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108" documentId="8_{8FE6003C-1EE2-478F-8655-54B6A65C24B1}" xr6:coauthVersionLast="47" xr6:coauthVersionMax="47" xr10:uidLastSave="{F69829DC-26E2-4C35-90C1-33D5E5792F3C}"/>
  <bookViews>
    <workbookView xWindow="-108" yWindow="-108" windowWidth="23256" windowHeight="12456" xr2:uid="{00000000-000D-0000-FFFF-FFFF00000000}"/>
  </bookViews>
  <sheets>
    <sheet name="Fns used in each Qns" sheetId="4" r:id="rId1"/>
    <sheet name="Customer Names" sheetId="3" r:id="rId2"/>
    <sheet name="Sheet2" sheetId="5" r:id="rId3"/>
    <sheet name="Medical Examinations" sheetId="2" r:id="rId4"/>
    <sheet name="Hospitalisation Details" sheetId="1" r:id="rId5"/>
    <sheet name="Sheet 3" sheetId="7" r:id="rId6"/>
    <sheet name="Pivot Table For Health Care" sheetId="9" r:id="rId7"/>
    <sheet name="Dashboard" sheetId="10" r:id="rId8"/>
    <sheet name="Health Care" sheetId="8" r:id="rId9"/>
  </sheets>
  <definedNames>
    <definedName name="_xlnm._FilterDatabase" localSheetId="4" hidden="1">'Hospitalisation Details'!$N$2:$X$2345</definedName>
    <definedName name="_xlcn.WorksheetConnection_CopyofMODULEENDASSIGNMENTHEALTHCAREREPORT1.xlsxCustomer_Table1" hidden="1">Customer_Table[]</definedName>
    <definedName name="_xlcn.WorksheetConnection_CopyofMODULEENDASSIGNMENTHEALTHCAREREPORT1.xlsxHospitalization_Table1" hidden="1">Hospitalization_Table[]</definedName>
    <definedName name="_xlcn.WorksheetConnection_CopyofMODULEENDASSIGNMENTHEALTHCAREREPORT1.xlsxMedical_Table1" hidden="1">Medical_Table[]</definedName>
    <definedName name="Slicer_Diabetes_Status">#N/A</definedName>
    <definedName name="Slicer_Weight_Status">#N/A</definedName>
  </definedNames>
  <calcPr calcId="191029"/>
  <pivotCaches>
    <pivotCache cacheId="10" r:id="rId10"/>
    <pivotCache cacheId="31" r:id="rId11"/>
    <pivotCache cacheId="25" r:id="rId12"/>
    <pivotCache cacheId="29"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cal_Table" name="Medical_Table" connection="WorksheetConnection_Copy of MODULE END ASSIGNMENT HEALTHCARE REPORT (1).xlsx!Medical_Table"/>
          <x15:modelTable id="Hospitalization_Table" name="Hospitalization_Table" connection="WorksheetConnection_Copy of MODULE END ASSIGNMENT HEALTHCARE REPORT (1).xlsx!Hospitalization_Table"/>
          <x15:modelTable id="Customer_Table" name="Customer_Table" connection="WorksheetConnection_Copy of MODULE END ASSIGNMENT HEALTHCARE REPORT (1).xlsx!Customer_Table"/>
        </x15:modelTables>
        <x15:modelRelationships>
          <x15:modelRelationship fromTable="Hospitalization_Table" fromColumn="Customer ID" toTable="Medical_Tabl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8" l="1"/>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P2" i="8"/>
  <c r="O2" i="8"/>
  <c r="N2" i="8"/>
  <c r="M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H2" i="8"/>
  <c r="G2" i="8"/>
  <c r="F2" i="8"/>
  <c r="D2" i="8"/>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D2" i="3"/>
  <c r="B2" i="8" s="1"/>
  <c r="D3" i="3"/>
  <c r="B3" i="8" s="1"/>
  <c r="D4" i="3"/>
  <c r="B4" i="8" s="1"/>
  <c r="D5" i="3"/>
  <c r="B5" i="8" s="1"/>
  <c r="D6" i="3"/>
  <c r="B6" i="8" s="1"/>
  <c r="D7" i="3"/>
  <c r="B7" i="8" s="1"/>
  <c r="D8" i="3"/>
  <c r="B8" i="8" s="1"/>
  <c r="D9" i="3"/>
  <c r="B9" i="8" s="1"/>
  <c r="D10" i="3"/>
  <c r="B10" i="8" s="1"/>
  <c r="D11" i="3"/>
  <c r="B11" i="8" s="1"/>
  <c r="D12" i="3"/>
  <c r="B12" i="8" s="1"/>
  <c r="D13" i="3"/>
  <c r="B13" i="8" s="1"/>
  <c r="D14" i="3"/>
  <c r="B14" i="8" s="1"/>
  <c r="D15" i="3"/>
  <c r="B15" i="8" s="1"/>
  <c r="D16" i="3"/>
  <c r="B16" i="8" s="1"/>
  <c r="D17" i="3"/>
  <c r="B17" i="8" s="1"/>
  <c r="D18" i="3"/>
  <c r="B18" i="8" s="1"/>
  <c r="D19" i="3"/>
  <c r="B19" i="8" s="1"/>
  <c r="D20" i="3"/>
  <c r="B20" i="8" s="1"/>
  <c r="D21" i="3"/>
  <c r="B21" i="8" s="1"/>
  <c r="D22" i="3"/>
  <c r="B22" i="8" s="1"/>
  <c r="D23" i="3"/>
  <c r="B23" i="8" s="1"/>
  <c r="D24" i="3"/>
  <c r="B24" i="8" s="1"/>
  <c r="D25" i="3"/>
  <c r="B25" i="8" s="1"/>
  <c r="D26" i="3"/>
  <c r="B26" i="8" s="1"/>
  <c r="D27" i="3"/>
  <c r="B27" i="8" s="1"/>
  <c r="D28" i="3"/>
  <c r="B28" i="8" s="1"/>
  <c r="D29" i="3"/>
  <c r="B29" i="8" s="1"/>
  <c r="D30" i="3"/>
  <c r="B30" i="8" s="1"/>
  <c r="D31" i="3"/>
  <c r="B31" i="8" s="1"/>
  <c r="D32" i="3"/>
  <c r="B32" i="8" s="1"/>
  <c r="D33" i="3"/>
  <c r="B33" i="8" s="1"/>
  <c r="D34" i="3"/>
  <c r="B34" i="8" s="1"/>
  <c r="D35" i="3"/>
  <c r="B35" i="8" s="1"/>
  <c r="D36" i="3"/>
  <c r="B36" i="8" s="1"/>
  <c r="D37" i="3"/>
  <c r="B37" i="8" s="1"/>
  <c r="D38" i="3"/>
  <c r="B38" i="8" s="1"/>
  <c r="D39" i="3"/>
  <c r="B39" i="8" s="1"/>
  <c r="D40" i="3"/>
  <c r="B40" i="8" s="1"/>
  <c r="D41" i="3"/>
  <c r="B41" i="8" s="1"/>
  <c r="D42" i="3"/>
  <c r="B42" i="8" s="1"/>
  <c r="D43" i="3"/>
  <c r="B43" i="8" s="1"/>
  <c r="D44" i="3"/>
  <c r="B44" i="8" s="1"/>
  <c r="D45" i="3"/>
  <c r="B45" i="8" s="1"/>
  <c r="D46" i="3"/>
  <c r="B46" i="8" s="1"/>
  <c r="D47" i="3"/>
  <c r="B47" i="8" s="1"/>
  <c r="D48" i="3"/>
  <c r="B48" i="8" s="1"/>
  <c r="D49" i="3"/>
  <c r="B49" i="8" s="1"/>
  <c r="D50" i="3"/>
  <c r="B50" i="8" s="1"/>
  <c r="D51" i="3"/>
  <c r="B51" i="8" s="1"/>
  <c r="D52" i="3"/>
  <c r="B52" i="8" s="1"/>
  <c r="D53" i="3"/>
  <c r="B53" i="8" s="1"/>
  <c r="D54" i="3"/>
  <c r="B54" i="8" s="1"/>
  <c r="D55" i="3"/>
  <c r="B55" i="8" s="1"/>
  <c r="D56" i="3"/>
  <c r="B56" i="8" s="1"/>
  <c r="D57" i="3"/>
  <c r="B57" i="8" s="1"/>
  <c r="D58" i="3"/>
  <c r="B58" i="8" s="1"/>
  <c r="D59" i="3"/>
  <c r="B59" i="8" s="1"/>
  <c r="D60" i="3"/>
  <c r="B60" i="8" s="1"/>
  <c r="D61" i="3"/>
  <c r="B61" i="8" s="1"/>
  <c r="D62" i="3"/>
  <c r="B62" i="8" s="1"/>
  <c r="D63" i="3"/>
  <c r="B63" i="8" s="1"/>
  <c r="D64" i="3"/>
  <c r="B64" i="8" s="1"/>
  <c r="D65" i="3"/>
  <c r="B65" i="8" s="1"/>
  <c r="D66" i="3"/>
  <c r="B66" i="8" s="1"/>
  <c r="D67" i="3"/>
  <c r="B67" i="8" s="1"/>
  <c r="D68" i="3"/>
  <c r="B68" i="8" s="1"/>
  <c r="D69" i="3"/>
  <c r="B69" i="8" s="1"/>
  <c r="D70" i="3"/>
  <c r="B70" i="8" s="1"/>
  <c r="D71" i="3"/>
  <c r="B71" i="8" s="1"/>
  <c r="D72" i="3"/>
  <c r="B72" i="8" s="1"/>
  <c r="D73" i="3"/>
  <c r="B73" i="8" s="1"/>
  <c r="D74" i="3"/>
  <c r="B74" i="8" s="1"/>
  <c r="D75" i="3"/>
  <c r="B75" i="8" s="1"/>
  <c r="D76" i="3"/>
  <c r="B76" i="8" s="1"/>
  <c r="D77" i="3"/>
  <c r="B77" i="8" s="1"/>
  <c r="D78" i="3"/>
  <c r="B78" i="8" s="1"/>
  <c r="D79" i="3"/>
  <c r="B79" i="8" s="1"/>
  <c r="D80" i="3"/>
  <c r="B80" i="8" s="1"/>
  <c r="D81" i="3"/>
  <c r="B81" i="8" s="1"/>
  <c r="D82" i="3"/>
  <c r="B82" i="8" s="1"/>
  <c r="D83" i="3"/>
  <c r="B83" i="8" s="1"/>
  <c r="D84" i="3"/>
  <c r="B84" i="8" s="1"/>
  <c r="D85" i="3"/>
  <c r="B85" i="8" s="1"/>
  <c r="D86" i="3"/>
  <c r="B86" i="8" s="1"/>
  <c r="D87" i="3"/>
  <c r="B87" i="8" s="1"/>
  <c r="D88" i="3"/>
  <c r="B88" i="8" s="1"/>
  <c r="D89" i="3"/>
  <c r="B89" i="8" s="1"/>
  <c r="D90" i="3"/>
  <c r="B90" i="8" s="1"/>
  <c r="D91" i="3"/>
  <c r="B91" i="8" s="1"/>
  <c r="D92" i="3"/>
  <c r="B92" i="8" s="1"/>
  <c r="D93" i="3"/>
  <c r="B93" i="8" s="1"/>
  <c r="D94" i="3"/>
  <c r="B94" i="8" s="1"/>
  <c r="D95" i="3"/>
  <c r="B95" i="8" s="1"/>
  <c r="D96" i="3"/>
  <c r="B96" i="8" s="1"/>
  <c r="D97" i="3"/>
  <c r="B97" i="8" s="1"/>
  <c r="D98" i="3"/>
  <c r="B98" i="8" s="1"/>
  <c r="D99" i="3"/>
  <c r="B99" i="8" s="1"/>
  <c r="D100" i="3"/>
  <c r="B100" i="8" s="1"/>
  <c r="D101" i="3"/>
  <c r="B101" i="8" s="1"/>
  <c r="D102" i="3"/>
  <c r="B102" i="8" s="1"/>
  <c r="D103" i="3"/>
  <c r="B103" i="8" s="1"/>
  <c r="D104" i="3"/>
  <c r="B104" i="8" s="1"/>
  <c r="D105" i="3"/>
  <c r="B105" i="8" s="1"/>
  <c r="D106" i="3"/>
  <c r="B106" i="8" s="1"/>
  <c r="D107" i="3"/>
  <c r="B107" i="8" s="1"/>
  <c r="D108" i="3"/>
  <c r="B108" i="8" s="1"/>
  <c r="D109" i="3"/>
  <c r="B109" i="8" s="1"/>
  <c r="D110" i="3"/>
  <c r="B110" i="8" s="1"/>
  <c r="D111" i="3"/>
  <c r="B111" i="8" s="1"/>
  <c r="D112" i="3"/>
  <c r="B112" i="8" s="1"/>
  <c r="D113" i="3"/>
  <c r="B113" i="8" s="1"/>
  <c r="D114" i="3"/>
  <c r="B114" i="8" s="1"/>
  <c r="D115" i="3"/>
  <c r="B115" i="8" s="1"/>
  <c r="D116" i="3"/>
  <c r="B116" i="8" s="1"/>
  <c r="D117" i="3"/>
  <c r="B117" i="8" s="1"/>
  <c r="D118" i="3"/>
  <c r="B118" i="8" s="1"/>
  <c r="D119" i="3"/>
  <c r="B119" i="8" s="1"/>
  <c r="D120" i="3"/>
  <c r="B120" i="8" s="1"/>
  <c r="D121" i="3"/>
  <c r="B121" i="8" s="1"/>
  <c r="D122" i="3"/>
  <c r="B122" i="8" s="1"/>
  <c r="D123" i="3"/>
  <c r="B123" i="8" s="1"/>
  <c r="D124" i="3"/>
  <c r="B124" i="8" s="1"/>
  <c r="D125" i="3"/>
  <c r="B125" i="8" s="1"/>
  <c r="D126" i="3"/>
  <c r="B126" i="8" s="1"/>
  <c r="D127" i="3"/>
  <c r="B127" i="8" s="1"/>
  <c r="D128" i="3"/>
  <c r="B128" i="8" s="1"/>
  <c r="D129" i="3"/>
  <c r="B129" i="8" s="1"/>
  <c r="D130" i="3"/>
  <c r="B130" i="8" s="1"/>
  <c r="D131" i="3"/>
  <c r="B131" i="8" s="1"/>
  <c r="D132" i="3"/>
  <c r="B132" i="8" s="1"/>
  <c r="D133" i="3"/>
  <c r="B133" i="8" s="1"/>
  <c r="D134" i="3"/>
  <c r="B134" i="8" s="1"/>
  <c r="D135" i="3"/>
  <c r="B135" i="8" s="1"/>
  <c r="D136" i="3"/>
  <c r="B136" i="8" s="1"/>
  <c r="D137" i="3"/>
  <c r="B137" i="8" s="1"/>
  <c r="D138" i="3"/>
  <c r="B138" i="8" s="1"/>
  <c r="D139" i="3"/>
  <c r="B139" i="8" s="1"/>
  <c r="D140" i="3"/>
  <c r="B140" i="8" s="1"/>
  <c r="D141" i="3"/>
  <c r="B141" i="8" s="1"/>
  <c r="D142" i="3"/>
  <c r="B142" i="8" s="1"/>
  <c r="D143" i="3"/>
  <c r="B143" i="8" s="1"/>
  <c r="D144" i="3"/>
  <c r="B144" i="8" s="1"/>
  <c r="D145" i="3"/>
  <c r="B145" i="8" s="1"/>
  <c r="D146" i="3"/>
  <c r="B146" i="8" s="1"/>
  <c r="D147" i="3"/>
  <c r="B147" i="8" s="1"/>
  <c r="D148" i="3"/>
  <c r="B148" i="8" s="1"/>
  <c r="D149" i="3"/>
  <c r="B149" i="8" s="1"/>
  <c r="D150" i="3"/>
  <c r="B150" i="8" s="1"/>
  <c r="D151" i="3"/>
  <c r="B151" i="8" s="1"/>
  <c r="D152" i="3"/>
  <c r="B152" i="8" s="1"/>
  <c r="D153" i="3"/>
  <c r="B153" i="8" s="1"/>
  <c r="D154" i="3"/>
  <c r="B154" i="8" s="1"/>
  <c r="D155" i="3"/>
  <c r="B155" i="8" s="1"/>
  <c r="D156" i="3"/>
  <c r="B156" i="8" s="1"/>
  <c r="D157" i="3"/>
  <c r="B157" i="8" s="1"/>
  <c r="D158" i="3"/>
  <c r="B158" i="8" s="1"/>
  <c r="D159" i="3"/>
  <c r="B159" i="8" s="1"/>
  <c r="D160" i="3"/>
  <c r="B160" i="8" s="1"/>
  <c r="D161" i="3"/>
  <c r="B161" i="8" s="1"/>
  <c r="D162" i="3"/>
  <c r="B162" i="8" s="1"/>
  <c r="D163" i="3"/>
  <c r="B163" i="8" s="1"/>
  <c r="D164" i="3"/>
  <c r="B164" i="8" s="1"/>
  <c r="D165" i="3"/>
  <c r="B165" i="8" s="1"/>
  <c r="D166" i="3"/>
  <c r="B166" i="8" s="1"/>
  <c r="D167" i="3"/>
  <c r="B167" i="8" s="1"/>
  <c r="D168" i="3"/>
  <c r="B168" i="8" s="1"/>
  <c r="D169" i="3"/>
  <c r="B169" i="8" s="1"/>
  <c r="D170" i="3"/>
  <c r="B170" i="8" s="1"/>
  <c r="D171" i="3"/>
  <c r="B171" i="8" s="1"/>
  <c r="D172" i="3"/>
  <c r="B172" i="8" s="1"/>
  <c r="D173" i="3"/>
  <c r="B173" i="8" s="1"/>
  <c r="D174" i="3"/>
  <c r="B174" i="8" s="1"/>
  <c r="D175" i="3"/>
  <c r="B175" i="8" s="1"/>
  <c r="D176" i="3"/>
  <c r="B176" i="8" s="1"/>
  <c r="D177" i="3"/>
  <c r="B177" i="8" s="1"/>
  <c r="D178" i="3"/>
  <c r="B178" i="8" s="1"/>
  <c r="D179" i="3"/>
  <c r="B179" i="8" s="1"/>
  <c r="D180" i="3"/>
  <c r="B180" i="8" s="1"/>
  <c r="D181" i="3"/>
  <c r="B181" i="8" s="1"/>
  <c r="D182" i="3"/>
  <c r="B182" i="8" s="1"/>
  <c r="D183" i="3"/>
  <c r="B183" i="8" s="1"/>
  <c r="D184" i="3"/>
  <c r="B184" i="8" s="1"/>
  <c r="D185" i="3"/>
  <c r="B185" i="8" s="1"/>
  <c r="D186" i="3"/>
  <c r="B186" i="8" s="1"/>
  <c r="D187" i="3"/>
  <c r="B187" i="8" s="1"/>
  <c r="D188" i="3"/>
  <c r="B188" i="8" s="1"/>
  <c r="D189" i="3"/>
  <c r="B189" i="8" s="1"/>
  <c r="D190" i="3"/>
  <c r="B190" i="8" s="1"/>
  <c r="D191" i="3"/>
  <c r="B191" i="8" s="1"/>
  <c r="D192" i="3"/>
  <c r="B192" i="8" s="1"/>
  <c r="D193" i="3"/>
  <c r="B193" i="8" s="1"/>
  <c r="D194" i="3"/>
  <c r="B194" i="8" s="1"/>
  <c r="D195" i="3"/>
  <c r="B195" i="8" s="1"/>
  <c r="D196" i="3"/>
  <c r="B196" i="8" s="1"/>
  <c r="D197" i="3"/>
  <c r="B197" i="8" s="1"/>
  <c r="D198" i="3"/>
  <c r="B198" i="8" s="1"/>
  <c r="D199" i="3"/>
  <c r="B199" i="8" s="1"/>
  <c r="D200" i="3"/>
  <c r="B200" i="8" s="1"/>
  <c r="D201" i="3"/>
  <c r="B201" i="8" s="1"/>
  <c r="D202" i="3"/>
  <c r="B202" i="8" s="1"/>
  <c r="D203" i="3"/>
  <c r="B203" i="8" s="1"/>
  <c r="D204" i="3"/>
  <c r="B204" i="8" s="1"/>
  <c r="D205" i="3"/>
  <c r="B205" i="8" s="1"/>
  <c r="D206" i="3"/>
  <c r="B206" i="8" s="1"/>
  <c r="D207" i="3"/>
  <c r="B207" i="8" s="1"/>
  <c r="D208" i="3"/>
  <c r="B208" i="8" s="1"/>
  <c r="D209" i="3"/>
  <c r="B209" i="8" s="1"/>
  <c r="D210" i="3"/>
  <c r="B210" i="8" s="1"/>
  <c r="D211" i="3"/>
  <c r="B211" i="8" s="1"/>
  <c r="D212" i="3"/>
  <c r="B212" i="8" s="1"/>
  <c r="D213" i="3"/>
  <c r="B213" i="8" s="1"/>
  <c r="D214" i="3"/>
  <c r="B214" i="8" s="1"/>
  <c r="D215" i="3"/>
  <c r="B215" i="8" s="1"/>
  <c r="D216" i="3"/>
  <c r="B216" i="8" s="1"/>
  <c r="D217" i="3"/>
  <c r="B217" i="8" s="1"/>
  <c r="D218" i="3"/>
  <c r="B218" i="8" s="1"/>
  <c r="D219" i="3"/>
  <c r="B219" i="8" s="1"/>
  <c r="D220" i="3"/>
  <c r="B220" i="8" s="1"/>
  <c r="D221" i="3"/>
  <c r="B221" i="8" s="1"/>
  <c r="D222" i="3"/>
  <c r="B222" i="8" s="1"/>
  <c r="D223" i="3"/>
  <c r="B223" i="8" s="1"/>
  <c r="D224" i="3"/>
  <c r="B224" i="8" s="1"/>
  <c r="D225" i="3"/>
  <c r="B225" i="8" s="1"/>
  <c r="D226" i="3"/>
  <c r="B226" i="8" s="1"/>
  <c r="D227" i="3"/>
  <c r="B227" i="8" s="1"/>
  <c r="D228" i="3"/>
  <c r="B228" i="8" s="1"/>
  <c r="D229" i="3"/>
  <c r="B229" i="8" s="1"/>
  <c r="D230" i="3"/>
  <c r="B230" i="8" s="1"/>
  <c r="D231" i="3"/>
  <c r="B231" i="8" s="1"/>
  <c r="D232" i="3"/>
  <c r="B232" i="8" s="1"/>
  <c r="D233" i="3"/>
  <c r="B233" i="8" s="1"/>
  <c r="D234" i="3"/>
  <c r="B234" i="8" s="1"/>
  <c r="D235" i="3"/>
  <c r="B235" i="8" s="1"/>
  <c r="D236" i="3"/>
  <c r="B236" i="8" s="1"/>
  <c r="D237" i="3"/>
  <c r="B237" i="8" s="1"/>
  <c r="D238" i="3"/>
  <c r="B238" i="8" s="1"/>
  <c r="D239" i="3"/>
  <c r="B239" i="8" s="1"/>
  <c r="D240" i="3"/>
  <c r="B240" i="8" s="1"/>
  <c r="D241" i="3"/>
  <c r="B241" i="8" s="1"/>
  <c r="D242" i="3"/>
  <c r="B242" i="8" s="1"/>
  <c r="D243" i="3"/>
  <c r="B243" i="8" s="1"/>
  <c r="D244" i="3"/>
  <c r="B244" i="8" s="1"/>
  <c r="D245" i="3"/>
  <c r="B245" i="8" s="1"/>
  <c r="D246" i="3"/>
  <c r="B246" i="8" s="1"/>
  <c r="D247" i="3"/>
  <c r="B247" i="8" s="1"/>
  <c r="D248" i="3"/>
  <c r="B248" i="8" s="1"/>
  <c r="D249" i="3"/>
  <c r="B249" i="8" s="1"/>
  <c r="D250" i="3"/>
  <c r="B250" i="8" s="1"/>
  <c r="D251" i="3"/>
  <c r="B251" i="8" s="1"/>
  <c r="D252" i="3"/>
  <c r="B252" i="8" s="1"/>
  <c r="D253" i="3"/>
  <c r="B253" i="8" s="1"/>
  <c r="D254" i="3"/>
  <c r="B254" i="8" s="1"/>
  <c r="D255" i="3"/>
  <c r="B255" i="8" s="1"/>
  <c r="D256" i="3"/>
  <c r="B256" i="8" s="1"/>
  <c r="D257" i="3"/>
  <c r="B257" i="8" s="1"/>
  <c r="D258" i="3"/>
  <c r="B258" i="8" s="1"/>
  <c r="D259" i="3"/>
  <c r="B259" i="8" s="1"/>
  <c r="D260" i="3"/>
  <c r="B260" i="8" s="1"/>
  <c r="D261" i="3"/>
  <c r="B261" i="8" s="1"/>
  <c r="D262" i="3"/>
  <c r="B262" i="8" s="1"/>
  <c r="D263" i="3"/>
  <c r="B263" i="8" s="1"/>
  <c r="D264" i="3"/>
  <c r="B264" i="8" s="1"/>
  <c r="D265" i="3"/>
  <c r="B265" i="8" s="1"/>
  <c r="D266" i="3"/>
  <c r="B266" i="8" s="1"/>
  <c r="D267" i="3"/>
  <c r="B267" i="8" s="1"/>
  <c r="D268" i="3"/>
  <c r="B268" i="8" s="1"/>
  <c r="D269" i="3"/>
  <c r="B269" i="8" s="1"/>
  <c r="D270" i="3"/>
  <c r="B270" i="8" s="1"/>
  <c r="D271" i="3"/>
  <c r="B271" i="8" s="1"/>
  <c r="D272" i="3"/>
  <c r="B272" i="8" s="1"/>
  <c r="D273" i="3"/>
  <c r="B273" i="8" s="1"/>
  <c r="D274" i="3"/>
  <c r="B274" i="8" s="1"/>
  <c r="D275" i="3"/>
  <c r="B275" i="8" s="1"/>
  <c r="D276" i="3"/>
  <c r="B276" i="8" s="1"/>
  <c r="D277" i="3"/>
  <c r="B277" i="8" s="1"/>
  <c r="D278" i="3"/>
  <c r="B278" i="8" s="1"/>
  <c r="D279" i="3"/>
  <c r="B279" i="8" s="1"/>
  <c r="D280" i="3"/>
  <c r="B280" i="8" s="1"/>
  <c r="D281" i="3"/>
  <c r="B281" i="8" s="1"/>
  <c r="D282" i="3"/>
  <c r="B282" i="8" s="1"/>
  <c r="D283" i="3"/>
  <c r="B283" i="8" s="1"/>
  <c r="D284" i="3"/>
  <c r="B284" i="8" s="1"/>
  <c r="D285" i="3"/>
  <c r="B285" i="8" s="1"/>
  <c r="D286" i="3"/>
  <c r="B286" i="8" s="1"/>
  <c r="D287" i="3"/>
  <c r="B287" i="8" s="1"/>
  <c r="D288" i="3"/>
  <c r="B288" i="8" s="1"/>
  <c r="D289" i="3"/>
  <c r="B289" i="8" s="1"/>
  <c r="D290" i="3"/>
  <c r="B290" i="8" s="1"/>
  <c r="D291" i="3"/>
  <c r="B291" i="8" s="1"/>
  <c r="D292" i="3"/>
  <c r="B292" i="8" s="1"/>
  <c r="D293" i="3"/>
  <c r="B293" i="8" s="1"/>
  <c r="D294" i="3"/>
  <c r="B294" i="8" s="1"/>
  <c r="D295" i="3"/>
  <c r="B295" i="8" s="1"/>
  <c r="D296" i="3"/>
  <c r="B296" i="8" s="1"/>
  <c r="D297" i="3"/>
  <c r="B297" i="8" s="1"/>
  <c r="D298" i="3"/>
  <c r="B298" i="8" s="1"/>
  <c r="D299" i="3"/>
  <c r="B299" i="8" s="1"/>
  <c r="D300" i="3"/>
  <c r="B300" i="8" s="1"/>
  <c r="D301" i="3"/>
  <c r="B301" i="8" s="1"/>
  <c r="D302" i="3"/>
  <c r="B302" i="8" s="1"/>
  <c r="D303" i="3"/>
  <c r="B303" i="8" s="1"/>
  <c r="D304" i="3"/>
  <c r="B304" i="8" s="1"/>
  <c r="D305" i="3"/>
  <c r="B305" i="8" s="1"/>
  <c r="D306" i="3"/>
  <c r="B306" i="8" s="1"/>
  <c r="D307" i="3"/>
  <c r="B307" i="8" s="1"/>
  <c r="D308" i="3"/>
  <c r="B308" i="8" s="1"/>
  <c r="D309" i="3"/>
  <c r="B309" i="8" s="1"/>
  <c r="D310" i="3"/>
  <c r="B310" i="8" s="1"/>
  <c r="D311" i="3"/>
  <c r="B311" i="8" s="1"/>
  <c r="D312" i="3"/>
  <c r="B312" i="8" s="1"/>
  <c r="D313" i="3"/>
  <c r="B313" i="8" s="1"/>
  <c r="D314" i="3"/>
  <c r="B314" i="8" s="1"/>
  <c r="D315" i="3"/>
  <c r="B315" i="8" s="1"/>
  <c r="D316" i="3"/>
  <c r="B316" i="8" s="1"/>
  <c r="D317" i="3"/>
  <c r="B317" i="8" s="1"/>
  <c r="D318" i="3"/>
  <c r="B318" i="8" s="1"/>
  <c r="D319" i="3"/>
  <c r="B319" i="8" s="1"/>
  <c r="D320" i="3"/>
  <c r="B320" i="8" s="1"/>
  <c r="D321" i="3"/>
  <c r="B321" i="8" s="1"/>
  <c r="D322" i="3"/>
  <c r="B322" i="8" s="1"/>
  <c r="D323" i="3"/>
  <c r="B323" i="8" s="1"/>
  <c r="D324" i="3"/>
  <c r="B324" i="8" s="1"/>
  <c r="D325" i="3"/>
  <c r="B325" i="8" s="1"/>
  <c r="D326" i="3"/>
  <c r="B326" i="8" s="1"/>
  <c r="D327" i="3"/>
  <c r="B327" i="8" s="1"/>
  <c r="D328" i="3"/>
  <c r="B328" i="8" s="1"/>
  <c r="D329" i="3"/>
  <c r="B329" i="8" s="1"/>
  <c r="D330" i="3"/>
  <c r="B330" i="8" s="1"/>
  <c r="D331" i="3"/>
  <c r="B331" i="8" s="1"/>
  <c r="D332" i="3"/>
  <c r="B332" i="8" s="1"/>
  <c r="D333" i="3"/>
  <c r="B333" i="8" s="1"/>
  <c r="D334" i="3"/>
  <c r="B334" i="8" s="1"/>
  <c r="D335" i="3"/>
  <c r="B335" i="8" s="1"/>
  <c r="D336" i="3"/>
  <c r="B336" i="8" s="1"/>
  <c r="D337" i="3"/>
  <c r="B337" i="8" s="1"/>
  <c r="D338" i="3"/>
  <c r="B338" i="8" s="1"/>
  <c r="D339" i="3"/>
  <c r="B339" i="8" s="1"/>
  <c r="D340" i="3"/>
  <c r="B340" i="8" s="1"/>
  <c r="D341" i="3"/>
  <c r="B341" i="8" s="1"/>
  <c r="D342" i="3"/>
  <c r="B342" i="8" s="1"/>
  <c r="D343" i="3"/>
  <c r="B343" i="8" s="1"/>
  <c r="D344" i="3"/>
  <c r="B344" i="8" s="1"/>
  <c r="D345" i="3"/>
  <c r="B345" i="8" s="1"/>
  <c r="D346" i="3"/>
  <c r="B346" i="8" s="1"/>
  <c r="D347" i="3"/>
  <c r="B347" i="8" s="1"/>
  <c r="D348" i="3"/>
  <c r="B348" i="8" s="1"/>
  <c r="D349" i="3"/>
  <c r="B349" i="8" s="1"/>
  <c r="D350" i="3"/>
  <c r="B350" i="8" s="1"/>
  <c r="D351" i="3"/>
  <c r="B351" i="8" s="1"/>
  <c r="D352" i="3"/>
  <c r="B352" i="8" s="1"/>
  <c r="D353" i="3"/>
  <c r="B353" i="8" s="1"/>
  <c r="D354" i="3"/>
  <c r="B354" i="8" s="1"/>
  <c r="D355" i="3"/>
  <c r="B355" i="8" s="1"/>
  <c r="D356" i="3"/>
  <c r="B356" i="8" s="1"/>
  <c r="D357" i="3"/>
  <c r="B357" i="8" s="1"/>
  <c r="D358" i="3"/>
  <c r="B358" i="8" s="1"/>
  <c r="D359" i="3"/>
  <c r="B359" i="8" s="1"/>
  <c r="D360" i="3"/>
  <c r="B360" i="8" s="1"/>
  <c r="D361" i="3"/>
  <c r="B361" i="8" s="1"/>
  <c r="D362" i="3"/>
  <c r="B362" i="8" s="1"/>
  <c r="D363" i="3"/>
  <c r="B363" i="8" s="1"/>
  <c r="D364" i="3"/>
  <c r="B364" i="8" s="1"/>
  <c r="D365" i="3"/>
  <c r="B365" i="8" s="1"/>
  <c r="D366" i="3"/>
  <c r="B366" i="8" s="1"/>
  <c r="D367" i="3"/>
  <c r="B367" i="8" s="1"/>
  <c r="D368" i="3"/>
  <c r="B368" i="8" s="1"/>
  <c r="D369" i="3"/>
  <c r="B369" i="8" s="1"/>
  <c r="D370" i="3"/>
  <c r="B370" i="8" s="1"/>
  <c r="D371" i="3"/>
  <c r="B371" i="8" s="1"/>
  <c r="D372" i="3"/>
  <c r="B372" i="8" s="1"/>
  <c r="D373" i="3"/>
  <c r="B373" i="8" s="1"/>
  <c r="D374" i="3"/>
  <c r="B374" i="8" s="1"/>
  <c r="D375" i="3"/>
  <c r="B375" i="8" s="1"/>
  <c r="D376" i="3"/>
  <c r="B376" i="8" s="1"/>
  <c r="D377" i="3"/>
  <c r="B377" i="8" s="1"/>
  <c r="D378" i="3"/>
  <c r="B378" i="8" s="1"/>
  <c r="D379" i="3"/>
  <c r="B379" i="8" s="1"/>
  <c r="D380" i="3"/>
  <c r="B380" i="8" s="1"/>
  <c r="D381" i="3"/>
  <c r="B381" i="8" s="1"/>
  <c r="D382" i="3"/>
  <c r="B382" i="8" s="1"/>
  <c r="D383" i="3"/>
  <c r="B383" i="8" s="1"/>
  <c r="D384" i="3"/>
  <c r="B384" i="8" s="1"/>
  <c r="D385" i="3"/>
  <c r="B385" i="8" s="1"/>
  <c r="D386" i="3"/>
  <c r="B386" i="8" s="1"/>
  <c r="D387" i="3"/>
  <c r="B387" i="8" s="1"/>
  <c r="D388" i="3"/>
  <c r="B388" i="8" s="1"/>
  <c r="D389" i="3"/>
  <c r="B389" i="8" s="1"/>
  <c r="D390" i="3"/>
  <c r="B390" i="8" s="1"/>
  <c r="D391" i="3"/>
  <c r="B391" i="8" s="1"/>
  <c r="D392" i="3"/>
  <c r="B392" i="8" s="1"/>
  <c r="D393" i="3"/>
  <c r="B393" i="8" s="1"/>
  <c r="D394" i="3"/>
  <c r="B394" i="8" s="1"/>
  <c r="D395" i="3"/>
  <c r="B395" i="8" s="1"/>
  <c r="D396" i="3"/>
  <c r="B396" i="8" s="1"/>
  <c r="D397" i="3"/>
  <c r="B397" i="8" s="1"/>
  <c r="D398" i="3"/>
  <c r="B398" i="8" s="1"/>
  <c r="D399" i="3"/>
  <c r="B399" i="8" s="1"/>
  <c r="D400" i="3"/>
  <c r="B400" i="8" s="1"/>
  <c r="D401" i="3"/>
  <c r="B401" i="8" s="1"/>
  <c r="D402" i="3"/>
  <c r="B402" i="8" s="1"/>
  <c r="D403" i="3"/>
  <c r="B403" i="8" s="1"/>
  <c r="D404" i="3"/>
  <c r="B404" i="8" s="1"/>
  <c r="D405" i="3"/>
  <c r="B405" i="8" s="1"/>
  <c r="D406" i="3"/>
  <c r="B406" i="8" s="1"/>
  <c r="D407" i="3"/>
  <c r="B407" i="8" s="1"/>
  <c r="D408" i="3"/>
  <c r="B408" i="8" s="1"/>
  <c r="D409" i="3"/>
  <c r="B409" i="8" s="1"/>
  <c r="D410" i="3"/>
  <c r="B410" i="8" s="1"/>
  <c r="D411" i="3"/>
  <c r="B411" i="8" s="1"/>
  <c r="D412" i="3"/>
  <c r="B412" i="8" s="1"/>
  <c r="D413" i="3"/>
  <c r="B413" i="8" s="1"/>
  <c r="D414" i="3"/>
  <c r="B414" i="8" s="1"/>
  <c r="D415" i="3"/>
  <c r="B415" i="8" s="1"/>
  <c r="D416" i="3"/>
  <c r="B416" i="8" s="1"/>
  <c r="D417" i="3"/>
  <c r="B417" i="8" s="1"/>
  <c r="D418" i="3"/>
  <c r="B418" i="8" s="1"/>
  <c r="D419" i="3"/>
  <c r="B419" i="8" s="1"/>
  <c r="D420" i="3"/>
  <c r="B420" i="8" s="1"/>
  <c r="D421" i="3"/>
  <c r="B421" i="8" s="1"/>
  <c r="D422" i="3"/>
  <c r="B422" i="8" s="1"/>
  <c r="D423" i="3"/>
  <c r="B423" i="8" s="1"/>
  <c r="D424" i="3"/>
  <c r="B424" i="8" s="1"/>
  <c r="D425" i="3"/>
  <c r="B425" i="8" s="1"/>
  <c r="D426" i="3"/>
  <c r="B426" i="8" s="1"/>
  <c r="D427" i="3"/>
  <c r="B427" i="8" s="1"/>
  <c r="D428" i="3"/>
  <c r="B428" i="8" s="1"/>
  <c r="D429" i="3"/>
  <c r="B429" i="8" s="1"/>
  <c r="D430" i="3"/>
  <c r="B430" i="8" s="1"/>
  <c r="D431" i="3"/>
  <c r="B431" i="8" s="1"/>
  <c r="D432" i="3"/>
  <c r="B432" i="8" s="1"/>
  <c r="D433" i="3"/>
  <c r="B433" i="8" s="1"/>
  <c r="D434" i="3"/>
  <c r="B434" i="8" s="1"/>
  <c r="D435" i="3"/>
  <c r="B435" i="8" s="1"/>
  <c r="D436" i="3"/>
  <c r="B436" i="8" s="1"/>
  <c r="D437" i="3"/>
  <c r="B437" i="8" s="1"/>
  <c r="D438" i="3"/>
  <c r="B438" i="8" s="1"/>
  <c r="D439" i="3"/>
  <c r="B439" i="8" s="1"/>
  <c r="D440" i="3"/>
  <c r="B440" i="8" s="1"/>
  <c r="D441" i="3"/>
  <c r="B441" i="8" s="1"/>
  <c r="D442" i="3"/>
  <c r="B442" i="8" s="1"/>
  <c r="D443" i="3"/>
  <c r="B443" i="8" s="1"/>
  <c r="D444" i="3"/>
  <c r="B444" i="8" s="1"/>
  <c r="D445" i="3"/>
  <c r="B445" i="8" s="1"/>
  <c r="D446" i="3"/>
  <c r="B446" i="8" s="1"/>
  <c r="D447" i="3"/>
  <c r="B447" i="8" s="1"/>
  <c r="D448" i="3"/>
  <c r="B448" i="8" s="1"/>
  <c r="D449" i="3"/>
  <c r="B449" i="8" s="1"/>
  <c r="D450" i="3"/>
  <c r="B450" i="8" s="1"/>
  <c r="D451" i="3"/>
  <c r="B451" i="8" s="1"/>
  <c r="D452" i="3"/>
  <c r="B452" i="8" s="1"/>
  <c r="D453" i="3"/>
  <c r="B453" i="8" s="1"/>
  <c r="D454" i="3"/>
  <c r="B454" i="8" s="1"/>
  <c r="D455" i="3"/>
  <c r="B455" i="8" s="1"/>
  <c r="D456" i="3"/>
  <c r="B456" i="8" s="1"/>
  <c r="D457" i="3"/>
  <c r="B457" i="8" s="1"/>
  <c r="D458" i="3"/>
  <c r="B458" i="8" s="1"/>
  <c r="D459" i="3"/>
  <c r="B459" i="8" s="1"/>
  <c r="D460" i="3"/>
  <c r="B460" i="8" s="1"/>
  <c r="D461" i="3"/>
  <c r="B461" i="8" s="1"/>
  <c r="D462" i="3"/>
  <c r="B462" i="8" s="1"/>
  <c r="D463" i="3"/>
  <c r="B463" i="8" s="1"/>
  <c r="D464" i="3"/>
  <c r="B464" i="8" s="1"/>
  <c r="D465" i="3"/>
  <c r="B465" i="8" s="1"/>
  <c r="D466" i="3"/>
  <c r="B466" i="8" s="1"/>
  <c r="D467" i="3"/>
  <c r="B467" i="8" s="1"/>
  <c r="D468" i="3"/>
  <c r="B468" i="8" s="1"/>
  <c r="D469" i="3"/>
  <c r="B469" i="8" s="1"/>
  <c r="D470" i="3"/>
  <c r="B470" i="8" s="1"/>
  <c r="D471" i="3"/>
  <c r="B471" i="8" s="1"/>
  <c r="D472" i="3"/>
  <c r="B472" i="8" s="1"/>
  <c r="D473" i="3"/>
  <c r="B473" i="8" s="1"/>
  <c r="D474" i="3"/>
  <c r="B474" i="8" s="1"/>
  <c r="D475" i="3"/>
  <c r="B475" i="8" s="1"/>
  <c r="D476" i="3"/>
  <c r="B476" i="8" s="1"/>
  <c r="D477" i="3"/>
  <c r="B477" i="8" s="1"/>
  <c r="D478" i="3"/>
  <c r="B478" i="8" s="1"/>
  <c r="D479" i="3"/>
  <c r="B479" i="8" s="1"/>
  <c r="D480" i="3"/>
  <c r="B480" i="8" s="1"/>
  <c r="D481" i="3"/>
  <c r="B481" i="8" s="1"/>
  <c r="D482" i="3"/>
  <c r="B482" i="8" s="1"/>
  <c r="D483" i="3"/>
  <c r="B483" i="8" s="1"/>
  <c r="D484" i="3"/>
  <c r="B484" i="8" s="1"/>
  <c r="D485" i="3"/>
  <c r="B485" i="8" s="1"/>
  <c r="D486" i="3"/>
  <c r="B486" i="8" s="1"/>
  <c r="D487" i="3"/>
  <c r="B487" i="8" s="1"/>
  <c r="D488" i="3"/>
  <c r="B488" i="8" s="1"/>
  <c r="D489" i="3"/>
  <c r="B489" i="8" s="1"/>
  <c r="D490" i="3"/>
  <c r="B490" i="8" s="1"/>
  <c r="D491" i="3"/>
  <c r="B491" i="8" s="1"/>
  <c r="D492" i="3"/>
  <c r="B492" i="8" s="1"/>
  <c r="D493" i="3"/>
  <c r="B493" i="8" s="1"/>
  <c r="D494" i="3"/>
  <c r="B494" i="8" s="1"/>
  <c r="D495" i="3"/>
  <c r="B495" i="8" s="1"/>
  <c r="D496" i="3"/>
  <c r="B496" i="8" s="1"/>
  <c r="D497" i="3"/>
  <c r="B497" i="8" s="1"/>
  <c r="D498" i="3"/>
  <c r="B498" i="8" s="1"/>
  <c r="D499" i="3"/>
  <c r="B499" i="8" s="1"/>
  <c r="D500" i="3"/>
  <c r="B500" i="8" s="1"/>
  <c r="D501" i="3"/>
  <c r="B501" i="8" s="1"/>
  <c r="D502" i="3"/>
  <c r="B502" i="8" s="1"/>
  <c r="D503" i="3"/>
  <c r="B503" i="8" s="1"/>
  <c r="D504" i="3"/>
  <c r="B504" i="8" s="1"/>
  <c r="D505" i="3"/>
  <c r="B505" i="8" s="1"/>
  <c r="D506" i="3"/>
  <c r="B506" i="8" s="1"/>
  <c r="D507" i="3"/>
  <c r="B507" i="8" s="1"/>
  <c r="D508" i="3"/>
  <c r="B508" i="8" s="1"/>
  <c r="D509" i="3"/>
  <c r="B509" i="8" s="1"/>
  <c r="D510" i="3"/>
  <c r="B510" i="8" s="1"/>
  <c r="D511" i="3"/>
  <c r="B511" i="8" s="1"/>
  <c r="D512" i="3"/>
  <c r="B512" i="8" s="1"/>
  <c r="D513" i="3"/>
  <c r="B513" i="8" s="1"/>
  <c r="D514" i="3"/>
  <c r="B514" i="8" s="1"/>
  <c r="D515" i="3"/>
  <c r="B515" i="8" s="1"/>
  <c r="D516" i="3"/>
  <c r="B516" i="8" s="1"/>
  <c r="D517" i="3"/>
  <c r="B517" i="8" s="1"/>
  <c r="D518" i="3"/>
  <c r="B518" i="8" s="1"/>
  <c r="D519" i="3"/>
  <c r="B519" i="8" s="1"/>
  <c r="D520" i="3"/>
  <c r="B520" i="8" s="1"/>
  <c r="D521" i="3"/>
  <c r="B521" i="8" s="1"/>
  <c r="D522" i="3"/>
  <c r="B522" i="8" s="1"/>
  <c r="D523" i="3"/>
  <c r="B523" i="8" s="1"/>
  <c r="D524" i="3"/>
  <c r="B524" i="8" s="1"/>
  <c r="D525" i="3"/>
  <c r="B525" i="8" s="1"/>
  <c r="D526" i="3"/>
  <c r="B526" i="8" s="1"/>
  <c r="D527" i="3"/>
  <c r="B527" i="8" s="1"/>
  <c r="D528" i="3"/>
  <c r="B528" i="8" s="1"/>
  <c r="D529" i="3"/>
  <c r="B529" i="8" s="1"/>
  <c r="D530" i="3"/>
  <c r="B530" i="8" s="1"/>
  <c r="D531" i="3"/>
  <c r="B531" i="8" s="1"/>
  <c r="D532" i="3"/>
  <c r="B532" i="8" s="1"/>
  <c r="D533" i="3"/>
  <c r="B533" i="8" s="1"/>
  <c r="D534" i="3"/>
  <c r="B534" i="8" s="1"/>
  <c r="D535" i="3"/>
  <c r="B535" i="8" s="1"/>
  <c r="D536" i="3"/>
  <c r="B536" i="8" s="1"/>
  <c r="D537" i="3"/>
  <c r="B537" i="8" s="1"/>
  <c r="D538" i="3"/>
  <c r="B538" i="8" s="1"/>
  <c r="D539" i="3"/>
  <c r="B539" i="8" s="1"/>
  <c r="D540" i="3"/>
  <c r="B540" i="8" s="1"/>
  <c r="D541" i="3"/>
  <c r="B541" i="8" s="1"/>
  <c r="D542" i="3"/>
  <c r="B542" i="8" s="1"/>
  <c r="D543" i="3"/>
  <c r="B543" i="8" s="1"/>
  <c r="D544" i="3"/>
  <c r="B544" i="8" s="1"/>
  <c r="D545" i="3"/>
  <c r="B545" i="8" s="1"/>
  <c r="D546" i="3"/>
  <c r="B546" i="8" s="1"/>
  <c r="D547" i="3"/>
  <c r="B547" i="8" s="1"/>
  <c r="D548" i="3"/>
  <c r="B548" i="8" s="1"/>
  <c r="D549" i="3"/>
  <c r="B549" i="8" s="1"/>
  <c r="D550" i="3"/>
  <c r="B550" i="8" s="1"/>
  <c r="D551" i="3"/>
  <c r="B551" i="8" s="1"/>
  <c r="D552" i="3"/>
  <c r="B552" i="8" s="1"/>
  <c r="D553" i="3"/>
  <c r="B553" i="8" s="1"/>
  <c r="D554" i="3"/>
  <c r="B554" i="8" s="1"/>
  <c r="D555" i="3"/>
  <c r="B555" i="8" s="1"/>
  <c r="D556" i="3"/>
  <c r="B556" i="8" s="1"/>
  <c r="D557" i="3"/>
  <c r="B557" i="8" s="1"/>
  <c r="D558" i="3"/>
  <c r="B558" i="8" s="1"/>
  <c r="D559" i="3"/>
  <c r="B559" i="8" s="1"/>
  <c r="D560" i="3"/>
  <c r="B560" i="8" s="1"/>
  <c r="D561" i="3"/>
  <c r="B561" i="8" s="1"/>
  <c r="D562" i="3"/>
  <c r="B562" i="8" s="1"/>
  <c r="D563" i="3"/>
  <c r="B563" i="8" s="1"/>
  <c r="D564" i="3"/>
  <c r="B564" i="8" s="1"/>
  <c r="D565" i="3"/>
  <c r="B565" i="8" s="1"/>
  <c r="D566" i="3"/>
  <c r="B566" i="8" s="1"/>
  <c r="D567" i="3"/>
  <c r="B567" i="8" s="1"/>
  <c r="D568" i="3"/>
  <c r="B568" i="8" s="1"/>
  <c r="D569" i="3"/>
  <c r="B569" i="8" s="1"/>
  <c r="D570" i="3"/>
  <c r="B570" i="8" s="1"/>
  <c r="D571" i="3"/>
  <c r="B571" i="8" s="1"/>
  <c r="D572" i="3"/>
  <c r="B572" i="8" s="1"/>
  <c r="D573" i="3"/>
  <c r="B573" i="8" s="1"/>
  <c r="D574" i="3"/>
  <c r="B574" i="8" s="1"/>
  <c r="D575" i="3"/>
  <c r="B575" i="8" s="1"/>
  <c r="D576" i="3"/>
  <c r="B576" i="8" s="1"/>
  <c r="D577" i="3"/>
  <c r="B577" i="8" s="1"/>
  <c r="D578" i="3"/>
  <c r="B578" i="8" s="1"/>
  <c r="D579" i="3"/>
  <c r="B579" i="8" s="1"/>
  <c r="D580" i="3"/>
  <c r="B580" i="8" s="1"/>
  <c r="D581" i="3"/>
  <c r="B581" i="8" s="1"/>
  <c r="D582" i="3"/>
  <c r="B582" i="8" s="1"/>
  <c r="D583" i="3"/>
  <c r="B583" i="8" s="1"/>
  <c r="D584" i="3"/>
  <c r="B584" i="8" s="1"/>
  <c r="D585" i="3"/>
  <c r="B585" i="8" s="1"/>
  <c r="D586" i="3"/>
  <c r="B586" i="8" s="1"/>
  <c r="D587" i="3"/>
  <c r="B587" i="8" s="1"/>
  <c r="D588" i="3"/>
  <c r="B588" i="8" s="1"/>
  <c r="D589" i="3"/>
  <c r="B589" i="8" s="1"/>
  <c r="D590" i="3"/>
  <c r="B590" i="8" s="1"/>
  <c r="D591" i="3"/>
  <c r="B591" i="8" s="1"/>
  <c r="D592" i="3"/>
  <c r="B592" i="8" s="1"/>
  <c r="D593" i="3"/>
  <c r="B593" i="8" s="1"/>
  <c r="D594" i="3"/>
  <c r="B594" i="8" s="1"/>
  <c r="D595" i="3"/>
  <c r="B595" i="8" s="1"/>
  <c r="D596" i="3"/>
  <c r="B596" i="8" s="1"/>
  <c r="D597" i="3"/>
  <c r="B597" i="8" s="1"/>
  <c r="D598" i="3"/>
  <c r="B598" i="8" s="1"/>
  <c r="D599" i="3"/>
  <c r="B599" i="8" s="1"/>
  <c r="D600" i="3"/>
  <c r="B600" i="8" s="1"/>
  <c r="D601" i="3"/>
  <c r="B601" i="8" s="1"/>
  <c r="D602" i="3"/>
  <c r="B602" i="8" s="1"/>
  <c r="D603" i="3"/>
  <c r="B603" i="8" s="1"/>
  <c r="D604" i="3"/>
  <c r="B604" i="8" s="1"/>
  <c r="D605" i="3"/>
  <c r="B605" i="8" s="1"/>
  <c r="D606" i="3"/>
  <c r="B606" i="8" s="1"/>
  <c r="D607" i="3"/>
  <c r="B607" i="8" s="1"/>
  <c r="D608" i="3"/>
  <c r="B608" i="8" s="1"/>
  <c r="D609" i="3"/>
  <c r="B609" i="8" s="1"/>
  <c r="D610" i="3"/>
  <c r="B610" i="8" s="1"/>
  <c r="D611" i="3"/>
  <c r="B611" i="8" s="1"/>
  <c r="D612" i="3"/>
  <c r="B612" i="8" s="1"/>
  <c r="D613" i="3"/>
  <c r="B613" i="8" s="1"/>
  <c r="D614" i="3"/>
  <c r="B614" i="8" s="1"/>
  <c r="D615" i="3"/>
  <c r="B615" i="8" s="1"/>
  <c r="D616" i="3"/>
  <c r="B616" i="8" s="1"/>
  <c r="D617" i="3"/>
  <c r="B617" i="8" s="1"/>
  <c r="D618" i="3"/>
  <c r="B618" i="8" s="1"/>
  <c r="D619" i="3"/>
  <c r="B619" i="8" s="1"/>
  <c r="D620" i="3"/>
  <c r="B620" i="8" s="1"/>
  <c r="D621" i="3"/>
  <c r="B621" i="8" s="1"/>
  <c r="D622" i="3"/>
  <c r="B622" i="8" s="1"/>
  <c r="D623" i="3"/>
  <c r="B623" i="8" s="1"/>
  <c r="D624" i="3"/>
  <c r="B624" i="8" s="1"/>
  <c r="D625" i="3"/>
  <c r="B625" i="8" s="1"/>
  <c r="D626" i="3"/>
  <c r="B626" i="8" s="1"/>
  <c r="D627" i="3"/>
  <c r="B627" i="8" s="1"/>
  <c r="D628" i="3"/>
  <c r="B628" i="8" s="1"/>
  <c r="D629" i="3"/>
  <c r="B629" i="8" s="1"/>
  <c r="D630" i="3"/>
  <c r="B630" i="8" s="1"/>
  <c r="D631" i="3"/>
  <c r="B631" i="8" s="1"/>
  <c r="D632" i="3"/>
  <c r="B632" i="8" s="1"/>
  <c r="D633" i="3"/>
  <c r="B633" i="8" s="1"/>
  <c r="D634" i="3"/>
  <c r="B634" i="8" s="1"/>
  <c r="D635" i="3"/>
  <c r="B635" i="8" s="1"/>
  <c r="D636" i="3"/>
  <c r="B636" i="8" s="1"/>
  <c r="D637" i="3"/>
  <c r="B637" i="8" s="1"/>
  <c r="D638" i="3"/>
  <c r="B638" i="8" s="1"/>
  <c r="D639" i="3"/>
  <c r="B639" i="8" s="1"/>
  <c r="D640" i="3"/>
  <c r="B640" i="8" s="1"/>
  <c r="D641" i="3"/>
  <c r="B641" i="8" s="1"/>
  <c r="D642" i="3"/>
  <c r="B642" i="8" s="1"/>
  <c r="D643" i="3"/>
  <c r="B643" i="8" s="1"/>
  <c r="D644" i="3"/>
  <c r="B644" i="8" s="1"/>
  <c r="D645" i="3"/>
  <c r="B645" i="8" s="1"/>
  <c r="D646" i="3"/>
  <c r="B646" i="8" s="1"/>
  <c r="D647" i="3"/>
  <c r="B647" i="8" s="1"/>
  <c r="D648" i="3"/>
  <c r="B648" i="8" s="1"/>
  <c r="D649" i="3"/>
  <c r="B649" i="8" s="1"/>
  <c r="D650" i="3"/>
  <c r="B650" i="8" s="1"/>
  <c r="D651" i="3"/>
  <c r="B651" i="8" s="1"/>
  <c r="D652" i="3"/>
  <c r="B652" i="8" s="1"/>
  <c r="D653" i="3"/>
  <c r="B653" i="8" s="1"/>
  <c r="D654" i="3"/>
  <c r="B654" i="8" s="1"/>
  <c r="D655" i="3"/>
  <c r="B655" i="8" s="1"/>
  <c r="D656" i="3"/>
  <c r="B656" i="8" s="1"/>
  <c r="D657" i="3"/>
  <c r="B657" i="8" s="1"/>
  <c r="D658" i="3"/>
  <c r="B658" i="8" s="1"/>
  <c r="D659" i="3"/>
  <c r="B659" i="8" s="1"/>
  <c r="D660" i="3"/>
  <c r="B660" i="8" s="1"/>
  <c r="D661" i="3"/>
  <c r="B661" i="8" s="1"/>
  <c r="D662" i="3"/>
  <c r="B662" i="8" s="1"/>
  <c r="D663" i="3"/>
  <c r="B663" i="8" s="1"/>
  <c r="D664" i="3"/>
  <c r="B664" i="8" s="1"/>
  <c r="D665" i="3"/>
  <c r="B665" i="8" s="1"/>
  <c r="D666" i="3"/>
  <c r="B666" i="8" s="1"/>
  <c r="D667" i="3"/>
  <c r="B667" i="8" s="1"/>
  <c r="D668" i="3"/>
  <c r="B668" i="8" s="1"/>
  <c r="D669" i="3"/>
  <c r="B669" i="8" s="1"/>
  <c r="D670" i="3"/>
  <c r="B670" i="8" s="1"/>
  <c r="D671" i="3"/>
  <c r="B671" i="8" s="1"/>
  <c r="D672" i="3"/>
  <c r="B672" i="8" s="1"/>
  <c r="D673" i="3"/>
  <c r="B673" i="8" s="1"/>
  <c r="D674" i="3"/>
  <c r="B674" i="8" s="1"/>
  <c r="D675" i="3"/>
  <c r="B675" i="8" s="1"/>
  <c r="D676" i="3"/>
  <c r="B676" i="8" s="1"/>
  <c r="D677" i="3"/>
  <c r="B677" i="8" s="1"/>
  <c r="D678" i="3"/>
  <c r="B678" i="8" s="1"/>
  <c r="D679" i="3"/>
  <c r="B679" i="8" s="1"/>
  <c r="D680" i="3"/>
  <c r="B680" i="8" s="1"/>
  <c r="D681" i="3"/>
  <c r="B681" i="8" s="1"/>
  <c r="D682" i="3"/>
  <c r="B682" i="8" s="1"/>
  <c r="D683" i="3"/>
  <c r="B683" i="8" s="1"/>
  <c r="D684" i="3"/>
  <c r="B684" i="8" s="1"/>
  <c r="D685" i="3"/>
  <c r="B685" i="8" s="1"/>
  <c r="D686" i="3"/>
  <c r="B686" i="8" s="1"/>
  <c r="D687" i="3"/>
  <c r="B687" i="8" s="1"/>
  <c r="D688" i="3"/>
  <c r="B688" i="8" s="1"/>
  <c r="D689" i="3"/>
  <c r="B689" i="8" s="1"/>
  <c r="D690" i="3"/>
  <c r="B690" i="8" s="1"/>
  <c r="D691" i="3"/>
  <c r="B691" i="8" s="1"/>
  <c r="D692" i="3"/>
  <c r="B692" i="8" s="1"/>
  <c r="D693" i="3"/>
  <c r="B693" i="8" s="1"/>
  <c r="D694" i="3"/>
  <c r="B694" i="8" s="1"/>
  <c r="D695" i="3"/>
  <c r="B695" i="8" s="1"/>
  <c r="D696" i="3"/>
  <c r="B696" i="8" s="1"/>
  <c r="D697" i="3"/>
  <c r="B697" i="8" s="1"/>
  <c r="D698" i="3"/>
  <c r="B698" i="8" s="1"/>
  <c r="D699" i="3"/>
  <c r="B699" i="8" s="1"/>
  <c r="D700" i="3"/>
  <c r="B700" i="8" s="1"/>
  <c r="D701" i="3"/>
  <c r="B701" i="8" s="1"/>
  <c r="D702" i="3"/>
  <c r="B702" i="8" s="1"/>
  <c r="D703" i="3"/>
  <c r="B703" i="8" s="1"/>
  <c r="D704" i="3"/>
  <c r="B704" i="8" s="1"/>
  <c r="D705" i="3"/>
  <c r="B705" i="8" s="1"/>
  <c r="D706" i="3"/>
  <c r="B706" i="8" s="1"/>
  <c r="D707" i="3"/>
  <c r="B707" i="8" s="1"/>
  <c r="D708" i="3"/>
  <c r="B708" i="8" s="1"/>
  <c r="D709" i="3"/>
  <c r="B709" i="8" s="1"/>
  <c r="D710" i="3"/>
  <c r="B710" i="8" s="1"/>
  <c r="D711" i="3"/>
  <c r="B711" i="8" s="1"/>
  <c r="D712" i="3"/>
  <c r="B712" i="8" s="1"/>
  <c r="D713" i="3"/>
  <c r="B713" i="8" s="1"/>
  <c r="D714" i="3"/>
  <c r="B714" i="8" s="1"/>
  <c r="D715" i="3"/>
  <c r="B715" i="8" s="1"/>
  <c r="D716" i="3"/>
  <c r="B716" i="8" s="1"/>
  <c r="D717" i="3"/>
  <c r="B717" i="8" s="1"/>
  <c r="D718" i="3"/>
  <c r="B718" i="8" s="1"/>
  <c r="D719" i="3"/>
  <c r="B719" i="8" s="1"/>
  <c r="D720" i="3"/>
  <c r="B720" i="8" s="1"/>
  <c r="D721" i="3"/>
  <c r="B721" i="8" s="1"/>
  <c r="D722" i="3"/>
  <c r="B722" i="8" s="1"/>
  <c r="D723" i="3"/>
  <c r="B723" i="8" s="1"/>
  <c r="D724" i="3"/>
  <c r="B724" i="8" s="1"/>
  <c r="D725" i="3"/>
  <c r="B725" i="8" s="1"/>
  <c r="D726" i="3"/>
  <c r="B726" i="8" s="1"/>
  <c r="D727" i="3"/>
  <c r="B727" i="8" s="1"/>
  <c r="D728" i="3"/>
  <c r="B728" i="8" s="1"/>
  <c r="D729" i="3"/>
  <c r="B729" i="8" s="1"/>
  <c r="D730" i="3"/>
  <c r="B730" i="8" s="1"/>
  <c r="D731" i="3"/>
  <c r="B731" i="8" s="1"/>
  <c r="D732" i="3"/>
  <c r="B732" i="8" s="1"/>
  <c r="D733" i="3"/>
  <c r="B733" i="8" s="1"/>
  <c r="D734" i="3"/>
  <c r="B734" i="8" s="1"/>
  <c r="D735" i="3"/>
  <c r="B735" i="8" s="1"/>
  <c r="D736" i="3"/>
  <c r="B736" i="8" s="1"/>
  <c r="D737" i="3"/>
  <c r="B737" i="8" s="1"/>
  <c r="D738" i="3"/>
  <c r="B738" i="8" s="1"/>
  <c r="D739" i="3"/>
  <c r="B739" i="8" s="1"/>
  <c r="D740" i="3"/>
  <c r="B740" i="8" s="1"/>
  <c r="D741" i="3"/>
  <c r="B741" i="8" s="1"/>
  <c r="D742" i="3"/>
  <c r="B742" i="8" s="1"/>
  <c r="D743" i="3"/>
  <c r="B743" i="8" s="1"/>
  <c r="D744" i="3"/>
  <c r="B744" i="8" s="1"/>
  <c r="D745" i="3"/>
  <c r="B745" i="8" s="1"/>
  <c r="D746" i="3"/>
  <c r="B746" i="8" s="1"/>
  <c r="D747" i="3"/>
  <c r="B747" i="8" s="1"/>
  <c r="D748" i="3"/>
  <c r="B748" i="8" s="1"/>
  <c r="D749" i="3"/>
  <c r="B749" i="8" s="1"/>
  <c r="D750" i="3"/>
  <c r="B750" i="8" s="1"/>
  <c r="D751" i="3"/>
  <c r="B751" i="8" s="1"/>
  <c r="D752" i="3"/>
  <c r="B752" i="8" s="1"/>
  <c r="D753" i="3"/>
  <c r="B753" i="8" s="1"/>
  <c r="D754" i="3"/>
  <c r="B754" i="8" s="1"/>
  <c r="D755" i="3"/>
  <c r="B755" i="8" s="1"/>
  <c r="D756" i="3"/>
  <c r="B756" i="8" s="1"/>
  <c r="D757" i="3"/>
  <c r="B757" i="8" s="1"/>
  <c r="D758" i="3"/>
  <c r="B758" i="8" s="1"/>
  <c r="D759" i="3"/>
  <c r="B759" i="8" s="1"/>
  <c r="D760" i="3"/>
  <c r="B760" i="8" s="1"/>
  <c r="D761" i="3"/>
  <c r="B761" i="8" s="1"/>
  <c r="D762" i="3"/>
  <c r="B762" i="8" s="1"/>
  <c r="D763" i="3"/>
  <c r="B763" i="8" s="1"/>
  <c r="D764" i="3"/>
  <c r="B764" i="8" s="1"/>
  <c r="D765" i="3"/>
  <c r="B765" i="8" s="1"/>
  <c r="D766" i="3"/>
  <c r="B766" i="8" s="1"/>
  <c r="D767" i="3"/>
  <c r="B767" i="8" s="1"/>
  <c r="D768" i="3"/>
  <c r="B768" i="8" s="1"/>
  <c r="D769" i="3"/>
  <c r="B769" i="8" s="1"/>
  <c r="D770" i="3"/>
  <c r="B770" i="8" s="1"/>
  <c r="D771" i="3"/>
  <c r="B771" i="8" s="1"/>
  <c r="D772" i="3"/>
  <c r="B772" i="8" s="1"/>
  <c r="D773" i="3"/>
  <c r="B773" i="8" s="1"/>
  <c r="D774" i="3"/>
  <c r="B774" i="8" s="1"/>
  <c r="D775" i="3"/>
  <c r="B775" i="8" s="1"/>
  <c r="D776" i="3"/>
  <c r="B776" i="8" s="1"/>
  <c r="D777" i="3"/>
  <c r="B777" i="8" s="1"/>
  <c r="D778" i="3"/>
  <c r="B778" i="8" s="1"/>
  <c r="D779" i="3"/>
  <c r="B779" i="8" s="1"/>
  <c r="D780" i="3"/>
  <c r="B780" i="8" s="1"/>
  <c r="D781" i="3"/>
  <c r="B781" i="8" s="1"/>
  <c r="D782" i="3"/>
  <c r="B782" i="8" s="1"/>
  <c r="D783" i="3"/>
  <c r="B783" i="8" s="1"/>
  <c r="D784" i="3"/>
  <c r="B784" i="8" s="1"/>
  <c r="D785" i="3"/>
  <c r="B785" i="8" s="1"/>
  <c r="D786" i="3"/>
  <c r="B786" i="8" s="1"/>
  <c r="D787" i="3"/>
  <c r="B787" i="8" s="1"/>
  <c r="D788" i="3"/>
  <c r="B788" i="8" s="1"/>
  <c r="D789" i="3"/>
  <c r="B789" i="8" s="1"/>
  <c r="D790" i="3"/>
  <c r="B790" i="8" s="1"/>
  <c r="D791" i="3"/>
  <c r="B791" i="8" s="1"/>
  <c r="D792" i="3"/>
  <c r="B792" i="8" s="1"/>
  <c r="D793" i="3"/>
  <c r="B793" i="8" s="1"/>
  <c r="D794" i="3"/>
  <c r="B794" i="8" s="1"/>
  <c r="D795" i="3"/>
  <c r="B795" i="8" s="1"/>
  <c r="D796" i="3"/>
  <c r="B796" i="8" s="1"/>
  <c r="D797" i="3"/>
  <c r="B797" i="8" s="1"/>
  <c r="D798" i="3"/>
  <c r="B798" i="8" s="1"/>
  <c r="D799" i="3"/>
  <c r="B799" i="8" s="1"/>
  <c r="D800" i="3"/>
  <c r="B800" i="8" s="1"/>
  <c r="D801" i="3"/>
  <c r="B801" i="8" s="1"/>
  <c r="D802" i="3"/>
  <c r="B802" i="8" s="1"/>
  <c r="D803" i="3"/>
  <c r="B803" i="8" s="1"/>
  <c r="D804" i="3"/>
  <c r="B804" i="8" s="1"/>
  <c r="D805" i="3"/>
  <c r="B805" i="8" s="1"/>
  <c r="D806" i="3"/>
  <c r="B806" i="8" s="1"/>
  <c r="D807" i="3"/>
  <c r="B807" i="8" s="1"/>
  <c r="D808" i="3"/>
  <c r="B808" i="8" s="1"/>
  <c r="D809" i="3"/>
  <c r="B809" i="8" s="1"/>
  <c r="D810" i="3"/>
  <c r="B810" i="8" s="1"/>
  <c r="D811" i="3"/>
  <c r="B811" i="8" s="1"/>
  <c r="D812" i="3"/>
  <c r="B812" i="8" s="1"/>
  <c r="D813" i="3"/>
  <c r="B813" i="8" s="1"/>
  <c r="D814" i="3"/>
  <c r="B814" i="8" s="1"/>
  <c r="D815" i="3"/>
  <c r="B815" i="8" s="1"/>
  <c r="D816" i="3"/>
  <c r="B816" i="8" s="1"/>
  <c r="D817" i="3"/>
  <c r="B817" i="8" s="1"/>
  <c r="D818" i="3"/>
  <c r="B818" i="8" s="1"/>
  <c r="D819" i="3"/>
  <c r="B819" i="8" s="1"/>
  <c r="D820" i="3"/>
  <c r="B820" i="8" s="1"/>
  <c r="D821" i="3"/>
  <c r="B821" i="8" s="1"/>
  <c r="D822" i="3"/>
  <c r="B822" i="8" s="1"/>
  <c r="D823" i="3"/>
  <c r="B823" i="8" s="1"/>
  <c r="D824" i="3"/>
  <c r="B824" i="8" s="1"/>
  <c r="D825" i="3"/>
  <c r="B825" i="8" s="1"/>
  <c r="D826" i="3"/>
  <c r="B826" i="8" s="1"/>
  <c r="D827" i="3"/>
  <c r="B827" i="8" s="1"/>
  <c r="D828" i="3"/>
  <c r="B828" i="8" s="1"/>
  <c r="D829" i="3"/>
  <c r="B829" i="8" s="1"/>
  <c r="D830" i="3"/>
  <c r="B830" i="8" s="1"/>
  <c r="D831" i="3"/>
  <c r="B831" i="8" s="1"/>
  <c r="D832" i="3"/>
  <c r="B832" i="8" s="1"/>
  <c r="D833" i="3"/>
  <c r="B833" i="8" s="1"/>
  <c r="D834" i="3"/>
  <c r="B834" i="8" s="1"/>
  <c r="D835" i="3"/>
  <c r="B835" i="8" s="1"/>
  <c r="D836" i="3"/>
  <c r="B836" i="8" s="1"/>
  <c r="D837" i="3"/>
  <c r="B837" i="8" s="1"/>
  <c r="D838" i="3"/>
  <c r="B838" i="8" s="1"/>
  <c r="D839" i="3"/>
  <c r="B839" i="8" s="1"/>
  <c r="D840" i="3"/>
  <c r="B840" i="8" s="1"/>
  <c r="D841" i="3"/>
  <c r="B841" i="8" s="1"/>
  <c r="D842" i="3"/>
  <c r="B842" i="8" s="1"/>
  <c r="D843" i="3"/>
  <c r="B843" i="8" s="1"/>
  <c r="D844" i="3"/>
  <c r="B844" i="8" s="1"/>
  <c r="D845" i="3"/>
  <c r="B845" i="8" s="1"/>
  <c r="D846" i="3"/>
  <c r="B846" i="8" s="1"/>
  <c r="D847" i="3"/>
  <c r="B847" i="8" s="1"/>
  <c r="D848" i="3"/>
  <c r="B848" i="8" s="1"/>
  <c r="D849" i="3"/>
  <c r="B849" i="8" s="1"/>
  <c r="D850" i="3"/>
  <c r="B850" i="8" s="1"/>
  <c r="D851" i="3"/>
  <c r="B851" i="8" s="1"/>
  <c r="D852" i="3"/>
  <c r="B852" i="8" s="1"/>
  <c r="D853" i="3"/>
  <c r="B853" i="8" s="1"/>
  <c r="D854" i="3"/>
  <c r="B854" i="8" s="1"/>
  <c r="D855" i="3"/>
  <c r="B855" i="8" s="1"/>
  <c r="D856" i="3"/>
  <c r="B856" i="8" s="1"/>
  <c r="D857" i="3"/>
  <c r="B857" i="8" s="1"/>
  <c r="D858" i="3"/>
  <c r="B858" i="8" s="1"/>
  <c r="D859" i="3"/>
  <c r="B859" i="8" s="1"/>
  <c r="D860" i="3"/>
  <c r="B860" i="8" s="1"/>
  <c r="D861" i="3"/>
  <c r="B861" i="8" s="1"/>
  <c r="D862" i="3"/>
  <c r="B862" i="8" s="1"/>
  <c r="D863" i="3"/>
  <c r="B863" i="8" s="1"/>
  <c r="D864" i="3"/>
  <c r="B864" i="8" s="1"/>
  <c r="D865" i="3"/>
  <c r="B865" i="8" s="1"/>
  <c r="D866" i="3"/>
  <c r="B866" i="8" s="1"/>
  <c r="D867" i="3"/>
  <c r="B867" i="8" s="1"/>
  <c r="D868" i="3"/>
  <c r="B868" i="8" s="1"/>
  <c r="D869" i="3"/>
  <c r="B869" i="8" s="1"/>
  <c r="D870" i="3"/>
  <c r="B870" i="8" s="1"/>
  <c r="D871" i="3"/>
  <c r="B871" i="8" s="1"/>
  <c r="D872" i="3"/>
  <c r="B872" i="8" s="1"/>
  <c r="D873" i="3"/>
  <c r="B873" i="8" s="1"/>
  <c r="D874" i="3"/>
  <c r="B874" i="8" s="1"/>
  <c r="D875" i="3"/>
  <c r="B875" i="8" s="1"/>
  <c r="D876" i="3"/>
  <c r="B876" i="8" s="1"/>
  <c r="D877" i="3"/>
  <c r="B877" i="8" s="1"/>
  <c r="D878" i="3"/>
  <c r="B878" i="8" s="1"/>
  <c r="D879" i="3"/>
  <c r="B879" i="8" s="1"/>
  <c r="D880" i="3"/>
  <c r="B880" i="8" s="1"/>
  <c r="D881" i="3"/>
  <c r="B881" i="8" s="1"/>
  <c r="D882" i="3"/>
  <c r="B882" i="8" s="1"/>
  <c r="D883" i="3"/>
  <c r="B883" i="8" s="1"/>
  <c r="D884" i="3"/>
  <c r="B884" i="8" s="1"/>
  <c r="D885" i="3"/>
  <c r="B885" i="8" s="1"/>
  <c r="D886" i="3"/>
  <c r="B886" i="8" s="1"/>
  <c r="D887" i="3"/>
  <c r="B887" i="8" s="1"/>
  <c r="D888" i="3"/>
  <c r="B888" i="8" s="1"/>
  <c r="D889" i="3"/>
  <c r="B889" i="8" s="1"/>
  <c r="D890" i="3"/>
  <c r="B890" i="8" s="1"/>
  <c r="D891" i="3"/>
  <c r="B891" i="8" s="1"/>
  <c r="D892" i="3"/>
  <c r="B892" i="8" s="1"/>
  <c r="D893" i="3"/>
  <c r="B893" i="8" s="1"/>
  <c r="D894" i="3"/>
  <c r="B894" i="8" s="1"/>
  <c r="D895" i="3"/>
  <c r="B895" i="8" s="1"/>
  <c r="D896" i="3"/>
  <c r="B896" i="8" s="1"/>
  <c r="D897" i="3"/>
  <c r="B897" i="8" s="1"/>
  <c r="D898" i="3"/>
  <c r="B898" i="8" s="1"/>
  <c r="D899" i="3"/>
  <c r="B899" i="8" s="1"/>
  <c r="D900" i="3"/>
  <c r="B900" i="8" s="1"/>
  <c r="D901" i="3"/>
  <c r="B901" i="8" s="1"/>
  <c r="D902" i="3"/>
  <c r="B902" i="8" s="1"/>
  <c r="D903" i="3"/>
  <c r="B903" i="8" s="1"/>
  <c r="D904" i="3"/>
  <c r="B904" i="8" s="1"/>
  <c r="D905" i="3"/>
  <c r="B905" i="8" s="1"/>
  <c r="D906" i="3"/>
  <c r="B906" i="8" s="1"/>
  <c r="D907" i="3"/>
  <c r="B907" i="8" s="1"/>
  <c r="D908" i="3"/>
  <c r="B908" i="8" s="1"/>
  <c r="D909" i="3"/>
  <c r="B909" i="8" s="1"/>
  <c r="D910" i="3"/>
  <c r="B910" i="8" s="1"/>
  <c r="D911" i="3"/>
  <c r="B911" i="8" s="1"/>
  <c r="D912" i="3"/>
  <c r="B912" i="8" s="1"/>
  <c r="D913" i="3"/>
  <c r="B913" i="8" s="1"/>
  <c r="D914" i="3"/>
  <c r="B914" i="8" s="1"/>
  <c r="D915" i="3"/>
  <c r="B915" i="8" s="1"/>
  <c r="D916" i="3"/>
  <c r="B916" i="8" s="1"/>
  <c r="D917" i="3"/>
  <c r="B917" i="8" s="1"/>
  <c r="D918" i="3"/>
  <c r="B918" i="8" s="1"/>
  <c r="D919" i="3"/>
  <c r="B919" i="8" s="1"/>
  <c r="D920" i="3"/>
  <c r="B920" i="8" s="1"/>
  <c r="D921" i="3"/>
  <c r="B921" i="8" s="1"/>
  <c r="D922" i="3"/>
  <c r="B922" i="8" s="1"/>
  <c r="D923" i="3"/>
  <c r="B923" i="8" s="1"/>
  <c r="D924" i="3"/>
  <c r="B924" i="8" s="1"/>
  <c r="D925" i="3"/>
  <c r="B925" i="8" s="1"/>
  <c r="D926" i="3"/>
  <c r="B926" i="8" s="1"/>
  <c r="D927" i="3"/>
  <c r="B927" i="8" s="1"/>
  <c r="D928" i="3"/>
  <c r="B928" i="8" s="1"/>
  <c r="D929" i="3"/>
  <c r="B929" i="8" s="1"/>
  <c r="D930" i="3"/>
  <c r="B930" i="8" s="1"/>
  <c r="D931" i="3"/>
  <c r="B931" i="8" s="1"/>
  <c r="D932" i="3"/>
  <c r="B932" i="8" s="1"/>
  <c r="D933" i="3"/>
  <c r="B933" i="8" s="1"/>
  <c r="D934" i="3"/>
  <c r="B934" i="8" s="1"/>
  <c r="D935" i="3"/>
  <c r="B935" i="8" s="1"/>
  <c r="D936" i="3"/>
  <c r="B936" i="8" s="1"/>
  <c r="D937" i="3"/>
  <c r="B937" i="8" s="1"/>
  <c r="D938" i="3"/>
  <c r="B938" i="8" s="1"/>
  <c r="D939" i="3"/>
  <c r="B939" i="8" s="1"/>
  <c r="D940" i="3"/>
  <c r="B940" i="8" s="1"/>
  <c r="D941" i="3"/>
  <c r="B941" i="8" s="1"/>
  <c r="D942" i="3"/>
  <c r="B942" i="8" s="1"/>
  <c r="D943" i="3"/>
  <c r="B943" i="8" s="1"/>
  <c r="D944" i="3"/>
  <c r="B944" i="8" s="1"/>
  <c r="D945" i="3"/>
  <c r="B945" i="8" s="1"/>
  <c r="D946" i="3"/>
  <c r="B946" i="8" s="1"/>
  <c r="D947" i="3"/>
  <c r="B947" i="8" s="1"/>
  <c r="D948" i="3"/>
  <c r="B948" i="8" s="1"/>
  <c r="D949" i="3"/>
  <c r="B949" i="8" s="1"/>
  <c r="D950" i="3"/>
  <c r="B950" i="8" s="1"/>
  <c r="D951" i="3"/>
  <c r="B951" i="8" s="1"/>
  <c r="D952" i="3"/>
  <c r="B952" i="8" s="1"/>
  <c r="D953" i="3"/>
  <c r="B953" i="8" s="1"/>
  <c r="D954" i="3"/>
  <c r="B954" i="8" s="1"/>
  <c r="D955" i="3"/>
  <c r="B955" i="8" s="1"/>
  <c r="D956" i="3"/>
  <c r="B956" i="8" s="1"/>
  <c r="D957" i="3"/>
  <c r="B957" i="8" s="1"/>
  <c r="D958" i="3"/>
  <c r="B958" i="8" s="1"/>
  <c r="D959" i="3"/>
  <c r="B959" i="8" s="1"/>
  <c r="D960" i="3"/>
  <c r="B960" i="8" s="1"/>
  <c r="D961" i="3"/>
  <c r="B961" i="8" s="1"/>
  <c r="D962" i="3"/>
  <c r="B962" i="8" s="1"/>
  <c r="D963" i="3"/>
  <c r="B963" i="8" s="1"/>
  <c r="D964" i="3"/>
  <c r="B964" i="8" s="1"/>
  <c r="D965" i="3"/>
  <c r="B965" i="8" s="1"/>
  <c r="D966" i="3"/>
  <c r="B966" i="8" s="1"/>
  <c r="D967" i="3"/>
  <c r="B967" i="8" s="1"/>
  <c r="D968" i="3"/>
  <c r="B968" i="8" s="1"/>
  <c r="D969" i="3"/>
  <c r="B969" i="8" s="1"/>
  <c r="D970" i="3"/>
  <c r="B970" i="8" s="1"/>
  <c r="D971" i="3"/>
  <c r="B971" i="8" s="1"/>
  <c r="D972" i="3"/>
  <c r="B972" i="8" s="1"/>
  <c r="D973" i="3"/>
  <c r="B973" i="8" s="1"/>
  <c r="D974" i="3"/>
  <c r="B974" i="8" s="1"/>
  <c r="D975" i="3"/>
  <c r="B975" i="8" s="1"/>
  <c r="D976" i="3"/>
  <c r="B976" i="8" s="1"/>
  <c r="D977" i="3"/>
  <c r="B977" i="8" s="1"/>
  <c r="D978" i="3"/>
  <c r="B978" i="8" s="1"/>
  <c r="D979" i="3"/>
  <c r="B979" i="8" s="1"/>
  <c r="D980" i="3"/>
  <c r="B980" i="8" s="1"/>
  <c r="D981" i="3"/>
  <c r="B981" i="8" s="1"/>
  <c r="D982" i="3"/>
  <c r="B982" i="8" s="1"/>
  <c r="D983" i="3"/>
  <c r="B983" i="8" s="1"/>
  <c r="D984" i="3"/>
  <c r="B984" i="8" s="1"/>
  <c r="D985" i="3"/>
  <c r="B985" i="8" s="1"/>
  <c r="D986" i="3"/>
  <c r="B986" i="8" s="1"/>
  <c r="D987" i="3"/>
  <c r="B987" i="8" s="1"/>
  <c r="D988" i="3"/>
  <c r="B988" i="8" s="1"/>
  <c r="D989" i="3"/>
  <c r="B989" i="8" s="1"/>
  <c r="D990" i="3"/>
  <c r="B990" i="8" s="1"/>
  <c r="D991" i="3"/>
  <c r="B991" i="8" s="1"/>
  <c r="D992" i="3"/>
  <c r="B992" i="8" s="1"/>
  <c r="D993" i="3"/>
  <c r="B993" i="8" s="1"/>
  <c r="D994" i="3"/>
  <c r="B994" i="8" s="1"/>
  <c r="D995" i="3"/>
  <c r="B995" i="8" s="1"/>
  <c r="D996" i="3"/>
  <c r="B996" i="8" s="1"/>
  <c r="D997" i="3"/>
  <c r="B997" i="8" s="1"/>
  <c r="D998" i="3"/>
  <c r="B998" i="8" s="1"/>
  <c r="D999" i="3"/>
  <c r="B999" i="8" s="1"/>
  <c r="D1000" i="3"/>
  <c r="B1000" i="8" s="1"/>
  <c r="D1001" i="3"/>
  <c r="B1001" i="8" s="1"/>
  <c r="D1002" i="3"/>
  <c r="B1002" i="8" s="1"/>
  <c r="D1003" i="3"/>
  <c r="B1003" i="8" s="1"/>
  <c r="D1004" i="3"/>
  <c r="B1004" i="8" s="1"/>
  <c r="D1005" i="3"/>
  <c r="B1005" i="8" s="1"/>
  <c r="D1006" i="3"/>
  <c r="B1006" i="8" s="1"/>
  <c r="D1007" i="3"/>
  <c r="B1007" i="8" s="1"/>
  <c r="D1008" i="3"/>
  <c r="B1008" i="8" s="1"/>
  <c r="D1009" i="3"/>
  <c r="B1009" i="8" s="1"/>
  <c r="D1010" i="3"/>
  <c r="B1010" i="8" s="1"/>
  <c r="D1011" i="3"/>
  <c r="B1011" i="8" s="1"/>
  <c r="D1012" i="3"/>
  <c r="B1012" i="8" s="1"/>
  <c r="D1013" i="3"/>
  <c r="B1013" i="8" s="1"/>
  <c r="D1014" i="3"/>
  <c r="B1014" i="8" s="1"/>
  <c r="D1015" i="3"/>
  <c r="B1015" i="8" s="1"/>
  <c r="D1016" i="3"/>
  <c r="B1016" i="8" s="1"/>
  <c r="D1017" i="3"/>
  <c r="B1017" i="8" s="1"/>
  <c r="D1018" i="3"/>
  <c r="B1018" i="8" s="1"/>
  <c r="D1019" i="3"/>
  <c r="B1019" i="8" s="1"/>
  <c r="D1020" i="3"/>
  <c r="B1020" i="8" s="1"/>
  <c r="D1021" i="3"/>
  <c r="B1021" i="8" s="1"/>
  <c r="D1022" i="3"/>
  <c r="B1022" i="8" s="1"/>
  <c r="D1023" i="3"/>
  <c r="B1023" i="8" s="1"/>
  <c r="D1024" i="3"/>
  <c r="B1024" i="8" s="1"/>
  <c r="D1025" i="3"/>
  <c r="B1025" i="8" s="1"/>
  <c r="D1026" i="3"/>
  <c r="B1026" i="8" s="1"/>
  <c r="D1027" i="3"/>
  <c r="B1027" i="8" s="1"/>
  <c r="D1028" i="3"/>
  <c r="B1028" i="8" s="1"/>
  <c r="D1029" i="3"/>
  <c r="B1029" i="8" s="1"/>
  <c r="D1030" i="3"/>
  <c r="B1030" i="8" s="1"/>
  <c r="D1031" i="3"/>
  <c r="B1031" i="8" s="1"/>
  <c r="D1032" i="3"/>
  <c r="B1032" i="8" s="1"/>
  <c r="D1033" i="3"/>
  <c r="B1033" i="8" s="1"/>
  <c r="D1034" i="3"/>
  <c r="B1034" i="8" s="1"/>
  <c r="D1035" i="3"/>
  <c r="B1035" i="8" s="1"/>
  <c r="D1036" i="3"/>
  <c r="B1036" i="8" s="1"/>
  <c r="D1037" i="3"/>
  <c r="B1037" i="8" s="1"/>
  <c r="D1038" i="3"/>
  <c r="B1038" i="8" s="1"/>
  <c r="D1039" i="3"/>
  <c r="B1039" i="8" s="1"/>
  <c r="D1040" i="3"/>
  <c r="B1040" i="8" s="1"/>
  <c r="D1041" i="3"/>
  <c r="B1041" i="8" s="1"/>
  <c r="D1042" i="3"/>
  <c r="B1042" i="8" s="1"/>
  <c r="D1043" i="3"/>
  <c r="B1043" i="8" s="1"/>
  <c r="D1044" i="3"/>
  <c r="B1044" i="8" s="1"/>
  <c r="D1045" i="3"/>
  <c r="B1045" i="8" s="1"/>
  <c r="D1046" i="3"/>
  <c r="B1046" i="8" s="1"/>
  <c r="D1047" i="3"/>
  <c r="B1047" i="8" s="1"/>
  <c r="D1048" i="3"/>
  <c r="B1048" i="8" s="1"/>
  <c r="D1049" i="3"/>
  <c r="B1049" i="8" s="1"/>
  <c r="D1050" i="3"/>
  <c r="B1050" i="8" s="1"/>
  <c r="D1051" i="3"/>
  <c r="B1051" i="8" s="1"/>
  <c r="D1052" i="3"/>
  <c r="B1052" i="8" s="1"/>
  <c r="D1053" i="3"/>
  <c r="B1053" i="8" s="1"/>
  <c r="D1054" i="3"/>
  <c r="B1054" i="8" s="1"/>
  <c r="D1055" i="3"/>
  <c r="B1055" i="8" s="1"/>
  <c r="D1056" i="3"/>
  <c r="B1056" i="8" s="1"/>
  <c r="D1057" i="3"/>
  <c r="B1057" i="8" s="1"/>
  <c r="D1058" i="3"/>
  <c r="B1058" i="8" s="1"/>
  <c r="D1059" i="3"/>
  <c r="B1059" i="8" s="1"/>
  <c r="D1060" i="3"/>
  <c r="B1060" i="8" s="1"/>
  <c r="D1061" i="3"/>
  <c r="B1061" i="8" s="1"/>
  <c r="D1062" i="3"/>
  <c r="B1062" i="8" s="1"/>
  <c r="D1063" i="3"/>
  <c r="B1063" i="8" s="1"/>
  <c r="D1064" i="3"/>
  <c r="B1064" i="8" s="1"/>
  <c r="D1065" i="3"/>
  <c r="B1065" i="8" s="1"/>
  <c r="D1066" i="3"/>
  <c r="B1066" i="8" s="1"/>
  <c r="D1067" i="3"/>
  <c r="B1067" i="8" s="1"/>
  <c r="D1068" i="3"/>
  <c r="B1068" i="8" s="1"/>
  <c r="D1069" i="3"/>
  <c r="B1069" i="8" s="1"/>
  <c r="D1070" i="3"/>
  <c r="B1070" i="8" s="1"/>
  <c r="D1071" i="3"/>
  <c r="B1071" i="8" s="1"/>
  <c r="D1072" i="3"/>
  <c r="B1072" i="8" s="1"/>
  <c r="D1073" i="3"/>
  <c r="B1073" i="8" s="1"/>
  <c r="D1074" i="3"/>
  <c r="B1074" i="8" s="1"/>
  <c r="D1075" i="3"/>
  <c r="B1075" i="8" s="1"/>
  <c r="D1076" i="3"/>
  <c r="B1076" i="8" s="1"/>
  <c r="D1077" i="3"/>
  <c r="B1077" i="8" s="1"/>
  <c r="D1078" i="3"/>
  <c r="B1078" i="8" s="1"/>
  <c r="D1079" i="3"/>
  <c r="B1079" i="8" s="1"/>
  <c r="D1080" i="3"/>
  <c r="B1080" i="8" s="1"/>
  <c r="D1081" i="3"/>
  <c r="B1081" i="8" s="1"/>
  <c r="D1082" i="3"/>
  <c r="B1082" i="8" s="1"/>
  <c r="D1083" i="3"/>
  <c r="B1083" i="8" s="1"/>
  <c r="D1084" i="3"/>
  <c r="B1084" i="8" s="1"/>
  <c r="D1085" i="3"/>
  <c r="B1085" i="8" s="1"/>
  <c r="D1086" i="3"/>
  <c r="B1086" i="8" s="1"/>
  <c r="D1087" i="3"/>
  <c r="B1087" i="8" s="1"/>
  <c r="D1088" i="3"/>
  <c r="B1088" i="8" s="1"/>
  <c r="D1089" i="3"/>
  <c r="B1089" i="8" s="1"/>
  <c r="D1090" i="3"/>
  <c r="B1090" i="8" s="1"/>
  <c r="D1091" i="3"/>
  <c r="B1091" i="8" s="1"/>
  <c r="D1092" i="3"/>
  <c r="B1092" i="8" s="1"/>
  <c r="D1093" i="3"/>
  <c r="B1093" i="8" s="1"/>
  <c r="D1094" i="3"/>
  <c r="B1094" i="8" s="1"/>
  <c r="D1095" i="3"/>
  <c r="B1095" i="8" s="1"/>
  <c r="D1096" i="3"/>
  <c r="B1096" i="8" s="1"/>
  <c r="D1097" i="3"/>
  <c r="B1097" i="8" s="1"/>
  <c r="D1098" i="3"/>
  <c r="B1098" i="8" s="1"/>
  <c r="D1099" i="3"/>
  <c r="B1099" i="8" s="1"/>
  <c r="D1100" i="3"/>
  <c r="B1100" i="8" s="1"/>
  <c r="D1101" i="3"/>
  <c r="B1101" i="8" s="1"/>
  <c r="D1102" i="3"/>
  <c r="B1102" i="8" s="1"/>
  <c r="D1103" i="3"/>
  <c r="B1103" i="8" s="1"/>
  <c r="D1104" i="3"/>
  <c r="B1104" i="8" s="1"/>
  <c r="D1105" i="3"/>
  <c r="B1105" i="8" s="1"/>
  <c r="D1106" i="3"/>
  <c r="B1106" i="8" s="1"/>
  <c r="D1107" i="3"/>
  <c r="B1107" i="8" s="1"/>
  <c r="D1108" i="3"/>
  <c r="B1108" i="8" s="1"/>
  <c r="D1109" i="3"/>
  <c r="B1109" i="8" s="1"/>
  <c r="D1110" i="3"/>
  <c r="B1110" i="8" s="1"/>
  <c r="D1111" i="3"/>
  <c r="B1111" i="8" s="1"/>
  <c r="D1112" i="3"/>
  <c r="B1112" i="8" s="1"/>
  <c r="D1113" i="3"/>
  <c r="B1113" i="8" s="1"/>
  <c r="D1114" i="3"/>
  <c r="B1114" i="8" s="1"/>
  <c r="D1115" i="3"/>
  <c r="B1115" i="8" s="1"/>
  <c r="D1116" i="3"/>
  <c r="B1116" i="8" s="1"/>
  <c r="D1117" i="3"/>
  <c r="B1117" i="8" s="1"/>
  <c r="D1118" i="3"/>
  <c r="B1118" i="8" s="1"/>
  <c r="D1119" i="3"/>
  <c r="B1119" i="8" s="1"/>
  <c r="D1120" i="3"/>
  <c r="B1120" i="8" s="1"/>
  <c r="D1121" i="3"/>
  <c r="B1121" i="8" s="1"/>
  <c r="D1122" i="3"/>
  <c r="B1122" i="8" s="1"/>
  <c r="D1123" i="3"/>
  <c r="B1123" i="8" s="1"/>
  <c r="D1124" i="3"/>
  <c r="B1124" i="8" s="1"/>
  <c r="D1125" i="3"/>
  <c r="B1125" i="8" s="1"/>
  <c r="D1126" i="3"/>
  <c r="B1126" i="8" s="1"/>
  <c r="D1127" i="3"/>
  <c r="B1127" i="8" s="1"/>
  <c r="D1128" i="3"/>
  <c r="B1128" i="8" s="1"/>
  <c r="D1129" i="3"/>
  <c r="B1129" i="8" s="1"/>
  <c r="D1130" i="3"/>
  <c r="B1130" i="8" s="1"/>
  <c r="D1131" i="3"/>
  <c r="B1131" i="8" s="1"/>
  <c r="D1132" i="3"/>
  <c r="B1132" i="8" s="1"/>
  <c r="D1133" i="3"/>
  <c r="B1133" i="8" s="1"/>
  <c r="D1134" i="3"/>
  <c r="B1134" i="8" s="1"/>
  <c r="D1135" i="3"/>
  <c r="B1135" i="8" s="1"/>
  <c r="D1136" i="3"/>
  <c r="B1136" i="8" s="1"/>
  <c r="D1137" i="3"/>
  <c r="B1137" i="8" s="1"/>
  <c r="D1138" i="3"/>
  <c r="B1138" i="8" s="1"/>
  <c r="D1139" i="3"/>
  <c r="B1139" i="8" s="1"/>
  <c r="D1140" i="3"/>
  <c r="B1140" i="8" s="1"/>
  <c r="D1141" i="3"/>
  <c r="B1141" i="8" s="1"/>
  <c r="D1142" i="3"/>
  <c r="B1142" i="8" s="1"/>
  <c r="D1143" i="3"/>
  <c r="B1143" i="8" s="1"/>
  <c r="D1144" i="3"/>
  <c r="B1144" i="8" s="1"/>
  <c r="D1145" i="3"/>
  <c r="B1145" i="8" s="1"/>
  <c r="D1146" i="3"/>
  <c r="B1146" i="8" s="1"/>
  <c r="D1147" i="3"/>
  <c r="B1147" i="8" s="1"/>
  <c r="D1148" i="3"/>
  <c r="B1148" i="8" s="1"/>
  <c r="D1149" i="3"/>
  <c r="B1149" i="8" s="1"/>
  <c r="D1150" i="3"/>
  <c r="B1150" i="8" s="1"/>
  <c r="D1151" i="3"/>
  <c r="B1151" i="8" s="1"/>
  <c r="D1152" i="3"/>
  <c r="B1152" i="8" s="1"/>
  <c r="D1153" i="3"/>
  <c r="B1153" i="8" s="1"/>
  <c r="D1154" i="3"/>
  <c r="B1154" i="8" s="1"/>
  <c r="D1155" i="3"/>
  <c r="B1155" i="8" s="1"/>
  <c r="D1156" i="3"/>
  <c r="B1156" i="8" s="1"/>
  <c r="D1157" i="3"/>
  <c r="B1157" i="8" s="1"/>
  <c r="D1158" i="3"/>
  <c r="B1158" i="8" s="1"/>
  <c r="D1159" i="3"/>
  <c r="B1159" i="8" s="1"/>
  <c r="D1160" i="3"/>
  <c r="B1160" i="8" s="1"/>
  <c r="D1161" i="3"/>
  <c r="B1161" i="8" s="1"/>
  <c r="D1162" i="3"/>
  <c r="B1162" i="8" s="1"/>
  <c r="D1163" i="3"/>
  <c r="B1163" i="8" s="1"/>
  <c r="D1164" i="3"/>
  <c r="B1164" i="8" s="1"/>
  <c r="D1165" i="3"/>
  <c r="B1165" i="8" s="1"/>
  <c r="D1166" i="3"/>
  <c r="B1166" i="8" s="1"/>
  <c r="D1167" i="3"/>
  <c r="B1167" i="8" s="1"/>
  <c r="D1168" i="3"/>
  <c r="B1168" i="8" s="1"/>
  <c r="D1169" i="3"/>
  <c r="B1169" i="8" s="1"/>
  <c r="D1170" i="3"/>
  <c r="B1170" i="8" s="1"/>
  <c r="D1171" i="3"/>
  <c r="B1171" i="8" s="1"/>
  <c r="D1172" i="3"/>
  <c r="B1172" i="8" s="1"/>
  <c r="D1173" i="3"/>
  <c r="B1173" i="8" s="1"/>
  <c r="D1174" i="3"/>
  <c r="B1174" i="8" s="1"/>
  <c r="D1175" i="3"/>
  <c r="B1175" i="8" s="1"/>
  <c r="D1176" i="3"/>
  <c r="B1176" i="8" s="1"/>
  <c r="D1177" i="3"/>
  <c r="B1177" i="8" s="1"/>
  <c r="D1178" i="3"/>
  <c r="B1178" i="8" s="1"/>
  <c r="D1179" i="3"/>
  <c r="B1179" i="8" s="1"/>
  <c r="D1180" i="3"/>
  <c r="B1180" i="8" s="1"/>
  <c r="D1181" i="3"/>
  <c r="B1181" i="8" s="1"/>
  <c r="D1182" i="3"/>
  <c r="B1182" i="8" s="1"/>
  <c r="D1183" i="3"/>
  <c r="B1183" i="8" s="1"/>
  <c r="D1184" i="3"/>
  <c r="B1184" i="8" s="1"/>
  <c r="D1185" i="3"/>
  <c r="B1185" i="8" s="1"/>
  <c r="D1186" i="3"/>
  <c r="B1186" i="8" s="1"/>
  <c r="D1187" i="3"/>
  <c r="B1187" i="8" s="1"/>
  <c r="D1188" i="3"/>
  <c r="B1188" i="8" s="1"/>
  <c r="D1189" i="3"/>
  <c r="B1189" i="8" s="1"/>
  <c r="D1190" i="3"/>
  <c r="B1190" i="8" s="1"/>
  <c r="D1191" i="3"/>
  <c r="B1191" i="8" s="1"/>
  <c r="D1192" i="3"/>
  <c r="B1192" i="8" s="1"/>
  <c r="D1193" i="3"/>
  <c r="B1193" i="8" s="1"/>
  <c r="D1194" i="3"/>
  <c r="B1194" i="8" s="1"/>
  <c r="D1195" i="3"/>
  <c r="B1195" i="8" s="1"/>
  <c r="D1196" i="3"/>
  <c r="B1196" i="8" s="1"/>
  <c r="D1197" i="3"/>
  <c r="B1197" i="8" s="1"/>
  <c r="D1198" i="3"/>
  <c r="B1198" i="8" s="1"/>
  <c r="D1199" i="3"/>
  <c r="B1199" i="8" s="1"/>
  <c r="D1200" i="3"/>
  <c r="B1200" i="8" s="1"/>
  <c r="D1201" i="3"/>
  <c r="B1201" i="8" s="1"/>
  <c r="D1202" i="3"/>
  <c r="B1202" i="8" s="1"/>
  <c r="D1203" i="3"/>
  <c r="B1203" i="8" s="1"/>
  <c r="D1204" i="3"/>
  <c r="B1204" i="8" s="1"/>
  <c r="D1205" i="3"/>
  <c r="B1205" i="8" s="1"/>
  <c r="D1206" i="3"/>
  <c r="B1206" i="8" s="1"/>
  <c r="D1207" i="3"/>
  <c r="B1207" i="8" s="1"/>
  <c r="D1208" i="3"/>
  <c r="B1208" i="8" s="1"/>
  <c r="D1209" i="3"/>
  <c r="B1209" i="8" s="1"/>
  <c r="D1210" i="3"/>
  <c r="B1210" i="8" s="1"/>
  <c r="D1211" i="3"/>
  <c r="B1211" i="8" s="1"/>
  <c r="D1212" i="3"/>
  <c r="B1212" i="8" s="1"/>
  <c r="D1213" i="3"/>
  <c r="B1213" i="8" s="1"/>
  <c r="D1214" i="3"/>
  <c r="B1214" i="8" s="1"/>
  <c r="D1215" i="3"/>
  <c r="B1215" i="8" s="1"/>
  <c r="D1216" i="3"/>
  <c r="B1216" i="8" s="1"/>
  <c r="D1217" i="3"/>
  <c r="B1217" i="8" s="1"/>
  <c r="D1218" i="3"/>
  <c r="B1218" i="8" s="1"/>
  <c r="D1219" i="3"/>
  <c r="B1219" i="8" s="1"/>
  <c r="D1220" i="3"/>
  <c r="B1220" i="8" s="1"/>
  <c r="D1221" i="3"/>
  <c r="B1221" i="8" s="1"/>
  <c r="D1222" i="3"/>
  <c r="B1222" i="8" s="1"/>
  <c r="D1223" i="3"/>
  <c r="B1223" i="8" s="1"/>
  <c r="D1224" i="3"/>
  <c r="B1224" i="8" s="1"/>
  <c r="D1225" i="3"/>
  <c r="B1225" i="8" s="1"/>
  <c r="D1226" i="3"/>
  <c r="B1226" i="8" s="1"/>
  <c r="D1227" i="3"/>
  <c r="B1227" i="8" s="1"/>
  <c r="D1228" i="3"/>
  <c r="B1228" i="8" s="1"/>
  <c r="D1229" i="3"/>
  <c r="B1229" i="8" s="1"/>
  <c r="D1230" i="3"/>
  <c r="B1230" i="8" s="1"/>
  <c r="D1231" i="3"/>
  <c r="B1231" i="8" s="1"/>
  <c r="D1232" i="3"/>
  <c r="B1232" i="8" s="1"/>
  <c r="D1233" i="3"/>
  <c r="B1233" i="8" s="1"/>
  <c r="D1234" i="3"/>
  <c r="B1234" i="8" s="1"/>
  <c r="D1235" i="3"/>
  <c r="B1235" i="8" s="1"/>
  <c r="D1236" i="3"/>
  <c r="B1236" i="8" s="1"/>
  <c r="D1237" i="3"/>
  <c r="B1237" i="8" s="1"/>
  <c r="D1238" i="3"/>
  <c r="B1238" i="8" s="1"/>
  <c r="D1239" i="3"/>
  <c r="B1239" i="8" s="1"/>
  <c r="D1240" i="3"/>
  <c r="B1240" i="8" s="1"/>
  <c r="D1241" i="3"/>
  <c r="B1241" i="8" s="1"/>
  <c r="D1242" i="3"/>
  <c r="B1242" i="8" s="1"/>
  <c r="D1243" i="3"/>
  <c r="B1243" i="8" s="1"/>
  <c r="D1244" i="3"/>
  <c r="B1244" i="8" s="1"/>
  <c r="D1245" i="3"/>
  <c r="B1245" i="8" s="1"/>
  <c r="D1246" i="3"/>
  <c r="B1246" i="8" s="1"/>
  <c r="D1247" i="3"/>
  <c r="B1247" i="8" s="1"/>
  <c r="D1248" i="3"/>
  <c r="B1248" i="8" s="1"/>
  <c r="D1249" i="3"/>
  <c r="B1249" i="8" s="1"/>
  <c r="D1250" i="3"/>
  <c r="B1250" i="8" s="1"/>
  <c r="D1251" i="3"/>
  <c r="B1251" i="8" s="1"/>
  <c r="D1252" i="3"/>
  <c r="B1252" i="8" s="1"/>
  <c r="D1253" i="3"/>
  <c r="B1253" i="8" s="1"/>
  <c r="D1254" i="3"/>
  <c r="B1254" i="8" s="1"/>
  <c r="D1255" i="3"/>
  <c r="B1255" i="8" s="1"/>
  <c r="D1256" i="3"/>
  <c r="B1256" i="8" s="1"/>
  <c r="D1257" i="3"/>
  <c r="B1257" i="8" s="1"/>
  <c r="D1258" i="3"/>
  <c r="B1258" i="8" s="1"/>
  <c r="D1259" i="3"/>
  <c r="B1259" i="8" s="1"/>
  <c r="D1260" i="3"/>
  <c r="B1260" i="8" s="1"/>
  <c r="D1261" i="3"/>
  <c r="B1261" i="8" s="1"/>
  <c r="D1262" i="3"/>
  <c r="B1262" i="8" s="1"/>
  <c r="D1263" i="3"/>
  <c r="B1263" i="8" s="1"/>
  <c r="D1264" i="3"/>
  <c r="B1264" i="8" s="1"/>
  <c r="D1265" i="3"/>
  <c r="B1265" i="8" s="1"/>
  <c r="D1266" i="3"/>
  <c r="B1266" i="8" s="1"/>
  <c r="D1267" i="3"/>
  <c r="B1267" i="8" s="1"/>
  <c r="D1268" i="3"/>
  <c r="B1268" i="8" s="1"/>
  <c r="D1269" i="3"/>
  <c r="B1269" i="8" s="1"/>
  <c r="D1270" i="3"/>
  <c r="B1270" i="8" s="1"/>
  <c r="D1271" i="3"/>
  <c r="B1271" i="8" s="1"/>
  <c r="D1272" i="3"/>
  <c r="B1272" i="8" s="1"/>
  <c r="D1273" i="3"/>
  <c r="B1273" i="8" s="1"/>
  <c r="D1274" i="3"/>
  <c r="B1274" i="8" s="1"/>
  <c r="D1275" i="3"/>
  <c r="B1275" i="8" s="1"/>
  <c r="D1276" i="3"/>
  <c r="B1276" i="8" s="1"/>
  <c r="D1277" i="3"/>
  <c r="B1277" i="8" s="1"/>
  <c r="D1278" i="3"/>
  <c r="B1278" i="8" s="1"/>
  <c r="D1279" i="3"/>
  <c r="B1279" i="8" s="1"/>
  <c r="D1280" i="3"/>
  <c r="B1280" i="8" s="1"/>
  <c r="D1281" i="3"/>
  <c r="B1281" i="8" s="1"/>
  <c r="D1282" i="3"/>
  <c r="B1282" i="8" s="1"/>
  <c r="D1283" i="3"/>
  <c r="B1283" i="8" s="1"/>
  <c r="D1284" i="3"/>
  <c r="B1284" i="8" s="1"/>
  <c r="D1285" i="3"/>
  <c r="B1285" i="8" s="1"/>
  <c r="D1286" i="3"/>
  <c r="B1286" i="8" s="1"/>
  <c r="D1287" i="3"/>
  <c r="B1287" i="8" s="1"/>
  <c r="D1288" i="3"/>
  <c r="B1288" i="8" s="1"/>
  <c r="D1289" i="3"/>
  <c r="B1289" i="8" s="1"/>
  <c r="D1290" i="3"/>
  <c r="B1290" i="8" s="1"/>
  <c r="D1291" i="3"/>
  <c r="B1291" i="8" s="1"/>
  <c r="D1292" i="3"/>
  <c r="B1292" i="8" s="1"/>
  <c r="D1293" i="3"/>
  <c r="B1293" i="8" s="1"/>
  <c r="D1294" i="3"/>
  <c r="B1294" i="8" s="1"/>
  <c r="D1295" i="3"/>
  <c r="B1295" i="8" s="1"/>
  <c r="D1296" i="3"/>
  <c r="B1296" i="8" s="1"/>
  <c r="D1297" i="3"/>
  <c r="B1297" i="8" s="1"/>
  <c r="D1298" i="3"/>
  <c r="B1298" i="8" s="1"/>
  <c r="D1299" i="3"/>
  <c r="B1299" i="8" s="1"/>
  <c r="D1300" i="3"/>
  <c r="B1300" i="8" s="1"/>
  <c r="D1301" i="3"/>
  <c r="B1301" i="8" s="1"/>
  <c r="D1302" i="3"/>
  <c r="B1302" i="8" s="1"/>
  <c r="D1303" i="3"/>
  <c r="B1303" i="8" s="1"/>
  <c r="D1304" i="3"/>
  <c r="B1304" i="8" s="1"/>
  <c r="D1305" i="3"/>
  <c r="B1305" i="8" s="1"/>
  <c r="D1306" i="3"/>
  <c r="B1306" i="8" s="1"/>
  <c r="D1307" i="3"/>
  <c r="B1307" i="8" s="1"/>
  <c r="D1308" i="3"/>
  <c r="B1308" i="8" s="1"/>
  <c r="D1309" i="3"/>
  <c r="B1309" i="8" s="1"/>
  <c r="D1310" i="3"/>
  <c r="B1310" i="8" s="1"/>
  <c r="D1311" i="3"/>
  <c r="B1311" i="8" s="1"/>
  <c r="D1312" i="3"/>
  <c r="B1312" i="8" s="1"/>
  <c r="D1313" i="3"/>
  <c r="B1313" i="8" s="1"/>
  <c r="D1314" i="3"/>
  <c r="B1314" i="8" s="1"/>
  <c r="D1315" i="3"/>
  <c r="B1315" i="8" s="1"/>
  <c r="D1316" i="3"/>
  <c r="B1316" i="8" s="1"/>
  <c r="D1317" i="3"/>
  <c r="B1317" i="8" s="1"/>
  <c r="D1318" i="3"/>
  <c r="B1318" i="8" s="1"/>
  <c r="D1319" i="3"/>
  <c r="B1319" i="8" s="1"/>
  <c r="D1320" i="3"/>
  <c r="B1320" i="8" s="1"/>
  <c r="D1321" i="3"/>
  <c r="B1321" i="8" s="1"/>
  <c r="D1322" i="3"/>
  <c r="B1322" i="8" s="1"/>
  <c r="D1323" i="3"/>
  <c r="B1323" i="8" s="1"/>
  <c r="D1324" i="3"/>
  <c r="B1324" i="8" s="1"/>
  <c r="D1325" i="3"/>
  <c r="B1325" i="8" s="1"/>
  <c r="D1326" i="3"/>
  <c r="B1326" i="8" s="1"/>
  <c r="D1327" i="3"/>
  <c r="B1327" i="8" s="1"/>
  <c r="D1328" i="3"/>
  <c r="B1328" i="8" s="1"/>
  <c r="D1329" i="3"/>
  <c r="B1329" i="8" s="1"/>
  <c r="D1330" i="3"/>
  <c r="B1330" i="8" s="1"/>
  <c r="D1331" i="3"/>
  <c r="B1331" i="8" s="1"/>
  <c r="D1332" i="3"/>
  <c r="B1332" i="8" s="1"/>
  <c r="D1333" i="3"/>
  <c r="B1333" i="8" s="1"/>
  <c r="D1334" i="3"/>
  <c r="B1334" i="8" s="1"/>
  <c r="D1335" i="3"/>
  <c r="B1335" i="8" s="1"/>
  <c r="D1336" i="3"/>
  <c r="B1336" i="8" s="1"/>
  <c r="D1337" i="3"/>
  <c r="B1337" i="8" s="1"/>
  <c r="D1338" i="3"/>
  <c r="B1338" i="8" s="1"/>
  <c r="D1339" i="3"/>
  <c r="B1339" i="8" s="1"/>
  <c r="D1340" i="3"/>
  <c r="B1340" i="8" s="1"/>
  <c r="D1341" i="3"/>
  <c r="B1341" i="8" s="1"/>
  <c r="D1342" i="3"/>
  <c r="B1342" i="8" s="1"/>
  <c r="D1343" i="3"/>
  <c r="B1343" i="8" s="1"/>
  <c r="D1344" i="3"/>
  <c r="B1344" i="8" s="1"/>
  <c r="D1345" i="3"/>
  <c r="B1345" i="8" s="1"/>
  <c r="D1346" i="3"/>
  <c r="B1346" i="8" s="1"/>
  <c r="D1347" i="3"/>
  <c r="B1347" i="8" s="1"/>
  <c r="D1348" i="3"/>
  <c r="B1348" i="8" s="1"/>
  <c r="D1349" i="3"/>
  <c r="B1349" i="8" s="1"/>
  <c r="D1350" i="3"/>
  <c r="B1350" i="8" s="1"/>
  <c r="D1351" i="3"/>
  <c r="B1351" i="8" s="1"/>
  <c r="D1352" i="3"/>
  <c r="B1352" i="8" s="1"/>
  <c r="D1353" i="3"/>
  <c r="B1353" i="8" s="1"/>
  <c r="D1354" i="3"/>
  <c r="B1354" i="8" s="1"/>
  <c r="D1355" i="3"/>
  <c r="B1355" i="8" s="1"/>
  <c r="D1356" i="3"/>
  <c r="B1356" i="8" s="1"/>
  <c r="D1357" i="3"/>
  <c r="B1357" i="8" s="1"/>
  <c r="D1358" i="3"/>
  <c r="B1358" i="8" s="1"/>
  <c r="D1359" i="3"/>
  <c r="B1359" i="8" s="1"/>
  <c r="D1360" i="3"/>
  <c r="B1360" i="8" s="1"/>
  <c r="D1361" i="3"/>
  <c r="B1361" i="8" s="1"/>
  <c r="D1362" i="3"/>
  <c r="B1362" i="8" s="1"/>
  <c r="D1363" i="3"/>
  <c r="B1363" i="8" s="1"/>
  <c r="D1364" i="3"/>
  <c r="B1364" i="8" s="1"/>
  <c r="D1365" i="3"/>
  <c r="B1365" i="8" s="1"/>
  <c r="D1366" i="3"/>
  <c r="B1366" i="8" s="1"/>
  <c r="D1367" i="3"/>
  <c r="B1367" i="8" s="1"/>
  <c r="D1368" i="3"/>
  <c r="B1368" i="8" s="1"/>
  <c r="D1369" i="3"/>
  <c r="B1369" i="8" s="1"/>
  <c r="D1370" i="3"/>
  <c r="B1370" i="8" s="1"/>
  <c r="D1371" i="3"/>
  <c r="B1371" i="8" s="1"/>
  <c r="D1372" i="3"/>
  <c r="B1372" i="8" s="1"/>
  <c r="D1373" i="3"/>
  <c r="B1373" i="8" s="1"/>
  <c r="D1374" i="3"/>
  <c r="B1374" i="8" s="1"/>
  <c r="D1375" i="3"/>
  <c r="B1375" i="8" s="1"/>
  <c r="D1376" i="3"/>
  <c r="B1376" i="8" s="1"/>
  <c r="D1377" i="3"/>
  <c r="B1377" i="8" s="1"/>
  <c r="D1378" i="3"/>
  <c r="B1378" i="8" s="1"/>
  <c r="D1379" i="3"/>
  <c r="B1379" i="8" s="1"/>
  <c r="D1380" i="3"/>
  <c r="B1380" i="8" s="1"/>
  <c r="D1381" i="3"/>
  <c r="B1381" i="8" s="1"/>
  <c r="D1382" i="3"/>
  <c r="B1382" i="8" s="1"/>
  <c r="D1383" i="3"/>
  <c r="B1383" i="8" s="1"/>
  <c r="D1384" i="3"/>
  <c r="B1384" i="8" s="1"/>
  <c r="D1385" i="3"/>
  <c r="B1385" i="8" s="1"/>
  <c r="D1386" i="3"/>
  <c r="B1386" i="8" s="1"/>
  <c r="D1387" i="3"/>
  <c r="B1387" i="8" s="1"/>
  <c r="D1388" i="3"/>
  <c r="B1388" i="8" s="1"/>
  <c r="D1389" i="3"/>
  <c r="B1389" i="8" s="1"/>
  <c r="D1390" i="3"/>
  <c r="B1390" i="8" s="1"/>
  <c r="D1391" i="3"/>
  <c r="B1391" i="8" s="1"/>
  <c r="D1392" i="3"/>
  <c r="B1392" i="8" s="1"/>
  <c r="D1393" i="3"/>
  <c r="B1393" i="8" s="1"/>
  <c r="D1394" i="3"/>
  <c r="B1394" i="8" s="1"/>
  <c r="D1395" i="3"/>
  <c r="B1395" i="8" s="1"/>
  <c r="D1396" i="3"/>
  <c r="B1396" i="8" s="1"/>
  <c r="D1397" i="3"/>
  <c r="B1397" i="8" s="1"/>
  <c r="D1398" i="3"/>
  <c r="B1398" i="8" s="1"/>
  <c r="D1399" i="3"/>
  <c r="B1399" i="8" s="1"/>
  <c r="D1400" i="3"/>
  <c r="B1400" i="8" s="1"/>
  <c r="D1401" i="3"/>
  <c r="B1401" i="8" s="1"/>
  <c r="D1402" i="3"/>
  <c r="B1402" i="8" s="1"/>
  <c r="D1403" i="3"/>
  <c r="B1403" i="8" s="1"/>
  <c r="D1404" i="3"/>
  <c r="B1404" i="8" s="1"/>
  <c r="D1405" i="3"/>
  <c r="B1405" i="8" s="1"/>
  <c r="D1406" i="3"/>
  <c r="B1406" i="8" s="1"/>
  <c r="D1407" i="3"/>
  <c r="B1407" i="8" s="1"/>
  <c r="D1408" i="3"/>
  <c r="B1408" i="8" s="1"/>
  <c r="D1409" i="3"/>
  <c r="B1409" i="8" s="1"/>
  <c r="D1410" i="3"/>
  <c r="B1410" i="8" s="1"/>
  <c r="D1411" i="3"/>
  <c r="B1411" i="8" s="1"/>
  <c r="D1412" i="3"/>
  <c r="B1412" i="8" s="1"/>
  <c r="D1413" i="3"/>
  <c r="B1413" i="8" s="1"/>
  <c r="D1414" i="3"/>
  <c r="B1414" i="8" s="1"/>
  <c r="D1415" i="3"/>
  <c r="B1415" i="8" s="1"/>
  <c r="D1416" i="3"/>
  <c r="B1416" i="8" s="1"/>
  <c r="D1417" i="3"/>
  <c r="B1417" i="8" s="1"/>
  <c r="D1418" i="3"/>
  <c r="B1418" i="8" s="1"/>
  <c r="D1419" i="3"/>
  <c r="B1419" i="8" s="1"/>
  <c r="D1420" i="3"/>
  <c r="B1420" i="8" s="1"/>
  <c r="D1421" i="3"/>
  <c r="B1421" i="8" s="1"/>
  <c r="D1422" i="3"/>
  <c r="B1422" i="8" s="1"/>
  <c r="D1423" i="3"/>
  <c r="B1423" i="8" s="1"/>
  <c r="D1424" i="3"/>
  <c r="B1424" i="8" s="1"/>
  <c r="D1425" i="3"/>
  <c r="B1425" i="8" s="1"/>
  <c r="D1426" i="3"/>
  <c r="B1426" i="8" s="1"/>
  <c r="D1427" i="3"/>
  <c r="B1427" i="8" s="1"/>
  <c r="D1428" i="3"/>
  <c r="B1428" i="8" s="1"/>
  <c r="D1429" i="3"/>
  <c r="B1429" i="8" s="1"/>
  <c r="D1430" i="3"/>
  <c r="B1430" i="8" s="1"/>
  <c r="D1431" i="3"/>
  <c r="B1431" i="8" s="1"/>
  <c r="D1432" i="3"/>
  <c r="B1432" i="8" s="1"/>
  <c r="D1433" i="3"/>
  <c r="B1433" i="8" s="1"/>
  <c r="D1434" i="3"/>
  <c r="B1434" i="8" s="1"/>
  <c r="D1435" i="3"/>
  <c r="B1435" i="8" s="1"/>
  <c r="D1436" i="3"/>
  <c r="B1436" i="8" s="1"/>
  <c r="D1437" i="3"/>
  <c r="B1437" i="8" s="1"/>
  <c r="D1438" i="3"/>
  <c r="B1438" i="8" s="1"/>
  <c r="D1439" i="3"/>
  <c r="B1439" i="8" s="1"/>
  <c r="D1440" i="3"/>
  <c r="B1440" i="8" s="1"/>
  <c r="D1441" i="3"/>
  <c r="B1441" i="8" s="1"/>
  <c r="D1442" i="3"/>
  <c r="B1442" i="8" s="1"/>
  <c r="D1443" i="3"/>
  <c r="B1443" i="8" s="1"/>
  <c r="D1444" i="3"/>
  <c r="B1444" i="8" s="1"/>
  <c r="D1445" i="3"/>
  <c r="B1445" i="8" s="1"/>
  <c r="D1446" i="3"/>
  <c r="B1446" i="8" s="1"/>
  <c r="D1447" i="3"/>
  <c r="B1447" i="8" s="1"/>
  <c r="D1448" i="3"/>
  <c r="B1448" i="8" s="1"/>
  <c r="D1449" i="3"/>
  <c r="B1449" i="8" s="1"/>
  <c r="D1450" i="3"/>
  <c r="B1450" i="8" s="1"/>
  <c r="D1451" i="3"/>
  <c r="B1451" i="8" s="1"/>
  <c r="D1452" i="3"/>
  <c r="B1452" i="8" s="1"/>
  <c r="D1453" i="3"/>
  <c r="B1453" i="8" s="1"/>
  <c r="D1454" i="3"/>
  <c r="B1454" i="8" s="1"/>
  <c r="D1455" i="3"/>
  <c r="B1455" i="8" s="1"/>
  <c r="D1456" i="3"/>
  <c r="B1456" i="8" s="1"/>
  <c r="D1457" i="3"/>
  <c r="B1457" i="8" s="1"/>
  <c r="D1458" i="3"/>
  <c r="B1458" i="8" s="1"/>
  <c r="D1459" i="3"/>
  <c r="B1459" i="8" s="1"/>
  <c r="D1460" i="3"/>
  <c r="B1460" i="8" s="1"/>
  <c r="D1461" i="3"/>
  <c r="B1461" i="8" s="1"/>
  <c r="D1462" i="3"/>
  <c r="B1462" i="8" s="1"/>
  <c r="D1463" i="3"/>
  <c r="B1463" i="8" s="1"/>
  <c r="D1464" i="3"/>
  <c r="B1464" i="8" s="1"/>
  <c r="D1465" i="3"/>
  <c r="B1465" i="8" s="1"/>
  <c r="D1466" i="3"/>
  <c r="B1466" i="8" s="1"/>
  <c r="D1467" i="3"/>
  <c r="B1467" i="8" s="1"/>
  <c r="D1468" i="3"/>
  <c r="B1468" i="8" s="1"/>
  <c r="D1469" i="3"/>
  <c r="B1469" i="8" s="1"/>
  <c r="D1470" i="3"/>
  <c r="B1470" i="8" s="1"/>
  <c r="D1471" i="3"/>
  <c r="B1471" i="8" s="1"/>
  <c r="D1472" i="3"/>
  <c r="B1472" i="8" s="1"/>
  <c r="D1473" i="3"/>
  <c r="B1473" i="8" s="1"/>
  <c r="D1474" i="3"/>
  <c r="B1474" i="8" s="1"/>
  <c r="D1475" i="3"/>
  <c r="B1475" i="8" s="1"/>
  <c r="D1476" i="3"/>
  <c r="B1476" i="8" s="1"/>
  <c r="D1477" i="3"/>
  <c r="B1477" i="8" s="1"/>
  <c r="D1478" i="3"/>
  <c r="B1478" i="8" s="1"/>
  <c r="D1479" i="3"/>
  <c r="B1479" i="8" s="1"/>
  <c r="D1480" i="3"/>
  <c r="B1480" i="8" s="1"/>
  <c r="D1481" i="3"/>
  <c r="B1481" i="8" s="1"/>
  <c r="D1482" i="3"/>
  <c r="B1482" i="8" s="1"/>
  <c r="D1483" i="3"/>
  <c r="B1483" i="8" s="1"/>
  <c r="D1484" i="3"/>
  <c r="B1484" i="8" s="1"/>
  <c r="D1485" i="3"/>
  <c r="B1485" i="8" s="1"/>
  <c r="D1486" i="3"/>
  <c r="B1486" i="8" s="1"/>
  <c r="D1487" i="3"/>
  <c r="B1487" i="8" s="1"/>
  <c r="D1488" i="3"/>
  <c r="B1488" i="8" s="1"/>
  <c r="D1489" i="3"/>
  <c r="B1489" i="8" s="1"/>
  <c r="D1490" i="3"/>
  <c r="B1490" i="8" s="1"/>
  <c r="D1491" i="3"/>
  <c r="B1491" i="8" s="1"/>
  <c r="D1492" i="3"/>
  <c r="B1492" i="8" s="1"/>
  <c r="D1493" i="3"/>
  <c r="B1493" i="8" s="1"/>
  <c r="D1494" i="3"/>
  <c r="B1494" i="8" s="1"/>
  <c r="D1495" i="3"/>
  <c r="B1495" i="8" s="1"/>
  <c r="D1496" i="3"/>
  <c r="B1496" i="8" s="1"/>
  <c r="D1497" i="3"/>
  <c r="B1497" i="8" s="1"/>
  <c r="D1498" i="3"/>
  <c r="B1498" i="8" s="1"/>
  <c r="D1499" i="3"/>
  <c r="B1499" i="8" s="1"/>
  <c r="D1500" i="3"/>
  <c r="B1500" i="8" s="1"/>
  <c r="D1501" i="3"/>
  <c r="B1501" i="8" s="1"/>
  <c r="D1502" i="3"/>
  <c r="B1502" i="8" s="1"/>
  <c r="D1503" i="3"/>
  <c r="B1503" i="8" s="1"/>
  <c r="D1504" i="3"/>
  <c r="B1504" i="8" s="1"/>
  <c r="D1505" i="3"/>
  <c r="B1505" i="8" s="1"/>
  <c r="D1506" i="3"/>
  <c r="B1506" i="8" s="1"/>
  <c r="D1507" i="3"/>
  <c r="B1507" i="8" s="1"/>
  <c r="D1508" i="3"/>
  <c r="B1508" i="8" s="1"/>
  <c r="D1509" i="3"/>
  <c r="B1509" i="8" s="1"/>
  <c r="D1510" i="3"/>
  <c r="B1510" i="8" s="1"/>
  <c r="D1511" i="3"/>
  <c r="B1511" i="8" s="1"/>
  <c r="D1512" i="3"/>
  <c r="B1512" i="8" s="1"/>
  <c r="D1513" i="3"/>
  <c r="B1513" i="8" s="1"/>
  <c r="D1514" i="3"/>
  <c r="B1514" i="8" s="1"/>
  <c r="D1515" i="3"/>
  <c r="B1515" i="8" s="1"/>
  <c r="D1516" i="3"/>
  <c r="B1516" i="8" s="1"/>
  <c r="D1517" i="3"/>
  <c r="B1517" i="8" s="1"/>
  <c r="D1518" i="3"/>
  <c r="B1518" i="8" s="1"/>
  <c r="D1519" i="3"/>
  <c r="B1519" i="8" s="1"/>
  <c r="D1520" i="3"/>
  <c r="B1520" i="8" s="1"/>
  <c r="D1521" i="3"/>
  <c r="B1521" i="8" s="1"/>
  <c r="D1522" i="3"/>
  <c r="B1522" i="8" s="1"/>
  <c r="D1523" i="3"/>
  <c r="B1523" i="8" s="1"/>
  <c r="D1524" i="3"/>
  <c r="B1524" i="8" s="1"/>
  <c r="D1525" i="3"/>
  <c r="B1525" i="8" s="1"/>
  <c r="D1526" i="3"/>
  <c r="B1526" i="8" s="1"/>
  <c r="D1527" i="3"/>
  <c r="B1527" i="8" s="1"/>
  <c r="D1528" i="3"/>
  <c r="B1528" i="8" s="1"/>
  <c r="D1529" i="3"/>
  <c r="B1529" i="8" s="1"/>
  <c r="D1530" i="3"/>
  <c r="B1530" i="8" s="1"/>
  <c r="D1531" i="3"/>
  <c r="B1531" i="8" s="1"/>
  <c r="D1532" i="3"/>
  <c r="B1532" i="8" s="1"/>
  <c r="D1533" i="3"/>
  <c r="B1533" i="8" s="1"/>
  <c r="D1534" i="3"/>
  <c r="B1534" i="8" s="1"/>
  <c r="D1535" i="3"/>
  <c r="B1535" i="8" s="1"/>
  <c r="D1536" i="3"/>
  <c r="B1536" i="8" s="1"/>
  <c r="D1537" i="3"/>
  <c r="B1537" i="8" s="1"/>
  <c r="D1538" i="3"/>
  <c r="B1538" i="8" s="1"/>
  <c r="D1539" i="3"/>
  <c r="B1539" i="8" s="1"/>
  <c r="D1540" i="3"/>
  <c r="B1540" i="8" s="1"/>
  <c r="D1541" i="3"/>
  <c r="B1541" i="8" s="1"/>
  <c r="D1542" i="3"/>
  <c r="B1542" i="8" s="1"/>
  <c r="D1543" i="3"/>
  <c r="B1543" i="8" s="1"/>
  <c r="D1544" i="3"/>
  <c r="B1544" i="8" s="1"/>
  <c r="D1545" i="3"/>
  <c r="B1545" i="8" s="1"/>
  <c r="D1546" i="3"/>
  <c r="B1546" i="8" s="1"/>
  <c r="D1547" i="3"/>
  <c r="B1547" i="8" s="1"/>
  <c r="D1548" i="3"/>
  <c r="B1548" i="8" s="1"/>
  <c r="D1549" i="3"/>
  <c r="B1549" i="8" s="1"/>
  <c r="D1550" i="3"/>
  <c r="B1550" i="8" s="1"/>
  <c r="D1551" i="3"/>
  <c r="B1551" i="8" s="1"/>
  <c r="D1552" i="3"/>
  <c r="B1552" i="8" s="1"/>
  <c r="D1553" i="3"/>
  <c r="B1553" i="8" s="1"/>
  <c r="D1554" i="3"/>
  <c r="B1554" i="8" s="1"/>
  <c r="D1555" i="3"/>
  <c r="B1555" i="8" s="1"/>
  <c r="D1556" i="3"/>
  <c r="B1556" i="8" s="1"/>
  <c r="D1557" i="3"/>
  <c r="B1557" i="8" s="1"/>
  <c r="D1558" i="3"/>
  <c r="B1558" i="8" s="1"/>
  <c r="D1559" i="3"/>
  <c r="B1559" i="8" s="1"/>
  <c r="D1560" i="3"/>
  <c r="B1560" i="8" s="1"/>
  <c r="D1561" i="3"/>
  <c r="B1561" i="8" s="1"/>
  <c r="D1562" i="3"/>
  <c r="B1562" i="8" s="1"/>
  <c r="D1563" i="3"/>
  <c r="B1563" i="8" s="1"/>
  <c r="D1564" i="3"/>
  <c r="B1564" i="8" s="1"/>
  <c r="D1565" i="3"/>
  <c r="B1565" i="8" s="1"/>
  <c r="D1566" i="3"/>
  <c r="B1566" i="8" s="1"/>
  <c r="D1567" i="3"/>
  <c r="B1567" i="8" s="1"/>
  <c r="D1568" i="3"/>
  <c r="B1568" i="8" s="1"/>
  <c r="D1569" i="3"/>
  <c r="B1569" i="8" s="1"/>
  <c r="D1570" i="3"/>
  <c r="B1570" i="8" s="1"/>
  <c r="D1571" i="3"/>
  <c r="B1571" i="8" s="1"/>
  <c r="D1572" i="3"/>
  <c r="B1572" i="8" s="1"/>
  <c r="D1573" i="3"/>
  <c r="B1573" i="8" s="1"/>
  <c r="D1574" i="3"/>
  <c r="B1574" i="8" s="1"/>
  <c r="D1575" i="3"/>
  <c r="B1575" i="8" s="1"/>
  <c r="D1576" i="3"/>
  <c r="B1576" i="8" s="1"/>
  <c r="D1577" i="3"/>
  <c r="B1577" i="8" s="1"/>
  <c r="D1578" i="3"/>
  <c r="B1578" i="8" s="1"/>
  <c r="D1579" i="3"/>
  <c r="B1579" i="8" s="1"/>
  <c r="D1580" i="3"/>
  <c r="B1580" i="8" s="1"/>
  <c r="D1581" i="3"/>
  <c r="B1581" i="8" s="1"/>
  <c r="D1582" i="3"/>
  <c r="B1582" i="8" s="1"/>
  <c r="D1583" i="3"/>
  <c r="B1583" i="8" s="1"/>
  <c r="D1584" i="3"/>
  <c r="B1584" i="8" s="1"/>
  <c r="D1585" i="3"/>
  <c r="B1585" i="8" s="1"/>
  <c r="D1586" i="3"/>
  <c r="B1586" i="8" s="1"/>
  <c r="D1587" i="3"/>
  <c r="B1587" i="8" s="1"/>
  <c r="D1588" i="3"/>
  <c r="B1588" i="8" s="1"/>
  <c r="D1589" i="3"/>
  <c r="B1589" i="8" s="1"/>
  <c r="D1590" i="3"/>
  <c r="B1590" i="8" s="1"/>
  <c r="D1591" i="3"/>
  <c r="B1591" i="8" s="1"/>
  <c r="D1592" i="3"/>
  <c r="B1592" i="8" s="1"/>
  <c r="D1593" i="3"/>
  <c r="B1593" i="8" s="1"/>
  <c r="D1594" i="3"/>
  <c r="B1594" i="8" s="1"/>
  <c r="D1595" i="3"/>
  <c r="B1595" i="8" s="1"/>
  <c r="D1596" i="3"/>
  <c r="B1596" i="8" s="1"/>
  <c r="D1597" i="3"/>
  <c r="B1597" i="8" s="1"/>
  <c r="D1598" i="3"/>
  <c r="B1598" i="8" s="1"/>
  <c r="D1599" i="3"/>
  <c r="B1599" i="8" s="1"/>
  <c r="D1600" i="3"/>
  <c r="B1600" i="8" s="1"/>
  <c r="D1601" i="3"/>
  <c r="B1601" i="8" s="1"/>
  <c r="D1602" i="3"/>
  <c r="B1602" i="8" s="1"/>
  <c r="D1603" i="3"/>
  <c r="B1603" i="8" s="1"/>
  <c r="D1604" i="3"/>
  <c r="B1604" i="8" s="1"/>
  <c r="D1605" i="3"/>
  <c r="B1605" i="8" s="1"/>
  <c r="D1606" i="3"/>
  <c r="B1606" i="8" s="1"/>
  <c r="D1607" i="3"/>
  <c r="B1607" i="8" s="1"/>
  <c r="D1608" i="3"/>
  <c r="B1608" i="8" s="1"/>
  <c r="D1609" i="3"/>
  <c r="B1609" i="8" s="1"/>
  <c r="D1610" i="3"/>
  <c r="B1610" i="8" s="1"/>
  <c r="D1611" i="3"/>
  <c r="B1611" i="8" s="1"/>
  <c r="D1612" i="3"/>
  <c r="B1612" i="8" s="1"/>
  <c r="D1613" i="3"/>
  <c r="B1613" i="8" s="1"/>
  <c r="D1614" i="3"/>
  <c r="B1614" i="8" s="1"/>
  <c r="D1615" i="3"/>
  <c r="B1615" i="8" s="1"/>
  <c r="D1616" i="3"/>
  <c r="B1616" i="8" s="1"/>
  <c r="D1617" i="3"/>
  <c r="B1617" i="8" s="1"/>
  <c r="D1618" i="3"/>
  <c r="B1618" i="8" s="1"/>
  <c r="D1619" i="3"/>
  <c r="B1619" i="8" s="1"/>
  <c r="D1620" i="3"/>
  <c r="B1620" i="8" s="1"/>
  <c r="D1621" i="3"/>
  <c r="B1621" i="8" s="1"/>
  <c r="D1622" i="3"/>
  <c r="B1622" i="8" s="1"/>
  <c r="D1623" i="3"/>
  <c r="B1623" i="8" s="1"/>
  <c r="D1624" i="3"/>
  <c r="B1624" i="8" s="1"/>
  <c r="D1625" i="3"/>
  <c r="B1625" i="8" s="1"/>
  <c r="D1626" i="3"/>
  <c r="B1626" i="8" s="1"/>
  <c r="D1627" i="3"/>
  <c r="B1627" i="8" s="1"/>
  <c r="D1628" i="3"/>
  <c r="B1628" i="8" s="1"/>
  <c r="D1629" i="3"/>
  <c r="B1629" i="8" s="1"/>
  <c r="D1630" i="3"/>
  <c r="B1630" i="8" s="1"/>
  <c r="D1631" i="3"/>
  <c r="B1631" i="8" s="1"/>
  <c r="D1632" i="3"/>
  <c r="B1632" i="8" s="1"/>
  <c r="D1633" i="3"/>
  <c r="B1633" i="8" s="1"/>
  <c r="D1634" i="3"/>
  <c r="B1634" i="8" s="1"/>
  <c r="D1635" i="3"/>
  <c r="B1635" i="8" s="1"/>
  <c r="D1636" i="3"/>
  <c r="B1636" i="8" s="1"/>
  <c r="D1637" i="3"/>
  <c r="B1637" i="8" s="1"/>
  <c r="D1638" i="3"/>
  <c r="B1638" i="8" s="1"/>
  <c r="D1639" i="3"/>
  <c r="B1639" i="8" s="1"/>
  <c r="D1640" i="3"/>
  <c r="B1640" i="8" s="1"/>
  <c r="D1641" i="3"/>
  <c r="B1641" i="8" s="1"/>
  <c r="D1642" i="3"/>
  <c r="B1642" i="8" s="1"/>
  <c r="D1643" i="3"/>
  <c r="B1643" i="8" s="1"/>
  <c r="D1644" i="3"/>
  <c r="B1644" i="8" s="1"/>
  <c r="D1645" i="3"/>
  <c r="B1645" i="8" s="1"/>
  <c r="D1646" i="3"/>
  <c r="B1646" i="8" s="1"/>
  <c r="D1647" i="3"/>
  <c r="B1647" i="8" s="1"/>
  <c r="D1648" i="3"/>
  <c r="B1648" i="8" s="1"/>
  <c r="D1649" i="3"/>
  <c r="B1649" i="8" s="1"/>
  <c r="D1650" i="3"/>
  <c r="B1650" i="8" s="1"/>
  <c r="D1651" i="3"/>
  <c r="B1651" i="8" s="1"/>
  <c r="D1652" i="3"/>
  <c r="B1652" i="8" s="1"/>
  <c r="D1653" i="3"/>
  <c r="B1653" i="8" s="1"/>
  <c r="D1654" i="3"/>
  <c r="B1654" i="8" s="1"/>
  <c r="D1655" i="3"/>
  <c r="B1655" i="8" s="1"/>
  <c r="D1656" i="3"/>
  <c r="B1656" i="8" s="1"/>
  <c r="D1657" i="3"/>
  <c r="B1657" i="8" s="1"/>
  <c r="D1658" i="3"/>
  <c r="B1658" i="8" s="1"/>
  <c r="D1659" i="3"/>
  <c r="B1659" i="8" s="1"/>
  <c r="D1660" i="3"/>
  <c r="B1660" i="8" s="1"/>
  <c r="D1661" i="3"/>
  <c r="B1661" i="8" s="1"/>
  <c r="D1662" i="3"/>
  <c r="B1662" i="8" s="1"/>
  <c r="D1663" i="3"/>
  <c r="B1663" i="8" s="1"/>
  <c r="D1664" i="3"/>
  <c r="B1664" i="8" s="1"/>
  <c r="D1665" i="3"/>
  <c r="B1665" i="8" s="1"/>
  <c r="D1666" i="3"/>
  <c r="B1666" i="8" s="1"/>
  <c r="D1667" i="3"/>
  <c r="B1667" i="8" s="1"/>
  <c r="D1668" i="3"/>
  <c r="B1668" i="8" s="1"/>
  <c r="D1669" i="3"/>
  <c r="B1669" i="8" s="1"/>
  <c r="D1670" i="3"/>
  <c r="B1670" i="8" s="1"/>
  <c r="D1671" i="3"/>
  <c r="B1671" i="8" s="1"/>
  <c r="D1672" i="3"/>
  <c r="B1672" i="8" s="1"/>
  <c r="D1673" i="3"/>
  <c r="B1673" i="8" s="1"/>
  <c r="D1674" i="3"/>
  <c r="B1674" i="8" s="1"/>
  <c r="D1675" i="3"/>
  <c r="B1675" i="8" s="1"/>
  <c r="D1676" i="3"/>
  <c r="B1676" i="8" s="1"/>
  <c r="D1677" i="3"/>
  <c r="B1677" i="8" s="1"/>
  <c r="D1678" i="3"/>
  <c r="B1678" i="8" s="1"/>
  <c r="D1679" i="3"/>
  <c r="B1679" i="8" s="1"/>
  <c r="D1680" i="3"/>
  <c r="B1680" i="8" s="1"/>
  <c r="D1681" i="3"/>
  <c r="B1681" i="8" s="1"/>
  <c r="D1682" i="3"/>
  <c r="B1682" i="8" s="1"/>
  <c r="D1683" i="3"/>
  <c r="B1683" i="8" s="1"/>
  <c r="D1684" i="3"/>
  <c r="B1684" i="8" s="1"/>
  <c r="D1685" i="3"/>
  <c r="B1685" i="8" s="1"/>
  <c r="D1686" i="3"/>
  <c r="B1686" i="8" s="1"/>
  <c r="D1687" i="3"/>
  <c r="B1687" i="8" s="1"/>
  <c r="D1688" i="3"/>
  <c r="B1688" i="8" s="1"/>
  <c r="D1689" i="3"/>
  <c r="B1689" i="8" s="1"/>
  <c r="D1690" i="3"/>
  <c r="B1690" i="8" s="1"/>
  <c r="D1691" i="3"/>
  <c r="B1691" i="8" s="1"/>
  <c r="D1692" i="3"/>
  <c r="B1692" i="8" s="1"/>
  <c r="D1693" i="3"/>
  <c r="B1693" i="8" s="1"/>
  <c r="D1694" i="3"/>
  <c r="B1694" i="8" s="1"/>
  <c r="D1695" i="3"/>
  <c r="B1695" i="8" s="1"/>
  <c r="D1696" i="3"/>
  <c r="B1696" i="8" s="1"/>
  <c r="D1697" i="3"/>
  <c r="B1697" i="8" s="1"/>
  <c r="D1698" i="3"/>
  <c r="B1698" i="8" s="1"/>
  <c r="D1699" i="3"/>
  <c r="B1699" i="8" s="1"/>
  <c r="D1700" i="3"/>
  <c r="B1700" i="8" s="1"/>
  <c r="D1701" i="3"/>
  <c r="B1701" i="8" s="1"/>
  <c r="D1702" i="3"/>
  <c r="B1702" i="8" s="1"/>
  <c r="D1703" i="3"/>
  <c r="B1703" i="8" s="1"/>
  <c r="D1704" i="3"/>
  <c r="B1704" i="8" s="1"/>
  <c r="D1705" i="3"/>
  <c r="B1705" i="8" s="1"/>
  <c r="D1706" i="3"/>
  <c r="B1706" i="8" s="1"/>
  <c r="D1707" i="3"/>
  <c r="B1707" i="8" s="1"/>
  <c r="D1708" i="3"/>
  <c r="B1708" i="8" s="1"/>
  <c r="D1709" i="3"/>
  <c r="B1709" i="8" s="1"/>
  <c r="D1710" i="3"/>
  <c r="B1710" i="8" s="1"/>
  <c r="D1711" i="3"/>
  <c r="B1711" i="8" s="1"/>
  <c r="D1712" i="3"/>
  <c r="B1712" i="8" s="1"/>
  <c r="D1713" i="3"/>
  <c r="B1713" i="8" s="1"/>
  <c r="D1714" i="3"/>
  <c r="B1714" i="8" s="1"/>
  <c r="D1715" i="3"/>
  <c r="B1715" i="8" s="1"/>
  <c r="D1716" i="3"/>
  <c r="B1716" i="8" s="1"/>
  <c r="D1717" i="3"/>
  <c r="B1717" i="8" s="1"/>
  <c r="D1718" i="3"/>
  <c r="B1718" i="8" s="1"/>
  <c r="D1719" i="3"/>
  <c r="B1719" i="8" s="1"/>
  <c r="D1720" i="3"/>
  <c r="B1720" i="8" s="1"/>
  <c r="D1721" i="3"/>
  <c r="B1721" i="8" s="1"/>
  <c r="D1722" i="3"/>
  <c r="B1722" i="8" s="1"/>
  <c r="D1723" i="3"/>
  <c r="B1723" i="8" s="1"/>
  <c r="D1724" i="3"/>
  <c r="B1724" i="8" s="1"/>
  <c r="D1725" i="3"/>
  <c r="B1725" i="8" s="1"/>
  <c r="D1726" i="3"/>
  <c r="B1726" i="8" s="1"/>
  <c r="D1727" i="3"/>
  <c r="B1727" i="8" s="1"/>
  <c r="D1728" i="3"/>
  <c r="B1728" i="8" s="1"/>
  <c r="D1729" i="3"/>
  <c r="B1729" i="8" s="1"/>
  <c r="D1730" i="3"/>
  <c r="B1730" i="8" s="1"/>
  <c r="D1731" i="3"/>
  <c r="B1731" i="8" s="1"/>
  <c r="D1732" i="3"/>
  <c r="B1732" i="8" s="1"/>
  <c r="D1733" i="3"/>
  <c r="B1733" i="8" s="1"/>
  <c r="D1734" i="3"/>
  <c r="B1734" i="8" s="1"/>
  <c r="D1735" i="3"/>
  <c r="B1735" i="8" s="1"/>
  <c r="D1736" i="3"/>
  <c r="B1736" i="8" s="1"/>
  <c r="D1737" i="3"/>
  <c r="B1737" i="8" s="1"/>
  <c r="D1738" i="3"/>
  <c r="B1738" i="8" s="1"/>
  <c r="D1739" i="3"/>
  <c r="B1739" i="8" s="1"/>
  <c r="D1740" i="3"/>
  <c r="B1740" i="8" s="1"/>
  <c r="D1741" i="3"/>
  <c r="B1741" i="8" s="1"/>
  <c r="D1742" i="3"/>
  <c r="B1742" i="8" s="1"/>
  <c r="D1743" i="3"/>
  <c r="B1743" i="8" s="1"/>
  <c r="D1744" i="3"/>
  <c r="B1744" i="8" s="1"/>
  <c r="D1745" i="3"/>
  <c r="B1745" i="8" s="1"/>
  <c r="D1746" i="3"/>
  <c r="B1746" i="8" s="1"/>
  <c r="D1747" i="3"/>
  <c r="B1747" i="8" s="1"/>
  <c r="D1748" i="3"/>
  <c r="B1748" i="8" s="1"/>
  <c r="D1749" i="3"/>
  <c r="B1749" i="8" s="1"/>
  <c r="D1750" i="3"/>
  <c r="B1750" i="8" s="1"/>
  <c r="D1751" i="3"/>
  <c r="B1751" i="8" s="1"/>
  <c r="D1752" i="3"/>
  <c r="B1752" i="8" s="1"/>
  <c r="D1753" i="3"/>
  <c r="B1753" i="8" s="1"/>
  <c r="D1754" i="3"/>
  <c r="B1754" i="8" s="1"/>
  <c r="D1755" i="3"/>
  <c r="B1755" i="8" s="1"/>
  <c r="D1756" i="3"/>
  <c r="B1756" i="8" s="1"/>
  <c r="D1757" i="3"/>
  <c r="B1757" i="8" s="1"/>
  <c r="D1758" i="3"/>
  <c r="B1758" i="8" s="1"/>
  <c r="D1759" i="3"/>
  <c r="B1759" i="8" s="1"/>
  <c r="D1760" i="3"/>
  <c r="B1760" i="8" s="1"/>
  <c r="D1761" i="3"/>
  <c r="B1761" i="8" s="1"/>
  <c r="D1762" i="3"/>
  <c r="B1762" i="8" s="1"/>
  <c r="D1763" i="3"/>
  <c r="B1763" i="8" s="1"/>
  <c r="D1764" i="3"/>
  <c r="B1764" i="8" s="1"/>
  <c r="D1765" i="3"/>
  <c r="B1765" i="8" s="1"/>
  <c r="D1766" i="3"/>
  <c r="B1766" i="8" s="1"/>
  <c r="D1767" i="3"/>
  <c r="B1767" i="8" s="1"/>
  <c r="D1768" i="3"/>
  <c r="B1768" i="8" s="1"/>
  <c r="D1769" i="3"/>
  <c r="B1769" i="8" s="1"/>
  <c r="D1770" i="3"/>
  <c r="B1770" i="8" s="1"/>
  <c r="D1771" i="3"/>
  <c r="B1771" i="8" s="1"/>
  <c r="D1772" i="3"/>
  <c r="B1772" i="8" s="1"/>
  <c r="D1773" i="3"/>
  <c r="B1773" i="8" s="1"/>
  <c r="D1774" i="3"/>
  <c r="B1774" i="8" s="1"/>
  <c r="D1775" i="3"/>
  <c r="B1775" i="8" s="1"/>
  <c r="D1776" i="3"/>
  <c r="B1776" i="8" s="1"/>
  <c r="D1777" i="3"/>
  <c r="B1777" i="8" s="1"/>
  <c r="D1778" i="3"/>
  <c r="B1778" i="8" s="1"/>
  <c r="D1779" i="3"/>
  <c r="B1779" i="8" s="1"/>
  <c r="D1780" i="3"/>
  <c r="B1780" i="8" s="1"/>
  <c r="D1781" i="3"/>
  <c r="B1781" i="8" s="1"/>
  <c r="D1782" i="3"/>
  <c r="B1782" i="8" s="1"/>
  <c r="D1783" i="3"/>
  <c r="B1783" i="8" s="1"/>
  <c r="D1784" i="3"/>
  <c r="B1784" i="8" s="1"/>
  <c r="D1785" i="3"/>
  <c r="B1785" i="8" s="1"/>
  <c r="D1786" i="3"/>
  <c r="B1786" i="8" s="1"/>
  <c r="D1787" i="3"/>
  <c r="B1787" i="8" s="1"/>
  <c r="D1788" i="3"/>
  <c r="B1788" i="8" s="1"/>
  <c r="D1789" i="3"/>
  <c r="B1789" i="8" s="1"/>
  <c r="D1790" i="3"/>
  <c r="B1790" i="8" s="1"/>
  <c r="D1791" i="3"/>
  <c r="B1791" i="8" s="1"/>
  <c r="D1792" i="3"/>
  <c r="B1792" i="8" s="1"/>
  <c r="D1793" i="3"/>
  <c r="B1793" i="8" s="1"/>
  <c r="D1794" i="3"/>
  <c r="B1794" i="8" s="1"/>
  <c r="D1795" i="3"/>
  <c r="B1795" i="8" s="1"/>
  <c r="D1796" i="3"/>
  <c r="B1796" i="8" s="1"/>
  <c r="D1797" i="3"/>
  <c r="B1797" i="8" s="1"/>
  <c r="D1798" i="3"/>
  <c r="B1798" i="8" s="1"/>
  <c r="D1799" i="3"/>
  <c r="B1799" i="8" s="1"/>
  <c r="D1800" i="3"/>
  <c r="B1800" i="8" s="1"/>
  <c r="D1801" i="3"/>
  <c r="B1801" i="8" s="1"/>
  <c r="D1802" i="3"/>
  <c r="B1802" i="8" s="1"/>
  <c r="D1803" i="3"/>
  <c r="B1803" i="8" s="1"/>
  <c r="D1804" i="3"/>
  <c r="B1804" i="8" s="1"/>
  <c r="D1805" i="3"/>
  <c r="B1805" i="8" s="1"/>
  <c r="D1806" i="3"/>
  <c r="B1806" i="8" s="1"/>
  <c r="D1807" i="3"/>
  <c r="B1807" i="8" s="1"/>
  <c r="D1808" i="3"/>
  <c r="B1808" i="8" s="1"/>
  <c r="D1809" i="3"/>
  <c r="B1809" i="8" s="1"/>
  <c r="D1810" i="3"/>
  <c r="B1810" i="8" s="1"/>
  <c r="D1811" i="3"/>
  <c r="B1811" i="8" s="1"/>
  <c r="D1812" i="3"/>
  <c r="B1812" i="8" s="1"/>
  <c r="D1813" i="3"/>
  <c r="B1813" i="8" s="1"/>
  <c r="D1814" i="3"/>
  <c r="B1814" i="8" s="1"/>
  <c r="D1815" i="3"/>
  <c r="B1815" i="8" s="1"/>
  <c r="D1816" i="3"/>
  <c r="B1816" i="8" s="1"/>
  <c r="D1817" i="3"/>
  <c r="B1817" i="8" s="1"/>
  <c r="D1818" i="3"/>
  <c r="B1818" i="8" s="1"/>
  <c r="D1819" i="3"/>
  <c r="B1819" i="8" s="1"/>
  <c r="D1820" i="3"/>
  <c r="B1820" i="8" s="1"/>
  <c r="D1821" i="3"/>
  <c r="B1821" i="8" s="1"/>
  <c r="D1822" i="3"/>
  <c r="B1822" i="8" s="1"/>
  <c r="D1823" i="3"/>
  <c r="B1823" i="8" s="1"/>
  <c r="D1824" i="3"/>
  <c r="B1824" i="8" s="1"/>
  <c r="D1825" i="3"/>
  <c r="B1825" i="8" s="1"/>
  <c r="D1826" i="3"/>
  <c r="B1826" i="8" s="1"/>
  <c r="D1827" i="3"/>
  <c r="B1827" i="8" s="1"/>
  <c r="D1828" i="3"/>
  <c r="B1828" i="8" s="1"/>
  <c r="D1829" i="3"/>
  <c r="B1829" i="8" s="1"/>
  <c r="D1830" i="3"/>
  <c r="B1830" i="8" s="1"/>
  <c r="D1831" i="3"/>
  <c r="B1831" i="8" s="1"/>
  <c r="D1832" i="3"/>
  <c r="B1832" i="8" s="1"/>
  <c r="D1833" i="3"/>
  <c r="B1833" i="8" s="1"/>
  <c r="D1834" i="3"/>
  <c r="B1834" i="8" s="1"/>
  <c r="D1835" i="3"/>
  <c r="B1835" i="8" s="1"/>
  <c r="D1836" i="3"/>
  <c r="B1836" i="8" s="1"/>
  <c r="D1837" i="3"/>
  <c r="B1837" i="8" s="1"/>
  <c r="D1838" i="3"/>
  <c r="B1838" i="8" s="1"/>
  <c r="D1839" i="3"/>
  <c r="B1839" i="8" s="1"/>
  <c r="D1840" i="3"/>
  <c r="B1840" i="8" s="1"/>
  <c r="D1841" i="3"/>
  <c r="B1841" i="8" s="1"/>
  <c r="D1842" i="3"/>
  <c r="B1842" i="8" s="1"/>
  <c r="D1843" i="3"/>
  <c r="B1843" i="8" s="1"/>
  <c r="D1844" i="3"/>
  <c r="B1844" i="8" s="1"/>
  <c r="D1845" i="3"/>
  <c r="B1845" i="8" s="1"/>
  <c r="D1846" i="3"/>
  <c r="B1846" i="8" s="1"/>
  <c r="D1847" i="3"/>
  <c r="B1847" i="8" s="1"/>
  <c r="D1848" i="3"/>
  <c r="B1848" i="8" s="1"/>
  <c r="D1849" i="3"/>
  <c r="B1849" i="8" s="1"/>
  <c r="D1850" i="3"/>
  <c r="B1850" i="8" s="1"/>
  <c r="D1851" i="3"/>
  <c r="B1851" i="8" s="1"/>
  <c r="D1852" i="3"/>
  <c r="B1852" i="8" s="1"/>
  <c r="D1853" i="3"/>
  <c r="B1853" i="8" s="1"/>
  <c r="D1854" i="3"/>
  <c r="B1854" i="8" s="1"/>
  <c r="D1855" i="3"/>
  <c r="B1855" i="8" s="1"/>
  <c r="D1856" i="3"/>
  <c r="B1856" i="8" s="1"/>
  <c r="D1857" i="3"/>
  <c r="B1857" i="8" s="1"/>
  <c r="D1858" i="3"/>
  <c r="B1858" i="8" s="1"/>
  <c r="D1859" i="3"/>
  <c r="B1859" i="8" s="1"/>
  <c r="D1860" i="3"/>
  <c r="B1860" i="8" s="1"/>
  <c r="D1861" i="3"/>
  <c r="B1861" i="8" s="1"/>
  <c r="D1862" i="3"/>
  <c r="B1862" i="8" s="1"/>
  <c r="D1863" i="3"/>
  <c r="B1863" i="8" s="1"/>
  <c r="D1864" i="3"/>
  <c r="B1864" i="8" s="1"/>
  <c r="D1865" i="3"/>
  <c r="B1865" i="8" s="1"/>
  <c r="D1866" i="3"/>
  <c r="B1866" i="8" s="1"/>
  <c r="D1867" i="3"/>
  <c r="B1867" i="8" s="1"/>
  <c r="D1868" i="3"/>
  <c r="B1868" i="8" s="1"/>
  <c r="D1869" i="3"/>
  <c r="B1869" i="8" s="1"/>
  <c r="D1870" i="3"/>
  <c r="B1870" i="8" s="1"/>
  <c r="D1871" i="3"/>
  <c r="B1871" i="8" s="1"/>
  <c r="D1872" i="3"/>
  <c r="B1872" i="8" s="1"/>
  <c r="D1873" i="3"/>
  <c r="B1873" i="8" s="1"/>
  <c r="D1874" i="3"/>
  <c r="B1874" i="8" s="1"/>
  <c r="D1875" i="3"/>
  <c r="B1875" i="8" s="1"/>
  <c r="D1876" i="3"/>
  <c r="B1876" i="8" s="1"/>
  <c r="D1877" i="3"/>
  <c r="B1877" i="8" s="1"/>
  <c r="D1878" i="3"/>
  <c r="B1878" i="8" s="1"/>
  <c r="D1879" i="3"/>
  <c r="B1879" i="8" s="1"/>
  <c r="D1880" i="3"/>
  <c r="B1880" i="8" s="1"/>
  <c r="D1881" i="3"/>
  <c r="B1881" i="8" s="1"/>
  <c r="D1882" i="3"/>
  <c r="B1882" i="8" s="1"/>
  <c r="D1883" i="3"/>
  <c r="B1883" i="8" s="1"/>
  <c r="D1884" i="3"/>
  <c r="B1884" i="8" s="1"/>
  <c r="D1885" i="3"/>
  <c r="B1885" i="8" s="1"/>
  <c r="D1886" i="3"/>
  <c r="B1886" i="8" s="1"/>
  <c r="D1887" i="3"/>
  <c r="B1887" i="8" s="1"/>
  <c r="D1888" i="3"/>
  <c r="B1888" i="8" s="1"/>
  <c r="D1889" i="3"/>
  <c r="B1889" i="8" s="1"/>
  <c r="D1890" i="3"/>
  <c r="B1890" i="8" s="1"/>
  <c r="D1891" i="3"/>
  <c r="B1891" i="8" s="1"/>
  <c r="D1892" i="3"/>
  <c r="B1892" i="8" s="1"/>
  <c r="D1893" i="3"/>
  <c r="B1893" i="8" s="1"/>
  <c r="D1894" i="3"/>
  <c r="B1894" i="8" s="1"/>
  <c r="D1895" i="3"/>
  <c r="B1895" i="8" s="1"/>
  <c r="D1896" i="3"/>
  <c r="B1896" i="8" s="1"/>
  <c r="D1897" i="3"/>
  <c r="B1897" i="8" s="1"/>
  <c r="D1898" i="3"/>
  <c r="B1898" i="8" s="1"/>
  <c r="D1899" i="3"/>
  <c r="B1899" i="8" s="1"/>
  <c r="D1900" i="3"/>
  <c r="B1900" i="8" s="1"/>
  <c r="D1901" i="3"/>
  <c r="B1901" i="8" s="1"/>
  <c r="D1902" i="3"/>
  <c r="B1902" i="8" s="1"/>
  <c r="D1903" i="3"/>
  <c r="B1903" i="8" s="1"/>
  <c r="D1904" i="3"/>
  <c r="B1904" i="8" s="1"/>
  <c r="D1905" i="3"/>
  <c r="B1905" i="8" s="1"/>
  <c r="D1906" i="3"/>
  <c r="B1906" i="8" s="1"/>
  <c r="D1907" i="3"/>
  <c r="B1907" i="8" s="1"/>
  <c r="D1908" i="3"/>
  <c r="B1908" i="8" s="1"/>
  <c r="D1909" i="3"/>
  <c r="B1909" i="8" s="1"/>
  <c r="D1910" i="3"/>
  <c r="B1910" i="8" s="1"/>
  <c r="D1911" i="3"/>
  <c r="B1911" i="8" s="1"/>
  <c r="D1912" i="3"/>
  <c r="B1912" i="8" s="1"/>
  <c r="D1913" i="3"/>
  <c r="B1913" i="8" s="1"/>
  <c r="D1914" i="3"/>
  <c r="B1914" i="8" s="1"/>
  <c r="D1915" i="3"/>
  <c r="B1915" i="8" s="1"/>
  <c r="D1916" i="3"/>
  <c r="B1916" i="8" s="1"/>
  <c r="D1917" i="3"/>
  <c r="B1917" i="8" s="1"/>
  <c r="D1918" i="3"/>
  <c r="B1918" i="8" s="1"/>
  <c r="D1919" i="3"/>
  <c r="B1919" i="8" s="1"/>
  <c r="D1920" i="3"/>
  <c r="B1920" i="8" s="1"/>
  <c r="D1921" i="3"/>
  <c r="B1921" i="8" s="1"/>
  <c r="D1922" i="3"/>
  <c r="B1922" i="8" s="1"/>
  <c r="D1923" i="3"/>
  <c r="B1923" i="8" s="1"/>
  <c r="D1924" i="3"/>
  <c r="B1924" i="8" s="1"/>
  <c r="D1925" i="3"/>
  <c r="B1925" i="8" s="1"/>
  <c r="D1926" i="3"/>
  <c r="B1926" i="8" s="1"/>
  <c r="D1927" i="3"/>
  <c r="B1927" i="8" s="1"/>
  <c r="D1928" i="3"/>
  <c r="B1928" i="8" s="1"/>
  <c r="D1929" i="3"/>
  <c r="B1929" i="8" s="1"/>
  <c r="D1930" i="3"/>
  <c r="B1930" i="8" s="1"/>
  <c r="D1931" i="3"/>
  <c r="B1931" i="8" s="1"/>
  <c r="D1932" i="3"/>
  <c r="B1932" i="8" s="1"/>
  <c r="D1933" i="3"/>
  <c r="B1933" i="8" s="1"/>
  <c r="D1934" i="3"/>
  <c r="B1934" i="8" s="1"/>
  <c r="D1935" i="3"/>
  <c r="B1935" i="8" s="1"/>
  <c r="D1936" i="3"/>
  <c r="B1936" i="8" s="1"/>
  <c r="D1937" i="3"/>
  <c r="B1937" i="8" s="1"/>
  <c r="D1938" i="3"/>
  <c r="B1938" i="8" s="1"/>
  <c r="D1939" i="3"/>
  <c r="B1939" i="8" s="1"/>
  <c r="D1940" i="3"/>
  <c r="B1940" i="8" s="1"/>
  <c r="D1941" i="3"/>
  <c r="B1941" i="8" s="1"/>
  <c r="D1942" i="3"/>
  <c r="B1942" i="8" s="1"/>
  <c r="D1943" i="3"/>
  <c r="B1943" i="8" s="1"/>
  <c r="D1944" i="3"/>
  <c r="B1944" i="8" s="1"/>
  <c r="D1945" i="3"/>
  <c r="B1945" i="8" s="1"/>
  <c r="D1946" i="3"/>
  <c r="B1946" i="8" s="1"/>
  <c r="D1947" i="3"/>
  <c r="B1947" i="8" s="1"/>
  <c r="D1948" i="3"/>
  <c r="B1948" i="8" s="1"/>
  <c r="D1949" i="3"/>
  <c r="B1949" i="8" s="1"/>
  <c r="D1950" i="3"/>
  <c r="B1950" i="8" s="1"/>
  <c r="D1951" i="3"/>
  <c r="B1951" i="8" s="1"/>
  <c r="D1952" i="3"/>
  <c r="B1952" i="8" s="1"/>
  <c r="D1953" i="3"/>
  <c r="B1953" i="8" s="1"/>
  <c r="D1954" i="3"/>
  <c r="B1954" i="8" s="1"/>
  <c r="D1955" i="3"/>
  <c r="B1955" i="8" s="1"/>
  <c r="D1956" i="3"/>
  <c r="B1956" i="8" s="1"/>
  <c r="D1957" i="3"/>
  <c r="B1957" i="8" s="1"/>
  <c r="D1958" i="3"/>
  <c r="B1958" i="8" s="1"/>
  <c r="D1959" i="3"/>
  <c r="B1959" i="8" s="1"/>
  <c r="D1960" i="3"/>
  <c r="B1960" i="8" s="1"/>
  <c r="D1961" i="3"/>
  <c r="B1961" i="8" s="1"/>
  <c r="D1962" i="3"/>
  <c r="B1962" i="8" s="1"/>
  <c r="D1963" i="3"/>
  <c r="B1963" i="8" s="1"/>
  <c r="D1964" i="3"/>
  <c r="B1964" i="8" s="1"/>
  <c r="D1965" i="3"/>
  <c r="B1965" i="8" s="1"/>
  <c r="D1966" i="3"/>
  <c r="B1966" i="8" s="1"/>
  <c r="D1967" i="3"/>
  <c r="B1967" i="8" s="1"/>
  <c r="D1968" i="3"/>
  <c r="B1968" i="8" s="1"/>
  <c r="D1969" i="3"/>
  <c r="B1969" i="8" s="1"/>
  <c r="D1970" i="3"/>
  <c r="B1970" i="8" s="1"/>
  <c r="D1971" i="3"/>
  <c r="B1971" i="8" s="1"/>
  <c r="D1972" i="3"/>
  <c r="B1972" i="8" s="1"/>
  <c r="D1973" i="3"/>
  <c r="B1973" i="8" s="1"/>
  <c r="D1974" i="3"/>
  <c r="B1974" i="8" s="1"/>
  <c r="D1975" i="3"/>
  <c r="B1975" i="8" s="1"/>
  <c r="D1976" i="3"/>
  <c r="B1976" i="8" s="1"/>
  <c r="D1977" i="3"/>
  <c r="B1977" i="8" s="1"/>
  <c r="D1978" i="3"/>
  <c r="B1978" i="8" s="1"/>
  <c r="D1979" i="3"/>
  <c r="B1979" i="8" s="1"/>
  <c r="D1980" i="3"/>
  <c r="B1980" i="8" s="1"/>
  <c r="D1981" i="3"/>
  <c r="B1981" i="8" s="1"/>
  <c r="D1982" i="3"/>
  <c r="B1982" i="8" s="1"/>
  <c r="D1983" i="3"/>
  <c r="B1983" i="8" s="1"/>
  <c r="D1984" i="3"/>
  <c r="B1984" i="8" s="1"/>
  <c r="D1985" i="3"/>
  <c r="B1985" i="8" s="1"/>
  <c r="D1986" i="3"/>
  <c r="B1986" i="8" s="1"/>
  <c r="D1987" i="3"/>
  <c r="B1987" i="8" s="1"/>
  <c r="D1988" i="3"/>
  <c r="B1988" i="8" s="1"/>
  <c r="D1989" i="3"/>
  <c r="B1989" i="8" s="1"/>
  <c r="D1990" i="3"/>
  <c r="B1990" i="8" s="1"/>
  <c r="D1991" i="3"/>
  <c r="B1991" i="8" s="1"/>
  <c r="D1992" i="3"/>
  <c r="B1992" i="8" s="1"/>
  <c r="D1993" i="3"/>
  <c r="B1993" i="8" s="1"/>
  <c r="D1994" i="3"/>
  <c r="B1994" i="8" s="1"/>
  <c r="D1995" i="3"/>
  <c r="B1995" i="8" s="1"/>
  <c r="D1996" i="3"/>
  <c r="B1996" i="8" s="1"/>
  <c r="D1997" i="3"/>
  <c r="B1997" i="8" s="1"/>
  <c r="D1998" i="3"/>
  <c r="B1998" i="8" s="1"/>
  <c r="D1999" i="3"/>
  <c r="B1999" i="8" s="1"/>
  <c r="D2000" i="3"/>
  <c r="B2000" i="8" s="1"/>
  <c r="D2001" i="3"/>
  <c r="B2001" i="8" s="1"/>
  <c r="D2002" i="3"/>
  <c r="B2002" i="8" s="1"/>
  <c r="D2003" i="3"/>
  <c r="B2003" i="8" s="1"/>
  <c r="D2004" i="3"/>
  <c r="B2004" i="8" s="1"/>
  <c r="D2005" i="3"/>
  <c r="B2005" i="8" s="1"/>
  <c r="D2006" i="3"/>
  <c r="B2006" i="8" s="1"/>
  <c r="D2007" i="3"/>
  <c r="B2007" i="8" s="1"/>
  <c r="D2008" i="3"/>
  <c r="B2008" i="8" s="1"/>
  <c r="D2009" i="3"/>
  <c r="B2009" i="8" s="1"/>
  <c r="D2010" i="3"/>
  <c r="B2010" i="8" s="1"/>
  <c r="D2011" i="3"/>
  <c r="B2011" i="8" s="1"/>
  <c r="D2012" i="3"/>
  <c r="B2012" i="8" s="1"/>
  <c r="D2013" i="3"/>
  <c r="B2013" i="8" s="1"/>
  <c r="D2014" i="3"/>
  <c r="B2014" i="8" s="1"/>
  <c r="D2015" i="3"/>
  <c r="B2015" i="8" s="1"/>
  <c r="D2016" i="3"/>
  <c r="B2016" i="8" s="1"/>
  <c r="D2017" i="3"/>
  <c r="B2017" i="8" s="1"/>
  <c r="D2018" i="3"/>
  <c r="B2018" i="8" s="1"/>
  <c r="D2019" i="3"/>
  <c r="B2019" i="8" s="1"/>
  <c r="D2020" i="3"/>
  <c r="B2020" i="8" s="1"/>
  <c r="D2021" i="3"/>
  <c r="B2021" i="8" s="1"/>
  <c r="D2022" i="3"/>
  <c r="B2022" i="8" s="1"/>
  <c r="D2023" i="3"/>
  <c r="B2023" i="8" s="1"/>
  <c r="D2024" i="3"/>
  <c r="B2024" i="8" s="1"/>
  <c r="D2025" i="3"/>
  <c r="B2025" i="8" s="1"/>
  <c r="D2026" i="3"/>
  <c r="B2026" i="8" s="1"/>
  <c r="D2027" i="3"/>
  <c r="B2027" i="8" s="1"/>
  <c r="D2028" i="3"/>
  <c r="B2028" i="8" s="1"/>
  <c r="D2029" i="3"/>
  <c r="B2029" i="8" s="1"/>
  <c r="D2030" i="3"/>
  <c r="B2030" i="8" s="1"/>
  <c r="D2031" i="3"/>
  <c r="B2031" i="8" s="1"/>
  <c r="D2032" i="3"/>
  <c r="B2032" i="8" s="1"/>
  <c r="D2033" i="3"/>
  <c r="B2033" i="8" s="1"/>
  <c r="D2034" i="3"/>
  <c r="B2034" i="8" s="1"/>
  <c r="D2035" i="3"/>
  <c r="B2035" i="8" s="1"/>
  <c r="D2036" i="3"/>
  <c r="B2036" i="8" s="1"/>
  <c r="D2037" i="3"/>
  <c r="B2037" i="8" s="1"/>
  <c r="D2038" i="3"/>
  <c r="B2038" i="8" s="1"/>
  <c r="D2039" i="3"/>
  <c r="B2039" i="8" s="1"/>
  <c r="D2040" i="3"/>
  <c r="B2040" i="8" s="1"/>
  <c r="D2041" i="3"/>
  <c r="B2041" i="8" s="1"/>
  <c r="D2042" i="3"/>
  <c r="B2042" i="8" s="1"/>
  <c r="D2043" i="3"/>
  <c r="B2043" i="8" s="1"/>
  <c r="D2044" i="3"/>
  <c r="B2044" i="8" s="1"/>
  <c r="D2045" i="3"/>
  <c r="B2045" i="8" s="1"/>
  <c r="D2046" i="3"/>
  <c r="B2046" i="8" s="1"/>
  <c r="D2047" i="3"/>
  <c r="B2047" i="8" s="1"/>
  <c r="D2048" i="3"/>
  <c r="B2048" i="8" s="1"/>
  <c r="D2049" i="3"/>
  <c r="B2049" i="8" s="1"/>
  <c r="D2050" i="3"/>
  <c r="B2050" i="8" s="1"/>
  <c r="D2051" i="3"/>
  <c r="B2051" i="8" s="1"/>
  <c r="D2052" i="3"/>
  <c r="B2052" i="8" s="1"/>
  <c r="D2053" i="3"/>
  <c r="B2053" i="8" s="1"/>
  <c r="D2054" i="3"/>
  <c r="B2054" i="8" s="1"/>
  <c r="D2055" i="3"/>
  <c r="B2055" i="8" s="1"/>
  <c r="D2056" i="3"/>
  <c r="B2056" i="8" s="1"/>
  <c r="D2057" i="3"/>
  <c r="B2057" i="8" s="1"/>
  <c r="D2058" i="3"/>
  <c r="B2058" i="8" s="1"/>
  <c r="D2059" i="3"/>
  <c r="B2059" i="8" s="1"/>
  <c r="D2060" i="3"/>
  <c r="B2060" i="8" s="1"/>
  <c r="D2061" i="3"/>
  <c r="B2061" i="8" s="1"/>
  <c r="D2062" i="3"/>
  <c r="B2062" i="8" s="1"/>
  <c r="D2063" i="3"/>
  <c r="B2063" i="8" s="1"/>
  <c r="D2064" i="3"/>
  <c r="B2064" i="8" s="1"/>
  <c r="D2065" i="3"/>
  <c r="B2065" i="8" s="1"/>
  <c r="D2066" i="3"/>
  <c r="B2066" i="8" s="1"/>
  <c r="D2067" i="3"/>
  <c r="B2067" i="8" s="1"/>
  <c r="D2068" i="3"/>
  <c r="B2068" i="8" s="1"/>
  <c r="D2069" i="3"/>
  <c r="B2069" i="8" s="1"/>
  <c r="D2070" i="3"/>
  <c r="B2070" i="8" s="1"/>
  <c r="D2071" i="3"/>
  <c r="B2071" i="8" s="1"/>
  <c r="D2072" i="3"/>
  <c r="B2072" i="8" s="1"/>
  <c r="D2073" i="3"/>
  <c r="B2073" i="8" s="1"/>
  <c r="D2074" i="3"/>
  <c r="B2074" i="8" s="1"/>
  <c r="D2075" i="3"/>
  <c r="B2075" i="8" s="1"/>
  <c r="D2076" i="3"/>
  <c r="B2076" i="8" s="1"/>
  <c r="D2077" i="3"/>
  <c r="B2077" i="8" s="1"/>
  <c r="D2078" i="3"/>
  <c r="B2078" i="8" s="1"/>
  <c r="D2079" i="3"/>
  <c r="B2079" i="8" s="1"/>
  <c r="D2080" i="3"/>
  <c r="B2080" i="8" s="1"/>
  <c r="D2081" i="3"/>
  <c r="B2081" i="8" s="1"/>
  <c r="D2082" i="3"/>
  <c r="B2082" i="8" s="1"/>
  <c r="D2083" i="3"/>
  <c r="B2083" i="8" s="1"/>
  <c r="D2084" i="3"/>
  <c r="B2084" i="8" s="1"/>
  <c r="D2085" i="3"/>
  <c r="B2085" i="8" s="1"/>
  <c r="D2086" i="3"/>
  <c r="B2086" i="8" s="1"/>
  <c r="D2087" i="3"/>
  <c r="B2087" i="8" s="1"/>
  <c r="D2088" i="3"/>
  <c r="B2088" i="8" s="1"/>
  <c r="D2089" i="3"/>
  <c r="B2089" i="8" s="1"/>
  <c r="D2090" i="3"/>
  <c r="B2090" i="8" s="1"/>
  <c r="D2091" i="3"/>
  <c r="B2091" i="8" s="1"/>
  <c r="D2092" i="3"/>
  <c r="B2092" i="8" s="1"/>
  <c r="D2093" i="3"/>
  <c r="B2093" i="8" s="1"/>
  <c r="D2094" i="3"/>
  <c r="B2094" i="8" s="1"/>
  <c r="D2095" i="3"/>
  <c r="B2095" i="8" s="1"/>
  <c r="D2096" i="3"/>
  <c r="B2096" i="8" s="1"/>
  <c r="D2097" i="3"/>
  <c r="B2097" i="8" s="1"/>
  <c r="D2098" i="3"/>
  <c r="B2098" i="8" s="1"/>
  <c r="D2099" i="3"/>
  <c r="B2099" i="8" s="1"/>
  <c r="D2100" i="3"/>
  <c r="B2100" i="8" s="1"/>
  <c r="D2101" i="3"/>
  <c r="B2101" i="8" s="1"/>
  <c r="D2102" i="3"/>
  <c r="B2102" i="8" s="1"/>
  <c r="D2103" i="3"/>
  <c r="B2103" i="8" s="1"/>
  <c r="D2104" i="3"/>
  <c r="B2104" i="8" s="1"/>
  <c r="D2105" i="3"/>
  <c r="B2105" i="8" s="1"/>
  <c r="D2106" i="3"/>
  <c r="B2106" i="8" s="1"/>
  <c r="D2107" i="3"/>
  <c r="B2107" i="8" s="1"/>
  <c r="D2108" i="3"/>
  <c r="B2108" i="8" s="1"/>
  <c r="D2109" i="3"/>
  <c r="B2109" i="8" s="1"/>
  <c r="D2110" i="3"/>
  <c r="B2110" i="8" s="1"/>
  <c r="D2111" i="3"/>
  <c r="B2111" i="8" s="1"/>
  <c r="D2112" i="3"/>
  <c r="B2112" i="8" s="1"/>
  <c r="D2113" i="3"/>
  <c r="B2113" i="8" s="1"/>
  <c r="D2114" i="3"/>
  <c r="B2114" i="8" s="1"/>
  <c r="D2115" i="3"/>
  <c r="B2115" i="8" s="1"/>
  <c r="D2116" i="3"/>
  <c r="B2116" i="8" s="1"/>
  <c r="D2117" i="3"/>
  <c r="B2117" i="8" s="1"/>
  <c r="D2118" i="3"/>
  <c r="B2118" i="8" s="1"/>
  <c r="D2119" i="3"/>
  <c r="B2119" i="8" s="1"/>
  <c r="D2120" i="3"/>
  <c r="B2120" i="8" s="1"/>
  <c r="D2121" i="3"/>
  <c r="B2121" i="8" s="1"/>
  <c r="D2122" i="3"/>
  <c r="B2122" i="8" s="1"/>
  <c r="D2123" i="3"/>
  <c r="B2123" i="8" s="1"/>
  <c r="D2124" i="3"/>
  <c r="B2124" i="8" s="1"/>
  <c r="D2125" i="3"/>
  <c r="B2125" i="8" s="1"/>
  <c r="D2126" i="3"/>
  <c r="B2126" i="8" s="1"/>
  <c r="D2127" i="3"/>
  <c r="B2127" i="8" s="1"/>
  <c r="D2128" i="3"/>
  <c r="B2128" i="8" s="1"/>
  <c r="D2129" i="3"/>
  <c r="B2129" i="8" s="1"/>
  <c r="D2130" i="3"/>
  <c r="B2130" i="8" s="1"/>
  <c r="D2131" i="3"/>
  <c r="B2131" i="8" s="1"/>
  <c r="D2132" i="3"/>
  <c r="B2132" i="8" s="1"/>
  <c r="D2133" i="3"/>
  <c r="B2133" i="8" s="1"/>
  <c r="D2134" i="3"/>
  <c r="B2134" i="8" s="1"/>
  <c r="D2135" i="3"/>
  <c r="B2135" i="8" s="1"/>
  <c r="D2136" i="3"/>
  <c r="B2136" i="8" s="1"/>
  <c r="D2137" i="3"/>
  <c r="B2137" i="8" s="1"/>
  <c r="D2138" i="3"/>
  <c r="B2138" i="8" s="1"/>
  <c r="D2139" i="3"/>
  <c r="B2139" i="8" s="1"/>
  <c r="D2140" i="3"/>
  <c r="B2140" i="8" s="1"/>
  <c r="D2141" i="3"/>
  <c r="B2141" i="8" s="1"/>
  <c r="D2142" i="3"/>
  <c r="B2142" i="8" s="1"/>
  <c r="D2143" i="3"/>
  <c r="B2143" i="8" s="1"/>
  <c r="D2144" i="3"/>
  <c r="B2144" i="8" s="1"/>
  <c r="D2145" i="3"/>
  <c r="B2145" i="8" s="1"/>
  <c r="D2146" i="3"/>
  <c r="B2146" i="8" s="1"/>
  <c r="D2147" i="3"/>
  <c r="B2147" i="8" s="1"/>
  <c r="D2148" i="3"/>
  <c r="B2148" i="8" s="1"/>
  <c r="D2149" i="3"/>
  <c r="B2149" i="8" s="1"/>
  <c r="D2150" i="3"/>
  <c r="B2150" i="8" s="1"/>
  <c r="D2151" i="3"/>
  <c r="B2151" i="8" s="1"/>
  <c r="D2152" i="3"/>
  <c r="B2152" i="8" s="1"/>
  <c r="D2153" i="3"/>
  <c r="B2153" i="8" s="1"/>
  <c r="D2154" i="3"/>
  <c r="B2154" i="8" s="1"/>
  <c r="D2155" i="3"/>
  <c r="B2155" i="8" s="1"/>
  <c r="D2156" i="3"/>
  <c r="B2156" i="8" s="1"/>
  <c r="D2157" i="3"/>
  <c r="B2157" i="8" s="1"/>
  <c r="D2158" i="3"/>
  <c r="B2158" i="8" s="1"/>
  <c r="D2159" i="3"/>
  <c r="B2159" i="8" s="1"/>
  <c r="D2160" i="3"/>
  <c r="B2160" i="8" s="1"/>
  <c r="D2161" i="3"/>
  <c r="B2161" i="8" s="1"/>
  <c r="D2162" i="3"/>
  <c r="B2162" i="8" s="1"/>
  <c r="D2163" i="3"/>
  <c r="B2163" i="8" s="1"/>
  <c r="D2164" i="3"/>
  <c r="B2164" i="8" s="1"/>
  <c r="D2165" i="3"/>
  <c r="B2165" i="8" s="1"/>
  <c r="D2166" i="3"/>
  <c r="B2166" i="8" s="1"/>
  <c r="D2167" i="3"/>
  <c r="B2167" i="8" s="1"/>
  <c r="D2168" i="3"/>
  <c r="B2168" i="8" s="1"/>
  <c r="D2169" i="3"/>
  <c r="B2169" i="8" s="1"/>
  <c r="D2170" i="3"/>
  <c r="B2170" i="8" s="1"/>
  <c r="D2171" i="3"/>
  <c r="B2171" i="8" s="1"/>
  <c r="D2172" i="3"/>
  <c r="B2172" i="8" s="1"/>
  <c r="D2173" i="3"/>
  <c r="B2173" i="8" s="1"/>
  <c r="D2174" i="3"/>
  <c r="B2174" i="8" s="1"/>
  <c r="D2175" i="3"/>
  <c r="B2175" i="8" s="1"/>
  <c r="D2176" i="3"/>
  <c r="B2176" i="8" s="1"/>
  <c r="D2177" i="3"/>
  <c r="B2177" i="8" s="1"/>
  <c r="D2178" i="3"/>
  <c r="B2178" i="8" s="1"/>
  <c r="D2179" i="3"/>
  <c r="B2179" i="8" s="1"/>
  <c r="D2180" i="3"/>
  <c r="B2180" i="8" s="1"/>
  <c r="D2181" i="3"/>
  <c r="B2181" i="8" s="1"/>
  <c r="D2182" i="3"/>
  <c r="B2182" i="8" s="1"/>
  <c r="D2183" i="3"/>
  <c r="B2183" i="8" s="1"/>
  <c r="D2184" i="3"/>
  <c r="B2184" i="8" s="1"/>
  <c r="D2185" i="3"/>
  <c r="B2185" i="8" s="1"/>
  <c r="D2186" i="3"/>
  <c r="B2186" i="8" s="1"/>
  <c r="D2187" i="3"/>
  <c r="B2187" i="8" s="1"/>
  <c r="D2188" i="3"/>
  <c r="B2188" i="8" s="1"/>
  <c r="D2189" i="3"/>
  <c r="B2189" i="8" s="1"/>
  <c r="D2190" i="3"/>
  <c r="B2190" i="8" s="1"/>
  <c r="D2191" i="3"/>
  <c r="B2191" i="8" s="1"/>
  <c r="D2192" i="3"/>
  <c r="B2192" i="8" s="1"/>
  <c r="D2193" i="3"/>
  <c r="B2193" i="8" s="1"/>
  <c r="D2194" i="3"/>
  <c r="B2194" i="8" s="1"/>
  <c r="D2195" i="3"/>
  <c r="B2195" i="8" s="1"/>
  <c r="D2196" i="3"/>
  <c r="B2196" i="8" s="1"/>
  <c r="D2197" i="3"/>
  <c r="B2197" i="8" s="1"/>
  <c r="D2198" i="3"/>
  <c r="B2198" i="8" s="1"/>
  <c r="D2199" i="3"/>
  <c r="B2199" i="8" s="1"/>
  <c r="D2200" i="3"/>
  <c r="B2200" i="8" s="1"/>
  <c r="D2201" i="3"/>
  <c r="B2201" i="8" s="1"/>
  <c r="D2202" i="3"/>
  <c r="B2202" i="8" s="1"/>
  <c r="D2203" i="3"/>
  <c r="B2203" i="8" s="1"/>
  <c r="D2204" i="3"/>
  <c r="B2204" i="8" s="1"/>
  <c r="D2205" i="3"/>
  <c r="B2205" i="8" s="1"/>
  <c r="D2206" i="3"/>
  <c r="B2206" i="8" s="1"/>
  <c r="D2207" i="3"/>
  <c r="B2207" i="8" s="1"/>
  <c r="D2208" i="3"/>
  <c r="B2208" i="8" s="1"/>
  <c r="D2209" i="3"/>
  <c r="B2209" i="8" s="1"/>
  <c r="D2210" i="3"/>
  <c r="B2210" i="8" s="1"/>
  <c r="D2211" i="3"/>
  <c r="B2211" i="8" s="1"/>
  <c r="D2212" i="3"/>
  <c r="B2212" i="8" s="1"/>
  <c r="D2213" i="3"/>
  <c r="B2213" i="8" s="1"/>
  <c r="D2214" i="3"/>
  <c r="B2214" i="8" s="1"/>
  <c r="D2215" i="3"/>
  <c r="B2215" i="8" s="1"/>
  <c r="D2216" i="3"/>
  <c r="B2216" i="8" s="1"/>
  <c r="D2217" i="3"/>
  <c r="B2217" i="8" s="1"/>
  <c r="D2218" i="3"/>
  <c r="B2218" i="8" s="1"/>
  <c r="D2219" i="3"/>
  <c r="B2219" i="8" s="1"/>
  <c r="D2220" i="3"/>
  <c r="B2220" i="8" s="1"/>
  <c r="D2221" i="3"/>
  <c r="B2221" i="8" s="1"/>
  <c r="D2222" i="3"/>
  <c r="B2222" i="8" s="1"/>
  <c r="D2223" i="3"/>
  <c r="B2223" i="8" s="1"/>
  <c r="D2224" i="3"/>
  <c r="B2224" i="8" s="1"/>
  <c r="D2225" i="3"/>
  <c r="B2225" i="8" s="1"/>
  <c r="D2226" i="3"/>
  <c r="B2226" i="8" s="1"/>
  <c r="D2227" i="3"/>
  <c r="B2227" i="8" s="1"/>
  <c r="D2228" i="3"/>
  <c r="B2228" i="8" s="1"/>
  <c r="D2229" i="3"/>
  <c r="B2229" i="8" s="1"/>
  <c r="D2230" i="3"/>
  <c r="B2230" i="8" s="1"/>
  <c r="D2231" i="3"/>
  <c r="B2231" i="8" s="1"/>
  <c r="D2232" i="3"/>
  <c r="B2232" i="8" s="1"/>
  <c r="D2233" i="3"/>
  <c r="B2233" i="8" s="1"/>
  <c r="D2234" i="3"/>
  <c r="B2234" i="8" s="1"/>
  <c r="D2235" i="3"/>
  <c r="B2235" i="8" s="1"/>
  <c r="D2236" i="3"/>
  <c r="B2236" i="8" s="1"/>
  <c r="D2237" i="3"/>
  <c r="B2237" i="8" s="1"/>
  <c r="D2238" i="3"/>
  <c r="B2238" i="8" s="1"/>
  <c r="D2239" i="3"/>
  <c r="B2239" i="8" s="1"/>
  <c r="D2240" i="3"/>
  <c r="B2240" i="8" s="1"/>
  <c r="D2241" i="3"/>
  <c r="B2241" i="8" s="1"/>
  <c r="D2242" i="3"/>
  <c r="B2242" i="8" s="1"/>
  <c r="D2243" i="3"/>
  <c r="B2243" i="8" s="1"/>
  <c r="D2244" i="3"/>
  <c r="B2244" i="8" s="1"/>
  <c r="D2245" i="3"/>
  <c r="B2245" i="8" s="1"/>
  <c r="D2246" i="3"/>
  <c r="B2246" i="8" s="1"/>
  <c r="D2247" i="3"/>
  <c r="B2247" i="8" s="1"/>
  <c r="D2248" i="3"/>
  <c r="B2248" i="8" s="1"/>
  <c r="D2249" i="3"/>
  <c r="B2249" i="8" s="1"/>
  <c r="D2250" i="3"/>
  <c r="B2250" i="8" s="1"/>
  <c r="D2251" i="3"/>
  <c r="B2251" i="8" s="1"/>
  <c r="D2252" i="3"/>
  <c r="B2252" i="8" s="1"/>
  <c r="D2253" i="3"/>
  <c r="B2253" i="8" s="1"/>
  <c r="D2254" i="3"/>
  <c r="B2254" i="8" s="1"/>
  <c r="D2255" i="3"/>
  <c r="B2255" i="8" s="1"/>
  <c r="D2256" i="3"/>
  <c r="B2256" i="8" s="1"/>
  <c r="D2257" i="3"/>
  <c r="B2257" i="8" s="1"/>
  <c r="D2258" i="3"/>
  <c r="B2258" i="8" s="1"/>
  <c r="D2259" i="3"/>
  <c r="B2259" i="8" s="1"/>
  <c r="D2260" i="3"/>
  <c r="B2260" i="8" s="1"/>
  <c r="D2261" i="3"/>
  <c r="B2261" i="8" s="1"/>
  <c r="D2262" i="3"/>
  <c r="B2262" i="8" s="1"/>
  <c r="D2263" i="3"/>
  <c r="B2263" i="8" s="1"/>
  <c r="D2264" i="3"/>
  <c r="B2264" i="8" s="1"/>
  <c r="D2265" i="3"/>
  <c r="B2265" i="8" s="1"/>
  <c r="D2266" i="3"/>
  <c r="B2266" i="8" s="1"/>
  <c r="D2267" i="3"/>
  <c r="B2267" i="8" s="1"/>
  <c r="D2268" i="3"/>
  <c r="B2268" i="8" s="1"/>
  <c r="D2269" i="3"/>
  <c r="B2269" i="8" s="1"/>
  <c r="D2270" i="3"/>
  <c r="B2270" i="8" s="1"/>
  <c r="D2271" i="3"/>
  <c r="B2271" i="8" s="1"/>
  <c r="D2272" i="3"/>
  <c r="B2272" i="8" s="1"/>
  <c r="D2273" i="3"/>
  <c r="B2273" i="8" s="1"/>
  <c r="D2274" i="3"/>
  <c r="B2274" i="8" s="1"/>
  <c r="D2275" i="3"/>
  <c r="B2275" i="8" s="1"/>
  <c r="D2276" i="3"/>
  <c r="B2276" i="8" s="1"/>
  <c r="D2277" i="3"/>
  <c r="B2277" i="8" s="1"/>
  <c r="D2278" i="3"/>
  <c r="B2278" i="8" s="1"/>
  <c r="D2279" i="3"/>
  <c r="B2279" i="8" s="1"/>
  <c r="D2280" i="3"/>
  <c r="B2280" i="8" s="1"/>
  <c r="D2281" i="3"/>
  <c r="B2281" i="8" s="1"/>
  <c r="D2282" i="3"/>
  <c r="B2282" i="8" s="1"/>
  <c r="D2283" i="3"/>
  <c r="B2283" i="8" s="1"/>
  <c r="D2284" i="3"/>
  <c r="B2284" i="8" s="1"/>
  <c r="D2285" i="3"/>
  <c r="B2285" i="8" s="1"/>
  <c r="D2286" i="3"/>
  <c r="B2286" i="8" s="1"/>
  <c r="D2287" i="3"/>
  <c r="B2287" i="8" s="1"/>
  <c r="D2288" i="3"/>
  <c r="B2288" i="8" s="1"/>
  <c r="D2289" i="3"/>
  <c r="B2289" i="8" s="1"/>
  <c r="D2290" i="3"/>
  <c r="B2290" i="8" s="1"/>
  <c r="D2291" i="3"/>
  <c r="B2291" i="8" s="1"/>
  <c r="D2292" i="3"/>
  <c r="B2292" i="8" s="1"/>
  <c r="D2293" i="3"/>
  <c r="B2293" i="8" s="1"/>
  <c r="D2294" i="3"/>
  <c r="B2294" i="8" s="1"/>
  <c r="D2295" i="3"/>
  <c r="B2295" i="8" s="1"/>
  <c r="D2296" i="3"/>
  <c r="B2296" i="8" s="1"/>
  <c r="D2297" i="3"/>
  <c r="B2297" i="8" s="1"/>
  <c r="D2298" i="3"/>
  <c r="B2298" i="8" s="1"/>
  <c r="D2299" i="3"/>
  <c r="B2299" i="8" s="1"/>
  <c r="D2300" i="3"/>
  <c r="B2300" i="8" s="1"/>
  <c r="D2301" i="3"/>
  <c r="B2301" i="8" s="1"/>
  <c r="D2302" i="3"/>
  <c r="B2302" i="8" s="1"/>
  <c r="D2303" i="3"/>
  <c r="B2303" i="8" s="1"/>
  <c r="D2304" i="3"/>
  <c r="B2304" i="8" s="1"/>
  <c r="D2305" i="3"/>
  <c r="B2305" i="8" s="1"/>
  <c r="D2306" i="3"/>
  <c r="B2306" i="8" s="1"/>
  <c r="D2307" i="3"/>
  <c r="B2307" i="8" s="1"/>
  <c r="D2308" i="3"/>
  <c r="B2308" i="8" s="1"/>
  <c r="D2309" i="3"/>
  <c r="B2309" i="8" s="1"/>
  <c r="D2310" i="3"/>
  <c r="B2310" i="8" s="1"/>
  <c r="D2311" i="3"/>
  <c r="B2311" i="8" s="1"/>
  <c r="D2312" i="3"/>
  <c r="B2312" i="8" s="1"/>
  <c r="D2313" i="3"/>
  <c r="B2313" i="8" s="1"/>
  <c r="D2314" i="3"/>
  <c r="B2314" i="8" s="1"/>
  <c r="D2315" i="3"/>
  <c r="B2315" i="8" s="1"/>
  <c r="D2316" i="3"/>
  <c r="B2316" i="8" s="1"/>
  <c r="D2317" i="3"/>
  <c r="B2317" i="8" s="1"/>
  <c r="D2318" i="3"/>
  <c r="B2318" i="8" s="1"/>
  <c r="D2319" i="3"/>
  <c r="B2319" i="8" s="1"/>
  <c r="D2320" i="3"/>
  <c r="B2320" i="8" s="1"/>
  <c r="D2321" i="3"/>
  <c r="B2321" i="8" s="1"/>
  <c r="D2322" i="3"/>
  <c r="B2322" i="8" s="1"/>
  <c r="D2323" i="3"/>
  <c r="B2323" i="8" s="1"/>
  <c r="D2324" i="3"/>
  <c r="B2324" i="8" s="1"/>
  <c r="D2325" i="3"/>
  <c r="B2325" i="8" s="1"/>
  <c r="D2326" i="3"/>
  <c r="B2326" i="8" s="1"/>
  <c r="D2327" i="3"/>
  <c r="B2327" i="8" s="1"/>
  <c r="D2328" i="3"/>
  <c r="B2328" i="8" s="1"/>
  <c r="D2329" i="3"/>
  <c r="B2329" i="8" s="1"/>
  <c r="D2330" i="3"/>
  <c r="B2330" i="8" s="1"/>
  <c r="D2331" i="3"/>
  <c r="B2331" i="8" s="1"/>
  <c r="D2332" i="3"/>
  <c r="B2332" i="8" s="1"/>
  <c r="D2333" i="3"/>
  <c r="B2333" i="8" s="1"/>
  <c r="D2334" i="3"/>
  <c r="B2334" i="8" s="1"/>
  <c r="D2335" i="3"/>
  <c r="B2335" i="8" s="1"/>
  <c r="D2336" i="3"/>
  <c r="B2336" i="8" s="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G2347" i="1" l="1"/>
  <c r="H2338" i="2"/>
  <c r="G2338" i="2"/>
  <c r="F2338" i="2"/>
  <c r="E2338" i="2"/>
  <c r="D2338" i="2"/>
  <c r="C2338" i="2"/>
  <c r="B2338" i="2"/>
  <c r="A2338" i="2"/>
  <c r="R2337" i="2"/>
  <c r="K2336" i="8" s="1"/>
  <c r="P2337" i="2"/>
  <c r="J2336" i="8" s="1"/>
  <c r="N2337" i="2"/>
  <c r="I2336" i="8" s="1"/>
  <c r="M2337" i="2"/>
  <c r="E2336" i="8" s="1"/>
  <c r="R2336" i="2"/>
  <c r="K2335" i="8" s="1"/>
  <c r="P2336" i="2"/>
  <c r="J2335" i="8" s="1"/>
  <c r="N2336" i="2"/>
  <c r="I2335" i="8" s="1"/>
  <c r="M2336" i="2"/>
  <c r="E2335" i="8" s="1"/>
  <c r="R2335" i="2"/>
  <c r="K2334" i="8" s="1"/>
  <c r="P2335" i="2"/>
  <c r="J2334" i="8" s="1"/>
  <c r="N2335" i="2"/>
  <c r="I2334" i="8" s="1"/>
  <c r="M2335" i="2"/>
  <c r="E2334" i="8" s="1"/>
  <c r="R2334" i="2"/>
  <c r="K2333" i="8" s="1"/>
  <c r="P2334" i="2"/>
  <c r="J2333" i="8" s="1"/>
  <c r="N2334" i="2"/>
  <c r="I2333" i="8" s="1"/>
  <c r="M2334" i="2"/>
  <c r="E2333" i="8" s="1"/>
  <c r="R2333" i="2"/>
  <c r="K2332" i="8" s="1"/>
  <c r="P2333" i="2"/>
  <c r="J2332" i="8" s="1"/>
  <c r="N2333" i="2"/>
  <c r="I2332" i="8" s="1"/>
  <c r="M2333" i="2"/>
  <c r="E2332" i="8" s="1"/>
  <c r="R2332" i="2"/>
  <c r="K2331" i="8" s="1"/>
  <c r="P2332" i="2"/>
  <c r="J2331" i="8" s="1"/>
  <c r="N2332" i="2"/>
  <c r="I2331" i="8" s="1"/>
  <c r="M2332" i="2"/>
  <c r="E2331" i="8" s="1"/>
  <c r="R2331" i="2"/>
  <c r="K2330" i="8" s="1"/>
  <c r="P2331" i="2"/>
  <c r="J2330" i="8" s="1"/>
  <c r="N2331" i="2"/>
  <c r="I2330" i="8" s="1"/>
  <c r="M2331" i="2"/>
  <c r="E2330" i="8" s="1"/>
  <c r="R2330" i="2"/>
  <c r="K2329" i="8" s="1"/>
  <c r="P2330" i="2"/>
  <c r="J2329" i="8" s="1"/>
  <c r="N2330" i="2"/>
  <c r="I2329" i="8" s="1"/>
  <c r="M2330" i="2"/>
  <c r="E2329" i="8" s="1"/>
  <c r="R2329" i="2"/>
  <c r="K2328" i="8" s="1"/>
  <c r="P2329" i="2"/>
  <c r="J2328" i="8" s="1"/>
  <c r="N2329" i="2"/>
  <c r="I2328" i="8" s="1"/>
  <c r="M2329" i="2"/>
  <c r="E2328" i="8" s="1"/>
  <c r="R2328" i="2"/>
  <c r="K2327" i="8" s="1"/>
  <c r="P2328" i="2"/>
  <c r="J2327" i="8" s="1"/>
  <c r="N2328" i="2"/>
  <c r="I2327" i="8" s="1"/>
  <c r="M2328" i="2"/>
  <c r="E2327" i="8" s="1"/>
  <c r="R2327" i="2"/>
  <c r="K2326" i="8" s="1"/>
  <c r="P2327" i="2"/>
  <c r="J2326" i="8" s="1"/>
  <c r="N2327" i="2"/>
  <c r="I2326" i="8" s="1"/>
  <c r="M2327" i="2"/>
  <c r="E2326" i="8" s="1"/>
  <c r="R2326" i="2"/>
  <c r="K2325" i="8" s="1"/>
  <c r="P2326" i="2"/>
  <c r="J2325" i="8" s="1"/>
  <c r="N2326" i="2"/>
  <c r="I2325" i="8" s="1"/>
  <c r="M2326" i="2"/>
  <c r="E2325" i="8" s="1"/>
  <c r="R2325" i="2"/>
  <c r="K2324" i="8" s="1"/>
  <c r="P2325" i="2"/>
  <c r="J2324" i="8" s="1"/>
  <c r="N2325" i="2"/>
  <c r="I2324" i="8" s="1"/>
  <c r="M2325" i="2"/>
  <c r="E2324" i="8" s="1"/>
  <c r="R2324" i="2"/>
  <c r="K2323" i="8" s="1"/>
  <c r="P2324" i="2"/>
  <c r="J2323" i="8" s="1"/>
  <c r="N2324" i="2"/>
  <c r="I2323" i="8" s="1"/>
  <c r="M2324" i="2"/>
  <c r="E2323" i="8" s="1"/>
  <c r="R2323" i="2"/>
  <c r="K2322" i="8" s="1"/>
  <c r="P2323" i="2"/>
  <c r="J2322" i="8" s="1"/>
  <c r="N2323" i="2"/>
  <c r="I2322" i="8" s="1"/>
  <c r="M2323" i="2"/>
  <c r="E2322" i="8" s="1"/>
  <c r="R2322" i="2"/>
  <c r="K2321" i="8" s="1"/>
  <c r="P2322" i="2"/>
  <c r="J2321" i="8" s="1"/>
  <c r="N2322" i="2"/>
  <c r="I2321" i="8" s="1"/>
  <c r="M2322" i="2"/>
  <c r="E2321" i="8" s="1"/>
  <c r="R2321" i="2"/>
  <c r="K2320" i="8" s="1"/>
  <c r="P2321" i="2"/>
  <c r="J2320" i="8" s="1"/>
  <c r="N2321" i="2"/>
  <c r="I2320" i="8" s="1"/>
  <c r="M2321" i="2"/>
  <c r="E2320" i="8" s="1"/>
  <c r="R2320" i="2"/>
  <c r="K2319" i="8" s="1"/>
  <c r="P2320" i="2"/>
  <c r="J2319" i="8" s="1"/>
  <c r="N2320" i="2"/>
  <c r="I2319" i="8" s="1"/>
  <c r="M2320" i="2"/>
  <c r="E2319" i="8" s="1"/>
  <c r="R2319" i="2"/>
  <c r="K2318" i="8" s="1"/>
  <c r="P2319" i="2"/>
  <c r="J2318" i="8" s="1"/>
  <c r="N2319" i="2"/>
  <c r="I2318" i="8" s="1"/>
  <c r="M2319" i="2"/>
  <c r="E2318" i="8" s="1"/>
  <c r="R2318" i="2"/>
  <c r="K2317" i="8" s="1"/>
  <c r="P2318" i="2"/>
  <c r="J2317" i="8" s="1"/>
  <c r="N2318" i="2"/>
  <c r="I2317" i="8" s="1"/>
  <c r="M2318" i="2"/>
  <c r="E2317" i="8" s="1"/>
  <c r="R2317" i="2"/>
  <c r="K2316" i="8" s="1"/>
  <c r="P2317" i="2"/>
  <c r="J2316" i="8" s="1"/>
  <c r="N2317" i="2"/>
  <c r="I2316" i="8" s="1"/>
  <c r="M2317" i="2"/>
  <c r="E2316" i="8" s="1"/>
  <c r="R2316" i="2"/>
  <c r="K2315" i="8" s="1"/>
  <c r="P2316" i="2"/>
  <c r="J2315" i="8" s="1"/>
  <c r="N2316" i="2"/>
  <c r="I2315" i="8" s="1"/>
  <c r="M2316" i="2"/>
  <c r="E2315" i="8" s="1"/>
  <c r="R2315" i="2"/>
  <c r="K2314" i="8" s="1"/>
  <c r="P2315" i="2"/>
  <c r="J2314" i="8" s="1"/>
  <c r="N2315" i="2"/>
  <c r="I2314" i="8" s="1"/>
  <c r="M2315" i="2"/>
  <c r="E2314" i="8" s="1"/>
  <c r="R2314" i="2"/>
  <c r="K2313" i="8" s="1"/>
  <c r="P2314" i="2"/>
  <c r="J2313" i="8" s="1"/>
  <c r="N2314" i="2"/>
  <c r="I2313" i="8" s="1"/>
  <c r="M2314" i="2"/>
  <c r="E2313" i="8" s="1"/>
  <c r="R2313" i="2"/>
  <c r="K2312" i="8" s="1"/>
  <c r="P2313" i="2"/>
  <c r="J2312" i="8" s="1"/>
  <c r="N2313" i="2"/>
  <c r="I2312" i="8" s="1"/>
  <c r="M2313" i="2"/>
  <c r="E2312" i="8" s="1"/>
  <c r="R2312" i="2"/>
  <c r="K2311" i="8" s="1"/>
  <c r="P2312" i="2"/>
  <c r="J2311" i="8" s="1"/>
  <c r="N2312" i="2"/>
  <c r="I2311" i="8" s="1"/>
  <c r="M2312" i="2"/>
  <c r="E2311" i="8" s="1"/>
  <c r="R2311" i="2"/>
  <c r="K2310" i="8" s="1"/>
  <c r="P2311" i="2"/>
  <c r="J2310" i="8" s="1"/>
  <c r="N2311" i="2"/>
  <c r="I2310" i="8" s="1"/>
  <c r="M2311" i="2"/>
  <c r="E2310" i="8" s="1"/>
  <c r="R2310" i="2"/>
  <c r="K2309" i="8" s="1"/>
  <c r="P2310" i="2"/>
  <c r="J2309" i="8" s="1"/>
  <c r="N2310" i="2"/>
  <c r="I2309" i="8" s="1"/>
  <c r="M2310" i="2"/>
  <c r="E2309" i="8" s="1"/>
  <c r="R2309" i="2"/>
  <c r="K2308" i="8" s="1"/>
  <c r="P2309" i="2"/>
  <c r="J2308" i="8" s="1"/>
  <c r="N2309" i="2"/>
  <c r="I2308" i="8" s="1"/>
  <c r="M2309" i="2"/>
  <c r="E2308" i="8" s="1"/>
  <c r="R2308" i="2"/>
  <c r="K2307" i="8" s="1"/>
  <c r="P2308" i="2"/>
  <c r="J2307" i="8" s="1"/>
  <c r="N2308" i="2"/>
  <c r="I2307" i="8" s="1"/>
  <c r="M2308" i="2"/>
  <c r="E2307" i="8" s="1"/>
  <c r="R2307" i="2"/>
  <c r="K2306" i="8" s="1"/>
  <c r="P2307" i="2"/>
  <c r="J2306" i="8" s="1"/>
  <c r="N2307" i="2"/>
  <c r="I2306" i="8" s="1"/>
  <c r="M2307" i="2"/>
  <c r="E2306" i="8" s="1"/>
  <c r="R2306" i="2"/>
  <c r="K2305" i="8" s="1"/>
  <c r="P2306" i="2"/>
  <c r="J2305" i="8" s="1"/>
  <c r="N2306" i="2"/>
  <c r="I2305" i="8" s="1"/>
  <c r="M2306" i="2"/>
  <c r="E2305" i="8" s="1"/>
  <c r="R2305" i="2"/>
  <c r="K2304" i="8" s="1"/>
  <c r="P2305" i="2"/>
  <c r="J2304" i="8" s="1"/>
  <c r="N2305" i="2"/>
  <c r="I2304" i="8" s="1"/>
  <c r="M2305" i="2"/>
  <c r="E2304" i="8" s="1"/>
  <c r="R2304" i="2"/>
  <c r="K2303" i="8" s="1"/>
  <c r="P2304" i="2"/>
  <c r="J2303" i="8" s="1"/>
  <c r="N2304" i="2"/>
  <c r="I2303" i="8" s="1"/>
  <c r="M2304" i="2"/>
  <c r="E2303" i="8" s="1"/>
  <c r="R2303" i="2"/>
  <c r="K2302" i="8" s="1"/>
  <c r="P2303" i="2"/>
  <c r="J2302" i="8" s="1"/>
  <c r="N2303" i="2"/>
  <c r="I2302" i="8" s="1"/>
  <c r="M2303" i="2"/>
  <c r="E2302" i="8" s="1"/>
  <c r="R2302" i="2"/>
  <c r="K2301" i="8" s="1"/>
  <c r="P2302" i="2"/>
  <c r="J2301" i="8" s="1"/>
  <c r="N2302" i="2"/>
  <c r="I2301" i="8" s="1"/>
  <c r="M2302" i="2"/>
  <c r="E2301" i="8" s="1"/>
  <c r="R2301" i="2"/>
  <c r="K2300" i="8" s="1"/>
  <c r="P2301" i="2"/>
  <c r="J2300" i="8" s="1"/>
  <c r="N2301" i="2"/>
  <c r="I2300" i="8" s="1"/>
  <c r="M2301" i="2"/>
  <c r="E2300" i="8" s="1"/>
  <c r="R2300" i="2"/>
  <c r="K2299" i="8" s="1"/>
  <c r="P2300" i="2"/>
  <c r="J2299" i="8" s="1"/>
  <c r="N2300" i="2"/>
  <c r="I2299" i="8" s="1"/>
  <c r="M2300" i="2"/>
  <c r="E2299" i="8" s="1"/>
  <c r="R2299" i="2"/>
  <c r="K2298" i="8" s="1"/>
  <c r="P2299" i="2"/>
  <c r="J2298" i="8" s="1"/>
  <c r="N2299" i="2"/>
  <c r="I2298" i="8" s="1"/>
  <c r="M2299" i="2"/>
  <c r="E2298" i="8" s="1"/>
  <c r="R2298" i="2"/>
  <c r="K2297" i="8" s="1"/>
  <c r="P2298" i="2"/>
  <c r="J2297" i="8" s="1"/>
  <c r="N2298" i="2"/>
  <c r="I2297" i="8" s="1"/>
  <c r="M2298" i="2"/>
  <c r="E2297" i="8" s="1"/>
  <c r="R2297" i="2"/>
  <c r="K2296" i="8" s="1"/>
  <c r="P2297" i="2"/>
  <c r="J2296" i="8" s="1"/>
  <c r="N2297" i="2"/>
  <c r="I2296" i="8" s="1"/>
  <c r="M2297" i="2"/>
  <c r="E2296" i="8" s="1"/>
  <c r="R2296" i="2"/>
  <c r="K2295" i="8" s="1"/>
  <c r="P2296" i="2"/>
  <c r="J2295" i="8" s="1"/>
  <c r="N2296" i="2"/>
  <c r="I2295" i="8" s="1"/>
  <c r="M2296" i="2"/>
  <c r="E2295" i="8" s="1"/>
  <c r="R2295" i="2"/>
  <c r="K2294" i="8" s="1"/>
  <c r="P2295" i="2"/>
  <c r="J2294" i="8" s="1"/>
  <c r="N2295" i="2"/>
  <c r="I2294" i="8" s="1"/>
  <c r="M2295" i="2"/>
  <c r="E2294" i="8" s="1"/>
  <c r="R2294" i="2"/>
  <c r="K2293" i="8" s="1"/>
  <c r="P2294" i="2"/>
  <c r="J2293" i="8" s="1"/>
  <c r="N2294" i="2"/>
  <c r="I2293" i="8" s="1"/>
  <c r="M2294" i="2"/>
  <c r="E2293" i="8" s="1"/>
  <c r="R2293" i="2"/>
  <c r="K2292" i="8" s="1"/>
  <c r="P2293" i="2"/>
  <c r="J2292" i="8" s="1"/>
  <c r="N2293" i="2"/>
  <c r="I2292" i="8" s="1"/>
  <c r="M2293" i="2"/>
  <c r="E2292" i="8" s="1"/>
  <c r="R2292" i="2"/>
  <c r="K2291" i="8" s="1"/>
  <c r="P2292" i="2"/>
  <c r="J2291" i="8" s="1"/>
  <c r="N2292" i="2"/>
  <c r="I2291" i="8" s="1"/>
  <c r="M2292" i="2"/>
  <c r="E2291" i="8" s="1"/>
  <c r="R2291" i="2"/>
  <c r="K2290" i="8" s="1"/>
  <c r="P2291" i="2"/>
  <c r="J2290" i="8" s="1"/>
  <c r="N2291" i="2"/>
  <c r="I2290" i="8" s="1"/>
  <c r="M2291" i="2"/>
  <c r="E2290" i="8" s="1"/>
  <c r="R2290" i="2"/>
  <c r="K2289" i="8" s="1"/>
  <c r="P2290" i="2"/>
  <c r="J2289" i="8" s="1"/>
  <c r="N2290" i="2"/>
  <c r="I2289" i="8" s="1"/>
  <c r="M2290" i="2"/>
  <c r="E2289" i="8" s="1"/>
  <c r="R2289" i="2"/>
  <c r="K2288" i="8" s="1"/>
  <c r="P2289" i="2"/>
  <c r="J2288" i="8" s="1"/>
  <c r="N2289" i="2"/>
  <c r="I2288" i="8" s="1"/>
  <c r="M2289" i="2"/>
  <c r="E2288" i="8" s="1"/>
  <c r="R2288" i="2"/>
  <c r="K2287" i="8" s="1"/>
  <c r="P2288" i="2"/>
  <c r="J2287" i="8" s="1"/>
  <c r="N2288" i="2"/>
  <c r="I2287" i="8" s="1"/>
  <c r="M2288" i="2"/>
  <c r="E2287" i="8" s="1"/>
  <c r="R2287" i="2"/>
  <c r="K2286" i="8" s="1"/>
  <c r="P2287" i="2"/>
  <c r="J2286" i="8" s="1"/>
  <c r="N2287" i="2"/>
  <c r="I2286" i="8" s="1"/>
  <c r="M2287" i="2"/>
  <c r="E2286" i="8" s="1"/>
  <c r="R2286" i="2"/>
  <c r="K2285" i="8" s="1"/>
  <c r="P2286" i="2"/>
  <c r="J2285" i="8" s="1"/>
  <c r="N2286" i="2"/>
  <c r="I2285" i="8" s="1"/>
  <c r="M2286" i="2"/>
  <c r="E2285" i="8" s="1"/>
  <c r="R2285" i="2"/>
  <c r="K2284" i="8" s="1"/>
  <c r="P2285" i="2"/>
  <c r="J2284" i="8" s="1"/>
  <c r="N2285" i="2"/>
  <c r="I2284" i="8" s="1"/>
  <c r="M2285" i="2"/>
  <c r="E2284" i="8" s="1"/>
  <c r="R2284" i="2"/>
  <c r="K2283" i="8" s="1"/>
  <c r="P2284" i="2"/>
  <c r="J2283" i="8" s="1"/>
  <c r="N2284" i="2"/>
  <c r="I2283" i="8" s="1"/>
  <c r="M2284" i="2"/>
  <c r="E2283" i="8" s="1"/>
  <c r="R2283" i="2"/>
  <c r="K2282" i="8" s="1"/>
  <c r="P2283" i="2"/>
  <c r="J2282" i="8" s="1"/>
  <c r="N2283" i="2"/>
  <c r="I2282" i="8" s="1"/>
  <c r="M2283" i="2"/>
  <c r="E2282" i="8" s="1"/>
  <c r="R2282" i="2"/>
  <c r="K2281" i="8" s="1"/>
  <c r="P2282" i="2"/>
  <c r="J2281" i="8" s="1"/>
  <c r="N2282" i="2"/>
  <c r="I2281" i="8" s="1"/>
  <c r="M2282" i="2"/>
  <c r="E2281" i="8" s="1"/>
  <c r="R2281" i="2"/>
  <c r="K2280" i="8" s="1"/>
  <c r="P2281" i="2"/>
  <c r="J2280" i="8" s="1"/>
  <c r="N2281" i="2"/>
  <c r="I2280" i="8" s="1"/>
  <c r="M2281" i="2"/>
  <c r="E2280" i="8" s="1"/>
  <c r="R2280" i="2"/>
  <c r="K2279" i="8" s="1"/>
  <c r="P2280" i="2"/>
  <c r="J2279" i="8" s="1"/>
  <c r="N2280" i="2"/>
  <c r="I2279" i="8" s="1"/>
  <c r="M2280" i="2"/>
  <c r="E2279" i="8" s="1"/>
  <c r="R2279" i="2"/>
  <c r="K2278" i="8" s="1"/>
  <c r="P2279" i="2"/>
  <c r="J2278" i="8" s="1"/>
  <c r="N2279" i="2"/>
  <c r="I2278" i="8" s="1"/>
  <c r="M2279" i="2"/>
  <c r="E2278" i="8" s="1"/>
  <c r="R2278" i="2"/>
  <c r="K2277" i="8" s="1"/>
  <c r="P2278" i="2"/>
  <c r="J2277" i="8" s="1"/>
  <c r="N2278" i="2"/>
  <c r="I2277" i="8" s="1"/>
  <c r="M2278" i="2"/>
  <c r="E2277" i="8" s="1"/>
  <c r="R2277" i="2"/>
  <c r="K2276" i="8" s="1"/>
  <c r="P2277" i="2"/>
  <c r="J2276" i="8" s="1"/>
  <c r="N2277" i="2"/>
  <c r="I2276" i="8" s="1"/>
  <c r="M2277" i="2"/>
  <c r="E2276" i="8" s="1"/>
  <c r="R2276" i="2"/>
  <c r="K2275" i="8" s="1"/>
  <c r="P2276" i="2"/>
  <c r="J2275" i="8" s="1"/>
  <c r="N2276" i="2"/>
  <c r="I2275" i="8" s="1"/>
  <c r="M2276" i="2"/>
  <c r="E2275" i="8" s="1"/>
  <c r="R2275" i="2"/>
  <c r="K2274" i="8" s="1"/>
  <c r="P2275" i="2"/>
  <c r="J2274" i="8" s="1"/>
  <c r="N2275" i="2"/>
  <c r="I2274" i="8" s="1"/>
  <c r="M2275" i="2"/>
  <c r="E2274" i="8" s="1"/>
  <c r="R2274" i="2"/>
  <c r="K2273" i="8" s="1"/>
  <c r="P2274" i="2"/>
  <c r="J2273" i="8" s="1"/>
  <c r="N2274" i="2"/>
  <c r="I2273" i="8" s="1"/>
  <c r="M2274" i="2"/>
  <c r="E2273" i="8" s="1"/>
  <c r="R2273" i="2"/>
  <c r="K2272" i="8" s="1"/>
  <c r="P2273" i="2"/>
  <c r="J2272" i="8" s="1"/>
  <c r="N2273" i="2"/>
  <c r="I2272" i="8" s="1"/>
  <c r="M2273" i="2"/>
  <c r="E2272" i="8" s="1"/>
  <c r="R2272" i="2"/>
  <c r="K2271" i="8" s="1"/>
  <c r="P2272" i="2"/>
  <c r="J2271" i="8" s="1"/>
  <c r="N2272" i="2"/>
  <c r="I2271" i="8" s="1"/>
  <c r="M2272" i="2"/>
  <c r="E2271" i="8" s="1"/>
  <c r="R2271" i="2"/>
  <c r="K2270" i="8" s="1"/>
  <c r="P2271" i="2"/>
  <c r="J2270" i="8" s="1"/>
  <c r="N2271" i="2"/>
  <c r="I2270" i="8" s="1"/>
  <c r="M2271" i="2"/>
  <c r="E2270" i="8" s="1"/>
  <c r="R2270" i="2"/>
  <c r="K2269" i="8" s="1"/>
  <c r="P2270" i="2"/>
  <c r="J2269" i="8" s="1"/>
  <c r="N2270" i="2"/>
  <c r="I2269" i="8" s="1"/>
  <c r="M2270" i="2"/>
  <c r="E2269" i="8" s="1"/>
  <c r="R2269" i="2"/>
  <c r="K2268" i="8" s="1"/>
  <c r="P2269" i="2"/>
  <c r="J2268" i="8" s="1"/>
  <c r="N2269" i="2"/>
  <c r="I2268" i="8" s="1"/>
  <c r="M2269" i="2"/>
  <c r="E2268" i="8" s="1"/>
  <c r="R2268" i="2"/>
  <c r="K2267" i="8" s="1"/>
  <c r="P2268" i="2"/>
  <c r="J2267" i="8" s="1"/>
  <c r="N2268" i="2"/>
  <c r="I2267" i="8" s="1"/>
  <c r="M2268" i="2"/>
  <c r="E2267" i="8" s="1"/>
  <c r="R2267" i="2"/>
  <c r="K2266" i="8" s="1"/>
  <c r="P2267" i="2"/>
  <c r="J2266" i="8" s="1"/>
  <c r="N2267" i="2"/>
  <c r="I2266" i="8" s="1"/>
  <c r="M2267" i="2"/>
  <c r="E2266" i="8" s="1"/>
  <c r="R2266" i="2"/>
  <c r="K2265" i="8" s="1"/>
  <c r="P2266" i="2"/>
  <c r="J2265" i="8" s="1"/>
  <c r="N2266" i="2"/>
  <c r="I2265" i="8" s="1"/>
  <c r="M2266" i="2"/>
  <c r="E2265" i="8" s="1"/>
  <c r="R2265" i="2"/>
  <c r="K2264" i="8" s="1"/>
  <c r="P2265" i="2"/>
  <c r="J2264" i="8" s="1"/>
  <c r="N2265" i="2"/>
  <c r="I2264" i="8" s="1"/>
  <c r="M2265" i="2"/>
  <c r="E2264" i="8" s="1"/>
  <c r="R2264" i="2"/>
  <c r="K2263" i="8" s="1"/>
  <c r="P2264" i="2"/>
  <c r="J2263" i="8" s="1"/>
  <c r="N2264" i="2"/>
  <c r="I2263" i="8" s="1"/>
  <c r="M2264" i="2"/>
  <c r="E2263" i="8" s="1"/>
  <c r="R2263" i="2"/>
  <c r="K2262" i="8" s="1"/>
  <c r="P2263" i="2"/>
  <c r="J2262" i="8" s="1"/>
  <c r="N2263" i="2"/>
  <c r="I2262" i="8" s="1"/>
  <c r="M2263" i="2"/>
  <c r="E2262" i="8" s="1"/>
  <c r="R2262" i="2"/>
  <c r="K2261" i="8" s="1"/>
  <c r="P2262" i="2"/>
  <c r="J2261" i="8" s="1"/>
  <c r="N2262" i="2"/>
  <c r="I2261" i="8" s="1"/>
  <c r="M2262" i="2"/>
  <c r="E2261" i="8" s="1"/>
  <c r="R2261" i="2"/>
  <c r="K2260" i="8" s="1"/>
  <c r="P2261" i="2"/>
  <c r="J2260" i="8" s="1"/>
  <c r="N2261" i="2"/>
  <c r="I2260" i="8" s="1"/>
  <c r="M2261" i="2"/>
  <c r="E2260" i="8" s="1"/>
  <c r="R2260" i="2"/>
  <c r="K2259" i="8" s="1"/>
  <c r="P2260" i="2"/>
  <c r="J2259" i="8" s="1"/>
  <c r="N2260" i="2"/>
  <c r="I2259" i="8" s="1"/>
  <c r="M2260" i="2"/>
  <c r="E2259" i="8" s="1"/>
  <c r="R2259" i="2"/>
  <c r="K2258" i="8" s="1"/>
  <c r="P2259" i="2"/>
  <c r="J2258" i="8" s="1"/>
  <c r="N2259" i="2"/>
  <c r="I2258" i="8" s="1"/>
  <c r="M2259" i="2"/>
  <c r="E2258" i="8" s="1"/>
  <c r="R2258" i="2"/>
  <c r="K2257" i="8" s="1"/>
  <c r="P2258" i="2"/>
  <c r="J2257" i="8" s="1"/>
  <c r="N2258" i="2"/>
  <c r="I2257" i="8" s="1"/>
  <c r="M2258" i="2"/>
  <c r="E2257" i="8" s="1"/>
  <c r="R2257" i="2"/>
  <c r="K2256" i="8" s="1"/>
  <c r="P2257" i="2"/>
  <c r="J2256" i="8" s="1"/>
  <c r="N2257" i="2"/>
  <c r="I2256" i="8" s="1"/>
  <c r="M2257" i="2"/>
  <c r="E2256" i="8" s="1"/>
  <c r="R2256" i="2"/>
  <c r="K2255" i="8" s="1"/>
  <c r="P2256" i="2"/>
  <c r="J2255" i="8" s="1"/>
  <c r="N2256" i="2"/>
  <c r="I2255" i="8" s="1"/>
  <c r="M2256" i="2"/>
  <c r="E2255" i="8" s="1"/>
  <c r="R2255" i="2"/>
  <c r="K2254" i="8" s="1"/>
  <c r="P2255" i="2"/>
  <c r="J2254" i="8" s="1"/>
  <c r="N2255" i="2"/>
  <c r="I2254" i="8" s="1"/>
  <c r="M2255" i="2"/>
  <c r="E2254" i="8" s="1"/>
  <c r="R2254" i="2"/>
  <c r="K2253" i="8" s="1"/>
  <c r="P2254" i="2"/>
  <c r="J2253" i="8" s="1"/>
  <c r="N2254" i="2"/>
  <c r="I2253" i="8" s="1"/>
  <c r="M2254" i="2"/>
  <c r="E2253" i="8" s="1"/>
  <c r="R2253" i="2"/>
  <c r="K2252" i="8" s="1"/>
  <c r="P2253" i="2"/>
  <c r="J2252" i="8" s="1"/>
  <c r="N2253" i="2"/>
  <c r="I2252" i="8" s="1"/>
  <c r="M2253" i="2"/>
  <c r="E2252" i="8" s="1"/>
  <c r="R2252" i="2"/>
  <c r="K2251" i="8" s="1"/>
  <c r="P2252" i="2"/>
  <c r="J2251" i="8" s="1"/>
  <c r="N2252" i="2"/>
  <c r="I2251" i="8" s="1"/>
  <c r="M2252" i="2"/>
  <c r="E2251" i="8" s="1"/>
  <c r="R2251" i="2"/>
  <c r="K2250" i="8" s="1"/>
  <c r="P2251" i="2"/>
  <c r="J2250" i="8" s="1"/>
  <c r="N2251" i="2"/>
  <c r="I2250" i="8" s="1"/>
  <c r="M2251" i="2"/>
  <c r="E2250" i="8" s="1"/>
  <c r="R2250" i="2"/>
  <c r="K2249" i="8" s="1"/>
  <c r="P2250" i="2"/>
  <c r="J2249" i="8" s="1"/>
  <c r="N2250" i="2"/>
  <c r="I2249" i="8" s="1"/>
  <c r="M2250" i="2"/>
  <c r="E2249" i="8" s="1"/>
  <c r="R2249" i="2"/>
  <c r="K2248" i="8" s="1"/>
  <c r="P2249" i="2"/>
  <c r="J2248" i="8" s="1"/>
  <c r="N2249" i="2"/>
  <c r="I2248" i="8" s="1"/>
  <c r="M2249" i="2"/>
  <c r="E2248" i="8" s="1"/>
  <c r="R2248" i="2"/>
  <c r="K2247" i="8" s="1"/>
  <c r="P2248" i="2"/>
  <c r="J2247" i="8" s="1"/>
  <c r="N2248" i="2"/>
  <c r="I2247" i="8" s="1"/>
  <c r="M2248" i="2"/>
  <c r="E2247" i="8" s="1"/>
  <c r="R2247" i="2"/>
  <c r="K2246" i="8" s="1"/>
  <c r="P2247" i="2"/>
  <c r="J2246" i="8" s="1"/>
  <c r="N2247" i="2"/>
  <c r="I2246" i="8" s="1"/>
  <c r="M2247" i="2"/>
  <c r="E2246" i="8" s="1"/>
  <c r="R2246" i="2"/>
  <c r="K2245" i="8" s="1"/>
  <c r="P2246" i="2"/>
  <c r="J2245" i="8" s="1"/>
  <c r="N2246" i="2"/>
  <c r="I2245" i="8" s="1"/>
  <c r="M2246" i="2"/>
  <c r="E2245" i="8" s="1"/>
  <c r="R2245" i="2"/>
  <c r="K2244" i="8" s="1"/>
  <c r="P2245" i="2"/>
  <c r="J2244" i="8" s="1"/>
  <c r="N2245" i="2"/>
  <c r="I2244" i="8" s="1"/>
  <c r="M2245" i="2"/>
  <c r="E2244" i="8" s="1"/>
  <c r="R2244" i="2"/>
  <c r="K2243" i="8" s="1"/>
  <c r="P2244" i="2"/>
  <c r="J2243" i="8" s="1"/>
  <c r="N2244" i="2"/>
  <c r="I2243" i="8" s="1"/>
  <c r="M2244" i="2"/>
  <c r="E2243" i="8" s="1"/>
  <c r="R2243" i="2"/>
  <c r="K2242" i="8" s="1"/>
  <c r="P2243" i="2"/>
  <c r="J2242" i="8" s="1"/>
  <c r="N2243" i="2"/>
  <c r="I2242" i="8" s="1"/>
  <c r="M2243" i="2"/>
  <c r="E2242" i="8" s="1"/>
  <c r="R2242" i="2"/>
  <c r="K2241" i="8" s="1"/>
  <c r="P2242" i="2"/>
  <c r="J2241" i="8" s="1"/>
  <c r="N2242" i="2"/>
  <c r="I2241" i="8" s="1"/>
  <c r="M2242" i="2"/>
  <c r="E2241" i="8" s="1"/>
  <c r="R2241" i="2"/>
  <c r="K2240" i="8" s="1"/>
  <c r="P2241" i="2"/>
  <c r="J2240" i="8" s="1"/>
  <c r="N2241" i="2"/>
  <c r="I2240" i="8" s="1"/>
  <c r="M2241" i="2"/>
  <c r="E2240" i="8" s="1"/>
  <c r="R2240" i="2"/>
  <c r="K2239" i="8" s="1"/>
  <c r="P2240" i="2"/>
  <c r="J2239" i="8" s="1"/>
  <c r="N2240" i="2"/>
  <c r="I2239" i="8" s="1"/>
  <c r="M2240" i="2"/>
  <c r="E2239" i="8" s="1"/>
  <c r="R2239" i="2"/>
  <c r="K2238" i="8" s="1"/>
  <c r="P2239" i="2"/>
  <c r="J2238" i="8" s="1"/>
  <c r="N2239" i="2"/>
  <c r="I2238" i="8" s="1"/>
  <c r="M2239" i="2"/>
  <c r="E2238" i="8" s="1"/>
  <c r="R2238" i="2"/>
  <c r="K2237" i="8" s="1"/>
  <c r="P2238" i="2"/>
  <c r="J2237" i="8" s="1"/>
  <c r="N2238" i="2"/>
  <c r="I2237" i="8" s="1"/>
  <c r="M2238" i="2"/>
  <c r="E2237" i="8" s="1"/>
  <c r="R2237" i="2"/>
  <c r="K2236" i="8" s="1"/>
  <c r="P2237" i="2"/>
  <c r="J2236" i="8" s="1"/>
  <c r="N2237" i="2"/>
  <c r="I2236" i="8" s="1"/>
  <c r="M2237" i="2"/>
  <c r="E2236" i="8" s="1"/>
  <c r="R2236" i="2"/>
  <c r="K2235" i="8" s="1"/>
  <c r="P2236" i="2"/>
  <c r="J2235" i="8" s="1"/>
  <c r="N2236" i="2"/>
  <c r="I2235" i="8" s="1"/>
  <c r="M2236" i="2"/>
  <c r="E2235" i="8" s="1"/>
  <c r="R2235" i="2"/>
  <c r="K2234" i="8" s="1"/>
  <c r="P2235" i="2"/>
  <c r="J2234" i="8" s="1"/>
  <c r="N2235" i="2"/>
  <c r="I2234" i="8" s="1"/>
  <c r="M2235" i="2"/>
  <c r="E2234" i="8" s="1"/>
  <c r="R2234" i="2"/>
  <c r="K2233" i="8" s="1"/>
  <c r="P2234" i="2"/>
  <c r="J2233" i="8" s="1"/>
  <c r="N2234" i="2"/>
  <c r="I2233" i="8" s="1"/>
  <c r="M2234" i="2"/>
  <c r="E2233" i="8" s="1"/>
  <c r="R2233" i="2"/>
  <c r="K2232" i="8" s="1"/>
  <c r="P2233" i="2"/>
  <c r="J2232" i="8" s="1"/>
  <c r="N2233" i="2"/>
  <c r="I2232" i="8" s="1"/>
  <c r="M2233" i="2"/>
  <c r="E2232" i="8" s="1"/>
  <c r="R2232" i="2"/>
  <c r="K2231" i="8" s="1"/>
  <c r="P2232" i="2"/>
  <c r="J2231" i="8" s="1"/>
  <c r="N2232" i="2"/>
  <c r="I2231" i="8" s="1"/>
  <c r="M2232" i="2"/>
  <c r="E2231" i="8" s="1"/>
  <c r="R2231" i="2"/>
  <c r="K2230" i="8" s="1"/>
  <c r="P2231" i="2"/>
  <c r="J2230" i="8" s="1"/>
  <c r="N2231" i="2"/>
  <c r="I2230" i="8" s="1"/>
  <c r="M2231" i="2"/>
  <c r="E2230" i="8" s="1"/>
  <c r="R2230" i="2"/>
  <c r="K2229" i="8" s="1"/>
  <c r="P2230" i="2"/>
  <c r="J2229" i="8" s="1"/>
  <c r="N2230" i="2"/>
  <c r="I2229" i="8" s="1"/>
  <c r="M2230" i="2"/>
  <c r="E2229" i="8" s="1"/>
  <c r="R2229" i="2"/>
  <c r="K2228" i="8" s="1"/>
  <c r="P2229" i="2"/>
  <c r="J2228" i="8" s="1"/>
  <c r="N2229" i="2"/>
  <c r="I2228" i="8" s="1"/>
  <c r="M2229" i="2"/>
  <c r="E2228" i="8" s="1"/>
  <c r="R2228" i="2"/>
  <c r="K2227" i="8" s="1"/>
  <c r="P2228" i="2"/>
  <c r="J2227" i="8" s="1"/>
  <c r="N2228" i="2"/>
  <c r="I2227" i="8" s="1"/>
  <c r="M2228" i="2"/>
  <c r="E2227" i="8" s="1"/>
  <c r="R2227" i="2"/>
  <c r="K2226" i="8" s="1"/>
  <c r="P2227" i="2"/>
  <c r="J2226" i="8" s="1"/>
  <c r="N2227" i="2"/>
  <c r="I2226" i="8" s="1"/>
  <c r="M2227" i="2"/>
  <c r="E2226" i="8" s="1"/>
  <c r="R2226" i="2"/>
  <c r="K2225" i="8" s="1"/>
  <c r="P2226" i="2"/>
  <c r="J2225" i="8" s="1"/>
  <c r="N2226" i="2"/>
  <c r="I2225" i="8" s="1"/>
  <c r="M2226" i="2"/>
  <c r="E2225" i="8" s="1"/>
  <c r="R2225" i="2"/>
  <c r="K2224" i="8" s="1"/>
  <c r="P2225" i="2"/>
  <c r="J2224" i="8" s="1"/>
  <c r="N2225" i="2"/>
  <c r="I2224" i="8" s="1"/>
  <c r="M2225" i="2"/>
  <c r="E2224" i="8" s="1"/>
  <c r="R2224" i="2"/>
  <c r="K2223" i="8" s="1"/>
  <c r="P2224" i="2"/>
  <c r="J2223" i="8" s="1"/>
  <c r="N2224" i="2"/>
  <c r="I2223" i="8" s="1"/>
  <c r="M2224" i="2"/>
  <c r="E2223" i="8" s="1"/>
  <c r="R2223" i="2"/>
  <c r="K2222" i="8" s="1"/>
  <c r="P2223" i="2"/>
  <c r="J2222" i="8" s="1"/>
  <c r="N2223" i="2"/>
  <c r="I2222" i="8" s="1"/>
  <c r="M2223" i="2"/>
  <c r="E2222" i="8" s="1"/>
  <c r="R2222" i="2"/>
  <c r="K2221" i="8" s="1"/>
  <c r="P2222" i="2"/>
  <c r="J2221" i="8" s="1"/>
  <c r="N2222" i="2"/>
  <c r="I2221" i="8" s="1"/>
  <c r="M2222" i="2"/>
  <c r="E2221" i="8" s="1"/>
  <c r="R2221" i="2"/>
  <c r="K2220" i="8" s="1"/>
  <c r="P2221" i="2"/>
  <c r="J2220" i="8" s="1"/>
  <c r="N2221" i="2"/>
  <c r="I2220" i="8" s="1"/>
  <c r="M2221" i="2"/>
  <c r="E2220" i="8" s="1"/>
  <c r="R2220" i="2"/>
  <c r="K2219" i="8" s="1"/>
  <c r="P2220" i="2"/>
  <c r="J2219" i="8" s="1"/>
  <c r="N2220" i="2"/>
  <c r="I2219" i="8" s="1"/>
  <c r="M2220" i="2"/>
  <c r="E2219" i="8" s="1"/>
  <c r="R2219" i="2"/>
  <c r="K2218" i="8" s="1"/>
  <c r="P2219" i="2"/>
  <c r="J2218" i="8" s="1"/>
  <c r="N2219" i="2"/>
  <c r="I2218" i="8" s="1"/>
  <c r="M2219" i="2"/>
  <c r="E2218" i="8" s="1"/>
  <c r="R2218" i="2"/>
  <c r="K2217" i="8" s="1"/>
  <c r="P2218" i="2"/>
  <c r="J2217" i="8" s="1"/>
  <c r="N2218" i="2"/>
  <c r="I2217" i="8" s="1"/>
  <c r="M2218" i="2"/>
  <c r="E2217" i="8" s="1"/>
  <c r="R2217" i="2"/>
  <c r="K2216" i="8" s="1"/>
  <c r="P2217" i="2"/>
  <c r="J2216" i="8" s="1"/>
  <c r="N2217" i="2"/>
  <c r="I2216" i="8" s="1"/>
  <c r="M2217" i="2"/>
  <c r="E2216" i="8" s="1"/>
  <c r="R2216" i="2"/>
  <c r="K2215" i="8" s="1"/>
  <c r="P2216" i="2"/>
  <c r="J2215" i="8" s="1"/>
  <c r="N2216" i="2"/>
  <c r="I2215" i="8" s="1"/>
  <c r="M2216" i="2"/>
  <c r="E2215" i="8" s="1"/>
  <c r="R2215" i="2"/>
  <c r="K2214" i="8" s="1"/>
  <c r="P2215" i="2"/>
  <c r="J2214" i="8" s="1"/>
  <c r="N2215" i="2"/>
  <c r="I2214" i="8" s="1"/>
  <c r="M2215" i="2"/>
  <c r="E2214" i="8" s="1"/>
  <c r="R2214" i="2"/>
  <c r="K2213" i="8" s="1"/>
  <c r="P2214" i="2"/>
  <c r="J2213" i="8" s="1"/>
  <c r="N2214" i="2"/>
  <c r="I2213" i="8" s="1"/>
  <c r="M2214" i="2"/>
  <c r="E2213" i="8" s="1"/>
  <c r="R2213" i="2"/>
  <c r="K2212" i="8" s="1"/>
  <c r="P2213" i="2"/>
  <c r="J2212" i="8" s="1"/>
  <c r="N2213" i="2"/>
  <c r="I2212" i="8" s="1"/>
  <c r="M2213" i="2"/>
  <c r="E2212" i="8" s="1"/>
  <c r="R2212" i="2"/>
  <c r="K2211" i="8" s="1"/>
  <c r="P2212" i="2"/>
  <c r="J2211" i="8" s="1"/>
  <c r="N2212" i="2"/>
  <c r="I2211" i="8" s="1"/>
  <c r="M2212" i="2"/>
  <c r="E2211" i="8" s="1"/>
  <c r="R2211" i="2"/>
  <c r="K2210" i="8" s="1"/>
  <c r="P2211" i="2"/>
  <c r="J2210" i="8" s="1"/>
  <c r="N2211" i="2"/>
  <c r="I2210" i="8" s="1"/>
  <c r="M2211" i="2"/>
  <c r="E2210" i="8" s="1"/>
  <c r="R2210" i="2"/>
  <c r="K2209" i="8" s="1"/>
  <c r="P2210" i="2"/>
  <c r="J2209" i="8" s="1"/>
  <c r="N2210" i="2"/>
  <c r="I2209" i="8" s="1"/>
  <c r="M2210" i="2"/>
  <c r="E2209" i="8" s="1"/>
  <c r="R2209" i="2"/>
  <c r="K2208" i="8" s="1"/>
  <c r="P2209" i="2"/>
  <c r="J2208" i="8" s="1"/>
  <c r="N2209" i="2"/>
  <c r="I2208" i="8" s="1"/>
  <c r="M2209" i="2"/>
  <c r="E2208" i="8" s="1"/>
  <c r="R2208" i="2"/>
  <c r="K2207" i="8" s="1"/>
  <c r="P2208" i="2"/>
  <c r="J2207" i="8" s="1"/>
  <c r="N2208" i="2"/>
  <c r="I2207" i="8" s="1"/>
  <c r="M2208" i="2"/>
  <c r="E2207" i="8" s="1"/>
  <c r="R2207" i="2"/>
  <c r="K2206" i="8" s="1"/>
  <c r="P2207" i="2"/>
  <c r="J2206" i="8" s="1"/>
  <c r="N2207" i="2"/>
  <c r="I2206" i="8" s="1"/>
  <c r="M2207" i="2"/>
  <c r="E2206" i="8" s="1"/>
  <c r="R2206" i="2"/>
  <c r="K2205" i="8" s="1"/>
  <c r="P2206" i="2"/>
  <c r="J2205" i="8" s="1"/>
  <c r="N2206" i="2"/>
  <c r="I2205" i="8" s="1"/>
  <c r="M2206" i="2"/>
  <c r="E2205" i="8" s="1"/>
  <c r="R2205" i="2"/>
  <c r="K2204" i="8" s="1"/>
  <c r="P2205" i="2"/>
  <c r="J2204" i="8" s="1"/>
  <c r="N2205" i="2"/>
  <c r="I2204" i="8" s="1"/>
  <c r="M2205" i="2"/>
  <c r="E2204" i="8" s="1"/>
  <c r="R2204" i="2"/>
  <c r="K2203" i="8" s="1"/>
  <c r="P2204" i="2"/>
  <c r="J2203" i="8" s="1"/>
  <c r="N2204" i="2"/>
  <c r="I2203" i="8" s="1"/>
  <c r="M2204" i="2"/>
  <c r="E2203" i="8" s="1"/>
  <c r="R2203" i="2"/>
  <c r="K2202" i="8" s="1"/>
  <c r="P2203" i="2"/>
  <c r="J2202" i="8" s="1"/>
  <c r="N2203" i="2"/>
  <c r="I2202" i="8" s="1"/>
  <c r="M2203" i="2"/>
  <c r="E2202" i="8" s="1"/>
  <c r="R2202" i="2"/>
  <c r="K2201" i="8" s="1"/>
  <c r="P2202" i="2"/>
  <c r="J2201" i="8" s="1"/>
  <c r="N2202" i="2"/>
  <c r="I2201" i="8" s="1"/>
  <c r="M2202" i="2"/>
  <c r="E2201" i="8" s="1"/>
  <c r="R2201" i="2"/>
  <c r="K2200" i="8" s="1"/>
  <c r="P2201" i="2"/>
  <c r="J2200" i="8" s="1"/>
  <c r="N2201" i="2"/>
  <c r="I2200" i="8" s="1"/>
  <c r="M2201" i="2"/>
  <c r="E2200" i="8" s="1"/>
  <c r="R2200" i="2"/>
  <c r="K2199" i="8" s="1"/>
  <c r="P2200" i="2"/>
  <c r="J2199" i="8" s="1"/>
  <c r="N2200" i="2"/>
  <c r="I2199" i="8" s="1"/>
  <c r="M2200" i="2"/>
  <c r="E2199" i="8" s="1"/>
  <c r="R2199" i="2"/>
  <c r="K2198" i="8" s="1"/>
  <c r="P2199" i="2"/>
  <c r="J2198" i="8" s="1"/>
  <c r="N2199" i="2"/>
  <c r="I2198" i="8" s="1"/>
  <c r="M2199" i="2"/>
  <c r="E2198" i="8" s="1"/>
  <c r="R2198" i="2"/>
  <c r="K2197" i="8" s="1"/>
  <c r="P2198" i="2"/>
  <c r="J2197" i="8" s="1"/>
  <c r="N2198" i="2"/>
  <c r="I2197" i="8" s="1"/>
  <c r="M2198" i="2"/>
  <c r="E2197" i="8" s="1"/>
  <c r="R2197" i="2"/>
  <c r="K2196" i="8" s="1"/>
  <c r="P2197" i="2"/>
  <c r="J2196" i="8" s="1"/>
  <c r="N2197" i="2"/>
  <c r="I2196" i="8" s="1"/>
  <c r="M2197" i="2"/>
  <c r="E2196" i="8" s="1"/>
  <c r="R2196" i="2"/>
  <c r="K2195" i="8" s="1"/>
  <c r="P2196" i="2"/>
  <c r="J2195" i="8" s="1"/>
  <c r="N2196" i="2"/>
  <c r="I2195" i="8" s="1"/>
  <c r="M2196" i="2"/>
  <c r="E2195" i="8" s="1"/>
  <c r="R2195" i="2"/>
  <c r="K2194" i="8" s="1"/>
  <c r="P2195" i="2"/>
  <c r="J2194" i="8" s="1"/>
  <c r="N2195" i="2"/>
  <c r="I2194" i="8" s="1"/>
  <c r="M2195" i="2"/>
  <c r="E2194" i="8" s="1"/>
  <c r="R2194" i="2"/>
  <c r="K2193" i="8" s="1"/>
  <c r="P2194" i="2"/>
  <c r="J2193" i="8" s="1"/>
  <c r="N2194" i="2"/>
  <c r="I2193" i="8" s="1"/>
  <c r="M2194" i="2"/>
  <c r="E2193" i="8" s="1"/>
  <c r="R2193" i="2"/>
  <c r="K2192" i="8" s="1"/>
  <c r="P2193" i="2"/>
  <c r="J2192" i="8" s="1"/>
  <c r="N2193" i="2"/>
  <c r="I2192" i="8" s="1"/>
  <c r="M2193" i="2"/>
  <c r="E2192" i="8" s="1"/>
  <c r="R2192" i="2"/>
  <c r="K2191" i="8" s="1"/>
  <c r="P2192" i="2"/>
  <c r="J2191" i="8" s="1"/>
  <c r="N2192" i="2"/>
  <c r="I2191" i="8" s="1"/>
  <c r="M2192" i="2"/>
  <c r="E2191" i="8" s="1"/>
  <c r="R2191" i="2"/>
  <c r="K2190" i="8" s="1"/>
  <c r="P2191" i="2"/>
  <c r="J2190" i="8" s="1"/>
  <c r="N2191" i="2"/>
  <c r="I2190" i="8" s="1"/>
  <c r="M2191" i="2"/>
  <c r="E2190" i="8" s="1"/>
  <c r="R2190" i="2"/>
  <c r="K2189" i="8" s="1"/>
  <c r="P2190" i="2"/>
  <c r="J2189" i="8" s="1"/>
  <c r="N2190" i="2"/>
  <c r="I2189" i="8" s="1"/>
  <c r="M2190" i="2"/>
  <c r="E2189" i="8" s="1"/>
  <c r="R2189" i="2"/>
  <c r="K2188" i="8" s="1"/>
  <c r="P2189" i="2"/>
  <c r="J2188" i="8" s="1"/>
  <c r="N2189" i="2"/>
  <c r="I2188" i="8" s="1"/>
  <c r="M2189" i="2"/>
  <c r="E2188" i="8" s="1"/>
  <c r="R2188" i="2"/>
  <c r="K2187" i="8" s="1"/>
  <c r="P2188" i="2"/>
  <c r="J2187" i="8" s="1"/>
  <c r="N2188" i="2"/>
  <c r="I2187" i="8" s="1"/>
  <c r="M2188" i="2"/>
  <c r="E2187" i="8" s="1"/>
  <c r="R2187" i="2"/>
  <c r="K2186" i="8" s="1"/>
  <c r="P2187" i="2"/>
  <c r="J2186" i="8" s="1"/>
  <c r="N2187" i="2"/>
  <c r="I2186" i="8" s="1"/>
  <c r="M2187" i="2"/>
  <c r="E2186" i="8" s="1"/>
  <c r="R2186" i="2"/>
  <c r="K2185" i="8" s="1"/>
  <c r="P2186" i="2"/>
  <c r="J2185" i="8" s="1"/>
  <c r="N2186" i="2"/>
  <c r="I2185" i="8" s="1"/>
  <c r="M2186" i="2"/>
  <c r="E2185" i="8" s="1"/>
  <c r="R2185" i="2"/>
  <c r="K2184" i="8" s="1"/>
  <c r="P2185" i="2"/>
  <c r="J2184" i="8" s="1"/>
  <c r="N2185" i="2"/>
  <c r="I2184" i="8" s="1"/>
  <c r="M2185" i="2"/>
  <c r="E2184" i="8" s="1"/>
  <c r="R2184" i="2"/>
  <c r="K2183" i="8" s="1"/>
  <c r="P2184" i="2"/>
  <c r="J2183" i="8" s="1"/>
  <c r="N2184" i="2"/>
  <c r="I2183" i="8" s="1"/>
  <c r="M2184" i="2"/>
  <c r="E2183" i="8" s="1"/>
  <c r="R2183" i="2"/>
  <c r="K2182" i="8" s="1"/>
  <c r="P2183" i="2"/>
  <c r="J2182" i="8" s="1"/>
  <c r="N2183" i="2"/>
  <c r="I2182" i="8" s="1"/>
  <c r="M2183" i="2"/>
  <c r="E2182" i="8" s="1"/>
  <c r="R2182" i="2"/>
  <c r="K2181" i="8" s="1"/>
  <c r="P2182" i="2"/>
  <c r="J2181" i="8" s="1"/>
  <c r="N2182" i="2"/>
  <c r="I2181" i="8" s="1"/>
  <c r="M2182" i="2"/>
  <c r="E2181" i="8" s="1"/>
  <c r="R2181" i="2"/>
  <c r="K2180" i="8" s="1"/>
  <c r="P2181" i="2"/>
  <c r="J2180" i="8" s="1"/>
  <c r="N2181" i="2"/>
  <c r="I2180" i="8" s="1"/>
  <c r="M2181" i="2"/>
  <c r="E2180" i="8" s="1"/>
  <c r="R2180" i="2"/>
  <c r="K2179" i="8" s="1"/>
  <c r="P2180" i="2"/>
  <c r="J2179" i="8" s="1"/>
  <c r="N2180" i="2"/>
  <c r="I2179" i="8" s="1"/>
  <c r="M2180" i="2"/>
  <c r="E2179" i="8" s="1"/>
  <c r="R2179" i="2"/>
  <c r="K2178" i="8" s="1"/>
  <c r="P2179" i="2"/>
  <c r="J2178" i="8" s="1"/>
  <c r="N2179" i="2"/>
  <c r="I2178" i="8" s="1"/>
  <c r="M2179" i="2"/>
  <c r="E2178" i="8" s="1"/>
  <c r="R2178" i="2"/>
  <c r="K2177" i="8" s="1"/>
  <c r="P2178" i="2"/>
  <c r="J2177" i="8" s="1"/>
  <c r="N2178" i="2"/>
  <c r="I2177" i="8" s="1"/>
  <c r="M2178" i="2"/>
  <c r="E2177" i="8" s="1"/>
  <c r="R2177" i="2"/>
  <c r="K2176" i="8" s="1"/>
  <c r="P2177" i="2"/>
  <c r="J2176" i="8" s="1"/>
  <c r="N2177" i="2"/>
  <c r="I2176" i="8" s="1"/>
  <c r="M2177" i="2"/>
  <c r="E2176" i="8" s="1"/>
  <c r="R2176" i="2"/>
  <c r="K2175" i="8" s="1"/>
  <c r="P2176" i="2"/>
  <c r="J2175" i="8" s="1"/>
  <c r="N2176" i="2"/>
  <c r="I2175" i="8" s="1"/>
  <c r="M2176" i="2"/>
  <c r="E2175" i="8" s="1"/>
  <c r="R2175" i="2"/>
  <c r="K2174" i="8" s="1"/>
  <c r="P2175" i="2"/>
  <c r="J2174" i="8" s="1"/>
  <c r="N2175" i="2"/>
  <c r="I2174" i="8" s="1"/>
  <c r="M2175" i="2"/>
  <c r="E2174" i="8" s="1"/>
  <c r="R2174" i="2"/>
  <c r="K2173" i="8" s="1"/>
  <c r="P2174" i="2"/>
  <c r="J2173" i="8" s="1"/>
  <c r="N2174" i="2"/>
  <c r="I2173" i="8" s="1"/>
  <c r="M2174" i="2"/>
  <c r="E2173" i="8" s="1"/>
  <c r="R2173" i="2"/>
  <c r="K2172" i="8" s="1"/>
  <c r="P2173" i="2"/>
  <c r="J2172" i="8" s="1"/>
  <c r="N2173" i="2"/>
  <c r="I2172" i="8" s="1"/>
  <c r="M2173" i="2"/>
  <c r="E2172" i="8" s="1"/>
  <c r="R2172" i="2"/>
  <c r="K2171" i="8" s="1"/>
  <c r="P2172" i="2"/>
  <c r="J2171" i="8" s="1"/>
  <c r="N2172" i="2"/>
  <c r="I2171" i="8" s="1"/>
  <c r="M2172" i="2"/>
  <c r="E2171" i="8" s="1"/>
  <c r="R2171" i="2"/>
  <c r="K2170" i="8" s="1"/>
  <c r="P2171" i="2"/>
  <c r="J2170" i="8" s="1"/>
  <c r="N2171" i="2"/>
  <c r="I2170" i="8" s="1"/>
  <c r="M2171" i="2"/>
  <c r="E2170" i="8" s="1"/>
  <c r="R2170" i="2"/>
  <c r="K2169" i="8" s="1"/>
  <c r="P2170" i="2"/>
  <c r="J2169" i="8" s="1"/>
  <c r="N2170" i="2"/>
  <c r="I2169" i="8" s="1"/>
  <c r="M2170" i="2"/>
  <c r="E2169" i="8" s="1"/>
  <c r="R2169" i="2"/>
  <c r="K2168" i="8" s="1"/>
  <c r="P2169" i="2"/>
  <c r="J2168" i="8" s="1"/>
  <c r="N2169" i="2"/>
  <c r="I2168" i="8" s="1"/>
  <c r="M2169" i="2"/>
  <c r="E2168" i="8" s="1"/>
  <c r="R2168" i="2"/>
  <c r="K2167" i="8" s="1"/>
  <c r="P2168" i="2"/>
  <c r="J2167" i="8" s="1"/>
  <c r="N2168" i="2"/>
  <c r="I2167" i="8" s="1"/>
  <c r="M2168" i="2"/>
  <c r="E2167" i="8" s="1"/>
  <c r="R2167" i="2"/>
  <c r="K2166" i="8" s="1"/>
  <c r="P2167" i="2"/>
  <c r="J2166" i="8" s="1"/>
  <c r="N2167" i="2"/>
  <c r="I2166" i="8" s="1"/>
  <c r="M2167" i="2"/>
  <c r="E2166" i="8" s="1"/>
  <c r="R2166" i="2"/>
  <c r="K2165" i="8" s="1"/>
  <c r="P2166" i="2"/>
  <c r="J2165" i="8" s="1"/>
  <c r="N2166" i="2"/>
  <c r="I2165" i="8" s="1"/>
  <c r="M2166" i="2"/>
  <c r="E2165" i="8" s="1"/>
  <c r="R2165" i="2"/>
  <c r="K2164" i="8" s="1"/>
  <c r="P2165" i="2"/>
  <c r="J2164" i="8" s="1"/>
  <c r="N2165" i="2"/>
  <c r="I2164" i="8" s="1"/>
  <c r="M2165" i="2"/>
  <c r="E2164" i="8" s="1"/>
  <c r="R2164" i="2"/>
  <c r="K2163" i="8" s="1"/>
  <c r="P2164" i="2"/>
  <c r="J2163" i="8" s="1"/>
  <c r="N2164" i="2"/>
  <c r="I2163" i="8" s="1"/>
  <c r="M2164" i="2"/>
  <c r="E2163" i="8" s="1"/>
  <c r="R2163" i="2"/>
  <c r="K2162" i="8" s="1"/>
  <c r="P2163" i="2"/>
  <c r="J2162" i="8" s="1"/>
  <c r="N2163" i="2"/>
  <c r="I2162" i="8" s="1"/>
  <c r="M2163" i="2"/>
  <c r="E2162" i="8" s="1"/>
  <c r="R2162" i="2"/>
  <c r="K2161" i="8" s="1"/>
  <c r="P2162" i="2"/>
  <c r="J2161" i="8" s="1"/>
  <c r="N2162" i="2"/>
  <c r="I2161" i="8" s="1"/>
  <c r="M2162" i="2"/>
  <c r="E2161" i="8" s="1"/>
  <c r="R2161" i="2"/>
  <c r="K2160" i="8" s="1"/>
  <c r="P2161" i="2"/>
  <c r="J2160" i="8" s="1"/>
  <c r="N2161" i="2"/>
  <c r="I2160" i="8" s="1"/>
  <c r="M2161" i="2"/>
  <c r="E2160" i="8" s="1"/>
  <c r="R2160" i="2"/>
  <c r="K2159" i="8" s="1"/>
  <c r="P2160" i="2"/>
  <c r="J2159" i="8" s="1"/>
  <c r="N2160" i="2"/>
  <c r="I2159" i="8" s="1"/>
  <c r="M2160" i="2"/>
  <c r="E2159" i="8" s="1"/>
  <c r="R2159" i="2"/>
  <c r="K2158" i="8" s="1"/>
  <c r="P2159" i="2"/>
  <c r="J2158" i="8" s="1"/>
  <c r="N2159" i="2"/>
  <c r="I2158" i="8" s="1"/>
  <c r="M2159" i="2"/>
  <c r="E2158" i="8" s="1"/>
  <c r="R2158" i="2"/>
  <c r="K2157" i="8" s="1"/>
  <c r="P2158" i="2"/>
  <c r="J2157" i="8" s="1"/>
  <c r="N2158" i="2"/>
  <c r="I2157" i="8" s="1"/>
  <c r="M2158" i="2"/>
  <c r="E2157" i="8" s="1"/>
  <c r="R2157" i="2"/>
  <c r="K2156" i="8" s="1"/>
  <c r="P2157" i="2"/>
  <c r="J2156" i="8" s="1"/>
  <c r="N2157" i="2"/>
  <c r="I2156" i="8" s="1"/>
  <c r="M2157" i="2"/>
  <c r="E2156" i="8" s="1"/>
  <c r="R2156" i="2"/>
  <c r="K2155" i="8" s="1"/>
  <c r="P2156" i="2"/>
  <c r="J2155" i="8" s="1"/>
  <c r="N2156" i="2"/>
  <c r="I2155" i="8" s="1"/>
  <c r="M2156" i="2"/>
  <c r="E2155" i="8" s="1"/>
  <c r="R2155" i="2"/>
  <c r="K2154" i="8" s="1"/>
  <c r="P2155" i="2"/>
  <c r="J2154" i="8" s="1"/>
  <c r="N2155" i="2"/>
  <c r="I2154" i="8" s="1"/>
  <c r="M2155" i="2"/>
  <c r="E2154" i="8" s="1"/>
  <c r="R2154" i="2"/>
  <c r="K2153" i="8" s="1"/>
  <c r="P2154" i="2"/>
  <c r="J2153" i="8" s="1"/>
  <c r="N2154" i="2"/>
  <c r="I2153" i="8" s="1"/>
  <c r="M2154" i="2"/>
  <c r="E2153" i="8" s="1"/>
  <c r="R2153" i="2"/>
  <c r="K2152" i="8" s="1"/>
  <c r="P2153" i="2"/>
  <c r="J2152" i="8" s="1"/>
  <c r="N2153" i="2"/>
  <c r="I2152" i="8" s="1"/>
  <c r="M2153" i="2"/>
  <c r="E2152" i="8" s="1"/>
  <c r="R2152" i="2"/>
  <c r="K2151" i="8" s="1"/>
  <c r="P2152" i="2"/>
  <c r="J2151" i="8" s="1"/>
  <c r="N2152" i="2"/>
  <c r="I2151" i="8" s="1"/>
  <c r="M2152" i="2"/>
  <c r="E2151" i="8" s="1"/>
  <c r="R2151" i="2"/>
  <c r="K2150" i="8" s="1"/>
  <c r="P2151" i="2"/>
  <c r="J2150" i="8" s="1"/>
  <c r="N2151" i="2"/>
  <c r="I2150" i="8" s="1"/>
  <c r="M2151" i="2"/>
  <c r="E2150" i="8" s="1"/>
  <c r="R2150" i="2"/>
  <c r="K2149" i="8" s="1"/>
  <c r="P2150" i="2"/>
  <c r="J2149" i="8" s="1"/>
  <c r="N2150" i="2"/>
  <c r="I2149" i="8" s="1"/>
  <c r="M2150" i="2"/>
  <c r="E2149" i="8" s="1"/>
  <c r="R2149" i="2"/>
  <c r="K2148" i="8" s="1"/>
  <c r="P2149" i="2"/>
  <c r="J2148" i="8" s="1"/>
  <c r="N2149" i="2"/>
  <c r="I2148" i="8" s="1"/>
  <c r="M2149" i="2"/>
  <c r="E2148" i="8" s="1"/>
  <c r="R2148" i="2"/>
  <c r="K2147" i="8" s="1"/>
  <c r="P2148" i="2"/>
  <c r="J2147" i="8" s="1"/>
  <c r="N2148" i="2"/>
  <c r="I2147" i="8" s="1"/>
  <c r="M2148" i="2"/>
  <c r="E2147" i="8" s="1"/>
  <c r="R2147" i="2"/>
  <c r="K2146" i="8" s="1"/>
  <c r="P2147" i="2"/>
  <c r="J2146" i="8" s="1"/>
  <c r="N2147" i="2"/>
  <c r="I2146" i="8" s="1"/>
  <c r="M2147" i="2"/>
  <c r="E2146" i="8" s="1"/>
  <c r="R2146" i="2"/>
  <c r="K2145" i="8" s="1"/>
  <c r="P2146" i="2"/>
  <c r="J2145" i="8" s="1"/>
  <c r="N2146" i="2"/>
  <c r="I2145" i="8" s="1"/>
  <c r="M2146" i="2"/>
  <c r="E2145" i="8" s="1"/>
  <c r="R2145" i="2"/>
  <c r="K2144" i="8" s="1"/>
  <c r="P2145" i="2"/>
  <c r="J2144" i="8" s="1"/>
  <c r="N2145" i="2"/>
  <c r="I2144" i="8" s="1"/>
  <c r="M2145" i="2"/>
  <c r="E2144" i="8" s="1"/>
  <c r="R2144" i="2"/>
  <c r="K2143" i="8" s="1"/>
  <c r="P2144" i="2"/>
  <c r="J2143" i="8" s="1"/>
  <c r="N2144" i="2"/>
  <c r="I2143" i="8" s="1"/>
  <c r="M2144" i="2"/>
  <c r="E2143" i="8" s="1"/>
  <c r="R2143" i="2"/>
  <c r="K2142" i="8" s="1"/>
  <c r="P2143" i="2"/>
  <c r="J2142" i="8" s="1"/>
  <c r="N2143" i="2"/>
  <c r="I2142" i="8" s="1"/>
  <c r="M2143" i="2"/>
  <c r="E2142" i="8" s="1"/>
  <c r="R2142" i="2"/>
  <c r="K2141" i="8" s="1"/>
  <c r="P2142" i="2"/>
  <c r="J2141" i="8" s="1"/>
  <c r="N2142" i="2"/>
  <c r="I2141" i="8" s="1"/>
  <c r="M2142" i="2"/>
  <c r="E2141" i="8" s="1"/>
  <c r="R2141" i="2"/>
  <c r="K2140" i="8" s="1"/>
  <c r="P2141" i="2"/>
  <c r="J2140" i="8" s="1"/>
  <c r="N2141" i="2"/>
  <c r="I2140" i="8" s="1"/>
  <c r="M2141" i="2"/>
  <c r="E2140" i="8" s="1"/>
  <c r="R2140" i="2"/>
  <c r="K2139" i="8" s="1"/>
  <c r="P2140" i="2"/>
  <c r="J2139" i="8" s="1"/>
  <c r="N2140" i="2"/>
  <c r="I2139" i="8" s="1"/>
  <c r="M2140" i="2"/>
  <c r="E2139" i="8" s="1"/>
  <c r="R2139" i="2"/>
  <c r="K2138" i="8" s="1"/>
  <c r="P2139" i="2"/>
  <c r="J2138" i="8" s="1"/>
  <c r="N2139" i="2"/>
  <c r="I2138" i="8" s="1"/>
  <c r="M2139" i="2"/>
  <c r="E2138" i="8" s="1"/>
  <c r="R2138" i="2"/>
  <c r="K2137" i="8" s="1"/>
  <c r="P2138" i="2"/>
  <c r="J2137" i="8" s="1"/>
  <c r="N2138" i="2"/>
  <c r="I2137" i="8" s="1"/>
  <c r="M2138" i="2"/>
  <c r="E2137" i="8" s="1"/>
  <c r="R2137" i="2"/>
  <c r="K2136" i="8" s="1"/>
  <c r="P2137" i="2"/>
  <c r="J2136" i="8" s="1"/>
  <c r="N2137" i="2"/>
  <c r="I2136" i="8" s="1"/>
  <c r="M2137" i="2"/>
  <c r="E2136" i="8" s="1"/>
  <c r="R2136" i="2"/>
  <c r="K2135" i="8" s="1"/>
  <c r="P2136" i="2"/>
  <c r="J2135" i="8" s="1"/>
  <c r="N2136" i="2"/>
  <c r="I2135" i="8" s="1"/>
  <c r="M2136" i="2"/>
  <c r="E2135" i="8" s="1"/>
  <c r="R2135" i="2"/>
  <c r="K2134" i="8" s="1"/>
  <c r="P2135" i="2"/>
  <c r="J2134" i="8" s="1"/>
  <c r="N2135" i="2"/>
  <c r="I2134" i="8" s="1"/>
  <c r="M2135" i="2"/>
  <c r="E2134" i="8" s="1"/>
  <c r="R2134" i="2"/>
  <c r="K2133" i="8" s="1"/>
  <c r="P2134" i="2"/>
  <c r="J2133" i="8" s="1"/>
  <c r="N2134" i="2"/>
  <c r="I2133" i="8" s="1"/>
  <c r="M2134" i="2"/>
  <c r="E2133" i="8" s="1"/>
  <c r="R2133" i="2"/>
  <c r="K2132" i="8" s="1"/>
  <c r="P2133" i="2"/>
  <c r="J2132" i="8" s="1"/>
  <c r="N2133" i="2"/>
  <c r="I2132" i="8" s="1"/>
  <c r="M2133" i="2"/>
  <c r="E2132" i="8" s="1"/>
  <c r="R2132" i="2"/>
  <c r="K2131" i="8" s="1"/>
  <c r="P2132" i="2"/>
  <c r="J2131" i="8" s="1"/>
  <c r="N2132" i="2"/>
  <c r="I2131" i="8" s="1"/>
  <c r="M2132" i="2"/>
  <c r="E2131" i="8" s="1"/>
  <c r="R2131" i="2"/>
  <c r="K2130" i="8" s="1"/>
  <c r="P2131" i="2"/>
  <c r="J2130" i="8" s="1"/>
  <c r="N2131" i="2"/>
  <c r="I2130" i="8" s="1"/>
  <c r="M2131" i="2"/>
  <c r="E2130" i="8" s="1"/>
  <c r="R2130" i="2"/>
  <c r="K2129" i="8" s="1"/>
  <c r="P2130" i="2"/>
  <c r="J2129" i="8" s="1"/>
  <c r="N2130" i="2"/>
  <c r="I2129" i="8" s="1"/>
  <c r="M2130" i="2"/>
  <c r="E2129" i="8" s="1"/>
  <c r="R2129" i="2"/>
  <c r="K2128" i="8" s="1"/>
  <c r="P2129" i="2"/>
  <c r="J2128" i="8" s="1"/>
  <c r="N2129" i="2"/>
  <c r="I2128" i="8" s="1"/>
  <c r="M2129" i="2"/>
  <c r="E2128" i="8" s="1"/>
  <c r="R2128" i="2"/>
  <c r="K2127" i="8" s="1"/>
  <c r="P2128" i="2"/>
  <c r="J2127" i="8" s="1"/>
  <c r="N2128" i="2"/>
  <c r="I2127" i="8" s="1"/>
  <c r="M2128" i="2"/>
  <c r="E2127" i="8" s="1"/>
  <c r="R2127" i="2"/>
  <c r="K2126" i="8" s="1"/>
  <c r="P2127" i="2"/>
  <c r="J2126" i="8" s="1"/>
  <c r="N2127" i="2"/>
  <c r="I2126" i="8" s="1"/>
  <c r="M2127" i="2"/>
  <c r="E2126" i="8" s="1"/>
  <c r="R2126" i="2"/>
  <c r="K2125" i="8" s="1"/>
  <c r="P2126" i="2"/>
  <c r="J2125" i="8" s="1"/>
  <c r="N2126" i="2"/>
  <c r="I2125" i="8" s="1"/>
  <c r="M2126" i="2"/>
  <c r="E2125" i="8" s="1"/>
  <c r="R2125" i="2"/>
  <c r="K2124" i="8" s="1"/>
  <c r="P2125" i="2"/>
  <c r="J2124" i="8" s="1"/>
  <c r="N2125" i="2"/>
  <c r="I2124" i="8" s="1"/>
  <c r="M2125" i="2"/>
  <c r="E2124" i="8" s="1"/>
  <c r="R2124" i="2"/>
  <c r="K2123" i="8" s="1"/>
  <c r="P2124" i="2"/>
  <c r="J2123" i="8" s="1"/>
  <c r="N2124" i="2"/>
  <c r="I2123" i="8" s="1"/>
  <c r="M2124" i="2"/>
  <c r="E2123" i="8" s="1"/>
  <c r="R2123" i="2"/>
  <c r="K2122" i="8" s="1"/>
  <c r="P2123" i="2"/>
  <c r="J2122" i="8" s="1"/>
  <c r="N2123" i="2"/>
  <c r="I2122" i="8" s="1"/>
  <c r="M2123" i="2"/>
  <c r="E2122" i="8" s="1"/>
  <c r="R2122" i="2"/>
  <c r="K2121" i="8" s="1"/>
  <c r="P2122" i="2"/>
  <c r="J2121" i="8" s="1"/>
  <c r="N2122" i="2"/>
  <c r="I2121" i="8" s="1"/>
  <c r="M2122" i="2"/>
  <c r="E2121" i="8" s="1"/>
  <c r="R2121" i="2"/>
  <c r="K2120" i="8" s="1"/>
  <c r="P2121" i="2"/>
  <c r="J2120" i="8" s="1"/>
  <c r="N2121" i="2"/>
  <c r="I2120" i="8" s="1"/>
  <c r="M2121" i="2"/>
  <c r="E2120" i="8" s="1"/>
  <c r="R2120" i="2"/>
  <c r="K2119" i="8" s="1"/>
  <c r="P2120" i="2"/>
  <c r="J2119" i="8" s="1"/>
  <c r="N2120" i="2"/>
  <c r="I2119" i="8" s="1"/>
  <c r="M2120" i="2"/>
  <c r="E2119" i="8" s="1"/>
  <c r="R2119" i="2"/>
  <c r="K2118" i="8" s="1"/>
  <c r="P2119" i="2"/>
  <c r="J2118" i="8" s="1"/>
  <c r="N2119" i="2"/>
  <c r="I2118" i="8" s="1"/>
  <c r="M2119" i="2"/>
  <c r="E2118" i="8" s="1"/>
  <c r="R2118" i="2"/>
  <c r="K2117" i="8" s="1"/>
  <c r="P2118" i="2"/>
  <c r="J2117" i="8" s="1"/>
  <c r="N2118" i="2"/>
  <c r="I2117" i="8" s="1"/>
  <c r="M2118" i="2"/>
  <c r="E2117" i="8" s="1"/>
  <c r="R2117" i="2"/>
  <c r="K2116" i="8" s="1"/>
  <c r="P2117" i="2"/>
  <c r="J2116" i="8" s="1"/>
  <c r="N2117" i="2"/>
  <c r="I2116" i="8" s="1"/>
  <c r="M2117" i="2"/>
  <c r="E2116" i="8" s="1"/>
  <c r="R2116" i="2"/>
  <c r="K2115" i="8" s="1"/>
  <c r="P2116" i="2"/>
  <c r="J2115" i="8" s="1"/>
  <c r="N2116" i="2"/>
  <c r="I2115" i="8" s="1"/>
  <c r="M2116" i="2"/>
  <c r="E2115" i="8" s="1"/>
  <c r="R2115" i="2"/>
  <c r="K2114" i="8" s="1"/>
  <c r="P2115" i="2"/>
  <c r="J2114" i="8" s="1"/>
  <c r="N2115" i="2"/>
  <c r="I2114" i="8" s="1"/>
  <c r="M2115" i="2"/>
  <c r="E2114" i="8" s="1"/>
  <c r="R2114" i="2"/>
  <c r="K2113" i="8" s="1"/>
  <c r="P2114" i="2"/>
  <c r="J2113" i="8" s="1"/>
  <c r="N2114" i="2"/>
  <c r="I2113" i="8" s="1"/>
  <c r="M2114" i="2"/>
  <c r="E2113" i="8" s="1"/>
  <c r="R2113" i="2"/>
  <c r="K2112" i="8" s="1"/>
  <c r="P2113" i="2"/>
  <c r="J2112" i="8" s="1"/>
  <c r="N2113" i="2"/>
  <c r="I2112" i="8" s="1"/>
  <c r="M2113" i="2"/>
  <c r="E2112" i="8" s="1"/>
  <c r="R2112" i="2"/>
  <c r="K2111" i="8" s="1"/>
  <c r="P2112" i="2"/>
  <c r="J2111" i="8" s="1"/>
  <c r="N2112" i="2"/>
  <c r="I2111" i="8" s="1"/>
  <c r="M2112" i="2"/>
  <c r="E2111" i="8" s="1"/>
  <c r="R2111" i="2"/>
  <c r="K2110" i="8" s="1"/>
  <c r="P2111" i="2"/>
  <c r="J2110" i="8" s="1"/>
  <c r="N2111" i="2"/>
  <c r="I2110" i="8" s="1"/>
  <c r="M2111" i="2"/>
  <c r="E2110" i="8" s="1"/>
  <c r="R2110" i="2"/>
  <c r="K2109" i="8" s="1"/>
  <c r="P2110" i="2"/>
  <c r="J2109" i="8" s="1"/>
  <c r="N2110" i="2"/>
  <c r="I2109" i="8" s="1"/>
  <c r="M2110" i="2"/>
  <c r="E2109" i="8" s="1"/>
  <c r="R2109" i="2"/>
  <c r="K2108" i="8" s="1"/>
  <c r="P2109" i="2"/>
  <c r="J2108" i="8" s="1"/>
  <c r="N2109" i="2"/>
  <c r="I2108" i="8" s="1"/>
  <c r="M2109" i="2"/>
  <c r="E2108" i="8" s="1"/>
  <c r="R2108" i="2"/>
  <c r="K2107" i="8" s="1"/>
  <c r="P2108" i="2"/>
  <c r="J2107" i="8" s="1"/>
  <c r="N2108" i="2"/>
  <c r="I2107" i="8" s="1"/>
  <c r="M2108" i="2"/>
  <c r="E2107" i="8" s="1"/>
  <c r="R2107" i="2"/>
  <c r="K2106" i="8" s="1"/>
  <c r="P2107" i="2"/>
  <c r="J2106" i="8" s="1"/>
  <c r="N2107" i="2"/>
  <c r="I2106" i="8" s="1"/>
  <c r="M2107" i="2"/>
  <c r="E2106" i="8" s="1"/>
  <c r="R2106" i="2"/>
  <c r="K2105" i="8" s="1"/>
  <c r="P2106" i="2"/>
  <c r="J2105" i="8" s="1"/>
  <c r="N2106" i="2"/>
  <c r="I2105" i="8" s="1"/>
  <c r="M2106" i="2"/>
  <c r="E2105" i="8" s="1"/>
  <c r="R2105" i="2"/>
  <c r="K2104" i="8" s="1"/>
  <c r="P2105" i="2"/>
  <c r="J2104" i="8" s="1"/>
  <c r="N2105" i="2"/>
  <c r="I2104" i="8" s="1"/>
  <c r="M2105" i="2"/>
  <c r="E2104" i="8" s="1"/>
  <c r="R2104" i="2"/>
  <c r="K2103" i="8" s="1"/>
  <c r="P2104" i="2"/>
  <c r="J2103" i="8" s="1"/>
  <c r="N2104" i="2"/>
  <c r="I2103" i="8" s="1"/>
  <c r="M2104" i="2"/>
  <c r="E2103" i="8" s="1"/>
  <c r="R2103" i="2"/>
  <c r="K2102" i="8" s="1"/>
  <c r="P2103" i="2"/>
  <c r="J2102" i="8" s="1"/>
  <c r="N2103" i="2"/>
  <c r="I2102" i="8" s="1"/>
  <c r="M2103" i="2"/>
  <c r="E2102" i="8" s="1"/>
  <c r="R2102" i="2"/>
  <c r="K2101" i="8" s="1"/>
  <c r="P2102" i="2"/>
  <c r="J2101" i="8" s="1"/>
  <c r="N2102" i="2"/>
  <c r="I2101" i="8" s="1"/>
  <c r="M2102" i="2"/>
  <c r="E2101" i="8" s="1"/>
  <c r="R2101" i="2"/>
  <c r="K2100" i="8" s="1"/>
  <c r="P2101" i="2"/>
  <c r="J2100" i="8" s="1"/>
  <c r="N2101" i="2"/>
  <c r="I2100" i="8" s="1"/>
  <c r="M2101" i="2"/>
  <c r="E2100" i="8" s="1"/>
  <c r="R2100" i="2"/>
  <c r="K2099" i="8" s="1"/>
  <c r="P2100" i="2"/>
  <c r="J2099" i="8" s="1"/>
  <c r="N2100" i="2"/>
  <c r="I2099" i="8" s="1"/>
  <c r="M2100" i="2"/>
  <c r="E2099" i="8" s="1"/>
  <c r="R2099" i="2"/>
  <c r="K2098" i="8" s="1"/>
  <c r="P2099" i="2"/>
  <c r="J2098" i="8" s="1"/>
  <c r="N2099" i="2"/>
  <c r="I2098" i="8" s="1"/>
  <c r="M2099" i="2"/>
  <c r="E2098" i="8" s="1"/>
  <c r="R2098" i="2"/>
  <c r="K2097" i="8" s="1"/>
  <c r="P2098" i="2"/>
  <c r="J2097" i="8" s="1"/>
  <c r="N2098" i="2"/>
  <c r="I2097" i="8" s="1"/>
  <c r="M2098" i="2"/>
  <c r="E2097" i="8" s="1"/>
  <c r="R2097" i="2"/>
  <c r="K2096" i="8" s="1"/>
  <c r="P2097" i="2"/>
  <c r="J2096" i="8" s="1"/>
  <c r="N2097" i="2"/>
  <c r="I2096" i="8" s="1"/>
  <c r="M2097" i="2"/>
  <c r="E2096" i="8" s="1"/>
  <c r="R2096" i="2"/>
  <c r="K2095" i="8" s="1"/>
  <c r="P2096" i="2"/>
  <c r="J2095" i="8" s="1"/>
  <c r="N2096" i="2"/>
  <c r="I2095" i="8" s="1"/>
  <c r="M2096" i="2"/>
  <c r="E2095" i="8" s="1"/>
  <c r="R2095" i="2"/>
  <c r="K2094" i="8" s="1"/>
  <c r="P2095" i="2"/>
  <c r="J2094" i="8" s="1"/>
  <c r="N2095" i="2"/>
  <c r="I2094" i="8" s="1"/>
  <c r="M2095" i="2"/>
  <c r="E2094" i="8" s="1"/>
  <c r="R2094" i="2"/>
  <c r="K2093" i="8" s="1"/>
  <c r="P2094" i="2"/>
  <c r="J2093" i="8" s="1"/>
  <c r="N2094" i="2"/>
  <c r="I2093" i="8" s="1"/>
  <c r="M2094" i="2"/>
  <c r="E2093" i="8" s="1"/>
  <c r="R2093" i="2"/>
  <c r="K2092" i="8" s="1"/>
  <c r="P2093" i="2"/>
  <c r="J2092" i="8" s="1"/>
  <c r="N2093" i="2"/>
  <c r="I2092" i="8" s="1"/>
  <c r="M2093" i="2"/>
  <c r="E2092" i="8" s="1"/>
  <c r="R2092" i="2"/>
  <c r="K2091" i="8" s="1"/>
  <c r="P2092" i="2"/>
  <c r="J2091" i="8" s="1"/>
  <c r="N2092" i="2"/>
  <c r="I2091" i="8" s="1"/>
  <c r="M2092" i="2"/>
  <c r="E2091" i="8" s="1"/>
  <c r="R2091" i="2"/>
  <c r="K2090" i="8" s="1"/>
  <c r="P2091" i="2"/>
  <c r="J2090" i="8" s="1"/>
  <c r="N2091" i="2"/>
  <c r="I2090" i="8" s="1"/>
  <c r="M2091" i="2"/>
  <c r="E2090" i="8" s="1"/>
  <c r="R2090" i="2"/>
  <c r="K2089" i="8" s="1"/>
  <c r="P2090" i="2"/>
  <c r="J2089" i="8" s="1"/>
  <c r="N2090" i="2"/>
  <c r="I2089" i="8" s="1"/>
  <c r="M2090" i="2"/>
  <c r="E2089" i="8" s="1"/>
  <c r="R2089" i="2"/>
  <c r="K2088" i="8" s="1"/>
  <c r="P2089" i="2"/>
  <c r="J2088" i="8" s="1"/>
  <c r="N2089" i="2"/>
  <c r="I2088" i="8" s="1"/>
  <c r="M2089" i="2"/>
  <c r="E2088" i="8" s="1"/>
  <c r="R2088" i="2"/>
  <c r="K2087" i="8" s="1"/>
  <c r="P2088" i="2"/>
  <c r="J2087" i="8" s="1"/>
  <c r="N2088" i="2"/>
  <c r="I2087" i="8" s="1"/>
  <c r="M2088" i="2"/>
  <c r="E2087" i="8" s="1"/>
  <c r="R2087" i="2"/>
  <c r="K2086" i="8" s="1"/>
  <c r="P2087" i="2"/>
  <c r="J2086" i="8" s="1"/>
  <c r="N2087" i="2"/>
  <c r="I2086" i="8" s="1"/>
  <c r="M2087" i="2"/>
  <c r="E2086" i="8" s="1"/>
  <c r="R2086" i="2"/>
  <c r="K2085" i="8" s="1"/>
  <c r="P2086" i="2"/>
  <c r="J2085" i="8" s="1"/>
  <c r="N2086" i="2"/>
  <c r="I2085" i="8" s="1"/>
  <c r="M2086" i="2"/>
  <c r="E2085" i="8" s="1"/>
  <c r="R2085" i="2"/>
  <c r="K2084" i="8" s="1"/>
  <c r="P2085" i="2"/>
  <c r="J2084" i="8" s="1"/>
  <c r="N2085" i="2"/>
  <c r="I2084" i="8" s="1"/>
  <c r="M2085" i="2"/>
  <c r="E2084" i="8" s="1"/>
  <c r="R2084" i="2"/>
  <c r="K2083" i="8" s="1"/>
  <c r="P2084" i="2"/>
  <c r="J2083" i="8" s="1"/>
  <c r="N2084" i="2"/>
  <c r="I2083" i="8" s="1"/>
  <c r="M2084" i="2"/>
  <c r="E2083" i="8" s="1"/>
  <c r="R2083" i="2"/>
  <c r="K2082" i="8" s="1"/>
  <c r="P2083" i="2"/>
  <c r="J2082" i="8" s="1"/>
  <c r="N2083" i="2"/>
  <c r="I2082" i="8" s="1"/>
  <c r="M2083" i="2"/>
  <c r="E2082" i="8" s="1"/>
  <c r="R2082" i="2"/>
  <c r="K2081" i="8" s="1"/>
  <c r="P2082" i="2"/>
  <c r="J2081" i="8" s="1"/>
  <c r="N2082" i="2"/>
  <c r="I2081" i="8" s="1"/>
  <c r="M2082" i="2"/>
  <c r="E2081" i="8" s="1"/>
  <c r="R2081" i="2"/>
  <c r="K2080" i="8" s="1"/>
  <c r="P2081" i="2"/>
  <c r="J2080" i="8" s="1"/>
  <c r="N2081" i="2"/>
  <c r="I2080" i="8" s="1"/>
  <c r="M2081" i="2"/>
  <c r="E2080" i="8" s="1"/>
  <c r="R2080" i="2"/>
  <c r="K2079" i="8" s="1"/>
  <c r="P2080" i="2"/>
  <c r="J2079" i="8" s="1"/>
  <c r="N2080" i="2"/>
  <c r="I2079" i="8" s="1"/>
  <c r="M2080" i="2"/>
  <c r="E2079" i="8" s="1"/>
  <c r="R2079" i="2"/>
  <c r="K2078" i="8" s="1"/>
  <c r="P2079" i="2"/>
  <c r="J2078" i="8" s="1"/>
  <c r="N2079" i="2"/>
  <c r="I2078" i="8" s="1"/>
  <c r="M2079" i="2"/>
  <c r="E2078" i="8" s="1"/>
  <c r="R2078" i="2"/>
  <c r="K2077" i="8" s="1"/>
  <c r="P2078" i="2"/>
  <c r="J2077" i="8" s="1"/>
  <c r="N2078" i="2"/>
  <c r="I2077" i="8" s="1"/>
  <c r="M2078" i="2"/>
  <c r="E2077" i="8" s="1"/>
  <c r="R2077" i="2"/>
  <c r="K2076" i="8" s="1"/>
  <c r="P2077" i="2"/>
  <c r="J2076" i="8" s="1"/>
  <c r="N2077" i="2"/>
  <c r="I2076" i="8" s="1"/>
  <c r="M2077" i="2"/>
  <c r="E2076" i="8" s="1"/>
  <c r="R2076" i="2"/>
  <c r="K2075" i="8" s="1"/>
  <c r="P2076" i="2"/>
  <c r="J2075" i="8" s="1"/>
  <c r="N2076" i="2"/>
  <c r="I2075" i="8" s="1"/>
  <c r="M2076" i="2"/>
  <c r="E2075" i="8" s="1"/>
  <c r="R2075" i="2"/>
  <c r="K2074" i="8" s="1"/>
  <c r="P2075" i="2"/>
  <c r="J2074" i="8" s="1"/>
  <c r="N2075" i="2"/>
  <c r="I2074" i="8" s="1"/>
  <c r="M2075" i="2"/>
  <c r="E2074" i="8" s="1"/>
  <c r="R2074" i="2"/>
  <c r="K2073" i="8" s="1"/>
  <c r="P2074" i="2"/>
  <c r="J2073" i="8" s="1"/>
  <c r="N2074" i="2"/>
  <c r="I2073" i="8" s="1"/>
  <c r="M2074" i="2"/>
  <c r="E2073" i="8" s="1"/>
  <c r="R2073" i="2"/>
  <c r="K2072" i="8" s="1"/>
  <c r="P2073" i="2"/>
  <c r="J2072" i="8" s="1"/>
  <c r="N2073" i="2"/>
  <c r="I2072" i="8" s="1"/>
  <c r="M2073" i="2"/>
  <c r="E2072" i="8" s="1"/>
  <c r="R2072" i="2"/>
  <c r="K2071" i="8" s="1"/>
  <c r="P2072" i="2"/>
  <c r="J2071" i="8" s="1"/>
  <c r="N2072" i="2"/>
  <c r="I2071" i="8" s="1"/>
  <c r="M2072" i="2"/>
  <c r="E2071" i="8" s="1"/>
  <c r="R2071" i="2"/>
  <c r="K2070" i="8" s="1"/>
  <c r="P2071" i="2"/>
  <c r="J2070" i="8" s="1"/>
  <c r="N2071" i="2"/>
  <c r="I2070" i="8" s="1"/>
  <c r="M2071" i="2"/>
  <c r="E2070" i="8" s="1"/>
  <c r="R2070" i="2"/>
  <c r="K2069" i="8" s="1"/>
  <c r="P2070" i="2"/>
  <c r="J2069" i="8" s="1"/>
  <c r="N2070" i="2"/>
  <c r="I2069" i="8" s="1"/>
  <c r="M2070" i="2"/>
  <c r="E2069" i="8" s="1"/>
  <c r="R2069" i="2"/>
  <c r="K2068" i="8" s="1"/>
  <c r="P2069" i="2"/>
  <c r="J2068" i="8" s="1"/>
  <c r="N2069" i="2"/>
  <c r="I2068" i="8" s="1"/>
  <c r="M2069" i="2"/>
  <c r="E2068" i="8" s="1"/>
  <c r="R2068" i="2"/>
  <c r="K2067" i="8" s="1"/>
  <c r="P2068" i="2"/>
  <c r="J2067" i="8" s="1"/>
  <c r="N2068" i="2"/>
  <c r="I2067" i="8" s="1"/>
  <c r="M2068" i="2"/>
  <c r="E2067" i="8" s="1"/>
  <c r="R2067" i="2"/>
  <c r="K2066" i="8" s="1"/>
  <c r="P2067" i="2"/>
  <c r="J2066" i="8" s="1"/>
  <c r="N2067" i="2"/>
  <c r="I2066" i="8" s="1"/>
  <c r="M2067" i="2"/>
  <c r="E2066" i="8" s="1"/>
  <c r="R2066" i="2"/>
  <c r="K2065" i="8" s="1"/>
  <c r="P2066" i="2"/>
  <c r="J2065" i="8" s="1"/>
  <c r="N2066" i="2"/>
  <c r="I2065" i="8" s="1"/>
  <c r="M2066" i="2"/>
  <c r="E2065" i="8" s="1"/>
  <c r="R2065" i="2"/>
  <c r="K2064" i="8" s="1"/>
  <c r="P2065" i="2"/>
  <c r="J2064" i="8" s="1"/>
  <c r="N2065" i="2"/>
  <c r="I2064" i="8" s="1"/>
  <c r="M2065" i="2"/>
  <c r="E2064" i="8" s="1"/>
  <c r="R2064" i="2"/>
  <c r="K2063" i="8" s="1"/>
  <c r="P2064" i="2"/>
  <c r="J2063" i="8" s="1"/>
  <c r="N2064" i="2"/>
  <c r="I2063" i="8" s="1"/>
  <c r="M2064" i="2"/>
  <c r="E2063" i="8" s="1"/>
  <c r="R2063" i="2"/>
  <c r="K2062" i="8" s="1"/>
  <c r="P2063" i="2"/>
  <c r="J2062" i="8" s="1"/>
  <c r="N2063" i="2"/>
  <c r="I2062" i="8" s="1"/>
  <c r="M2063" i="2"/>
  <c r="E2062" i="8" s="1"/>
  <c r="R2062" i="2"/>
  <c r="K2061" i="8" s="1"/>
  <c r="P2062" i="2"/>
  <c r="J2061" i="8" s="1"/>
  <c r="N2062" i="2"/>
  <c r="I2061" i="8" s="1"/>
  <c r="M2062" i="2"/>
  <c r="E2061" i="8" s="1"/>
  <c r="R2061" i="2"/>
  <c r="K2060" i="8" s="1"/>
  <c r="P2061" i="2"/>
  <c r="J2060" i="8" s="1"/>
  <c r="N2061" i="2"/>
  <c r="I2060" i="8" s="1"/>
  <c r="M2061" i="2"/>
  <c r="E2060" i="8" s="1"/>
  <c r="R2060" i="2"/>
  <c r="K2059" i="8" s="1"/>
  <c r="P2060" i="2"/>
  <c r="J2059" i="8" s="1"/>
  <c r="N2060" i="2"/>
  <c r="I2059" i="8" s="1"/>
  <c r="M2060" i="2"/>
  <c r="E2059" i="8" s="1"/>
  <c r="R2059" i="2"/>
  <c r="K2058" i="8" s="1"/>
  <c r="P2059" i="2"/>
  <c r="J2058" i="8" s="1"/>
  <c r="N2059" i="2"/>
  <c r="I2058" i="8" s="1"/>
  <c r="M2059" i="2"/>
  <c r="E2058" i="8" s="1"/>
  <c r="R2058" i="2"/>
  <c r="K2057" i="8" s="1"/>
  <c r="P2058" i="2"/>
  <c r="J2057" i="8" s="1"/>
  <c r="N2058" i="2"/>
  <c r="I2057" i="8" s="1"/>
  <c r="M2058" i="2"/>
  <c r="E2057" i="8" s="1"/>
  <c r="R2057" i="2"/>
  <c r="K2056" i="8" s="1"/>
  <c r="P2057" i="2"/>
  <c r="J2056" i="8" s="1"/>
  <c r="N2057" i="2"/>
  <c r="I2056" i="8" s="1"/>
  <c r="M2057" i="2"/>
  <c r="E2056" i="8" s="1"/>
  <c r="R2056" i="2"/>
  <c r="K2055" i="8" s="1"/>
  <c r="P2056" i="2"/>
  <c r="J2055" i="8" s="1"/>
  <c r="N2056" i="2"/>
  <c r="I2055" i="8" s="1"/>
  <c r="M2056" i="2"/>
  <c r="E2055" i="8" s="1"/>
  <c r="R2055" i="2"/>
  <c r="K2054" i="8" s="1"/>
  <c r="P2055" i="2"/>
  <c r="J2054" i="8" s="1"/>
  <c r="N2055" i="2"/>
  <c r="I2054" i="8" s="1"/>
  <c r="M2055" i="2"/>
  <c r="E2054" i="8" s="1"/>
  <c r="R2054" i="2"/>
  <c r="K2053" i="8" s="1"/>
  <c r="P2054" i="2"/>
  <c r="J2053" i="8" s="1"/>
  <c r="N2054" i="2"/>
  <c r="I2053" i="8" s="1"/>
  <c r="M2054" i="2"/>
  <c r="E2053" i="8" s="1"/>
  <c r="R2053" i="2"/>
  <c r="K2052" i="8" s="1"/>
  <c r="P2053" i="2"/>
  <c r="J2052" i="8" s="1"/>
  <c r="N2053" i="2"/>
  <c r="I2052" i="8" s="1"/>
  <c r="M2053" i="2"/>
  <c r="E2052" i="8" s="1"/>
  <c r="R2052" i="2"/>
  <c r="K2051" i="8" s="1"/>
  <c r="P2052" i="2"/>
  <c r="J2051" i="8" s="1"/>
  <c r="N2052" i="2"/>
  <c r="I2051" i="8" s="1"/>
  <c r="M2052" i="2"/>
  <c r="E2051" i="8" s="1"/>
  <c r="R2051" i="2"/>
  <c r="K2050" i="8" s="1"/>
  <c r="P2051" i="2"/>
  <c r="J2050" i="8" s="1"/>
  <c r="N2051" i="2"/>
  <c r="I2050" i="8" s="1"/>
  <c r="M2051" i="2"/>
  <c r="E2050" i="8" s="1"/>
  <c r="R2050" i="2"/>
  <c r="K2049" i="8" s="1"/>
  <c r="P2050" i="2"/>
  <c r="J2049" i="8" s="1"/>
  <c r="N2050" i="2"/>
  <c r="I2049" i="8" s="1"/>
  <c r="M2050" i="2"/>
  <c r="E2049" i="8" s="1"/>
  <c r="R2049" i="2"/>
  <c r="K2048" i="8" s="1"/>
  <c r="P2049" i="2"/>
  <c r="J2048" i="8" s="1"/>
  <c r="N2049" i="2"/>
  <c r="I2048" i="8" s="1"/>
  <c r="M2049" i="2"/>
  <c r="E2048" i="8" s="1"/>
  <c r="R2048" i="2"/>
  <c r="K2047" i="8" s="1"/>
  <c r="P2048" i="2"/>
  <c r="J2047" i="8" s="1"/>
  <c r="N2048" i="2"/>
  <c r="I2047" i="8" s="1"/>
  <c r="M2048" i="2"/>
  <c r="E2047" i="8" s="1"/>
  <c r="R2047" i="2"/>
  <c r="K2046" i="8" s="1"/>
  <c r="P2047" i="2"/>
  <c r="J2046" i="8" s="1"/>
  <c r="N2047" i="2"/>
  <c r="I2046" i="8" s="1"/>
  <c r="M2047" i="2"/>
  <c r="E2046" i="8" s="1"/>
  <c r="R2046" i="2"/>
  <c r="K2045" i="8" s="1"/>
  <c r="P2046" i="2"/>
  <c r="J2045" i="8" s="1"/>
  <c r="N2046" i="2"/>
  <c r="I2045" i="8" s="1"/>
  <c r="M2046" i="2"/>
  <c r="E2045" i="8" s="1"/>
  <c r="R2045" i="2"/>
  <c r="K2044" i="8" s="1"/>
  <c r="P2045" i="2"/>
  <c r="J2044" i="8" s="1"/>
  <c r="N2045" i="2"/>
  <c r="I2044" i="8" s="1"/>
  <c r="M2045" i="2"/>
  <c r="E2044" i="8" s="1"/>
  <c r="R2044" i="2"/>
  <c r="K2043" i="8" s="1"/>
  <c r="P2044" i="2"/>
  <c r="J2043" i="8" s="1"/>
  <c r="N2044" i="2"/>
  <c r="I2043" i="8" s="1"/>
  <c r="M2044" i="2"/>
  <c r="E2043" i="8" s="1"/>
  <c r="R2043" i="2"/>
  <c r="K2042" i="8" s="1"/>
  <c r="P2043" i="2"/>
  <c r="J2042" i="8" s="1"/>
  <c r="N2043" i="2"/>
  <c r="I2042" i="8" s="1"/>
  <c r="M2043" i="2"/>
  <c r="E2042" i="8" s="1"/>
  <c r="R2042" i="2"/>
  <c r="K2041" i="8" s="1"/>
  <c r="P2042" i="2"/>
  <c r="J2041" i="8" s="1"/>
  <c r="N2042" i="2"/>
  <c r="I2041" i="8" s="1"/>
  <c r="M2042" i="2"/>
  <c r="E2041" i="8" s="1"/>
  <c r="R2041" i="2"/>
  <c r="K2040" i="8" s="1"/>
  <c r="P2041" i="2"/>
  <c r="J2040" i="8" s="1"/>
  <c r="N2041" i="2"/>
  <c r="I2040" i="8" s="1"/>
  <c r="M2041" i="2"/>
  <c r="E2040" i="8" s="1"/>
  <c r="R2040" i="2"/>
  <c r="K2039" i="8" s="1"/>
  <c r="P2040" i="2"/>
  <c r="J2039" i="8" s="1"/>
  <c r="N2040" i="2"/>
  <c r="I2039" i="8" s="1"/>
  <c r="M2040" i="2"/>
  <c r="E2039" i="8" s="1"/>
  <c r="R2039" i="2"/>
  <c r="K2038" i="8" s="1"/>
  <c r="P2039" i="2"/>
  <c r="J2038" i="8" s="1"/>
  <c r="N2039" i="2"/>
  <c r="I2038" i="8" s="1"/>
  <c r="M2039" i="2"/>
  <c r="E2038" i="8" s="1"/>
  <c r="R2038" i="2"/>
  <c r="K2037" i="8" s="1"/>
  <c r="P2038" i="2"/>
  <c r="J2037" i="8" s="1"/>
  <c r="N2038" i="2"/>
  <c r="I2037" i="8" s="1"/>
  <c r="M2038" i="2"/>
  <c r="E2037" i="8" s="1"/>
  <c r="R2037" i="2"/>
  <c r="K2036" i="8" s="1"/>
  <c r="P2037" i="2"/>
  <c r="J2036" i="8" s="1"/>
  <c r="N2037" i="2"/>
  <c r="I2036" i="8" s="1"/>
  <c r="M2037" i="2"/>
  <c r="E2036" i="8" s="1"/>
  <c r="R2036" i="2"/>
  <c r="K2035" i="8" s="1"/>
  <c r="P2036" i="2"/>
  <c r="J2035" i="8" s="1"/>
  <c r="N2036" i="2"/>
  <c r="I2035" i="8" s="1"/>
  <c r="M2036" i="2"/>
  <c r="E2035" i="8" s="1"/>
  <c r="R2035" i="2"/>
  <c r="K2034" i="8" s="1"/>
  <c r="P2035" i="2"/>
  <c r="J2034" i="8" s="1"/>
  <c r="N2035" i="2"/>
  <c r="I2034" i="8" s="1"/>
  <c r="M2035" i="2"/>
  <c r="E2034" i="8" s="1"/>
  <c r="R2034" i="2"/>
  <c r="K2033" i="8" s="1"/>
  <c r="P2034" i="2"/>
  <c r="J2033" i="8" s="1"/>
  <c r="N2034" i="2"/>
  <c r="I2033" i="8" s="1"/>
  <c r="M2034" i="2"/>
  <c r="E2033" i="8" s="1"/>
  <c r="R2033" i="2"/>
  <c r="K2032" i="8" s="1"/>
  <c r="P2033" i="2"/>
  <c r="J2032" i="8" s="1"/>
  <c r="N2033" i="2"/>
  <c r="I2032" i="8" s="1"/>
  <c r="M2033" i="2"/>
  <c r="E2032" i="8" s="1"/>
  <c r="R2032" i="2"/>
  <c r="K2031" i="8" s="1"/>
  <c r="P2032" i="2"/>
  <c r="J2031" i="8" s="1"/>
  <c r="N2032" i="2"/>
  <c r="I2031" i="8" s="1"/>
  <c r="M2032" i="2"/>
  <c r="E2031" i="8" s="1"/>
  <c r="R2031" i="2"/>
  <c r="K2030" i="8" s="1"/>
  <c r="P2031" i="2"/>
  <c r="J2030" i="8" s="1"/>
  <c r="N2031" i="2"/>
  <c r="I2030" i="8" s="1"/>
  <c r="M2031" i="2"/>
  <c r="E2030" i="8" s="1"/>
  <c r="R2030" i="2"/>
  <c r="K2029" i="8" s="1"/>
  <c r="P2030" i="2"/>
  <c r="J2029" i="8" s="1"/>
  <c r="N2030" i="2"/>
  <c r="I2029" i="8" s="1"/>
  <c r="M2030" i="2"/>
  <c r="E2029" i="8" s="1"/>
  <c r="R2029" i="2"/>
  <c r="K2028" i="8" s="1"/>
  <c r="P2029" i="2"/>
  <c r="J2028" i="8" s="1"/>
  <c r="N2029" i="2"/>
  <c r="I2028" i="8" s="1"/>
  <c r="M2029" i="2"/>
  <c r="E2028" i="8" s="1"/>
  <c r="R2028" i="2"/>
  <c r="K2027" i="8" s="1"/>
  <c r="P2028" i="2"/>
  <c r="J2027" i="8" s="1"/>
  <c r="N2028" i="2"/>
  <c r="I2027" i="8" s="1"/>
  <c r="M2028" i="2"/>
  <c r="E2027" i="8" s="1"/>
  <c r="R2027" i="2"/>
  <c r="K2026" i="8" s="1"/>
  <c r="P2027" i="2"/>
  <c r="J2026" i="8" s="1"/>
  <c r="N2027" i="2"/>
  <c r="I2026" i="8" s="1"/>
  <c r="M2027" i="2"/>
  <c r="E2026" i="8" s="1"/>
  <c r="R2026" i="2"/>
  <c r="K2025" i="8" s="1"/>
  <c r="P2026" i="2"/>
  <c r="J2025" i="8" s="1"/>
  <c r="N2026" i="2"/>
  <c r="I2025" i="8" s="1"/>
  <c r="M2026" i="2"/>
  <c r="E2025" i="8" s="1"/>
  <c r="R2025" i="2"/>
  <c r="K2024" i="8" s="1"/>
  <c r="P2025" i="2"/>
  <c r="J2024" i="8" s="1"/>
  <c r="N2025" i="2"/>
  <c r="I2024" i="8" s="1"/>
  <c r="M2025" i="2"/>
  <c r="E2024" i="8" s="1"/>
  <c r="R2024" i="2"/>
  <c r="K2023" i="8" s="1"/>
  <c r="P2024" i="2"/>
  <c r="J2023" i="8" s="1"/>
  <c r="N2024" i="2"/>
  <c r="I2023" i="8" s="1"/>
  <c r="M2024" i="2"/>
  <c r="E2023" i="8" s="1"/>
  <c r="R2023" i="2"/>
  <c r="K2022" i="8" s="1"/>
  <c r="P2023" i="2"/>
  <c r="J2022" i="8" s="1"/>
  <c r="N2023" i="2"/>
  <c r="I2022" i="8" s="1"/>
  <c r="M2023" i="2"/>
  <c r="E2022" i="8" s="1"/>
  <c r="R2022" i="2"/>
  <c r="K2021" i="8" s="1"/>
  <c r="P2022" i="2"/>
  <c r="J2021" i="8" s="1"/>
  <c r="N2022" i="2"/>
  <c r="I2021" i="8" s="1"/>
  <c r="M2022" i="2"/>
  <c r="E2021" i="8" s="1"/>
  <c r="R2021" i="2"/>
  <c r="K2020" i="8" s="1"/>
  <c r="P2021" i="2"/>
  <c r="J2020" i="8" s="1"/>
  <c r="N2021" i="2"/>
  <c r="I2020" i="8" s="1"/>
  <c r="M2021" i="2"/>
  <c r="E2020" i="8" s="1"/>
  <c r="R2020" i="2"/>
  <c r="K2019" i="8" s="1"/>
  <c r="P2020" i="2"/>
  <c r="J2019" i="8" s="1"/>
  <c r="N2020" i="2"/>
  <c r="I2019" i="8" s="1"/>
  <c r="M2020" i="2"/>
  <c r="E2019" i="8" s="1"/>
  <c r="R2019" i="2"/>
  <c r="K2018" i="8" s="1"/>
  <c r="P2019" i="2"/>
  <c r="J2018" i="8" s="1"/>
  <c r="N2019" i="2"/>
  <c r="I2018" i="8" s="1"/>
  <c r="M2019" i="2"/>
  <c r="E2018" i="8" s="1"/>
  <c r="R2018" i="2"/>
  <c r="K2017" i="8" s="1"/>
  <c r="P2018" i="2"/>
  <c r="J2017" i="8" s="1"/>
  <c r="N2018" i="2"/>
  <c r="I2017" i="8" s="1"/>
  <c r="M2018" i="2"/>
  <c r="E2017" i="8" s="1"/>
  <c r="R2017" i="2"/>
  <c r="K2016" i="8" s="1"/>
  <c r="P2017" i="2"/>
  <c r="J2016" i="8" s="1"/>
  <c r="N2017" i="2"/>
  <c r="I2016" i="8" s="1"/>
  <c r="M2017" i="2"/>
  <c r="E2016" i="8" s="1"/>
  <c r="R2016" i="2"/>
  <c r="K2015" i="8" s="1"/>
  <c r="P2016" i="2"/>
  <c r="J2015" i="8" s="1"/>
  <c r="N2016" i="2"/>
  <c r="I2015" i="8" s="1"/>
  <c r="M2016" i="2"/>
  <c r="E2015" i="8" s="1"/>
  <c r="R2015" i="2"/>
  <c r="K2014" i="8" s="1"/>
  <c r="P2015" i="2"/>
  <c r="J2014" i="8" s="1"/>
  <c r="N2015" i="2"/>
  <c r="I2014" i="8" s="1"/>
  <c r="M2015" i="2"/>
  <c r="E2014" i="8" s="1"/>
  <c r="R2014" i="2"/>
  <c r="K2013" i="8" s="1"/>
  <c r="P2014" i="2"/>
  <c r="J2013" i="8" s="1"/>
  <c r="N2014" i="2"/>
  <c r="I2013" i="8" s="1"/>
  <c r="M2014" i="2"/>
  <c r="E2013" i="8" s="1"/>
  <c r="R2013" i="2"/>
  <c r="K2012" i="8" s="1"/>
  <c r="P2013" i="2"/>
  <c r="J2012" i="8" s="1"/>
  <c r="N2013" i="2"/>
  <c r="I2012" i="8" s="1"/>
  <c r="M2013" i="2"/>
  <c r="E2012" i="8" s="1"/>
  <c r="R2012" i="2"/>
  <c r="K2011" i="8" s="1"/>
  <c r="P2012" i="2"/>
  <c r="J2011" i="8" s="1"/>
  <c r="N2012" i="2"/>
  <c r="I2011" i="8" s="1"/>
  <c r="M2012" i="2"/>
  <c r="E2011" i="8" s="1"/>
  <c r="R2011" i="2"/>
  <c r="K2010" i="8" s="1"/>
  <c r="P2011" i="2"/>
  <c r="J2010" i="8" s="1"/>
  <c r="N2011" i="2"/>
  <c r="I2010" i="8" s="1"/>
  <c r="M2011" i="2"/>
  <c r="E2010" i="8" s="1"/>
  <c r="R2010" i="2"/>
  <c r="K2009" i="8" s="1"/>
  <c r="P2010" i="2"/>
  <c r="J2009" i="8" s="1"/>
  <c r="N2010" i="2"/>
  <c r="I2009" i="8" s="1"/>
  <c r="M2010" i="2"/>
  <c r="E2009" i="8" s="1"/>
  <c r="R2009" i="2"/>
  <c r="K2008" i="8" s="1"/>
  <c r="P2009" i="2"/>
  <c r="J2008" i="8" s="1"/>
  <c r="N2009" i="2"/>
  <c r="I2008" i="8" s="1"/>
  <c r="M2009" i="2"/>
  <c r="E2008" i="8" s="1"/>
  <c r="R2008" i="2"/>
  <c r="K2007" i="8" s="1"/>
  <c r="P2008" i="2"/>
  <c r="J2007" i="8" s="1"/>
  <c r="N2008" i="2"/>
  <c r="I2007" i="8" s="1"/>
  <c r="M2008" i="2"/>
  <c r="E2007" i="8" s="1"/>
  <c r="R2007" i="2"/>
  <c r="K2006" i="8" s="1"/>
  <c r="P2007" i="2"/>
  <c r="J2006" i="8" s="1"/>
  <c r="N2007" i="2"/>
  <c r="I2006" i="8" s="1"/>
  <c r="M2007" i="2"/>
  <c r="E2006" i="8" s="1"/>
  <c r="R2006" i="2"/>
  <c r="K2005" i="8" s="1"/>
  <c r="P2006" i="2"/>
  <c r="J2005" i="8" s="1"/>
  <c r="N2006" i="2"/>
  <c r="I2005" i="8" s="1"/>
  <c r="M2006" i="2"/>
  <c r="E2005" i="8" s="1"/>
  <c r="R2005" i="2"/>
  <c r="K2004" i="8" s="1"/>
  <c r="P2005" i="2"/>
  <c r="J2004" i="8" s="1"/>
  <c r="N2005" i="2"/>
  <c r="I2004" i="8" s="1"/>
  <c r="M2005" i="2"/>
  <c r="E2004" i="8" s="1"/>
  <c r="R2004" i="2"/>
  <c r="K2003" i="8" s="1"/>
  <c r="P2004" i="2"/>
  <c r="J2003" i="8" s="1"/>
  <c r="N2004" i="2"/>
  <c r="I2003" i="8" s="1"/>
  <c r="M2004" i="2"/>
  <c r="E2003" i="8" s="1"/>
  <c r="R2003" i="2"/>
  <c r="K2002" i="8" s="1"/>
  <c r="P2003" i="2"/>
  <c r="J2002" i="8" s="1"/>
  <c r="N2003" i="2"/>
  <c r="I2002" i="8" s="1"/>
  <c r="M2003" i="2"/>
  <c r="E2002" i="8" s="1"/>
  <c r="R2002" i="2"/>
  <c r="K2001" i="8" s="1"/>
  <c r="P2002" i="2"/>
  <c r="J2001" i="8" s="1"/>
  <c r="N2002" i="2"/>
  <c r="I2001" i="8" s="1"/>
  <c r="M2002" i="2"/>
  <c r="E2001" i="8" s="1"/>
  <c r="R2001" i="2"/>
  <c r="K2000" i="8" s="1"/>
  <c r="P2001" i="2"/>
  <c r="J2000" i="8" s="1"/>
  <c r="N2001" i="2"/>
  <c r="I2000" i="8" s="1"/>
  <c r="M2001" i="2"/>
  <c r="E2000" i="8" s="1"/>
  <c r="R2000" i="2"/>
  <c r="K1999" i="8" s="1"/>
  <c r="P2000" i="2"/>
  <c r="J1999" i="8" s="1"/>
  <c r="N2000" i="2"/>
  <c r="I1999" i="8" s="1"/>
  <c r="M2000" i="2"/>
  <c r="E1999" i="8" s="1"/>
  <c r="R1999" i="2"/>
  <c r="K1998" i="8" s="1"/>
  <c r="P1999" i="2"/>
  <c r="J1998" i="8" s="1"/>
  <c r="N1999" i="2"/>
  <c r="I1998" i="8" s="1"/>
  <c r="M1999" i="2"/>
  <c r="E1998" i="8" s="1"/>
  <c r="R1998" i="2"/>
  <c r="K1997" i="8" s="1"/>
  <c r="P1998" i="2"/>
  <c r="J1997" i="8" s="1"/>
  <c r="N1998" i="2"/>
  <c r="I1997" i="8" s="1"/>
  <c r="M1998" i="2"/>
  <c r="E1997" i="8" s="1"/>
  <c r="R1997" i="2"/>
  <c r="K1996" i="8" s="1"/>
  <c r="P1997" i="2"/>
  <c r="J1996" i="8" s="1"/>
  <c r="N1997" i="2"/>
  <c r="I1996" i="8" s="1"/>
  <c r="M1997" i="2"/>
  <c r="E1996" i="8" s="1"/>
  <c r="R1996" i="2"/>
  <c r="K1995" i="8" s="1"/>
  <c r="P1996" i="2"/>
  <c r="J1995" i="8" s="1"/>
  <c r="N1996" i="2"/>
  <c r="I1995" i="8" s="1"/>
  <c r="M1996" i="2"/>
  <c r="E1995" i="8" s="1"/>
  <c r="R1995" i="2"/>
  <c r="K1994" i="8" s="1"/>
  <c r="P1995" i="2"/>
  <c r="J1994" i="8" s="1"/>
  <c r="N1995" i="2"/>
  <c r="I1994" i="8" s="1"/>
  <c r="M1995" i="2"/>
  <c r="E1994" i="8" s="1"/>
  <c r="R1994" i="2"/>
  <c r="K1993" i="8" s="1"/>
  <c r="P1994" i="2"/>
  <c r="J1993" i="8" s="1"/>
  <c r="N1994" i="2"/>
  <c r="I1993" i="8" s="1"/>
  <c r="M1994" i="2"/>
  <c r="E1993" i="8" s="1"/>
  <c r="R1993" i="2"/>
  <c r="K1992" i="8" s="1"/>
  <c r="P1993" i="2"/>
  <c r="J1992" i="8" s="1"/>
  <c r="N1993" i="2"/>
  <c r="I1992" i="8" s="1"/>
  <c r="M1993" i="2"/>
  <c r="E1992" i="8" s="1"/>
  <c r="R1992" i="2"/>
  <c r="K1991" i="8" s="1"/>
  <c r="P1992" i="2"/>
  <c r="J1991" i="8" s="1"/>
  <c r="N1992" i="2"/>
  <c r="I1991" i="8" s="1"/>
  <c r="M1992" i="2"/>
  <c r="E1991" i="8" s="1"/>
  <c r="R1991" i="2"/>
  <c r="K1990" i="8" s="1"/>
  <c r="P1991" i="2"/>
  <c r="J1990" i="8" s="1"/>
  <c r="N1991" i="2"/>
  <c r="I1990" i="8" s="1"/>
  <c r="M1991" i="2"/>
  <c r="E1990" i="8" s="1"/>
  <c r="R1990" i="2"/>
  <c r="K1989" i="8" s="1"/>
  <c r="P1990" i="2"/>
  <c r="J1989" i="8" s="1"/>
  <c r="N1990" i="2"/>
  <c r="I1989" i="8" s="1"/>
  <c r="M1990" i="2"/>
  <c r="E1989" i="8" s="1"/>
  <c r="R1989" i="2"/>
  <c r="K1988" i="8" s="1"/>
  <c r="P1989" i="2"/>
  <c r="J1988" i="8" s="1"/>
  <c r="N1989" i="2"/>
  <c r="I1988" i="8" s="1"/>
  <c r="M1989" i="2"/>
  <c r="E1988" i="8" s="1"/>
  <c r="R1988" i="2"/>
  <c r="K1987" i="8" s="1"/>
  <c r="P1988" i="2"/>
  <c r="J1987" i="8" s="1"/>
  <c r="N1988" i="2"/>
  <c r="I1987" i="8" s="1"/>
  <c r="M1988" i="2"/>
  <c r="E1987" i="8" s="1"/>
  <c r="R1987" i="2"/>
  <c r="K1986" i="8" s="1"/>
  <c r="P1987" i="2"/>
  <c r="J1986" i="8" s="1"/>
  <c r="N1987" i="2"/>
  <c r="I1986" i="8" s="1"/>
  <c r="M1987" i="2"/>
  <c r="E1986" i="8" s="1"/>
  <c r="R1986" i="2"/>
  <c r="K1985" i="8" s="1"/>
  <c r="P1986" i="2"/>
  <c r="J1985" i="8" s="1"/>
  <c r="N1986" i="2"/>
  <c r="I1985" i="8" s="1"/>
  <c r="M1986" i="2"/>
  <c r="E1985" i="8" s="1"/>
  <c r="R1985" i="2"/>
  <c r="K1984" i="8" s="1"/>
  <c r="P1985" i="2"/>
  <c r="J1984" i="8" s="1"/>
  <c r="N1985" i="2"/>
  <c r="I1984" i="8" s="1"/>
  <c r="M1985" i="2"/>
  <c r="E1984" i="8" s="1"/>
  <c r="R1984" i="2"/>
  <c r="K1983" i="8" s="1"/>
  <c r="P1984" i="2"/>
  <c r="J1983" i="8" s="1"/>
  <c r="N1984" i="2"/>
  <c r="I1983" i="8" s="1"/>
  <c r="M1984" i="2"/>
  <c r="E1983" i="8" s="1"/>
  <c r="R1983" i="2"/>
  <c r="K1982" i="8" s="1"/>
  <c r="P1983" i="2"/>
  <c r="J1982" i="8" s="1"/>
  <c r="N1983" i="2"/>
  <c r="I1982" i="8" s="1"/>
  <c r="M1983" i="2"/>
  <c r="E1982" i="8" s="1"/>
  <c r="R1982" i="2"/>
  <c r="K1981" i="8" s="1"/>
  <c r="P1982" i="2"/>
  <c r="J1981" i="8" s="1"/>
  <c r="N1982" i="2"/>
  <c r="I1981" i="8" s="1"/>
  <c r="M1982" i="2"/>
  <c r="E1981" i="8" s="1"/>
  <c r="R1981" i="2"/>
  <c r="K1980" i="8" s="1"/>
  <c r="P1981" i="2"/>
  <c r="J1980" i="8" s="1"/>
  <c r="N1981" i="2"/>
  <c r="I1980" i="8" s="1"/>
  <c r="M1981" i="2"/>
  <c r="E1980" i="8" s="1"/>
  <c r="R1980" i="2"/>
  <c r="K1979" i="8" s="1"/>
  <c r="P1980" i="2"/>
  <c r="J1979" i="8" s="1"/>
  <c r="N1980" i="2"/>
  <c r="I1979" i="8" s="1"/>
  <c r="M1980" i="2"/>
  <c r="E1979" i="8" s="1"/>
  <c r="R1979" i="2"/>
  <c r="K1978" i="8" s="1"/>
  <c r="P1979" i="2"/>
  <c r="J1978" i="8" s="1"/>
  <c r="N1979" i="2"/>
  <c r="I1978" i="8" s="1"/>
  <c r="M1979" i="2"/>
  <c r="E1978" i="8" s="1"/>
  <c r="R1978" i="2"/>
  <c r="K1977" i="8" s="1"/>
  <c r="P1978" i="2"/>
  <c r="J1977" i="8" s="1"/>
  <c r="N1978" i="2"/>
  <c r="I1977" i="8" s="1"/>
  <c r="M1978" i="2"/>
  <c r="E1977" i="8" s="1"/>
  <c r="R1977" i="2"/>
  <c r="K1976" i="8" s="1"/>
  <c r="P1977" i="2"/>
  <c r="J1976" i="8" s="1"/>
  <c r="N1977" i="2"/>
  <c r="I1976" i="8" s="1"/>
  <c r="M1977" i="2"/>
  <c r="E1976" i="8" s="1"/>
  <c r="R1976" i="2"/>
  <c r="K1975" i="8" s="1"/>
  <c r="P1976" i="2"/>
  <c r="J1975" i="8" s="1"/>
  <c r="N1976" i="2"/>
  <c r="I1975" i="8" s="1"/>
  <c r="M1976" i="2"/>
  <c r="E1975" i="8" s="1"/>
  <c r="R1975" i="2"/>
  <c r="K1974" i="8" s="1"/>
  <c r="P1975" i="2"/>
  <c r="J1974" i="8" s="1"/>
  <c r="N1975" i="2"/>
  <c r="I1974" i="8" s="1"/>
  <c r="M1975" i="2"/>
  <c r="E1974" i="8" s="1"/>
  <c r="R1974" i="2"/>
  <c r="K1973" i="8" s="1"/>
  <c r="P1974" i="2"/>
  <c r="J1973" i="8" s="1"/>
  <c r="N1974" i="2"/>
  <c r="I1973" i="8" s="1"/>
  <c r="M1974" i="2"/>
  <c r="E1973" i="8" s="1"/>
  <c r="R1973" i="2"/>
  <c r="K1972" i="8" s="1"/>
  <c r="P1973" i="2"/>
  <c r="J1972" i="8" s="1"/>
  <c r="N1973" i="2"/>
  <c r="I1972" i="8" s="1"/>
  <c r="M1973" i="2"/>
  <c r="E1972" i="8" s="1"/>
  <c r="R1972" i="2"/>
  <c r="K1971" i="8" s="1"/>
  <c r="P1972" i="2"/>
  <c r="J1971" i="8" s="1"/>
  <c r="N1972" i="2"/>
  <c r="I1971" i="8" s="1"/>
  <c r="M1972" i="2"/>
  <c r="E1971" i="8" s="1"/>
  <c r="R1971" i="2"/>
  <c r="K1970" i="8" s="1"/>
  <c r="P1971" i="2"/>
  <c r="J1970" i="8" s="1"/>
  <c r="N1971" i="2"/>
  <c r="I1970" i="8" s="1"/>
  <c r="M1971" i="2"/>
  <c r="E1970" i="8" s="1"/>
  <c r="R1970" i="2"/>
  <c r="K1969" i="8" s="1"/>
  <c r="P1970" i="2"/>
  <c r="J1969" i="8" s="1"/>
  <c r="N1970" i="2"/>
  <c r="I1969" i="8" s="1"/>
  <c r="M1970" i="2"/>
  <c r="E1969" i="8" s="1"/>
  <c r="R1969" i="2"/>
  <c r="K1968" i="8" s="1"/>
  <c r="P1969" i="2"/>
  <c r="J1968" i="8" s="1"/>
  <c r="N1969" i="2"/>
  <c r="I1968" i="8" s="1"/>
  <c r="M1969" i="2"/>
  <c r="E1968" i="8" s="1"/>
  <c r="R1968" i="2"/>
  <c r="K1967" i="8" s="1"/>
  <c r="P1968" i="2"/>
  <c r="J1967" i="8" s="1"/>
  <c r="N1968" i="2"/>
  <c r="I1967" i="8" s="1"/>
  <c r="M1968" i="2"/>
  <c r="E1967" i="8" s="1"/>
  <c r="R1967" i="2"/>
  <c r="K1966" i="8" s="1"/>
  <c r="P1967" i="2"/>
  <c r="J1966" i="8" s="1"/>
  <c r="N1967" i="2"/>
  <c r="I1966" i="8" s="1"/>
  <c r="M1967" i="2"/>
  <c r="E1966" i="8" s="1"/>
  <c r="R1966" i="2"/>
  <c r="K1965" i="8" s="1"/>
  <c r="P1966" i="2"/>
  <c r="J1965" i="8" s="1"/>
  <c r="N1966" i="2"/>
  <c r="I1965" i="8" s="1"/>
  <c r="M1966" i="2"/>
  <c r="E1965" i="8" s="1"/>
  <c r="R1965" i="2"/>
  <c r="K1964" i="8" s="1"/>
  <c r="P1965" i="2"/>
  <c r="J1964" i="8" s="1"/>
  <c r="N1965" i="2"/>
  <c r="I1964" i="8" s="1"/>
  <c r="M1965" i="2"/>
  <c r="E1964" i="8" s="1"/>
  <c r="R1964" i="2"/>
  <c r="K1963" i="8" s="1"/>
  <c r="P1964" i="2"/>
  <c r="J1963" i="8" s="1"/>
  <c r="N1964" i="2"/>
  <c r="I1963" i="8" s="1"/>
  <c r="M1964" i="2"/>
  <c r="E1963" i="8" s="1"/>
  <c r="R1963" i="2"/>
  <c r="K1962" i="8" s="1"/>
  <c r="P1963" i="2"/>
  <c r="J1962" i="8" s="1"/>
  <c r="N1963" i="2"/>
  <c r="I1962" i="8" s="1"/>
  <c r="M1963" i="2"/>
  <c r="E1962" i="8" s="1"/>
  <c r="R1962" i="2"/>
  <c r="K1961" i="8" s="1"/>
  <c r="P1962" i="2"/>
  <c r="J1961" i="8" s="1"/>
  <c r="N1962" i="2"/>
  <c r="I1961" i="8" s="1"/>
  <c r="M1962" i="2"/>
  <c r="E1961" i="8" s="1"/>
  <c r="R1961" i="2"/>
  <c r="K1960" i="8" s="1"/>
  <c r="P1961" i="2"/>
  <c r="J1960" i="8" s="1"/>
  <c r="N1961" i="2"/>
  <c r="I1960" i="8" s="1"/>
  <c r="M1961" i="2"/>
  <c r="E1960" i="8" s="1"/>
  <c r="R1960" i="2"/>
  <c r="K1959" i="8" s="1"/>
  <c r="P1960" i="2"/>
  <c r="J1959" i="8" s="1"/>
  <c r="N1960" i="2"/>
  <c r="I1959" i="8" s="1"/>
  <c r="M1960" i="2"/>
  <c r="E1959" i="8" s="1"/>
  <c r="R1959" i="2"/>
  <c r="K1958" i="8" s="1"/>
  <c r="P1959" i="2"/>
  <c r="J1958" i="8" s="1"/>
  <c r="N1959" i="2"/>
  <c r="I1958" i="8" s="1"/>
  <c r="M1959" i="2"/>
  <c r="E1958" i="8" s="1"/>
  <c r="R1958" i="2"/>
  <c r="K1957" i="8" s="1"/>
  <c r="P1958" i="2"/>
  <c r="J1957" i="8" s="1"/>
  <c r="N1958" i="2"/>
  <c r="I1957" i="8" s="1"/>
  <c r="M1958" i="2"/>
  <c r="E1957" i="8" s="1"/>
  <c r="R1957" i="2"/>
  <c r="K1956" i="8" s="1"/>
  <c r="P1957" i="2"/>
  <c r="J1956" i="8" s="1"/>
  <c r="N1957" i="2"/>
  <c r="I1956" i="8" s="1"/>
  <c r="M1957" i="2"/>
  <c r="E1956" i="8" s="1"/>
  <c r="R1956" i="2"/>
  <c r="K1955" i="8" s="1"/>
  <c r="P1956" i="2"/>
  <c r="J1955" i="8" s="1"/>
  <c r="N1956" i="2"/>
  <c r="I1955" i="8" s="1"/>
  <c r="M1956" i="2"/>
  <c r="E1955" i="8" s="1"/>
  <c r="R1955" i="2"/>
  <c r="K1954" i="8" s="1"/>
  <c r="P1955" i="2"/>
  <c r="J1954" i="8" s="1"/>
  <c r="N1955" i="2"/>
  <c r="I1954" i="8" s="1"/>
  <c r="M1955" i="2"/>
  <c r="E1954" i="8" s="1"/>
  <c r="R1954" i="2"/>
  <c r="K1953" i="8" s="1"/>
  <c r="P1954" i="2"/>
  <c r="J1953" i="8" s="1"/>
  <c r="N1954" i="2"/>
  <c r="I1953" i="8" s="1"/>
  <c r="M1954" i="2"/>
  <c r="E1953" i="8" s="1"/>
  <c r="R1953" i="2"/>
  <c r="K1952" i="8" s="1"/>
  <c r="P1953" i="2"/>
  <c r="J1952" i="8" s="1"/>
  <c r="N1953" i="2"/>
  <c r="I1952" i="8" s="1"/>
  <c r="M1953" i="2"/>
  <c r="E1952" i="8" s="1"/>
  <c r="R1952" i="2"/>
  <c r="K1951" i="8" s="1"/>
  <c r="P1952" i="2"/>
  <c r="J1951" i="8" s="1"/>
  <c r="N1952" i="2"/>
  <c r="I1951" i="8" s="1"/>
  <c r="M1952" i="2"/>
  <c r="E1951" i="8" s="1"/>
  <c r="R1951" i="2"/>
  <c r="K1950" i="8" s="1"/>
  <c r="P1951" i="2"/>
  <c r="J1950" i="8" s="1"/>
  <c r="N1951" i="2"/>
  <c r="I1950" i="8" s="1"/>
  <c r="M1951" i="2"/>
  <c r="E1950" i="8" s="1"/>
  <c r="R1950" i="2"/>
  <c r="K1949" i="8" s="1"/>
  <c r="P1950" i="2"/>
  <c r="J1949" i="8" s="1"/>
  <c r="N1950" i="2"/>
  <c r="I1949" i="8" s="1"/>
  <c r="M1950" i="2"/>
  <c r="E1949" i="8" s="1"/>
  <c r="R1949" i="2"/>
  <c r="K1948" i="8" s="1"/>
  <c r="P1949" i="2"/>
  <c r="J1948" i="8" s="1"/>
  <c r="N1949" i="2"/>
  <c r="I1948" i="8" s="1"/>
  <c r="M1949" i="2"/>
  <c r="E1948" i="8" s="1"/>
  <c r="R1948" i="2"/>
  <c r="K1947" i="8" s="1"/>
  <c r="P1948" i="2"/>
  <c r="J1947" i="8" s="1"/>
  <c r="N1948" i="2"/>
  <c r="I1947" i="8" s="1"/>
  <c r="M1948" i="2"/>
  <c r="E1947" i="8" s="1"/>
  <c r="R1947" i="2"/>
  <c r="K1946" i="8" s="1"/>
  <c r="P1947" i="2"/>
  <c r="J1946" i="8" s="1"/>
  <c r="N1947" i="2"/>
  <c r="I1946" i="8" s="1"/>
  <c r="M1947" i="2"/>
  <c r="E1946" i="8" s="1"/>
  <c r="R1946" i="2"/>
  <c r="K1945" i="8" s="1"/>
  <c r="P1946" i="2"/>
  <c r="J1945" i="8" s="1"/>
  <c r="N1946" i="2"/>
  <c r="I1945" i="8" s="1"/>
  <c r="M1946" i="2"/>
  <c r="E1945" i="8" s="1"/>
  <c r="R1945" i="2"/>
  <c r="K1944" i="8" s="1"/>
  <c r="P1945" i="2"/>
  <c r="J1944" i="8" s="1"/>
  <c r="N1945" i="2"/>
  <c r="I1944" i="8" s="1"/>
  <c r="M1945" i="2"/>
  <c r="E1944" i="8" s="1"/>
  <c r="R1944" i="2"/>
  <c r="K1943" i="8" s="1"/>
  <c r="P1944" i="2"/>
  <c r="J1943" i="8" s="1"/>
  <c r="N1944" i="2"/>
  <c r="I1943" i="8" s="1"/>
  <c r="M1944" i="2"/>
  <c r="E1943" i="8" s="1"/>
  <c r="R1943" i="2"/>
  <c r="K1942" i="8" s="1"/>
  <c r="P1943" i="2"/>
  <c r="J1942" i="8" s="1"/>
  <c r="N1943" i="2"/>
  <c r="I1942" i="8" s="1"/>
  <c r="M1943" i="2"/>
  <c r="E1942" i="8" s="1"/>
  <c r="R1942" i="2"/>
  <c r="K1941" i="8" s="1"/>
  <c r="P1942" i="2"/>
  <c r="J1941" i="8" s="1"/>
  <c r="N1942" i="2"/>
  <c r="I1941" i="8" s="1"/>
  <c r="M1942" i="2"/>
  <c r="E1941" i="8" s="1"/>
  <c r="R1941" i="2"/>
  <c r="K1940" i="8" s="1"/>
  <c r="P1941" i="2"/>
  <c r="J1940" i="8" s="1"/>
  <c r="N1941" i="2"/>
  <c r="I1940" i="8" s="1"/>
  <c r="M1941" i="2"/>
  <c r="E1940" i="8" s="1"/>
  <c r="R1940" i="2"/>
  <c r="K1939" i="8" s="1"/>
  <c r="P1940" i="2"/>
  <c r="J1939" i="8" s="1"/>
  <c r="N1940" i="2"/>
  <c r="I1939" i="8" s="1"/>
  <c r="M1940" i="2"/>
  <c r="E1939" i="8" s="1"/>
  <c r="R1939" i="2"/>
  <c r="K1938" i="8" s="1"/>
  <c r="P1939" i="2"/>
  <c r="J1938" i="8" s="1"/>
  <c r="N1939" i="2"/>
  <c r="I1938" i="8" s="1"/>
  <c r="M1939" i="2"/>
  <c r="E1938" i="8" s="1"/>
  <c r="R1938" i="2"/>
  <c r="K1937" i="8" s="1"/>
  <c r="P1938" i="2"/>
  <c r="J1937" i="8" s="1"/>
  <c r="N1938" i="2"/>
  <c r="I1937" i="8" s="1"/>
  <c r="M1938" i="2"/>
  <c r="E1937" i="8" s="1"/>
  <c r="R1937" i="2"/>
  <c r="K1936" i="8" s="1"/>
  <c r="P1937" i="2"/>
  <c r="J1936" i="8" s="1"/>
  <c r="N1937" i="2"/>
  <c r="I1936" i="8" s="1"/>
  <c r="M1937" i="2"/>
  <c r="E1936" i="8" s="1"/>
  <c r="R1936" i="2"/>
  <c r="K1935" i="8" s="1"/>
  <c r="P1936" i="2"/>
  <c r="J1935" i="8" s="1"/>
  <c r="N1936" i="2"/>
  <c r="I1935" i="8" s="1"/>
  <c r="M1936" i="2"/>
  <c r="E1935" i="8" s="1"/>
  <c r="R1935" i="2"/>
  <c r="K1934" i="8" s="1"/>
  <c r="P1935" i="2"/>
  <c r="J1934" i="8" s="1"/>
  <c r="N1935" i="2"/>
  <c r="I1934" i="8" s="1"/>
  <c r="M1935" i="2"/>
  <c r="E1934" i="8" s="1"/>
  <c r="R1934" i="2"/>
  <c r="K1933" i="8" s="1"/>
  <c r="P1934" i="2"/>
  <c r="J1933" i="8" s="1"/>
  <c r="N1934" i="2"/>
  <c r="I1933" i="8" s="1"/>
  <c r="M1934" i="2"/>
  <c r="E1933" i="8" s="1"/>
  <c r="R1933" i="2"/>
  <c r="K1932" i="8" s="1"/>
  <c r="P1933" i="2"/>
  <c r="J1932" i="8" s="1"/>
  <c r="N1933" i="2"/>
  <c r="I1932" i="8" s="1"/>
  <c r="M1933" i="2"/>
  <c r="E1932" i="8" s="1"/>
  <c r="R1932" i="2"/>
  <c r="K1931" i="8" s="1"/>
  <c r="P1932" i="2"/>
  <c r="J1931" i="8" s="1"/>
  <c r="N1932" i="2"/>
  <c r="I1931" i="8" s="1"/>
  <c r="M1932" i="2"/>
  <c r="E1931" i="8" s="1"/>
  <c r="R1931" i="2"/>
  <c r="K1930" i="8" s="1"/>
  <c r="P1931" i="2"/>
  <c r="J1930" i="8" s="1"/>
  <c r="N1931" i="2"/>
  <c r="I1930" i="8" s="1"/>
  <c r="M1931" i="2"/>
  <c r="E1930" i="8" s="1"/>
  <c r="R1930" i="2"/>
  <c r="K1929" i="8" s="1"/>
  <c r="P1930" i="2"/>
  <c r="J1929" i="8" s="1"/>
  <c r="N1930" i="2"/>
  <c r="I1929" i="8" s="1"/>
  <c r="M1930" i="2"/>
  <c r="E1929" i="8" s="1"/>
  <c r="R1929" i="2"/>
  <c r="K1928" i="8" s="1"/>
  <c r="P1929" i="2"/>
  <c r="J1928" i="8" s="1"/>
  <c r="N1929" i="2"/>
  <c r="I1928" i="8" s="1"/>
  <c r="M1929" i="2"/>
  <c r="E1928" i="8" s="1"/>
  <c r="R1928" i="2"/>
  <c r="K1927" i="8" s="1"/>
  <c r="P1928" i="2"/>
  <c r="J1927" i="8" s="1"/>
  <c r="N1928" i="2"/>
  <c r="I1927" i="8" s="1"/>
  <c r="M1928" i="2"/>
  <c r="E1927" i="8" s="1"/>
  <c r="R1927" i="2"/>
  <c r="K1926" i="8" s="1"/>
  <c r="P1927" i="2"/>
  <c r="J1926" i="8" s="1"/>
  <c r="N1927" i="2"/>
  <c r="I1926" i="8" s="1"/>
  <c r="M1927" i="2"/>
  <c r="E1926" i="8" s="1"/>
  <c r="R1926" i="2"/>
  <c r="K1925" i="8" s="1"/>
  <c r="P1926" i="2"/>
  <c r="J1925" i="8" s="1"/>
  <c r="N1926" i="2"/>
  <c r="I1925" i="8" s="1"/>
  <c r="M1926" i="2"/>
  <c r="E1925" i="8" s="1"/>
  <c r="R1925" i="2"/>
  <c r="K1924" i="8" s="1"/>
  <c r="P1925" i="2"/>
  <c r="J1924" i="8" s="1"/>
  <c r="N1925" i="2"/>
  <c r="I1924" i="8" s="1"/>
  <c r="M1925" i="2"/>
  <c r="E1924" i="8" s="1"/>
  <c r="R1924" i="2"/>
  <c r="K1923" i="8" s="1"/>
  <c r="P1924" i="2"/>
  <c r="J1923" i="8" s="1"/>
  <c r="N1924" i="2"/>
  <c r="I1923" i="8" s="1"/>
  <c r="M1924" i="2"/>
  <c r="E1923" i="8" s="1"/>
  <c r="R1923" i="2"/>
  <c r="K1922" i="8" s="1"/>
  <c r="P1923" i="2"/>
  <c r="J1922" i="8" s="1"/>
  <c r="N1923" i="2"/>
  <c r="I1922" i="8" s="1"/>
  <c r="M1923" i="2"/>
  <c r="E1922" i="8" s="1"/>
  <c r="R1922" i="2"/>
  <c r="K1921" i="8" s="1"/>
  <c r="P1922" i="2"/>
  <c r="J1921" i="8" s="1"/>
  <c r="N1922" i="2"/>
  <c r="I1921" i="8" s="1"/>
  <c r="M1922" i="2"/>
  <c r="E1921" i="8" s="1"/>
  <c r="R1921" i="2"/>
  <c r="K1920" i="8" s="1"/>
  <c r="P1921" i="2"/>
  <c r="J1920" i="8" s="1"/>
  <c r="N1921" i="2"/>
  <c r="I1920" i="8" s="1"/>
  <c r="M1921" i="2"/>
  <c r="E1920" i="8" s="1"/>
  <c r="R1920" i="2"/>
  <c r="K1919" i="8" s="1"/>
  <c r="P1920" i="2"/>
  <c r="J1919" i="8" s="1"/>
  <c r="N1920" i="2"/>
  <c r="I1919" i="8" s="1"/>
  <c r="M1920" i="2"/>
  <c r="E1919" i="8" s="1"/>
  <c r="R1919" i="2"/>
  <c r="K1918" i="8" s="1"/>
  <c r="P1919" i="2"/>
  <c r="J1918" i="8" s="1"/>
  <c r="N1919" i="2"/>
  <c r="I1918" i="8" s="1"/>
  <c r="M1919" i="2"/>
  <c r="E1918" i="8" s="1"/>
  <c r="R1918" i="2"/>
  <c r="K1917" i="8" s="1"/>
  <c r="P1918" i="2"/>
  <c r="J1917" i="8" s="1"/>
  <c r="N1918" i="2"/>
  <c r="I1917" i="8" s="1"/>
  <c r="M1918" i="2"/>
  <c r="E1917" i="8" s="1"/>
  <c r="R1917" i="2"/>
  <c r="K1916" i="8" s="1"/>
  <c r="P1917" i="2"/>
  <c r="J1916" i="8" s="1"/>
  <c r="N1917" i="2"/>
  <c r="I1916" i="8" s="1"/>
  <c r="M1917" i="2"/>
  <c r="E1916" i="8" s="1"/>
  <c r="R1916" i="2"/>
  <c r="K1915" i="8" s="1"/>
  <c r="P1916" i="2"/>
  <c r="J1915" i="8" s="1"/>
  <c r="N1916" i="2"/>
  <c r="I1915" i="8" s="1"/>
  <c r="M1916" i="2"/>
  <c r="E1915" i="8" s="1"/>
  <c r="R1915" i="2"/>
  <c r="K1914" i="8" s="1"/>
  <c r="P1915" i="2"/>
  <c r="J1914" i="8" s="1"/>
  <c r="N1915" i="2"/>
  <c r="I1914" i="8" s="1"/>
  <c r="M1915" i="2"/>
  <c r="E1914" i="8" s="1"/>
  <c r="R1914" i="2"/>
  <c r="K1913" i="8" s="1"/>
  <c r="P1914" i="2"/>
  <c r="J1913" i="8" s="1"/>
  <c r="N1914" i="2"/>
  <c r="I1913" i="8" s="1"/>
  <c r="M1914" i="2"/>
  <c r="E1913" i="8" s="1"/>
  <c r="R1913" i="2"/>
  <c r="K1912" i="8" s="1"/>
  <c r="P1913" i="2"/>
  <c r="J1912" i="8" s="1"/>
  <c r="N1913" i="2"/>
  <c r="I1912" i="8" s="1"/>
  <c r="M1913" i="2"/>
  <c r="E1912" i="8" s="1"/>
  <c r="R1912" i="2"/>
  <c r="K1911" i="8" s="1"/>
  <c r="P1912" i="2"/>
  <c r="J1911" i="8" s="1"/>
  <c r="N1912" i="2"/>
  <c r="I1911" i="8" s="1"/>
  <c r="M1912" i="2"/>
  <c r="E1911" i="8" s="1"/>
  <c r="R1911" i="2"/>
  <c r="K1910" i="8" s="1"/>
  <c r="P1911" i="2"/>
  <c r="J1910" i="8" s="1"/>
  <c r="N1911" i="2"/>
  <c r="I1910" i="8" s="1"/>
  <c r="M1911" i="2"/>
  <c r="E1910" i="8" s="1"/>
  <c r="R1910" i="2"/>
  <c r="K1909" i="8" s="1"/>
  <c r="P1910" i="2"/>
  <c r="J1909" i="8" s="1"/>
  <c r="N1910" i="2"/>
  <c r="I1909" i="8" s="1"/>
  <c r="M1910" i="2"/>
  <c r="E1909" i="8" s="1"/>
  <c r="R1909" i="2"/>
  <c r="K1908" i="8" s="1"/>
  <c r="P1909" i="2"/>
  <c r="J1908" i="8" s="1"/>
  <c r="N1909" i="2"/>
  <c r="I1908" i="8" s="1"/>
  <c r="M1909" i="2"/>
  <c r="E1908" i="8" s="1"/>
  <c r="R1908" i="2"/>
  <c r="K1907" i="8" s="1"/>
  <c r="P1908" i="2"/>
  <c r="J1907" i="8" s="1"/>
  <c r="N1908" i="2"/>
  <c r="I1907" i="8" s="1"/>
  <c r="M1908" i="2"/>
  <c r="E1907" i="8" s="1"/>
  <c r="R1907" i="2"/>
  <c r="K1906" i="8" s="1"/>
  <c r="P1907" i="2"/>
  <c r="J1906" i="8" s="1"/>
  <c r="N1907" i="2"/>
  <c r="I1906" i="8" s="1"/>
  <c r="M1907" i="2"/>
  <c r="E1906" i="8" s="1"/>
  <c r="R1906" i="2"/>
  <c r="K1905" i="8" s="1"/>
  <c r="P1906" i="2"/>
  <c r="J1905" i="8" s="1"/>
  <c r="N1906" i="2"/>
  <c r="I1905" i="8" s="1"/>
  <c r="M1906" i="2"/>
  <c r="E1905" i="8" s="1"/>
  <c r="R1905" i="2"/>
  <c r="K1904" i="8" s="1"/>
  <c r="P1905" i="2"/>
  <c r="J1904" i="8" s="1"/>
  <c r="N1905" i="2"/>
  <c r="I1904" i="8" s="1"/>
  <c r="M1905" i="2"/>
  <c r="E1904" i="8" s="1"/>
  <c r="R1904" i="2"/>
  <c r="K1903" i="8" s="1"/>
  <c r="P1904" i="2"/>
  <c r="J1903" i="8" s="1"/>
  <c r="N1904" i="2"/>
  <c r="I1903" i="8" s="1"/>
  <c r="M1904" i="2"/>
  <c r="E1903" i="8" s="1"/>
  <c r="R1903" i="2"/>
  <c r="K1902" i="8" s="1"/>
  <c r="P1903" i="2"/>
  <c r="J1902" i="8" s="1"/>
  <c r="N1903" i="2"/>
  <c r="I1902" i="8" s="1"/>
  <c r="M1903" i="2"/>
  <c r="E1902" i="8" s="1"/>
  <c r="R1902" i="2"/>
  <c r="K1901" i="8" s="1"/>
  <c r="P1902" i="2"/>
  <c r="J1901" i="8" s="1"/>
  <c r="N1902" i="2"/>
  <c r="I1901" i="8" s="1"/>
  <c r="M1902" i="2"/>
  <c r="E1901" i="8" s="1"/>
  <c r="R1901" i="2"/>
  <c r="K1900" i="8" s="1"/>
  <c r="P1901" i="2"/>
  <c r="J1900" i="8" s="1"/>
  <c r="N1901" i="2"/>
  <c r="I1900" i="8" s="1"/>
  <c r="M1901" i="2"/>
  <c r="E1900" i="8" s="1"/>
  <c r="R1900" i="2"/>
  <c r="K1899" i="8" s="1"/>
  <c r="P1900" i="2"/>
  <c r="J1899" i="8" s="1"/>
  <c r="N1900" i="2"/>
  <c r="I1899" i="8" s="1"/>
  <c r="M1900" i="2"/>
  <c r="E1899" i="8" s="1"/>
  <c r="R1899" i="2"/>
  <c r="K1898" i="8" s="1"/>
  <c r="P1899" i="2"/>
  <c r="J1898" i="8" s="1"/>
  <c r="N1899" i="2"/>
  <c r="I1898" i="8" s="1"/>
  <c r="M1899" i="2"/>
  <c r="E1898" i="8" s="1"/>
  <c r="R1898" i="2"/>
  <c r="K1897" i="8" s="1"/>
  <c r="P1898" i="2"/>
  <c r="J1897" i="8" s="1"/>
  <c r="N1898" i="2"/>
  <c r="I1897" i="8" s="1"/>
  <c r="M1898" i="2"/>
  <c r="E1897" i="8" s="1"/>
  <c r="R1897" i="2"/>
  <c r="K1896" i="8" s="1"/>
  <c r="P1897" i="2"/>
  <c r="J1896" i="8" s="1"/>
  <c r="N1897" i="2"/>
  <c r="I1896" i="8" s="1"/>
  <c r="M1897" i="2"/>
  <c r="E1896" i="8" s="1"/>
  <c r="R1896" i="2"/>
  <c r="K1895" i="8" s="1"/>
  <c r="P1896" i="2"/>
  <c r="J1895" i="8" s="1"/>
  <c r="N1896" i="2"/>
  <c r="I1895" i="8" s="1"/>
  <c r="M1896" i="2"/>
  <c r="E1895" i="8" s="1"/>
  <c r="R1895" i="2"/>
  <c r="K1894" i="8" s="1"/>
  <c r="P1895" i="2"/>
  <c r="J1894" i="8" s="1"/>
  <c r="N1895" i="2"/>
  <c r="I1894" i="8" s="1"/>
  <c r="M1895" i="2"/>
  <c r="E1894" i="8" s="1"/>
  <c r="R1894" i="2"/>
  <c r="K1893" i="8" s="1"/>
  <c r="P1894" i="2"/>
  <c r="J1893" i="8" s="1"/>
  <c r="N1894" i="2"/>
  <c r="I1893" i="8" s="1"/>
  <c r="M1894" i="2"/>
  <c r="E1893" i="8" s="1"/>
  <c r="R1893" i="2"/>
  <c r="K1892" i="8" s="1"/>
  <c r="P1893" i="2"/>
  <c r="J1892" i="8" s="1"/>
  <c r="N1893" i="2"/>
  <c r="I1892" i="8" s="1"/>
  <c r="M1893" i="2"/>
  <c r="E1892" i="8" s="1"/>
  <c r="R1892" i="2"/>
  <c r="K1891" i="8" s="1"/>
  <c r="P1892" i="2"/>
  <c r="J1891" i="8" s="1"/>
  <c r="N1892" i="2"/>
  <c r="I1891" i="8" s="1"/>
  <c r="M1892" i="2"/>
  <c r="E1891" i="8" s="1"/>
  <c r="R1891" i="2"/>
  <c r="K1890" i="8" s="1"/>
  <c r="P1891" i="2"/>
  <c r="J1890" i="8" s="1"/>
  <c r="N1891" i="2"/>
  <c r="I1890" i="8" s="1"/>
  <c r="M1891" i="2"/>
  <c r="E1890" i="8" s="1"/>
  <c r="R1890" i="2"/>
  <c r="K1889" i="8" s="1"/>
  <c r="P1890" i="2"/>
  <c r="J1889" i="8" s="1"/>
  <c r="N1890" i="2"/>
  <c r="I1889" i="8" s="1"/>
  <c r="M1890" i="2"/>
  <c r="E1889" i="8" s="1"/>
  <c r="R1889" i="2"/>
  <c r="K1888" i="8" s="1"/>
  <c r="P1889" i="2"/>
  <c r="J1888" i="8" s="1"/>
  <c r="N1889" i="2"/>
  <c r="I1888" i="8" s="1"/>
  <c r="M1889" i="2"/>
  <c r="E1888" i="8" s="1"/>
  <c r="R1888" i="2"/>
  <c r="K1887" i="8" s="1"/>
  <c r="P1888" i="2"/>
  <c r="J1887" i="8" s="1"/>
  <c r="N1888" i="2"/>
  <c r="I1887" i="8" s="1"/>
  <c r="M1888" i="2"/>
  <c r="E1887" i="8" s="1"/>
  <c r="R1887" i="2"/>
  <c r="K1886" i="8" s="1"/>
  <c r="P1887" i="2"/>
  <c r="J1886" i="8" s="1"/>
  <c r="N1887" i="2"/>
  <c r="I1886" i="8" s="1"/>
  <c r="M1887" i="2"/>
  <c r="E1886" i="8" s="1"/>
  <c r="R1886" i="2"/>
  <c r="K1885" i="8" s="1"/>
  <c r="P1886" i="2"/>
  <c r="J1885" i="8" s="1"/>
  <c r="N1886" i="2"/>
  <c r="I1885" i="8" s="1"/>
  <c r="M1886" i="2"/>
  <c r="E1885" i="8" s="1"/>
  <c r="R1885" i="2"/>
  <c r="K1884" i="8" s="1"/>
  <c r="P1885" i="2"/>
  <c r="J1884" i="8" s="1"/>
  <c r="N1885" i="2"/>
  <c r="I1884" i="8" s="1"/>
  <c r="M1885" i="2"/>
  <c r="E1884" i="8" s="1"/>
  <c r="R1884" i="2"/>
  <c r="K1883" i="8" s="1"/>
  <c r="P1884" i="2"/>
  <c r="J1883" i="8" s="1"/>
  <c r="N1884" i="2"/>
  <c r="I1883" i="8" s="1"/>
  <c r="M1884" i="2"/>
  <c r="E1883" i="8" s="1"/>
  <c r="R1883" i="2"/>
  <c r="K1882" i="8" s="1"/>
  <c r="P1883" i="2"/>
  <c r="J1882" i="8" s="1"/>
  <c r="N1883" i="2"/>
  <c r="I1882" i="8" s="1"/>
  <c r="M1883" i="2"/>
  <c r="E1882" i="8" s="1"/>
  <c r="R1882" i="2"/>
  <c r="K1881" i="8" s="1"/>
  <c r="P1882" i="2"/>
  <c r="J1881" i="8" s="1"/>
  <c r="N1882" i="2"/>
  <c r="I1881" i="8" s="1"/>
  <c r="M1882" i="2"/>
  <c r="E1881" i="8" s="1"/>
  <c r="R1881" i="2"/>
  <c r="K1880" i="8" s="1"/>
  <c r="P1881" i="2"/>
  <c r="J1880" i="8" s="1"/>
  <c r="N1881" i="2"/>
  <c r="I1880" i="8" s="1"/>
  <c r="M1881" i="2"/>
  <c r="E1880" i="8" s="1"/>
  <c r="R1880" i="2"/>
  <c r="K1879" i="8" s="1"/>
  <c r="P1880" i="2"/>
  <c r="J1879" i="8" s="1"/>
  <c r="N1880" i="2"/>
  <c r="I1879" i="8" s="1"/>
  <c r="M1880" i="2"/>
  <c r="E1879" i="8" s="1"/>
  <c r="R1879" i="2"/>
  <c r="K1878" i="8" s="1"/>
  <c r="P1879" i="2"/>
  <c r="J1878" i="8" s="1"/>
  <c r="N1879" i="2"/>
  <c r="I1878" i="8" s="1"/>
  <c r="M1879" i="2"/>
  <c r="E1878" i="8" s="1"/>
  <c r="R1878" i="2"/>
  <c r="K1877" i="8" s="1"/>
  <c r="P1878" i="2"/>
  <c r="J1877" i="8" s="1"/>
  <c r="N1878" i="2"/>
  <c r="I1877" i="8" s="1"/>
  <c r="M1878" i="2"/>
  <c r="E1877" i="8" s="1"/>
  <c r="R1877" i="2"/>
  <c r="K1876" i="8" s="1"/>
  <c r="P1877" i="2"/>
  <c r="J1876" i="8" s="1"/>
  <c r="N1877" i="2"/>
  <c r="I1876" i="8" s="1"/>
  <c r="M1877" i="2"/>
  <c r="E1876" i="8" s="1"/>
  <c r="R1876" i="2"/>
  <c r="K1875" i="8" s="1"/>
  <c r="P1876" i="2"/>
  <c r="J1875" i="8" s="1"/>
  <c r="N1876" i="2"/>
  <c r="I1875" i="8" s="1"/>
  <c r="M1876" i="2"/>
  <c r="E1875" i="8" s="1"/>
  <c r="R1875" i="2"/>
  <c r="K1874" i="8" s="1"/>
  <c r="P1875" i="2"/>
  <c r="J1874" i="8" s="1"/>
  <c r="N1875" i="2"/>
  <c r="I1874" i="8" s="1"/>
  <c r="M1875" i="2"/>
  <c r="E1874" i="8" s="1"/>
  <c r="R1874" i="2"/>
  <c r="K1873" i="8" s="1"/>
  <c r="P1874" i="2"/>
  <c r="J1873" i="8" s="1"/>
  <c r="N1874" i="2"/>
  <c r="I1873" i="8" s="1"/>
  <c r="M1874" i="2"/>
  <c r="E1873" i="8" s="1"/>
  <c r="R1873" i="2"/>
  <c r="K1872" i="8" s="1"/>
  <c r="P1873" i="2"/>
  <c r="J1872" i="8" s="1"/>
  <c r="N1873" i="2"/>
  <c r="I1872" i="8" s="1"/>
  <c r="M1873" i="2"/>
  <c r="E1872" i="8" s="1"/>
  <c r="R1872" i="2"/>
  <c r="K1871" i="8" s="1"/>
  <c r="P1872" i="2"/>
  <c r="J1871" i="8" s="1"/>
  <c r="N1872" i="2"/>
  <c r="I1871" i="8" s="1"/>
  <c r="M1872" i="2"/>
  <c r="E1871" i="8" s="1"/>
  <c r="R1871" i="2"/>
  <c r="K1870" i="8" s="1"/>
  <c r="P1871" i="2"/>
  <c r="J1870" i="8" s="1"/>
  <c r="N1871" i="2"/>
  <c r="I1870" i="8" s="1"/>
  <c r="M1871" i="2"/>
  <c r="E1870" i="8" s="1"/>
  <c r="R1870" i="2"/>
  <c r="K1869" i="8" s="1"/>
  <c r="P1870" i="2"/>
  <c r="J1869" i="8" s="1"/>
  <c r="N1870" i="2"/>
  <c r="I1869" i="8" s="1"/>
  <c r="M1870" i="2"/>
  <c r="E1869" i="8" s="1"/>
  <c r="R1869" i="2"/>
  <c r="K1868" i="8" s="1"/>
  <c r="P1869" i="2"/>
  <c r="J1868" i="8" s="1"/>
  <c r="N1869" i="2"/>
  <c r="I1868" i="8" s="1"/>
  <c r="M1869" i="2"/>
  <c r="E1868" i="8" s="1"/>
  <c r="R1868" i="2"/>
  <c r="K1867" i="8" s="1"/>
  <c r="P1868" i="2"/>
  <c r="J1867" i="8" s="1"/>
  <c r="N1868" i="2"/>
  <c r="I1867" i="8" s="1"/>
  <c r="M1868" i="2"/>
  <c r="E1867" i="8" s="1"/>
  <c r="R1867" i="2"/>
  <c r="K1866" i="8" s="1"/>
  <c r="P1867" i="2"/>
  <c r="J1866" i="8" s="1"/>
  <c r="N1867" i="2"/>
  <c r="I1866" i="8" s="1"/>
  <c r="M1867" i="2"/>
  <c r="E1866" i="8" s="1"/>
  <c r="R1866" i="2"/>
  <c r="K1865" i="8" s="1"/>
  <c r="P1866" i="2"/>
  <c r="J1865" i="8" s="1"/>
  <c r="N1866" i="2"/>
  <c r="I1865" i="8" s="1"/>
  <c r="M1866" i="2"/>
  <c r="E1865" i="8" s="1"/>
  <c r="R1865" i="2"/>
  <c r="K1864" i="8" s="1"/>
  <c r="P1865" i="2"/>
  <c r="J1864" i="8" s="1"/>
  <c r="N1865" i="2"/>
  <c r="I1864" i="8" s="1"/>
  <c r="M1865" i="2"/>
  <c r="E1864" i="8" s="1"/>
  <c r="R1864" i="2"/>
  <c r="K1863" i="8" s="1"/>
  <c r="P1864" i="2"/>
  <c r="J1863" i="8" s="1"/>
  <c r="N1864" i="2"/>
  <c r="I1863" i="8" s="1"/>
  <c r="M1864" i="2"/>
  <c r="E1863" i="8" s="1"/>
  <c r="R1863" i="2"/>
  <c r="K1862" i="8" s="1"/>
  <c r="P1863" i="2"/>
  <c r="J1862" i="8" s="1"/>
  <c r="N1863" i="2"/>
  <c r="I1862" i="8" s="1"/>
  <c r="M1863" i="2"/>
  <c r="E1862" i="8" s="1"/>
  <c r="R1862" i="2"/>
  <c r="K1861" i="8" s="1"/>
  <c r="P1862" i="2"/>
  <c r="J1861" i="8" s="1"/>
  <c r="N1862" i="2"/>
  <c r="I1861" i="8" s="1"/>
  <c r="M1862" i="2"/>
  <c r="E1861" i="8" s="1"/>
  <c r="R1861" i="2"/>
  <c r="K1860" i="8" s="1"/>
  <c r="P1861" i="2"/>
  <c r="J1860" i="8" s="1"/>
  <c r="N1861" i="2"/>
  <c r="I1860" i="8" s="1"/>
  <c r="M1861" i="2"/>
  <c r="E1860" i="8" s="1"/>
  <c r="R1860" i="2"/>
  <c r="K1859" i="8" s="1"/>
  <c r="P1860" i="2"/>
  <c r="J1859" i="8" s="1"/>
  <c r="N1860" i="2"/>
  <c r="I1859" i="8" s="1"/>
  <c r="M1860" i="2"/>
  <c r="E1859" i="8" s="1"/>
  <c r="R1859" i="2"/>
  <c r="K1858" i="8" s="1"/>
  <c r="P1859" i="2"/>
  <c r="J1858" i="8" s="1"/>
  <c r="N1859" i="2"/>
  <c r="I1858" i="8" s="1"/>
  <c r="M1859" i="2"/>
  <c r="E1858" i="8" s="1"/>
  <c r="R1858" i="2"/>
  <c r="K1857" i="8" s="1"/>
  <c r="P1858" i="2"/>
  <c r="J1857" i="8" s="1"/>
  <c r="N1858" i="2"/>
  <c r="I1857" i="8" s="1"/>
  <c r="M1858" i="2"/>
  <c r="E1857" i="8" s="1"/>
  <c r="R1857" i="2"/>
  <c r="K1856" i="8" s="1"/>
  <c r="P1857" i="2"/>
  <c r="J1856" i="8" s="1"/>
  <c r="N1857" i="2"/>
  <c r="I1856" i="8" s="1"/>
  <c r="M1857" i="2"/>
  <c r="E1856" i="8" s="1"/>
  <c r="R1856" i="2"/>
  <c r="K1855" i="8" s="1"/>
  <c r="P1856" i="2"/>
  <c r="J1855" i="8" s="1"/>
  <c r="N1856" i="2"/>
  <c r="I1855" i="8" s="1"/>
  <c r="M1856" i="2"/>
  <c r="E1855" i="8" s="1"/>
  <c r="R1855" i="2"/>
  <c r="K1854" i="8" s="1"/>
  <c r="P1855" i="2"/>
  <c r="J1854" i="8" s="1"/>
  <c r="N1855" i="2"/>
  <c r="I1854" i="8" s="1"/>
  <c r="M1855" i="2"/>
  <c r="E1854" i="8" s="1"/>
  <c r="R1854" i="2"/>
  <c r="K1853" i="8" s="1"/>
  <c r="P1854" i="2"/>
  <c r="J1853" i="8" s="1"/>
  <c r="N1854" i="2"/>
  <c r="I1853" i="8" s="1"/>
  <c r="M1854" i="2"/>
  <c r="E1853" i="8" s="1"/>
  <c r="R1853" i="2"/>
  <c r="K1852" i="8" s="1"/>
  <c r="P1853" i="2"/>
  <c r="J1852" i="8" s="1"/>
  <c r="N1853" i="2"/>
  <c r="I1852" i="8" s="1"/>
  <c r="M1853" i="2"/>
  <c r="E1852" i="8" s="1"/>
  <c r="R1852" i="2"/>
  <c r="K1851" i="8" s="1"/>
  <c r="P1852" i="2"/>
  <c r="J1851" i="8" s="1"/>
  <c r="N1852" i="2"/>
  <c r="I1851" i="8" s="1"/>
  <c r="M1852" i="2"/>
  <c r="E1851" i="8" s="1"/>
  <c r="R1851" i="2"/>
  <c r="K1850" i="8" s="1"/>
  <c r="P1851" i="2"/>
  <c r="J1850" i="8" s="1"/>
  <c r="N1851" i="2"/>
  <c r="I1850" i="8" s="1"/>
  <c r="M1851" i="2"/>
  <c r="E1850" i="8" s="1"/>
  <c r="R1850" i="2"/>
  <c r="K1849" i="8" s="1"/>
  <c r="P1850" i="2"/>
  <c r="J1849" i="8" s="1"/>
  <c r="N1850" i="2"/>
  <c r="I1849" i="8" s="1"/>
  <c r="M1850" i="2"/>
  <c r="E1849" i="8" s="1"/>
  <c r="R1849" i="2"/>
  <c r="K1848" i="8" s="1"/>
  <c r="P1849" i="2"/>
  <c r="J1848" i="8" s="1"/>
  <c r="N1849" i="2"/>
  <c r="I1848" i="8" s="1"/>
  <c r="M1849" i="2"/>
  <c r="E1848" i="8" s="1"/>
  <c r="R1848" i="2"/>
  <c r="K1847" i="8" s="1"/>
  <c r="P1848" i="2"/>
  <c r="J1847" i="8" s="1"/>
  <c r="N1848" i="2"/>
  <c r="I1847" i="8" s="1"/>
  <c r="M1848" i="2"/>
  <c r="E1847" i="8" s="1"/>
  <c r="R1847" i="2"/>
  <c r="K1846" i="8" s="1"/>
  <c r="P1847" i="2"/>
  <c r="J1846" i="8" s="1"/>
  <c r="N1847" i="2"/>
  <c r="I1846" i="8" s="1"/>
  <c r="M1847" i="2"/>
  <c r="E1846" i="8" s="1"/>
  <c r="R1846" i="2"/>
  <c r="K1845" i="8" s="1"/>
  <c r="P1846" i="2"/>
  <c r="J1845" i="8" s="1"/>
  <c r="N1846" i="2"/>
  <c r="I1845" i="8" s="1"/>
  <c r="M1846" i="2"/>
  <c r="E1845" i="8" s="1"/>
  <c r="R1845" i="2"/>
  <c r="K1844" i="8" s="1"/>
  <c r="P1845" i="2"/>
  <c r="J1844" i="8" s="1"/>
  <c r="N1845" i="2"/>
  <c r="I1844" i="8" s="1"/>
  <c r="M1845" i="2"/>
  <c r="E1844" i="8" s="1"/>
  <c r="R1844" i="2"/>
  <c r="K1843" i="8" s="1"/>
  <c r="P1844" i="2"/>
  <c r="J1843" i="8" s="1"/>
  <c r="N1844" i="2"/>
  <c r="I1843" i="8" s="1"/>
  <c r="M1844" i="2"/>
  <c r="E1843" i="8" s="1"/>
  <c r="R1843" i="2"/>
  <c r="K1842" i="8" s="1"/>
  <c r="P1843" i="2"/>
  <c r="J1842" i="8" s="1"/>
  <c r="N1843" i="2"/>
  <c r="I1842" i="8" s="1"/>
  <c r="M1843" i="2"/>
  <c r="E1842" i="8" s="1"/>
  <c r="R1842" i="2"/>
  <c r="K1841" i="8" s="1"/>
  <c r="P1842" i="2"/>
  <c r="J1841" i="8" s="1"/>
  <c r="N1842" i="2"/>
  <c r="I1841" i="8" s="1"/>
  <c r="M1842" i="2"/>
  <c r="E1841" i="8" s="1"/>
  <c r="R1841" i="2"/>
  <c r="K1840" i="8" s="1"/>
  <c r="P1841" i="2"/>
  <c r="J1840" i="8" s="1"/>
  <c r="N1841" i="2"/>
  <c r="I1840" i="8" s="1"/>
  <c r="M1841" i="2"/>
  <c r="E1840" i="8" s="1"/>
  <c r="R1840" i="2"/>
  <c r="K1839" i="8" s="1"/>
  <c r="P1840" i="2"/>
  <c r="J1839" i="8" s="1"/>
  <c r="N1840" i="2"/>
  <c r="I1839" i="8" s="1"/>
  <c r="M1840" i="2"/>
  <c r="E1839" i="8" s="1"/>
  <c r="R1839" i="2"/>
  <c r="K1838" i="8" s="1"/>
  <c r="P1839" i="2"/>
  <c r="J1838" i="8" s="1"/>
  <c r="N1839" i="2"/>
  <c r="I1838" i="8" s="1"/>
  <c r="M1839" i="2"/>
  <c r="E1838" i="8" s="1"/>
  <c r="R1838" i="2"/>
  <c r="K1837" i="8" s="1"/>
  <c r="P1838" i="2"/>
  <c r="J1837" i="8" s="1"/>
  <c r="N1838" i="2"/>
  <c r="I1837" i="8" s="1"/>
  <c r="M1838" i="2"/>
  <c r="E1837" i="8" s="1"/>
  <c r="R1837" i="2"/>
  <c r="K1836" i="8" s="1"/>
  <c r="P1837" i="2"/>
  <c r="J1836" i="8" s="1"/>
  <c r="N1837" i="2"/>
  <c r="I1836" i="8" s="1"/>
  <c r="M1837" i="2"/>
  <c r="E1836" i="8" s="1"/>
  <c r="R1836" i="2"/>
  <c r="K1835" i="8" s="1"/>
  <c r="P1836" i="2"/>
  <c r="J1835" i="8" s="1"/>
  <c r="N1836" i="2"/>
  <c r="I1835" i="8" s="1"/>
  <c r="M1836" i="2"/>
  <c r="E1835" i="8" s="1"/>
  <c r="R1835" i="2"/>
  <c r="K1834" i="8" s="1"/>
  <c r="P1835" i="2"/>
  <c r="J1834" i="8" s="1"/>
  <c r="N1835" i="2"/>
  <c r="I1834" i="8" s="1"/>
  <c r="M1835" i="2"/>
  <c r="E1834" i="8" s="1"/>
  <c r="R1834" i="2"/>
  <c r="K1833" i="8" s="1"/>
  <c r="P1834" i="2"/>
  <c r="J1833" i="8" s="1"/>
  <c r="N1834" i="2"/>
  <c r="I1833" i="8" s="1"/>
  <c r="M1834" i="2"/>
  <c r="E1833" i="8" s="1"/>
  <c r="R1833" i="2"/>
  <c r="K1832" i="8" s="1"/>
  <c r="P1833" i="2"/>
  <c r="J1832" i="8" s="1"/>
  <c r="N1833" i="2"/>
  <c r="I1832" i="8" s="1"/>
  <c r="M1833" i="2"/>
  <c r="E1832" i="8" s="1"/>
  <c r="R1832" i="2"/>
  <c r="K1831" i="8" s="1"/>
  <c r="P1832" i="2"/>
  <c r="J1831" i="8" s="1"/>
  <c r="N1832" i="2"/>
  <c r="I1831" i="8" s="1"/>
  <c r="M1832" i="2"/>
  <c r="E1831" i="8" s="1"/>
  <c r="R1831" i="2"/>
  <c r="K1830" i="8" s="1"/>
  <c r="P1831" i="2"/>
  <c r="J1830" i="8" s="1"/>
  <c r="N1831" i="2"/>
  <c r="I1830" i="8" s="1"/>
  <c r="M1831" i="2"/>
  <c r="E1830" i="8" s="1"/>
  <c r="R1830" i="2"/>
  <c r="K1829" i="8" s="1"/>
  <c r="P1830" i="2"/>
  <c r="J1829" i="8" s="1"/>
  <c r="N1830" i="2"/>
  <c r="I1829" i="8" s="1"/>
  <c r="M1830" i="2"/>
  <c r="E1829" i="8" s="1"/>
  <c r="R1829" i="2"/>
  <c r="K1828" i="8" s="1"/>
  <c r="P1829" i="2"/>
  <c r="J1828" i="8" s="1"/>
  <c r="N1829" i="2"/>
  <c r="I1828" i="8" s="1"/>
  <c r="M1829" i="2"/>
  <c r="E1828" i="8" s="1"/>
  <c r="R1828" i="2"/>
  <c r="K1827" i="8" s="1"/>
  <c r="P1828" i="2"/>
  <c r="J1827" i="8" s="1"/>
  <c r="N1828" i="2"/>
  <c r="I1827" i="8" s="1"/>
  <c r="M1828" i="2"/>
  <c r="E1827" i="8" s="1"/>
  <c r="R1827" i="2"/>
  <c r="K1826" i="8" s="1"/>
  <c r="P1827" i="2"/>
  <c r="J1826" i="8" s="1"/>
  <c r="N1827" i="2"/>
  <c r="I1826" i="8" s="1"/>
  <c r="M1827" i="2"/>
  <c r="E1826" i="8" s="1"/>
  <c r="R1826" i="2"/>
  <c r="K1825" i="8" s="1"/>
  <c r="P1826" i="2"/>
  <c r="J1825" i="8" s="1"/>
  <c r="N1826" i="2"/>
  <c r="I1825" i="8" s="1"/>
  <c r="M1826" i="2"/>
  <c r="E1825" i="8" s="1"/>
  <c r="R1825" i="2"/>
  <c r="K1824" i="8" s="1"/>
  <c r="P1825" i="2"/>
  <c r="J1824" i="8" s="1"/>
  <c r="N1825" i="2"/>
  <c r="I1824" i="8" s="1"/>
  <c r="M1825" i="2"/>
  <c r="E1824" i="8" s="1"/>
  <c r="R1824" i="2"/>
  <c r="K1823" i="8" s="1"/>
  <c r="P1824" i="2"/>
  <c r="J1823" i="8" s="1"/>
  <c r="N1824" i="2"/>
  <c r="I1823" i="8" s="1"/>
  <c r="M1824" i="2"/>
  <c r="E1823" i="8" s="1"/>
  <c r="R1823" i="2"/>
  <c r="K1822" i="8" s="1"/>
  <c r="P1823" i="2"/>
  <c r="J1822" i="8" s="1"/>
  <c r="N1823" i="2"/>
  <c r="I1822" i="8" s="1"/>
  <c r="M1823" i="2"/>
  <c r="E1822" i="8" s="1"/>
  <c r="R1822" i="2"/>
  <c r="K1821" i="8" s="1"/>
  <c r="P1822" i="2"/>
  <c r="J1821" i="8" s="1"/>
  <c r="N1822" i="2"/>
  <c r="I1821" i="8" s="1"/>
  <c r="M1822" i="2"/>
  <c r="E1821" i="8" s="1"/>
  <c r="R1821" i="2"/>
  <c r="K1820" i="8" s="1"/>
  <c r="P1821" i="2"/>
  <c r="J1820" i="8" s="1"/>
  <c r="N1821" i="2"/>
  <c r="I1820" i="8" s="1"/>
  <c r="M1821" i="2"/>
  <c r="E1820" i="8" s="1"/>
  <c r="R1820" i="2"/>
  <c r="K1819" i="8" s="1"/>
  <c r="P1820" i="2"/>
  <c r="J1819" i="8" s="1"/>
  <c r="N1820" i="2"/>
  <c r="I1819" i="8" s="1"/>
  <c r="M1820" i="2"/>
  <c r="E1819" i="8" s="1"/>
  <c r="R1819" i="2"/>
  <c r="K1818" i="8" s="1"/>
  <c r="P1819" i="2"/>
  <c r="J1818" i="8" s="1"/>
  <c r="N1819" i="2"/>
  <c r="I1818" i="8" s="1"/>
  <c r="M1819" i="2"/>
  <c r="E1818" i="8" s="1"/>
  <c r="R1818" i="2"/>
  <c r="K1817" i="8" s="1"/>
  <c r="P1818" i="2"/>
  <c r="J1817" i="8" s="1"/>
  <c r="N1818" i="2"/>
  <c r="I1817" i="8" s="1"/>
  <c r="M1818" i="2"/>
  <c r="E1817" i="8" s="1"/>
  <c r="R1817" i="2"/>
  <c r="K1816" i="8" s="1"/>
  <c r="P1817" i="2"/>
  <c r="J1816" i="8" s="1"/>
  <c r="N1817" i="2"/>
  <c r="I1816" i="8" s="1"/>
  <c r="M1817" i="2"/>
  <c r="E1816" i="8" s="1"/>
  <c r="R1816" i="2"/>
  <c r="K1815" i="8" s="1"/>
  <c r="P1816" i="2"/>
  <c r="J1815" i="8" s="1"/>
  <c r="N1816" i="2"/>
  <c r="I1815" i="8" s="1"/>
  <c r="M1816" i="2"/>
  <c r="E1815" i="8" s="1"/>
  <c r="R1815" i="2"/>
  <c r="K1814" i="8" s="1"/>
  <c r="P1815" i="2"/>
  <c r="J1814" i="8" s="1"/>
  <c r="N1815" i="2"/>
  <c r="I1814" i="8" s="1"/>
  <c r="M1815" i="2"/>
  <c r="E1814" i="8" s="1"/>
  <c r="R1814" i="2"/>
  <c r="K1813" i="8" s="1"/>
  <c r="P1814" i="2"/>
  <c r="J1813" i="8" s="1"/>
  <c r="N1814" i="2"/>
  <c r="I1813" i="8" s="1"/>
  <c r="M1814" i="2"/>
  <c r="E1813" i="8" s="1"/>
  <c r="R1813" i="2"/>
  <c r="K1812" i="8" s="1"/>
  <c r="P1813" i="2"/>
  <c r="J1812" i="8" s="1"/>
  <c r="N1813" i="2"/>
  <c r="I1812" i="8" s="1"/>
  <c r="M1813" i="2"/>
  <c r="E1812" i="8" s="1"/>
  <c r="R1812" i="2"/>
  <c r="K1811" i="8" s="1"/>
  <c r="P1812" i="2"/>
  <c r="J1811" i="8" s="1"/>
  <c r="N1812" i="2"/>
  <c r="I1811" i="8" s="1"/>
  <c r="M1812" i="2"/>
  <c r="E1811" i="8" s="1"/>
  <c r="R1811" i="2"/>
  <c r="K1810" i="8" s="1"/>
  <c r="P1811" i="2"/>
  <c r="J1810" i="8" s="1"/>
  <c r="N1811" i="2"/>
  <c r="I1810" i="8" s="1"/>
  <c r="M1811" i="2"/>
  <c r="E1810" i="8" s="1"/>
  <c r="R1810" i="2"/>
  <c r="K1809" i="8" s="1"/>
  <c r="P1810" i="2"/>
  <c r="J1809" i="8" s="1"/>
  <c r="N1810" i="2"/>
  <c r="I1809" i="8" s="1"/>
  <c r="M1810" i="2"/>
  <c r="E1809" i="8" s="1"/>
  <c r="R1809" i="2"/>
  <c r="K1808" i="8" s="1"/>
  <c r="P1809" i="2"/>
  <c r="J1808" i="8" s="1"/>
  <c r="N1809" i="2"/>
  <c r="I1808" i="8" s="1"/>
  <c r="M1809" i="2"/>
  <c r="E1808" i="8" s="1"/>
  <c r="R1808" i="2"/>
  <c r="K1807" i="8" s="1"/>
  <c r="P1808" i="2"/>
  <c r="J1807" i="8" s="1"/>
  <c r="N1808" i="2"/>
  <c r="I1807" i="8" s="1"/>
  <c r="M1808" i="2"/>
  <c r="E1807" i="8" s="1"/>
  <c r="R1807" i="2"/>
  <c r="K1806" i="8" s="1"/>
  <c r="P1807" i="2"/>
  <c r="J1806" i="8" s="1"/>
  <c r="N1807" i="2"/>
  <c r="I1806" i="8" s="1"/>
  <c r="M1807" i="2"/>
  <c r="E1806" i="8" s="1"/>
  <c r="R1806" i="2"/>
  <c r="K1805" i="8" s="1"/>
  <c r="P1806" i="2"/>
  <c r="J1805" i="8" s="1"/>
  <c r="N1806" i="2"/>
  <c r="I1805" i="8" s="1"/>
  <c r="M1806" i="2"/>
  <c r="E1805" i="8" s="1"/>
  <c r="R1805" i="2"/>
  <c r="K1804" i="8" s="1"/>
  <c r="P1805" i="2"/>
  <c r="J1804" i="8" s="1"/>
  <c r="N1805" i="2"/>
  <c r="I1804" i="8" s="1"/>
  <c r="M1805" i="2"/>
  <c r="E1804" i="8" s="1"/>
  <c r="R1804" i="2"/>
  <c r="K1803" i="8" s="1"/>
  <c r="P1804" i="2"/>
  <c r="J1803" i="8" s="1"/>
  <c r="N1804" i="2"/>
  <c r="I1803" i="8" s="1"/>
  <c r="M1804" i="2"/>
  <c r="E1803" i="8" s="1"/>
  <c r="R1803" i="2"/>
  <c r="K1802" i="8" s="1"/>
  <c r="P1803" i="2"/>
  <c r="J1802" i="8" s="1"/>
  <c r="N1803" i="2"/>
  <c r="I1802" i="8" s="1"/>
  <c r="M1803" i="2"/>
  <c r="E1802" i="8" s="1"/>
  <c r="R1802" i="2"/>
  <c r="K1801" i="8" s="1"/>
  <c r="P1802" i="2"/>
  <c r="J1801" i="8" s="1"/>
  <c r="N1802" i="2"/>
  <c r="I1801" i="8" s="1"/>
  <c r="M1802" i="2"/>
  <c r="E1801" i="8" s="1"/>
  <c r="R1801" i="2"/>
  <c r="K1800" i="8" s="1"/>
  <c r="P1801" i="2"/>
  <c r="J1800" i="8" s="1"/>
  <c r="N1801" i="2"/>
  <c r="I1800" i="8" s="1"/>
  <c r="M1801" i="2"/>
  <c r="E1800" i="8" s="1"/>
  <c r="R1800" i="2"/>
  <c r="K1799" i="8" s="1"/>
  <c r="P1800" i="2"/>
  <c r="J1799" i="8" s="1"/>
  <c r="N1800" i="2"/>
  <c r="I1799" i="8" s="1"/>
  <c r="M1800" i="2"/>
  <c r="E1799" i="8" s="1"/>
  <c r="R1799" i="2"/>
  <c r="K1798" i="8" s="1"/>
  <c r="P1799" i="2"/>
  <c r="J1798" i="8" s="1"/>
  <c r="N1799" i="2"/>
  <c r="I1798" i="8" s="1"/>
  <c r="M1799" i="2"/>
  <c r="E1798" i="8" s="1"/>
  <c r="R1798" i="2"/>
  <c r="K1797" i="8" s="1"/>
  <c r="P1798" i="2"/>
  <c r="J1797" i="8" s="1"/>
  <c r="N1798" i="2"/>
  <c r="I1797" i="8" s="1"/>
  <c r="M1798" i="2"/>
  <c r="E1797" i="8" s="1"/>
  <c r="R1797" i="2"/>
  <c r="K1796" i="8" s="1"/>
  <c r="P1797" i="2"/>
  <c r="J1796" i="8" s="1"/>
  <c r="N1797" i="2"/>
  <c r="I1796" i="8" s="1"/>
  <c r="M1797" i="2"/>
  <c r="E1796" i="8" s="1"/>
  <c r="R1796" i="2"/>
  <c r="K1795" i="8" s="1"/>
  <c r="P1796" i="2"/>
  <c r="J1795" i="8" s="1"/>
  <c r="N1796" i="2"/>
  <c r="I1795" i="8" s="1"/>
  <c r="M1796" i="2"/>
  <c r="E1795" i="8" s="1"/>
  <c r="R1795" i="2"/>
  <c r="K1794" i="8" s="1"/>
  <c r="P1795" i="2"/>
  <c r="J1794" i="8" s="1"/>
  <c r="N1795" i="2"/>
  <c r="I1794" i="8" s="1"/>
  <c r="M1795" i="2"/>
  <c r="E1794" i="8" s="1"/>
  <c r="R1794" i="2"/>
  <c r="K1793" i="8" s="1"/>
  <c r="P1794" i="2"/>
  <c r="J1793" i="8" s="1"/>
  <c r="N1794" i="2"/>
  <c r="I1793" i="8" s="1"/>
  <c r="M1794" i="2"/>
  <c r="E1793" i="8" s="1"/>
  <c r="R1793" i="2"/>
  <c r="K1792" i="8" s="1"/>
  <c r="P1793" i="2"/>
  <c r="J1792" i="8" s="1"/>
  <c r="N1793" i="2"/>
  <c r="I1792" i="8" s="1"/>
  <c r="M1793" i="2"/>
  <c r="E1792" i="8" s="1"/>
  <c r="R1792" i="2"/>
  <c r="K1791" i="8" s="1"/>
  <c r="P1792" i="2"/>
  <c r="J1791" i="8" s="1"/>
  <c r="N1792" i="2"/>
  <c r="I1791" i="8" s="1"/>
  <c r="M1792" i="2"/>
  <c r="E1791" i="8" s="1"/>
  <c r="R1791" i="2"/>
  <c r="K1790" i="8" s="1"/>
  <c r="P1791" i="2"/>
  <c r="J1790" i="8" s="1"/>
  <c r="N1791" i="2"/>
  <c r="I1790" i="8" s="1"/>
  <c r="M1791" i="2"/>
  <c r="E1790" i="8" s="1"/>
  <c r="R1790" i="2"/>
  <c r="K1789" i="8" s="1"/>
  <c r="P1790" i="2"/>
  <c r="J1789" i="8" s="1"/>
  <c r="N1790" i="2"/>
  <c r="I1789" i="8" s="1"/>
  <c r="M1790" i="2"/>
  <c r="E1789" i="8" s="1"/>
  <c r="R1789" i="2"/>
  <c r="K1788" i="8" s="1"/>
  <c r="P1789" i="2"/>
  <c r="J1788" i="8" s="1"/>
  <c r="N1789" i="2"/>
  <c r="I1788" i="8" s="1"/>
  <c r="M1789" i="2"/>
  <c r="E1788" i="8" s="1"/>
  <c r="R1788" i="2"/>
  <c r="K1787" i="8" s="1"/>
  <c r="P1788" i="2"/>
  <c r="J1787" i="8" s="1"/>
  <c r="N1788" i="2"/>
  <c r="I1787" i="8" s="1"/>
  <c r="M1788" i="2"/>
  <c r="E1787" i="8" s="1"/>
  <c r="R1787" i="2"/>
  <c r="K1786" i="8" s="1"/>
  <c r="P1787" i="2"/>
  <c r="J1786" i="8" s="1"/>
  <c r="N1787" i="2"/>
  <c r="I1786" i="8" s="1"/>
  <c r="M1787" i="2"/>
  <c r="E1786" i="8" s="1"/>
  <c r="R1786" i="2"/>
  <c r="K1785" i="8" s="1"/>
  <c r="P1786" i="2"/>
  <c r="J1785" i="8" s="1"/>
  <c r="N1786" i="2"/>
  <c r="I1785" i="8" s="1"/>
  <c r="M1786" i="2"/>
  <c r="E1785" i="8" s="1"/>
  <c r="R1785" i="2"/>
  <c r="K1784" i="8" s="1"/>
  <c r="P1785" i="2"/>
  <c r="J1784" i="8" s="1"/>
  <c r="N1785" i="2"/>
  <c r="I1784" i="8" s="1"/>
  <c r="M1785" i="2"/>
  <c r="E1784" i="8" s="1"/>
  <c r="R1784" i="2"/>
  <c r="K1783" i="8" s="1"/>
  <c r="P1784" i="2"/>
  <c r="J1783" i="8" s="1"/>
  <c r="N1784" i="2"/>
  <c r="I1783" i="8" s="1"/>
  <c r="M1784" i="2"/>
  <c r="E1783" i="8" s="1"/>
  <c r="R1783" i="2"/>
  <c r="K1782" i="8" s="1"/>
  <c r="P1783" i="2"/>
  <c r="J1782" i="8" s="1"/>
  <c r="N1783" i="2"/>
  <c r="I1782" i="8" s="1"/>
  <c r="M1783" i="2"/>
  <c r="E1782" i="8" s="1"/>
  <c r="R1782" i="2"/>
  <c r="K1781" i="8" s="1"/>
  <c r="P1782" i="2"/>
  <c r="J1781" i="8" s="1"/>
  <c r="N1782" i="2"/>
  <c r="I1781" i="8" s="1"/>
  <c r="M1782" i="2"/>
  <c r="E1781" i="8" s="1"/>
  <c r="R1781" i="2"/>
  <c r="K1780" i="8" s="1"/>
  <c r="P1781" i="2"/>
  <c r="J1780" i="8" s="1"/>
  <c r="N1781" i="2"/>
  <c r="I1780" i="8" s="1"/>
  <c r="M1781" i="2"/>
  <c r="E1780" i="8" s="1"/>
  <c r="R1780" i="2"/>
  <c r="K1779" i="8" s="1"/>
  <c r="P1780" i="2"/>
  <c r="J1779" i="8" s="1"/>
  <c r="N1780" i="2"/>
  <c r="I1779" i="8" s="1"/>
  <c r="M1780" i="2"/>
  <c r="E1779" i="8" s="1"/>
  <c r="R1779" i="2"/>
  <c r="K1778" i="8" s="1"/>
  <c r="P1779" i="2"/>
  <c r="J1778" i="8" s="1"/>
  <c r="N1779" i="2"/>
  <c r="I1778" i="8" s="1"/>
  <c r="M1779" i="2"/>
  <c r="E1778" i="8" s="1"/>
  <c r="R1778" i="2"/>
  <c r="K1777" i="8" s="1"/>
  <c r="P1778" i="2"/>
  <c r="J1777" i="8" s="1"/>
  <c r="N1778" i="2"/>
  <c r="I1777" i="8" s="1"/>
  <c r="M1778" i="2"/>
  <c r="E1777" i="8" s="1"/>
  <c r="R1777" i="2"/>
  <c r="K1776" i="8" s="1"/>
  <c r="P1777" i="2"/>
  <c r="J1776" i="8" s="1"/>
  <c r="N1777" i="2"/>
  <c r="I1776" i="8" s="1"/>
  <c r="M1777" i="2"/>
  <c r="E1776" i="8" s="1"/>
  <c r="R1776" i="2"/>
  <c r="K1775" i="8" s="1"/>
  <c r="P1776" i="2"/>
  <c r="J1775" i="8" s="1"/>
  <c r="N1776" i="2"/>
  <c r="I1775" i="8" s="1"/>
  <c r="M1776" i="2"/>
  <c r="E1775" i="8" s="1"/>
  <c r="R1775" i="2"/>
  <c r="K1774" i="8" s="1"/>
  <c r="P1775" i="2"/>
  <c r="J1774" i="8" s="1"/>
  <c r="N1775" i="2"/>
  <c r="I1774" i="8" s="1"/>
  <c r="M1775" i="2"/>
  <c r="E1774" i="8" s="1"/>
  <c r="R1774" i="2"/>
  <c r="K1773" i="8" s="1"/>
  <c r="P1774" i="2"/>
  <c r="J1773" i="8" s="1"/>
  <c r="N1774" i="2"/>
  <c r="I1773" i="8" s="1"/>
  <c r="M1774" i="2"/>
  <c r="E1773" i="8" s="1"/>
  <c r="R1773" i="2"/>
  <c r="K1772" i="8" s="1"/>
  <c r="P1773" i="2"/>
  <c r="J1772" i="8" s="1"/>
  <c r="N1773" i="2"/>
  <c r="I1772" i="8" s="1"/>
  <c r="M1773" i="2"/>
  <c r="E1772" i="8" s="1"/>
  <c r="R1772" i="2"/>
  <c r="K1771" i="8" s="1"/>
  <c r="P1772" i="2"/>
  <c r="J1771" i="8" s="1"/>
  <c r="N1772" i="2"/>
  <c r="I1771" i="8" s="1"/>
  <c r="M1772" i="2"/>
  <c r="E1771" i="8" s="1"/>
  <c r="R1771" i="2"/>
  <c r="K1770" i="8" s="1"/>
  <c r="P1771" i="2"/>
  <c r="J1770" i="8" s="1"/>
  <c r="N1771" i="2"/>
  <c r="I1770" i="8" s="1"/>
  <c r="M1771" i="2"/>
  <c r="E1770" i="8" s="1"/>
  <c r="R1770" i="2"/>
  <c r="K1769" i="8" s="1"/>
  <c r="P1770" i="2"/>
  <c r="J1769" i="8" s="1"/>
  <c r="N1770" i="2"/>
  <c r="I1769" i="8" s="1"/>
  <c r="M1770" i="2"/>
  <c r="E1769" i="8" s="1"/>
  <c r="R1769" i="2"/>
  <c r="K1768" i="8" s="1"/>
  <c r="P1769" i="2"/>
  <c r="J1768" i="8" s="1"/>
  <c r="N1769" i="2"/>
  <c r="I1768" i="8" s="1"/>
  <c r="M1769" i="2"/>
  <c r="E1768" i="8" s="1"/>
  <c r="R1768" i="2"/>
  <c r="K1767" i="8" s="1"/>
  <c r="P1768" i="2"/>
  <c r="J1767" i="8" s="1"/>
  <c r="N1768" i="2"/>
  <c r="I1767" i="8" s="1"/>
  <c r="M1768" i="2"/>
  <c r="E1767" i="8" s="1"/>
  <c r="R1767" i="2"/>
  <c r="K1766" i="8" s="1"/>
  <c r="P1767" i="2"/>
  <c r="J1766" i="8" s="1"/>
  <c r="N1767" i="2"/>
  <c r="I1766" i="8" s="1"/>
  <c r="M1767" i="2"/>
  <c r="E1766" i="8" s="1"/>
  <c r="R1766" i="2"/>
  <c r="K1765" i="8" s="1"/>
  <c r="P1766" i="2"/>
  <c r="J1765" i="8" s="1"/>
  <c r="N1766" i="2"/>
  <c r="I1765" i="8" s="1"/>
  <c r="M1766" i="2"/>
  <c r="E1765" i="8" s="1"/>
  <c r="R1765" i="2"/>
  <c r="K1764" i="8" s="1"/>
  <c r="P1765" i="2"/>
  <c r="J1764" i="8" s="1"/>
  <c r="N1765" i="2"/>
  <c r="I1764" i="8" s="1"/>
  <c r="M1765" i="2"/>
  <c r="E1764" i="8" s="1"/>
  <c r="R1764" i="2"/>
  <c r="K1763" i="8" s="1"/>
  <c r="P1764" i="2"/>
  <c r="J1763" i="8" s="1"/>
  <c r="N1764" i="2"/>
  <c r="I1763" i="8" s="1"/>
  <c r="M1764" i="2"/>
  <c r="E1763" i="8" s="1"/>
  <c r="R1763" i="2"/>
  <c r="K1762" i="8" s="1"/>
  <c r="P1763" i="2"/>
  <c r="J1762" i="8" s="1"/>
  <c r="N1763" i="2"/>
  <c r="I1762" i="8" s="1"/>
  <c r="M1763" i="2"/>
  <c r="E1762" i="8" s="1"/>
  <c r="R1762" i="2"/>
  <c r="K1761" i="8" s="1"/>
  <c r="P1762" i="2"/>
  <c r="J1761" i="8" s="1"/>
  <c r="N1762" i="2"/>
  <c r="I1761" i="8" s="1"/>
  <c r="M1762" i="2"/>
  <c r="E1761" i="8" s="1"/>
  <c r="R1761" i="2"/>
  <c r="K1760" i="8" s="1"/>
  <c r="P1761" i="2"/>
  <c r="J1760" i="8" s="1"/>
  <c r="N1761" i="2"/>
  <c r="I1760" i="8" s="1"/>
  <c r="M1761" i="2"/>
  <c r="E1760" i="8" s="1"/>
  <c r="R1760" i="2"/>
  <c r="K1759" i="8" s="1"/>
  <c r="P1760" i="2"/>
  <c r="J1759" i="8" s="1"/>
  <c r="N1760" i="2"/>
  <c r="I1759" i="8" s="1"/>
  <c r="M1760" i="2"/>
  <c r="E1759" i="8" s="1"/>
  <c r="R1759" i="2"/>
  <c r="K1758" i="8" s="1"/>
  <c r="P1759" i="2"/>
  <c r="J1758" i="8" s="1"/>
  <c r="N1759" i="2"/>
  <c r="I1758" i="8" s="1"/>
  <c r="M1759" i="2"/>
  <c r="E1758" i="8" s="1"/>
  <c r="R1758" i="2"/>
  <c r="K1757" i="8" s="1"/>
  <c r="P1758" i="2"/>
  <c r="J1757" i="8" s="1"/>
  <c r="N1758" i="2"/>
  <c r="I1757" i="8" s="1"/>
  <c r="M1758" i="2"/>
  <c r="E1757" i="8" s="1"/>
  <c r="R1757" i="2"/>
  <c r="K1756" i="8" s="1"/>
  <c r="P1757" i="2"/>
  <c r="J1756" i="8" s="1"/>
  <c r="N1757" i="2"/>
  <c r="I1756" i="8" s="1"/>
  <c r="M1757" i="2"/>
  <c r="E1756" i="8" s="1"/>
  <c r="R1756" i="2"/>
  <c r="K1755" i="8" s="1"/>
  <c r="P1756" i="2"/>
  <c r="J1755" i="8" s="1"/>
  <c r="N1756" i="2"/>
  <c r="I1755" i="8" s="1"/>
  <c r="M1756" i="2"/>
  <c r="E1755" i="8" s="1"/>
  <c r="R1755" i="2"/>
  <c r="K1754" i="8" s="1"/>
  <c r="P1755" i="2"/>
  <c r="J1754" i="8" s="1"/>
  <c r="N1755" i="2"/>
  <c r="I1754" i="8" s="1"/>
  <c r="M1755" i="2"/>
  <c r="E1754" i="8" s="1"/>
  <c r="R1754" i="2"/>
  <c r="K1753" i="8" s="1"/>
  <c r="P1754" i="2"/>
  <c r="J1753" i="8" s="1"/>
  <c r="N1754" i="2"/>
  <c r="I1753" i="8" s="1"/>
  <c r="M1754" i="2"/>
  <c r="E1753" i="8" s="1"/>
  <c r="R1753" i="2"/>
  <c r="K1752" i="8" s="1"/>
  <c r="P1753" i="2"/>
  <c r="J1752" i="8" s="1"/>
  <c r="N1753" i="2"/>
  <c r="I1752" i="8" s="1"/>
  <c r="M1753" i="2"/>
  <c r="E1752" i="8" s="1"/>
  <c r="R1752" i="2"/>
  <c r="K1751" i="8" s="1"/>
  <c r="P1752" i="2"/>
  <c r="J1751" i="8" s="1"/>
  <c r="N1752" i="2"/>
  <c r="I1751" i="8" s="1"/>
  <c r="M1752" i="2"/>
  <c r="E1751" i="8" s="1"/>
  <c r="R1751" i="2"/>
  <c r="K1750" i="8" s="1"/>
  <c r="P1751" i="2"/>
  <c r="J1750" i="8" s="1"/>
  <c r="N1751" i="2"/>
  <c r="I1750" i="8" s="1"/>
  <c r="M1751" i="2"/>
  <c r="E1750" i="8" s="1"/>
  <c r="R1750" i="2"/>
  <c r="K1749" i="8" s="1"/>
  <c r="P1750" i="2"/>
  <c r="J1749" i="8" s="1"/>
  <c r="N1750" i="2"/>
  <c r="I1749" i="8" s="1"/>
  <c r="M1750" i="2"/>
  <c r="E1749" i="8" s="1"/>
  <c r="R1749" i="2"/>
  <c r="K1748" i="8" s="1"/>
  <c r="P1749" i="2"/>
  <c r="J1748" i="8" s="1"/>
  <c r="N1749" i="2"/>
  <c r="I1748" i="8" s="1"/>
  <c r="M1749" i="2"/>
  <c r="E1748" i="8" s="1"/>
  <c r="R1748" i="2"/>
  <c r="K1747" i="8" s="1"/>
  <c r="P1748" i="2"/>
  <c r="J1747" i="8" s="1"/>
  <c r="N1748" i="2"/>
  <c r="I1747" i="8" s="1"/>
  <c r="M1748" i="2"/>
  <c r="E1747" i="8" s="1"/>
  <c r="R1747" i="2"/>
  <c r="K1746" i="8" s="1"/>
  <c r="P1747" i="2"/>
  <c r="J1746" i="8" s="1"/>
  <c r="N1747" i="2"/>
  <c r="I1746" i="8" s="1"/>
  <c r="M1747" i="2"/>
  <c r="E1746" i="8" s="1"/>
  <c r="R1746" i="2"/>
  <c r="K1745" i="8" s="1"/>
  <c r="P1746" i="2"/>
  <c r="J1745" i="8" s="1"/>
  <c r="N1746" i="2"/>
  <c r="I1745" i="8" s="1"/>
  <c r="M1746" i="2"/>
  <c r="E1745" i="8" s="1"/>
  <c r="R1745" i="2"/>
  <c r="K1744" i="8" s="1"/>
  <c r="P1745" i="2"/>
  <c r="J1744" i="8" s="1"/>
  <c r="N1745" i="2"/>
  <c r="I1744" i="8" s="1"/>
  <c r="M1745" i="2"/>
  <c r="E1744" i="8" s="1"/>
  <c r="R1744" i="2"/>
  <c r="K1743" i="8" s="1"/>
  <c r="P1744" i="2"/>
  <c r="J1743" i="8" s="1"/>
  <c r="N1744" i="2"/>
  <c r="I1743" i="8" s="1"/>
  <c r="M1744" i="2"/>
  <c r="E1743" i="8" s="1"/>
  <c r="R1743" i="2"/>
  <c r="K1742" i="8" s="1"/>
  <c r="P1743" i="2"/>
  <c r="J1742" i="8" s="1"/>
  <c r="N1743" i="2"/>
  <c r="I1742" i="8" s="1"/>
  <c r="M1743" i="2"/>
  <c r="E1742" i="8" s="1"/>
  <c r="R1742" i="2"/>
  <c r="K1741" i="8" s="1"/>
  <c r="P1742" i="2"/>
  <c r="J1741" i="8" s="1"/>
  <c r="N1742" i="2"/>
  <c r="I1741" i="8" s="1"/>
  <c r="M1742" i="2"/>
  <c r="E1741" i="8" s="1"/>
  <c r="R1741" i="2"/>
  <c r="K1740" i="8" s="1"/>
  <c r="P1741" i="2"/>
  <c r="J1740" i="8" s="1"/>
  <c r="N1741" i="2"/>
  <c r="I1740" i="8" s="1"/>
  <c r="M1741" i="2"/>
  <c r="E1740" i="8" s="1"/>
  <c r="R1740" i="2"/>
  <c r="K1739" i="8" s="1"/>
  <c r="P1740" i="2"/>
  <c r="J1739" i="8" s="1"/>
  <c r="N1740" i="2"/>
  <c r="I1739" i="8" s="1"/>
  <c r="M1740" i="2"/>
  <c r="E1739" i="8" s="1"/>
  <c r="R1739" i="2"/>
  <c r="K1738" i="8" s="1"/>
  <c r="P1739" i="2"/>
  <c r="J1738" i="8" s="1"/>
  <c r="N1739" i="2"/>
  <c r="I1738" i="8" s="1"/>
  <c r="M1739" i="2"/>
  <c r="E1738" i="8" s="1"/>
  <c r="R1738" i="2"/>
  <c r="K1737" i="8" s="1"/>
  <c r="P1738" i="2"/>
  <c r="J1737" i="8" s="1"/>
  <c r="N1738" i="2"/>
  <c r="I1737" i="8" s="1"/>
  <c r="M1738" i="2"/>
  <c r="E1737" i="8" s="1"/>
  <c r="R1737" i="2"/>
  <c r="K1736" i="8" s="1"/>
  <c r="P1737" i="2"/>
  <c r="J1736" i="8" s="1"/>
  <c r="N1737" i="2"/>
  <c r="I1736" i="8" s="1"/>
  <c r="M1737" i="2"/>
  <c r="E1736" i="8" s="1"/>
  <c r="R1736" i="2"/>
  <c r="K1735" i="8" s="1"/>
  <c r="P1736" i="2"/>
  <c r="J1735" i="8" s="1"/>
  <c r="N1736" i="2"/>
  <c r="I1735" i="8" s="1"/>
  <c r="M1736" i="2"/>
  <c r="E1735" i="8" s="1"/>
  <c r="R1735" i="2"/>
  <c r="K1734" i="8" s="1"/>
  <c r="P1735" i="2"/>
  <c r="J1734" i="8" s="1"/>
  <c r="N1735" i="2"/>
  <c r="I1734" i="8" s="1"/>
  <c r="M1735" i="2"/>
  <c r="E1734" i="8" s="1"/>
  <c r="R1734" i="2"/>
  <c r="K1733" i="8" s="1"/>
  <c r="P1734" i="2"/>
  <c r="J1733" i="8" s="1"/>
  <c r="N1734" i="2"/>
  <c r="I1733" i="8" s="1"/>
  <c r="M1734" i="2"/>
  <c r="E1733" i="8" s="1"/>
  <c r="R1733" i="2"/>
  <c r="K1732" i="8" s="1"/>
  <c r="P1733" i="2"/>
  <c r="J1732" i="8" s="1"/>
  <c r="N1733" i="2"/>
  <c r="I1732" i="8" s="1"/>
  <c r="M1733" i="2"/>
  <c r="E1732" i="8" s="1"/>
  <c r="R1732" i="2"/>
  <c r="K1731" i="8" s="1"/>
  <c r="P1732" i="2"/>
  <c r="J1731" i="8" s="1"/>
  <c r="N1732" i="2"/>
  <c r="I1731" i="8" s="1"/>
  <c r="M1732" i="2"/>
  <c r="E1731" i="8" s="1"/>
  <c r="R1731" i="2"/>
  <c r="K1730" i="8" s="1"/>
  <c r="P1731" i="2"/>
  <c r="J1730" i="8" s="1"/>
  <c r="N1731" i="2"/>
  <c r="I1730" i="8" s="1"/>
  <c r="M1731" i="2"/>
  <c r="E1730" i="8" s="1"/>
  <c r="R1730" i="2"/>
  <c r="K1729" i="8" s="1"/>
  <c r="P1730" i="2"/>
  <c r="J1729" i="8" s="1"/>
  <c r="N1730" i="2"/>
  <c r="I1729" i="8" s="1"/>
  <c r="M1730" i="2"/>
  <c r="E1729" i="8" s="1"/>
  <c r="R1729" i="2"/>
  <c r="K1728" i="8" s="1"/>
  <c r="P1729" i="2"/>
  <c r="J1728" i="8" s="1"/>
  <c r="N1729" i="2"/>
  <c r="I1728" i="8" s="1"/>
  <c r="M1729" i="2"/>
  <c r="E1728" i="8" s="1"/>
  <c r="R1728" i="2"/>
  <c r="K1727" i="8" s="1"/>
  <c r="P1728" i="2"/>
  <c r="J1727" i="8" s="1"/>
  <c r="N1728" i="2"/>
  <c r="I1727" i="8" s="1"/>
  <c r="M1728" i="2"/>
  <c r="E1727" i="8" s="1"/>
  <c r="R1727" i="2"/>
  <c r="K1726" i="8" s="1"/>
  <c r="P1727" i="2"/>
  <c r="J1726" i="8" s="1"/>
  <c r="N1727" i="2"/>
  <c r="I1726" i="8" s="1"/>
  <c r="M1727" i="2"/>
  <c r="E1726" i="8" s="1"/>
  <c r="R1726" i="2"/>
  <c r="K1725" i="8" s="1"/>
  <c r="P1726" i="2"/>
  <c r="J1725" i="8" s="1"/>
  <c r="N1726" i="2"/>
  <c r="I1725" i="8" s="1"/>
  <c r="M1726" i="2"/>
  <c r="E1725" i="8" s="1"/>
  <c r="R1725" i="2"/>
  <c r="K1724" i="8" s="1"/>
  <c r="P1725" i="2"/>
  <c r="J1724" i="8" s="1"/>
  <c r="N1725" i="2"/>
  <c r="I1724" i="8" s="1"/>
  <c r="M1725" i="2"/>
  <c r="E1724" i="8" s="1"/>
  <c r="R1724" i="2"/>
  <c r="K1723" i="8" s="1"/>
  <c r="P1724" i="2"/>
  <c r="J1723" i="8" s="1"/>
  <c r="N1724" i="2"/>
  <c r="I1723" i="8" s="1"/>
  <c r="M1724" i="2"/>
  <c r="E1723" i="8" s="1"/>
  <c r="R1723" i="2"/>
  <c r="K1722" i="8" s="1"/>
  <c r="P1723" i="2"/>
  <c r="J1722" i="8" s="1"/>
  <c r="N1723" i="2"/>
  <c r="I1722" i="8" s="1"/>
  <c r="M1723" i="2"/>
  <c r="E1722" i="8" s="1"/>
  <c r="R1722" i="2"/>
  <c r="K1721" i="8" s="1"/>
  <c r="P1722" i="2"/>
  <c r="J1721" i="8" s="1"/>
  <c r="N1722" i="2"/>
  <c r="I1721" i="8" s="1"/>
  <c r="M1722" i="2"/>
  <c r="E1721" i="8" s="1"/>
  <c r="R1721" i="2"/>
  <c r="K1720" i="8" s="1"/>
  <c r="P1721" i="2"/>
  <c r="J1720" i="8" s="1"/>
  <c r="N1721" i="2"/>
  <c r="I1720" i="8" s="1"/>
  <c r="M1721" i="2"/>
  <c r="E1720" i="8" s="1"/>
  <c r="R1720" i="2"/>
  <c r="K1719" i="8" s="1"/>
  <c r="P1720" i="2"/>
  <c r="J1719" i="8" s="1"/>
  <c r="N1720" i="2"/>
  <c r="I1719" i="8" s="1"/>
  <c r="M1720" i="2"/>
  <c r="E1719" i="8" s="1"/>
  <c r="R1719" i="2"/>
  <c r="K1718" i="8" s="1"/>
  <c r="P1719" i="2"/>
  <c r="J1718" i="8" s="1"/>
  <c r="N1719" i="2"/>
  <c r="I1718" i="8" s="1"/>
  <c r="M1719" i="2"/>
  <c r="E1718" i="8" s="1"/>
  <c r="R1718" i="2"/>
  <c r="K1717" i="8" s="1"/>
  <c r="P1718" i="2"/>
  <c r="J1717" i="8" s="1"/>
  <c r="N1718" i="2"/>
  <c r="I1717" i="8" s="1"/>
  <c r="M1718" i="2"/>
  <c r="E1717" i="8" s="1"/>
  <c r="R1717" i="2"/>
  <c r="K1716" i="8" s="1"/>
  <c r="P1717" i="2"/>
  <c r="J1716" i="8" s="1"/>
  <c r="N1717" i="2"/>
  <c r="I1716" i="8" s="1"/>
  <c r="M1717" i="2"/>
  <c r="E1716" i="8" s="1"/>
  <c r="R1716" i="2"/>
  <c r="K1715" i="8" s="1"/>
  <c r="P1716" i="2"/>
  <c r="J1715" i="8" s="1"/>
  <c r="N1716" i="2"/>
  <c r="I1715" i="8" s="1"/>
  <c r="M1716" i="2"/>
  <c r="E1715" i="8" s="1"/>
  <c r="R1715" i="2"/>
  <c r="K1714" i="8" s="1"/>
  <c r="P1715" i="2"/>
  <c r="J1714" i="8" s="1"/>
  <c r="N1715" i="2"/>
  <c r="I1714" i="8" s="1"/>
  <c r="M1715" i="2"/>
  <c r="E1714" i="8" s="1"/>
  <c r="R1714" i="2"/>
  <c r="K1713" i="8" s="1"/>
  <c r="P1714" i="2"/>
  <c r="J1713" i="8" s="1"/>
  <c r="N1714" i="2"/>
  <c r="I1713" i="8" s="1"/>
  <c r="M1714" i="2"/>
  <c r="E1713" i="8" s="1"/>
  <c r="R1713" i="2"/>
  <c r="K1712" i="8" s="1"/>
  <c r="P1713" i="2"/>
  <c r="J1712" i="8" s="1"/>
  <c r="N1713" i="2"/>
  <c r="I1712" i="8" s="1"/>
  <c r="M1713" i="2"/>
  <c r="E1712" i="8" s="1"/>
  <c r="R1712" i="2"/>
  <c r="K1711" i="8" s="1"/>
  <c r="P1712" i="2"/>
  <c r="J1711" i="8" s="1"/>
  <c r="N1712" i="2"/>
  <c r="I1711" i="8" s="1"/>
  <c r="M1712" i="2"/>
  <c r="E1711" i="8" s="1"/>
  <c r="R1711" i="2"/>
  <c r="K1710" i="8" s="1"/>
  <c r="P1711" i="2"/>
  <c r="J1710" i="8" s="1"/>
  <c r="N1711" i="2"/>
  <c r="I1710" i="8" s="1"/>
  <c r="M1711" i="2"/>
  <c r="E1710" i="8" s="1"/>
  <c r="R1710" i="2"/>
  <c r="K1709" i="8" s="1"/>
  <c r="P1710" i="2"/>
  <c r="J1709" i="8" s="1"/>
  <c r="N1710" i="2"/>
  <c r="I1709" i="8" s="1"/>
  <c r="M1710" i="2"/>
  <c r="E1709" i="8" s="1"/>
  <c r="R1709" i="2"/>
  <c r="K1708" i="8" s="1"/>
  <c r="P1709" i="2"/>
  <c r="J1708" i="8" s="1"/>
  <c r="N1709" i="2"/>
  <c r="I1708" i="8" s="1"/>
  <c r="M1709" i="2"/>
  <c r="E1708" i="8" s="1"/>
  <c r="R1708" i="2"/>
  <c r="K1707" i="8" s="1"/>
  <c r="P1708" i="2"/>
  <c r="J1707" i="8" s="1"/>
  <c r="N1708" i="2"/>
  <c r="I1707" i="8" s="1"/>
  <c r="M1708" i="2"/>
  <c r="E1707" i="8" s="1"/>
  <c r="R1707" i="2"/>
  <c r="K1706" i="8" s="1"/>
  <c r="P1707" i="2"/>
  <c r="J1706" i="8" s="1"/>
  <c r="N1707" i="2"/>
  <c r="I1706" i="8" s="1"/>
  <c r="M1707" i="2"/>
  <c r="E1706" i="8" s="1"/>
  <c r="R1706" i="2"/>
  <c r="K1705" i="8" s="1"/>
  <c r="P1706" i="2"/>
  <c r="J1705" i="8" s="1"/>
  <c r="N1706" i="2"/>
  <c r="I1705" i="8" s="1"/>
  <c r="M1706" i="2"/>
  <c r="E1705" i="8" s="1"/>
  <c r="R1705" i="2"/>
  <c r="K1704" i="8" s="1"/>
  <c r="P1705" i="2"/>
  <c r="J1704" i="8" s="1"/>
  <c r="N1705" i="2"/>
  <c r="I1704" i="8" s="1"/>
  <c r="M1705" i="2"/>
  <c r="E1704" i="8" s="1"/>
  <c r="R1704" i="2"/>
  <c r="K1703" i="8" s="1"/>
  <c r="P1704" i="2"/>
  <c r="J1703" i="8" s="1"/>
  <c r="N1704" i="2"/>
  <c r="I1703" i="8" s="1"/>
  <c r="M1704" i="2"/>
  <c r="E1703" i="8" s="1"/>
  <c r="R1703" i="2"/>
  <c r="K1702" i="8" s="1"/>
  <c r="P1703" i="2"/>
  <c r="J1702" i="8" s="1"/>
  <c r="N1703" i="2"/>
  <c r="I1702" i="8" s="1"/>
  <c r="M1703" i="2"/>
  <c r="E1702" i="8" s="1"/>
  <c r="R1702" i="2"/>
  <c r="K1701" i="8" s="1"/>
  <c r="P1702" i="2"/>
  <c r="J1701" i="8" s="1"/>
  <c r="N1702" i="2"/>
  <c r="I1701" i="8" s="1"/>
  <c r="M1702" i="2"/>
  <c r="E1701" i="8" s="1"/>
  <c r="R1701" i="2"/>
  <c r="K1700" i="8" s="1"/>
  <c r="P1701" i="2"/>
  <c r="J1700" i="8" s="1"/>
  <c r="N1701" i="2"/>
  <c r="I1700" i="8" s="1"/>
  <c r="M1701" i="2"/>
  <c r="E1700" i="8" s="1"/>
  <c r="R1700" i="2"/>
  <c r="K1699" i="8" s="1"/>
  <c r="P1700" i="2"/>
  <c r="J1699" i="8" s="1"/>
  <c r="N1700" i="2"/>
  <c r="I1699" i="8" s="1"/>
  <c r="M1700" i="2"/>
  <c r="E1699" i="8" s="1"/>
  <c r="R1699" i="2"/>
  <c r="K1698" i="8" s="1"/>
  <c r="P1699" i="2"/>
  <c r="J1698" i="8" s="1"/>
  <c r="N1699" i="2"/>
  <c r="I1698" i="8" s="1"/>
  <c r="M1699" i="2"/>
  <c r="E1698" i="8" s="1"/>
  <c r="R1698" i="2"/>
  <c r="K1697" i="8" s="1"/>
  <c r="P1698" i="2"/>
  <c r="J1697" i="8" s="1"/>
  <c r="N1698" i="2"/>
  <c r="I1697" i="8" s="1"/>
  <c r="M1698" i="2"/>
  <c r="E1697" i="8" s="1"/>
  <c r="R1697" i="2"/>
  <c r="K1696" i="8" s="1"/>
  <c r="P1697" i="2"/>
  <c r="J1696" i="8" s="1"/>
  <c r="N1697" i="2"/>
  <c r="I1696" i="8" s="1"/>
  <c r="M1697" i="2"/>
  <c r="E1696" i="8" s="1"/>
  <c r="R1696" i="2"/>
  <c r="K1695" i="8" s="1"/>
  <c r="P1696" i="2"/>
  <c r="J1695" i="8" s="1"/>
  <c r="N1696" i="2"/>
  <c r="I1695" i="8" s="1"/>
  <c r="M1696" i="2"/>
  <c r="E1695" i="8" s="1"/>
  <c r="R1695" i="2"/>
  <c r="K1694" i="8" s="1"/>
  <c r="P1695" i="2"/>
  <c r="J1694" i="8" s="1"/>
  <c r="N1695" i="2"/>
  <c r="I1694" i="8" s="1"/>
  <c r="M1695" i="2"/>
  <c r="E1694" i="8" s="1"/>
  <c r="R1694" i="2"/>
  <c r="K1693" i="8" s="1"/>
  <c r="P1694" i="2"/>
  <c r="J1693" i="8" s="1"/>
  <c r="N1694" i="2"/>
  <c r="I1693" i="8" s="1"/>
  <c r="M1694" i="2"/>
  <c r="E1693" i="8" s="1"/>
  <c r="R1693" i="2"/>
  <c r="K1692" i="8" s="1"/>
  <c r="P1693" i="2"/>
  <c r="J1692" i="8" s="1"/>
  <c r="N1693" i="2"/>
  <c r="I1692" i="8" s="1"/>
  <c r="M1693" i="2"/>
  <c r="E1692" i="8" s="1"/>
  <c r="R1692" i="2"/>
  <c r="K1691" i="8" s="1"/>
  <c r="P1692" i="2"/>
  <c r="J1691" i="8" s="1"/>
  <c r="N1692" i="2"/>
  <c r="I1691" i="8" s="1"/>
  <c r="M1692" i="2"/>
  <c r="E1691" i="8" s="1"/>
  <c r="R1691" i="2"/>
  <c r="K1690" i="8" s="1"/>
  <c r="P1691" i="2"/>
  <c r="J1690" i="8" s="1"/>
  <c r="N1691" i="2"/>
  <c r="I1690" i="8" s="1"/>
  <c r="M1691" i="2"/>
  <c r="E1690" i="8" s="1"/>
  <c r="R1690" i="2"/>
  <c r="K1689" i="8" s="1"/>
  <c r="P1690" i="2"/>
  <c r="J1689" i="8" s="1"/>
  <c r="N1690" i="2"/>
  <c r="I1689" i="8" s="1"/>
  <c r="M1690" i="2"/>
  <c r="E1689" i="8" s="1"/>
  <c r="R1689" i="2"/>
  <c r="K1688" i="8" s="1"/>
  <c r="P1689" i="2"/>
  <c r="J1688" i="8" s="1"/>
  <c r="N1689" i="2"/>
  <c r="I1688" i="8" s="1"/>
  <c r="M1689" i="2"/>
  <c r="E1688" i="8" s="1"/>
  <c r="R1688" i="2"/>
  <c r="K1687" i="8" s="1"/>
  <c r="P1688" i="2"/>
  <c r="J1687" i="8" s="1"/>
  <c r="N1688" i="2"/>
  <c r="I1687" i="8" s="1"/>
  <c r="M1688" i="2"/>
  <c r="E1687" i="8" s="1"/>
  <c r="R1687" i="2"/>
  <c r="K1686" i="8" s="1"/>
  <c r="P1687" i="2"/>
  <c r="J1686" i="8" s="1"/>
  <c r="N1687" i="2"/>
  <c r="I1686" i="8" s="1"/>
  <c r="M1687" i="2"/>
  <c r="E1686" i="8" s="1"/>
  <c r="R1686" i="2"/>
  <c r="K1685" i="8" s="1"/>
  <c r="P1686" i="2"/>
  <c r="J1685" i="8" s="1"/>
  <c r="N1686" i="2"/>
  <c r="I1685" i="8" s="1"/>
  <c r="M1686" i="2"/>
  <c r="E1685" i="8" s="1"/>
  <c r="R1685" i="2"/>
  <c r="K1684" i="8" s="1"/>
  <c r="P1685" i="2"/>
  <c r="J1684" i="8" s="1"/>
  <c r="N1685" i="2"/>
  <c r="I1684" i="8" s="1"/>
  <c r="M1685" i="2"/>
  <c r="E1684" i="8" s="1"/>
  <c r="R1684" i="2"/>
  <c r="K1683" i="8" s="1"/>
  <c r="P1684" i="2"/>
  <c r="J1683" i="8" s="1"/>
  <c r="N1684" i="2"/>
  <c r="I1683" i="8" s="1"/>
  <c r="M1684" i="2"/>
  <c r="E1683" i="8" s="1"/>
  <c r="R1683" i="2"/>
  <c r="K1682" i="8" s="1"/>
  <c r="P1683" i="2"/>
  <c r="J1682" i="8" s="1"/>
  <c r="N1683" i="2"/>
  <c r="I1682" i="8" s="1"/>
  <c r="M1683" i="2"/>
  <c r="E1682" i="8" s="1"/>
  <c r="R1682" i="2"/>
  <c r="K1681" i="8" s="1"/>
  <c r="P1682" i="2"/>
  <c r="J1681" i="8" s="1"/>
  <c r="N1682" i="2"/>
  <c r="I1681" i="8" s="1"/>
  <c r="M1682" i="2"/>
  <c r="E1681" i="8" s="1"/>
  <c r="R1681" i="2"/>
  <c r="K1680" i="8" s="1"/>
  <c r="P1681" i="2"/>
  <c r="J1680" i="8" s="1"/>
  <c r="N1681" i="2"/>
  <c r="I1680" i="8" s="1"/>
  <c r="M1681" i="2"/>
  <c r="E1680" i="8" s="1"/>
  <c r="R1680" i="2"/>
  <c r="K1679" i="8" s="1"/>
  <c r="P1680" i="2"/>
  <c r="J1679" i="8" s="1"/>
  <c r="N1680" i="2"/>
  <c r="I1679" i="8" s="1"/>
  <c r="M1680" i="2"/>
  <c r="E1679" i="8" s="1"/>
  <c r="R1679" i="2"/>
  <c r="K1678" i="8" s="1"/>
  <c r="P1679" i="2"/>
  <c r="J1678" i="8" s="1"/>
  <c r="N1679" i="2"/>
  <c r="I1678" i="8" s="1"/>
  <c r="M1679" i="2"/>
  <c r="E1678" i="8" s="1"/>
  <c r="R1678" i="2"/>
  <c r="K1677" i="8" s="1"/>
  <c r="P1678" i="2"/>
  <c r="J1677" i="8" s="1"/>
  <c r="N1678" i="2"/>
  <c r="I1677" i="8" s="1"/>
  <c r="M1678" i="2"/>
  <c r="E1677" i="8" s="1"/>
  <c r="R1677" i="2"/>
  <c r="K1676" i="8" s="1"/>
  <c r="P1677" i="2"/>
  <c r="J1676" i="8" s="1"/>
  <c r="N1677" i="2"/>
  <c r="I1676" i="8" s="1"/>
  <c r="M1677" i="2"/>
  <c r="E1676" i="8" s="1"/>
  <c r="R1676" i="2"/>
  <c r="K1675" i="8" s="1"/>
  <c r="P1676" i="2"/>
  <c r="J1675" i="8" s="1"/>
  <c r="N1676" i="2"/>
  <c r="I1675" i="8" s="1"/>
  <c r="M1676" i="2"/>
  <c r="E1675" i="8" s="1"/>
  <c r="R1675" i="2"/>
  <c r="K1674" i="8" s="1"/>
  <c r="P1675" i="2"/>
  <c r="J1674" i="8" s="1"/>
  <c r="N1675" i="2"/>
  <c r="I1674" i="8" s="1"/>
  <c r="M1675" i="2"/>
  <c r="E1674" i="8" s="1"/>
  <c r="R1674" i="2"/>
  <c r="K1673" i="8" s="1"/>
  <c r="P1674" i="2"/>
  <c r="J1673" i="8" s="1"/>
  <c r="N1674" i="2"/>
  <c r="I1673" i="8" s="1"/>
  <c r="M1674" i="2"/>
  <c r="E1673" i="8" s="1"/>
  <c r="R1673" i="2"/>
  <c r="K1672" i="8" s="1"/>
  <c r="P1673" i="2"/>
  <c r="J1672" i="8" s="1"/>
  <c r="N1673" i="2"/>
  <c r="I1672" i="8" s="1"/>
  <c r="M1673" i="2"/>
  <c r="E1672" i="8" s="1"/>
  <c r="R1672" i="2"/>
  <c r="K1671" i="8" s="1"/>
  <c r="P1672" i="2"/>
  <c r="J1671" i="8" s="1"/>
  <c r="N1672" i="2"/>
  <c r="I1671" i="8" s="1"/>
  <c r="M1672" i="2"/>
  <c r="E1671" i="8" s="1"/>
  <c r="R1671" i="2"/>
  <c r="K1670" i="8" s="1"/>
  <c r="P1671" i="2"/>
  <c r="J1670" i="8" s="1"/>
  <c r="N1671" i="2"/>
  <c r="I1670" i="8" s="1"/>
  <c r="M1671" i="2"/>
  <c r="E1670" i="8" s="1"/>
  <c r="R1670" i="2"/>
  <c r="K1669" i="8" s="1"/>
  <c r="P1670" i="2"/>
  <c r="J1669" i="8" s="1"/>
  <c r="N1670" i="2"/>
  <c r="I1669" i="8" s="1"/>
  <c r="M1670" i="2"/>
  <c r="E1669" i="8" s="1"/>
  <c r="R1669" i="2"/>
  <c r="K1668" i="8" s="1"/>
  <c r="P1669" i="2"/>
  <c r="J1668" i="8" s="1"/>
  <c r="N1669" i="2"/>
  <c r="I1668" i="8" s="1"/>
  <c r="M1669" i="2"/>
  <c r="E1668" i="8" s="1"/>
  <c r="R1668" i="2"/>
  <c r="K1667" i="8" s="1"/>
  <c r="P1668" i="2"/>
  <c r="J1667" i="8" s="1"/>
  <c r="N1668" i="2"/>
  <c r="I1667" i="8" s="1"/>
  <c r="M1668" i="2"/>
  <c r="E1667" i="8" s="1"/>
  <c r="R1667" i="2"/>
  <c r="K1666" i="8" s="1"/>
  <c r="P1667" i="2"/>
  <c r="J1666" i="8" s="1"/>
  <c r="N1667" i="2"/>
  <c r="I1666" i="8" s="1"/>
  <c r="M1667" i="2"/>
  <c r="E1666" i="8" s="1"/>
  <c r="R1666" i="2"/>
  <c r="K1665" i="8" s="1"/>
  <c r="P1666" i="2"/>
  <c r="J1665" i="8" s="1"/>
  <c r="N1666" i="2"/>
  <c r="I1665" i="8" s="1"/>
  <c r="M1666" i="2"/>
  <c r="E1665" i="8" s="1"/>
  <c r="R1665" i="2"/>
  <c r="K1664" i="8" s="1"/>
  <c r="P1665" i="2"/>
  <c r="J1664" i="8" s="1"/>
  <c r="N1665" i="2"/>
  <c r="I1664" i="8" s="1"/>
  <c r="M1665" i="2"/>
  <c r="E1664" i="8" s="1"/>
  <c r="R1664" i="2"/>
  <c r="K1663" i="8" s="1"/>
  <c r="P1664" i="2"/>
  <c r="J1663" i="8" s="1"/>
  <c r="N1664" i="2"/>
  <c r="I1663" i="8" s="1"/>
  <c r="M1664" i="2"/>
  <c r="E1663" i="8" s="1"/>
  <c r="R1663" i="2"/>
  <c r="K1662" i="8" s="1"/>
  <c r="P1663" i="2"/>
  <c r="J1662" i="8" s="1"/>
  <c r="N1663" i="2"/>
  <c r="I1662" i="8" s="1"/>
  <c r="M1663" i="2"/>
  <c r="E1662" i="8" s="1"/>
  <c r="R1662" i="2"/>
  <c r="K1661" i="8" s="1"/>
  <c r="P1662" i="2"/>
  <c r="J1661" i="8" s="1"/>
  <c r="N1662" i="2"/>
  <c r="I1661" i="8" s="1"/>
  <c r="M1662" i="2"/>
  <c r="E1661" i="8" s="1"/>
  <c r="R1661" i="2"/>
  <c r="K1660" i="8" s="1"/>
  <c r="P1661" i="2"/>
  <c r="J1660" i="8" s="1"/>
  <c r="N1661" i="2"/>
  <c r="I1660" i="8" s="1"/>
  <c r="M1661" i="2"/>
  <c r="E1660" i="8" s="1"/>
  <c r="R1660" i="2"/>
  <c r="K1659" i="8" s="1"/>
  <c r="P1660" i="2"/>
  <c r="J1659" i="8" s="1"/>
  <c r="N1660" i="2"/>
  <c r="I1659" i="8" s="1"/>
  <c r="M1660" i="2"/>
  <c r="E1659" i="8" s="1"/>
  <c r="R1659" i="2"/>
  <c r="K1658" i="8" s="1"/>
  <c r="P1659" i="2"/>
  <c r="J1658" i="8" s="1"/>
  <c r="N1659" i="2"/>
  <c r="I1658" i="8" s="1"/>
  <c r="M1659" i="2"/>
  <c r="E1658" i="8" s="1"/>
  <c r="R1658" i="2"/>
  <c r="K1657" i="8" s="1"/>
  <c r="P1658" i="2"/>
  <c r="J1657" i="8" s="1"/>
  <c r="N1658" i="2"/>
  <c r="I1657" i="8" s="1"/>
  <c r="M1658" i="2"/>
  <c r="E1657" i="8" s="1"/>
  <c r="R1657" i="2"/>
  <c r="K1656" i="8" s="1"/>
  <c r="P1657" i="2"/>
  <c r="J1656" i="8" s="1"/>
  <c r="N1657" i="2"/>
  <c r="I1656" i="8" s="1"/>
  <c r="M1657" i="2"/>
  <c r="E1656" i="8" s="1"/>
  <c r="R1656" i="2"/>
  <c r="K1655" i="8" s="1"/>
  <c r="P1656" i="2"/>
  <c r="J1655" i="8" s="1"/>
  <c r="N1656" i="2"/>
  <c r="I1655" i="8" s="1"/>
  <c r="M1656" i="2"/>
  <c r="E1655" i="8" s="1"/>
  <c r="R1655" i="2"/>
  <c r="K1654" i="8" s="1"/>
  <c r="P1655" i="2"/>
  <c r="J1654" i="8" s="1"/>
  <c r="N1655" i="2"/>
  <c r="I1654" i="8" s="1"/>
  <c r="M1655" i="2"/>
  <c r="E1654" i="8" s="1"/>
  <c r="R1654" i="2"/>
  <c r="K1653" i="8" s="1"/>
  <c r="P1654" i="2"/>
  <c r="J1653" i="8" s="1"/>
  <c r="N1654" i="2"/>
  <c r="I1653" i="8" s="1"/>
  <c r="M1654" i="2"/>
  <c r="E1653" i="8" s="1"/>
  <c r="R1653" i="2"/>
  <c r="K1652" i="8" s="1"/>
  <c r="P1653" i="2"/>
  <c r="J1652" i="8" s="1"/>
  <c r="N1653" i="2"/>
  <c r="I1652" i="8" s="1"/>
  <c r="M1653" i="2"/>
  <c r="E1652" i="8" s="1"/>
  <c r="R1652" i="2"/>
  <c r="K1651" i="8" s="1"/>
  <c r="P1652" i="2"/>
  <c r="J1651" i="8" s="1"/>
  <c r="N1652" i="2"/>
  <c r="I1651" i="8" s="1"/>
  <c r="M1652" i="2"/>
  <c r="E1651" i="8" s="1"/>
  <c r="R1651" i="2"/>
  <c r="K1650" i="8" s="1"/>
  <c r="P1651" i="2"/>
  <c r="J1650" i="8" s="1"/>
  <c r="N1651" i="2"/>
  <c r="I1650" i="8" s="1"/>
  <c r="M1651" i="2"/>
  <c r="E1650" i="8" s="1"/>
  <c r="R1650" i="2"/>
  <c r="K1649" i="8" s="1"/>
  <c r="P1650" i="2"/>
  <c r="J1649" i="8" s="1"/>
  <c r="N1650" i="2"/>
  <c r="I1649" i="8" s="1"/>
  <c r="M1650" i="2"/>
  <c r="E1649" i="8" s="1"/>
  <c r="R1649" i="2"/>
  <c r="K1648" i="8" s="1"/>
  <c r="P1649" i="2"/>
  <c r="J1648" i="8" s="1"/>
  <c r="N1649" i="2"/>
  <c r="I1648" i="8" s="1"/>
  <c r="M1649" i="2"/>
  <c r="E1648" i="8" s="1"/>
  <c r="R1648" i="2"/>
  <c r="K1647" i="8" s="1"/>
  <c r="P1648" i="2"/>
  <c r="J1647" i="8" s="1"/>
  <c r="N1648" i="2"/>
  <c r="I1647" i="8" s="1"/>
  <c r="M1648" i="2"/>
  <c r="E1647" i="8" s="1"/>
  <c r="R1647" i="2"/>
  <c r="K1646" i="8" s="1"/>
  <c r="P1647" i="2"/>
  <c r="J1646" i="8" s="1"/>
  <c r="N1647" i="2"/>
  <c r="I1646" i="8" s="1"/>
  <c r="M1647" i="2"/>
  <c r="E1646" i="8" s="1"/>
  <c r="R1646" i="2"/>
  <c r="K1645" i="8" s="1"/>
  <c r="P1646" i="2"/>
  <c r="J1645" i="8" s="1"/>
  <c r="N1646" i="2"/>
  <c r="I1645" i="8" s="1"/>
  <c r="M1646" i="2"/>
  <c r="E1645" i="8" s="1"/>
  <c r="R1645" i="2"/>
  <c r="K1644" i="8" s="1"/>
  <c r="P1645" i="2"/>
  <c r="J1644" i="8" s="1"/>
  <c r="N1645" i="2"/>
  <c r="I1644" i="8" s="1"/>
  <c r="M1645" i="2"/>
  <c r="E1644" i="8" s="1"/>
  <c r="R1644" i="2"/>
  <c r="K1643" i="8" s="1"/>
  <c r="P1644" i="2"/>
  <c r="J1643" i="8" s="1"/>
  <c r="N1644" i="2"/>
  <c r="I1643" i="8" s="1"/>
  <c r="M1644" i="2"/>
  <c r="E1643" i="8" s="1"/>
  <c r="R1643" i="2"/>
  <c r="K1642" i="8" s="1"/>
  <c r="P1643" i="2"/>
  <c r="J1642" i="8" s="1"/>
  <c r="N1643" i="2"/>
  <c r="I1642" i="8" s="1"/>
  <c r="M1643" i="2"/>
  <c r="E1642" i="8" s="1"/>
  <c r="R1642" i="2"/>
  <c r="K1641" i="8" s="1"/>
  <c r="P1642" i="2"/>
  <c r="J1641" i="8" s="1"/>
  <c r="N1642" i="2"/>
  <c r="I1641" i="8" s="1"/>
  <c r="M1642" i="2"/>
  <c r="E1641" i="8" s="1"/>
  <c r="R1641" i="2"/>
  <c r="K1640" i="8" s="1"/>
  <c r="P1641" i="2"/>
  <c r="J1640" i="8" s="1"/>
  <c r="N1641" i="2"/>
  <c r="I1640" i="8" s="1"/>
  <c r="M1641" i="2"/>
  <c r="E1640" i="8" s="1"/>
  <c r="R1640" i="2"/>
  <c r="K1639" i="8" s="1"/>
  <c r="P1640" i="2"/>
  <c r="J1639" i="8" s="1"/>
  <c r="N1640" i="2"/>
  <c r="I1639" i="8" s="1"/>
  <c r="M1640" i="2"/>
  <c r="E1639" i="8" s="1"/>
  <c r="R1639" i="2"/>
  <c r="K1638" i="8" s="1"/>
  <c r="P1639" i="2"/>
  <c r="J1638" i="8" s="1"/>
  <c r="N1639" i="2"/>
  <c r="I1638" i="8" s="1"/>
  <c r="M1639" i="2"/>
  <c r="E1638" i="8" s="1"/>
  <c r="R1638" i="2"/>
  <c r="K1637" i="8" s="1"/>
  <c r="P1638" i="2"/>
  <c r="J1637" i="8" s="1"/>
  <c r="N1638" i="2"/>
  <c r="I1637" i="8" s="1"/>
  <c r="M1638" i="2"/>
  <c r="E1637" i="8" s="1"/>
  <c r="R1637" i="2"/>
  <c r="K1636" i="8" s="1"/>
  <c r="P1637" i="2"/>
  <c r="J1636" i="8" s="1"/>
  <c r="N1637" i="2"/>
  <c r="I1636" i="8" s="1"/>
  <c r="M1637" i="2"/>
  <c r="E1636" i="8" s="1"/>
  <c r="R1636" i="2"/>
  <c r="K1635" i="8" s="1"/>
  <c r="P1636" i="2"/>
  <c r="J1635" i="8" s="1"/>
  <c r="N1636" i="2"/>
  <c r="I1635" i="8" s="1"/>
  <c r="M1636" i="2"/>
  <c r="E1635" i="8" s="1"/>
  <c r="R1635" i="2"/>
  <c r="K1634" i="8" s="1"/>
  <c r="P1635" i="2"/>
  <c r="J1634" i="8" s="1"/>
  <c r="N1635" i="2"/>
  <c r="I1634" i="8" s="1"/>
  <c r="M1635" i="2"/>
  <c r="E1634" i="8" s="1"/>
  <c r="R1634" i="2"/>
  <c r="K1633" i="8" s="1"/>
  <c r="P1634" i="2"/>
  <c r="J1633" i="8" s="1"/>
  <c r="N1634" i="2"/>
  <c r="I1633" i="8" s="1"/>
  <c r="M1634" i="2"/>
  <c r="E1633" i="8" s="1"/>
  <c r="R1633" i="2"/>
  <c r="K1632" i="8" s="1"/>
  <c r="P1633" i="2"/>
  <c r="J1632" i="8" s="1"/>
  <c r="N1633" i="2"/>
  <c r="I1632" i="8" s="1"/>
  <c r="M1633" i="2"/>
  <c r="E1632" i="8" s="1"/>
  <c r="R1632" i="2"/>
  <c r="K1631" i="8" s="1"/>
  <c r="P1632" i="2"/>
  <c r="J1631" i="8" s="1"/>
  <c r="N1632" i="2"/>
  <c r="I1631" i="8" s="1"/>
  <c r="M1632" i="2"/>
  <c r="E1631" i="8" s="1"/>
  <c r="R1631" i="2"/>
  <c r="K1630" i="8" s="1"/>
  <c r="P1631" i="2"/>
  <c r="J1630" i="8" s="1"/>
  <c r="N1631" i="2"/>
  <c r="I1630" i="8" s="1"/>
  <c r="M1631" i="2"/>
  <c r="E1630" i="8" s="1"/>
  <c r="R1630" i="2"/>
  <c r="K1629" i="8" s="1"/>
  <c r="P1630" i="2"/>
  <c r="J1629" i="8" s="1"/>
  <c r="N1630" i="2"/>
  <c r="I1629" i="8" s="1"/>
  <c r="M1630" i="2"/>
  <c r="E1629" i="8" s="1"/>
  <c r="R1629" i="2"/>
  <c r="K1628" i="8" s="1"/>
  <c r="P1629" i="2"/>
  <c r="J1628" i="8" s="1"/>
  <c r="N1629" i="2"/>
  <c r="I1628" i="8" s="1"/>
  <c r="M1629" i="2"/>
  <c r="E1628" i="8" s="1"/>
  <c r="R1628" i="2"/>
  <c r="K1627" i="8" s="1"/>
  <c r="P1628" i="2"/>
  <c r="J1627" i="8" s="1"/>
  <c r="N1628" i="2"/>
  <c r="I1627" i="8" s="1"/>
  <c r="M1628" i="2"/>
  <c r="E1627" i="8" s="1"/>
  <c r="R1627" i="2"/>
  <c r="K1626" i="8" s="1"/>
  <c r="P1627" i="2"/>
  <c r="J1626" i="8" s="1"/>
  <c r="N1627" i="2"/>
  <c r="I1626" i="8" s="1"/>
  <c r="M1627" i="2"/>
  <c r="E1626" i="8" s="1"/>
  <c r="R1626" i="2"/>
  <c r="K1625" i="8" s="1"/>
  <c r="P1626" i="2"/>
  <c r="J1625" i="8" s="1"/>
  <c r="N1626" i="2"/>
  <c r="I1625" i="8" s="1"/>
  <c r="M1626" i="2"/>
  <c r="E1625" i="8" s="1"/>
  <c r="R1625" i="2"/>
  <c r="K1624" i="8" s="1"/>
  <c r="P1625" i="2"/>
  <c r="J1624" i="8" s="1"/>
  <c r="N1625" i="2"/>
  <c r="I1624" i="8" s="1"/>
  <c r="M1625" i="2"/>
  <c r="E1624" i="8" s="1"/>
  <c r="R1624" i="2"/>
  <c r="K1623" i="8" s="1"/>
  <c r="P1624" i="2"/>
  <c r="J1623" i="8" s="1"/>
  <c r="N1624" i="2"/>
  <c r="I1623" i="8" s="1"/>
  <c r="M1624" i="2"/>
  <c r="E1623" i="8" s="1"/>
  <c r="R1623" i="2"/>
  <c r="K1622" i="8" s="1"/>
  <c r="P1623" i="2"/>
  <c r="J1622" i="8" s="1"/>
  <c r="N1623" i="2"/>
  <c r="I1622" i="8" s="1"/>
  <c r="M1623" i="2"/>
  <c r="E1622" i="8" s="1"/>
  <c r="R1622" i="2"/>
  <c r="K1621" i="8" s="1"/>
  <c r="P1622" i="2"/>
  <c r="J1621" i="8" s="1"/>
  <c r="N1622" i="2"/>
  <c r="I1621" i="8" s="1"/>
  <c r="M1622" i="2"/>
  <c r="E1621" i="8" s="1"/>
  <c r="R1621" i="2"/>
  <c r="K1620" i="8" s="1"/>
  <c r="P1621" i="2"/>
  <c r="J1620" i="8" s="1"/>
  <c r="N1621" i="2"/>
  <c r="I1620" i="8" s="1"/>
  <c r="M1621" i="2"/>
  <c r="E1620" i="8" s="1"/>
  <c r="R1620" i="2"/>
  <c r="K1619" i="8" s="1"/>
  <c r="P1620" i="2"/>
  <c r="J1619" i="8" s="1"/>
  <c r="N1620" i="2"/>
  <c r="I1619" i="8" s="1"/>
  <c r="M1620" i="2"/>
  <c r="E1619" i="8" s="1"/>
  <c r="R1619" i="2"/>
  <c r="K1618" i="8" s="1"/>
  <c r="P1619" i="2"/>
  <c r="J1618" i="8" s="1"/>
  <c r="N1619" i="2"/>
  <c r="I1618" i="8" s="1"/>
  <c r="M1619" i="2"/>
  <c r="E1618" i="8" s="1"/>
  <c r="R1618" i="2"/>
  <c r="K1617" i="8" s="1"/>
  <c r="P1618" i="2"/>
  <c r="J1617" i="8" s="1"/>
  <c r="N1618" i="2"/>
  <c r="I1617" i="8" s="1"/>
  <c r="M1618" i="2"/>
  <c r="E1617" i="8" s="1"/>
  <c r="R1617" i="2"/>
  <c r="K1616" i="8" s="1"/>
  <c r="P1617" i="2"/>
  <c r="J1616" i="8" s="1"/>
  <c r="N1617" i="2"/>
  <c r="I1616" i="8" s="1"/>
  <c r="M1617" i="2"/>
  <c r="E1616" i="8" s="1"/>
  <c r="R1616" i="2"/>
  <c r="K1615" i="8" s="1"/>
  <c r="P1616" i="2"/>
  <c r="J1615" i="8" s="1"/>
  <c r="N1616" i="2"/>
  <c r="I1615" i="8" s="1"/>
  <c r="M1616" i="2"/>
  <c r="E1615" i="8" s="1"/>
  <c r="R1615" i="2"/>
  <c r="K1614" i="8" s="1"/>
  <c r="P1615" i="2"/>
  <c r="J1614" i="8" s="1"/>
  <c r="N1615" i="2"/>
  <c r="I1614" i="8" s="1"/>
  <c r="M1615" i="2"/>
  <c r="E1614" i="8" s="1"/>
  <c r="R1614" i="2"/>
  <c r="K1613" i="8" s="1"/>
  <c r="P1614" i="2"/>
  <c r="J1613" i="8" s="1"/>
  <c r="N1614" i="2"/>
  <c r="I1613" i="8" s="1"/>
  <c r="M1614" i="2"/>
  <c r="E1613" i="8" s="1"/>
  <c r="R1613" i="2"/>
  <c r="K1612" i="8" s="1"/>
  <c r="P1613" i="2"/>
  <c r="J1612" i="8" s="1"/>
  <c r="N1613" i="2"/>
  <c r="I1612" i="8" s="1"/>
  <c r="M1613" i="2"/>
  <c r="E1612" i="8" s="1"/>
  <c r="R1612" i="2"/>
  <c r="K1611" i="8" s="1"/>
  <c r="P1612" i="2"/>
  <c r="J1611" i="8" s="1"/>
  <c r="N1612" i="2"/>
  <c r="I1611" i="8" s="1"/>
  <c r="M1612" i="2"/>
  <c r="E1611" i="8" s="1"/>
  <c r="R1611" i="2"/>
  <c r="K1610" i="8" s="1"/>
  <c r="P1611" i="2"/>
  <c r="J1610" i="8" s="1"/>
  <c r="N1611" i="2"/>
  <c r="I1610" i="8" s="1"/>
  <c r="M1611" i="2"/>
  <c r="E1610" i="8" s="1"/>
  <c r="R1610" i="2"/>
  <c r="K1609" i="8" s="1"/>
  <c r="P1610" i="2"/>
  <c r="J1609" i="8" s="1"/>
  <c r="N1610" i="2"/>
  <c r="I1609" i="8" s="1"/>
  <c r="M1610" i="2"/>
  <c r="E1609" i="8" s="1"/>
  <c r="R1609" i="2"/>
  <c r="K1608" i="8" s="1"/>
  <c r="P1609" i="2"/>
  <c r="J1608" i="8" s="1"/>
  <c r="N1609" i="2"/>
  <c r="I1608" i="8" s="1"/>
  <c r="M1609" i="2"/>
  <c r="E1608" i="8" s="1"/>
  <c r="R1608" i="2"/>
  <c r="K1607" i="8" s="1"/>
  <c r="P1608" i="2"/>
  <c r="J1607" i="8" s="1"/>
  <c r="N1608" i="2"/>
  <c r="I1607" i="8" s="1"/>
  <c r="M1608" i="2"/>
  <c r="E1607" i="8" s="1"/>
  <c r="R1607" i="2"/>
  <c r="K1606" i="8" s="1"/>
  <c r="P1607" i="2"/>
  <c r="J1606" i="8" s="1"/>
  <c r="N1607" i="2"/>
  <c r="I1606" i="8" s="1"/>
  <c r="M1607" i="2"/>
  <c r="E1606" i="8" s="1"/>
  <c r="R1606" i="2"/>
  <c r="K1605" i="8" s="1"/>
  <c r="P1606" i="2"/>
  <c r="J1605" i="8" s="1"/>
  <c r="N1606" i="2"/>
  <c r="I1605" i="8" s="1"/>
  <c r="M1606" i="2"/>
  <c r="E1605" i="8" s="1"/>
  <c r="R1605" i="2"/>
  <c r="K1604" i="8" s="1"/>
  <c r="P1605" i="2"/>
  <c r="J1604" i="8" s="1"/>
  <c r="N1605" i="2"/>
  <c r="I1604" i="8" s="1"/>
  <c r="M1605" i="2"/>
  <c r="E1604" i="8" s="1"/>
  <c r="R1604" i="2"/>
  <c r="K1603" i="8" s="1"/>
  <c r="P1604" i="2"/>
  <c r="J1603" i="8" s="1"/>
  <c r="N1604" i="2"/>
  <c r="I1603" i="8" s="1"/>
  <c r="M1604" i="2"/>
  <c r="E1603" i="8" s="1"/>
  <c r="R1603" i="2"/>
  <c r="K1602" i="8" s="1"/>
  <c r="P1603" i="2"/>
  <c r="J1602" i="8" s="1"/>
  <c r="N1603" i="2"/>
  <c r="I1602" i="8" s="1"/>
  <c r="M1603" i="2"/>
  <c r="E1602" i="8" s="1"/>
  <c r="R1602" i="2"/>
  <c r="K1601" i="8" s="1"/>
  <c r="P1602" i="2"/>
  <c r="J1601" i="8" s="1"/>
  <c r="N1602" i="2"/>
  <c r="I1601" i="8" s="1"/>
  <c r="M1602" i="2"/>
  <c r="E1601" i="8" s="1"/>
  <c r="R1601" i="2"/>
  <c r="K1600" i="8" s="1"/>
  <c r="P1601" i="2"/>
  <c r="J1600" i="8" s="1"/>
  <c r="N1601" i="2"/>
  <c r="I1600" i="8" s="1"/>
  <c r="M1601" i="2"/>
  <c r="E1600" i="8" s="1"/>
  <c r="R1600" i="2"/>
  <c r="K1599" i="8" s="1"/>
  <c r="P1600" i="2"/>
  <c r="J1599" i="8" s="1"/>
  <c r="N1600" i="2"/>
  <c r="I1599" i="8" s="1"/>
  <c r="M1600" i="2"/>
  <c r="E1599" i="8" s="1"/>
  <c r="R1599" i="2"/>
  <c r="K1598" i="8" s="1"/>
  <c r="P1599" i="2"/>
  <c r="J1598" i="8" s="1"/>
  <c r="N1599" i="2"/>
  <c r="I1598" i="8" s="1"/>
  <c r="M1599" i="2"/>
  <c r="E1598" i="8" s="1"/>
  <c r="R1598" i="2"/>
  <c r="K1597" i="8" s="1"/>
  <c r="P1598" i="2"/>
  <c r="J1597" i="8" s="1"/>
  <c r="N1598" i="2"/>
  <c r="I1597" i="8" s="1"/>
  <c r="M1598" i="2"/>
  <c r="E1597" i="8" s="1"/>
  <c r="R1597" i="2"/>
  <c r="K1596" i="8" s="1"/>
  <c r="P1597" i="2"/>
  <c r="J1596" i="8" s="1"/>
  <c r="N1597" i="2"/>
  <c r="I1596" i="8" s="1"/>
  <c r="M1597" i="2"/>
  <c r="E1596" i="8" s="1"/>
  <c r="R1596" i="2"/>
  <c r="K1595" i="8" s="1"/>
  <c r="P1596" i="2"/>
  <c r="J1595" i="8" s="1"/>
  <c r="N1596" i="2"/>
  <c r="I1595" i="8" s="1"/>
  <c r="M1596" i="2"/>
  <c r="E1595" i="8" s="1"/>
  <c r="R1595" i="2"/>
  <c r="K1594" i="8" s="1"/>
  <c r="P1595" i="2"/>
  <c r="J1594" i="8" s="1"/>
  <c r="N1595" i="2"/>
  <c r="I1594" i="8" s="1"/>
  <c r="M1595" i="2"/>
  <c r="E1594" i="8" s="1"/>
  <c r="R1594" i="2"/>
  <c r="K1593" i="8" s="1"/>
  <c r="P1594" i="2"/>
  <c r="J1593" i="8" s="1"/>
  <c r="N1594" i="2"/>
  <c r="I1593" i="8" s="1"/>
  <c r="M1594" i="2"/>
  <c r="E1593" i="8" s="1"/>
  <c r="R1593" i="2"/>
  <c r="K1592" i="8" s="1"/>
  <c r="P1593" i="2"/>
  <c r="J1592" i="8" s="1"/>
  <c r="N1593" i="2"/>
  <c r="I1592" i="8" s="1"/>
  <c r="M1593" i="2"/>
  <c r="E1592" i="8" s="1"/>
  <c r="R1592" i="2"/>
  <c r="K1591" i="8" s="1"/>
  <c r="P1592" i="2"/>
  <c r="J1591" i="8" s="1"/>
  <c r="N1592" i="2"/>
  <c r="I1591" i="8" s="1"/>
  <c r="M1592" i="2"/>
  <c r="E1591" i="8" s="1"/>
  <c r="R1591" i="2"/>
  <c r="K1590" i="8" s="1"/>
  <c r="P1591" i="2"/>
  <c r="J1590" i="8" s="1"/>
  <c r="N1591" i="2"/>
  <c r="I1590" i="8" s="1"/>
  <c r="M1591" i="2"/>
  <c r="E1590" i="8" s="1"/>
  <c r="R1590" i="2"/>
  <c r="K1589" i="8" s="1"/>
  <c r="P1590" i="2"/>
  <c r="J1589" i="8" s="1"/>
  <c r="N1590" i="2"/>
  <c r="I1589" i="8" s="1"/>
  <c r="M1590" i="2"/>
  <c r="E1589" i="8" s="1"/>
  <c r="R1589" i="2"/>
  <c r="K1588" i="8" s="1"/>
  <c r="P1589" i="2"/>
  <c r="J1588" i="8" s="1"/>
  <c r="N1589" i="2"/>
  <c r="I1588" i="8" s="1"/>
  <c r="M1589" i="2"/>
  <c r="E1588" i="8" s="1"/>
  <c r="R1588" i="2"/>
  <c r="K1587" i="8" s="1"/>
  <c r="P1588" i="2"/>
  <c r="J1587" i="8" s="1"/>
  <c r="N1588" i="2"/>
  <c r="I1587" i="8" s="1"/>
  <c r="M1588" i="2"/>
  <c r="E1587" i="8" s="1"/>
  <c r="R1587" i="2"/>
  <c r="K1586" i="8" s="1"/>
  <c r="P1587" i="2"/>
  <c r="J1586" i="8" s="1"/>
  <c r="N1587" i="2"/>
  <c r="I1586" i="8" s="1"/>
  <c r="M1587" i="2"/>
  <c r="E1586" i="8" s="1"/>
  <c r="R1586" i="2"/>
  <c r="K1585" i="8" s="1"/>
  <c r="P1586" i="2"/>
  <c r="J1585" i="8" s="1"/>
  <c r="N1586" i="2"/>
  <c r="I1585" i="8" s="1"/>
  <c r="M1586" i="2"/>
  <c r="E1585" i="8" s="1"/>
  <c r="R1585" i="2"/>
  <c r="K1584" i="8" s="1"/>
  <c r="P1585" i="2"/>
  <c r="J1584" i="8" s="1"/>
  <c r="N1585" i="2"/>
  <c r="I1584" i="8" s="1"/>
  <c r="M1585" i="2"/>
  <c r="E1584" i="8" s="1"/>
  <c r="R1584" i="2"/>
  <c r="K1583" i="8" s="1"/>
  <c r="P1584" i="2"/>
  <c r="J1583" i="8" s="1"/>
  <c r="N1584" i="2"/>
  <c r="I1583" i="8" s="1"/>
  <c r="M1584" i="2"/>
  <c r="E1583" i="8" s="1"/>
  <c r="R1583" i="2"/>
  <c r="K1582" i="8" s="1"/>
  <c r="P1583" i="2"/>
  <c r="J1582" i="8" s="1"/>
  <c r="N1583" i="2"/>
  <c r="I1582" i="8" s="1"/>
  <c r="M1583" i="2"/>
  <c r="E1582" i="8" s="1"/>
  <c r="R1582" i="2"/>
  <c r="K1581" i="8" s="1"/>
  <c r="P1582" i="2"/>
  <c r="J1581" i="8" s="1"/>
  <c r="N1582" i="2"/>
  <c r="I1581" i="8" s="1"/>
  <c r="M1582" i="2"/>
  <c r="E1581" i="8" s="1"/>
  <c r="R1581" i="2"/>
  <c r="K1580" i="8" s="1"/>
  <c r="P1581" i="2"/>
  <c r="J1580" i="8" s="1"/>
  <c r="N1581" i="2"/>
  <c r="I1580" i="8" s="1"/>
  <c r="M1581" i="2"/>
  <c r="E1580" i="8" s="1"/>
  <c r="R1580" i="2"/>
  <c r="K1579" i="8" s="1"/>
  <c r="P1580" i="2"/>
  <c r="J1579" i="8" s="1"/>
  <c r="N1580" i="2"/>
  <c r="I1579" i="8" s="1"/>
  <c r="M1580" i="2"/>
  <c r="E1579" i="8" s="1"/>
  <c r="R1579" i="2"/>
  <c r="K1578" i="8" s="1"/>
  <c r="P1579" i="2"/>
  <c r="J1578" i="8" s="1"/>
  <c r="N1579" i="2"/>
  <c r="I1578" i="8" s="1"/>
  <c r="M1579" i="2"/>
  <c r="E1578" i="8" s="1"/>
  <c r="R1578" i="2"/>
  <c r="K1577" i="8" s="1"/>
  <c r="P1578" i="2"/>
  <c r="J1577" i="8" s="1"/>
  <c r="N1578" i="2"/>
  <c r="I1577" i="8" s="1"/>
  <c r="M1578" i="2"/>
  <c r="E1577" i="8" s="1"/>
  <c r="R1577" i="2"/>
  <c r="K1576" i="8" s="1"/>
  <c r="P1577" i="2"/>
  <c r="J1576" i="8" s="1"/>
  <c r="N1577" i="2"/>
  <c r="I1576" i="8" s="1"/>
  <c r="M1577" i="2"/>
  <c r="E1576" i="8" s="1"/>
  <c r="R1576" i="2"/>
  <c r="K1575" i="8" s="1"/>
  <c r="P1576" i="2"/>
  <c r="J1575" i="8" s="1"/>
  <c r="N1576" i="2"/>
  <c r="I1575" i="8" s="1"/>
  <c r="M1576" i="2"/>
  <c r="E1575" i="8" s="1"/>
  <c r="R1575" i="2"/>
  <c r="K1574" i="8" s="1"/>
  <c r="P1575" i="2"/>
  <c r="J1574" i="8" s="1"/>
  <c r="N1575" i="2"/>
  <c r="I1574" i="8" s="1"/>
  <c r="M1575" i="2"/>
  <c r="E1574" i="8" s="1"/>
  <c r="R1574" i="2"/>
  <c r="K1573" i="8" s="1"/>
  <c r="P1574" i="2"/>
  <c r="J1573" i="8" s="1"/>
  <c r="N1574" i="2"/>
  <c r="I1573" i="8" s="1"/>
  <c r="M1574" i="2"/>
  <c r="E1573" i="8" s="1"/>
  <c r="R1573" i="2"/>
  <c r="K1572" i="8" s="1"/>
  <c r="P1573" i="2"/>
  <c r="J1572" i="8" s="1"/>
  <c r="N1573" i="2"/>
  <c r="I1572" i="8" s="1"/>
  <c r="M1573" i="2"/>
  <c r="E1572" i="8" s="1"/>
  <c r="R1572" i="2"/>
  <c r="K1571" i="8" s="1"/>
  <c r="P1572" i="2"/>
  <c r="J1571" i="8" s="1"/>
  <c r="N1572" i="2"/>
  <c r="I1571" i="8" s="1"/>
  <c r="M1572" i="2"/>
  <c r="E1571" i="8" s="1"/>
  <c r="R1571" i="2"/>
  <c r="K1570" i="8" s="1"/>
  <c r="P1571" i="2"/>
  <c r="J1570" i="8" s="1"/>
  <c r="N1571" i="2"/>
  <c r="I1570" i="8" s="1"/>
  <c r="M1571" i="2"/>
  <c r="E1570" i="8" s="1"/>
  <c r="R1570" i="2"/>
  <c r="K1569" i="8" s="1"/>
  <c r="P1570" i="2"/>
  <c r="J1569" i="8" s="1"/>
  <c r="N1570" i="2"/>
  <c r="I1569" i="8" s="1"/>
  <c r="M1570" i="2"/>
  <c r="E1569" i="8" s="1"/>
  <c r="R1569" i="2"/>
  <c r="K1568" i="8" s="1"/>
  <c r="P1569" i="2"/>
  <c r="J1568" i="8" s="1"/>
  <c r="N1569" i="2"/>
  <c r="I1568" i="8" s="1"/>
  <c r="M1569" i="2"/>
  <c r="E1568" i="8" s="1"/>
  <c r="R1568" i="2"/>
  <c r="K1567" i="8" s="1"/>
  <c r="P1568" i="2"/>
  <c r="J1567" i="8" s="1"/>
  <c r="N1568" i="2"/>
  <c r="I1567" i="8" s="1"/>
  <c r="M1568" i="2"/>
  <c r="E1567" i="8" s="1"/>
  <c r="R1567" i="2"/>
  <c r="K1566" i="8" s="1"/>
  <c r="P1567" i="2"/>
  <c r="J1566" i="8" s="1"/>
  <c r="N1567" i="2"/>
  <c r="I1566" i="8" s="1"/>
  <c r="M1567" i="2"/>
  <c r="E1566" i="8" s="1"/>
  <c r="R1566" i="2"/>
  <c r="K1565" i="8" s="1"/>
  <c r="P1566" i="2"/>
  <c r="J1565" i="8" s="1"/>
  <c r="N1566" i="2"/>
  <c r="I1565" i="8" s="1"/>
  <c r="M1566" i="2"/>
  <c r="E1565" i="8" s="1"/>
  <c r="R1565" i="2"/>
  <c r="K1564" i="8" s="1"/>
  <c r="P1565" i="2"/>
  <c r="J1564" i="8" s="1"/>
  <c r="N1565" i="2"/>
  <c r="I1564" i="8" s="1"/>
  <c r="M1565" i="2"/>
  <c r="E1564" i="8" s="1"/>
  <c r="R1564" i="2"/>
  <c r="K1563" i="8" s="1"/>
  <c r="P1564" i="2"/>
  <c r="J1563" i="8" s="1"/>
  <c r="N1564" i="2"/>
  <c r="I1563" i="8" s="1"/>
  <c r="M1564" i="2"/>
  <c r="E1563" i="8" s="1"/>
  <c r="R1563" i="2"/>
  <c r="K1562" i="8" s="1"/>
  <c r="P1563" i="2"/>
  <c r="J1562" i="8" s="1"/>
  <c r="N1563" i="2"/>
  <c r="I1562" i="8" s="1"/>
  <c r="M1563" i="2"/>
  <c r="E1562" i="8" s="1"/>
  <c r="R1562" i="2"/>
  <c r="K1561" i="8" s="1"/>
  <c r="P1562" i="2"/>
  <c r="J1561" i="8" s="1"/>
  <c r="N1562" i="2"/>
  <c r="I1561" i="8" s="1"/>
  <c r="M1562" i="2"/>
  <c r="E1561" i="8" s="1"/>
  <c r="R1561" i="2"/>
  <c r="K1560" i="8" s="1"/>
  <c r="P1561" i="2"/>
  <c r="J1560" i="8" s="1"/>
  <c r="N1561" i="2"/>
  <c r="I1560" i="8" s="1"/>
  <c r="M1561" i="2"/>
  <c r="E1560" i="8" s="1"/>
  <c r="R1560" i="2"/>
  <c r="K1559" i="8" s="1"/>
  <c r="P1560" i="2"/>
  <c r="J1559" i="8" s="1"/>
  <c r="N1560" i="2"/>
  <c r="I1559" i="8" s="1"/>
  <c r="M1560" i="2"/>
  <c r="E1559" i="8" s="1"/>
  <c r="R1559" i="2"/>
  <c r="K1558" i="8" s="1"/>
  <c r="P1559" i="2"/>
  <c r="J1558" i="8" s="1"/>
  <c r="N1559" i="2"/>
  <c r="I1558" i="8" s="1"/>
  <c r="M1559" i="2"/>
  <c r="E1558" i="8" s="1"/>
  <c r="R1558" i="2"/>
  <c r="K1557" i="8" s="1"/>
  <c r="P1558" i="2"/>
  <c r="J1557" i="8" s="1"/>
  <c r="N1558" i="2"/>
  <c r="I1557" i="8" s="1"/>
  <c r="M1558" i="2"/>
  <c r="E1557" i="8" s="1"/>
  <c r="R1557" i="2"/>
  <c r="K1556" i="8" s="1"/>
  <c r="P1557" i="2"/>
  <c r="J1556" i="8" s="1"/>
  <c r="N1557" i="2"/>
  <c r="I1556" i="8" s="1"/>
  <c r="M1557" i="2"/>
  <c r="E1556" i="8" s="1"/>
  <c r="R1556" i="2"/>
  <c r="K1555" i="8" s="1"/>
  <c r="P1556" i="2"/>
  <c r="J1555" i="8" s="1"/>
  <c r="N1556" i="2"/>
  <c r="I1555" i="8" s="1"/>
  <c r="M1556" i="2"/>
  <c r="E1555" i="8" s="1"/>
  <c r="R1555" i="2"/>
  <c r="K1554" i="8" s="1"/>
  <c r="P1555" i="2"/>
  <c r="J1554" i="8" s="1"/>
  <c r="N1555" i="2"/>
  <c r="I1554" i="8" s="1"/>
  <c r="M1555" i="2"/>
  <c r="E1554" i="8" s="1"/>
  <c r="R1554" i="2"/>
  <c r="K1553" i="8" s="1"/>
  <c r="P1554" i="2"/>
  <c r="J1553" i="8" s="1"/>
  <c r="N1554" i="2"/>
  <c r="I1553" i="8" s="1"/>
  <c r="M1554" i="2"/>
  <c r="E1553" i="8" s="1"/>
  <c r="R1553" i="2"/>
  <c r="K1552" i="8" s="1"/>
  <c r="P1553" i="2"/>
  <c r="J1552" i="8" s="1"/>
  <c r="N1553" i="2"/>
  <c r="I1552" i="8" s="1"/>
  <c r="M1553" i="2"/>
  <c r="E1552" i="8" s="1"/>
  <c r="R1552" i="2"/>
  <c r="K1551" i="8" s="1"/>
  <c r="P1552" i="2"/>
  <c r="J1551" i="8" s="1"/>
  <c r="N1552" i="2"/>
  <c r="I1551" i="8" s="1"/>
  <c r="M1552" i="2"/>
  <c r="E1551" i="8" s="1"/>
  <c r="R1551" i="2"/>
  <c r="K1550" i="8" s="1"/>
  <c r="P1551" i="2"/>
  <c r="J1550" i="8" s="1"/>
  <c r="N1551" i="2"/>
  <c r="I1550" i="8" s="1"/>
  <c r="M1551" i="2"/>
  <c r="E1550" i="8" s="1"/>
  <c r="R1550" i="2"/>
  <c r="K1549" i="8" s="1"/>
  <c r="P1550" i="2"/>
  <c r="J1549" i="8" s="1"/>
  <c r="N1550" i="2"/>
  <c r="I1549" i="8" s="1"/>
  <c r="M1550" i="2"/>
  <c r="E1549" i="8" s="1"/>
  <c r="R1549" i="2"/>
  <c r="K1548" i="8" s="1"/>
  <c r="P1549" i="2"/>
  <c r="J1548" i="8" s="1"/>
  <c r="N1549" i="2"/>
  <c r="I1548" i="8" s="1"/>
  <c r="M1549" i="2"/>
  <c r="E1548" i="8" s="1"/>
  <c r="R1548" i="2"/>
  <c r="K1547" i="8" s="1"/>
  <c r="P1548" i="2"/>
  <c r="J1547" i="8" s="1"/>
  <c r="N1548" i="2"/>
  <c r="I1547" i="8" s="1"/>
  <c r="M1548" i="2"/>
  <c r="E1547" i="8" s="1"/>
  <c r="R1547" i="2"/>
  <c r="K1546" i="8" s="1"/>
  <c r="P1547" i="2"/>
  <c r="J1546" i="8" s="1"/>
  <c r="N1547" i="2"/>
  <c r="I1546" i="8" s="1"/>
  <c r="M1547" i="2"/>
  <c r="E1546" i="8" s="1"/>
  <c r="R1546" i="2"/>
  <c r="K1545" i="8" s="1"/>
  <c r="P1546" i="2"/>
  <c r="J1545" i="8" s="1"/>
  <c r="N1546" i="2"/>
  <c r="I1545" i="8" s="1"/>
  <c r="M1546" i="2"/>
  <c r="E1545" i="8" s="1"/>
  <c r="R1545" i="2"/>
  <c r="K1544" i="8" s="1"/>
  <c r="P1545" i="2"/>
  <c r="J1544" i="8" s="1"/>
  <c r="N1545" i="2"/>
  <c r="I1544" i="8" s="1"/>
  <c r="M1545" i="2"/>
  <c r="E1544" i="8" s="1"/>
  <c r="R1544" i="2"/>
  <c r="K1543" i="8" s="1"/>
  <c r="P1544" i="2"/>
  <c r="J1543" i="8" s="1"/>
  <c r="N1544" i="2"/>
  <c r="I1543" i="8" s="1"/>
  <c r="M1544" i="2"/>
  <c r="E1543" i="8" s="1"/>
  <c r="R1543" i="2"/>
  <c r="K1542" i="8" s="1"/>
  <c r="P1543" i="2"/>
  <c r="J1542" i="8" s="1"/>
  <c r="N1543" i="2"/>
  <c r="I1542" i="8" s="1"/>
  <c r="M1543" i="2"/>
  <c r="E1542" i="8" s="1"/>
  <c r="R1542" i="2"/>
  <c r="K1541" i="8" s="1"/>
  <c r="P1542" i="2"/>
  <c r="J1541" i="8" s="1"/>
  <c r="N1542" i="2"/>
  <c r="I1541" i="8" s="1"/>
  <c r="M1542" i="2"/>
  <c r="E1541" i="8" s="1"/>
  <c r="R1541" i="2"/>
  <c r="K1540" i="8" s="1"/>
  <c r="P1541" i="2"/>
  <c r="J1540" i="8" s="1"/>
  <c r="N1541" i="2"/>
  <c r="I1540" i="8" s="1"/>
  <c r="M1541" i="2"/>
  <c r="E1540" i="8" s="1"/>
  <c r="R1540" i="2"/>
  <c r="K1539" i="8" s="1"/>
  <c r="P1540" i="2"/>
  <c r="J1539" i="8" s="1"/>
  <c r="N1540" i="2"/>
  <c r="I1539" i="8" s="1"/>
  <c r="M1540" i="2"/>
  <c r="E1539" i="8" s="1"/>
  <c r="R1539" i="2"/>
  <c r="K1538" i="8" s="1"/>
  <c r="P1539" i="2"/>
  <c r="J1538" i="8" s="1"/>
  <c r="N1539" i="2"/>
  <c r="I1538" i="8" s="1"/>
  <c r="M1539" i="2"/>
  <c r="E1538" i="8" s="1"/>
  <c r="R1538" i="2"/>
  <c r="K1537" i="8" s="1"/>
  <c r="P1538" i="2"/>
  <c r="J1537" i="8" s="1"/>
  <c r="N1538" i="2"/>
  <c r="I1537" i="8" s="1"/>
  <c r="M1538" i="2"/>
  <c r="E1537" i="8" s="1"/>
  <c r="R1537" i="2"/>
  <c r="K1536" i="8" s="1"/>
  <c r="P1537" i="2"/>
  <c r="J1536" i="8" s="1"/>
  <c r="N1537" i="2"/>
  <c r="I1536" i="8" s="1"/>
  <c r="M1537" i="2"/>
  <c r="E1536" i="8" s="1"/>
  <c r="R1536" i="2"/>
  <c r="K1535" i="8" s="1"/>
  <c r="P1536" i="2"/>
  <c r="J1535" i="8" s="1"/>
  <c r="N1536" i="2"/>
  <c r="I1535" i="8" s="1"/>
  <c r="M1536" i="2"/>
  <c r="E1535" i="8" s="1"/>
  <c r="R1535" i="2"/>
  <c r="K1534" i="8" s="1"/>
  <c r="P1535" i="2"/>
  <c r="J1534" i="8" s="1"/>
  <c r="N1535" i="2"/>
  <c r="I1534" i="8" s="1"/>
  <c r="M1535" i="2"/>
  <c r="E1534" i="8" s="1"/>
  <c r="R1534" i="2"/>
  <c r="K1533" i="8" s="1"/>
  <c r="P1534" i="2"/>
  <c r="J1533" i="8" s="1"/>
  <c r="N1534" i="2"/>
  <c r="I1533" i="8" s="1"/>
  <c r="M1534" i="2"/>
  <c r="E1533" i="8" s="1"/>
  <c r="R1533" i="2"/>
  <c r="K1532" i="8" s="1"/>
  <c r="P1533" i="2"/>
  <c r="J1532" i="8" s="1"/>
  <c r="N1533" i="2"/>
  <c r="I1532" i="8" s="1"/>
  <c r="M1533" i="2"/>
  <c r="E1532" i="8" s="1"/>
  <c r="R1532" i="2"/>
  <c r="K1531" i="8" s="1"/>
  <c r="P1532" i="2"/>
  <c r="J1531" i="8" s="1"/>
  <c r="N1532" i="2"/>
  <c r="I1531" i="8" s="1"/>
  <c r="M1532" i="2"/>
  <c r="E1531" i="8" s="1"/>
  <c r="R1531" i="2"/>
  <c r="K1530" i="8" s="1"/>
  <c r="P1531" i="2"/>
  <c r="J1530" i="8" s="1"/>
  <c r="N1531" i="2"/>
  <c r="I1530" i="8" s="1"/>
  <c r="M1531" i="2"/>
  <c r="E1530" i="8" s="1"/>
  <c r="R1530" i="2"/>
  <c r="K1529" i="8" s="1"/>
  <c r="P1530" i="2"/>
  <c r="J1529" i="8" s="1"/>
  <c r="N1530" i="2"/>
  <c r="I1529" i="8" s="1"/>
  <c r="M1530" i="2"/>
  <c r="E1529" i="8" s="1"/>
  <c r="R1529" i="2"/>
  <c r="K1528" i="8" s="1"/>
  <c r="P1529" i="2"/>
  <c r="J1528" i="8" s="1"/>
  <c r="N1529" i="2"/>
  <c r="I1528" i="8" s="1"/>
  <c r="M1529" i="2"/>
  <c r="E1528" i="8" s="1"/>
  <c r="R1528" i="2"/>
  <c r="K1527" i="8" s="1"/>
  <c r="P1528" i="2"/>
  <c r="J1527" i="8" s="1"/>
  <c r="N1528" i="2"/>
  <c r="I1527" i="8" s="1"/>
  <c r="M1528" i="2"/>
  <c r="E1527" i="8" s="1"/>
  <c r="R1527" i="2"/>
  <c r="K1526" i="8" s="1"/>
  <c r="P1527" i="2"/>
  <c r="J1526" i="8" s="1"/>
  <c r="N1527" i="2"/>
  <c r="I1526" i="8" s="1"/>
  <c r="M1527" i="2"/>
  <c r="E1526" i="8" s="1"/>
  <c r="R1526" i="2"/>
  <c r="K1525" i="8" s="1"/>
  <c r="P1526" i="2"/>
  <c r="J1525" i="8" s="1"/>
  <c r="N1526" i="2"/>
  <c r="I1525" i="8" s="1"/>
  <c r="M1526" i="2"/>
  <c r="E1525" i="8" s="1"/>
  <c r="R1525" i="2"/>
  <c r="K1524" i="8" s="1"/>
  <c r="P1525" i="2"/>
  <c r="J1524" i="8" s="1"/>
  <c r="N1525" i="2"/>
  <c r="I1524" i="8" s="1"/>
  <c r="M1525" i="2"/>
  <c r="E1524" i="8" s="1"/>
  <c r="R1524" i="2"/>
  <c r="K1523" i="8" s="1"/>
  <c r="P1524" i="2"/>
  <c r="J1523" i="8" s="1"/>
  <c r="N1524" i="2"/>
  <c r="I1523" i="8" s="1"/>
  <c r="M1524" i="2"/>
  <c r="E1523" i="8" s="1"/>
  <c r="R1523" i="2"/>
  <c r="K1522" i="8" s="1"/>
  <c r="P1523" i="2"/>
  <c r="J1522" i="8" s="1"/>
  <c r="N1523" i="2"/>
  <c r="I1522" i="8" s="1"/>
  <c r="M1523" i="2"/>
  <c r="E1522" i="8" s="1"/>
  <c r="R1522" i="2"/>
  <c r="K1521" i="8" s="1"/>
  <c r="P1522" i="2"/>
  <c r="J1521" i="8" s="1"/>
  <c r="N1522" i="2"/>
  <c r="I1521" i="8" s="1"/>
  <c r="M1522" i="2"/>
  <c r="E1521" i="8" s="1"/>
  <c r="R1521" i="2"/>
  <c r="K1520" i="8" s="1"/>
  <c r="P1521" i="2"/>
  <c r="J1520" i="8" s="1"/>
  <c r="N1521" i="2"/>
  <c r="I1520" i="8" s="1"/>
  <c r="M1521" i="2"/>
  <c r="E1520" i="8" s="1"/>
  <c r="R1520" i="2"/>
  <c r="K1519" i="8" s="1"/>
  <c r="P1520" i="2"/>
  <c r="J1519" i="8" s="1"/>
  <c r="N1520" i="2"/>
  <c r="I1519" i="8" s="1"/>
  <c r="M1520" i="2"/>
  <c r="E1519" i="8" s="1"/>
  <c r="R1519" i="2"/>
  <c r="K1518" i="8" s="1"/>
  <c r="P1519" i="2"/>
  <c r="J1518" i="8" s="1"/>
  <c r="N1519" i="2"/>
  <c r="I1518" i="8" s="1"/>
  <c r="M1519" i="2"/>
  <c r="E1518" i="8" s="1"/>
  <c r="R1518" i="2"/>
  <c r="K1517" i="8" s="1"/>
  <c r="P1518" i="2"/>
  <c r="J1517" i="8" s="1"/>
  <c r="N1518" i="2"/>
  <c r="I1517" i="8" s="1"/>
  <c r="M1518" i="2"/>
  <c r="E1517" i="8" s="1"/>
  <c r="R1517" i="2"/>
  <c r="K1516" i="8" s="1"/>
  <c r="P1517" i="2"/>
  <c r="J1516" i="8" s="1"/>
  <c r="N1517" i="2"/>
  <c r="I1516" i="8" s="1"/>
  <c r="M1517" i="2"/>
  <c r="E1516" i="8" s="1"/>
  <c r="R1516" i="2"/>
  <c r="K1515" i="8" s="1"/>
  <c r="P1516" i="2"/>
  <c r="J1515" i="8" s="1"/>
  <c r="N1516" i="2"/>
  <c r="I1515" i="8" s="1"/>
  <c r="M1516" i="2"/>
  <c r="E1515" i="8" s="1"/>
  <c r="R1515" i="2"/>
  <c r="K1514" i="8" s="1"/>
  <c r="P1515" i="2"/>
  <c r="J1514" i="8" s="1"/>
  <c r="N1515" i="2"/>
  <c r="I1514" i="8" s="1"/>
  <c r="M1515" i="2"/>
  <c r="E1514" i="8" s="1"/>
  <c r="R1514" i="2"/>
  <c r="K1513" i="8" s="1"/>
  <c r="P1514" i="2"/>
  <c r="J1513" i="8" s="1"/>
  <c r="N1514" i="2"/>
  <c r="I1513" i="8" s="1"/>
  <c r="M1514" i="2"/>
  <c r="E1513" i="8" s="1"/>
  <c r="R1513" i="2"/>
  <c r="K1512" i="8" s="1"/>
  <c r="P1513" i="2"/>
  <c r="J1512" i="8" s="1"/>
  <c r="N1513" i="2"/>
  <c r="I1512" i="8" s="1"/>
  <c r="M1513" i="2"/>
  <c r="E1512" i="8" s="1"/>
  <c r="R1512" i="2"/>
  <c r="K1511" i="8" s="1"/>
  <c r="P1512" i="2"/>
  <c r="J1511" i="8" s="1"/>
  <c r="N1512" i="2"/>
  <c r="I1511" i="8" s="1"/>
  <c r="M1512" i="2"/>
  <c r="E1511" i="8" s="1"/>
  <c r="R1511" i="2"/>
  <c r="K1510" i="8" s="1"/>
  <c r="P1511" i="2"/>
  <c r="J1510" i="8" s="1"/>
  <c r="N1511" i="2"/>
  <c r="I1510" i="8" s="1"/>
  <c r="M1511" i="2"/>
  <c r="E1510" i="8" s="1"/>
  <c r="R1510" i="2"/>
  <c r="K1509" i="8" s="1"/>
  <c r="P1510" i="2"/>
  <c r="J1509" i="8" s="1"/>
  <c r="N1510" i="2"/>
  <c r="I1509" i="8" s="1"/>
  <c r="M1510" i="2"/>
  <c r="E1509" i="8" s="1"/>
  <c r="R1509" i="2"/>
  <c r="K1508" i="8" s="1"/>
  <c r="P1509" i="2"/>
  <c r="J1508" i="8" s="1"/>
  <c r="N1509" i="2"/>
  <c r="I1508" i="8" s="1"/>
  <c r="M1509" i="2"/>
  <c r="E1508" i="8" s="1"/>
  <c r="R1508" i="2"/>
  <c r="K1507" i="8" s="1"/>
  <c r="P1508" i="2"/>
  <c r="J1507" i="8" s="1"/>
  <c r="N1508" i="2"/>
  <c r="I1507" i="8" s="1"/>
  <c r="M1508" i="2"/>
  <c r="E1507" i="8" s="1"/>
  <c r="R1507" i="2"/>
  <c r="K1506" i="8" s="1"/>
  <c r="P1507" i="2"/>
  <c r="J1506" i="8" s="1"/>
  <c r="N1507" i="2"/>
  <c r="I1506" i="8" s="1"/>
  <c r="M1507" i="2"/>
  <c r="E1506" i="8" s="1"/>
  <c r="R1506" i="2"/>
  <c r="K1505" i="8" s="1"/>
  <c r="P1506" i="2"/>
  <c r="J1505" i="8" s="1"/>
  <c r="N1506" i="2"/>
  <c r="I1505" i="8" s="1"/>
  <c r="M1506" i="2"/>
  <c r="E1505" i="8" s="1"/>
  <c r="R1505" i="2"/>
  <c r="K1504" i="8" s="1"/>
  <c r="P1505" i="2"/>
  <c r="J1504" i="8" s="1"/>
  <c r="N1505" i="2"/>
  <c r="I1504" i="8" s="1"/>
  <c r="M1505" i="2"/>
  <c r="E1504" i="8" s="1"/>
  <c r="R1504" i="2"/>
  <c r="K1503" i="8" s="1"/>
  <c r="P1504" i="2"/>
  <c r="J1503" i="8" s="1"/>
  <c r="N1504" i="2"/>
  <c r="I1503" i="8" s="1"/>
  <c r="M1504" i="2"/>
  <c r="E1503" i="8" s="1"/>
  <c r="R1503" i="2"/>
  <c r="K1502" i="8" s="1"/>
  <c r="P1503" i="2"/>
  <c r="J1502" i="8" s="1"/>
  <c r="N1503" i="2"/>
  <c r="I1502" i="8" s="1"/>
  <c r="M1503" i="2"/>
  <c r="E1502" i="8" s="1"/>
  <c r="R1502" i="2"/>
  <c r="K1501" i="8" s="1"/>
  <c r="P1502" i="2"/>
  <c r="J1501" i="8" s="1"/>
  <c r="N1502" i="2"/>
  <c r="I1501" i="8" s="1"/>
  <c r="M1502" i="2"/>
  <c r="E1501" i="8" s="1"/>
  <c r="R1501" i="2"/>
  <c r="K1500" i="8" s="1"/>
  <c r="P1501" i="2"/>
  <c r="J1500" i="8" s="1"/>
  <c r="N1501" i="2"/>
  <c r="I1500" i="8" s="1"/>
  <c r="M1501" i="2"/>
  <c r="E1500" i="8" s="1"/>
  <c r="R1500" i="2"/>
  <c r="K1499" i="8" s="1"/>
  <c r="P1500" i="2"/>
  <c r="J1499" i="8" s="1"/>
  <c r="N1500" i="2"/>
  <c r="I1499" i="8" s="1"/>
  <c r="M1500" i="2"/>
  <c r="E1499" i="8" s="1"/>
  <c r="R1499" i="2"/>
  <c r="K1498" i="8" s="1"/>
  <c r="P1499" i="2"/>
  <c r="J1498" i="8" s="1"/>
  <c r="N1499" i="2"/>
  <c r="I1498" i="8" s="1"/>
  <c r="M1499" i="2"/>
  <c r="E1498" i="8" s="1"/>
  <c r="R1498" i="2"/>
  <c r="K1497" i="8" s="1"/>
  <c r="P1498" i="2"/>
  <c r="J1497" i="8" s="1"/>
  <c r="N1498" i="2"/>
  <c r="I1497" i="8" s="1"/>
  <c r="M1498" i="2"/>
  <c r="E1497" i="8" s="1"/>
  <c r="R1497" i="2"/>
  <c r="K1496" i="8" s="1"/>
  <c r="P1497" i="2"/>
  <c r="J1496" i="8" s="1"/>
  <c r="N1497" i="2"/>
  <c r="I1496" i="8" s="1"/>
  <c r="M1497" i="2"/>
  <c r="E1496" i="8" s="1"/>
  <c r="R1496" i="2"/>
  <c r="K1495" i="8" s="1"/>
  <c r="P1496" i="2"/>
  <c r="J1495" i="8" s="1"/>
  <c r="N1496" i="2"/>
  <c r="I1495" i="8" s="1"/>
  <c r="M1496" i="2"/>
  <c r="E1495" i="8" s="1"/>
  <c r="R1495" i="2"/>
  <c r="K1494" i="8" s="1"/>
  <c r="P1495" i="2"/>
  <c r="J1494" i="8" s="1"/>
  <c r="N1495" i="2"/>
  <c r="I1494" i="8" s="1"/>
  <c r="M1495" i="2"/>
  <c r="E1494" i="8" s="1"/>
  <c r="R1494" i="2"/>
  <c r="K1493" i="8" s="1"/>
  <c r="P1494" i="2"/>
  <c r="J1493" i="8" s="1"/>
  <c r="N1494" i="2"/>
  <c r="I1493" i="8" s="1"/>
  <c r="M1494" i="2"/>
  <c r="E1493" i="8" s="1"/>
  <c r="R1493" i="2"/>
  <c r="K1492" i="8" s="1"/>
  <c r="P1493" i="2"/>
  <c r="J1492" i="8" s="1"/>
  <c r="N1493" i="2"/>
  <c r="I1492" i="8" s="1"/>
  <c r="M1493" i="2"/>
  <c r="E1492" i="8" s="1"/>
  <c r="R1492" i="2"/>
  <c r="K1491" i="8" s="1"/>
  <c r="P1492" i="2"/>
  <c r="J1491" i="8" s="1"/>
  <c r="N1492" i="2"/>
  <c r="I1491" i="8" s="1"/>
  <c r="M1492" i="2"/>
  <c r="E1491" i="8" s="1"/>
  <c r="R1491" i="2"/>
  <c r="K1490" i="8" s="1"/>
  <c r="P1491" i="2"/>
  <c r="J1490" i="8" s="1"/>
  <c r="N1491" i="2"/>
  <c r="I1490" i="8" s="1"/>
  <c r="M1491" i="2"/>
  <c r="E1490" i="8" s="1"/>
  <c r="R1490" i="2"/>
  <c r="K1489" i="8" s="1"/>
  <c r="P1490" i="2"/>
  <c r="J1489" i="8" s="1"/>
  <c r="N1490" i="2"/>
  <c r="I1489" i="8" s="1"/>
  <c r="M1490" i="2"/>
  <c r="E1489" i="8" s="1"/>
  <c r="R1489" i="2"/>
  <c r="K1488" i="8" s="1"/>
  <c r="P1489" i="2"/>
  <c r="J1488" i="8" s="1"/>
  <c r="N1489" i="2"/>
  <c r="I1488" i="8" s="1"/>
  <c r="M1489" i="2"/>
  <c r="E1488" i="8" s="1"/>
  <c r="R1488" i="2"/>
  <c r="K1487" i="8" s="1"/>
  <c r="P1488" i="2"/>
  <c r="J1487" i="8" s="1"/>
  <c r="N1488" i="2"/>
  <c r="I1487" i="8" s="1"/>
  <c r="M1488" i="2"/>
  <c r="E1487" i="8" s="1"/>
  <c r="R1487" i="2"/>
  <c r="K1486" i="8" s="1"/>
  <c r="P1487" i="2"/>
  <c r="J1486" i="8" s="1"/>
  <c r="N1487" i="2"/>
  <c r="I1486" i="8" s="1"/>
  <c r="M1487" i="2"/>
  <c r="E1486" i="8" s="1"/>
  <c r="R1486" i="2"/>
  <c r="K1485" i="8" s="1"/>
  <c r="P1486" i="2"/>
  <c r="J1485" i="8" s="1"/>
  <c r="N1486" i="2"/>
  <c r="I1485" i="8" s="1"/>
  <c r="M1486" i="2"/>
  <c r="E1485" i="8" s="1"/>
  <c r="R1485" i="2"/>
  <c r="K1484" i="8" s="1"/>
  <c r="P1485" i="2"/>
  <c r="J1484" i="8" s="1"/>
  <c r="N1485" i="2"/>
  <c r="I1484" i="8" s="1"/>
  <c r="M1485" i="2"/>
  <c r="E1484" i="8" s="1"/>
  <c r="R1484" i="2"/>
  <c r="K1483" i="8" s="1"/>
  <c r="P1484" i="2"/>
  <c r="J1483" i="8" s="1"/>
  <c r="N1484" i="2"/>
  <c r="I1483" i="8" s="1"/>
  <c r="M1484" i="2"/>
  <c r="E1483" i="8" s="1"/>
  <c r="R1483" i="2"/>
  <c r="K1482" i="8" s="1"/>
  <c r="P1483" i="2"/>
  <c r="J1482" i="8" s="1"/>
  <c r="N1483" i="2"/>
  <c r="I1482" i="8" s="1"/>
  <c r="M1483" i="2"/>
  <c r="E1482" i="8" s="1"/>
  <c r="R1482" i="2"/>
  <c r="K1481" i="8" s="1"/>
  <c r="P1482" i="2"/>
  <c r="J1481" i="8" s="1"/>
  <c r="N1482" i="2"/>
  <c r="I1481" i="8" s="1"/>
  <c r="M1482" i="2"/>
  <c r="E1481" i="8" s="1"/>
  <c r="R1481" i="2"/>
  <c r="K1480" i="8" s="1"/>
  <c r="P1481" i="2"/>
  <c r="J1480" i="8" s="1"/>
  <c r="N1481" i="2"/>
  <c r="I1480" i="8" s="1"/>
  <c r="M1481" i="2"/>
  <c r="E1480" i="8" s="1"/>
  <c r="R1480" i="2"/>
  <c r="K1479" i="8" s="1"/>
  <c r="P1480" i="2"/>
  <c r="J1479" i="8" s="1"/>
  <c r="N1480" i="2"/>
  <c r="I1479" i="8" s="1"/>
  <c r="M1480" i="2"/>
  <c r="E1479" i="8" s="1"/>
  <c r="R1479" i="2"/>
  <c r="K1478" i="8" s="1"/>
  <c r="P1479" i="2"/>
  <c r="J1478" i="8" s="1"/>
  <c r="N1479" i="2"/>
  <c r="I1478" i="8" s="1"/>
  <c r="M1479" i="2"/>
  <c r="E1478" i="8" s="1"/>
  <c r="R1478" i="2"/>
  <c r="K1477" i="8" s="1"/>
  <c r="P1478" i="2"/>
  <c r="J1477" i="8" s="1"/>
  <c r="N1478" i="2"/>
  <c r="I1477" i="8" s="1"/>
  <c r="M1478" i="2"/>
  <c r="E1477" i="8" s="1"/>
  <c r="R1477" i="2"/>
  <c r="K1476" i="8" s="1"/>
  <c r="P1477" i="2"/>
  <c r="J1476" i="8" s="1"/>
  <c r="N1477" i="2"/>
  <c r="I1476" i="8" s="1"/>
  <c r="M1477" i="2"/>
  <c r="E1476" i="8" s="1"/>
  <c r="R1476" i="2"/>
  <c r="K1475" i="8" s="1"/>
  <c r="P1476" i="2"/>
  <c r="J1475" i="8" s="1"/>
  <c r="N1476" i="2"/>
  <c r="I1475" i="8" s="1"/>
  <c r="M1476" i="2"/>
  <c r="E1475" i="8" s="1"/>
  <c r="R1475" i="2"/>
  <c r="K1474" i="8" s="1"/>
  <c r="P1475" i="2"/>
  <c r="J1474" i="8" s="1"/>
  <c r="N1475" i="2"/>
  <c r="I1474" i="8" s="1"/>
  <c r="M1475" i="2"/>
  <c r="E1474" i="8" s="1"/>
  <c r="R1474" i="2"/>
  <c r="K1473" i="8" s="1"/>
  <c r="P1474" i="2"/>
  <c r="J1473" i="8" s="1"/>
  <c r="N1474" i="2"/>
  <c r="I1473" i="8" s="1"/>
  <c r="M1474" i="2"/>
  <c r="E1473" i="8" s="1"/>
  <c r="R1473" i="2"/>
  <c r="K1472" i="8" s="1"/>
  <c r="P1473" i="2"/>
  <c r="J1472" i="8" s="1"/>
  <c r="N1473" i="2"/>
  <c r="I1472" i="8" s="1"/>
  <c r="M1473" i="2"/>
  <c r="E1472" i="8" s="1"/>
  <c r="R1472" i="2"/>
  <c r="K1471" i="8" s="1"/>
  <c r="P1472" i="2"/>
  <c r="J1471" i="8" s="1"/>
  <c r="N1472" i="2"/>
  <c r="I1471" i="8" s="1"/>
  <c r="M1472" i="2"/>
  <c r="E1471" i="8" s="1"/>
  <c r="R1471" i="2"/>
  <c r="K1470" i="8" s="1"/>
  <c r="P1471" i="2"/>
  <c r="J1470" i="8" s="1"/>
  <c r="N1471" i="2"/>
  <c r="I1470" i="8" s="1"/>
  <c r="M1471" i="2"/>
  <c r="E1470" i="8" s="1"/>
  <c r="R1470" i="2"/>
  <c r="K1469" i="8" s="1"/>
  <c r="P1470" i="2"/>
  <c r="J1469" i="8" s="1"/>
  <c r="N1470" i="2"/>
  <c r="I1469" i="8" s="1"/>
  <c r="M1470" i="2"/>
  <c r="E1469" i="8" s="1"/>
  <c r="R1469" i="2"/>
  <c r="K1468" i="8" s="1"/>
  <c r="P1469" i="2"/>
  <c r="J1468" i="8" s="1"/>
  <c r="N1469" i="2"/>
  <c r="I1468" i="8" s="1"/>
  <c r="M1469" i="2"/>
  <c r="E1468" i="8" s="1"/>
  <c r="R1468" i="2"/>
  <c r="K1467" i="8" s="1"/>
  <c r="P1468" i="2"/>
  <c r="J1467" i="8" s="1"/>
  <c r="N1468" i="2"/>
  <c r="I1467" i="8" s="1"/>
  <c r="M1468" i="2"/>
  <c r="E1467" i="8" s="1"/>
  <c r="R1467" i="2"/>
  <c r="K1466" i="8" s="1"/>
  <c r="P1467" i="2"/>
  <c r="J1466" i="8" s="1"/>
  <c r="N1467" i="2"/>
  <c r="I1466" i="8" s="1"/>
  <c r="M1467" i="2"/>
  <c r="E1466" i="8" s="1"/>
  <c r="R1466" i="2"/>
  <c r="K1465" i="8" s="1"/>
  <c r="P1466" i="2"/>
  <c r="J1465" i="8" s="1"/>
  <c r="N1466" i="2"/>
  <c r="I1465" i="8" s="1"/>
  <c r="M1466" i="2"/>
  <c r="E1465" i="8" s="1"/>
  <c r="R1465" i="2"/>
  <c r="K1464" i="8" s="1"/>
  <c r="P1465" i="2"/>
  <c r="J1464" i="8" s="1"/>
  <c r="N1465" i="2"/>
  <c r="I1464" i="8" s="1"/>
  <c r="M1465" i="2"/>
  <c r="E1464" i="8" s="1"/>
  <c r="R1464" i="2"/>
  <c r="K1463" i="8" s="1"/>
  <c r="P1464" i="2"/>
  <c r="J1463" i="8" s="1"/>
  <c r="N1464" i="2"/>
  <c r="I1463" i="8" s="1"/>
  <c r="M1464" i="2"/>
  <c r="E1463" i="8" s="1"/>
  <c r="R1463" i="2"/>
  <c r="K1462" i="8" s="1"/>
  <c r="P1463" i="2"/>
  <c r="J1462" i="8" s="1"/>
  <c r="N1463" i="2"/>
  <c r="I1462" i="8" s="1"/>
  <c r="M1463" i="2"/>
  <c r="E1462" i="8" s="1"/>
  <c r="R1462" i="2"/>
  <c r="K1461" i="8" s="1"/>
  <c r="P1462" i="2"/>
  <c r="J1461" i="8" s="1"/>
  <c r="N1462" i="2"/>
  <c r="I1461" i="8" s="1"/>
  <c r="M1462" i="2"/>
  <c r="E1461" i="8" s="1"/>
  <c r="R1461" i="2"/>
  <c r="K1460" i="8" s="1"/>
  <c r="P1461" i="2"/>
  <c r="J1460" i="8" s="1"/>
  <c r="N1461" i="2"/>
  <c r="I1460" i="8" s="1"/>
  <c r="M1461" i="2"/>
  <c r="E1460" i="8" s="1"/>
  <c r="R1460" i="2"/>
  <c r="K1459" i="8" s="1"/>
  <c r="P1460" i="2"/>
  <c r="J1459" i="8" s="1"/>
  <c r="N1460" i="2"/>
  <c r="I1459" i="8" s="1"/>
  <c r="M1460" i="2"/>
  <c r="E1459" i="8" s="1"/>
  <c r="R1459" i="2"/>
  <c r="K1458" i="8" s="1"/>
  <c r="P1459" i="2"/>
  <c r="J1458" i="8" s="1"/>
  <c r="N1459" i="2"/>
  <c r="I1458" i="8" s="1"/>
  <c r="M1459" i="2"/>
  <c r="E1458" i="8" s="1"/>
  <c r="R1458" i="2"/>
  <c r="K1457" i="8" s="1"/>
  <c r="P1458" i="2"/>
  <c r="J1457" i="8" s="1"/>
  <c r="N1458" i="2"/>
  <c r="I1457" i="8" s="1"/>
  <c r="M1458" i="2"/>
  <c r="E1457" i="8" s="1"/>
  <c r="R1457" i="2"/>
  <c r="K1456" i="8" s="1"/>
  <c r="P1457" i="2"/>
  <c r="J1456" i="8" s="1"/>
  <c r="N1457" i="2"/>
  <c r="I1456" i="8" s="1"/>
  <c r="M1457" i="2"/>
  <c r="E1456" i="8" s="1"/>
  <c r="R1456" i="2"/>
  <c r="K1455" i="8" s="1"/>
  <c r="P1456" i="2"/>
  <c r="J1455" i="8" s="1"/>
  <c r="N1456" i="2"/>
  <c r="I1455" i="8" s="1"/>
  <c r="M1456" i="2"/>
  <c r="E1455" i="8" s="1"/>
  <c r="R1455" i="2"/>
  <c r="K1454" i="8" s="1"/>
  <c r="P1455" i="2"/>
  <c r="J1454" i="8" s="1"/>
  <c r="N1455" i="2"/>
  <c r="I1454" i="8" s="1"/>
  <c r="M1455" i="2"/>
  <c r="E1454" i="8" s="1"/>
  <c r="R1454" i="2"/>
  <c r="K1453" i="8" s="1"/>
  <c r="P1454" i="2"/>
  <c r="J1453" i="8" s="1"/>
  <c r="N1454" i="2"/>
  <c r="I1453" i="8" s="1"/>
  <c r="M1454" i="2"/>
  <c r="E1453" i="8" s="1"/>
  <c r="R1453" i="2"/>
  <c r="K1452" i="8" s="1"/>
  <c r="P1453" i="2"/>
  <c r="J1452" i="8" s="1"/>
  <c r="N1453" i="2"/>
  <c r="I1452" i="8" s="1"/>
  <c r="M1453" i="2"/>
  <c r="E1452" i="8" s="1"/>
  <c r="R1452" i="2"/>
  <c r="K1451" i="8" s="1"/>
  <c r="P1452" i="2"/>
  <c r="J1451" i="8" s="1"/>
  <c r="N1452" i="2"/>
  <c r="I1451" i="8" s="1"/>
  <c r="M1452" i="2"/>
  <c r="E1451" i="8" s="1"/>
  <c r="R1451" i="2"/>
  <c r="K1450" i="8" s="1"/>
  <c r="P1451" i="2"/>
  <c r="J1450" i="8" s="1"/>
  <c r="N1451" i="2"/>
  <c r="I1450" i="8" s="1"/>
  <c r="M1451" i="2"/>
  <c r="E1450" i="8" s="1"/>
  <c r="R1450" i="2"/>
  <c r="K1449" i="8" s="1"/>
  <c r="P1450" i="2"/>
  <c r="J1449" i="8" s="1"/>
  <c r="N1450" i="2"/>
  <c r="I1449" i="8" s="1"/>
  <c r="M1450" i="2"/>
  <c r="E1449" i="8" s="1"/>
  <c r="R1449" i="2"/>
  <c r="K1448" i="8" s="1"/>
  <c r="P1449" i="2"/>
  <c r="J1448" i="8" s="1"/>
  <c r="N1449" i="2"/>
  <c r="I1448" i="8" s="1"/>
  <c r="M1449" i="2"/>
  <c r="E1448" i="8" s="1"/>
  <c r="R1448" i="2"/>
  <c r="K1447" i="8" s="1"/>
  <c r="P1448" i="2"/>
  <c r="J1447" i="8" s="1"/>
  <c r="N1448" i="2"/>
  <c r="I1447" i="8" s="1"/>
  <c r="M1448" i="2"/>
  <c r="E1447" i="8" s="1"/>
  <c r="R1447" i="2"/>
  <c r="K1446" i="8" s="1"/>
  <c r="P1447" i="2"/>
  <c r="J1446" i="8" s="1"/>
  <c r="N1447" i="2"/>
  <c r="I1446" i="8" s="1"/>
  <c r="M1447" i="2"/>
  <c r="E1446" i="8" s="1"/>
  <c r="R1446" i="2"/>
  <c r="K1445" i="8" s="1"/>
  <c r="P1446" i="2"/>
  <c r="J1445" i="8" s="1"/>
  <c r="N1446" i="2"/>
  <c r="I1445" i="8" s="1"/>
  <c r="M1446" i="2"/>
  <c r="E1445" i="8" s="1"/>
  <c r="R1445" i="2"/>
  <c r="K1444" i="8" s="1"/>
  <c r="P1445" i="2"/>
  <c r="J1444" i="8" s="1"/>
  <c r="N1445" i="2"/>
  <c r="I1444" i="8" s="1"/>
  <c r="M1445" i="2"/>
  <c r="E1444" i="8" s="1"/>
  <c r="R1444" i="2"/>
  <c r="K1443" i="8" s="1"/>
  <c r="P1444" i="2"/>
  <c r="J1443" i="8" s="1"/>
  <c r="N1444" i="2"/>
  <c r="I1443" i="8" s="1"/>
  <c r="M1444" i="2"/>
  <c r="E1443" i="8" s="1"/>
  <c r="R1443" i="2"/>
  <c r="K1442" i="8" s="1"/>
  <c r="P1443" i="2"/>
  <c r="J1442" i="8" s="1"/>
  <c r="N1443" i="2"/>
  <c r="I1442" i="8" s="1"/>
  <c r="M1443" i="2"/>
  <c r="E1442" i="8" s="1"/>
  <c r="R1442" i="2"/>
  <c r="K1441" i="8" s="1"/>
  <c r="P1442" i="2"/>
  <c r="J1441" i="8" s="1"/>
  <c r="N1442" i="2"/>
  <c r="I1441" i="8" s="1"/>
  <c r="M1442" i="2"/>
  <c r="E1441" i="8" s="1"/>
  <c r="R1441" i="2"/>
  <c r="K1440" i="8" s="1"/>
  <c r="P1441" i="2"/>
  <c r="J1440" i="8" s="1"/>
  <c r="N1441" i="2"/>
  <c r="I1440" i="8" s="1"/>
  <c r="M1441" i="2"/>
  <c r="E1440" i="8" s="1"/>
  <c r="R1440" i="2"/>
  <c r="K1439" i="8" s="1"/>
  <c r="P1440" i="2"/>
  <c r="J1439" i="8" s="1"/>
  <c r="N1440" i="2"/>
  <c r="I1439" i="8" s="1"/>
  <c r="M1440" i="2"/>
  <c r="E1439" i="8" s="1"/>
  <c r="R1439" i="2"/>
  <c r="K1438" i="8" s="1"/>
  <c r="P1439" i="2"/>
  <c r="J1438" i="8" s="1"/>
  <c r="N1439" i="2"/>
  <c r="I1438" i="8" s="1"/>
  <c r="M1439" i="2"/>
  <c r="E1438" i="8" s="1"/>
  <c r="R1438" i="2"/>
  <c r="K1437" i="8" s="1"/>
  <c r="P1438" i="2"/>
  <c r="J1437" i="8" s="1"/>
  <c r="N1438" i="2"/>
  <c r="I1437" i="8" s="1"/>
  <c r="M1438" i="2"/>
  <c r="E1437" i="8" s="1"/>
  <c r="R1437" i="2"/>
  <c r="K1436" i="8" s="1"/>
  <c r="P1437" i="2"/>
  <c r="J1436" i="8" s="1"/>
  <c r="N1437" i="2"/>
  <c r="I1436" i="8" s="1"/>
  <c r="M1437" i="2"/>
  <c r="E1436" i="8" s="1"/>
  <c r="R1436" i="2"/>
  <c r="K1435" i="8" s="1"/>
  <c r="P1436" i="2"/>
  <c r="J1435" i="8" s="1"/>
  <c r="N1436" i="2"/>
  <c r="I1435" i="8" s="1"/>
  <c r="M1436" i="2"/>
  <c r="E1435" i="8" s="1"/>
  <c r="R1435" i="2"/>
  <c r="K1434" i="8" s="1"/>
  <c r="P1435" i="2"/>
  <c r="J1434" i="8" s="1"/>
  <c r="N1435" i="2"/>
  <c r="I1434" i="8" s="1"/>
  <c r="M1435" i="2"/>
  <c r="E1434" i="8" s="1"/>
  <c r="R1434" i="2"/>
  <c r="K1433" i="8" s="1"/>
  <c r="P1434" i="2"/>
  <c r="J1433" i="8" s="1"/>
  <c r="N1434" i="2"/>
  <c r="I1433" i="8" s="1"/>
  <c r="M1434" i="2"/>
  <c r="E1433" i="8" s="1"/>
  <c r="R1433" i="2"/>
  <c r="K1432" i="8" s="1"/>
  <c r="P1433" i="2"/>
  <c r="J1432" i="8" s="1"/>
  <c r="N1433" i="2"/>
  <c r="I1432" i="8" s="1"/>
  <c r="M1433" i="2"/>
  <c r="E1432" i="8" s="1"/>
  <c r="R1432" i="2"/>
  <c r="K1431" i="8" s="1"/>
  <c r="P1432" i="2"/>
  <c r="J1431" i="8" s="1"/>
  <c r="N1432" i="2"/>
  <c r="I1431" i="8" s="1"/>
  <c r="M1432" i="2"/>
  <c r="E1431" i="8" s="1"/>
  <c r="R1431" i="2"/>
  <c r="K1430" i="8" s="1"/>
  <c r="P1431" i="2"/>
  <c r="J1430" i="8" s="1"/>
  <c r="N1431" i="2"/>
  <c r="I1430" i="8" s="1"/>
  <c r="M1431" i="2"/>
  <c r="E1430" i="8" s="1"/>
  <c r="R1430" i="2"/>
  <c r="K1429" i="8" s="1"/>
  <c r="P1430" i="2"/>
  <c r="J1429" i="8" s="1"/>
  <c r="N1430" i="2"/>
  <c r="I1429" i="8" s="1"/>
  <c r="M1430" i="2"/>
  <c r="E1429" i="8" s="1"/>
  <c r="R1429" i="2"/>
  <c r="K1428" i="8" s="1"/>
  <c r="P1429" i="2"/>
  <c r="J1428" i="8" s="1"/>
  <c r="N1429" i="2"/>
  <c r="I1428" i="8" s="1"/>
  <c r="M1429" i="2"/>
  <c r="E1428" i="8" s="1"/>
  <c r="R1428" i="2"/>
  <c r="K1427" i="8" s="1"/>
  <c r="P1428" i="2"/>
  <c r="J1427" i="8" s="1"/>
  <c r="N1428" i="2"/>
  <c r="I1427" i="8" s="1"/>
  <c r="M1428" i="2"/>
  <c r="E1427" i="8" s="1"/>
  <c r="R1427" i="2"/>
  <c r="K1426" i="8" s="1"/>
  <c r="P1427" i="2"/>
  <c r="J1426" i="8" s="1"/>
  <c r="N1427" i="2"/>
  <c r="I1426" i="8" s="1"/>
  <c r="M1427" i="2"/>
  <c r="E1426" i="8" s="1"/>
  <c r="R1426" i="2"/>
  <c r="K1425" i="8" s="1"/>
  <c r="P1426" i="2"/>
  <c r="J1425" i="8" s="1"/>
  <c r="N1426" i="2"/>
  <c r="I1425" i="8" s="1"/>
  <c r="M1426" i="2"/>
  <c r="E1425" i="8" s="1"/>
  <c r="R1425" i="2"/>
  <c r="K1424" i="8" s="1"/>
  <c r="P1425" i="2"/>
  <c r="J1424" i="8" s="1"/>
  <c r="N1425" i="2"/>
  <c r="I1424" i="8" s="1"/>
  <c r="M1425" i="2"/>
  <c r="E1424" i="8" s="1"/>
  <c r="R1424" i="2"/>
  <c r="K1423" i="8" s="1"/>
  <c r="P1424" i="2"/>
  <c r="J1423" i="8" s="1"/>
  <c r="N1424" i="2"/>
  <c r="I1423" i="8" s="1"/>
  <c r="M1424" i="2"/>
  <c r="E1423" i="8" s="1"/>
  <c r="R1423" i="2"/>
  <c r="K1422" i="8" s="1"/>
  <c r="P1423" i="2"/>
  <c r="J1422" i="8" s="1"/>
  <c r="N1423" i="2"/>
  <c r="I1422" i="8" s="1"/>
  <c r="M1423" i="2"/>
  <c r="E1422" i="8" s="1"/>
  <c r="R1422" i="2"/>
  <c r="K1421" i="8" s="1"/>
  <c r="P1422" i="2"/>
  <c r="J1421" i="8" s="1"/>
  <c r="N1422" i="2"/>
  <c r="I1421" i="8" s="1"/>
  <c r="M1422" i="2"/>
  <c r="E1421" i="8" s="1"/>
  <c r="R1421" i="2"/>
  <c r="K1420" i="8" s="1"/>
  <c r="P1421" i="2"/>
  <c r="J1420" i="8" s="1"/>
  <c r="N1421" i="2"/>
  <c r="I1420" i="8" s="1"/>
  <c r="M1421" i="2"/>
  <c r="E1420" i="8" s="1"/>
  <c r="R1420" i="2"/>
  <c r="K1419" i="8" s="1"/>
  <c r="P1420" i="2"/>
  <c r="J1419" i="8" s="1"/>
  <c r="N1420" i="2"/>
  <c r="I1419" i="8" s="1"/>
  <c r="M1420" i="2"/>
  <c r="E1419" i="8" s="1"/>
  <c r="R1419" i="2"/>
  <c r="K1418" i="8" s="1"/>
  <c r="P1419" i="2"/>
  <c r="J1418" i="8" s="1"/>
  <c r="N1419" i="2"/>
  <c r="I1418" i="8" s="1"/>
  <c r="M1419" i="2"/>
  <c r="E1418" i="8" s="1"/>
  <c r="R1418" i="2"/>
  <c r="K1417" i="8" s="1"/>
  <c r="P1418" i="2"/>
  <c r="J1417" i="8" s="1"/>
  <c r="N1418" i="2"/>
  <c r="I1417" i="8" s="1"/>
  <c r="M1418" i="2"/>
  <c r="E1417" i="8" s="1"/>
  <c r="R1417" i="2"/>
  <c r="K1416" i="8" s="1"/>
  <c r="P1417" i="2"/>
  <c r="J1416" i="8" s="1"/>
  <c r="N1417" i="2"/>
  <c r="I1416" i="8" s="1"/>
  <c r="M1417" i="2"/>
  <c r="E1416" i="8" s="1"/>
  <c r="R1416" i="2"/>
  <c r="K1415" i="8" s="1"/>
  <c r="P1416" i="2"/>
  <c r="J1415" i="8" s="1"/>
  <c r="N1416" i="2"/>
  <c r="I1415" i="8" s="1"/>
  <c r="M1416" i="2"/>
  <c r="E1415" i="8" s="1"/>
  <c r="R1415" i="2"/>
  <c r="K1414" i="8" s="1"/>
  <c r="P1415" i="2"/>
  <c r="J1414" i="8" s="1"/>
  <c r="N1415" i="2"/>
  <c r="I1414" i="8" s="1"/>
  <c r="M1415" i="2"/>
  <c r="E1414" i="8" s="1"/>
  <c r="R1414" i="2"/>
  <c r="K1413" i="8" s="1"/>
  <c r="P1414" i="2"/>
  <c r="J1413" i="8" s="1"/>
  <c r="N1414" i="2"/>
  <c r="I1413" i="8" s="1"/>
  <c r="M1414" i="2"/>
  <c r="E1413" i="8" s="1"/>
  <c r="R1413" i="2"/>
  <c r="K1412" i="8" s="1"/>
  <c r="P1413" i="2"/>
  <c r="J1412" i="8" s="1"/>
  <c r="N1413" i="2"/>
  <c r="I1412" i="8" s="1"/>
  <c r="M1413" i="2"/>
  <c r="E1412" i="8" s="1"/>
  <c r="R1412" i="2"/>
  <c r="K1411" i="8" s="1"/>
  <c r="P1412" i="2"/>
  <c r="J1411" i="8" s="1"/>
  <c r="N1412" i="2"/>
  <c r="I1411" i="8" s="1"/>
  <c r="M1412" i="2"/>
  <c r="E1411" i="8" s="1"/>
  <c r="R1411" i="2"/>
  <c r="K1410" i="8" s="1"/>
  <c r="P1411" i="2"/>
  <c r="J1410" i="8" s="1"/>
  <c r="N1411" i="2"/>
  <c r="I1410" i="8" s="1"/>
  <c r="M1411" i="2"/>
  <c r="E1410" i="8" s="1"/>
  <c r="R1410" i="2"/>
  <c r="K1409" i="8" s="1"/>
  <c r="P1410" i="2"/>
  <c r="J1409" i="8" s="1"/>
  <c r="N1410" i="2"/>
  <c r="I1409" i="8" s="1"/>
  <c r="M1410" i="2"/>
  <c r="E1409" i="8" s="1"/>
  <c r="R1409" i="2"/>
  <c r="K1408" i="8" s="1"/>
  <c r="P1409" i="2"/>
  <c r="J1408" i="8" s="1"/>
  <c r="N1409" i="2"/>
  <c r="I1408" i="8" s="1"/>
  <c r="M1409" i="2"/>
  <c r="E1408" i="8" s="1"/>
  <c r="R1408" i="2"/>
  <c r="K1407" i="8" s="1"/>
  <c r="P1408" i="2"/>
  <c r="J1407" i="8" s="1"/>
  <c r="N1408" i="2"/>
  <c r="I1407" i="8" s="1"/>
  <c r="M1408" i="2"/>
  <c r="E1407" i="8" s="1"/>
  <c r="R1407" i="2"/>
  <c r="K1406" i="8" s="1"/>
  <c r="P1407" i="2"/>
  <c r="J1406" i="8" s="1"/>
  <c r="N1407" i="2"/>
  <c r="I1406" i="8" s="1"/>
  <c r="M1407" i="2"/>
  <c r="E1406" i="8" s="1"/>
  <c r="R1406" i="2"/>
  <c r="K1405" i="8" s="1"/>
  <c r="P1406" i="2"/>
  <c r="J1405" i="8" s="1"/>
  <c r="N1406" i="2"/>
  <c r="I1405" i="8" s="1"/>
  <c r="M1406" i="2"/>
  <c r="E1405" i="8" s="1"/>
  <c r="R1405" i="2"/>
  <c r="K1404" i="8" s="1"/>
  <c r="P1405" i="2"/>
  <c r="J1404" i="8" s="1"/>
  <c r="N1405" i="2"/>
  <c r="I1404" i="8" s="1"/>
  <c r="M1405" i="2"/>
  <c r="E1404" i="8" s="1"/>
  <c r="R1404" i="2"/>
  <c r="K1403" i="8" s="1"/>
  <c r="P1404" i="2"/>
  <c r="J1403" i="8" s="1"/>
  <c r="N1404" i="2"/>
  <c r="I1403" i="8" s="1"/>
  <c r="M1404" i="2"/>
  <c r="E1403" i="8" s="1"/>
  <c r="R1403" i="2"/>
  <c r="K1402" i="8" s="1"/>
  <c r="P1403" i="2"/>
  <c r="J1402" i="8" s="1"/>
  <c r="N1403" i="2"/>
  <c r="I1402" i="8" s="1"/>
  <c r="M1403" i="2"/>
  <c r="E1402" i="8" s="1"/>
  <c r="R1402" i="2"/>
  <c r="K1401" i="8" s="1"/>
  <c r="P1402" i="2"/>
  <c r="J1401" i="8" s="1"/>
  <c r="N1402" i="2"/>
  <c r="I1401" i="8" s="1"/>
  <c r="M1402" i="2"/>
  <c r="E1401" i="8" s="1"/>
  <c r="R1401" i="2"/>
  <c r="K1400" i="8" s="1"/>
  <c r="P1401" i="2"/>
  <c r="J1400" i="8" s="1"/>
  <c r="N1401" i="2"/>
  <c r="I1400" i="8" s="1"/>
  <c r="M1401" i="2"/>
  <c r="E1400" i="8" s="1"/>
  <c r="R1400" i="2"/>
  <c r="K1399" i="8" s="1"/>
  <c r="P1400" i="2"/>
  <c r="J1399" i="8" s="1"/>
  <c r="N1400" i="2"/>
  <c r="I1399" i="8" s="1"/>
  <c r="M1400" i="2"/>
  <c r="E1399" i="8" s="1"/>
  <c r="R1399" i="2"/>
  <c r="K1398" i="8" s="1"/>
  <c r="P1399" i="2"/>
  <c r="J1398" i="8" s="1"/>
  <c r="N1399" i="2"/>
  <c r="I1398" i="8" s="1"/>
  <c r="M1399" i="2"/>
  <c r="E1398" i="8" s="1"/>
  <c r="R1398" i="2"/>
  <c r="K1397" i="8" s="1"/>
  <c r="P1398" i="2"/>
  <c r="J1397" i="8" s="1"/>
  <c r="N1398" i="2"/>
  <c r="I1397" i="8" s="1"/>
  <c r="M1398" i="2"/>
  <c r="E1397" i="8" s="1"/>
  <c r="R1397" i="2"/>
  <c r="K1396" i="8" s="1"/>
  <c r="P1397" i="2"/>
  <c r="J1396" i="8" s="1"/>
  <c r="N1397" i="2"/>
  <c r="I1396" i="8" s="1"/>
  <c r="M1397" i="2"/>
  <c r="E1396" i="8" s="1"/>
  <c r="R1396" i="2"/>
  <c r="K1395" i="8" s="1"/>
  <c r="P1396" i="2"/>
  <c r="J1395" i="8" s="1"/>
  <c r="N1396" i="2"/>
  <c r="I1395" i="8" s="1"/>
  <c r="M1396" i="2"/>
  <c r="E1395" i="8" s="1"/>
  <c r="R1395" i="2"/>
  <c r="K1394" i="8" s="1"/>
  <c r="P1395" i="2"/>
  <c r="J1394" i="8" s="1"/>
  <c r="N1395" i="2"/>
  <c r="I1394" i="8" s="1"/>
  <c r="M1395" i="2"/>
  <c r="E1394" i="8" s="1"/>
  <c r="R1394" i="2"/>
  <c r="K1393" i="8" s="1"/>
  <c r="P1394" i="2"/>
  <c r="J1393" i="8" s="1"/>
  <c r="N1394" i="2"/>
  <c r="I1393" i="8" s="1"/>
  <c r="M1394" i="2"/>
  <c r="E1393" i="8" s="1"/>
  <c r="R1393" i="2"/>
  <c r="K1392" i="8" s="1"/>
  <c r="P1393" i="2"/>
  <c r="J1392" i="8" s="1"/>
  <c r="N1393" i="2"/>
  <c r="I1392" i="8" s="1"/>
  <c r="M1393" i="2"/>
  <c r="E1392" i="8" s="1"/>
  <c r="R1392" i="2"/>
  <c r="K1391" i="8" s="1"/>
  <c r="P1392" i="2"/>
  <c r="J1391" i="8" s="1"/>
  <c r="N1392" i="2"/>
  <c r="I1391" i="8" s="1"/>
  <c r="M1392" i="2"/>
  <c r="E1391" i="8" s="1"/>
  <c r="R1391" i="2"/>
  <c r="K1390" i="8" s="1"/>
  <c r="P1391" i="2"/>
  <c r="J1390" i="8" s="1"/>
  <c r="N1391" i="2"/>
  <c r="I1390" i="8" s="1"/>
  <c r="M1391" i="2"/>
  <c r="E1390" i="8" s="1"/>
  <c r="R1390" i="2"/>
  <c r="K1389" i="8" s="1"/>
  <c r="P1390" i="2"/>
  <c r="J1389" i="8" s="1"/>
  <c r="N1390" i="2"/>
  <c r="I1389" i="8" s="1"/>
  <c r="M1390" i="2"/>
  <c r="E1389" i="8" s="1"/>
  <c r="R1389" i="2"/>
  <c r="K1388" i="8" s="1"/>
  <c r="P1389" i="2"/>
  <c r="J1388" i="8" s="1"/>
  <c r="N1389" i="2"/>
  <c r="I1388" i="8" s="1"/>
  <c r="M1389" i="2"/>
  <c r="E1388" i="8" s="1"/>
  <c r="R1388" i="2"/>
  <c r="K1387" i="8" s="1"/>
  <c r="P1388" i="2"/>
  <c r="J1387" i="8" s="1"/>
  <c r="N1388" i="2"/>
  <c r="I1387" i="8" s="1"/>
  <c r="M1388" i="2"/>
  <c r="E1387" i="8" s="1"/>
  <c r="R1387" i="2"/>
  <c r="K1386" i="8" s="1"/>
  <c r="P1387" i="2"/>
  <c r="J1386" i="8" s="1"/>
  <c r="N1387" i="2"/>
  <c r="I1386" i="8" s="1"/>
  <c r="M1387" i="2"/>
  <c r="E1386" i="8" s="1"/>
  <c r="R1386" i="2"/>
  <c r="K1385" i="8" s="1"/>
  <c r="P1386" i="2"/>
  <c r="J1385" i="8" s="1"/>
  <c r="N1386" i="2"/>
  <c r="I1385" i="8" s="1"/>
  <c r="M1386" i="2"/>
  <c r="E1385" i="8" s="1"/>
  <c r="R1385" i="2"/>
  <c r="K1384" i="8" s="1"/>
  <c r="P1385" i="2"/>
  <c r="J1384" i="8" s="1"/>
  <c r="N1385" i="2"/>
  <c r="I1384" i="8" s="1"/>
  <c r="M1385" i="2"/>
  <c r="E1384" i="8" s="1"/>
  <c r="R1384" i="2"/>
  <c r="K1383" i="8" s="1"/>
  <c r="P1384" i="2"/>
  <c r="J1383" i="8" s="1"/>
  <c r="N1384" i="2"/>
  <c r="I1383" i="8" s="1"/>
  <c r="M1384" i="2"/>
  <c r="E1383" i="8" s="1"/>
  <c r="R1383" i="2"/>
  <c r="K1382" i="8" s="1"/>
  <c r="P1383" i="2"/>
  <c r="J1382" i="8" s="1"/>
  <c r="N1383" i="2"/>
  <c r="I1382" i="8" s="1"/>
  <c r="M1383" i="2"/>
  <c r="E1382" i="8" s="1"/>
  <c r="R1382" i="2"/>
  <c r="K1381" i="8" s="1"/>
  <c r="P1382" i="2"/>
  <c r="J1381" i="8" s="1"/>
  <c r="N1382" i="2"/>
  <c r="I1381" i="8" s="1"/>
  <c r="M1382" i="2"/>
  <c r="E1381" i="8" s="1"/>
  <c r="R1381" i="2"/>
  <c r="K1380" i="8" s="1"/>
  <c r="P1381" i="2"/>
  <c r="J1380" i="8" s="1"/>
  <c r="N1381" i="2"/>
  <c r="I1380" i="8" s="1"/>
  <c r="M1381" i="2"/>
  <c r="E1380" i="8" s="1"/>
  <c r="R1380" i="2"/>
  <c r="K1379" i="8" s="1"/>
  <c r="P1380" i="2"/>
  <c r="J1379" i="8" s="1"/>
  <c r="N1380" i="2"/>
  <c r="I1379" i="8" s="1"/>
  <c r="M1380" i="2"/>
  <c r="E1379" i="8" s="1"/>
  <c r="R1379" i="2"/>
  <c r="K1378" i="8" s="1"/>
  <c r="P1379" i="2"/>
  <c r="J1378" i="8" s="1"/>
  <c r="N1379" i="2"/>
  <c r="I1378" i="8" s="1"/>
  <c r="M1379" i="2"/>
  <c r="E1378" i="8" s="1"/>
  <c r="R1378" i="2"/>
  <c r="K1377" i="8" s="1"/>
  <c r="P1378" i="2"/>
  <c r="J1377" i="8" s="1"/>
  <c r="N1378" i="2"/>
  <c r="I1377" i="8" s="1"/>
  <c r="M1378" i="2"/>
  <c r="E1377" i="8" s="1"/>
  <c r="R1377" i="2"/>
  <c r="K1376" i="8" s="1"/>
  <c r="P1377" i="2"/>
  <c r="J1376" i="8" s="1"/>
  <c r="N1377" i="2"/>
  <c r="I1376" i="8" s="1"/>
  <c r="M1377" i="2"/>
  <c r="E1376" i="8" s="1"/>
  <c r="R1376" i="2"/>
  <c r="K1375" i="8" s="1"/>
  <c r="P1376" i="2"/>
  <c r="J1375" i="8" s="1"/>
  <c r="N1376" i="2"/>
  <c r="I1375" i="8" s="1"/>
  <c r="M1376" i="2"/>
  <c r="E1375" i="8" s="1"/>
  <c r="R1375" i="2"/>
  <c r="K1374" i="8" s="1"/>
  <c r="P1375" i="2"/>
  <c r="J1374" i="8" s="1"/>
  <c r="N1375" i="2"/>
  <c r="I1374" i="8" s="1"/>
  <c r="M1375" i="2"/>
  <c r="E1374" i="8" s="1"/>
  <c r="R1374" i="2"/>
  <c r="K1373" i="8" s="1"/>
  <c r="P1374" i="2"/>
  <c r="J1373" i="8" s="1"/>
  <c r="N1374" i="2"/>
  <c r="I1373" i="8" s="1"/>
  <c r="M1374" i="2"/>
  <c r="E1373" i="8" s="1"/>
  <c r="R1373" i="2"/>
  <c r="K1372" i="8" s="1"/>
  <c r="P1373" i="2"/>
  <c r="J1372" i="8" s="1"/>
  <c r="N1373" i="2"/>
  <c r="I1372" i="8" s="1"/>
  <c r="M1373" i="2"/>
  <c r="E1372" i="8" s="1"/>
  <c r="R1372" i="2"/>
  <c r="K1371" i="8" s="1"/>
  <c r="P1372" i="2"/>
  <c r="J1371" i="8" s="1"/>
  <c r="N1372" i="2"/>
  <c r="I1371" i="8" s="1"/>
  <c r="M1372" i="2"/>
  <c r="E1371" i="8" s="1"/>
  <c r="R1371" i="2"/>
  <c r="K1370" i="8" s="1"/>
  <c r="P1371" i="2"/>
  <c r="J1370" i="8" s="1"/>
  <c r="N1371" i="2"/>
  <c r="I1370" i="8" s="1"/>
  <c r="M1371" i="2"/>
  <c r="E1370" i="8" s="1"/>
  <c r="R1370" i="2"/>
  <c r="K1369" i="8" s="1"/>
  <c r="P1370" i="2"/>
  <c r="J1369" i="8" s="1"/>
  <c r="N1370" i="2"/>
  <c r="I1369" i="8" s="1"/>
  <c r="M1370" i="2"/>
  <c r="E1369" i="8" s="1"/>
  <c r="R1369" i="2"/>
  <c r="K1368" i="8" s="1"/>
  <c r="P1369" i="2"/>
  <c r="J1368" i="8" s="1"/>
  <c r="N1369" i="2"/>
  <c r="I1368" i="8" s="1"/>
  <c r="M1369" i="2"/>
  <c r="E1368" i="8" s="1"/>
  <c r="R1368" i="2"/>
  <c r="K1367" i="8" s="1"/>
  <c r="P1368" i="2"/>
  <c r="J1367" i="8" s="1"/>
  <c r="N1368" i="2"/>
  <c r="I1367" i="8" s="1"/>
  <c r="M1368" i="2"/>
  <c r="E1367" i="8" s="1"/>
  <c r="R1367" i="2"/>
  <c r="K1366" i="8" s="1"/>
  <c r="P1367" i="2"/>
  <c r="J1366" i="8" s="1"/>
  <c r="N1367" i="2"/>
  <c r="I1366" i="8" s="1"/>
  <c r="M1367" i="2"/>
  <c r="E1366" i="8" s="1"/>
  <c r="R1366" i="2"/>
  <c r="K1365" i="8" s="1"/>
  <c r="P1366" i="2"/>
  <c r="J1365" i="8" s="1"/>
  <c r="N1366" i="2"/>
  <c r="I1365" i="8" s="1"/>
  <c r="M1366" i="2"/>
  <c r="E1365" i="8" s="1"/>
  <c r="R1365" i="2"/>
  <c r="K1364" i="8" s="1"/>
  <c r="P1365" i="2"/>
  <c r="J1364" i="8" s="1"/>
  <c r="N1365" i="2"/>
  <c r="I1364" i="8" s="1"/>
  <c r="M1365" i="2"/>
  <c r="E1364" i="8" s="1"/>
  <c r="R1364" i="2"/>
  <c r="K1363" i="8" s="1"/>
  <c r="P1364" i="2"/>
  <c r="J1363" i="8" s="1"/>
  <c r="N1364" i="2"/>
  <c r="I1363" i="8" s="1"/>
  <c r="M1364" i="2"/>
  <c r="E1363" i="8" s="1"/>
  <c r="R1363" i="2"/>
  <c r="K1362" i="8" s="1"/>
  <c r="P1363" i="2"/>
  <c r="J1362" i="8" s="1"/>
  <c r="N1363" i="2"/>
  <c r="I1362" i="8" s="1"/>
  <c r="M1363" i="2"/>
  <c r="E1362" i="8" s="1"/>
  <c r="R1362" i="2"/>
  <c r="K1361" i="8" s="1"/>
  <c r="P1362" i="2"/>
  <c r="J1361" i="8" s="1"/>
  <c r="N1362" i="2"/>
  <c r="I1361" i="8" s="1"/>
  <c r="M1362" i="2"/>
  <c r="E1361" i="8" s="1"/>
  <c r="R1361" i="2"/>
  <c r="K1360" i="8" s="1"/>
  <c r="P1361" i="2"/>
  <c r="J1360" i="8" s="1"/>
  <c r="N1361" i="2"/>
  <c r="I1360" i="8" s="1"/>
  <c r="M1361" i="2"/>
  <c r="E1360" i="8" s="1"/>
  <c r="R1360" i="2"/>
  <c r="K1359" i="8" s="1"/>
  <c r="P1360" i="2"/>
  <c r="J1359" i="8" s="1"/>
  <c r="N1360" i="2"/>
  <c r="I1359" i="8" s="1"/>
  <c r="M1360" i="2"/>
  <c r="E1359" i="8" s="1"/>
  <c r="R1359" i="2"/>
  <c r="K1358" i="8" s="1"/>
  <c r="P1359" i="2"/>
  <c r="J1358" i="8" s="1"/>
  <c r="N1359" i="2"/>
  <c r="I1358" i="8" s="1"/>
  <c r="M1359" i="2"/>
  <c r="E1358" i="8" s="1"/>
  <c r="R1358" i="2"/>
  <c r="K1357" i="8" s="1"/>
  <c r="P1358" i="2"/>
  <c r="J1357" i="8" s="1"/>
  <c r="N1358" i="2"/>
  <c r="I1357" i="8" s="1"/>
  <c r="M1358" i="2"/>
  <c r="E1357" i="8" s="1"/>
  <c r="R1357" i="2"/>
  <c r="K1356" i="8" s="1"/>
  <c r="P1357" i="2"/>
  <c r="J1356" i="8" s="1"/>
  <c r="N1357" i="2"/>
  <c r="I1356" i="8" s="1"/>
  <c r="M1357" i="2"/>
  <c r="E1356" i="8" s="1"/>
  <c r="R1356" i="2"/>
  <c r="K1355" i="8" s="1"/>
  <c r="P1356" i="2"/>
  <c r="J1355" i="8" s="1"/>
  <c r="N1356" i="2"/>
  <c r="I1355" i="8" s="1"/>
  <c r="M1356" i="2"/>
  <c r="E1355" i="8" s="1"/>
  <c r="R1355" i="2"/>
  <c r="K1354" i="8" s="1"/>
  <c r="P1355" i="2"/>
  <c r="J1354" i="8" s="1"/>
  <c r="N1355" i="2"/>
  <c r="I1354" i="8" s="1"/>
  <c r="M1355" i="2"/>
  <c r="E1354" i="8" s="1"/>
  <c r="R1354" i="2"/>
  <c r="K1353" i="8" s="1"/>
  <c r="P1354" i="2"/>
  <c r="J1353" i="8" s="1"/>
  <c r="N1354" i="2"/>
  <c r="I1353" i="8" s="1"/>
  <c r="M1354" i="2"/>
  <c r="E1353" i="8" s="1"/>
  <c r="R1353" i="2"/>
  <c r="K1352" i="8" s="1"/>
  <c r="P1353" i="2"/>
  <c r="J1352" i="8" s="1"/>
  <c r="N1353" i="2"/>
  <c r="I1352" i="8" s="1"/>
  <c r="M1353" i="2"/>
  <c r="E1352" i="8" s="1"/>
  <c r="R1352" i="2"/>
  <c r="K1351" i="8" s="1"/>
  <c r="P1352" i="2"/>
  <c r="J1351" i="8" s="1"/>
  <c r="N1352" i="2"/>
  <c r="I1351" i="8" s="1"/>
  <c r="M1352" i="2"/>
  <c r="E1351" i="8" s="1"/>
  <c r="R1351" i="2"/>
  <c r="K1350" i="8" s="1"/>
  <c r="P1351" i="2"/>
  <c r="J1350" i="8" s="1"/>
  <c r="N1351" i="2"/>
  <c r="I1350" i="8" s="1"/>
  <c r="M1351" i="2"/>
  <c r="E1350" i="8" s="1"/>
  <c r="R1350" i="2"/>
  <c r="K1349" i="8" s="1"/>
  <c r="P1350" i="2"/>
  <c r="J1349" i="8" s="1"/>
  <c r="N1350" i="2"/>
  <c r="I1349" i="8" s="1"/>
  <c r="M1350" i="2"/>
  <c r="E1349" i="8" s="1"/>
  <c r="R1349" i="2"/>
  <c r="K1348" i="8" s="1"/>
  <c r="P1349" i="2"/>
  <c r="J1348" i="8" s="1"/>
  <c r="N1349" i="2"/>
  <c r="I1348" i="8" s="1"/>
  <c r="M1349" i="2"/>
  <c r="E1348" i="8" s="1"/>
  <c r="R1348" i="2"/>
  <c r="K1347" i="8" s="1"/>
  <c r="P1348" i="2"/>
  <c r="J1347" i="8" s="1"/>
  <c r="N1348" i="2"/>
  <c r="I1347" i="8" s="1"/>
  <c r="M1348" i="2"/>
  <c r="E1347" i="8" s="1"/>
  <c r="R1347" i="2"/>
  <c r="K1346" i="8" s="1"/>
  <c r="P1347" i="2"/>
  <c r="J1346" i="8" s="1"/>
  <c r="N1347" i="2"/>
  <c r="I1346" i="8" s="1"/>
  <c r="M1347" i="2"/>
  <c r="E1346" i="8" s="1"/>
  <c r="R1346" i="2"/>
  <c r="K1345" i="8" s="1"/>
  <c r="P1346" i="2"/>
  <c r="J1345" i="8" s="1"/>
  <c r="N1346" i="2"/>
  <c r="I1345" i="8" s="1"/>
  <c r="M1346" i="2"/>
  <c r="E1345" i="8" s="1"/>
  <c r="R1345" i="2"/>
  <c r="K1344" i="8" s="1"/>
  <c r="P1345" i="2"/>
  <c r="J1344" i="8" s="1"/>
  <c r="N1345" i="2"/>
  <c r="I1344" i="8" s="1"/>
  <c r="M1345" i="2"/>
  <c r="E1344" i="8" s="1"/>
  <c r="R1344" i="2"/>
  <c r="K1343" i="8" s="1"/>
  <c r="P1344" i="2"/>
  <c r="J1343" i="8" s="1"/>
  <c r="N1344" i="2"/>
  <c r="I1343" i="8" s="1"/>
  <c r="M1344" i="2"/>
  <c r="E1343" i="8" s="1"/>
  <c r="R1343" i="2"/>
  <c r="K1342" i="8" s="1"/>
  <c r="P1343" i="2"/>
  <c r="J1342" i="8" s="1"/>
  <c r="N1343" i="2"/>
  <c r="I1342" i="8" s="1"/>
  <c r="M1343" i="2"/>
  <c r="E1342" i="8" s="1"/>
  <c r="R1342" i="2"/>
  <c r="K1341" i="8" s="1"/>
  <c r="P1342" i="2"/>
  <c r="J1341" i="8" s="1"/>
  <c r="N1342" i="2"/>
  <c r="I1341" i="8" s="1"/>
  <c r="M1342" i="2"/>
  <c r="E1341" i="8" s="1"/>
  <c r="R1341" i="2"/>
  <c r="K1340" i="8" s="1"/>
  <c r="P1341" i="2"/>
  <c r="J1340" i="8" s="1"/>
  <c r="N1341" i="2"/>
  <c r="I1340" i="8" s="1"/>
  <c r="M1341" i="2"/>
  <c r="E1340" i="8" s="1"/>
  <c r="R1340" i="2"/>
  <c r="K1339" i="8" s="1"/>
  <c r="P1340" i="2"/>
  <c r="J1339" i="8" s="1"/>
  <c r="N1340" i="2"/>
  <c r="I1339" i="8" s="1"/>
  <c r="M1340" i="2"/>
  <c r="E1339" i="8" s="1"/>
  <c r="R1339" i="2"/>
  <c r="K1338" i="8" s="1"/>
  <c r="P1339" i="2"/>
  <c r="J1338" i="8" s="1"/>
  <c r="N1339" i="2"/>
  <c r="I1338" i="8" s="1"/>
  <c r="M1339" i="2"/>
  <c r="E1338" i="8" s="1"/>
  <c r="R1338" i="2"/>
  <c r="K1337" i="8" s="1"/>
  <c r="P1338" i="2"/>
  <c r="J1337" i="8" s="1"/>
  <c r="N1338" i="2"/>
  <c r="I1337" i="8" s="1"/>
  <c r="M1338" i="2"/>
  <c r="E1337" i="8" s="1"/>
  <c r="R1337" i="2"/>
  <c r="K1336" i="8" s="1"/>
  <c r="P1337" i="2"/>
  <c r="J1336" i="8" s="1"/>
  <c r="N1337" i="2"/>
  <c r="I1336" i="8" s="1"/>
  <c r="M1337" i="2"/>
  <c r="E1336" i="8" s="1"/>
  <c r="R1336" i="2"/>
  <c r="K1335" i="8" s="1"/>
  <c r="P1336" i="2"/>
  <c r="J1335" i="8" s="1"/>
  <c r="N1336" i="2"/>
  <c r="I1335" i="8" s="1"/>
  <c r="M1336" i="2"/>
  <c r="E1335" i="8" s="1"/>
  <c r="R1335" i="2"/>
  <c r="K1334" i="8" s="1"/>
  <c r="P1335" i="2"/>
  <c r="J1334" i="8" s="1"/>
  <c r="N1335" i="2"/>
  <c r="I1334" i="8" s="1"/>
  <c r="M1335" i="2"/>
  <c r="E1334" i="8" s="1"/>
  <c r="R1334" i="2"/>
  <c r="K1333" i="8" s="1"/>
  <c r="P1334" i="2"/>
  <c r="J1333" i="8" s="1"/>
  <c r="N1334" i="2"/>
  <c r="I1333" i="8" s="1"/>
  <c r="M1334" i="2"/>
  <c r="E1333" i="8" s="1"/>
  <c r="R1333" i="2"/>
  <c r="K1332" i="8" s="1"/>
  <c r="P1333" i="2"/>
  <c r="J1332" i="8" s="1"/>
  <c r="N1333" i="2"/>
  <c r="I1332" i="8" s="1"/>
  <c r="M1333" i="2"/>
  <c r="E1332" i="8" s="1"/>
  <c r="R1332" i="2"/>
  <c r="K1331" i="8" s="1"/>
  <c r="P1332" i="2"/>
  <c r="J1331" i="8" s="1"/>
  <c r="N1332" i="2"/>
  <c r="I1331" i="8" s="1"/>
  <c r="M1332" i="2"/>
  <c r="E1331" i="8" s="1"/>
  <c r="R1331" i="2"/>
  <c r="K1330" i="8" s="1"/>
  <c r="P1331" i="2"/>
  <c r="J1330" i="8" s="1"/>
  <c r="N1331" i="2"/>
  <c r="I1330" i="8" s="1"/>
  <c r="M1331" i="2"/>
  <c r="E1330" i="8" s="1"/>
  <c r="R1330" i="2"/>
  <c r="K1329" i="8" s="1"/>
  <c r="P1330" i="2"/>
  <c r="J1329" i="8" s="1"/>
  <c r="N1330" i="2"/>
  <c r="I1329" i="8" s="1"/>
  <c r="M1330" i="2"/>
  <c r="E1329" i="8" s="1"/>
  <c r="R1329" i="2"/>
  <c r="K1328" i="8" s="1"/>
  <c r="P1329" i="2"/>
  <c r="J1328" i="8" s="1"/>
  <c r="N1329" i="2"/>
  <c r="I1328" i="8" s="1"/>
  <c r="M1329" i="2"/>
  <c r="E1328" i="8" s="1"/>
  <c r="R1328" i="2"/>
  <c r="K1327" i="8" s="1"/>
  <c r="P1328" i="2"/>
  <c r="J1327" i="8" s="1"/>
  <c r="N1328" i="2"/>
  <c r="I1327" i="8" s="1"/>
  <c r="M1328" i="2"/>
  <c r="E1327" i="8" s="1"/>
  <c r="R1327" i="2"/>
  <c r="K1326" i="8" s="1"/>
  <c r="P1327" i="2"/>
  <c r="J1326" i="8" s="1"/>
  <c r="N1327" i="2"/>
  <c r="I1326" i="8" s="1"/>
  <c r="M1327" i="2"/>
  <c r="E1326" i="8" s="1"/>
  <c r="R1326" i="2"/>
  <c r="K1325" i="8" s="1"/>
  <c r="P1326" i="2"/>
  <c r="J1325" i="8" s="1"/>
  <c r="N1326" i="2"/>
  <c r="I1325" i="8" s="1"/>
  <c r="M1326" i="2"/>
  <c r="E1325" i="8" s="1"/>
  <c r="R1325" i="2"/>
  <c r="K1324" i="8" s="1"/>
  <c r="P1325" i="2"/>
  <c r="J1324" i="8" s="1"/>
  <c r="N1325" i="2"/>
  <c r="I1324" i="8" s="1"/>
  <c r="M1325" i="2"/>
  <c r="E1324" i="8" s="1"/>
  <c r="R1324" i="2"/>
  <c r="K1323" i="8" s="1"/>
  <c r="P1324" i="2"/>
  <c r="J1323" i="8" s="1"/>
  <c r="N1324" i="2"/>
  <c r="I1323" i="8" s="1"/>
  <c r="M1324" i="2"/>
  <c r="E1323" i="8" s="1"/>
  <c r="R1323" i="2"/>
  <c r="K1322" i="8" s="1"/>
  <c r="P1323" i="2"/>
  <c r="J1322" i="8" s="1"/>
  <c r="N1323" i="2"/>
  <c r="I1322" i="8" s="1"/>
  <c r="M1323" i="2"/>
  <c r="E1322" i="8" s="1"/>
  <c r="R1322" i="2"/>
  <c r="K1321" i="8" s="1"/>
  <c r="P1322" i="2"/>
  <c r="J1321" i="8" s="1"/>
  <c r="N1322" i="2"/>
  <c r="I1321" i="8" s="1"/>
  <c r="M1322" i="2"/>
  <c r="E1321" i="8" s="1"/>
  <c r="R1321" i="2"/>
  <c r="K1320" i="8" s="1"/>
  <c r="P1321" i="2"/>
  <c r="J1320" i="8" s="1"/>
  <c r="N1321" i="2"/>
  <c r="I1320" i="8" s="1"/>
  <c r="M1321" i="2"/>
  <c r="E1320" i="8" s="1"/>
  <c r="R1320" i="2"/>
  <c r="K1319" i="8" s="1"/>
  <c r="P1320" i="2"/>
  <c r="J1319" i="8" s="1"/>
  <c r="N1320" i="2"/>
  <c r="I1319" i="8" s="1"/>
  <c r="M1320" i="2"/>
  <c r="E1319" i="8" s="1"/>
  <c r="R1319" i="2"/>
  <c r="K1318" i="8" s="1"/>
  <c r="P1319" i="2"/>
  <c r="J1318" i="8" s="1"/>
  <c r="N1319" i="2"/>
  <c r="I1318" i="8" s="1"/>
  <c r="M1319" i="2"/>
  <c r="E1318" i="8" s="1"/>
  <c r="R1318" i="2"/>
  <c r="K1317" i="8" s="1"/>
  <c r="P1318" i="2"/>
  <c r="J1317" i="8" s="1"/>
  <c r="N1318" i="2"/>
  <c r="I1317" i="8" s="1"/>
  <c r="M1318" i="2"/>
  <c r="E1317" i="8" s="1"/>
  <c r="R1317" i="2"/>
  <c r="K1316" i="8" s="1"/>
  <c r="P1317" i="2"/>
  <c r="J1316" i="8" s="1"/>
  <c r="N1317" i="2"/>
  <c r="I1316" i="8" s="1"/>
  <c r="M1317" i="2"/>
  <c r="E1316" i="8" s="1"/>
  <c r="R1316" i="2"/>
  <c r="K1315" i="8" s="1"/>
  <c r="P1316" i="2"/>
  <c r="J1315" i="8" s="1"/>
  <c r="N1316" i="2"/>
  <c r="I1315" i="8" s="1"/>
  <c r="M1316" i="2"/>
  <c r="E1315" i="8" s="1"/>
  <c r="R1315" i="2"/>
  <c r="K1314" i="8" s="1"/>
  <c r="P1315" i="2"/>
  <c r="J1314" i="8" s="1"/>
  <c r="N1315" i="2"/>
  <c r="I1314" i="8" s="1"/>
  <c r="M1315" i="2"/>
  <c r="E1314" i="8" s="1"/>
  <c r="R1314" i="2"/>
  <c r="K1313" i="8" s="1"/>
  <c r="P1314" i="2"/>
  <c r="J1313" i="8" s="1"/>
  <c r="N1314" i="2"/>
  <c r="I1313" i="8" s="1"/>
  <c r="M1314" i="2"/>
  <c r="E1313" i="8" s="1"/>
  <c r="R1313" i="2"/>
  <c r="K1312" i="8" s="1"/>
  <c r="P1313" i="2"/>
  <c r="J1312" i="8" s="1"/>
  <c r="N1313" i="2"/>
  <c r="I1312" i="8" s="1"/>
  <c r="M1313" i="2"/>
  <c r="E1312" i="8" s="1"/>
  <c r="R1312" i="2"/>
  <c r="K1311" i="8" s="1"/>
  <c r="P1312" i="2"/>
  <c r="J1311" i="8" s="1"/>
  <c r="N1312" i="2"/>
  <c r="I1311" i="8" s="1"/>
  <c r="M1312" i="2"/>
  <c r="E1311" i="8" s="1"/>
  <c r="R1311" i="2"/>
  <c r="K1310" i="8" s="1"/>
  <c r="P1311" i="2"/>
  <c r="J1310" i="8" s="1"/>
  <c r="N1311" i="2"/>
  <c r="I1310" i="8" s="1"/>
  <c r="M1311" i="2"/>
  <c r="E1310" i="8" s="1"/>
  <c r="R1310" i="2"/>
  <c r="K1309" i="8" s="1"/>
  <c r="P1310" i="2"/>
  <c r="J1309" i="8" s="1"/>
  <c r="N1310" i="2"/>
  <c r="I1309" i="8" s="1"/>
  <c r="M1310" i="2"/>
  <c r="E1309" i="8" s="1"/>
  <c r="R1309" i="2"/>
  <c r="K1308" i="8" s="1"/>
  <c r="P1309" i="2"/>
  <c r="J1308" i="8" s="1"/>
  <c r="N1309" i="2"/>
  <c r="I1308" i="8" s="1"/>
  <c r="M1309" i="2"/>
  <c r="E1308" i="8" s="1"/>
  <c r="R1308" i="2"/>
  <c r="K1307" i="8" s="1"/>
  <c r="P1308" i="2"/>
  <c r="J1307" i="8" s="1"/>
  <c r="N1308" i="2"/>
  <c r="I1307" i="8" s="1"/>
  <c r="M1308" i="2"/>
  <c r="E1307" i="8" s="1"/>
  <c r="R1307" i="2"/>
  <c r="K1306" i="8" s="1"/>
  <c r="P1307" i="2"/>
  <c r="J1306" i="8" s="1"/>
  <c r="N1307" i="2"/>
  <c r="I1306" i="8" s="1"/>
  <c r="M1307" i="2"/>
  <c r="E1306" i="8" s="1"/>
  <c r="R1306" i="2"/>
  <c r="K1305" i="8" s="1"/>
  <c r="P1306" i="2"/>
  <c r="J1305" i="8" s="1"/>
  <c r="N1306" i="2"/>
  <c r="I1305" i="8" s="1"/>
  <c r="M1306" i="2"/>
  <c r="E1305" i="8" s="1"/>
  <c r="R1305" i="2"/>
  <c r="K1304" i="8" s="1"/>
  <c r="P1305" i="2"/>
  <c r="J1304" i="8" s="1"/>
  <c r="N1305" i="2"/>
  <c r="I1304" i="8" s="1"/>
  <c r="M1305" i="2"/>
  <c r="E1304" i="8" s="1"/>
  <c r="R1304" i="2"/>
  <c r="K1303" i="8" s="1"/>
  <c r="P1304" i="2"/>
  <c r="J1303" i="8" s="1"/>
  <c r="N1304" i="2"/>
  <c r="I1303" i="8" s="1"/>
  <c r="M1304" i="2"/>
  <c r="E1303" i="8" s="1"/>
  <c r="R1303" i="2"/>
  <c r="K1302" i="8" s="1"/>
  <c r="P1303" i="2"/>
  <c r="J1302" i="8" s="1"/>
  <c r="N1303" i="2"/>
  <c r="I1302" i="8" s="1"/>
  <c r="M1303" i="2"/>
  <c r="E1302" i="8" s="1"/>
  <c r="R1302" i="2"/>
  <c r="K1301" i="8" s="1"/>
  <c r="P1302" i="2"/>
  <c r="J1301" i="8" s="1"/>
  <c r="N1302" i="2"/>
  <c r="I1301" i="8" s="1"/>
  <c r="M1302" i="2"/>
  <c r="E1301" i="8" s="1"/>
  <c r="R1301" i="2"/>
  <c r="K1300" i="8" s="1"/>
  <c r="P1301" i="2"/>
  <c r="J1300" i="8" s="1"/>
  <c r="N1301" i="2"/>
  <c r="I1300" i="8" s="1"/>
  <c r="M1301" i="2"/>
  <c r="E1300" i="8" s="1"/>
  <c r="R1300" i="2"/>
  <c r="K1299" i="8" s="1"/>
  <c r="P1300" i="2"/>
  <c r="J1299" i="8" s="1"/>
  <c r="N1300" i="2"/>
  <c r="I1299" i="8" s="1"/>
  <c r="M1300" i="2"/>
  <c r="E1299" i="8" s="1"/>
  <c r="R1299" i="2"/>
  <c r="K1298" i="8" s="1"/>
  <c r="P1299" i="2"/>
  <c r="J1298" i="8" s="1"/>
  <c r="N1299" i="2"/>
  <c r="I1298" i="8" s="1"/>
  <c r="M1299" i="2"/>
  <c r="E1298" i="8" s="1"/>
  <c r="R1298" i="2"/>
  <c r="K1297" i="8" s="1"/>
  <c r="P1298" i="2"/>
  <c r="J1297" i="8" s="1"/>
  <c r="N1298" i="2"/>
  <c r="I1297" i="8" s="1"/>
  <c r="M1298" i="2"/>
  <c r="E1297" i="8" s="1"/>
  <c r="R1297" i="2"/>
  <c r="K1296" i="8" s="1"/>
  <c r="P1297" i="2"/>
  <c r="J1296" i="8" s="1"/>
  <c r="N1297" i="2"/>
  <c r="I1296" i="8" s="1"/>
  <c r="M1297" i="2"/>
  <c r="E1296" i="8" s="1"/>
  <c r="R1296" i="2"/>
  <c r="K1295" i="8" s="1"/>
  <c r="P1296" i="2"/>
  <c r="J1295" i="8" s="1"/>
  <c r="N1296" i="2"/>
  <c r="I1295" i="8" s="1"/>
  <c r="M1296" i="2"/>
  <c r="E1295" i="8" s="1"/>
  <c r="R1295" i="2"/>
  <c r="K1294" i="8" s="1"/>
  <c r="P1295" i="2"/>
  <c r="J1294" i="8" s="1"/>
  <c r="N1295" i="2"/>
  <c r="I1294" i="8" s="1"/>
  <c r="M1295" i="2"/>
  <c r="E1294" i="8" s="1"/>
  <c r="R1294" i="2"/>
  <c r="K1293" i="8" s="1"/>
  <c r="P1294" i="2"/>
  <c r="J1293" i="8" s="1"/>
  <c r="N1294" i="2"/>
  <c r="I1293" i="8" s="1"/>
  <c r="M1294" i="2"/>
  <c r="E1293" i="8" s="1"/>
  <c r="R1293" i="2"/>
  <c r="K1292" i="8" s="1"/>
  <c r="P1293" i="2"/>
  <c r="J1292" i="8" s="1"/>
  <c r="N1293" i="2"/>
  <c r="I1292" i="8" s="1"/>
  <c r="M1293" i="2"/>
  <c r="E1292" i="8" s="1"/>
  <c r="R1292" i="2"/>
  <c r="K1291" i="8" s="1"/>
  <c r="P1292" i="2"/>
  <c r="J1291" i="8" s="1"/>
  <c r="N1292" i="2"/>
  <c r="I1291" i="8" s="1"/>
  <c r="M1292" i="2"/>
  <c r="E1291" i="8" s="1"/>
  <c r="R1291" i="2"/>
  <c r="K1290" i="8" s="1"/>
  <c r="P1291" i="2"/>
  <c r="J1290" i="8" s="1"/>
  <c r="N1291" i="2"/>
  <c r="I1290" i="8" s="1"/>
  <c r="M1291" i="2"/>
  <c r="E1290" i="8" s="1"/>
  <c r="R1290" i="2"/>
  <c r="K1289" i="8" s="1"/>
  <c r="P1290" i="2"/>
  <c r="J1289" i="8" s="1"/>
  <c r="N1290" i="2"/>
  <c r="I1289" i="8" s="1"/>
  <c r="M1290" i="2"/>
  <c r="E1289" i="8" s="1"/>
  <c r="R1289" i="2"/>
  <c r="K1288" i="8" s="1"/>
  <c r="P1289" i="2"/>
  <c r="J1288" i="8" s="1"/>
  <c r="N1289" i="2"/>
  <c r="I1288" i="8" s="1"/>
  <c r="M1289" i="2"/>
  <c r="E1288" i="8" s="1"/>
  <c r="R1288" i="2"/>
  <c r="K1287" i="8" s="1"/>
  <c r="P1288" i="2"/>
  <c r="J1287" i="8" s="1"/>
  <c r="N1288" i="2"/>
  <c r="I1287" i="8" s="1"/>
  <c r="M1288" i="2"/>
  <c r="E1287" i="8" s="1"/>
  <c r="R1287" i="2"/>
  <c r="K1286" i="8" s="1"/>
  <c r="P1287" i="2"/>
  <c r="J1286" i="8" s="1"/>
  <c r="N1287" i="2"/>
  <c r="I1286" i="8" s="1"/>
  <c r="M1287" i="2"/>
  <c r="E1286" i="8" s="1"/>
  <c r="R1286" i="2"/>
  <c r="K1285" i="8" s="1"/>
  <c r="P1286" i="2"/>
  <c r="J1285" i="8" s="1"/>
  <c r="N1286" i="2"/>
  <c r="I1285" i="8" s="1"/>
  <c r="M1286" i="2"/>
  <c r="E1285" i="8" s="1"/>
  <c r="R1285" i="2"/>
  <c r="K1284" i="8" s="1"/>
  <c r="P1285" i="2"/>
  <c r="J1284" i="8" s="1"/>
  <c r="N1285" i="2"/>
  <c r="I1284" i="8" s="1"/>
  <c r="M1285" i="2"/>
  <c r="E1284" i="8" s="1"/>
  <c r="R1284" i="2"/>
  <c r="K1283" i="8" s="1"/>
  <c r="P1284" i="2"/>
  <c r="J1283" i="8" s="1"/>
  <c r="N1284" i="2"/>
  <c r="I1283" i="8" s="1"/>
  <c r="M1284" i="2"/>
  <c r="E1283" i="8" s="1"/>
  <c r="R1283" i="2"/>
  <c r="K1282" i="8" s="1"/>
  <c r="P1283" i="2"/>
  <c r="J1282" i="8" s="1"/>
  <c r="N1283" i="2"/>
  <c r="I1282" i="8" s="1"/>
  <c r="M1283" i="2"/>
  <c r="E1282" i="8" s="1"/>
  <c r="R1282" i="2"/>
  <c r="K1281" i="8" s="1"/>
  <c r="P1282" i="2"/>
  <c r="J1281" i="8" s="1"/>
  <c r="N1282" i="2"/>
  <c r="I1281" i="8" s="1"/>
  <c r="M1282" i="2"/>
  <c r="E1281" i="8" s="1"/>
  <c r="R1281" i="2"/>
  <c r="K1280" i="8" s="1"/>
  <c r="P1281" i="2"/>
  <c r="J1280" i="8" s="1"/>
  <c r="N1281" i="2"/>
  <c r="I1280" i="8" s="1"/>
  <c r="M1281" i="2"/>
  <c r="E1280" i="8" s="1"/>
  <c r="R1280" i="2"/>
  <c r="K1279" i="8" s="1"/>
  <c r="P1280" i="2"/>
  <c r="J1279" i="8" s="1"/>
  <c r="N1280" i="2"/>
  <c r="I1279" i="8" s="1"/>
  <c r="M1280" i="2"/>
  <c r="E1279" i="8" s="1"/>
  <c r="R1279" i="2"/>
  <c r="K1278" i="8" s="1"/>
  <c r="P1279" i="2"/>
  <c r="J1278" i="8" s="1"/>
  <c r="N1279" i="2"/>
  <c r="I1278" i="8" s="1"/>
  <c r="M1279" i="2"/>
  <c r="E1278" i="8" s="1"/>
  <c r="R1278" i="2"/>
  <c r="K1277" i="8" s="1"/>
  <c r="P1278" i="2"/>
  <c r="J1277" i="8" s="1"/>
  <c r="N1278" i="2"/>
  <c r="I1277" i="8" s="1"/>
  <c r="M1278" i="2"/>
  <c r="E1277" i="8" s="1"/>
  <c r="R1277" i="2"/>
  <c r="K1276" i="8" s="1"/>
  <c r="P1277" i="2"/>
  <c r="J1276" i="8" s="1"/>
  <c r="N1277" i="2"/>
  <c r="I1276" i="8" s="1"/>
  <c r="M1277" i="2"/>
  <c r="E1276" i="8" s="1"/>
  <c r="R1276" i="2"/>
  <c r="K1275" i="8" s="1"/>
  <c r="P1276" i="2"/>
  <c r="J1275" i="8" s="1"/>
  <c r="N1276" i="2"/>
  <c r="I1275" i="8" s="1"/>
  <c r="M1276" i="2"/>
  <c r="E1275" i="8" s="1"/>
  <c r="R1275" i="2"/>
  <c r="K1274" i="8" s="1"/>
  <c r="P1275" i="2"/>
  <c r="J1274" i="8" s="1"/>
  <c r="N1275" i="2"/>
  <c r="I1274" i="8" s="1"/>
  <c r="M1275" i="2"/>
  <c r="E1274" i="8" s="1"/>
  <c r="R1274" i="2"/>
  <c r="K1273" i="8" s="1"/>
  <c r="P1274" i="2"/>
  <c r="J1273" i="8" s="1"/>
  <c r="N1274" i="2"/>
  <c r="I1273" i="8" s="1"/>
  <c r="M1274" i="2"/>
  <c r="E1273" i="8" s="1"/>
  <c r="R1273" i="2"/>
  <c r="K1272" i="8" s="1"/>
  <c r="P1273" i="2"/>
  <c r="J1272" i="8" s="1"/>
  <c r="N1273" i="2"/>
  <c r="I1272" i="8" s="1"/>
  <c r="M1273" i="2"/>
  <c r="E1272" i="8" s="1"/>
  <c r="R1272" i="2"/>
  <c r="K1271" i="8" s="1"/>
  <c r="P1272" i="2"/>
  <c r="J1271" i="8" s="1"/>
  <c r="N1272" i="2"/>
  <c r="I1271" i="8" s="1"/>
  <c r="M1272" i="2"/>
  <c r="E1271" i="8" s="1"/>
  <c r="R1271" i="2"/>
  <c r="K1270" i="8" s="1"/>
  <c r="P1271" i="2"/>
  <c r="J1270" i="8" s="1"/>
  <c r="N1271" i="2"/>
  <c r="I1270" i="8" s="1"/>
  <c r="M1271" i="2"/>
  <c r="E1270" i="8" s="1"/>
  <c r="R1270" i="2"/>
  <c r="K1269" i="8" s="1"/>
  <c r="P1270" i="2"/>
  <c r="J1269" i="8" s="1"/>
  <c r="N1270" i="2"/>
  <c r="I1269" i="8" s="1"/>
  <c r="M1270" i="2"/>
  <c r="E1269" i="8" s="1"/>
  <c r="R1269" i="2"/>
  <c r="K1268" i="8" s="1"/>
  <c r="P1269" i="2"/>
  <c r="J1268" i="8" s="1"/>
  <c r="N1269" i="2"/>
  <c r="I1268" i="8" s="1"/>
  <c r="M1269" i="2"/>
  <c r="E1268" i="8" s="1"/>
  <c r="R1268" i="2"/>
  <c r="K1267" i="8" s="1"/>
  <c r="P1268" i="2"/>
  <c r="J1267" i="8" s="1"/>
  <c r="N1268" i="2"/>
  <c r="I1267" i="8" s="1"/>
  <c r="M1268" i="2"/>
  <c r="E1267" i="8" s="1"/>
  <c r="R1267" i="2"/>
  <c r="K1266" i="8" s="1"/>
  <c r="P1267" i="2"/>
  <c r="J1266" i="8" s="1"/>
  <c r="N1267" i="2"/>
  <c r="I1266" i="8" s="1"/>
  <c r="M1267" i="2"/>
  <c r="E1266" i="8" s="1"/>
  <c r="R1266" i="2"/>
  <c r="K1265" i="8" s="1"/>
  <c r="P1266" i="2"/>
  <c r="J1265" i="8" s="1"/>
  <c r="N1266" i="2"/>
  <c r="I1265" i="8" s="1"/>
  <c r="M1266" i="2"/>
  <c r="E1265" i="8" s="1"/>
  <c r="R1265" i="2"/>
  <c r="K1264" i="8" s="1"/>
  <c r="P1265" i="2"/>
  <c r="J1264" i="8" s="1"/>
  <c r="N1265" i="2"/>
  <c r="I1264" i="8" s="1"/>
  <c r="M1265" i="2"/>
  <c r="E1264" i="8" s="1"/>
  <c r="R1264" i="2"/>
  <c r="K1263" i="8" s="1"/>
  <c r="P1264" i="2"/>
  <c r="J1263" i="8" s="1"/>
  <c r="N1264" i="2"/>
  <c r="I1263" i="8" s="1"/>
  <c r="M1264" i="2"/>
  <c r="E1263" i="8" s="1"/>
  <c r="R1263" i="2"/>
  <c r="K1262" i="8" s="1"/>
  <c r="P1263" i="2"/>
  <c r="J1262" i="8" s="1"/>
  <c r="N1263" i="2"/>
  <c r="I1262" i="8" s="1"/>
  <c r="M1263" i="2"/>
  <c r="E1262" i="8" s="1"/>
  <c r="R1262" i="2"/>
  <c r="K1261" i="8" s="1"/>
  <c r="P1262" i="2"/>
  <c r="J1261" i="8" s="1"/>
  <c r="N1262" i="2"/>
  <c r="I1261" i="8" s="1"/>
  <c r="M1262" i="2"/>
  <c r="E1261" i="8" s="1"/>
  <c r="R1261" i="2"/>
  <c r="K1260" i="8" s="1"/>
  <c r="P1261" i="2"/>
  <c r="J1260" i="8" s="1"/>
  <c r="N1261" i="2"/>
  <c r="I1260" i="8" s="1"/>
  <c r="M1261" i="2"/>
  <c r="E1260" i="8" s="1"/>
  <c r="R1260" i="2"/>
  <c r="K1259" i="8" s="1"/>
  <c r="P1260" i="2"/>
  <c r="J1259" i="8" s="1"/>
  <c r="N1260" i="2"/>
  <c r="I1259" i="8" s="1"/>
  <c r="M1260" i="2"/>
  <c r="E1259" i="8" s="1"/>
  <c r="R1259" i="2"/>
  <c r="K1258" i="8" s="1"/>
  <c r="P1259" i="2"/>
  <c r="J1258" i="8" s="1"/>
  <c r="N1259" i="2"/>
  <c r="I1258" i="8" s="1"/>
  <c r="M1259" i="2"/>
  <c r="E1258" i="8" s="1"/>
  <c r="R1258" i="2"/>
  <c r="K1257" i="8" s="1"/>
  <c r="P1258" i="2"/>
  <c r="J1257" i="8" s="1"/>
  <c r="N1258" i="2"/>
  <c r="I1257" i="8" s="1"/>
  <c r="M1258" i="2"/>
  <c r="E1257" i="8" s="1"/>
  <c r="R1257" i="2"/>
  <c r="K1256" i="8" s="1"/>
  <c r="P1257" i="2"/>
  <c r="J1256" i="8" s="1"/>
  <c r="N1257" i="2"/>
  <c r="I1256" i="8" s="1"/>
  <c r="M1257" i="2"/>
  <c r="E1256" i="8" s="1"/>
  <c r="R1256" i="2"/>
  <c r="K1255" i="8" s="1"/>
  <c r="P1256" i="2"/>
  <c r="J1255" i="8" s="1"/>
  <c r="N1256" i="2"/>
  <c r="I1255" i="8" s="1"/>
  <c r="M1256" i="2"/>
  <c r="E1255" i="8" s="1"/>
  <c r="R1255" i="2"/>
  <c r="K1254" i="8" s="1"/>
  <c r="P1255" i="2"/>
  <c r="J1254" i="8" s="1"/>
  <c r="N1255" i="2"/>
  <c r="I1254" i="8" s="1"/>
  <c r="M1255" i="2"/>
  <c r="E1254" i="8" s="1"/>
  <c r="R1254" i="2"/>
  <c r="K1253" i="8" s="1"/>
  <c r="P1254" i="2"/>
  <c r="J1253" i="8" s="1"/>
  <c r="N1254" i="2"/>
  <c r="I1253" i="8" s="1"/>
  <c r="M1254" i="2"/>
  <c r="E1253" i="8" s="1"/>
  <c r="R1253" i="2"/>
  <c r="K1252" i="8" s="1"/>
  <c r="P1253" i="2"/>
  <c r="J1252" i="8" s="1"/>
  <c r="N1253" i="2"/>
  <c r="I1252" i="8" s="1"/>
  <c r="M1253" i="2"/>
  <c r="E1252" i="8" s="1"/>
  <c r="R1252" i="2"/>
  <c r="K1251" i="8" s="1"/>
  <c r="P1252" i="2"/>
  <c r="J1251" i="8" s="1"/>
  <c r="N1252" i="2"/>
  <c r="I1251" i="8" s="1"/>
  <c r="M1252" i="2"/>
  <c r="E1251" i="8" s="1"/>
  <c r="R1251" i="2"/>
  <c r="K1250" i="8" s="1"/>
  <c r="P1251" i="2"/>
  <c r="J1250" i="8" s="1"/>
  <c r="N1251" i="2"/>
  <c r="I1250" i="8" s="1"/>
  <c r="M1251" i="2"/>
  <c r="E1250" i="8" s="1"/>
  <c r="R1250" i="2"/>
  <c r="K1249" i="8" s="1"/>
  <c r="P1250" i="2"/>
  <c r="J1249" i="8" s="1"/>
  <c r="N1250" i="2"/>
  <c r="I1249" i="8" s="1"/>
  <c r="M1250" i="2"/>
  <c r="E1249" i="8" s="1"/>
  <c r="R1249" i="2"/>
  <c r="K1248" i="8" s="1"/>
  <c r="P1249" i="2"/>
  <c r="J1248" i="8" s="1"/>
  <c r="N1249" i="2"/>
  <c r="I1248" i="8" s="1"/>
  <c r="M1249" i="2"/>
  <c r="E1248" i="8" s="1"/>
  <c r="R1248" i="2"/>
  <c r="K1247" i="8" s="1"/>
  <c r="P1248" i="2"/>
  <c r="J1247" i="8" s="1"/>
  <c r="N1248" i="2"/>
  <c r="I1247" i="8" s="1"/>
  <c r="M1248" i="2"/>
  <c r="E1247" i="8" s="1"/>
  <c r="R1247" i="2"/>
  <c r="K1246" i="8" s="1"/>
  <c r="P1247" i="2"/>
  <c r="J1246" i="8" s="1"/>
  <c r="N1247" i="2"/>
  <c r="I1246" i="8" s="1"/>
  <c r="M1247" i="2"/>
  <c r="E1246" i="8" s="1"/>
  <c r="R1246" i="2"/>
  <c r="K1245" i="8" s="1"/>
  <c r="P1246" i="2"/>
  <c r="J1245" i="8" s="1"/>
  <c r="N1246" i="2"/>
  <c r="I1245" i="8" s="1"/>
  <c r="M1246" i="2"/>
  <c r="E1245" i="8" s="1"/>
  <c r="R1245" i="2"/>
  <c r="K1244" i="8" s="1"/>
  <c r="P1245" i="2"/>
  <c r="J1244" i="8" s="1"/>
  <c r="N1245" i="2"/>
  <c r="I1244" i="8" s="1"/>
  <c r="M1245" i="2"/>
  <c r="E1244" i="8" s="1"/>
  <c r="R1244" i="2"/>
  <c r="K1243" i="8" s="1"/>
  <c r="P1244" i="2"/>
  <c r="J1243" i="8" s="1"/>
  <c r="N1244" i="2"/>
  <c r="I1243" i="8" s="1"/>
  <c r="M1244" i="2"/>
  <c r="E1243" i="8" s="1"/>
  <c r="R1243" i="2"/>
  <c r="K1242" i="8" s="1"/>
  <c r="P1243" i="2"/>
  <c r="J1242" i="8" s="1"/>
  <c r="N1243" i="2"/>
  <c r="I1242" i="8" s="1"/>
  <c r="M1243" i="2"/>
  <c r="E1242" i="8" s="1"/>
  <c r="R1242" i="2"/>
  <c r="K1241" i="8" s="1"/>
  <c r="P1242" i="2"/>
  <c r="J1241" i="8" s="1"/>
  <c r="N1242" i="2"/>
  <c r="I1241" i="8" s="1"/>
  <c r="M1242" i="2"/>
  <c r="E1241" i="8" s="1"/>
  <c r="R1241" i="2"/>
  <c r="K1240" i="8" s="1"/>
  <c r="P1241" i="2"/>
  <c r="J1240" i="8" s="1"/>
  <c r="N1241" i="2"/>
  <c r="I1240" i="8" s="1"/>
  <c r="M1241" i="2"/>
  <c r="E1240" i="8" s="1"/>
  <c r="R1240" i="2"/>
  <c r="K1239" i="8" s="1"/>
  <c r="P1240" i="2"/>
  <c r="J1239" i="8" s="1"/>
  <c r="N1240" i="2"/>
  <c r="I1239" i="8" s="1"/>
  <c r="M1240" i="2"/>
  <c r="E1239" i="8" s="1"/>
  <c r="R1239" i="2"/>
  <c r="K1238" i="8" s="1"/>
  <c r="P1239" i="2"/>
  <c r="J1238" i="8" s="1"/>
  <c r="N1239" i="2"/>
  <c r="I1238" i="8" s="1"/>
  <c r="M1239" i="2"/>
  <c r="E1238" i="8" s="1"/>
  <c r="R1238" i="2"/>
  <c r="K1237" i="8" s="1"/>
  <c r="P1238" i="2"/>
  <c r="J1237" i="8" s="1"/>
  <c r="N1238" i="2"/>
  <c r="I1237" i="8" s="1"/>
  <c r="M1238" i="2"/>
  <c r="E1237" i="8" s="1"/>
  <c r="R1237" i="2"/>
  <c r="K1236" i="8" s="1"/>
  <c r="P1237" i="2"/>
  <c r="J1236" i="8" s="1"/>
  <c r="N1237" i="2"/>
  <c r="I1236" i="8" s="1"/>
  <c r="M1237" i="2"/>
  <c r="E1236" i="8" s="1"/>
  <c r="R1236" i="2"/>
  <c r="K1235" i="8" s="1"/>
  <c r="P1236" i="2"/>
  <c r="J1235" i="8" s="1"/>
  <c r="N1236" i="2"/>
  <c r="I1235" i="8" s="1"/>
  <c r="M1236" i="2"/>
  <c r="E1235" i="8" s="1"/>
  <c r="R1235" i="2"/>
  <c r="K1234" i="8" s="1"/>
  <c r="P1235" i="2"/>
  <c r="J1234" i="8" s="1"/>
  <c r="N1235" i="2"/>
  <c r="I1234" i="8" s="1"/>
  <c r="M1235" i="2"/>
  <c r="E1234" i="8" s="1"/>
  <c r="R1234" i="2"/>
  <c r="K1233" i="8" s="1"/>
  <c r="P1234" i="2"/>
  <c r="J1233" i="8" s="1"/>
  <c r="N1234" i="2"/>
  <c r="I1233" i="8" s="1"/>
  <c r="M1234" i="2"/>
  <c r="E1233" i="8" s="1"/>
  <c r="R1233" i="2"/>
  <c r="K1232" i="8" s="1"/>
  <c r="P1233" i="2"/>
  <c r="J1232" i="8" s="1"/>
  <c r="N1233" i="2"/>
  <c r="I1232" i="8" s="1"/>
  <c r="M1233" i="2"/>
  <c r="E1232" i="8" s="1"/>
  <c r="R1232" i="2"/>
  <c r="K1231" i="8" s="1"/>
  <c r="P1232" i="2"/>
  <c r="J1231" i="8" s="1"/>
  <c r="N1232" i="2"/>
  <c r="I1231" i="8" s="1"/>
  <c r="M1232" i="2"/>
  <c r="E1231" i="8" s="1"/>
  <c r="R1231" i="2"/>
  <c r="K1230" i="8" s="1"/>
  <c r="P1231" i="2"/>
  <c r="J1230" i="8" s="1"/>
  <c r="N1231" i="2"/>
  <c r="I1230" i="8" s="1"/>
  <c r="M1231" i="2"/>
  <c r="E1230" i="8" s="1"/>
  <c r="R1230" i="2"/>
  <c r="K1229" i="8" s="1"/>
  <c r="P1230" i="2"/>
  <c r="J1229" i="8" s="1"/>
  <c r="N1230" i="2"/>
  <c r="I1229" i="8" s="1"/>
  <c r="M1230" i="2"/>
  <c r="E1229" i="8" s="1"/>
  <c r="R1229" i="2"/>
  <c r="K1228" i="8" s="1"/>
  <c r="P1229" i="2"/>
  <c r="J1228" i="8" s="1"/>
  <c r="N1229" i="2"/>
  <c r="I1228" i="8" s="1"/>
  <c r="M1229" i="2"/>
  <c r="E1228" i="8" s="1"/>
  <c r="R1228" i="2"/>
  <c r="K1227" i="8" s="1"/>
  <c r="P1228" i="2"/>
  <c r="J1227" i="8" s="1"/>
  <c r="N1228" i="2"/>
  <c r="I1227" i="8" s="1"/>
  <c r="M1228" i="2"/>
  <c r="E1227" i="8" s="1"/>
  <c r="R1227" i="2"/>
  <c r="K1226" i="8" s="1"/>
  <c r="P1227" i="2"/>
  <c r="J1226" i="8" s="1"/>
  <c r="N1227" i="2"/>
  <c r="I1226" i="8" s="1"/>
  <c r="M1227" i="2"/>
  <c r="E1226" i="8" s="1"/>
  <c r="R1226" i="2"/>
  <c r="K1225" i="8" s="1"/>
  <c r="P1226" i="2"/>
  <c r="J1225" i="8" s="1"/>
  <c r="N1226" i="2"/>
  <c r="I1225" i="8" s="1"/>
  <c r="M1226" i="2"/>
  <c r="E1225" i="8" s="1"/>
  <c r="R1225" i="2"/>
  <c r="K1224" i="8" s="1"/>
  <c r="P1225" i="2"/>
  <c r="J1224" i="8" s="1"/>
  <c r="N1225" i="2"/>
  <c r="I1224" i="8" s="1"/>
  <c r="M1225" i="2"/>
  <c r="E1224" i="8" s="1"/>
  <c r="R1224" i="2"/>
  <c r="K1223" i="8" s="1"/>
  <c r="P1224" i="2"/>
  <c r="J1223" i="8" s="1"/>
  <c r="N1224" i="2"/>
  <c r="I1223" i="8" s="1"/>
  <c r="M1224" i="2"/>
  <c r="E1223" i="8" s="1"/>
  <c r="R1223" i="2"/>
  <c r="K1222" i="8" s="1"/>
  <c r="P1223" i="2"/>
  <c r="J1222" i="8" s="1"/>
  <c r="N1223" i="2"/>
  <c r="I1222" i="8" s="1"/>
  <c r="M1223" i="2"/>
  <c r="E1222" i="8" s="1"/>
  <c r="R1222" i="2"/>
  <c r="K1221" i="8" s="1"/>
  <c r="P1222" i="2"/>
  <c r="J1221" i="8" s="1"/>
  <c r="N1222" i="2"/>
  <c r="I1221" i="8" s="1"/>
  <c r="M1222" i="2"/>
  <c r="E1221" i="8" s="1"/>
  <c r="R1221" i="2"/>
  <c r="K1220" i="8" s="1"/>
  <c r="P1221" i="2"/>
  <c r="J1220" i="8" s="1"/>
  <c r="N1221" i="2"/>
  <c r="I1220" i="8" s="1"/>
  <c r="M1221" i="2"/>
  <c r="E1220" i="8" s="1"/>
  <c r="R1220" i="2"/>
  <c r="K1219" i="8" s="1"/>
  <c r="P1220" i="2"/>
  <c r="J1219" i="8" s="1"/>
  <c r="N1220" i="2"/>
  <c r="I1219" i="8" s="1"/>
  <c r="M1220" i="2"/>
  <c r="E1219" i="8" s="1"/>
  <c r="R1219" i="2"/>
  <c r="K1218" i="8" s="1"/>
  <c r="P1219" i="2"/>
  <c r="J1218" i="8" s="1"/>
  <c r="N1219" i="2"/>
  <c r="I1218" i="8" s="1"/>
  <c r="M1219" i="2"/>
  <c r="E1218" i="8" s="1"/>
  <c r="R1218" i="2"/>
  <c r="K1217" i="8" s="1"/>
  <c r="P1218" i="2"/>
  <c r="J1217" i="8" s="1"/>
  <c r="N1218" i="2"/>
  <c r="I1217" i="8" s="1"/>
  <c r="M1218" i="2"/>
  <c r="E1217" i="8" s="1"/>
  <c r="R1217" i="2"/>
  <c r="K1216" i="8" s="1"/>
  <c r="P1217" i="2"/>
  <c r="J1216" i="8" s="1"/>
  <c r="N1217" i="2"/>
  <c r="I1216" i="8" s="1"/>
  <c r="M1217" i="2"/>
  <c r="E1216" i="8" s="1"/>
  <c r="R1216" i="2"/>
  <c r="K1215" i="8" s="1"/>
  <c r="P1216" i="2"/>
  <c r="J1215" i="8" s="1"/>
  <c r="N1216" i="2"/>
  <c r="I1215" i="8" s="1"/>
  <c r="M1216" i="2"/>
  <c r="E1215" i="8" s="1"/>
  <c r="R1215" i="2"/>
  <c r="K1214" i="8" s="1"/>
  <c r="P1215" i="2"/>
  <c r="J1214" i="8" s="1"/>
  <c r="N1215" i="2"/>
  <c r="I1214" i="8" s="1"/>
  <c r="M1215" i="2"/>
  <c r="E1214" i="8" s="1"/>
  <c r="R1214" i="2"/>
  <c r="K1213" i="8" s="1"/>
  <c r="P1214" i="2"/>
  <c r="J1213" i="8" s="1"/>
  <c r="N1214" i="2"/>
  <c r="I1213" i="8" s="1"/>
  <c r="M1214" i="2"/>
  <c r="E1213" i="8" s="1"/>
  <c r="R1213" i="2"/>
  <c r="K1212" i="8" s="1"/>
  <c r="P1213" i="2"/>
  <c r="J1212" i="8" s="1"/>
  <c r="N1213" i="2"/>
  <c r="I1212" i="8" s="1"/>
  <c r="M1213" i="2"/>
  <c r="E1212" i="8" s="1"/>
  <c r="R1212" i="2"/>
  <c r="K1211" i="8" s="1"/>
  <c r="P1212" i="2"/>
  <c r="J1211" i="8" s="1"/>
  <c r="N1212" i="2"/>
  <c r="I1211" i="8" s="1"/>
  <c r="M1212" i="2"/>
  <c r="E1211" i="8" s="1"/>
  <c r="R1211" i="2"/>
  <c r="K1210" i="8" s="1"/>
  <c r="P1211" i="2"/>
  <c r="J1210" i="8" s="1"/>
  <c r="N1211" i="2"/>
  <c r="I1210" i="8" s="1"/>
  <c r="M1211" i="2"/>
  <c r="E1210" i="8" s="1"/>
  <c r="R1210" i="2"/>
  <c r="K1209" i="8" s="1"/>
  <c r="P1210" i="2"/>
  <c r="J1209" i="8" s="1"/>
  <c r="N1210" i="2"/>
  <c r="I1209" i="8" s="1"/>
  <c r="M1210" i="2"/>
  <c r="E1209" i="8" s="1"/>
  <c r="R1209" i="2"/>
  <c r="K1208" i="8" s="1"/>
  <c r="P1209" i="2"/>
  <c r="J1208" i="8" s="1"/>
  <c r="N1209" i="2"/>
  <c r="I1208" i="8" s="1"/>
  <c r="M1209" i="2"/>
  <c r="E1208" i="8" s="1"/>
  <c r="R1208" i="2"/>
  <c r="K1207" i="8" s="1"/>
  <c r="P1208" i="2"/>
  <c r="J1207" i="8" s="1"/>
  <c r="N1208" i="2"/>
  <c r="I1207" i="8" s="1"/>
  <c r="M1208" i="2"/>
  <c r="E1207" i="8" s="1"/>
  <c r="R1207" i="2"/>
  <c r="K1206" i="8" s="1"/>
  <c r="P1207" i="2"/>
  <c r="J1206" i="8" s="1"/>
  <c r="N1207" i="2"/>
  <c r="I1206" i="8" s="1"/>
  <c r="M1207" i="2"/>
  <c r="E1206" i="8" s="1"/>
  <c r="R1206" i="2"/>
  <c r="K1205" i="8" s="1"/>
  <c r="P1206" i="2"/>
  <c r="J1205" i="8" s="1"/>
  <c r="N1206" i="2"/>
  <c r="I1205" i="8" s="1"/>
  <c r="M1206" i="2"/>
  <c r="E1205" i="8" s="1"/>
  <c r="R1205" i="2"/>
  <c r="K1204" i="8" s="1"/>
  <c r="P1205" i="2"/>
  <c r="J1204" i="8" s="1"/>
  <c r="N1205" i="2"/>
  <c r="I1204" i="8" s="1"/>
  <c r="M1205" i="2"/>
  <c r="E1204" i="8" s="1"/>
  <c r="R1204" i="2"/>
  <c r="K1203" i="8" s="1"/>
  <c r="P1204" i="2"/>
  <c r="J1203" i="8" s="1"/>
  <c r="N1204" i="2"/>
  <c r="I1203" i="8" s="1"/>
  <c r="M1204" i="2"/>
  <c r="E1203" i="8" s="1"/>
  <c r="R1203" i="2"/>
  <c r="K1202" i="8" s="1"/>
  <c r="P1203" i="2"/>
  <c r="J1202" i="8" s="1"/>
  <c r="N1203" i="2"/>
  <c r="I1202" i="8" s="1"/>
  <c r="M1203" i="2"/>
  <c r="E1202" i="8" s="1"/>
  <c r="R1202" i="2"/>
  <c r="K1201" i="8" s="1"/>
  <c r="P1202" i="2"/>
  <c r="J1201" i="8" s="1"/>
  <c r="N1202" i="2"/>
  <c r="I1201" i="8" s="1"/>
  <c r="M1202" i="2"/>
  <c r="E1201" i="8" s="1"/>
  <c r="R1201" i="2"/>
  <c r="K1200" i="8" s="1"/>
  <c r="P1201" i="2"/>
  <c r="J1200" i="8" s="1"/>
  <c r="N1201" i="2"/>
  <c r="I1200" i="8" s="1"/>
  <c r="M1201" i="2"/>
  <c r="E1200" i="8" s="1"/>
  <c r="R1200" i="2"/>
  <c r="K1199" i="8" s="1"/>
  <c r="P1200" i="2"/>
  <c r="J1199" i="8" s="1"/>
  <c r="N1200" i="2"/>
  <c r="I1199" i="8" s="1"/>
  <c r="M1200" i="2"/>
  <c r="E1199" i="8" s="1"/>
  <c r="R1199" i="2"/>
  <c r="K1198" i="8" s="1"/>
  <c r="P1199" i="2"/>
  <c r="J1198" i="8" s="1"/>
  <c r="N1199" i="2"/>
  <c r="I1198" i="8" s="1"/>
  <c r="M1199" i="2"/>
  <c r="E1198" i="8" s="1"/>
  <c r="R1198" i="2"/>
  <c r="K1197" i="8" s="1"/>
  <c r="P1198" i="2"/>
  <c r="J1197" i="8" s="1"/>
  <c r="N1198" i="2"/>
  <c r="I1197" i="8" s="1"/>
  <c r="M1198" i="2"/>
  <c r="E1197" i="8" s="1"/>
  <c r="R1197" i="2"/>
  <c r="K1196" i="8" s="1"/>
  <c r="P1197" i="2"/>
  <c r="J1196" i="8" s="1"/>
  <c r="N1197" i="2"/>
  <c r="I1196" i="8" s="1"/>
  <c r="M1197" i="2"/>
  <c r="E1196" i="8" s="1"/>
  <c r="R1196" i="2"/>
  <c r="K1195" i="8" s="1"/>
  <c r="P1196" i="2"/>
  <c r="J1195" i="8" s="1"/>
  <c r="N1196" i="2"/>
  <c r="I1195" i="8" s="1"/>
  <c r="M1196" i="2"/>
  <c r="E1195" i="8" s="1"/>
  <c r="R1195" i="2"/>
  <c r="K1194" i="8" s="1"/>
  <c r="P1195" i="2"/>
  <c r="J1194" i="8" s="1"/>
  <c r="N1195" i="2"/>
  <c r="I1194" i="8" s="1"/>
  <c r="M1195" i="2"/>
  <c r="E1194" i="8" s="1"/>
  <c r="R1194" i="2"/>
  <c r="K1193" i="8" s="1"/>
  <c r="P1194" i="2"/>
  <c r="J1193" i="8" s="1"/>
  <c r="N1194" i="2"/>
  <c r="I1193" i="8" s="1"/>
  <c r="M1194" i="2"/>
  <c r="E1193" i="8" s="1"/>
  <c r="R1193" i="2"/>
  <c r="K1192" i="8" s="1"/>
  <c r="P1193" i="2"/>
  <c r="J1192" i="8" s="1"/>
  <c r="N1193" i="2"/>
  <c r="I1192" i="8" s="1"/>
  <c r="M1193" i="2"/>
  <c r="E1192" i="8" s="1"/>
  <c r="R1192" i="2"/>
  <c r="K1191" i="8" s="1"/>
  <c r="P1192" i="2"/>
  <c r="J1191" i="8" s="1"/>
  <c r="N1192" i="2"/>
  <c r="I1191" i="8" s="1"/>
  <c r="M1192" i="2"/>
  <c r="E1191" i="8" s="1"/>
  <c r="R1191" i="2"/>
  <c r="K1190" i="8" s="1"/>
  <c r="P1191" i="2"/>
  <c r="J1190" i="8" s="1"/>
  <c r="N1191" i="2"/>
  <c r="I1190" i="8" s="1"/>
  <c r="M1191" i="2"/>
  <c r="E1190" i="8" s="1"/>
  <c r="R1190" i="2"/>
  <c r="K1189" i="8" s="1"/>
  <c r="P1190" i="2"/>
  <c r="J1189" i="8" s="1"/>
  <c r="N1190" i="2"/>
  <c r="I1189" i="8" s="1"/>
  <c r="M1190" i="2"/>
  <c r="E1189" i="8" s="1"/>
  <c r="R1189" i="2"/>
  <c r="K1188" i="8" s="1"/>
  <c r="P1189" i="2"/>
  <c r="J1188" i="8" s="1"/>
  <c r="N1189" i="2"/>
  <c r="I1188" i="8" s="1"/>
  <c r="M1189" i="2"/>
  <c r="E1188" i="8" s="1"/>
  <c r="R1188" i="2"/>
  <c r="K1187" i="8" s="1"/>
  <c r="P1188" i="2"/>
  <c r="J1187" i="8" s="1"/>
  <c r="N1188" i="2"/>
  <c r="I1187" i="8" s="1"/>
  <c r="M1188" i="2"/>
  <c r="E1187" i="8" s="1"/>
  <c r="R1187" i="2"/>
  <c r="K1186" i="8" s="1"/>
  <c r="P1187" i="2"/>
  <c r="J1186" i="8" s="1"/>
  <c r="N1187" i="2"/>
  <c r="I1186" i="8" s="1"/>
  <c r="M1187" i="2"/>
  <c r="E1186" i="8" s="1"/>
  <c r="R1186" i="2"/>
  <c r="K1185" i="8" s="1"/>
  <c r="P1186" i="2"/>
  <c r="J1185" i="8" s="1"/>
  <c r="N1186" i="2"/>
  <c r="I1185" i="8" s="1"/>
  <c r="M1186" i="2"/>
  <c r="E1185" i="8" s="1"/>
  <c r="R1185" i="2"/>
  <c r="K1184" i="8" s="1"/>
  <c r="P1185" i="2"/>
  <c r="J1184" i="8" s="1"/>
  <c r="N1185" i="2"/>
  <c r="I1184" i="8" s="1"/>
  <c r="M1185" i="2"/>
  <c r="E1184" i="8" s="1"/>
  <c r="R1184" i="2"/>
  <c r="K1183" i="8" s="1"/>
  <c r="P1184" i="2"/>
  <c r="J1183" i="8" s="1"/>
  <c r="N1184" i="2"/>
  <c r="I1183" i="8" s="1"/>
  <c r="M1184" i="2"/>
  <c r="E1183" i="8" s="1"/>
  <c r="R1183" i="2"/>
  <c r="K1182" i="8" s="1"/>
  <c r="P1183" i="2"/>
  <c r="J1182" i="8" s="1"/>
  <c r="N1183" i="2"/>
  <c r="I1182" i="8" s="1"/>
  <c r="M1183" i="2"/>
  <c r="E1182" i="8" s="1"/>
  <c r="R1182" i="2"/>
  <c r="K1181" i="8" s="1"/>
  <c r="P1182" i="2"/>
  <c r="J1181" i="8" s="1"/>
  <c r="N1182" i="2"/>
  <c r="I1181" i="8" s="1"/>
  <c r="M1182" i="2"/>
  <c r="E1181" i="8" s="1"/>
  <c r="R1181" i="2"/>
  <c r="K1180" i="8" s="1"/>
  <c r="P1181" i="2"/>
  <c r="J1180" i="8" s="1"/>
  <c r="N1181" i="2"/>
  <c r="I1180" i="8" s="1"/>
  <c r="M1181" i="2"/>
  <c r="E1180" i="8" s="1"/>
  <c r="R1180" i="2"/>
  <c r="K1179" i="8" s="1"/>
  <c r="P1180" i="2"/>
  <c r="J1179" i="8" s="1"/>
  <c r="N1180" i="2"/>
  <c r="I1179" i="8" s="1"/>
  <c r="M1180" i="2"/>
  <c r="E1179" i="8" s="1"/>
  <c r="R1179" i="2"/>
  <c r="K1178" i="8" s="1"/>
  <c r="P1179" i="2"/>
  <c r="J1178" i="8" s="1"/>
  <c r="N1179" i="2"/>
  <c r="I1178" i="8" s="1"/>
  <c r="M1179" i="2"/>
  <c r="E1178" i="8" s="1"/>
  <c r="R1178" i="2"/>
  <c r="K1177" i="8" s="1"/>
  <c r="P1178" i="2"/>
  <c r="J1177" i="8" s="1"/>
  <c r="N1178" i="2"/>
  <c r="I1177" i="8" s="1"/>
  <c r="M1178" i="2"/>
  <c r="E1177" i="8" s="1"/>
  <c r="R1177" i="2"/>
  <c r="K1176" i="8" s="1"/>
  <c r="P1177" i="2"/>
  <c r="J1176" i="8" s="1"/>
  <c r="N1177" i="2"/>
  <c r="I1176" i="8" s="1"/>
  <c r="M1177" i="2"/>
  <c r="E1176" i="8" s="1"/>
  <c r="R1176" i="2"/>
  <c r="K1175" i="8" s="1"/>
  <c r="P1176" i="2"/>
  <c r="J1175" i="8" s="1"/>
  <c r="N1176" i="2"/>
  <c r="I1175" i="8" s="1"/>
  <c r="M1176" i="2"/>
  <c r="E1175" i="8" s="1"/>
  <c r="R1175" i="2"/>
  <c r="K1174" i="8" s="1"/>
  <c r="P1175" i="2"/>
  <c r="J1174" i="8" s="1"/>
  <c r="N1175" i="2"/>
  <c r="I1174" i="8" s="1"/>
  <c r="M1175" i="2"/>
  <c r="E1174" i="8" s="1"/>
  <c r="R1174" i="2"/>
  <c r="K1173" i="8" s="1"/>
  <c r="P1174" i="2"/>
  <c r="J1173" i="8" s="1"/>
  <c r="N1174" i="2"/>
  <c r="I1173" i="8" s="1"/>
  <c r="M1174" i="2"/>
  <c r="E1173" i="8" s="1"/>
  <c r="R1173" i="2"/>
  <c r="K1172" i="8" s="1"/>
  <c r="P1173" i="2"/>
  <c r="J1172" i="8" s="1"/>
  <c r="N1173" i="2"/>
  <c r="I1172" i="8" s="1"/>
  <c r="M1173" i="2"/>
  <c r="E1172" i="8" s="1"/>
  <c r="R1172" i="2"/>
  <c r="K1171" i="8" s="1"/>
  <c r="P1172" i="2"/>
  <c r="J1171" i="8" s="1"/>
  <c r="N1172" i="2"/>
  <c r="I1171" i="8" s="1"/>
  <c r="M1172" i="2"/>
  <c r="E1171" i="8" s="1"/>
  <c r="R1171" i="2"/>
  <c r="K1170" i="8" s="1"/>
  <c r="P1171" i="2"/>
  <c r="J1170" i="8" s="1"/>
  <c r="N1171" i="2"/>
  <c r="I1170" i="8" s="1"/>
  <c r="M1171" i="2"/>
  <c r="E1170" i="8" s="1"/>
  <c r="R1170" i="2"/>
  <c r="K1169" i="8" s="1"/>
  <c r="P1170" i="2"/>
  <c r="J1169" i="8" s="1"/>
  <c r="N1170" i="2"/>
  <c r="I1169" i="8" s="1"/>
  <c r="M1170" i="2"/>
  <c r="E1169" i="8" s="1"/>
  <c r="R1169" i="2"/>
  <c r="K1168" i="8" s="1"/>
  <c r="P1169" i="2"/>
  <c r="J1168" i="8" s="1"/>
  <c r="N1169" i="2"/>
  <c r="I1168" i="8" s="1"/>
  <c r="M1169" i="2"/>
  <c r="E1168" i="8" s="1"/>
  <c r="R1168" i="2"/>
  <c r="K1167" i="8" s="1"/>
  <c r="P1168" i="2"/>
  <c r="J1167" i="8" s="1"/>
  <c r="N1168" i="2"/>
  <c r="I1167" i="8" s="1"/>
  <c r="M1168" i="2"/>
  <c r="E1167" i="8" s="1"/>
  <c r="R1167" i="2"/>
  <c r="K1166" i="8" s="1"/>
  <c r="P1167" i="2"/>
  <c r="J1166" i="8" s="1"/>
  <c r="N1167" i="2"/>
  <c r="I1166" i="8" s="1"/>
  <c r="M1167" i="2"/>
  <c r="E1166" i="8" s="1"/>
  <c r="R1166" i="2"/>
  <c r="K1165" i="8" s="1"/>
  <c r="P1166" i="2"/>
  <c r="J1165" i="8" s="1"/>
  <c r="N1166" i="2"/>
  <c r="I1165" i="8" s="1"/>
  <c r="M1166" i="2"/>
  <c r="E1165" i="8" s="1"/>
  <c r="R1165" i="2"/>
  <c r="K1164" i="8" s="1"/>
  <c r="P1165" i="2"/>
  <c r="J1164" i="8" s="1"/>
  <c r="N1165" i="2"/>
  <c r="I1164" i="8" s="1"/>
  <c r="M1165" i="2"/>
  <c r="E1164" i="8" s="1"/>
  <c r="R1164" i="2"/>
  <c r="K1163" i="8" s="1"/>
  <c r="P1164" i="2"/>
  <c r="J1163" i="8" s="1"/>
  <c r="N1164" i="2"/>
  <c r="I1163" i="8" s="1"/>
  <c r="M1164" i="2"/>
  <c r="E1163" i="8" s="1"/>
  <c r="R1163" i="2"/>
  <c r="K1162" i="8" s="1"/>
  <c r="P1163" i="2"/>
  <c r="J1162" i="8" s="1"/>
  <c r="N1163" i="2"/>
  <c r="I1162" i="8" s="1"/>
  <c r="M1163" i="2"/>
  <c r="E1162" i="8" s="1"/>
  <c r="R1162" i="2"/>
  <c r="K1161" i="8" s="1"/>
  <c r="P1162" i="2"/>
  <c r="J1161" i="8" s="1"/>
  <c r="N1162" i="2"/>
  <c r="I1161" i="8" s="1"/>
  <c r="M1162" i="2"/>
  <c r="E1161" i="8" s="1"/>
  <c r="R1161" i="2"/>
  <c r="K1160" i="8" s="1"/>
  <c r="P1161" i="2"/>
  <c r="J1160" i="8" s="1"/>
  <c r="N1161" i="2"/>
  <c r="I1160" i="8" s="1"/>
  <c r="M1161" i="2"/>
  <c r="E1160" i="8" s="1"/>
  <c r="R1160" i="2"/>
  <c r="K1159" i="8" s="1"/>
  <c r="P1160" i="2"/>
  <c r="J1159" i="8" s="1"/>
  <c r="N1160" i="2"/>
  <c r="I1159" i="8" s="1"/>
  <c r="M1160" i="2"/>
  <c r="E1159" i="8" s="1"/>
  <c r="R1159" i="2"/>
  <c r="K1158" i="8" s="1"/>
  <c r="P1159" i="2"/>
  <c r="J1158" i="8" s="1"/>
  <c r="N1159" i="2"/>
  <c r="I1158" i="8" s="1"/>
  <c r="M1159" i="2"/>
  <c r="E1158" i="8" s="1"/>
  <c r="R1158" i="2"/>
  <c r="K1157" i="8" s="1"/>
  <c r="P1158" i="2"/>
  <c r="J1157" i="8" s="1"/>
  <c r="N1158" i="2"/>
  <c r="I1157" i="8" s="1"/>
  <c r="M1158" i="2"/>
  <c r="E1157" i="8" s="1"/>
  <c r="R1157" i="2"/>
  <c r="K1156" i="8" s="1"/>
  <c r="P1157" i="2"/>
  <c r="J1156" i="8" s="1"/>
  <c r="N1157" i="2"/>
  <c r="I1156" i="8" s="1"/>
  <c r="M1157" i="2"/>
  <c r="E1156" i="8" s="1"/>
  <c r="R1156" i="2"/>
  <c r="K1155" i="8" s="1"/>
  <c r="P1156" i="2"/>
  <c r="J1155" i="8" s="1"/>
  <c r="N1156" i="2"/>
  <c r="I1155" i="8" s="1"/>
  <c r="M1156" i="2"/>
  <c r="E1155" i="8" s="1"/>
  <c r="R1155" i="2"/>
  <c r="K1154" i="8" s="1"/>
  <c r="P1155" i="2"/>
  <c r="J1154" i="8" s="1"/>
  <c r="N1155" i="2"/>
  <c r="I1154" i="8" s="1"/>
  <c r="M1155" i="2"/>
  <c r="E1154" i="8" s="1"/>
  <c r="R1154" i="2"/>
  <c r="K1153" i="8" s="1"/>
  <c r="P1154" i="2"/>
  <c r="J1153" i="8" s="1"/>
  <c r="N1154" i="2"/>
  <c r="I1153" i="8" s="1"/>
  <c r="M1154" i="2"/>
  <c r="E1153" i="8" s="1"/>
  <c r="R1153" i="2"/>
  <c r="K1152" i="8" s="1"/>
  <c r="P1153" i="2"/>
  <c r="J1152" i="8" s="1"/>
  <c r="N1153" i="2"/>
  <c r="I1152" i="8" s="1"/>
  <c r="M1153" i="2"/>
  <c r="E1152" i="8" s="1"/>
  <c r="R1152" i="2"/>
  <c r="K1151" i="8" s="1"/>
  <c r="P1152" i="2"/>
  <c r="J1151" i="8" s="1"/>
  <c r="N1152" i="2"/>
  <c r="I1151" i="8" s="1"/>
  <c r="M1152" i="2"/>
  <c r="E1151" i="8" s="1"/>
  <c r="R1151" i="2"/>
  <c r="K1150" i="8" s="1"/>
  <c r="P1151" i="2"/>
  <c r="J1150" i="8" s="1"/>
  <c r="N1151" i="2"/>
  <c r="I1150" i="8" s="1"/>
  <c r="M1151" i="2"/>
  <c r="E1150" i="8" s="1"/>
  <c r="R1150" i="2"/>
  <c r="K1149" i="8" s="1"/>
  <c r="P1150" i="2"/>
  <c r="J1149" i="8" s="1"/>
  <c r="N1150" i="2"/>
  <c r="I1149" i="8" s="1"/>
  <c r="M1150" i="2"/>
  <c r="E1149" i="8" s="1"/>
  <c r="R1149" i="2"/>
  <c r="K1148" i="8" s="1"/>
  <c r="P1149" i="2"/>
  <c r="J1148" i="8" s="1"/>
  <c r="N1149" i="2"/>
  <c r="I1148" i="8" s="1"/>
  <c r="M1149" i="2"/>
  <c r="E1148" i="8" s="1"/>
  <c r="R1148" i="2"/>
  <c r="K1147" i="8" s="1"/>
  <c r="P1148" i="2"/>
  <c r="J1147" i="8" s="1"/>
  <c r="N1148" i="2"/>
  <c r="I1147" i="8" s="1"/>
  <c r="M1148" i="2"/>
  <c r="E1147" i="8" s="1"/>
  <c r="R1147" i="2"/>
  <c r="K1146" i="8" s="1"/>
  <c r="P1147" i="2"/>
  <c r="J1146" i="8" s="1"/>
  <c r="N1147" i="2"/>
  <c r="I1146" i="8" s="1"/>
  <c r="M1147" i="2"/>
  <c r="E1146" i="8" s="1"/>
  <c r="R1146" i="2"/>
  <c r="K1145" i="8" s="1"/>
  <c r="P1146" i="2"/>
  <c r="J1145" i="8" s="1"/>
  <c r="N1146" i="2"/>
  <c r="I1145" i="8" s="1"/>
  <c r="M1146" i="2"/>
  <c r="E1145" i="8" s="1"/>
  <c r="R1145" i="2"/>
  <c r="K1144" i="8" s="1"/>
  <c r="P1145" i="2"/>
  <c r="J1144" i="8" s="1"/>
  <c r="N1145" i="2"/>
  <c r="I1144" i="8" s="1"/>
  <c r="M1145" i="2"/>
  <c r="E1144" i="8" s="1"/>
  <c r="R1144" i="2"/>
  <c r="K1143" i="8" s="1"/>
  <c r="P1144" i="2"/>
  <c r="J1143" i="8" s="1"/>
  <c r="N1144" i="2"/>
  <c r="I1143" i="8" s="1"/>
  <c r="M1144" i="2"/>
  <c r="E1143" i="8" s="1"/>
  <c r="R1143" i="2"/>
  <c r="K1142" i="8" s="1"/>
  <c r="P1143" i="2"/>
  <c r="J1142" i="8" s="1"/>
  <c r="N1143" i="2"/>
  <c r="I1142" i="8" s="1"/>
  <c r="M1143" i="2"/>
  <c r="E1142" i="8" s="1"/>
  <c r="R1142" i="2"/>
  <c r="K1141" i="8" s="1"/>
  <c r="P1142" i="2"/>
  <c r="J1141" i="8" s="1"/>
  <c r="N1142" i="2"/>
  <c r="I1141" i="8" s="1"/>
  <c r="M1142" i="2"/>
  <c r="E1141" i="8" s="1"/>
  <c r="R1141" i="2"/>
  <c r="K1140" i="8" s="1"/>
  <c r="P1141" i="2"/>
  <c r="J1140" i="8" s="1"/>
  <c r="N1141" i="2"/>
  <c r="I1140" i="8" s="1"/>
  <c r="M1141" i="2"/>
  <c r="E1140" i="8" s="1"/>
  <c r="R1140" i="2"/>
  <c r="K1139" i="8" s="1"/>
  <c r="P1140" i="2"/>
  <c r="J1139" i="8" s="1"/>
  <c r="N1140" i="2"/>
  <c r="I1139" i="8" s="1"/>
  <c r="M1140" i="2"/>
  <c r="E1139" i="8" s="1"/>
  <c r="R1139" i="2"/>
  <c r="K1138" i="8" s="1"/>
  <c r="P1139" i="2"/>
  <c r="J1138" i="8" s="1"/>
  <c r="N1139" i="2"/>
  <c r="I1138" i="8" s="1"/>
  <c r="M1139" i="2"/>
  <c r="E1138" i="8" s="1"/>
  <c r="R1138" i="2"/>
  <c r="K1137" i="8" s="1"/>
  <c r="P1138" i="2"/>
  <c r="J1137" i="8" s="1"/>
  <c r="N1138" i="2"/>
  <c r="I1137" i="8" s="1"/>
  <c r="M1138" i="2"/>
  <c r="E1137" i="8" s="1"/>
  <c r="R1137" i="2"/>
  <c r="K1136" i="8" s="1"/>
  <c r="P1137" i="2"/>
  <c r="J1136" i="8" s="1"/>
  <c r="N1137" i="2"/>
  <c r="I1136" i="8" s="1"/>
  <c r="M1137" i="2"/>
  <c r="E1136" i="8" s="1"/>
  <c r="R1136" i="2"/>
  <c r="K1135" i="8" s="1"/>
  <c r="P1136" i="2"/>
  <c r="J1135" i="8" s="1"/>
  <c r="N1136" i="2"/>
  <c r="I1135" i="8" s="1"/>
  <c r="M1136" i="2"/>
  <c r="E1135" i="8" s="1"/>
  <c r="R1135" i="2"/>
  <c r="K1134" i="8" s="1"/>
  <c r="P1135" i="2"/>
  <c r="J1134" i="8" s="1"/>
  <c r="N1135" i="2"/>
  <c r="I1134" i="8" s="1"/>
  <c r="M1135" i="2"/>
  <c r="E1134" i="8" s="1"/>
  <c r="R1134" i="2"/>
  <c r="K1133" i="8" s="1"/>
  <c r="P1134" i="2"/>
  <c r="J1133" i="8" s="1"/>
  <c r="N1134" i="2"/>
  <c r="I1133" i="8" s="1"/>
  <c r="M1134" i="2"/>
  <c r="E1133" i="8" s="1"/>
  <c r="R1133" i="2"/>
  <c r="K1132" i="8" s="1"/>
  <c r="P1133" i="2"/>
  <c r="J1132" i="8" s="1"/>
  <c r="N1133" i="2"/>
  <c r="I1132" i="8" s="1"/>
  <c r="M1133" i="2"/>
  <c r="E1132" i="8" s="1"/>
  <c r="R1132" i="2"/>
  <c r="K1131" i="8" s="1"/>
  <c r="P1132" i="2"/>
  <c r="J1131" i="8" s="1"/>
  <c r="N1132" i="2"/>
  <c r="I1131" i="8" s="1"/>
  <c r="M1132" i="2"/>
  <c r="E1131" i="8" s="1"/>
  <c r="R1131" i="2"/>
  <c r="K1130" i="8" s="1"/>
  <c r="P1131" i="2"/>
  <c r="J1130" i="8" s="1"/>
  <c r="N1131" i="2"/>
  <c r="I1130" i="8" s="1"/>
  <c r="M1131" i="2"/>
  <c r="E1130" i="8" s="1"/>
  <c r="R1130" i="2"/>
  <c r="K1129" i="8" s="1"/>
  <c r="P1130" i="2"/>
  <c r="J1129" i="8" s="1"/>
  <c r="N1130" i="2"/>
  <c r="I1129" i="8" s="1"/>
  <c r="M1130" i="2"/>
  <c r="E1129" i="8" s="1"/>
  <c r="R1129" i="2"/>
  <c r="K1128" i="8" s="1"/>
  <c r="P1129" i="2"/>
  <c r="J1128" i="8" s="1"/>
  <c r="N1129" i="2"/>
  <c r="I1128" i="8" s="1"/>
  <c r="M1129" i="2"/>
  <c r="E1128" i="8" s="1"/>
  <c r="R1128" i="2"/>
  <c r="K1127" i="8" s="1"/>
  <c r="P1128" i="2"/>
  <c r="J1127" i="8" s="1"/>
  <c r="N1128" i="2"/>
  <c r="I1127" i="8" s="1"/>
  <c r="M1128" i="2"/>
  <c r="E1127" i="8" s="1"/>
  <c r="R1127" i="2"/>
  <c r="K1126" i="8" s="1"/>
  <c r="P1127" i="2"/>
  <c r="J1126" i="8" s="1"/>
  <c r="N1127" i="2"/>
  <c r="I1126" i="8" s="1"/>
  <c r="M1127" i="2"/>
  <c r="E1126" i="8" s="1"/>
  <c r="R1126" i="2"/>
  <c r="K1125" i="8" s="1"/>
  <c r="P1126" i="2"/>
  <c r="J1125" i="8" s="1"/>
  <c r="N1126" i="2"/>
  <c r="I1125" i="8" s="1"/>
  <c r="M1126" i="2"/>
  <c r="E1125" i="8" s="1"/>
  <c r="R1125" i="2"/>
  <c r="K1124" i="8" s="1"/>
  <c r="P1125" i="2"/>
  <c r="J1124" i="8" s="1"/>
  <c r="N1125" i="2"/>
  <c r="I1124" i="8" s="1"/>
  <c r="M1125" i="2"/>
  <c r="E1124" i="8" s="1"/>
  <c r="R1124" i="2"/>
  <c r="K1123" i="8" s="1"/>
  <c r="P1124" i="2"/>
  <c r="J1123" i="8" s="1"/>
  <c r="N1124" i="2"/>
  <c r="I1123" i="8" s="1"/>
  <c r="M1124" i="2"/>
  <c r="E1123" i="8" s="1"/>
  <c r="R1123" i="2"/>
  <c r="K1122" i="8" s="1"/>
  <c r="P1123" i="2"/>
  <c r="J1122" i="8" s="1"/>
  <c r="N1123" i="2"/>
  <c r="I1122" i="8" s="1"/>
  <c r="M1123" i="2"/>
  <c r="E1122" i="8" s="1"/>
  <c r="R1122" i="2"/>
  <c r="K1121" i="8" s="1"/>
  <c r="P1122" i="2"/>
  <c r="J1121" i="8" s="1"/>
  <c r="N1122" i="2"/>
  <c r="I1121" i="8" s="1"/>
  <c r="M1122" i="2"/>
  <c r="E1121" i="8" s="1"/>
  <c r="R1121" i="2"/>
  <c r="K1120" i="8" s="1"/>
  <c r="P1121" i="2"/>
  <c r="J1120" i="8" s="1"/>
  <c r="N1121" i="2"/>
  <c r="I1120" i="8" s="1"/>
  <c r="M1121" i="2"/>
  <c r="E1120" i="8" s="1"/>
  <c r="R1120" i="2"/>
  <c r="K1119" i="8" s="1"/>
  <c r="P1120" i="2"/>
  <c r="J1119" i="8" s="1"/>
  <c r="N1120" i="2"/>
  <c r="I1119" i="8" s="1"/>
  <c r="M1120" i="2"/>
  <c r="E1119" i="8" s="1"/>
  <c r="R1119" i="2"/>
  <c r="K1118" i="8" s="1"/>
  <c r="P1119" i="2"/>
  <c r="J1118" i="8" s="1"/>
  <c r="N1119" i="2"/>
  <c r="I1118" i="8" s="1"/>
  <c r="M1119" i="2"/>
  <c r="E1118" i="8" s="1"/>
  <c r="R1118" i="2"/>
  <c r="K1117" i="8" s="1"/>
  <c r="P1118" i="2"/>
  <c r="J1117" i="8" s="1"/>
  <c r="N1118" i="2"/>
  <c r="I1117" i="8" s="1"/>
  <c r="M1118" i="2"/>
  <c r="E1117" i="8" s="1"/>
  <c r="R1117" i="2"/>
  <c r="K1116" i="8" s="1"/>
  <c r="P1117" i="2"/>
  <c r="J1116" i="8" s="1"/>
  <c r="N1117" i="2"/>
  <c r="I1116" i="8" s="1"/>
  <c r="M1117" i="2"/>
  <c r="E1116" i="8" s="1"/>
  <c r="R1116" i="2"/>
  <c r="K1115" i="8" s="1"/>
  <c r="P1116" i="2"/>
  <c r="J1115" i="8" s="1"/>
  <c r="N1116" i="2"/>
  <c r="I1115" i="8" s="1"/>
  <c r="M1116" i="2"/>
  <c r="E1115" i="8" s="1"/>
  <c r="R1115" i="2"/>
  <c r="K1114" i="8" s="1"/>
  <c r="P1115" i="2"/>
  <c r="J1114" i="8" s="1"/>
  <c r="N1115" i="2"/>
  <c r="I1114" i="8" s="1"/>
  <c r="M1115" i="2"/>
  <c r="E1114" i="8" s="1"/>
  <c r="R1114" i="2"/>
  <c r="K1113" i="8" s="1"/>
  <c r="P1114" i="2"/>
  <c r="J1113" i="8" s="1"/>
  <c r="N1114" i="2"/>
  <c r="I1113" i="8" s="1"/>
  <c r="M1114" i="2"/>
  <c r="E1113" i="8" s="1"/>
  <c r="R1113" i="2"/>
  <c r="K1112" i="8" s="1"/>
  <c r="P1113" i="2"/>
  <c r="J1112" i="8" s="1"/>
  <c r="N1113" i="2"/>
  <c r="I1112" i="8" s="1"/>
  <c r="M1113" i="2"/>
  <c r="E1112" i="8" s="1"/>
  <c r="R1112" i="2"/>
  <c r="K1111" i="8" s="1"/>
  <c r="P1112" i="2"/>
  <c r="J1111" i="8" s="1"/>
  <c r="N1112" i="2"/>
  <c r="I1111" i="8" s="1"/>
  <c r="M1112" i="2"/>
  <c r="E1111" i="8" s="1"/>
  <c r="R1111" i="2"/>
  <c r="K1110" i="8" s="1"/>
  <c r="P1111" i="2"/>
  <c r="J1110" i="8" s="1"/>
  <c r="N1111" i="2"/>
  <c r="I1110" i="8" s="1"/>
  <c r="M1111" i="2"/>
  <c r="E1110" i="8" s="1"/>
  <c r="R1110" i="2"/>
  <c r="K1109" i="8" s="1"/>
  <c r="P1110" i="2"/>
  <c r="J1109" i="8" s="1"/>
  <c r="N1110" i="2"/>
  <c r="I1109" i="8" s="1"/>
  <c r="M1110" i="2"/>
  <c r="E1109" i="8" s="1"/>
  <c r="R1109" i="2"/>
  <c r="K1108" i="8" s="1"/>
  <c r="P1109" i="2"/>
  <c r="J1108" i="8" s="1"/>
  <c r="N1109" i="2"/>
  <c r="I1108" i="8" s="1"/>
  <c r="M1109" i="2"/>
  <c r="E1108" i="8" s="1"/>
  <c r="R1108" i="2"/>
  <c r="K1107" i="8" s="1"/>
  <c r="P1108" i="2"/>
  <c r="J1107" i="8" s="1"/>
  <c r="N1108" i="2"/>
  <c r="I1107" i="8" s="1"/>
  <c r="M1108" i="2"/>
  <c r="E1107" i="8" s="1"/>
  <c r="R1107" i="2"/>
  <c r="K1106" i="8" s="1"/>
  <c r="P1107" i="2"/>
  <c r="J1106" i="8" s="1"/>
  <c r="N1107" i="2"/>
  <c r="I1106" i="8" s="1"/>
  <c r="M1107" i="2"/>
  <c r="E1106" i="8" s="1"/>
  <c r="R1106" i="2"/>
  <c r="K1105" i="8" s="1"/>
  <c r="P1106" i="2"/>
  <c r="J1105" i="8" s="1"/>
  <c r="N1106" i="2"/>
  <c r="I1105" i="8" s="1"/>
  <c r="M1106" i="2"/>
  <c r="E1105" i="8" s="1"/>
  <c r="R1105" i="2"/>
  <c r="K1104" i="8" s="1"/>
  <c r="P1105" i="2"/>
  <c r="J1104" i="8" s="1"/>
  <c r="N1105" i="2"/>
  <c r="I1104" i="8" s="1"/>
  <c r="M1105" i="2"/>
  <c r="E1104" i="8" s="1"/>
  <c r="R1104" i="2"/>
  <c r="K1103" i="8" s="1"/>
  <c r="P1104" i="2"/>
  <c r="J1103" i="8" s="1"/>
  <c r="N1104" i="2"/>
  <c r="I1103" i="8" s="1"/>
  <c r="M1104" i="2"/>
  <c r="E1103" i="8" s="1"/>
  <c r="R1103" i="2"/>
  <c r="K1102" i="8" s="1"/>
  <c r="P1103" i="2"/>
  <c r="J1102" i="8" s="1"/>
  <c r="N1103" i="2"/>
  <c r="I1102" i="8" s="1"/>
  <c r="M1103" i="2"/>
  <c r="E1102" i="8" s="1"/>
  <c r="R1102" i="2"/>
  <c r="K1101" i="8" s="1"/>
  <c r="P1102" i="2"/>
  <c r="J1101" i="8" s="1"/>
  <c r="N1102" i="2"/>
  <c r="I1101" i="8" s="1"/>
  <c r="M1102" i="2"/>
  <c r="E1101" i="8" s="1"/>
  <c r="R1101" i="2"/>
  <c r="K1100" i="8" s="1"/>
  <c r="P1101" i="2"/>
  <c r="J1100" i="8" s="1"/>
  <c r="N1101" i="2"/>
  <c r="I1100" i="8" s="1"/>
  <c r="M1101" i="2"/>
  <c r="E1100" i="8" s="1"/>
  <c r="R1100" i="2"/>
  <c r="K1099" i="8" s="1"/>
  <c r="P1100" i="2"/>
  <c r="J1099" i="8" s="1"/>
  <c r="N1100" i="2"/>
  <c r="I1099" i="8" s="1"/>
  <c r="M1100" i="2"/>
  <c r="E1099" i="8" s="1"/>
  <c r="R1099" i="2"/>
  <c r="K1098" i="8" s="1"/>
  <c r="P1099" i="2"/>
  <c r="J1098" i="8" s="1"/>
  <c r="N1099" i="2"/>
  <c r="I1098" i="8" s="1"/>
  <c r="M1099" i="2"/>
  <c r="E1098" i="8" s="1"/>
  <c r="R1098" i="2"/>
  <c r="K1097" i="8" s="1"/>
  <c r="P1098" i="2"/>
  <c r="J1097" i="8" s="1"/>
  <c r="N1098" i="2"/>
  <c r="I1097" i="8" s="1"/>
  <c r="M1098" i="2"/>
  <c r="E1097" i="8" s="1"/>
  <c r="R1097" i="2"/>
  <c r="K1096" i="8" s="1"/>
  <c r="P1097" i="2"/>
  <c r="J1096" i="8" s="1"/>
  <c r="N1097" i="2"/>
  <c r="I1096" i="8" s="1"/>
  <c r="M1097" i="2"/>
  <c r="E1096" i="8" s="1"/>
  <c r="R1096" i="2"/>
  <c r="K1095" i="8" s="1"/>
  <c r="P1096" i="2"/>
  <c r="J1095" i="8" s="1"/>
  <c r="N1096" i="2"/>
  <c r="I1095" i="8" s="1"/>
  <c r="M1096" i="2"/>
  <c r="E1095" i="8" s="1"/>
  <c r="R1095" i="2"/>
  <c r="K1094" i="8" s="1"/>
  <c r="P1095" i="2"/>
  <c r="J1094" i="8" s="1"/>
  <c r="N1095" i="2"/>
  <c r="I1094" i="8" s="1"/>
  <c r="M1095" i="2"/>
  <c r="E1094" i="8" s="1"/>
  <c r="R1094" i="2"/>
  <c r="K1093" i="8" s="1"/>
  <c r="P1094" i="2"/>
  <c r="J1093" i="8" s="1"/>
  <c r="N1094" i="2"/>
  <c r="I1093" i="8" s="1"/>
  <c r="M1094" i="2"/>
  <c r="E1093" i="8" s="1"/>
  <c r="R1093" i="2"/>
  <c r="K1092" i="8" s="1"/>
  <c r="P1093" i="2"/>
  <c r="J1092" i="8" s="1"/>
  <c r="N1093" i="2"/>
  <c r="I1092" i="8" s="1"/>
  <c r="M1093" i="2"/>
  <c r="E1092" i="8" s="1"/>
  <c r="R1092" i="2"/>
  <c r="K1091" i="8" s="1"/>
  <c r="P1092" i="2"/>
  <c r="J1091" i="8" s="1"/>
  <c r="N1092" i="2"/>
  <c r="I1091" i="8" s="1"/>
  <c r="M1092" i="2"/>
  <c r="E1091" i="8" s="1"/>
  <c r="R1091" i="2"/>
  <c r="K1090" i="8" s="1"/>
  <c r="P1091" i="2"/>
  <c r="J1090" i="8" s="1"/>
  <c r="N1091" i="2"/>
  <c r="I1090" i="8" s="1"/>
  <c r="M1091" i="2"/>
  <c r="E1090" i="8" s="1"/>
  <c r="R1090" i="2"/>
  <c r="K1089" i="8" s="1"/>
  <c r="P1090" i="2"/>
  <c r="J1089" i="8" s="1"/>
  <c r="N1090" i="2"/>
  <c r="I1089" i="8" s="1"/>
  <c r="M1090" i="2"/>
  <c r="E1089" i="8" s="1"/>
  <c r="R1089" i="2"/>
  <c r="K1088" i="8" s="1"/>
  <c r="P1089" i="2"/>
  <c r="J1088" i="8" s="1"/>
  <c r="N1089" i="2"/>
  <c r="I1088" i="8" s="1"/>
  <c r="M1089" i="2"/>
  <c r="E1088" i="8" s="1"/>
  <c r="R1088" i="2"/>
  <c r="K1087" i="8" s="1"/>
  <c r="P1088" i="2"/>
  <c r="J1087" i="8" s="1"/>
  <c r="N1088" i="2"/>
  <c r="I1087" i="8" s="1"/>
  <c r="M1088" i="2"/>
  <c r="E1087" i="8" s="1"/>
  <c r="R1087" i="2"/>
  <c r="K1086" i="8" s="1"/>
  <c r="P1087" i="2"/>
  <c r="J1086" i="8" s="1"/>
  <c r="N1087" i="2"/>
  <c r="I1086" i="8" s="1"/>
  <c r="M1087" i="2"/>
  <c r="E1086" i="8" s="1"/>
  <c r="R1086" i="2"/>
  <c r="K1085" i="8" s="1"/>
  <c r="P1086" i="2"/>
  <c r="J1085" i="8" s="1"/>
  <c r="N1086" i="2"/>
  <c r="I1085" i="8" s="1"/>
  <c r="M1086" i="2"/>
  <c r="E1085" i="8" s="1"/>
  <c r="R1085" i="2"/>
  <c r="K1084" i="8" s="1"/>
  <c r="P1085" i="2"/>
  <c r="J1084" i="8" s="1"/>
  <c r="N1085" i="2"/>
  <c r="I1084" i="8" s="1"/>
  <c r="M1085" i="2"/>
  <c r="E1084" i="8" s="1"/>
  <c r="R1084" i="2"/>
  <c r="K1083" i="8" s="1"/>
  <c r="P1084" i="2"/>
  <c r="J1083" i="8" s="1"/>
  <c r="N1084" i="2"/>
  <c r="I1083" i="8" s="1"/>
  <c r="M1084" i="2"/>
  <c r="E1083" i="8" s="1"/>
  <c r="R1083" i="2"/>
  <c r="K1082" i="8" s="1"/>
  <c r="P1083" i="2"/>
  <c r="J1082" i="8" s="1"/>
  <c r="N1083" i="2"/>
  <c r="I1082" i="8" s="1"/>
  <c r="M1083" i="2"/>
  <c r="E1082" i="8" s="1"/>
  <c r="R1082" i="2"/>
  <c r="K1081" i="8" s="1"/>
  <c r="P1082" i="2"/>
  <c r="J1081" i="8" s="1"/>
  <c r="N1082" i="2"/>
  <c r="I1081" i="8" s="1"/>
  <c r="M1082" i="2"/>
  <c r="E1081" i="8" s="1"/>
  <c r="R1081" i="2"/>
  <c r="K1080" i="8" s="1"/>
  <c r="P1081" i="2"/>
  <c r="J1080" i="8" s="1"/>
  <c r="N1081" i="2"/>
  <c r="I1080" i="8" s="1"/>
  <c r="M1081" i="2"/>
  <c r="E1080" i="8" s="1"/>
  <c r="R1080" i="2"/>
  <c r="K1079" i="8" s="1"/>
  <c r="P1080" i="2"/>
  <c r="J1079" i="8" s="1"/>
  <c r="N1080" i="2"/>
  <c r="I1079" i="8" s="1"/>
  <c r="M1080" i="2"/>
  <c r="E1079" i="8" s="1"/>
  <c r="R1079" i="2"/>
  <c r="K1078" i="8" s="1"/>
  <c r="P1079" i="2"/>
  <c r="J1078" i="8" s="1"/>
  <c r="N1079" i="2"/>
  <c r="I1078" i="8" s="1"/>
  <c r="M1079" i="2"/>
  <c r="E1078" i="8" s="1"/>
  <c r="R1078" i="2"/>
  <c r="K1077" i="8" s="1"/>
  <c r="P1078" i="2"/>
  <c r="J1077" i="8" s="1"/>
  <c r="N1078" i="2"/>
  <c r="I1077" i="8" s="1"/>
  <c r="M1078" i="2"/>
  <c r="E1077" i="8" s="1"/>
  <c r="R1077" i="2"/>
  <c r="K1076" i="8" s="1"/>
  <c r="P1077" i="2"/>
  <c r="J1076" i="8" s="1"/>
  <c r="N1077" i="2"/>
  <c r="I1076" i="8" s="1"/>
  <c r="M1077" i="2"/>
  <c r="E1076" i="8" s="1"/>
  <c r="R1076" i="2"/>
  <c r="K1075" i="8" s="1"/>
  <c r="P1076" i="2"/>
  <c r="J1075" i="8" s="1"/>
  <c r="N1076" i="2"/>
  <c r="I1075" i="8" s="1"/>
  <c r="M1076" i="2"/>
  <c r="E1075" i="8" s="1"/>
  <c r="R1075" i="2"/>
  <c r="K1074" i="8" s="1"/>
  <c r="P1075" i="2"/>
  <c r="J1074" i="8" s="1"/>
  <c r="N1075" i="2"/>
  <c r="I1074" i="8" s="1"/>
  <c r="M1075" i="2"/>
  <c r="E1074" i="8" s="1"/>
  <c r="R1074" i="2"/>
  <c r="K1073" i="8" s="1"/>
  <c r="P1074" i="2"/>
  <c r="J1073" i="8" s="1"/>
  <c r="N1074" i="2"/>
  <c r="I1073" i="8" s="1"/>
  <c r="M1074" i="2"/>
  <c r="E1073" i="8" s="1"/>
  <c r="R1073" i="2"/>
  <c r="K1072" i="8" s="1"/>
  <c r="P1073" i="2"/>
  <c r="J1072" i="8" s="1"/>
  <c r="N1073" i="2"/>
  <c r="I1072" i="8" s="1"/>
  <c r="M1073" i="2"/>
  <c r="E1072" i="8" s="1"/>
  <c r="R1072" i="2"/>
  <c r="K1071" i="8" s="1"/>
  <c r="P1072" i="2"/>
  <c r="J1071" i="8" s="1"/>
  <c r="N1072" i="2"/>
  <c r="I1071" i="8" s="1"/>
  <c r="M1072" i="2"/>
  <c r="E1071" i="8" s="1"/>
  <c r="R1071" i="2"/>
  <c r="K1070" i="8" s="1"/>
  <c r="P1071" i="2"/>
  <c r="J1070" i="8" s="1"/>
  <c r="N1071" i="2"/>
  <c r="I1070" i="8" s="1"/>
  <c r="M1071" i="2"/>
  <c r="E1070" i="8" s="1"/>
  <c r="R1070" i="2"/>
  <c r="K1069" i="8" s="1"/>
  <c r="P1070" i="2"/>
  <c r="J1069" i="8" s="1"/>
  <c r="N1070" i="2"/>
  <c r="I1069" i="8" s="1"/>
  <c r="M1070" i="2"/>
  <c r="E1069" i="8" s="1"/>
  <c r="R1069" i="2"/>
  <c r="K1068" i="8" s="1"/>
  <c r="P1069" i="2"/>
  <c r="J1068" i="8" s="1"/>
  <c r="N1069" i="2"/>
  <c r="I1068" i="8" s="1"/>
  <c r="M1069" i="2"/>
  <c r="E1068" i="8" s="1"/>
  <c r="R1068" i="2"/>
  <c r="K1067" i="8" s="1"/>
  <c r="P1068" i="2"/>
  <c r="J1067" i="8" s="1"/>
  <c r="N1068" i="2"/>
  <c r="I1067" i="8" s="1"/>
  <c r="M1068" i="2"/>
  <c r="E1067" i="8" s="1"/>
  <c r="R1067" i="2"/>
  <c r="K1066" i="8" s="1"/>
  <c r="P1067" i="2"/>
  <c r="J1066" i="8" s="1"/>
  <c r="N1067" i="2"/>
  <c r="I1066" i="8" s="1"/>
  <c r="M1067" i="2"/>
  <c r="E1066" i="8" s="1"/>
  <c r="R1066" i="2"/>
  <c r="K1065" i="8" s="1"/>
  <c r="P1066" i="2"/>
  <c r="J1065" i="8" s="1"/>
  <c r="N1066" i="2"/>
  <c r="I1065" i="8" s="1"/>
  <c r="M1066" i="2"/>
  <c r="E1065" i="8" s="1"/>
  <c r="R1065" i="2"/>
  <c r="K1064" i="8" s="1"/>
  <c r="P1065" i="2"/>
  <c r="J1064" i="8" s="1"/>
  <c r="N1065" i="2"/>
  <c r="I1064" i="8" s="1"/>
  <c r="M1065" i="2"/>
  <c r="E1064" i="8" s="1"/>
  <c r="R1064" i="2"/>
  <c r="K1063" i="8" s="1"/>
  <c r="P1064" i="2"/>
  <c r="J1063" i="8" s="1"/>
  <c r="N1064" i="2"/>
  <c r="I1063" i="8" s="1"/>
  <c r="M1064" i="2"/>
  <c r="E1063" i="8" s="1"/>
  <c r="R1063" i="2"/>
  <c r="K1062" i="8" s="1"/>
  <c r="P1063" i="2"/>
  <c r="J1062" i="8" s="1"/>
  <c r="N1063" i="2"/>
  <c r="I1062" i="8" s="1"/>
  <c r="M1063" i="2"/>
  <c r="E1062" i="8" s="1"/>
  <c r="R1062" i="2"/>
  <c r="K1061" i="8" s="1"/>
  <c r="P1062" i="2"/>
  <c r="J1061" i="8" s="1"/>
  <c r="N1062" i="2"/>
  <c r="I1061" i="8" s="1"/>
  <c r="M1062" i="2"/>
  <c r="E1061" i="8" s="1"/>
  <c r="R1061" i="2"/>
  <c r="K1060" i="8" s="1"/>
  <c r="P1061" i="2"/>
  <c r="J1060" i="8" s="1"/>
  <c r="N1061" i="2"/>
  <c r="I1060" i="8" s="1"/>
  <c r="M1061" i="2"/>
  <c r="E1060" i="8" s="1"/>
  <c r="R1060" i="2"/>
  <c r="K1059" i="8" s="1"/>
  <c r="P1060" i="2"/>
  <c r="J1059" i="8" s="1"/>
  <c r="N1060" i="2"/>
  <c r="I1059" i="8" s="1"/>
  <c r="M1060" i="2"/>
  <c r="E1059" i="8" s="1"/>
  <c r="R1059" i="2"/>
  <c r="K1058" i="8" s="1"/>
  <c r="P1059" i="2"/>
  <c r="J1058" i="8" s="1"/>
  <c r="N1059" i="2"/>
  <c r="I1058" i="8" s="1"/>
  <c r="M1059" i="2"/>
  <c r="E1058" i="8" s="1"/>
  <c r="R1058" i="2"/>
  <c r="K1057" i="8" s="1"/>
  <c r="P1058" i="2"/>
  <c r="J1057" i="8" s="1"/>
  <c r="N1058" i="2"/>
  <c r="I1057" i="8" s="1"/>
  <c r="M1058" i="2"/>
  <c r="E1057" i="8" s="1"/>
  <c r="R1057" i="2"/>
  <c r="K1056" i="8" s="1"/>
  <c r="P1057" i="2"/>
  <c r="J1056" i="8" s="1"/>
  <c r="N1057" i="2"/>
  <c r="I1056" i="8" s="1"/>
  <c r="M1057" i="2"/>
  <c r="E1056" i="8" s="1"/>
  <c r="R1056" i="2"/>
  <c r="K1055" i="8" s="1"/>
  <c r="P1056" i="2"/>
  <c r="J1055" i="8" s="1"/>
  <c r="N1056" i="2"/>
  <c r="I1055" i="8" s="1"/>
  <c r="M1056" i="2"/>
  <c r="E1055" i="8" s="1"/>
  <c r="R1055" i="2"/>
  <c r="K1054" i="8" s="1"/>
  <c r="P1055" i="2"/>
  <c r="J1054" i="8" s="1"/>
  <c r="N1055" i="2"/>
  <c r="I1054" i="8" s="1"/>
  <c r="M1055" i="2"/>
  <c r="E1054" i="8" s="1"/>
  <c r="R1054" i="2"/>
  <c r="K1053" i="8" s="1"/>
  <c r="P1054" i="2"/>
  <c r="J1053" i="8" s="1"/>
  <c r="N1054" i="2"/>
  <c r="I1053" i="8" s="1"/>
  <c r="M1054" i="2"/>
  <c r="E1053" i="8" s="1"/>
  <c r="R1053" i="2"/>
  <c r="K1052" i="8" s="1"/>
  <c r="P1053" i="2"/>
  <c r="J1052" i="8" s="1"/>
  <c r="N1053" i="2"/>
  <c r="I1052" i="8" s="1"/>
  <c r="M1053" i="2"/>
  <c r="E1052" i="8" s="1"/>
  <c r="R1052" i="2"/>
  <c r="K1051" i="8" s="1"/>
  <c r="P1052" i="2"/>
  <c r="J1051" i="8" s="1"/>
  <c r="N1052" i="2"/>
  <c r="I1051" i="8" s="1"/>
  <c r="M1052" i="2"/>
  <c r="E1051" i="8" s="1"/>
  <c r="R1051" i="2"/>
  <c r="K1050" i="8" s="1"/>
  <c r="P1051" i="2"/>
  <c r="J1050" i="8" s="1"/>
  <c r="N1051" i="2"/>
  <c r="I1050" i="8" s="1"/>
  <c r="M1051" i="2"/>
  <c r="E1050" i="8" s="1"/>
  <c r="R1050" i="2"/>
  <c r="K1049" i="8" s="1"/>
  <c r="P1050" i="2"/>
  <c r="J1049" i="8" s="1"/>
  <c r="N1050" i="2"/>
  <c r="I1049" i="8" s="1"/>
  <c r="M1050" i="2"/>
  <c r="E1049" i="8" s="1"/>
  <c r="R1049" i="2"/>
  <c r="K1048" i="8" s="1"/>
  <c r="P1049" i="2"/>
  <c r="J1048" i="8" s="1"/>
  <c r="N1049" i="2"/>
  <c r="I1048" i="8" s="1"/>
  <c r="M1049" i="2"/>
  <c r="E1048" i="8" s="1"/>
  <c r="R1048" i="2"/>
  <c r="K1047" i="8" s="1"/>
  <c r="P1048" i="2"/>
  <c r="J1047" i="8" s="1"/>
  <c r="N1048" i="2"/>
  <c r="I1047" i="8" s="1"/>
  <c r="M1048" i="2"/>
  <c r="E1047" i="8" s="1"/>
  <c r="R1047" i="2"/>
  <c r="K1046" i="8" s="1"/>
  <c r="P1047" i="2"/>
  <c r="J1046" i="8" s="1"/>
  <c r="N1047" i="2"/>
  <c r="I1046" i="8" s="1"/>
  <c r="M1047" i="2"/>
  <c r="E1046" i="8" s="1"/>
  <c r="R1046" i="2"/>
  <c r="K1045" i="8" s="1"/>
  <c r="P1046" i="2"/>
  <c r="J1045" i="8" s="1"/>
  <c r="N1046" i="2"/>
  <c r="I1045" i="8" s="1"/>
  <c r="M1046" i="2"/>
  <c r="E1045" i="8" s="1"/>
  <c r="R1045" i="2"/>
  <c r="K1044" i="8" s="1"/>
  <c r="P1045" i="2"/>
  <c r="J1044" i="8" s="1"/>
  <c r="N1045" i="2"/>
  <c r="I1044" i="8" s="1"/>
  <c r="M1045" i="2"/>
  <c r="E1044" i="8" s="1"/>
  <c r="R1044" i="2"/>
  <c r="K1043" i="8" s="1"/>
  <c r="P1044" i="2"/>
  <c r="J1043" i="8" s="1"/>
  <c r="N1044" i="2"/>
  <c r="I1043" i="8" s="1"/>
  <c r="M1044" i="2"/>
  <c r="E1043" i="8" s="1"/>
  <c r="R1043" i="2"/>
  <c r="K1042" i="8" s="1"/>
  <c r="P1043" i="2"/>
  <c r="J1042" i="8" s="1"/>
  <c r="N1043" i="2"/>
  <c r="I1042" i="8" s="1"/>
  <c r="M1043" i="2"/>
  <c r="E1042" i="8" s="1"/>
  <c r="R1042" i="2"/>
  <c r="K1041" i="8" s="1"/>
  <c r="P1042" i="2"/>
  <c r="J1041" i="8" s="1"/>
  <c r="N1042" i="2"/>
  <c r="I1041" i="8" s="1"/>
  <c r="M1042" i="2"/>
  <c r="E1041" i="8" s="1"/>
  <c r="R1041" i="2"/>
  <c r="K1040" i="8" s="1"/>
  <c r="P1041" i="2"/>
  <c r="J1040" i="8" s="1"/>
  <c r="N1041" i="2"/>
  <c r="I1040" i="8" s="1"/>
  <c r="M1041" i="2"/>
  <c r="E1040" i="8" s="1"/>
  <c r="R1040" i="2"/>
  <c r="K1039" i="8" s="1"/>
  <c r="P1040" i="2"/>
  <c r="J1039" i="8" s="1"/>
  <c r="N1040" i="2"/>
  <c r="I1039" i="8" s="1"/>
  <c r="M1040" i="2"/>
  <c r="E1039" i="8" s="1"/>
  <c r="R1039" i="2"/>
  <c r="K1038" i="8" s="1"/>
  <c r="P1039" i="2"/>
  <c r="J1038" i="8" s="1"/>
  <c r="N1039" i="2"/>
  <c r="I1038" i="8" s="1"/>
  <c r="M1039" i="2"/>
  <c r="E1038" i="8" s="1"/>
  <c r="R1038" i="2"/>
  <c r="K1037" i="8" s="1"/>
  <c r="P1038" i="2"/>
  <c r="J1037" i="8" s="1"/>
  <c r="N1038" i="2"/>
  <c r="I1037" i="8" s="1"/>
  <c r="M1038" i="2"/>
  <c r="E1037" i="8" s="1"/>
  <c r="R1037" i="2"/>
  <c r="K1036" i="8" s="1"/>
  <c r="P1037" i="2"/>
  <c r="J1036" i="8" s="1"/>
  <c r="N1037" i="2"/>
  <c r="I1036" i="8" s="1"/>
  <c r="M1037" i="2"/>
  <c r="E1036" i="8" s="1"/>
  <c r="R1036" i="2"/>
  <c r="K1035" i="8" s="1"/>
  <c r="P1036" i="2"/>
  <c r="J1035" i="8" s="1"/>
  <c r="N1036" i="2"/>
  <c r="I1035" i="8" s="1"/>
  <c r="M1036" i="2"/>
  <c r="E1035" i="8" s="1"/>
  <c r="R1035" i="2"/>
  <c r="K1034" i="8" s="1"/>
  <c r="P1035" i="2"/>
  <c r="J1034" i="8" s="1"/>
  <c r="N1035" i="2"/>
  <c r="I1034" i="8" s="1"/>
  <c r="M1035" i="2"/>
  <c r="E1034" i="8" s="1"/>
  <c r="R1034" i="2"/>
  <c r="K1033" i="8" s="1"/>
  <c r="P1034" i="2"/>
  <c r="J1033" i="8" s="1"/>
  <c r="N1034" i="2"/>
  <c r="I1033" i="8" s="1"/>
  <c r="M1034" i="2"/>
  <c r="E1033" i="8" s="1"/>
  <c r="R1033" i="2"/>
  <c r="K1032" i="8" s="1"/>
  <c r="P1033" i="2"/>
  <c r="J1032" i="8" s="1"/>
  <c r="N1033" i="2"/>
  <c r="I1032" i="8" s="1"/>
  <c r="M1033" i="2"/>
  <c r="E1032" i="8" s="1"/>
  <c r="R1032" i="2"/>
  <c r="K1031" i="8" s="1"/>
  <c r="P1032" i="2"/>
  <c r="J1031" i="8" s="1"/>
  <c r="N1032" i="2"/>
  <c r="I1031" i="8" s="1"/>
  <c r="M1032" i="2"/>
  <c r="E1031" i="8" s="1"/>
  <c r="R1031" i="2"/>
  <c r="K1030" i="8" s="1"/>
  <c r="P1031" i="2"/>
  <c r="J1030" i="8" s="1"/>
  <c r="N1031" i="2"/>
  <c r="I1030" i="8" s="1"/>
  <c r="M1031" i="2"/>
  <c r="E1030" i="8" s="1"/>
  <c r="R1030" i="2"/>
  <c r="K1029" i="8" s="1"/>
  <c r="P1030" i="2"/>
  <c r="J1029" i="8" s="1"/>
  <c r="N1030" i="2"/>
  <c r="I1029" i="8" s="1"/>
  <c r="M1030" i="2"/>
  <c r="E1029" i="8" s="1"/>
  <c r="R1029" i="2"/>
  <c r="K1028" i="8" s="1"/>
  <c r="P1029" i="2"/>
  <c r="J1028" i="8" s="1"/>
  <c r="N1029" i="2"/>
  <c r="I1028" i="8" s="1"/>
  <c r="M1029" i="2"/>
  <c r="E1028" i="8" s="1"/>
  <c r="R1028" i="2"/>
  <c r="K1027" i="8" s="1"/>
  <c r="P1028" i="2"/>
  <c r="J1027" i="8" s="1"/>
  <c r="N1028" i="2"/>
  <c r="I1027" i="8" s="1"/>
  <c r="M1028" i="2"/>
  <c r="E1027" i="8" s="1"/>
  <c r="R1027" i="2"/>
  <c r="K1026" i="8" s="1"/>
  <c r="P1027" i="2"/>
  <c r="J1026" i="8" s="1"/>
  <c r="N1027" i="2"/>
  <c r="I1026" i="8" s="1"/>
  <c r="M1027" i="2"/>
  <c r="E1026" i="8" s="1"/>
  <c r="R1026" i="2"/>
  <c r="K1025" i="8" s="1"/>
  <c r="P1026" i="2"/>
  <c r="J1025" i="8" s="1"/>
  <c r="N1026" i="2"/>
  <c r="I1025" i="8" s="1"/>
  <c r="M1026" i="2"/>
  <c r="E1025" i="8" s="1"/>
  <c r="R1025" i="2"/>
  <c r="K1024" i="8" s="1"/>
  <c r="P1025" i="2"/>
  <c r="J1024" i="8" s="1"/>
  <c r="N1025" i="2"/>
  <c r="I1024" i="8" s="1"/>
  <c r="M1025" i="2"/>
  <c r="E1024" i="8" s="1"/>
  <c r="R1024" i="2"/>
  <c r="K1023" i="8" s="1"/>
  <c r="P1024" i="2"/>
  <c r="J1023" i="8" s="1"/>
  <c r="N1024" i="2"/>
  <c r="I1023" i="8" s="1"/>
  <c r="M1024" i="2"/>
  <c r="E1023" i="8" s="1"/>
  <c r="R1023" i="2"/>
  <c r="K1022" i="8" s="1"/>
  <c r="P1023" i="2"/>
  <c r="J1022" i="8" s="1"/>
  <c r="N1023" i="2"/>
  <c r="I1022" i="8" s="1"/>
  <c r="M1023" i="2"/>
  <c r="E1022" i="8" s="1"/>
  <c r="R1022" i="2"/>
  <c r="K1021" i="8" s="1"/>
  <c r="P1022" i="2"/>
  <c r="J1021" i="8" s="1"/>
  <c r="N1022" i="2"/>
  <c r="I1021" i="8" s="1"/>
  <c r="M1022" i="2"/>
  <c r="E1021" i="8" s="1"/>
  <c r="R1021" i="2"/>
  <c r="K1020" i="8" s="1"/>
  <c r="P1021" i="2"/>
  <c r="J1020" i="8" s="1"/>
  <c r="N1021" i="2"/>
  <c r="I1020" i="8" s="1"/>
  <c r="M1021" i="2"/>
  <c r="E1020" i="8" s="1"/>
  <c r="R1020" i="2"/>
  <c r="K1019" i="8" s="1"/>
  <c r="P1020" i="2"/>
  <c r="J1019" i="8" s="1"/>
  <c r="N1020" i="2"/>
  <c r="I1019" i="8" s="1"/>
  <c r="M1020" i="2"/>
  <c r="E1019" i="8" s="1"/>
  <c r="R1019" i="2"/>
  <c r="K1018" i="8" s="1"/>
  <c r="P1019" i="2"/>
  <c r="J1018" i="8" s="1"/>
  <c r="N1019" i="2"/>
  <c r="I1018" i="8" s="1"/>
  <c r="M1019" i="2"/>
  <c r="E1018" i="8" s="1"/>
  <c r="R1018" i="2"/>
  <c r="K1017" i="8" s="1"/>
  <c r="P1018" i="2"/>
  <c r="J1017" i="8" s="1"/>
  <c r="N1018" i="2"/>
  <c r="I1017" i="8" s="1"/>
  <c r="M1018" i="2"/>
  <c r="E1017" i="8" s="1"/>
  <c r="R1017" i="2"/>
  <c r="K1016" i="8" s="1"/>
  <c r="P1017" i="2"/>
  <c r="J1016" i="8" s="1"/>
  <c r="N1017" i="2"/>
  <c r="I1016" i="8" s="1"/>
  <c r="M1017" i="2"/>
  <c r="E1016" i="8" s="1"/>
  <c r="R1016" i="2"/>
  <c r="K1015" i="8" s="1"/>
  <c r="P1016" i="2"/>
  <c r="J1015" i="8" s="1"/>
  <c r="N1016" i="2"/>
  <c r="I1015" i="8" s="1"/>
  <c r="M1016" i="2"/>
  <c r="E1015" i="8" s="1"/>
  <c r="R1015" i="2"/>
  <c r="K1014" i="8" s="1"/>
  <c r="P1015" i="2"/>
  <c r="J1014" i="8" s="1"/>
  <c r="N1015" i="2"/>
  <c r="I1014" i="8" s="1"/>
  <c r="M1015" i="2"/>
  <c r="E1014" i="8" s="1"/>
  <c r="R1014" i="2"/>
  <c r="K1013" i="8" s="1"/>
  <c r="P1014" i="2"/>
  <c r="J1013" i="8" s="1"/>
  <c r="N1014" i="2"/>
  <c r="I1013" i="8" s="1"/>
  <c r="M1014" i="2"/>
  <c r="E1013" i="8" s="1"/>
  <c r="R1013" i="2"/>
  <c r="K1012" i="8" s="1"/>
  <c r="P1013" i="2"/>
  <c r="J1012" i="8" s="1"/>
  <c r="N1013" i="2"/>
  <c r="I1012" i="8" s="1"/>
  <c r="M1013" i="2"/>
  <c r="E1012" i="8" s="1"/>
  <c r="R1012" i="2"/>
  <c r="K1011" i="8" s="1"/>
  <c r="P1012" i="2"/>
  <c r="J1011" i="8" s="1"/>
  <c r="N1012" i="2"/>
  <c r="I1011" i="8" s="1"/>
  <c r="M1012" i="2"/>
  <c r="E1011" i="8" s="1"/>
  <c r="R1011" i="2"/>
  <c r="K1010" i="8" s="1"/>
  <c r="P1011" i="2"/>
  <c r="J1010" i="8" s="1"/>
  <c r="N1011" i="2"/>
  <c r="I1010" i="8" s="1"/>
  <c r="M1011" i="2"/>
  <c r="E1010" i="8" s="1"/>
  <c r="R1010" i="2"/>
  <c r="K1009" i="8" s="1"/>
  <c r="P1010" i="2"/>
  <c r="J1009" i="8" s="1"/>
  <c r="N1010" i="2"/>
  <c r="I1009" i="8" s="1"/>
  <c r="M1010" i="2"/>
  <c r="E1009" i="8" s="1"/>
  <c r="R1009" i="2"/>
  <c r="K1008" i="8" s="1"/>
  <c r="P1009" i="2"/>
  <c r="J1008" i="8" s="1"/>
  <c r="N1009" i="2"/>
  <c r="I1008" i="8" s="1"/>
  <c r="M1009" i="2"/>
  <c r="E1008" i="8" s="1"/>
  <c r="R1008" i="2"/>
  <c r="K1007" i="8" s="1"/>
  <c r="P1008" i="2"/>
  <c r="J1007" i="8" s="1"/>
  <c r="N1008" i="2"/>
  <c r="I1007" i="8" s="1"/>
  <c r="M1008" i="2"/>
  <c r="E1007" i="8" s="1"/>
  <c r="R1007" i="2"/>
  <c r="K1006" i="8" s="1"/>
  <c r="P1007" i="2"/>
  <c r="J1006" i="8" s="1"/>
  <c r="N1007" i="2"/>
  <c r="I1006" i="8" s="1"/>
  <c r="M1007" i="2"/>
  <c r="E1006" i="8" s="1"/>
  <c r="R1006" i="2"/>
  <c r="K1005" i="8" s="1"/>
  <c r="P1006" i="2"/>
  <c r="J1005" i="8" s="1"/>
  <c r="N1006" i="2"/>
  <c r="I1005" i="8" s="1"/>
  <c r="M1006" i="2"/>
  <c r="E1005" i="8" s="1"/>
  <c r="R1005" i="2"/>
  <c r="K1004" i="8" s="1"/>
  <c r="P1005" i="2"/>
  <c r="J1004" i="8" s="1"/>
  <c r="N1005" i="2"/>
  <c r="I1004" i="8" s="1"/>
  <c r="M1005" i="2"/>
  <c r="E1004" i="8" s="1"/>
  <c r="R1004" i="2"/>
  <c r="K1003" i="8" s="1"/>
  <c r="P1004" i="2"/>
  <c r="J1003" i="8" s="1"/>
  <c r="N1004" i="2"/>
  <c r="I1003" i="8" s="1"/>
  <c r="M1004" i="2"/>
  <c r="E1003" i="8" s="1"/>
  <c r="R1003" i="2"/>
  <c r="K1002" i="8" s="1"/>
  <c r="P1003" i="2"/>
  <c r="J1002" i="8" s="1"/>
  <c r="N1003" i="2"/>
  <c r="I1002" i="8" s="1"/>
  <c r="M1003" i="2"/>
  <c r="E1002" i="8" s="1"/>
  <c r="R1002" i="2"/>
  <c r="K1001" i="8" s="1"/>
  <c r="P1002" i="2"/>
  <c r="J1001" i="8" s="1"/>
  <c r="N1002" i="2"/>
  <c r="I1001" i="8" s="1"/>
  <c r="M1002" i="2"/>
  <c r="E1001" i="8" s="1"/>
  <c r="R1001" i="2"/>
  <c r="K1000" i="8" s="1"/>
  <c r="P1001" i="2"/>
  <c r="J1000" i="8" s="1"/>
  <c r="N1001" i="2"/>
  <c r="I1000" i="8" s="1"/>
  <c r="M1001" i="2"/>
  <c r="E1000" i="8" s="1"/>
  <c r="R1000" i="2"/>
  <c r="K999" i="8" s="1"/>
  <c r="P1000" i="2"/>
  <c r="J999" i="8" s="1"/>
  <c r="N1000" i="2"/>
  <c r="I999" i="8" s="1"/>
  <c r="M1000" i="2"/>
  <c r="E999" i="8" s="1"/>
  <c r="R999" i="2"/>
  <c r="K998" i="8" s="1"/>
  <c r="P999" i="2"/>
  <c r="J998" i="8" s="1"/>
  <c r="N999" i="2"/>
  <c r="I998" i="8" s="1"/>
  <c r="M999" i="2"/>
  <c r="E998" i="8" s="1"/>
  <c r="R998" i="2"/>
  <c r="K997" i="8" s="1"/>
  <c r="P998" i="2"/>
  <c r="J997" i="8" s="1"/>
  <c r="N998" i="2"/>
  <c r="I997" i="8" s="1"/>
  <c r="M998" i="2"/>
  <c r="E997" i="8" s="1"/>
  <c r="R997" i="2"/>
  <c r="K996" i="8" s="1"/>
  <c r="P997" i="2"/>
  <c r="J996" i="8" s="1"/>
  <c r="N997" i="2"/>
  <c r="I996" i="8" s="1"/>
  <c r="M997" i="2"/>
  <c r="E996" i="8" s="1"/>
  <c r="R996" i="2"/>
  <c r="K995" i="8" s="1"/>
  <c r="P996" i="2"/>
  <c r="J995" i="8" s="1"/>
  <c r="N996" i="2"/>
  <c r="I995" i="8" s="1"/>
  <c r="M996" i="2"/>
  <c r="E995" i="8" s="1"/>
  <c r="R995" i="2"/>
  <c r="K994" i="8" s="1"/>
  <c r="P995" i="2"/>
  <c r="J994" i="8" s="1"/>
  <c r="N995" i="2"/>
  <c r="I994" i="8" s="1"/>
  <c r="M995" i="2"/>
  <c r="E994" i="8" s="1"/>
  <c r="R994" i="2"/>
  <c r="K993" i="8" s="1"/>
  <c r="P994" i="2"/>
  <c r="J993" i="8" s="1"/>
  <c r="N994" i="2"/>
  <c r="I993" i="8" s="1"/>
  <c r="M994" i="2"/>
  <c r="E993" i="8" s="1"/>
  <c r="R993" i="2"/>
  <c r="K992" i="8" s="1"/>
  <c r="P993" i="2"/>
  <c r="J992" i="8" s="1"/>
  <c r="N993" i="2"/>
  <c r="I992" i="8" s="1"/>
  <c r="M993" i="2"/>
  <c r="E992" i="8" s="1"/>
  <c r="R992" i="2"/>
  <c r="K991" i="8" s="1"/>
  <c r="P992" i="2"/>
  <c r="J991" i="8" s="1"/>
  <c r="N992" i="2"/>
  <c r="I991" i="8" s="1"/>
  <c r="M992" i="2"/>
  <c r="E991" i="8" s="1"/>
  <c r="R991" i="2"/>
  <c r="K990" i="8" s="1"/>
  <c r="P991" i="2"/>
  <c r="J990" i="8" s="1"/>
  <c r="N991" i="2"/>
  <c r="I990" i="8" s="1"/>
  <c r="M991" i="2"/>
  <c r="E990" i="8" s="1"/>
  <c r="R990" i="2"/>
  <c r="K989" i="8" s="1"/>
  <c r="P990" i="2"/>
  <c r="J989" i="8" s="1"/>
  <c r="N990" i="2"/>
  <c r="I989" i="8" s="1"/>
  <c r="M990" i="2"/>
  <c r="E989" i="8" s="1"/>
  <c r="R989" i="2"/>
  <c r="K988" i="8" s="1"/>
  <c r="P989" i="2"/>
  <c r="J988" i="8" s="1"/>
  <c r="N989" i="2"/>
  <c r="I988" i="8" s="1"/>
  <c r="M989" i="2"/>
  <c r="E988" i="8" s="1"/>
  <c r="R988" i="2"/>
  <c r="K987" i="8" s="1"/>
  <c r="P988" i="2"/>
  <c r="J987" i="8" s="1"/>
  <c r="N988" i="2"/>
  <c r="I987" i="8" s="1"/>
  <c r="M988" i="2"/>
  <c r="E987" i="8" s="1"/>
  <c r="R987" i="2"/>
  <c r="K986" i="8" s="1"/>
  <c r="P987" i="2"/>
  <c r="J986" i="8" s="1"/>
  <c r="N987" i="2"/>
  <c r="I986" i="8" s="1"/>
  <c r="M987" i="2"/>
  <c r="E986" i="8" s="1"/>
  <c r="R986" i="2"/>
  <c r="K985" i="8" s="1"/>
  <c r="P986" i="2"/>
  <c r="J985" i="8" s="1"/>
  <c r="N986" i="2"/>
  <c r="I985" i="8" s="1"/>
  <c r="M986" i="2"/>
  <c r="E985" i="8" s="1"/>
  <c r="R985" i="2"/>
  <c r="K984" i="8" s="1"/>
  <c r="P985" i="2"/>
  <c r="J984" i="8" s="1"/>
  <c r="N985" i="2"/>
  <c r="I984" i="8" s="1"/>
  <c r="M985" i="2"/>
  <c r="E984" i="8" s="1"/>
  <c r="R984" i="2"/>
  <c r="K983" i="8" s="1"/>
  <c r="P984" i="2"/>
  <c r="J983" i="8" s="1"/>
  <c r="N984" i="2"/>
  <c r="I983" i="8" s="1"/>
  <c r="M984" i="2"/>
  <c r="E983" i="8" s="1"/>
  <c r="R983" i="2"/>
  <c r="K982" i="8" s="1"/>
  <c r="P983" i="2"/>
  <c r="J982" i="8" s="1"/>
  <c r="N983" i="2"/>
  <c r="I982" i="8" s="1"/>
  <c r="M983" i="2"/>
  <c r="E982" i="8" s="1"/>
  <c r="R982" i="2"/>
  <c r="K981" i="8" s="1"/>
  <c r="P982" i="2"/>
  <c r="J981" i="8" s="1"/>
  <c r="N982" i="2"/>
  <c r="I981" i="8" s="1"/>
  <c r="M982" i="2"/>
  <c r="E981" i="8" s="1"/>
  <c r="R981" i="2"/>
  <c r="K980" i="8" s="1"/>
  <c r="P981" i="2"/>
  <c r="J980" i="8" s="1"/>
  <c r="N981" i="2"/>
  <c r="I980" i="8" s="1"/>
  <c r="M981" i="2"/>
  <c r="E980" i="8" s="1"/>
  <c r="R980" i="2"/>
  <c r="K979" i="8" s="1"/>
  <c r="P980" i="2"/>
  <c r="J979" i="8" s="1"/>
  <c r="N980" i="2"/>
  <c r="I979" i="8" s="1"/>
  <c r="M980" i="2"/>
  <c r="E979" i="8" s="1"/>
  <c r="R979" i="2"/>
  <c r="K978" i="8" s="1"/>
  <c r="P979" i="2"/>
  <c r="J978" i="8" s="1"/>
  <c r="N979" i="2"/>
  <c r="I978" i="8" s="1"/>
  <c r="M979" i="2"/>
  <c r="E978" i="8" s="1"/>
  <c r="R978" i="2"/>
  <c r="K977" i="8" s="1"/>
  <c r="P978" i="2"/>
  <c r="J977" i="8" s="1"/>
  <c r="N978" i="2"/>
  <c r="I977" i="8" s="1"/>
  <c r="M978" i="2"/>
  <c r="E977" i="8" s="1"/>
  <c r="R977" i="2"/>
  <c r="K976" i="8" s="1"/>
  <c r="P977" i="2"/>
  <c r="J976" i="8" s="1"/>
  <c r="N977" i="2"/>
  <c r="I976" i="8" s="1"/>
  <c r="M977" i="2"/>
  <c r="E976" i="8" s="1"/>
  <c r="R976" i="2"/>
  <c r="K975" i="8" s="1"/>
  <c r="P976" i="2"/>
  <c r="J975" i="8" s="1"/>
  <c r="N976" i="2"/>
  <c r="I975" i="8" s="1"/>
  <c r="M976" i="2"/>
  <c r="E975" i="8" s="1"/>
  <c r="R975" i="2"/>
  <c r="K974" i="8" s="1"/>
  <c r="P975" i="2"/>
  <c r="J974" i="8" s="1"/>
  <c r="N975" i="2"/>
  <c r="I974" i="8" s="1"/>
  <c r="M975" i="2"/>
  <c r="E974" i="8" s="1"/>
  <c r="R974" i="2"/>
  <c r="K973" i="8" s="1"/>
  <c r="P974" i="2"/>
  <c r="J973" i="8" s="1"/>
  <c r="N974" i="2"/>
  <c r="I973" i="8" s="1"/>
  <c r="M974" i="2"/>
  <c r="E973" i="8" s="1"/>
  <c r="R973" i="2"/>
  <c r="K972" i="8" s="1"/>
  <c r="P973" i="2"/>
  <c r="J972" i="8" s="1"/>
  <c r="N973" i="2"/>
  <c r="I972" i="8" s="1"/>
  <c r="M973" i="2"/>
  <c r="E972" i="8" s="1"/>
  <c r="R972" i="2"/>
  <c r="K971" i="8" s="1"/>
  <c r="P972" i="2"/>
  <c r="J971" i="8" s="1"/>
  <c r="N972" i="2"/>
  <c r="I971" i="8" s="1"/>
  <c r="M972" i="2"/>
  <c r="E971" i="8" s="1"/>
  <c r="R971" i="2"/>
  <c r="K970" i="8" s="1"/>
  <c r="P971" i="2"/>
  <c r="J970" i="8" s="1"/>
  <c r="N971" i="2"/>
  <c r="I970" i="8" s="1"/>
  <c r="M971" i="2"/>
  <c r="E970" i="8" s="1"/>
  <c r="R970" i="2"/>
  <c r="K969" i="8" s="1"/>
  <c r="P970" i="2"/>
  <c r="J969" i="8" s="1"/>
  <c r="N970" i="2"/>
  <c r="I969" i="8" s="1"/>
  <c r="M970" i="2"/>
  <c r="E969" i="8" s="1"/>
  <c r="R969" i="2"/>
  <c r="K968" i="8" s="1"/>
  <c r="P969" i="2"/>
  <c r="J968" i="8" s="1"/>
  <c r="N969" i="2"/>
  <c r="I968" i="8" s="1"/>
  <c r="M969" i="2"/>
  <c r="E968" i="8" s="1"/>
  <c r="R968" i="2"/>
  <c r="K967" i="8" s="1"/>
  <c r="P968" i="2"/>
  <c r="J967" i="8" s="1"/>
  <c r="N968" i="2"/>
  <c r="I967" i="8" s="1"/>
  <c r="M968" i="2"/>
  <c r="E967" i="8" s="1"/>
  <c r="R967" i="2"/>
  <c r="K966" i="8" s="1"/>
  <c r="P967" i="2"/>
  <c r="J966" i="8" s="1"/>
  <c r="N967" i="2"/>
  <c r="I966" i="8" s="1"/>
  <c r="M967" i="2"/>
  <c r="E966" i="8" s="1"/>
  <c r="R966" i="2"/>
  <c r="K965" i="8" s="1"/>
  <c r="P966" i="2"/>
  <c r="J965" i="8" s="1"/>
  <c r="N966" i="2"/>
  <c r="I965" i="8" s="1"/>
  <c r="M966" i="2"/>
  <c r="E965" i="8" s="1"/>
  <c r="R965" i="2"/>
  <c r="K964" i="8" s="1"/>
  <c r="P965" i="2"/>
  <c r="J964" i="8" s="1"/>
  <c r="N965" i="2"/>
  <c r="I964" i="8" s="1"/>
  <c r="M965" i="2"/>
  <c r="E964" i="8" s="1"/>
  <c r="R964" i="2"/>
  <c r="K963" i="8" s="1"/>
  <c r="P964" i="2"/>
  <c r="J963" i="8" s="1"/>
  <c r="N964" i="2"/>
  <c r="I963" i="8" s="1"/>
  <c r="M964" i="2"/>
  <c r="E963" i="8" s="1"/>
  <c r="R963" i="2"/>
  <c r="K962" i="8" s="1"/>
  <c r="P963" i="2"/>
  <c r="J962" i="8" s="1"/>
  <c r="N963" i="2"/>
  <c r="I962" i="8" s="1"/>
  <c r="M963" i="2"/>
  <c r="E962" i="8" s="1"/>
  <c r="R962" i="2"/>
  <c r="K961" i="8" s="1"/>
  <c r="P962" i="2"/>
  <c r="J961" i="8" s="1"/>
  <c r="N962" i="2"/>
  <c r="I961" i="8" s="1"/>
  <c r="M962" i="2"/>
  <c r="E961" i="8" s="1"/>
  <c r="R961" i="2"/>
  <c r="K960" i="8" s="1"/>
  <c r="P961" i="2"/>
  <c r="J960" i="8" s="1"/>
  <c r="N961" i="2"/>
  <c r="I960" i="8" s="1"/>
  <c r="M961" i="2"/>
  <c r="E960" i="8" s="1"/>
  <c r="R960" i="2"/>
  <c r="K959" i="8" s="1"/>
  <c r="P960" i="2"/>
  <c r="J959" i="8" s="1"/>
  <c r="N960" i="2"/>
  <c r="I959" i="8" s="1"/>
  <c r="M960" i="2"/>
  <c r="E959" i="8" s="1"/>
  <c r="R959" i="2"/>
  <c r="K958" i="8" s="1"/>
  <c r="P959" i="2"/>
  <c r="J958" i="8" s="1"/>
  <c r="N959" i="2"/>
  <c r="I958" i="8" s="1"/>
  <c r="M959" i="2"/>
  <c r="E958" i="8" s="1"/>
  <c r="R958" i="2"/>
  <c r="K957" i="8" s="1"/>
  <c r="P958" i="2"/>
  <c r="J957" i="8" s="1"/>
  <c r="N958" i="2"/>
  <c r="I957" i="8" s="1"/>
  <c r="M958" i="2"/>
  <c r="E957" i="8" s="1"/>
  <c r="R957" i="2"/>
  <c r="K956" i="8" s="1"/>
  <c r="P957" i="2"/>
  <c r="J956" i="8" s="1"/>
  <c r="N957" i="2"/>
  <c r="I956" i="8" s="1"/>
  <c r="M957" i="2"/>
  <c r="E956" i="8" s="1"/>
  <c r="R956" i="2"/>
  <c r="K955" i="8" s="1"/>
  <c r="P956" i="2"/>
  <c r="J955" i="8" s="1"/>
  <c r="N956" i="2"/>
  <c r="I955" i="8" s="1"/>
  <c r="M956" i="2"/>
  <c r="E955" i="8" s="1"/>
  <c r="R955" i="2"/>
  <c r="K954" i="8" s="1"/>
  <c r="P955" i="2"/>
  <c r="J954" i="8" s="1"/>
  <c r="N955" i="2"/>
  <c r="I954" i="8" s="1"/>
  <c r="M955" i="2"/>
  <c r="E954" i="8" s="1"/>
  <c r="R954" i="2"/>
  <c r="K953" i="8" s="1"/>
  <c r="P954" i="2"/>
  <c r="J953" i="8" s="1"/>
  <c r="N954" i="2"/>
  <c r="I953" i="8" s="1"/>
  <c r="M954" i="2"/>
  <c r="E953" i="8" s="1"/>
  <c r="R953" i="2"/>
  <c r="K952" i="8" s="1"/>
  <c r="P953" i="2"/>
  <c r="J952" i="8" s="1"/>
  <c r="N953" i="2"/>
  <c r="I952" i="8" s="1"/>
  <c r="M953" i="2"/>
  <c r="E952" i="8" s="1"/>
  <c r="R952" i="2"/>
  <c r="K951" i="8" s="1"/>
  <c r="P952" i="2"/>
  <c r="J951" i="8" s="1"/>
  <c r="N952" i="2"/>
  <c r="I951" i="8" s="1"/>
  <c r="M952" i="2"/>
  <c r="E951" i="8" s="1"/>
  <c r="R951" i="2"/>
  <c r="K950" i="8" s="1"/>
  <c r="P951" i="2"/>
  <c r="J950" i="8" s="1"/>
  <c r="N951" i="2"/>
  <c r="I950" i="8" s="1"/>
  <c r="M951" i="2"/>
  <c r="E950" i="8" s="1"/>
  <c r="R950" i="2"/>
  <c r="K949" i="8" s="1"/>
  <c r="P950" i="2"/>
  <c r="J949" i="8" s="1"/>
  <c r="N950" i="2"/>
  <c r="I949" i="8" s="1"/>
  <c r="M950" i="2"/>
  <c r="E949" i="8" s="1"/>
  <c r="R949" i="2"/>
  <c r="K948" i="8" s="1"/>
  <c r="P949" i="2"/>
  <c r="J948" i="8" s="1"/>
  <c r="N949" i="2"/>
  <c r="I948" i="8" s="1"/>
  <c r="M949" i="2"/>
  <c r="E948" i="8" s="1"/>
  <c r="R948" i="2"/>
  <c r="K947" i="8" s="1"/>
  <c r="P948" i="2"/>
  <c r="J947" i="8" s="1"/>
  <c r="N948" i="2"/>
  <c r="I947" i="8" s="1"/>
  <c r="M948" i="2"/>
  <c r="E947" i="8" s="1"/>
  <c r="R947" i="2"/>
  <c r="K946" i="8" s="1"/>
  <c r="P947" i="2"/>
  <c r="J946" i="8" s="1"/>
  <c r="N947" i="2"/>
  <c r="I946" i="8" s="1"/>
  <c r="M947" i="2"/>
  <c r="E946" i="8" s="1"/>
  <c r="R946" i="2"/>
  <c r="K945" i="8" s="1"/>
  <c r="P946" i="2"/>
  <c r="J945" i="8" s="1"/>
  <c r="N946" i="2"/>
  <c r="I945" i="8" s="1"/>
  <c r="M946" i="2"/>
  <c r="E945" i="8" s="1"/>
  <c r="R945" i="2"/>
  <c r="K944" i="8" s="1"/>
  <c r="P945" i="2"/>
  <c r="J944" i="8" s="1"/>
  <c r="N945" i="2"/>
  <c r="I944" i="8" s="1"/>
  <c r="M945" i="2"/>
  <c r="E944" i="8" s="1"/>
  <c r="R944" i="2"/>
  <c r="K943" i="8" s="1"/>
  <c r="P944" i="2"/>
  <c r="J943" i="8" s="1"/>
  <c r="N944" i="2"/>
  <c r="I943" i="8" s="1"/>
  <c r="M944" i="2"/>
  <c r="E943" i="8" s="1"/>
  <c r="R943" i="2"/>
  <c r="K942" i="8" s="1"/>
  <c r="P943" i="2"/>
  <c r="J942" i="8" s="1"/>
  <c r="N943" i="2"/>
  <c r="I942" i="8" s="1"/>
  <c r="M943" i="2"/>
  <c r="E942" i="8" s="1"/>
  <c r="R942" i="2"/>
  <c r="K941" i="8" s="1"/>
  <c r="P942" i="2"/>
  <c r="J941" i="8" s="1"/>
  <c r="N942" i="2"/>
  <c r="I941" i="8" s="1"/>
  <c r="M942" i="2"/>
  <c r="E941" i="8" s="1"/>
  <c r="R941" i="2"/>
  <c r="K940" i="8" s="1"/>
  <c r="P941" i="2"/>
  <c r="J940" i="8" s="1"/>
  <c r="N941" i="2"/>
  <c r="I940" i="8" s="1"/>
  <c r="M941" i="2"/>
  <c r="E940" i="8" s="1"/>
  <c r="R940" i="2"/>
  <c r="K939" i="8" s="1"/>
  <c r="P940" i="2"/>
  <c r="J939" i="8" s="1"/>
  <c r="N940" i="2"/>
  <c r="I939" i="8" s="1"/>
  <c r="M940" i="2"/>
  <c r="E939" i="8" s="1"/>
  <c r="R939" i="2"/>
  <c r="K938" i="8" s="1"/>
  <c r="P939" i="2"/>
  <c r="J938" i="8" s="1"/>
  <c r="N939" i="2"/>
  <c r="I938" i="8" s="1"/>
  <c r="M939" i="2"/>
  <c r="E938" i="8" s="1"/>
  <c r="R938" i="2"/>
  <c r="K937" i="8" s="1"/>
  <c r="P938" i="2"/>
  <c r="J937" i="8" s="1"/>
  <c r="N938" i="2"/>
  <c r="I937" i="8" s="1"/>
  <c r="M938" i="2"/>
  <c r="E937" i="8" s="1"/>
  <c r="R937" i="2"/>
  <c r="K936" i="8" s="1"/>
  <c r="P937" i="2"/>
  <c r="J936" i="8" s="1"/>
  <c r="N937" i="2"/>
  <c r="I936" i="8" s="1"/>
  <c r="M937" i="2"/>
  <c r="E936" i="8" s="1"/>
  <c r="R936" i="2"/>
  <c r="K935" i="8" s="1"/>
  <c r="P936" i="2"/>
  <c r="J935" i="8" s="1"/>
  <c r="N936" i="2"/>
  <c r="I935" i="8" s="1"/>
  <c r="M936" i="2"/>
  <c r="E935" i="8" s="1"/>
  <c r="R935" i="2"/>
  <c r="K934" i="8" s="1"/>
  <c r="P935" i="2"/>
  <c r="J934" i="8" s="1"/>
  <c r="N935" i="2"/>
  <c r="I934" i="8" s="1"/>
  <c r="M935" i="2"/>
  <c r="E934" i="8" s="1"/>
  <c r="R934" i="2"/>
  <c r="K933" i="8" s="1"/>
  <c r="P934" i="2"/>
  <c r="J933" i="8" s="1"/>
  <c r="N934" i="2"/>
  <c r="I933" i="8" s="1"/>
  <c r="M934" i="2"/>
  <c r="E933" i="8" s="1"/>
  <c r="R933" i="2"/>
  <c r="K932" i="8" s="1"/>
  <c r="P933" i="2"/>
  <c r="J932" i="8" s="1"/>
  <c r="N933" i="2"/>
  <c r="I932" i="8" s="1"/>
  <c r="M933" i="2"/>
  <c r="E932" i="8" s="1"/>
  <c r="R932" i="2"/>
  <c r="K931" i="8" s="1"/>
  <c r="P932" i="2"/>
  <c r="J931" i="8" s="1"/>
  <c r="N932" i="2"/>
  <c r="I931" i="8" s="1"/>
  <c r="M932" i="2"/>
  <c r="E931" i="8" s="1"/>
  <c r="R931" i="2"/>
  <c r="K930" i="8" s="1"/>
  <c r="P931" i="2"/>
  <c r="J930" i="8" s="1"/>
  <c r="N931" i="2"/>
  <c r="I930" i="8" s="1"/>
  <c r="M931" i="2"/>
  <c r="E930" i="8" s="1"/>
  <c r="R930" i="2"/>
  <c r="K929" i="8" s="1"/>
  <c r="P930" i="2"/>
  <c r="J929" i="8" s="1"/>
  <c r="N930" i="2"/>
  <c r="I929" i="8" s="1"/>
  <c r="M930" i="2"/>
  <c r="E929" i="8" s="1"/>
  <c r="R929" i="2"/>
  <c r="K928" i="8" s="1"/>
  <c r="P929" i="2"/>
  <c r="J928" i="8" s="1"/>
  <c r="N929" i="2"/>
  <c r="I928" i="8" s="1"/>
  <c r="M929" i="2"/>
  <c r="E928" i="8" s="1"/>
  <c r="R928" i="2"/>
  <c r="K927" i="8" s="1"/>
  <c r="P928" i="2"/>
  <c r="J927" i="8" s="1"/>
  <c r="N928" i="2"/>
  <c r="I927" i="8" s="1"/>
  <c r="M928" i="2"/>
  <c r="E927" i="8" s="1"/>
  <c r="R927" i="2"/>
  <c r="K926" i="8" s="1"/>
  <c r="P927" i="2"/>
  <c r="J926" i="8" s="1"/>
  <c r="N927" i="2"/>
  <c r="I926" i="8" s="1"/>
  <c r="M927" i="2"/>
  <c r="E926" i="8" s="1"/>
  <c r="R926" i="2"/>
  <c r="K925" i="8" s="1"/>
  <c r="P926" i="2"/>
  <c r="J925" i="8" s="1"/>
  <c r="N926" i="2"/>
  <c r="I925" i="8" s="1"/>
  <c r="M926" i="2"/>
  <c r="E925" i="8" s="1"/>
  <c r="R925" i="2"/>
  <c r="K924" i="8" s="1"/>
  <c r="P925" i="2"/>
  <c r="J924" i="8" s="1"/>
  <c r="N925" i="2"/>
  <c r="I924" i="8" s="1"/>
  <c r="M925" i="2"/>
  <c r="E924" i="8" s="1"/>
  <c r="R924" i="2"/>
  <c r="K923" i="8" s="1"/>
  <c r="P924" i="2"/>
  <c r="J923" i="8" s="1"/>
  <c r="N924" i="2"/>
  <c r="I923" i="8" s="1"/>
  <c r="M924" i="2"/>
  <c r="E923" i="8" s="1"/>
  <c r="R923" i="2"/>
  <c r="K922" i="8" s="1"/>
  <c r="P923" i="2"/>
  <c r="J922" i="8" s="1"/>
  <c r="N923" i="2"/>
  <c r="I922" i="8" s="1"/>
  <c r="M923" i="2"/>
  <c r="E922" i="8" s="1"/>
  <c r="R922" i="2"/>
  <c r="K921" i="8" s="1"/>
  <c r="P922" i="2"/>
  <c r="J921" i="8" s="1"/>
  <c r="N922" i="2"/>
  <c r="I921" i="8" s="1"/>
  <c r="M922" i="2"/>
  <c r="E921" i="8" s="1"/>
  <c r="R921" i="2"/>
  <c r="K920" i="8" s="1"/>
  <c r="P921" i="2"/>
  <c r="J920" i="8" s="1"/>
  <c r="N921" i="2"/>
  <c r="I920" i="8" s="1"/>
  <c r="M921" i="2"/>
  <c r="E920" i="8" s="1"/>
  <c r="R920" i="2"/>
  <c r="K919" i="8" s="1"/>
  <c r="P920" i="2"/>
  <c r="J919" i="8" s="1"/>
  <c r="N920" i="2"/>
  <c r="I919" i="8" s="1"/>
  <c r="M920" i="2"/>
  <c r="E919" i="8" s="1"/>
  <c r="R919" i="2"/>
  <c r="K918" i="8" s="1"/>
  <c r="P919" i="2"/>
  <c r="J918" i="8" s="1"/>
  <c r="N919" i="2"/>
  <c r="I918" i="8" s="1"/>
  <c r="M919" i="2"/>
  <c r="E918" i="8" s="1"/>
  <c r="R918" i="2"/>
  <c r="K917" i="8" s="1"/>
  <c r="P918" i="2"/>
  <c r="J917" i="8" s="1"/>
  <c r="N918" i="2"/>
  <c r="I917" i="8" s="1"/>
  <c r="M918" i="2"/>
  <c r="E917" i="8" s="1"/>
  <c r="R917" i="2"/>
  <c r="K916" i="8" s="1"/>
  <c r="P917" i="2"/>
  <c r="J916" i="8" s="1"/>
  <c r="N917" i="2"/>
  <c r="I916" i="8" s="1"/>
  <c r="M917" i="2"/>
  <c r="E916" i="8" s="1"/>
  <c r="R916" i="2"/>
  <c r="K915" i="8" s="1"/>
  <c r="P916" i="2"/>
  <c r="J915" i="8" s="1"/>
  <c r="N916" i="2"/>
  <c r="I915" i="8" s="1"/>
  <c r="M916" i="2"/>
  <c r="E915" i="8" s="1"/>
  <c r="R915" i="2"/>
  <c r="K914" i="8" s="1"/>
  <c r="P915" i="2"/>
  <c r="J914" i="8" s="1"/>
  <c r="N915" i="2"/>
  <c r="I914" i="8" s="1"/>
  <c r="M915" i="2"/>
  <c r="E914" i="8" s="1"/>
  <c r="R914" i="2"/>
  <c r="K913" i="8" s="1"/>
  <c r="P914" i="2"/>
  <c r="J913" i="8" s="1"/>
  <c r="N914" i="2"/>
  <c r="I913" i="8" s="1"/>
  <c r="M914" i="2"/>
  <c r="E913" i="8" s="1"/>
  <c r="R913" i="2"/>
  <c r="K912" i="8" s="1"/>
  <c r="P913" i="2"/>
  <c r="J912" i="8" s="1"/>
  <c r="N913" i="2"/>
  <c r="I912" i="8" s="1"/>
  <c r="M913" i="2"/>
  <c r="E912" i="8" s="1"/>
  <c r="R912" i="2"/>
  <c r="K911" i="8" s="1"/>
  <c r="P912" i="2"/>
  <c r="J911" i="8" s="1"/>
  <c r="N912" i="2"/>
  <c r="I911" i="8" s="1"/>
  <c r="M912" i="2"/>
  <c r="E911" i="8" s="1"/>
  <c r="R911" i="2"/>
  <c r="K910" i="8" s="1"/>
  <c r="P911" i="2"/>
  <c r="J910" i="8" s="1"/>
  <c r="N911" i="2"/>
  <c r="I910" i="8" s="1"/>
  <c r="M911" i="2"/>
  <c r="E910" i="8" s="1"/>
  <c r="R910" i="2"/>
  <c r="K909" i="8" s="1"/>
  <c r="P910" i="2"/>
  <c r="J909" i="8" s="1"/>
  <c r="N910" i="2"/>
  <c r="I909" i="8" s="1"/>
  <c r="M910" i="2"/>
  <c r="E909" i="8" s="1"/>
  <c r="R909" i="2"/>
  <c r="K908" i="8" s="1"/>
  <c r="P909" i="2"/>
  <c r="J908" i="8" s="1"/>
  <c r="N909" i="2"/>
  <c r="I908" i="8" s="1"/>
  <c r="M909" i="2"/>
  <c r="E908" i="8" s="1"/>
  <c r="R908" i="2"/>
  <c r="K907" i="8" s="1"/>
  <c r="P908" i="2"/>
  <c r="J907" i="8" s="1"/>
  <c r="N908" i="2"/>
  <c r="I907" i="8" s="1"/>
  <c r="M908" i="2"/>
  <c r="E907" i="8" s="1"/>
  <c r="R907" i="2"/>
  <c r="K906" i="8" s="1"/>
  <c r="P907" i="2"/>
  <c r="J906" i="8" s="1"/>
  <c r="N907" i="2"/>
  <c r="I906" i="8" s="1"/>
  <c r="M907" i="2"/>
  <c r="E906" i="8" s="1"/>
  <c r="R906" i="2"/>
  <c r="K905" i="8" s="1"/>
  <c r="P906" i="2"/>
  <c r="J905" i="8" s="1"/>
  <c r="N906" i="2"/>
  <c r="I905" i="8" s="1"/>
  <c r="M906" i="2"/>
  <c r="E905" i="8" s="1"/>
  <c r="R905" i="2"/>
  <c r="K904" i="8" s="1"/>
  <c r="P905" i="2"/>
  <c r="J904" i="8" s="1"/>
  <c r="N905" i="2"/>
  <c r="I904" i="8" s="1"/>
  <c r="M905" i="2"/>
  <c r="E904" i="8" s="1"/>
  <c r="R904" i="2"/>
  <c r="K903" i="8" s="1"/>
  <c r="P904" i="2"/>
  <c r="J903" i="8" s="1"/>
  <c r="N904" i="2"/>
  <c r="I903" i="8" s="1"/>
  <c r="M904" i="2"/>
  <c r="E903" i="8" s="1"/>
  <c r="R903" i="2"/>
  <c r="K902" i="8" s="1"/>
  <c r="P903" i="2"/>
  <c r="J902" i="8" s="1"/>
  <c r="N903" i="2"/>
  <c r="I902" i="8" s="1"/>
  <c r="M903" i="2"/>
  <c r="E902" i="8" s="1"/>
  <c r="R902" i="2"/>
  <c r="K901" i="8" s="1"/>
  <c r="P902" i="2"/>
  <c r="J901" i="8" s="1"/>
  <c r="N902" i="2"/>
  <c r="I901" i="8" s="1"/>
  <c r="M902" i="2"/>
  <c r="E901" i="8" s="1"/>
  <c r="R901" i="2"/>
  <c r="K900" i="8" s="1"/>
  <c r="P901" i="2"/>
  <c r="J900" i="8" s="1"/>
  <c r="N901" i="2"/>
  <c r="I900" i="8" s="1"/>
  <c r="M901" i="2"/>
  <c r="E900" i="8" s="1"/>
  <c r="R900" i="2"/>
  <c r="K899" i="8" s="1"/>
  <c r="P900" i="2"/>
  <c r="J899" i="8" s="1"/>
  <c r="N900" i="2"/>
  <c r="I899" i="8" s="1"/>
  <c r="M900" i="2"/>
  <c r="E899" i="8" s="1"/>
  <c r="R899" i="2"/>
  <c r="K898" i="8" s="1"/>
  <c r="P899" i="2"/>
  <c r="J898" i="8" s="1"/>
  <c r="N899" i="2"/>
  <c r="I898" i="8" s="1"/>
  <c r="M899" i="2"/>
  <c r="E898" i="8" s="1"/>
  <c r="R898" i="2"/>
  <c r="K897" i="8" s="1"/>
  <c r="P898" i="2"/>
  <c r="J897" i="8" s="1"/>
  <c r="N898" i="2"/>
  <c r="I897" i="8" s="1"/>
  <c r="M898" i="2"/>
  <c r="E897" i="8" s="1"/>
  <c r="R897" i="2"/>
  <c r="K896" i="8" s="1"/>
  <c r="P897" i="2"/>
  <c r="J896" i="8" s="1"/>
  <c r="N897" i="2"/>
  <c r="I896" i="8" s="1"/>
  <c r="M897" i="2"/>
  <c r="E896" i="8" s="1"/>
  <c r="R896" i="2"/>
  <c r="K895" i="8" s="1"/>
  <c r="P896" i="2"/>
  <c r="J895" i="8" s="1"/>
  <c r="N896" i="2"/>
  <c r="I895" i="8" s="1"/>
  <c r="M896" i="2"/>
  <c r="E895" i="8" s="1"/>
  <c r="R895" i="2"/>
  <c r="K894" i="8" s="1"/>
  <c r="P895" i="2"/>
  <c r="J894" i="8" s="1"/>
  <c r="N895" i="2"/>
  <c r="I894" i="8" s="1"/>
  <c r="M895" i="2"/>
  <c r="E894" i="8" s="1"/>
  <c r="R894" i="2"/>
  <c r="K893" i="8" s="1"/>
  <c r="P894" i="2"/>
  <c r="J893" i="8" s="1"/>
  <c r="N894" i="2"/>
  <c r="I893" i="8" s="1"/>
  <c r="M894" i="2"/>
  <c r="E893" i="8" s="1"/>
  <c r="R893" i="2"/>
  <c r="K892" i="8" s="1"/>
  <c r="P893" i="2"/>
  <c r="J892" i="8" s="1"/>
  <c r="N893" i="2"/>
  <c r="I892" i="8" s="1"/>
  <c r="M893" i="2"/>
  <c r="E892" i="8" s="1"/>
  <c r="R892" i="2"/>
  <c r="K891" i="8" s="1"/>
  <c r="P892" i="2"/>
  <c r="J891" i="8" s="1"/>
  <c r="N892" i="2"/>
  <c r="I891" i="8" s="1"/>
  <c r="M892" i="2"/>
  <c r="E891" i="8" s="1"/>
  <c r="R891" i="2"/>
  <c r="K890" i="8" s="1"/>
  <c r="P891" i="2"/>
  <c r="J890" i="8" s="1"/>
  <c r="N891" i="2"/>
  <c r="I890" i="8" s="1"/>
  <c r="M891" i="2"/>
  <c r="E890" i="8" s="1"/>
  <c r="R890" i="2"/>
  <c r="K889" i="8" s="1"/>
  <c r="P890" i="2"/>
  <c r="J889" i="8" s="1"/>
  <c r="N890" i="2"/>
  <c r="I889" i="8" s="1"/>
  <c r="M890" i="2"/>
  <c r="E889" i="8" s="1"/>
  <c r="R889" i="2"/>
  <c r="K888" i="8" s="1"/>
  <c r="P889" i="2"/>
  <c r="J888" i="8" s="1"/>
  <c r="N889" i="2"/>
  <c r="I888" i="8" s="1"/>
  <c r="M889" i="2"/>
  <c r="E888" i="8" s="1"/>
  <c r="R888" i="2"/>
  <c r="K887" i="8" s="1"/>
  <c r="P888" i="2"/>
  <c r="J887" i="8" s="1"/>
  <c r="N888" i="2"/>
  <c r="I887" i="8" s="1"/>
  <c r="M888" i="2"/>
  <c r="E887" i="8" s="1"/>
  <c r="R887" i="2"/>
  <c r="K886" i="8" s="1"/>
  <c r="P887" i="2"/>
  <c r="J886" i="8" s="1"/>
  <c r="N887" i="2"/>
  <c r="I886" i="8" s="1"/>
  <c r="M887" i="2"/>
  <c r="E886" i="8" s="1"/>
  <c r="R886" i="2"/>
  <c r="K885" i="8" s="1"/>
  <c r="P886" i="2"/>
  <c r="J885" i="8" s="1"/>
  <c r="N886" i="2"/>
  <c r="I885" i="8" s="1"/>
  <c r="M886" i="2"/>
  <c r="E885" i="8" s="1"/>
  <c r="R885" i="2"/>
  <c r="K884" i="8" s="1"/>
  <c r="P885" i="2"/>
  <c r="J884" i="8" s="1"/>
  <c r="N885" i="2"/>
  <c r="I884" i="8" s="1"/>
  <c r="M885" i="2"/>
  <c r="E884" i="8" s="1"/>
  <c r="R884" i="2"/>
  <c r="K883" i="8" s="1"/>
  <c r="P884" i="2"/>
  <c r="J883" i="8" s="1"/>
  <c r="N884" i="2"/>
  <c r="I883" i="8" s="1"/>
  <c r="M884" i="2"/>
  <c r="E883" i="8" s="1"/>
  <c r="R883" i="2"/>
  <c r="K882" i="8" s="1"/>
  <c r="P883" i="2"/>
  <c r="J882" i="8" s="1"/>
  <c r="N883" i="2"/>
  <c r="I882" i="8" s="1"/>
  <c r="M883" i="2"/>
  <c r="E882" i="8" s="1"/>
  <c r="R882" i="2"/>
  <c r="K881" i="8" s="1"/>
  <c r="P882" i="2"/>
  <c r="J881" i="8" s="1"/>
  <c r="N882" i="2"/>
  <c r="I881" i="8" s="1"/>
  <c r="M882" i="2"/>
  <c r="E881" i="8" s="1"/>
  <c r="R881" i="2"/>
  <c r="K880" i="8" s="1"/>
  <c r="P881" i="2"/>
  <c r="J880" i="8" s="1"/>
  <c r="N881" i="2"/>
  <c r="I880" i="8" s="1"/>
  <c r="M881" i="2"/>
  <c r="E880" i="8" s="1"/>
  <c r="R880" i="2"/>
  <c r="K879" i="8" s="1"/>
  <c r="P880" i="2"/>
  <c r="J879" i="8" s="1"/>
  <c r="N880" i="2"/>
  <c r="I879" i="8" s="1"/>
  <c r="M880" i="2"/>
  <c r="E879" i="8" s="1"/>
  <c r="R879" i="2"/>
  <c r="K878" i="8" s="1"/>
  <c r="P879" i="2"/>
  <c r="J878" i="8" s="1"/>
  <c r="N879" i="2"/>
  <c r="I878" i="8" s="1"/>
  <c r="M879" i="2"/>
  <c r="E878" i="8" s="1"/>
  <c r="R878" i="2"/>
  <c r="K877" i="8" s="1"/>
  <c r="P878" i="2"/>
  <c r="J877" i="8" s="1"/>
  <c r="N878" i="2"/>
  <c r="I877" i="8" s="1"/>
  <c r="M878" i="2"/>
  <c r="E877" i="8" s="1"/>
  <c r="R877" i="2"/>
  <c r="K876" i="8" s="1"/>
  <c r="P877" i="2"/>
  <c r="J876" i="8" s="1"/>
  <c r="N877" i="2"/>
  <c r="I876" i="8" s="1"/>
  <c r="M877" i="2"/>
  <c r="E876" i="8" s="1"/>
  <c r="R876" i="2"/>
  <c r="K875" i="8" s="1"/>
  <c r="P876" i="2"/>
  <c r="J875" i="8" s="1"/>
  <c r="N876" i="2"/>
  <c r="I875" i="8" s="1"/>
  <c r="M876" i="2"/>
  <c r="E875" i="8" s="1"/>
  <c r="R875" i="2"/>
  <c r="K874" i="8" s="1"/>
  <c r="P875" i="2"/>
  <c r="J874" i="8" s="1"/>
  <c r="N875" i="2"/>
  <c r="I874" i="8" s="1"/>
  <c r="M875" i="2"/>
  <c r="E874" i="8" s="1"/>
  <c r="R874" i="2"/>
  <c r="K873" i="8" s="1"/>
  <c r="P874" i="2"/>
  <c r="J873" i="8" s="1"/>
  <c r="N874" i="2"/>
  <c r="I873" i="8" s="1"/>
  <c r="M874" i="2"/>
  <c r="E873" i="8" s="1"/>
  <c r="R873" i="2"/>
  <c r="K872" i="8" s="1"/>
  <c r="P873" i="2"/>
  <c r="J872" i="8" s="1"/>
  <c r="N873" i="2"/>
  <c r="I872" i="8" s="1"/>
  <c r="M873" i="2"/>
  <c r="E872" i="8" s="1"/>
  <c r="R872" i="2"/>
  <c r="K871" i="8" s="1"/>
  <c r="P872" i="2"/>
  <c r="J871" i="8" s="1"/>
  <c r="N872" i="2"/>
  <c r="I871" i="8" s="1"/>
  <c r="M872" i="2"/>
  <c r="E871" i="8" s="1"/>
  <c r="R871" i="2"/>
  <c r="K870" i="8" s="1"/>
  <c r="P871" i="2"/>
  <c r="J870" i="8" s="1"/>
  <c r="N871" i="2"/>
  <c r="I870" i="8" s="1"/>
  <c r="M871" i="2"/>
  <c r="E870" i="8" s="1"/>
  <c r="R870" i="2"/>
  <c r="K869" i="8" s="1"/>
  <c r="P870" i="2"/>
  <c r="J869" i="8" s="1"/>
  <c r="N870" i="2"/>
  <c r="I869" i="8" s="1"/>
  <c r="M870" i="2"/>
  <c r="E869" i="8" s="1"/>
  <c r="R869" i="2"/>
  <c r="K868" i="8" s="1"/>
  <c r="P869" i="2"/>
  <c r="J868" i="8" s="1"/>
  <c r="N869" i="2"/>
  <c r="I868" i="8" s="1"/>
  <c r="M869" i="2"/>
  <c r="E868" i="8" s="1"/>
  <c r="R868" i="2"/>
  <c r="K867" i="8" s="1"/>
  <c r="P868" i="2"/>
  <c r="J867" i="8" s="1"/>
  <c r="N868" i="2"/>
  <c r="I867" i="8" s="1"/>
  <c r="M868" i="2"/>
  <c r="E867" i="8" s="1"/>
  <c r="R867" i="2"/>
  <c r="K866" i="8" s="1"/>
  <c r="P867" i="2"/>
  <c r="J866" i="8" s="1"/>
  <c r="N867" i="2"/>
  <c r="I866" i="8" s="1"/>
  <c r="M867" i="2"/>
  <c r="E866" i="8" s="1"/>
  <c r="R866" i="2"/>
  <c r="K865" i="8" s="1"/>
  <c r="P866" i="2"/>
  <c r="J865" i="8" s="1"/>
  <c r="N866" i="2"/>
  <c r="I865" i="8" s="1"/>
  <c r="M866" i="2"/>
  <c r="E865" i="8" s="1"/>
  <c r="R865" i="2"/>
  <c r="K864" i="8" s="1"/>
  <c r="P865" i="2"/>
  <c r="J864" i="8" s="1"/>
  <c r="N865" i="2"/>
  <c r="I864" i="8" s="1"/>
  <c r="M865" i="2"/>
  <c r="E864" i="8" s="1"/>
  <c r="R864" i="2"/>
  <c r="K863" i="8" s="1"/>
  <c r="P864" i="2"/>
  <c r="J863" i="8" s="1"/>
  <c r="N864" i="2"/>
  <c r="I863" i="8" s="1"/>
  <c r="M864" i="2"/>
  <c r="E863" i="8" s="1"/>
  <c r="R863" i="2"/>
  <c r="K862" i="8" s="1"/>
  <c r="P863" i="2"/>
  <c r="J862" i="8" s="1"/>
  <c r="N863" i="2"/>
  <c r="I862" i="8" s="1"/>
  <c r="M863" i="2"/>
  <c r="E862" i="8" s="1"/>
  <c r="R862" i="2"/>
  <c r="K861" i="8" s="1"/>
  <c r="P862" i="2"/>
  <c r="J861" i="8" s="1"/>
  <c r="N862" i="2"/>
  <c r="I861" i="8" s="1"/>
  <c r="M862" i="2"/>
  <c r="E861" i="8" s="1"/>
  <c r="R861" i="2"/>
  <c r="K860" i="8" s="1"/>
  <c r="P861" i="2"/>
  <c r="J860" i="8" s="1"/>
  <c r="N861" i="2"/>
  <c r="I860" i="8" s="1"/>
  <c r="M861" i="2"/>
  <c r="E860" i="8" s="1"/>
  <c r="R860" i="2"/>
  <c r="K859" i="8" s="1"/>
  <c r="P860" i="2"/>
  <c r="J859" i="8" s="1"/>
  <c r="N860" i="2"/>
  <c r="I859" i="8" s="1"/>
  <c r="M860" i="2"/>
  <c r="E859" i="8" s="1"/>
  <c r="R859" i="2"/>
  <c r="K858" i="8" s="1"/>
  <c r="P859" i="2"/>
  <c r="J858" i="8" s="1"/>
  <c r="N859" i="2"/>
  <c r="I858" i="8" s="1"/>
  <c r="M859" i="2"/>
  <c r="E858" i="8" s="1"/>
  <c r="R858" i="2"/>
  <c r="K857" i="8" s="1"/>
  <c r="P858" i="2"/>
  <c r="J857" i="8" s="1"/>
  <c r="N858" i="2"/>
  <c r="I857" i="8" s="1"/>
  <c r="M858" i="2"/>
  <c r="E857" i="8" s="1"/>
  <c r="R857" i="2"/>
  <c r="K856" i="8" s="1"/>
  <c r="P857" i="2"/>
  <c r="J856" i="8" s="1"/>
  <c r="N857" i="2"/>
  <c r="I856" i="8" s="1"/>
  <c r="M857" i="2"/>
  <c r="E856" i="8" s="1"/>
  <c r="R856" i="2"/>
  <c r="K855" i="8" s="1"/>
  <c r="P856" i="2"/>
  <c r="J855" i="8" s="1"/>
  <c r="N856" i="2"/>
  <c r="I855" i="8" s="1"/>
  <c r="M856" i="2"/>
  <c r="E855" i="8" s="1"/>
  <c r="R855" i="2"/>
  <c r="K854" i="8" s="1"/>
  <c r="P855" i="2"/>
  <c r="J854" i="8" s="1"/>
  <c r="N855" i="2"/>
  <c r="I854" i="8" s="1"/>
  <c r="M855" i="2"/>
  <c r="E854" i="8" s="1"/>
  <c r="R854" i="2"/>
  <c r="K853" i="8" s="1"/>
  <c r="P854" i="2"/>
  <c r="J853" i="8" s="1"/>
  <c r="N854" i="2"/>
  <c r="I853" i="8" s="1"/>
  <c r="M854" i="2"/>
  <c r="E853" i="8" s="1"/>
  <c r="R853" i="2"/>
  <c r="K852" i="8" s="1"/>
  <c r="P853" i="2"/>
  <c r="J852" i="8" s="1"/>
  <c r="N853" i="2"/>
  <c r="I852" i="8" s="1"/>
  <c r="M853" i="2"/>
  <c r="E852" i="8" s="1"/>
  <c r="R852" i="2"/>
  <c r="K851" i="8" s="1"/>
  <c r="P852" i="2"/>
  <c r="J851" i="8" s="1"/>
  <c r="N852" i="2"/>
  <c r="I851" i="8" s="1"/>
  <c r="M852" i="2"/>
  <c r="E851" i="8" s="1"/>
  <c r="R851" i="2"/>
  <c r="K850" i="8" s="1"/>
  <c r="P851" i="2"/>
  <c r="J850" i="8" s="1"/>
  <c r="N851" i="2"/>
  <c r="I850" i="8" s="1"/>
  <c r="M851" i="2"/>
  <c r="E850" i="8" s="1"/>
  <c r="R850" i="2"/>
  <c r="K849" i="8" s="1"/>
  <c r="P850" i="2"/>
  <c r="J849" i="8" s="1"/>
  <c r="N850" i="2"/>
  <c r="I849" i="8" s="1"/>
  <c r="M850" i="2"/>
  <c r="E849" i="8" s="1"/>
  <c r="R849" i="2"/>
  <c r="K848" i="8" s="1"/>
  <c r="P849" i="2"/>
  <c r="J848" i="8" s="1"/>
  <c r="N849" i="2"/>
  <c r="I848" i="8" s="1"/>
  <c r="M849" i="2"/>
  <c r="E848" i="8" s="1"/>
  <c r="R848" i="2"/>
  <c r="K847" i="8" s="1"/>
  <c r="P848" i="2"/>
  <c r="J847" i="8" s="1"/>
  <c r="N848" i="2"/>
  <c r="I847" i="8" s="1"/>
  <c r="M848" i="2"/>
  <c r="E847" i="8" s="1"/>
  <c r="R847" i="2"/>
  <c r="K846" i="8" s="1"/>
  <c r="P847" i="2"/>
  <c r="J846" i="8" s="1"/>
  <c r="N847" i="2"/>
  <c r="I846" i="8" s="1"/>
  <c r="M847" i="2"/>
  <c r="E846" i="8" s="1"/>
  <c r="R846" i="2"/>
  <c r="K845" i="8" s="1"/>
  <c r="P846" i="2"/>
  <c r="J845" i="8" s="1"/>
  <c r="N846" i="2"/>
  <c r="I845" i="8" s="1"/>
  <c r="M846" i="2"/>
  <c r="E845" i="8" s="1"/>
  <c r="R845" i="2"/>
  <c r="K844" i="8" s="1"/>
  <c r="P845" i="2"/>
  <c r="J844" i="8" s="1"/>
  <c r="N845" i="2"/>
  <c r="I844" i="8" s="1"/>
  <c r="M845" i="2"/>
  <c r="E844" i="8" s="1"/>
  <c r="R844" i="2"/>
  <c r="K843" i="8" s="1"/>
  <c r="P844" i="2"/>
  <c r="J843" i="8" s="1"/>
  <c r="N844" i="2"/>
  <c r="I843" i="8" s="1"/>
  <c r="M844" i="2"/>
  <c r="E843" i="8" s="1"/>
  <c r="R843" i="2"/>
  <c r="K842" i="8" s="1"/>
  <c r="P843" i="2"/>
  <c r="J842" i="8" s="1"/>
  <c r="N843" i="2"/>
  <c r="I842" i="8" s="1"/>
  <c r="M843" i="2"/>
  <c r="E842" i="8" s="1"/>
  <c r="R842" i="2"/>
  <c r="K841" i="8" s="1"/>
  <c r="P842" i="2"/>
  <c r="J841" i="8" s="1"/>
  <c r="N842" i="2"/>
  <c r="I841" i="8" s="1"/>
  <c r="M842" i="2"/>
  <c r="E841" i="8" s="1"/>
  <c r="R841" i="2"/>
  <c r="K840" i="8" s="1"/>
  <c r="P841" i="2"/>
  <c r="J840" i="8" s="1"/>
  <c r="N841" i="2"/>
  <c r="I840" i="8" s="1"/>
  <c r="M841" i="2"/>
  <c r="E840" i="8" s="1"/>
  <c r="R840" i="2"/>
  <c r="K839" i="8" s="1"/>
  <c r="P840" i="2"/>
  <c r="J839" i="8" s="1"/>
  <c r="N840" i="2"/>
  <c r="I839" i="8" s="1"/>
  <c r="M840" i="2"/>
  <c r="E839" i="8" s="1"/>
  <c r="R839" i="2"/>
  <c r="K838" i="8" s="1"/>
  <c r="P839" i="2"/>
  <c r="J838" i="8" s="1"/>
  <c r="N839" i="2"/>
  <c r="I838" i="8" s="1"/>
  <c r="M839" i="2"/>
  <c r="E838" i="8" s="1"/>
  <c r="R838" i="2"/>
  <c r="K837" i="8" s="1"/>
  <c r="P838" i="2"/>
  <c r="J837" i="8" s="1"/>
  <c r="N838" i="2"/>
  <c r="I837" i="8" s="1"/>
  <c r="M838" i="2"/>
  <c r="E837" i="8" s="1"/>
  <c r="R837" i="2"/>
  <c r="K836" i="8" s="1"/>
  <c r="P837" i="2"/>
  <c r="J836" i="8" s="1"/>
  <c r="N837" i="2"/>
  <c r="I836" i="8" s="1"/>
  <c r="M837" i="2"/>
  <c r="E836" i="8" s="1"/>
  <c r="R836" i="2"/>
  <c r="K835" i="8" s="1"/>
  <c r="P836" i="2"/>
  <c r="J835" i="8" s="1"/>
  <c r="N836" i="2"/>
  <c r="I835" i="8" s="1"/>
  <c r="M836" i="2"/>
  <c r="E835" i="8" s="1"/>
  <c r="R835" i="2"/>
  <c r="K834" i="8" s="1"/>
  <c r="P835" i="2"/>
  <c r="J834" i="8" s="1"/>
  <c r="N835" i="2"/>
  <c r="I834" i="8" s="1"/>
  <c r="M835" i="2"/>
  <c r="E834" i="8" s="1"/>
  <c r="R834" i="2"/>
  <c r="K833" i="8" s="1"/>
  <c r="P834" i="2"/>
  <c r="J833" i="8" s="1"/>
  <c r="N834" i="2"/>
  <c r="I833" i="8" s="1"/>
  <c r="M834" i="2"/>
  <c r="E833" i="8" s="1"/>
  <c r="R833" i="2"/>
  <c r="K832" i="8" s="1"/>
  <c r="P833" i="2"/>
  <c r="J832" i="8" s="1"/>
  <c r="N833" i="2"/>
  <c r="I832" i="8" s="1"/>
  <c r="M833" i="2"/>
  <c r="E832" i="8" s="1"/>
  <c r="R832" i="2"/>
  <c r="K831" i="8" s="1"/>
  <c r="P832" i="2"/>
  <c r="J831" i="8" s="1"/>
  <c r="N832" i="2"/>
  <c r="I831" i="8" s="1"/>
  <c r="M832" i="2"/>
  <c r="E831" i="8" s="1"/>
  <c r="R831" i="2"/>
  <c r="K830" i="8" s="1"/>
  <c r="P831" i="2"/>
  <c r="J830" i="8" s="1"/>
  <c r="N831" i="2"/>
  <c r="I830" i="8" s="1"/>
  <c r="M831" i="2"/>
  <c r="E830" i="8" s="1"/>
  <c r="R830" i="2"/>
  <c r="K829" i="8" s="1"/>
  <c r="P830" i="2"/>
  <c r="J829" i="8" s="1"/>
  <c r="N830" i="2"/>
  <c r="I829" i="8" s="1"/>
  <c r="M830" i="2"/>
  <c r="E829" i="8" s="1"/>
  <c r="R829" i="2"/>
  <c r="K828" i="8" s="1"/>
  <c r="P829" i="2"/>
  <c r="J828" i="8" s="1"/>
  <c r="N829" i="2"/>
  <c r="I828" i="8" s="1"/>
  <c r="M829" i="2"/>
  <c r="E828" i="8" s="1"/>
  <c r="R828" i="2"/>
  <c r="K827" i="8" s="1"/>
  <c r="P828" i="2"/>
  <c r="J827" i="8" s="1"/>
  <c r="N828" i="2"/>
  <c r="I827" i="8" s="1"/>
  <c r="M828" i="2"/>
  <c r="E827" i="8" s="1"/>
  <c r="R827" i="2"/>
  <c r="K826" i="8" s="1"/>
  <c r="P827" i="2"/>
  <c r="J826" i="8" s="1"/>
  <c r="N827" i="2"/>
  <c r="I826" i="8" s="1"/>
  <c r="M827" i="2"/>
  <c r="E826" i="8" s="1"/>
  <c r="R826" i="2"/>
  <c r="K825" i="8" s="1"/>
  <c r="P826" i="2"/>
  <c r="J825" i="8" s="1"/>
  <c r="N826" i="2"/>
  <c r="I825" i="8" s="1"/>
  <c r="M826" i="2"/>
  <c r="E825" i="8" s="1"/>
  <c r="R825" i="2"/>
  <c r="K824" i="8" s="1"/>
  <c r="P825" i="2"/>
  <c r="J824" i="8" s="1"/>
  <c r="N825" i="2"/>
  <c r="I824" i="8" s="1"/>
  <c r="M825" i="2"/>
  <c r="E824" i="8" s="1"/>
  <c r="R824" i="2"/>
  <c r="K823" i="8" s="1"/>
  <c r="P824" i="2"/>
  <c r="J823" i="8" s="1"/>
  <c r="N824" i="2"/>
  <c r="I823" i="8" s="1"/>
  <c r="M824" i="2"/>
  <c r="E823" i="8" s="1"/>
  <c r="R823" i="2"/>
  <c r="K822" i="8" s="1"/>
  <c r="P823" i="2"/>
  <c r="J822" i="8" s="1"/>
  <c r="N823" i="2"/>
  <c r="I822" i="8" s="1"/>
  <c r="M823" i="2"/>
  <c r="E822" i="8" s="1"/>
  <c r="R822" i="2"/>
  <c r="K821" i="8" s="1"/>
  <c r="P822" i="2"/>
  <c r="J821" i="8" s="1"/>
  <c r="N822" i="2"/>
  <c r="I821" i="8" s="1"/>
  <c r="M822" i="2"/>
  <c r="E821" i="8" s="1"/>
  <c r="R821" i="2"/>
  <c r="K820" i="8" s="1"/>
  <c r="P821" i="2"/>
  <c r="J820" i="8" s="1"/>
  <c r="N821" i="2"/>
  <c r="I820" i="8" s="1"/>
  <c r="M821" i="2"/>
  <c r="E820" i="8" s="1"/>
  <c r="R820" i="2"/>
  <c r="K819" i="8" s="1"/>
  <c r="P820" i="2"/>
  <c r="J819" i="8" s="1"/>
  <c r="N820" i="2"/>
  <c r="I819" i="8" s="1"/>
  <c r="M820" i="2"/>
  <c r="E819" i="8" s="1"/>
  <c r="R819" i="2"/>
  <c r="K818" i="8" s="1"/>
  <c r="P819" i="2"/>
  <c r="J818" i="8" s="1"/>
  <c r="N819" i="2"/>
  <c r="I818" i="8" s="1"/>
  <c r="M819" i="2"/>
  <c r="E818" i="8" s="1"/>
  <c r="R818" i="2"/>
  <c r="K817" i="8" s="1"/>
  <c r="P818" i="2"/>
  <c r="J817" i="8" s="1"/>
  <c r="N818" i="2"/>
  <c r="I817" i="8" s="1"/>
  <c r="M818" i="2"/>
  <c r="E817" i="8" s="1"/>
  <c r="R817" i="2"/>
  <c r="K816" i="8" s="1"/>
  <c r="P817" i="2"/>
  <c r="J816" i="8" s="1"/>
  <c r="N817" i="2"/>
  <c r="I816" i="8" s="1"/>
  <c r="M817" i="2"/>
  <c r="E816" i="8" s="1"/>
  <c r="R816" i="2"/>
  <c r="K815" i="8" s="1"/>
  <c r="P816" i="2"/>
  <c r="J815" i="8" s="1"/>
  <c r="N816" i="2"/>
  <c r="I815" i="8" s="1"/>
  <c r="M816" i="2"/>
  <c r="E815" i="8" s="1"/>
  <c r="R815" i="2"/>
  <c r="K814" i="8" s="1"/>
  <c r="P815" i="2"/>
  <c r="J814" i="8" s="1"/>
  <c r="N815" i="2"/>
  <c r="I814" i="8" s="1"/>
  <c r="M815" i="2"/>
  <c r="E814" i="8" s="1"/>
  <c r="R814" i="2"/>
  <c r="K813" i="8" s="1"/>
  <c r="P814" i="2"/>
  <c r="J813" i="8" s="1"/>
  <c r="N814" i="2"/>
  <c r="I813" i="8" s="1"/>
  <c r="M814" i="2"/>
  <c r="E813" i="8" s="1"/>
  <c r="R813" i="2"/>
  <c r="K812" i="8" s="1"/>
  <c r="P813" i="2"/>
  <c r="J812" i="8" s="1"/>
  <c r="N813" i="2"/>
  <c r="I812" i="8" s="1"/>
  <c r="M813" i="2"/>
  <c r="E812" i="8" s="1"/>
  <c r="R812" i="2"/>
  <c r="K811" i="8" s="1"/>
  <c r="P812" i="2"/>
  <c r="J811" i="8" s="1"/>
  <c r="N812" i="2"/>
  <c r="I811" i="8" s="1"/>
  <c r="M812" i="2"/>
  <c r="E811" i="8" s="1"/>
  <c r="R811" i="2"/>
  <c r="K810" i="8" s="1"/>
  <c r="P811" i="2"/>
  <c r="J810" i="8" s="1"/>
  <c r="N811" i="2"/>
  <c r="I810" i="8" s="1"/>
  <c r="M811" i="2"/>
  <c r="E810" i="8" s="1"/>
  <c r="R810" i="2"/>
  <c r="K809" i="8" s="1"/>
  <c r="P810" i="2"/>
  <c r="J809" i="8" s="1"/>
  <c r="N810" i="2"/>
  <c r="I809" i="8" s="1"/>
  <c r="M810" i="2"/>
  <c r="E809" i="8" s="1"/>
  <c r="R809" i="2"/>
  <c r="K808" i="8" s="1"/>
  <c r="P809" i="2"/>
  <c r="J808" i="8" s="1"/>
  <c r="N809" i="2"/>
  <c r="I808" i="8" s="1"/>
  <c r="M809" i="2"/>
  <c r="E808" i="8" s="1"/>
  <c r="R808" i="2"/>
  <c r="K807" i="8" s="1"/>
  <c r="P808" i="2"/>
  <c r="J807" i="8" s="1"/>
  <c r="N808" i="2"/>
  <c r="I807" i="8" s="1"/>
  <c r="M808" i="2"/>
  <c r="E807" i="8" s="1"/>
  <c r="R807" i="2"/>
  <c r="K806" i="8" s="1"/>
  <c r="P807" i="2"/>
  <c r="J806" i="8" s="1"/>
  <c r="N807" i="2"/>
  <c r="I806" i="8" s="1"/>
  <c r="M807" i="2"/>
  <c r="E806" i="8" s="1"/>
  <c r="R806" i="2"/>
  <c r="K805" i="8" s="1"/>
  <c r="P806" i="2"/>
  <c r="J805" i="8" s="1"/>
  <c r="N806" i="2"/>
  <c r="I805" i="8" s="1"/>
  <c r="M806" i="2"/>
  <c r="E805" i="8" s="1"/>
  <c r="R805" i="2"/>
  <c r="K804" i="8" s="1"/>
  <c r="P805" i="2"/>
  <c r="J804" i="8" s="1"/>
  <c r="N805" i="2"/>
  <c r="I804" i="8" s="1"/>
  <c r="M805" i="2"/>
  <c r="E804" i="8" s="1"/>
  <c r="R804" i="2"/>
  <c r="K803" i="8" s="1"/>
  <c r="P804" i="2"/>
  <c r="J803" i="8" s="1"/>
  <c r="N804" i="2"/>
  <c r="I803" i="8" s="1"/>
  <c r="M804" i="2"/>
  <c r="E803" i="8" s="1"/>
  <c r="R803" i="2"/>
  <c r="K802" i="8" s="1"/>
  <c r="P803" i="2"/>
  <c r="J802" i="8" s="1"/>
  <c r="N803" i="2"/>
  <c r="I802" i="8" s="1"/>
  <c r="M803" i="2"/>
  <c r="E802" i="8" s="1"/>
  <c r="R802" i="2"/>
  <c r="K801" i="8" s="1"/>
  <c r="P802" i="2"/>
  <c r="J801" i="8" s="1"/>
  <c r="N802" i="2"/>
  <c r="I801" i="8" s="1"/>
  <c r="M802" i="2"/>
  <c r="E801" i="8" s="1"/>
  <c r="R801" i="2"/>
  <c r="K800" i="8" s="1"/>
  <c r="P801" i="2"/>
  <c r="J800" i="8" s="1"/>
  <c r="N801" i="2"/>
  <c r="I800" i="8" s="1"/>
  <c r="M801" i="2"/>
  <c r="E800" i="8" s="1"/>
  <c r="R800" i="2"/>
  <c r="K799" i="8" s="1"/>
  <c r="P800" i="2"/>
  <c r="J799" i="8" s="1"/>
  <c r="N800" i="2"/>
  <c r="I799" i="8" s="1"/>
  <c r="M800" i="2"/>
  <c r="E799" i="8" s="1"/>
  <c r="R799" i="2"/>
  <c r="K798" i="8" s="1"/>
  <c r="P799" i="2"/>
  <c r="J798" i="8" s="1"/>
  <c r="N799" i="2"/>
  <c r="I798" i="8" s="1"/>
  <c r="M799" i="2"/>
  <c r="E798" i="8" s="1"/>
  <c r="R798" i="2"/>
  <c r="K797" i="8" s="1"/>
  <c r="P798" i="2"/>
  <c r="J797" i="8" s="1"/>
  <c r="N798" i="2"/>
  <c r="I797" i="8" s="1"/>
  <c r="M798" i="2"/>
  <c r="E797" i="8" s="1"/>
  <c r="R797" i="2"/>
  <c r="K796" i="8" s="1"/>
  <c r="P797" i="2"/>
  <c r="J796" i="8" s="1"/>
  <c r="N797" i="2"/>
  <c r="I796" i="8" s="1"/>
  <c r="M797" i="2"/>
  <c r="E796" i="8" s="1"/>
  <c r="R796" i="2"/>
  <c r="K795" i="8" s="1"/>
  <c r="P796" i="2"/>
  <c r="J795" i="8" s="1"/>
  <c r="N796" i="2"/>
  <c r="I795" i="8" s="1"/>
  <c r="M796" i="2"/>
  <c r="E795" i="8" s="1"/>
  <c r="R795" i="2"/>
  <c r="K794" i="8" s="1"/>
  <c r="P795" i="2"/>
  <c r="J794" i="8" s="1"/>
  <c r="N795" i="2"/>
  <c r="I794" i="8" s="1"/>
  <c r="M795" i="2"/>
  <c r="E794" i="8" s="1"/>
  <c r="R794" i="2"/>
  <c r="K793" i="8" s="1"/>
  <c r="P794" i="2"/>
  <c r="J793" i="8" s="1"/>
  <c r="N794" i="2"/>
  <c r="I793" i="8" s="1"/>
  <c r="M794" i="2"/>
  <c r="E793" i="8" s="1"/>
  <c r="R793" i="2"/>
  <c r="K792" i="8" s="1"/>
  <c r="P793" i="2"/>
  <c r="J792" i="8" s="1"/>
  <c r="N793" i="2"/>
  <c r="I792" i="8" s="1"/>
  <c r="M793" i="2"/>
  <c r="E792" i="8" s="1"/>
  <c r="R792" i="2"/>
  <c r="K791" i="8" s="1"/>
  <c r="P792" i="2"/>
  <c r="J791" i="8" s="1"/>
  <c r="N792" i="2"/>
  <c r="I791" i="8" s="1"/>
  <c r="M792" i="2"/>
  <c r="E791" i="8" s="1"/>
  <c r="R791" i="2"/>
  <c r="K790" i="8" s="1"/>
  <c r="P791" i="2"/>
  <c r="J790" i="8" s="1"/>
  <c r="N791" i="2"/>
  <c r="I790" i="8" s="1"/>
  <c r="M791" i="2"/>
  <c r="E790" i="8" s="1"/>
  <c r="R790" i="2"/>
  <c r="K789" i="8" s="1"/>
  <c r="P790" i="2"/>
  <c r="J789" i="8" s="1"/>
  <c r="N790" i="2"/>
  <c r="I789" i="8" s="1"/>
  <c r="M790" i="2"/>
  <c r="E789" i="8" s="1"/>
  <c r="R789" i="2"/>
  <c r="K788" i="8" s="1"/>
  <c r="P789" i="2"/>
  <c r="J788" i="8" s="1"/>
  <c r="N789" i="2"/>
  <c r="I788" i="8" s="1"/>
  <c r="M789" i="2"/>
  <c r="E788" i="8" s="1"/>
  <c r="R788" i="2"/>
  <c r="K787" i="8" s="1"/>
  <c r="P788" i="2"/>
  <c r="J787" i="8" s="1"/>
  <c r="N788" i="2"/>
  <c r="I787" i="8" s="1"/>
  <c r="M788" i="2"/>
  <c r="E787" i="8" s="1"/>
  <c r="R787" i="2"/>
  <c r="K786" i="8" s="1"/>
  <c r="P787" i="2"/>
  <c r="J786" i="8" s="1"/>
  <c r="N787" i="2"/>
  <c r="I786" i="8" s="1"/>
  <c r="M787" i="2"/>
  <c r="E786" i="8" s="1"/>
  <c r="R786" i="2"/>
  <c r="K785" i="8" s="1"/>
  <c r="P786" i="2"/>
  <c r="J785" i="8" s="1"/>
  <c r="N786" i="2"/>
  <c r="I785" i="8" s="1"/>
  <c r="M786" i="2"/>
  <c r="E785" i="8" s="1"/>
  <c r="R785" i="2"/>
  <c r="K784" i="8" s="1"/>
  <c r="P785" i="2"/>
  <c r="J784" i="8" s="1"/>
  <c r="N785" i="2"/>
  <c r="I784" i="8" s="1"/>
  <c r="M785" i="2"/>
  <c r="E784" i="8" s="1"/>
  <c r="R784" i="2"/>
  <c r="K783" i="8" s="1"/>
  <c r="P784" i="2"/>
  <c r="J783" i="8" s="1"/>
  <c r="N784" i="2"/>
  <c r="I783" i="8" s="1"/>
  <c r="M784" i="2"/>
  <c r="E783" i="8" s="1"/>
  <c r="R783" i="2"/>
  <c r="K782" i="8" s="1"/>
  <c r="P783" i="2"/>
  <c r="J782" i="8" s="1"/>
  <c r="N783" i="2"/>
  <c r="I782" i="8" s="1"/>
  <c r="M783" i="2"/>
  <c r="E782" i="8" s="1"/>
  <c r="R782" i="2"/>
  <c r="K781" i="8" s="1"/>
  <c r="P782" i="2"/>
  <c r="J781" i="8" s="1"/>
  <c r="N782" i="2"/>
  <c r="I781" i="8" s="1"/>
  <c r="M782" i="2"/>
  <c r="E781" i="8" s="1"/>
  <c r="R781" i="2"/>
  <c r="K780" i="8" s="1"/>
  <c r="P781" i="2"/>
  <c r="J780" i="8" s="1"/>
  <c r="N781" i="2"/>
  <c r="I780" i="8" s="1"/>
  <c r="M781" i="2"/>
  <c r="E780" i="8" s="1"/>
  <c r="R780" i="2"/>
  <c r="K779" i="8" s="1"/>
  <c r="P780" i="2"/>
  <c r="J779" i="8" s="1"/>
  <c r="N780" i="2"/>
  <c r="I779" i="8" s="1"/>
  <c r="M780" i="2"/>
  <c r="E779" i="8" s="1"/>
  <c r="R779" i="2"/>
  <c r="K778" i="8" s="1"/>
  <c r="P779" i="2"/>
  <c r="J778" i="8" s="1"/>
  <c r="N779" i="2"/>
  <c r="I778" i="8" s="1"/>
  <c r="M779" i="2"/>
  <c r="E778" i="8" s="1"/>
  <c r="R778" i="2"/>
  <c r="K777" i="8" s="1"/>
  <c r="P778" i="2"/>
  <c r="J777" i="8" s="1"/>
  <c r="N778" i="2"/>
  <c r="I777" i="8" s="1"/>
  <c r="M778" i="2"/>
  <c r="E777" i="8" s="1"/>
  <c r="R777" i="2"/>
  <c r="K776" i="8" s="1"/>
  <c r="P777" i="2"/>
  <c r="J776" i="8" s="1"/>
  <c r="N777" i="2"/>
  <c r="I776" i="8" s="1"/>
  <c r="M777" i="2"/>
  <c r="E776" i="8" s="1"/>
  <c r="R776" i="2"/>
  <c r="K775" i="8" s="1"/>
  <c r="P776" i="2"/>
  <c r="J775" i="8" s="1"/>
  <c r="N776" i="2"/>
  <c r="I775" i="8" s="1"/>
  <c r="M776" i="2"/>
  <c r="E775" i="8" s="1"/>
  <c r="R775" i="2"/>
  <c r="K774" i="8" s="1"/>
  <c r="P775" i="2"/>
  <c r="J774" i="8" s="1"/>
  <c r="N775" i="2"/>
  <c r="I774" i="8" s="1"/>
  <c r="M775" i="2"/>
  <c r="E774" i="8" s="1"/>
  <c r="R774" i="2"/>
  <c r="K773" i="8" s="1"/>
  <c r="P774" i="2"/>
  <c r="J773" i="8" s="1"/>
  <c r="N774" i="2"/>
  <c r="I773" i="8" s="1"/>
  <c r="M774" i="2"/>
  <c r="E773" i="8" s="1"/>
  <c r="R773" i="2"/>
  <c r="K772" i="8" s="1"/>
  <c r="P773" i="2"/>
  <c r="J772" i="8" s="1"/>
  <c r="N773" i="2"/>
  <c r="I772" i="8" s="1"/>
  <c r="M773" i="2"/>
  <c r="E772" i="8" s="1"/>
  <c r="R772" i="2"/>
  <c r="K771" i="8" s="1"/>
  <c r="P772" i="2"/>
  <c r="J771" i="8" s="1"/>
  <c r="N772" i="2"/>
  <c r="I771" i="8" s="1"/>
  <c r="M772" i="2"/>
  <c r="E771" i="8" s="1"/>
  <c r="R771" i="2"/>
  <c r="K770" i="8" s="1"/>
  <c r="P771" i="2"/>
  <c r="J770" i="8" s="1"/>
  <c r="N771" i="2"/>
  <c r="I770" i="8" s="1"/>
  <c r="M771" i="2"/>
  <c r="E770" i="8" s="1"/>
  <c r="R770" i="2"/>
  <c r="K769" i="8" s="1"/>
  <c r="P770" i="2"/>
  <c r="J769" i="8" s="1"/>
  <c r="N770" i="2"/>
  <c r="I769" i="8" s="1"/>
  <c r="M770" i="2"/>
  <c r="E769" i="8" s="1"/>
  <c r="R769" i="2"/>
  <c r="K768" i="8" s="1"/>
  <c r="P769" i="2"/>
  <c r="J768" i="8" s="1"/>
  <c r="N769" i="2"/>
  <c r="I768" i="8" s="1"/>
  <c r="M769" i="2"/>
  <c r="E768" i="8" s="1"/>
  <c r="R768" i="2"/>
  <c r="K767" i="8" s="1"/>
  <c r="P768" i="2"/>
  <c r="J767" i="8" s="1"/>
  <c r="N768" i="2"/>
  <c r="I767" i="8" s="1"/>
  <c r="M768" i="2"/>
  <c r="E767" i="8" s="1"/>
  <c r="R767" i="2"/>
  <c r="K766" i="8" s="1"/>
  <c r="P767" i="2"/>
  <c r="J766" i="8" s="1"/>
  <c r="N767" i="2"/>
  <c r="I766" i="8" s="1"/>
  <c r="M767" i="2"/>
  <c r="E766" i="8" s="1"/>
  <c r="R766" i="2"/>
  <c r="K765" i="8" s="1"/>
  <c r="P766" i="2"/>
  <c r="J765" i="8" s="1"/>
  <c r="N766" i="2"/>
  <c r="I765" i="8" s="1"/>
  <c r="M766" i="2"/>
  <c r="E765" i="8" s="1"/>
  <c r="R765" i="2"/>
  <c r="K764" i="8" s="1"/>
  <c r="P765" i="2"/>
  <c r="J764" i="8" s="1"/>
  <c r="N765" i="2"/>
  <c r="I764" i="8" s="1"/>
  <c r="M765" i="2"/>
  <c r="E764" i="8" s="1"/>
  <c r="R764" i="2"/>
  <c r="K763" i="8" s="1"/>
  <c r="P764" i="2"/>
  <c r="J763" i="8" s="1"/>
  <c r="N764" i="2"/>
  <c r="I763" i="8" s="1"/>
  <c r="M764" i="2"/>
  <c r="E763" i="8" s="1"/>
  <c r="R763" i="2"/>
  <c r="K762" i="8" s="1"/>
  <c r="P763" i="2"/>
  <c r="J762" i="8" s="1"/>
  <c r="N763" i="2"/>
  <c r="I762" i="8" s="1"/>
  <c r="M763" i="2"/>
  <c r="E762" i="8" s="1"/>
  <c r="R762" i="2"/>
  <c r="K761" i="8" s="1"/>
  <c r="P762" i="2"/>
  <c r="J761" i="8" s="1"/>
  <c r="N762" i="2"/>
  <c r="I761" i="8" s="1"/>
  <c r="M762" i="2"/>
  <c r="E761" i="8" s="1"/>
  <c r="R761" i="2"/>
  <c r="K760" i="8" s="1"/>
  <c r="P761" i="2"/>
  <c r="J760" i="8" s="1"/>
  <c r="N761" i="2"/>
  <c r="I760" i="8" s="1"/>
  <c r="M761" i="2"/>
  <c r="E760" i="8" s="1"/>
  <c r="R760" i="2"/>
  <c r="K759" i="8" s="1"/>
  <c r="P760" i="2"/>
  <c r="J759" i="8" s="1"/>
  <c r="N760" i="2"/>
  <c r="I759" i="8" s="1"/>
  <c r="M760" i="2"/>
  <c r="E759" i="8" s="1"/>
  <c r="R759" i="2"/>
  <c r="K758" i="8" s="1"/>
  <c r="P759" i="2"/>
  <c r="J758" i="8" s="1"/>
  <c r="N759" i="2"/>
  <c r="I758" i="8" s="1"/>
  <c r="M759" i="2"/>
  <c r="E758" i="8" s="1"/>
  <c r="R758" i="2"/>
  <c r="K757" i="8" s="1"/>
  <c r="P758" i="2"/>
  <c r="J757" i="8" s="1"/>
  <c r="N758" i="2"/>
  <c r="I757" i="8" s="1"/>
  <c r="M758" i="2"/>
  <c r="E757" i="8" s="1"/>
  <c r="R757" i="2"/>
  <c r="K756" i="8" s="1"/>
  <c r="P757" i="2"/>
  <c r="J756" i="8" s="1"/>
  <c r="N757" i="2"/>
  <c r="I756" i="8" s="1"/>
  <c r="M757" i="2"/>
  <c r="E756" i="8" s="1"/>
  <c r="R756" i="2"/>
  <c r="K755" i="8" s="1"/>
  <c r="P756" i="2"/>
  <c r="J755" i="8" s="1"/>
  <c r="N756" i="2"/>
  <c r="I755" i="8" s="1"/>
  <c r="M756" i="2"/>
  <c r="E755" i="8" s="1"/>
  <c r="R755" i="2"/>
  <c r="K754" i="8" s="1"/>
  <c r="P755" i="2"/>
  <c r="J754" i="8" s="1"/>
  <c r="N755" i="2"/>
  <c r="I754" i="8" s="1"/>
  <c r="M755" i="2"/>
  <c r="E754" i="8" s="1"/>
  <c r="R754" i="2"/>
  <c r="K753" i="8" s="1"/>
  <c r="P754" i="2"/>
  <c r="J753" i="8" s="1"/>
  <c r="N754" i="2"/>
  <c r="I753" i="8" s="1"/>
  <c r="M754" i="2"/>
  <c r="E753" i="8" s="1"/>
  <c r="R753" i="2"/>
  <c r="K752" i="8" s="1"/>
  <c r="P753" i="2"/>
  <c r="J752" i="8" s="1"/>
  <c r="N753" i="2"/>
  <c r="I752" i="8" s="1"/>
  <c r="M753" i="2"/>
  <c r="E752" i="8" s="1"/>
  <c r="R752" i="2"/>
  <c r="K751" i="8" s="1"/>
  <c r="P752" i="2"/>
  <c r="J751" i="8" s="1"/>
  <c r="N752" i="2"/>
  <c r="I751" i="8" s="1"/>
  <c r="M752" i="2"/>
  <c r="E751" i="8" s="1"/>
  <c r="R751" i="2"/>
  <c r="K750" i="8" s="1"/>
  <c r="P751" i="2"/>
  <c r="J750" i="8" s="1"/>
  <c r="N751" i="2"/>
  <c r="I750" i="8" s="1"/>
  <c r="M751" i="2"/>
  <c r="E750" i="8" s="1"/>
  <c r="R750" i="2"/>
  <c r="K749" i="8" s="1"/>
  <c r="P750" i="2"/>
  <c r="J749" i="8" s="1"/>
  <c r="N750" i="2"/>
  <c r="I749" i="8" s="1"/>
  <c r="M750" i="2"/>
  <c r="E749" i="8" s="1"/>
  <c r="R749" i="2"/>
  <c r="K748" i="8" s="1"/>
  <c r="P749" i="2"/>
  <c r="J748" i="8" s="1"/>
  <c r="N749" i="2"/>
  <c r="I748" i="8" s="1"/>
  <c r="M749" i="2"/>
  <c r="E748" i="8" s="1"/>
  <c r="R748" i="2"/>
  <c r="K747" i="8" s="1"/>
  <c r="P748" i="2"/>
  <c r="J747" i="8" s="1"/>
  <c r="N748" i="2"/>
  <c r="I747" i="8" s="1"/>
  <c r="M748" i="2"/>
  <c r="E747" i="8" s="1"/>
  <c r="R747" i="2"/>
  <c r="K746" i="8" s="1"/>
  <c r="P747" i="2"/>
  <c r="J746" i="8" s="1"/>
  <c r="N747" i="2"/>
  <c r="I746" i="8" s="1"/>
  <c r="M747" i="2"/>
  <c r="E746" i="8" s="1"/>
  <c r="R746" i="2"/>
  <c r="K745" i="8" s="1"/>
  <c r="P746" i="2"/>
  <c r="J745" i="8" s="1"/>
  <c r="N746" i="2"/>
  <c r="I745" i="8" s="1"/>
  <c r="M746" i="2"/>
  <c r="E745" i="8" s="1"/>
  <c r="R745" i="2"/>
  <c r="K744" i="8" s="1"/>
  <c r="P745" i="2"/>
  <c r="J744" i="8" s="1"/>
  <c r="N745" i="2"/>
  <c r="I744" i="8" s="1"/>
  <c r="M745" i="2"/>
  <c r="E744" i="8" s="1"/>
  <c r="R744" i="2"/>
  <c r="K743" i="8" s="1"/>
  <c r="P744" i="2"/>
  <c r="J743" i="8" s="1"/>
  <c r="N744" i="2"/>
  <c r="I743" i="8" s="1"/>
  <c r="M744" i="2"/>
  <c r="E743" i="8" s="1"/>
  <c r="R743" i="2"/>
  <c r="K742" i="8" s="1"/>
  <c r="P743" i="2"/>
  <c r="J742" i="8" s="1"/>
  <c r="N743" i="2"/>
  <c r="I742" i="8" s="1"/>
  <c r="M743" i="2"/>
  <c r="E742" i="8" s="1"/>
  <c r="R742" i="2"/>
  <c r="K741" i="8" s="1"/>
  <c r="P742" i="2"/>
  <c r="J741" i="8" s="1"/>
  <c r="N742" i="2"/>
  <c r="I741" i="8" s="1"/>
  <c r="M742" i="2"/>
  <c r="E741" i="8" s="1"/>
  <c r="R741" i="2"/>
  <c r="K740" i="8" s="1"/>
  <c r="P741" i="2"/>
  <c r="J740" i="8" s="1"/>
  <c r="N741" i="2"/>
  <c r="I740" i="8" s="1"/>
  <c r="M741" i="2"/>
  <c r="E740" i="8" s="1"/>
  <c r="R740" i="2"/>
  <c r="K739" i="8" s="1"/>
  <c r="P740" i="2"/>
  <c r="J739" i="8" s="1"/>
  <c r="N740" i="2"/>
  <c r="I739" i="8" s="1"/>
  <c r="M740" i="2"/>
  <c r="E739" i="8" s="1"/>
  <c r="R739" i="2"/>
  <c r="K738" i="8" s="1"/>
  <c r="P739" i="2"/>
  <c r="J738" i="8" s="1"/>
  <c r="N739" i="2"/>
  <c r="I738" i="8" s="1"/>
  <c r="M739" i="2"/>
  <c r="E738" i="8" s="1"/>
  <c r="R738" i="2"/>
  <c r="K737" i="8" s="1"/>
  <c r="P738" i="2"/>
  <c r="J737" i="8" s="1"/>
  <c r="N738" i="2"/>
  <c r="I737" i="8" s="1"/>
  <c r="M738" i="2"/>
  <c r="E737" i="8" s="1"/>
  <c r="R737" i="2"/>
  <c r="K736" i="8" s="1"/>
  <c r="P737" i="2"/>
  <c r="J736" i="8" s="1"/>
  <c r="N737" i="2"/>
  <c r="I736" i="8" s="1"/>
  <c r="M737" i="2"/>
  <c r="E736" i="8" s="1"/>
  <c r="R736" i="2"/>
  <c r="K735" i="8" s="1"/>
  <c r="P736" i="2"/>
  <c r="J735" i="8" s="1"/>
  <c r="N736" i="2"/>
  <c r="I735" i="8" s="1"/>
  <c r="M736" i="2"/>
  <c r="E735" i="8" s="1"/>
  <c r="R735" i="2"/>
  <c r="K734" i="8" s="1"/>
  <c r="P735" i="2"/>
  <c r="J734" i="8" s="1"/>
  <c r="N735" i="2"/>
  <c r="I734" i="8" s="1"/>
  <c r="M735" i="2"/>
  <c r="E734" i="8" s="1"/>
  <c r="R734" i="2"/>
  <c r="K733" i="8" s="1"/>
  <c r="P734" i="2"/>
  <c r="J733" i="8" s="1"/>
  <c r="N734" i="2"/>
  <c r="I733" i="8" s="1"/>
  <c r="M734" i="2"/>
  <c r="E733" i="8" s="1"/>
  <c r="R733" i="2"/>
  <c r="K732" i="8" s="1"/>
  <c r="P733" i="2"/>
  <c r="J732" i="8" s="1"/>
  <c r="N733" i="2"/>
  <c r="I732" i="8" s="1"/>
  <c r="M733" i="2"/>
  <c r="E732" i="8" s="1"/>
  <c r="R732" i="2"/>
  <c r="K731" i="8" s="1"/>
  <c r="P732" i="2"/>
  <c r="J731" i="8" s="1"/>
  <c r="N732" i="2"/>
  <c r="I731" i="8" s="1"/>
  <c r="M732" i="2"/>
  <c r="E731" i="8" s="1"/>
  <c r="R731" i="2"/>
  <c r="K730" i="8" s="1"/>
  <c r="P731" i="2"/>
  <c r="J730" i="8" s="1"/>
  <c r="N731" i="2"/>
  <c r="I730" i="8" s="1"/>
  <c r="M731" i="2"/>
  <c r="E730" i="8" s="1"/>
  <c r="R730" i="2"/>
  <c r="K729" i="8" s="1"/>
  <c r="P730" i="2"/>
  <c r="J729" i="8" s="1"/>
  <c r="N730" i="2"/>
  <c r="I729" i="8" s="1"/>
  <c r="M730" i="2"/>
  <c r="E729" i="8" s="1"/>
  <c r="R729" i="2"/>
  <c r="K728" i="8" s="1"/>
  <c r="P729" i="2"/>
  <c r="J728" i="8" s="1"/>
  <c r="N729" i="2"/>
  <c r="I728" i="8" s="1"/>
  <c r="M729" i="2"/>
  <c r="E728" i="8" s="1"/>
  <c r="R728" i="2"/>
  <c r="K727" i="8" s="1"/>
  <c r="P728" i="2"/>
  <c r="J727" i="8" s="1"/>
  <c r="N728" i="2"/>
  <c r="I727" i="8" s="1"/>
  <c r="M728" i="2"/>
  <c r="E727" i="8" s="1"/>
  <c r="R727" i="2"/>
  <c r="K726" i="8" s="1"/>
  <c r="P727" i="2"/>
  <c r="J726" i="8" s="1"/>
  <c r="N727" i="2"/>
  <c r="I726" i="8" s="1"/>
  <c r="M727" i="2"/>
  <c r="E726" i="8" s="1"/>
  <c r="R726" i="2"/>
  <c r="K725" i="8" s="1"/>
  <c r="P726" i="2"/>
  <c r="J725" i="8" s="1"/>
  <c r="N726" i="2"/>
  <c r="I725" i="8" s="1"/>
  <c r="M726" i="2"/>
  <c r="E725" i="8" s="1"/>
  <c r="R725" i="2"/>
  <c r="K724" i="8" s="1"/>
  <c r="P725" i="2"/>
  <c r="J724" i="8" s="1"/>
  <c r="N725" i="2"/>
  <c r="I724" i="8" s="1"/>
  <c r="M725" i="2"/>
  <c r="E724" i="8" s="1"/>
  <c r="R724" i="2"/>
  <c r="K723" i="8" s="1"/>
  <c r="P724" i="2"/>
  <c r="J723" i="8" s="1"/>
  <c r="N724" i="2"/>
  <c r="I723" i="8" s="1"/>
  <c r="M724" i="2"/>
  <c r="E723" i="8" s="1"/>
  <c r="R723" i="2"/>
  <c r="K722" i="8" s="1"/>
  <c r="P723" i="2"/>
  <c r="J722" i="8" s="1"/>
  <c r="N723" i="2"/>
  <c r="I722" i="8" s="1"/>
  <c r="M723" i="2"/>
  <c r="E722" i="8" s="1"/>
  <c r="R722" i="2"/>
  <c r="K721" i="8" s="1"/>
  <c r="P722" i="2"/>
  <c r="J721" i="8" s="1"/>
  <c r="N722" i="2"/>
  <c r="I721" i="8" s="1"/>
  <c r="M722" i="2"/>
  <c r="E721" i="8" s="1"/>
  <c r="R721" i="2"/>
  <c r="K720" i="8" s="1"/>
  <c r="P721" i="2"/>
  <c r="J720" i="8" s="1"/>
  <c r="N721" i="2"/>
  <c r="I720" i="8" s="1"/>
  <c r="M721" i="2"/>
  <c r="E720" i="8" s="1"/>
  <c r="R720" i="2"/>
  <c r="K719" i="8" s="1"/>
  <c r="P720" i="2"/>
  <c r="J719" i="8" s="1"/>
  <c r="N720" i="2"/>
  <c r="I719" i="8" s="1"/>
  <c r="M720" i="2"/>
  <c r="E719" i="8" s="1"/>
  <c r="R719" i="2"/>
  <c r="K718" i="8" s="1"/>
  <c r="P719" i="2"/>
  <c r="J718" i="8" s="1"/>
  <c r="N719" i="2"/>
  <c r="I718" i="8" s="1"/>
  <c r="M719" i="2"/>
  <c r="E718" i="8" s="1"/>
  <c r="R718" i="2"/>
  <c r="K717" i="8" s="1"/>
  <c r="P718" i="2"/>
  <c r="J717" i="8" s="1"/>
  <c r="N718" i="2"/>
  <c r="I717" i="8" s="1"/>
  <c r="M718" i="2"/>
  <c r="E717" i="8" s="1"/>
  <c r="R717" i="2"/>
  <c r="K716" i="8" s="1"/>
  <c r="P717" i="2"/>
  <c r="J716" i="8" s="1"/>
  <c r="N717" i="2"/>
  <c r="I716" i="8" s="1"/>
  <c r="M717" i="2"/>
  <c r="E716" i="8" s="1"/>
  <c r="R716" i="2"/>
  <c r="K715" i="8" s="1"/>
  <c r="P716" i="2"/>
  <c r="J715" i="8" s="1"/>
  <c r="N716" i="2"/>
  <c r="I715" i="8" s="1"/>
  <c r="M716" i="2"/>
  <c r="E715" i="8" s="1"/>
  <c r="R715" i="2"/>
  <c r="K714" i="8" s="1"/>
  <c r="P715" i="2"/>
  <c r="J714" i="8" s="1"/>
  <c r="N715" i="2"/>
  <c r="I714" i="8" s="1"/>
  <c r="M715" i="2"/>
  <c r="E714" i="8" s="1"/>
  <c r="R714" i="2"/>
  <c r="K713" i="8" s="1"/>
  <c r="P714" i="2"/>
  <c r="J713" i="8" s="1"/>
  <c r="N714" i="2"/>
  <c r="I713" i="8" s="1"/>
  <c r="M714" i="2"/>
  <c r="E713" i="8" s="1"/>
  <c r="R713" i="2"/>
  <c r="K712" i="8" s="1"/>
  <c r="P713" i="2"/>
  <c r="J712" i="8" s="1"/>
  <c r="N713" i="2"/>
  <c r="I712" i="8" s="1"/>
  <c r="M713" i="2"/>
  <c r="E712" i="8" s="1"/>
  <c r="R712" i="2"/>
  <c r="K711" i="8" s="1"/>
  <c r="P712" i="2"/>
  <c r="J711" i="8" s="1"/>
  <c r="N712" i="2"/>
  <c r="I711" i="8" s="1"/>
  <c r="M712" i="2"/>
  <c r="E711" i="8" s="1"/>
  <c r="R711" i="2"/>
  <c r="K710" i="8" s="1"/>
  <c r="P711" i="2"/>
  <c r="J710" i="8" s="1"/>
  <c r="N711" i="2"/>
  <c r="I710" i="8" s="1"/>
  <c r="M711" i="2"/>
  <c r="E710" i="8" s="1"/>
  <c r="R710" i="2"/>
  <c r="K709" i="8" s="1"/>
  <c r="P710" i="2"/>
  <c r="J709" i="8" s="1"/>
  <c r="N710" i="2"/>
  <c r="I709" i="8" s="1"/>
  <c r="M710" i="2"/>
  <c r="E709" i="8" s="1"/>
  <c r="R709" i="2"/>
  <c r="K708" i="8" s="1"/>
  <c r="P709" i="2"/>
  <c r="J708" i="8" s="1"/>
  <c r="N709" i="2"/>
  <c r="I708" i="8" s="1"/>
  <c r="M709" i="2"/>
  <c r="E708" i="8" s="1"/>
  <c r="R708" i="2"/>
  <c r="K707" i="8" s="1"/>
  <c r="P708" i="2"/>
  <c r="J707" i="8" s="1"/>
  <c r="N708" i="2"/>
  <c r="I707" i="8" s="1"/>
  <c r="M708" i="2"/>
  <c r="E707" i="8" s="1"/>
  <c r="R707" i="2"/>
  <c r="K706" i="8" s="1"/>
  <c r="P707" i="2"/>
  <c r="J706" i="8" s="1"/>
  <c r="N707" i="2"/>
  <c r="I706" i="8" s="1"/>
  <c r="M707" i="2"/>
  <c r="E706" i="8" s="1"/>
  <c r="R706" i="2"/>
  <c r="K705" i="8" s="1"/>
  <c r="P706" i="2"/>
  <c r="J705" i="8" s="1"/>
  <c r="N706" i="2"/>
  <c r="I705" i="8" s="1"/>
  <c r="M706" i="2"/>
  <c r="E705" i="8" s="1"/>
  <c r="R705" i="2"/>
  <c r="K704" i="8" s="1"/>
  <c r="P705" i="2"/>
  <c r="J704" i="8" s="1"/>
  <c r="N705" i="2"/>
  <c r="I704" i="8" s="1"/>
  <c r="M705" i="2"/>
  <c r="E704" i="8" s="1"/>
  <c r="R704" i="2"/>
  <c r="K703" i="8" s="1"/>
  <c r="P704" i="2"/>
  <c r="J703" i="8" s="1"/>
  <c r="N704" i="2"/>
  <c r="I703" i="8" s="1"/>
  <c r="M704" i="2"/>
  <c r="E703" i="8" s="1"/>
  <c r="R703" i="2"/>
  <c r="K702" i="8" s="1"/>
  <c r="P703" i="2"/>
  <c r="J702" i="8" s="1"/>
  <c r="N703" i="2"/>
  <c r="I702" i="8" s="1"/>
  <c r="M703" i="2"/>
  <c r="E702" i="8" s="1"/>
  <c r="R702" i="2"/>
  <c r="K701" i="8" s="1"/>
  <c r="P702" i="2"/>
  <c r="J701" i="8" s="1"/>
  <c r="N702" i="2"/>
  <c r="I701" i="8" s="1"/>
  <c r="M702" i="2"/>
  <c r="E701" i="8" s="1"/>
  <c r="R701" i="2"/>
  <c r="K700" i="8" s="1"/>
  <c r="P701" i="2"/>
  <c r="J700" i="8" s="1"/>
  <c r="N701" i="2"/>
  <c r="I700" i="8" s="1"/>
  <c r="M701" i="2"/>
  <c r="E700" i="8" s="1"/>
  <c r="R700" i="2"/>
  <c r="K699" i="8" s="1"/>
  <c r="P700" i="2"/>
  <c r="J699" i="8" s="1"/>
  <c r="N700" i="2"/>
  <c r="I699" i="8" s="1"/>
  <c r="M700" i="2"/>
  <c r="E699" i="8" s="1"/>
  <c r="R699" i="2"/>
  <c r="K698" i="8" s="1"/>
  <c r="P699" i="2"/>
  <c r="J698" i="8" s="1"/>
  <c r="N699" i="2"/>
  <c r="I698" i="8" s="1"/>
  <c r="M699" i="2"/>
  <c r="E698" i="8" s="1"/>
  <c r="R698" i="2"/>
  <c r="K697" i="8" s="1"/>
  <c r="P698" i="2"/>
  <c r="J697" i="8" s="1"/>
  <c r="N698" i="2"/>
  <c r="I697" i="8" s="1"/>
  <c r="M698" i="2"/>
  <c r="E697" i="8" s="1"/>
  <c r="R697" i="2"/>
  <c r="K696" i="8" s="1"/>
  <c r="P697" i="2"/>
  <c r="J696" i="8" s="1"/>
  <c r="N697" i="2"/>
  <c r="I696" i="8" s="1"/>
  <c r="M697" i="2"/>
  <c r="E696" i="8" s="1"/>
  <c r="R696" i="2"/>
  <c r="K695" i="8" s="1"/>
  <c r="P696" i="2"/>
  <c r="J695" i="8" s="1"/>
  <c r="N696" i="2"/>
  <c r="I695" i="8" s="1"/>
  <c r="M696" i="2"/>
  <c r="E695" i="8" s="1"/>
  <c r="R695" i="2"/>
  <c r="K694" i="8" s="1"/>
  <c r="P695" i="2"/>
  <c r="J694" i="8" s="1"/>
  <c r="N695" i="2"/>
  <c r="I694" i="8" s="1"/>
  <c r="M695" i="2"/>
  <c r="E694" i="8" s="1"/>
  <c r="R694" i="2"/>
  <c r="K693" i="8" s="1"/>
  <c r="P694" i="2"/>
  <c r="J693" i="8" s="1"/>
  <c r="N694" i="2"/>
  <c r="I693" i="8" s="1"/>
  <c r="M694" i="2"/>
  <c r="E693" i="8" s="1"/>
  <c r="R693" i="2"/>
  <c r="K692" i="8" s="1"/>
  <c r="P693" i="2"/>
  <c r="J692" i="8" s="1"/>
  <c r="N693" i="2"/>
  <c r="I692" i="8" s="1"/>
  <c r="M693" i="2"/>
  <c r="E692" i="8" s="1"/>
  <c r="R692" i="2"/>
  <c r="K691" i="8" s="1"/>
  <c r="P692" i="2"/>
  <c r="J691" i="8" s="1"/>
  <c r="N692" i="2"/>
  <c r="I691" i="8" s="1"/>
  <c r="M692" i="2"/>
  <c r="E691" i="8" s="1"/>
  <c r="R691" i="2"/>
  <c r="K690" i="8" s="1"/>
  <c r="P691" i="2"/>
  <c r="J690" i="8" s="1"/>
  <c r="N691" i="2"/>
  <c r="I690" i="8" s="1"/>
  <c r="M691" i="2"/>
  <c r="E690" i="8" s="1"/>
  <c r="R690" i="2"/>
  <c r="K689" i="8" s="1"/>
  <c r="P690" i="2"/>
  <c r="J689" i="8" s="1"/>
  <c r="N690" i="2"/>
  <c r="I689" i="8" s="1"/>
  <c r="M690" i="2"/>
  <c r="E689" i="8" s="1"/>
  <c r="R689" i="2"/>
  <c r="K688" i="8" s="1"/>
  <c r="P689" i="2"/>
  <c r="J688" i="8" s="1"/>
  <c r="N689" i="2"/>
  <c r="I688" i="8" s="1"/>
  <c r="M689" i="2"/>
  <c r="E688" i="8" s="1"/>
  <c r="R688" i="2"/>
  <c r="K687" i="8" s="1"/>
  <c r="P688" i="2"/>
  <c r="J687" i="8" s="1"/>
  <c r="N688" i="2"/>
  <c r="I687" i="8" s="1"/>
  <c r="M688" i="2"/>
  <c r="E687" i="8" s="1"/>
  <c r="R687" i="2"/>
  <c r="K686" i="8" s="1"/>
  <c r="P687" i="2"/>
  <c r="J686" i="8" s="1"/>
  <c r="N687" i="2"/>
  <c r="I686" i="8" s="1"/>
  <c r="M687" i="2"/>
  <c r="E686" i="8" s="1"/>
  <c r="R686" i="2"/>
  <c r="K685" i="8" s="1"/>
  <c r="P686" i="2"/>
  <c r="J685" i="8" s="1"/>
  <c r="N686" i="2"/>
  <c r="I685" i="8" s="1"/>
  <c r="M686" i="2"/>
  <c r="E685" i="8" s="1"/>
  <c r="R685" i="2"/>
  <c r="K684" i="8" s="1"/>
  <c r="P685" i="2"/>
  <c r="J684" i="8" s="1"/>
  <c r="N685" i="2"/>
  <c r="I684" i="8" s="1"/>
  <c r="M685" i="2"/>
  <c r="E684" i="8" s="1"/>
  <c r="R684" i="2"/>
  <c r="K683" i="8" s="1"/>
  <c r="P684" i="2"/>
  <c r="J683" i="8" s="1"/>
  <c r="N684" i="2"/>
  <c r="I683" i="8" s="1"/>
  <c r="M684" i="2"/>
  <c r="E683" i="8" s="1"/>
  <c r="R683" i="2"/>
  <c r="K682" i="8" s="1"/>
  <c r="P683" i="2"/>
  <c r="J682" i="8" s="1"/>
  <c r="N683" i="2"/>
  <c r="I682" i="8" s="1"/>
  <c r="M683" i="2"/>
  <c r="E682" i="8" s="1"/>
  <c r="R682" i="2"/>
  <c r="K681" i="8" s="1"/>
  <c r="P682" i="2"/>
  <c r="J681" i="8" s="1"/>
  <c r="N682" i="2"/>
  <c r="I681" i="8" s="1"/>
  <c r="M682" i="2"/>
  <c r="E681" i="8" s="1"/>
  <c r="R681" i="2"/>
  <c r="K680" i="8" s="1"/>
  <c r="P681" i="2"/>
  <c r="J680" i="8" s="1"/>
  <c r="N681" i="2"/>
  <c r="I680" i="8" s="1"/>
  <c r="M681" i="2"/>
  <c r="E680" i="8" s="1"/>
  <c r="R680" i="2"/>
  <c r="K679" i="8" s="1"/>
  <c r="P680" i="2"/>
  <c r="J679" i="8" s="1"/>
  <c r="N680" i="2"/>
  <c r="I679" i="8" s="1"/>
  <c r="M680" i="2"/>
  <c r="E679" i="8" s="1"/>
  <c r="R679" i="2"/>
  <c r="K678" i="8" s="1"/>
  <c r="P679" i="2"/>
  <c r="J678" i="8" s="1"/>
  <c r="N679" i="2"/>
  <c r="I678" i="8" s="1"/>
  <c r="M679" i="2"/>
  <c r="E678" i="8" s="1"/>
  <c r="R678" i="2"/>
  <c r="K677" i="8" s="1"/>
  <c r="P678" i="2"/>
  <c r="J677" i="8" s="1"/>
  <c r="N678" i="2"/>
  <c r="I677" i="8" s="1"/>
  <c r="M678" i="2"/>
  <c r="E677" i="8" s="1"/>
  <c r="R677" i="2"/>
  <c r="K676" i="8" s="1"/>
  <c r="P677" i="2"/>
  <c r="J676" i="8" s="1"/>
  <c r="N677" i="2"/>
  <c r="I676" i="8" s="1"/>
  <c r="M677" i="2"/>
  <c r="E676" i="8" s="1"/>
  <c r="R676" i="2"/>
  <c r="K675" i="8" s="1"/>
  <c r="P676" i="2"/>
  <c r="J675" i="8" s="1"/>
  <c r="N676" i="2"/>
  <c r="I675" i="8" s="1"/>
  <c r="M676" i="2"/>
  <c r="E675" i="8" s="1"/>
  <c r="R675" i="2"/>
  <c r="K674" i="8" s="1"/>
  <c r="P675" i="2"/>
  <c r="J674" i="8" s="1"/>
  <c r="N675" i="2"/>
  <c r="I674" i="8" s="1"/>
  <c r="M675" i="2"/>
  <c r="E674" i="8" s="1"/>
  <c r="R674" i="2"/>
  <c r="K673" i="8" s="1"/>
  <c r="P674" i="2"/>
  <c r="J673" i="8" s="1"/>
  <c r="N674" i="2"/>
  <c r="I673" i="8" s="1"/>
  <c r="M674" i="2"/>
  <c r="E673" i="8" s="1"/>
  <c r="R673" i="2"/>
  <c r="K672" i="8" s="1"/>
  <c r="P673" i="2"/>
  <c r="J672" i="8" s="1"/>
  <c r="N673" i="2"/>
  <c r="I672" i="8" s="1"/>
  <c r="M673" i="2"/>
  <c r="E672" i="8" s="1"/>
  <c r="R672" i="2"/>
  <c r="K671" i="8" s="1"/>
  <c r="P672" i="2"/>
  <c r="J671" i="8" s="1"/>
  <c r="N672" i="2"/>
  <c r="I671" i="8" s="1"/>
  <c r="M672" i="2"/>
  <c r="E671" i="8" s="1"/>
  <c r="R671" i="2"/>
  <c r="K670" i="8" s="1"/>
  <c r="P671" i="2"/>
  <c r="J670" i="8" s="1"/>
  <c r="N671" i="2"/>
  <c r="I670" i="8" s="1"/>
  <c r="M671" i="2"/>
  <c r="E670" i="8" s="1"/>
  <c r="R670" i="2"/>
  <c r="K669" i="8" s="1"/>
  <c r="P670" i="2"/>
  <c r="J669" i="8" s="1"/>
  <c r="N670" i="2"/>
  <c r="I669" i="8" s="1"/>
  <c r="M670" i="2"/>
  <c r="E669" i="8" s="1"/>
  <c r="R669" i="2"/>
  <c r="K668" i="8" s="1"/>
  <c r="P669" i="2"/>
  <c r="J668" i="8" s="1"/>
  <c r="N669" i="2"/>
  <c r="I668" i="8" s="1"/>
  <c r="M669" i="2"/>
  <c r="E668" i="8" s="1"/>
  <c r="R668" i="2"/>
  <c r="K667" i="8" s="1"/>
  <c r="P668" i="2"/>
  <c r="J667" i="8" s="1"/>
  <c r="N668" i="2"/>
  <c r="I667" i="8" s="1"/>
  <c r="M668" i="2"/>
  <c r="E667" i="8" s="1"/>
  <c r="R667" i="2"/>
  <c r="K666" i="8" s="1"/>
  <c r="P667" i="2"/>
  <c r="J666" i="8" s="1"/>
  <c r="N667" i="2"/>
  <c r="I666" i="8" s="1"/>
  <c r="M667" i="2"/>
  <c r="E666" i="8" s="1"/>
  <c r="R666" i="2"/>
  <c r="K665" i="8" s="1"/>
  <c r="P666" i="2"/>
  <c r="J665" i="8" s="1"/>
  <c r="N666" i="2"/>
  <c r="I665" i="8" s="1"/>
  <c r="M666" i="2"/>
  <c r="E665" i="8" s="1"/>
  <c r="R665" i="2"/>
  <c r="K664" i="8" s="1"/>
  <c r="P665" i="2"/>
  <c r="J664" i="8" s="1"/>
  <c r="N665" i="2"/>
  <c r="I664" i="8" s="1"/>
  <c r="M665" i="2"/>
  <c r="E664" i="8" s="1"/>
  <c r="R664" i="2"/>
  <c r="K663" i="8" s="1"/>
  <c r="P664" i="2"/>
  <c r="J663" i="8" s="1"/>
  <c r="N664" i="2"/>
  <c r="I663" i="8" s="1"/>
  <c r="M664" i="2"/>
  <c r="E663" i="8" s="1"/>
  <c r="R663" i="2"/>
  <c r="K662" i="8" s="1"/>
  <c r="P663" i="2"/>
  <c r="J662" i="8" s="1"/>
  <c r="N663" i="2"/>
  <c r="I662" i="8" s="1"/>
  <c r="M663" i="2"/>
  <c r="E662" i="8" s="1"/>
  <c r="R662" i="2"/>
  <c r="K661" i="8" s="1"/>
  <c r="P662" i="2"/>
  <c r="J661" i="8" s="1"/>
  <c r="N662" i="2"/>
  <c r="I661" i="8" s="1"/>
  <c r="M662" i="2"/>
  <c r="E661" i="8" s="1"/>
  <c r="R661" i="2"/>
  <c r="K660" i="8" s="1"/>
  <c r="P661" i="2"/>
  <c r="J660" i="8" s="1"/>
  <c r="N661" i="2"/>
  <c r="I660" i="8" s="1"/>
  <c r="M661" i="2"/>
  <c r="E660" i="8" s="1"/>
  <c r="R660" i="2"/>
  <c r="K659" i="8" s="1"/>
  <c r="P660" i="2"/>
  <c r="J659" i="8" s="1"/>
  <c r="N660" i="2"/>
  <c r="I659" i="8" s="1"/>
  <c r="M660" i="2"/>
  <c r="E659" i="8" s="1"/>
  <c r="R659" i="2"/>
  <c r="K658" i="8" s="1"/>
  <c r="P659" i="2"/>
  <c r="J658" i="8" s="1"/>
  <c r="N659" i="2"/>
  <c r="I658" i="8" s="1"/>
  <c r="M659" i="2"/>
  <c r="E658" i="8" s="1"/>
  <c r="R658" i="2"/>
  <c r="K657" i="8" s="1"/>
  <c r="P658" i="2"/>
  <c r="J657" i="8" s="1"/>
  <c r="N658" i="2"/>
  <c r="I657" i="8" s="1"/>
  <c r="M658" i="2"/>
  <c r="E657" i="8" s="1"/>
  <c r="R657" i="2"/>
  <c r="K656" i="8" s="1"/>
  <c r="P657" i="2"/>
  <c r="J656" i="8" s="1"/>
  <c r="N657" i="2"/>
  <c r="I656" i="8" s="1"/>
  <c r="M657" i="2"/>
  <c r="E656" i="8" s="1"/>
  <c r="R656" i="2"/>
  <c r="K655" i="8" s="1"/>
  <c r="P656" i="2"/>
  <c r="J655" i="8" s="1"/>
  <c r="N656" i="2"/>
  <c r="I655" i="8" s="1"/>
  <c r="M656" i="2"/>
  <c r="E655" i="8" s="1"/>
  <c r="R655" i="2"/>
  <c r="K654" i="8" s="1"/>
  <c r="P655" i="2"/>
  <c r="J654" i="8" s="1"/>
  <c r="N655" i="2"/>
  <c r="I654" i="8" s="1"/>
  <c r="M655" i="2"/>
  <c r="E654" i="8" s="1"/>
  <c r="R654" i="2"/>
  <c r="K653" i="8" s="1"/>
  <c r="P654" i="2"/>
  <c r="J653" i="8" s="1"/>
  <c r="N654" i="2"/>
  <c r="I653" i="8" s="1"/>
  <c r="M654" i="2"/>
  <c r="E653" i="8" s="1"/>
  <c r="R653" i="2"/>
  <c r="K652" i="8" s="1"/>
  <c r="P653" i="2"/>
  <c r="J652" i="8" s="1"/>
  <c r="N653" i="2"/>
  <c r="I652" i="8" s="1"/>
  <c r="M653" i="2"/>
  <c r="E652" i="8" s="1"/>
  <c r="R652" i="2"/>
  <c r="K651" i="8" s="1"/>
  <c r="P652" i="2"/>
  <c r="J651" i="8" s="1"/>
  <c r="N652" i="2"/>
  <c r="I651" i="8" s="1"/>
  <c r="M652" i="2"/>
  <c r="E651" i="8" s="1"/>
  <c r="R651" i="2"/>
  <c r="K650" i="8" s="1"/>
  <c r="P651" i="2"/>
  <c r="J650" i="8" s="1"/>
  <c r="N651" i="2"/>
  <c r="I650" i="8" s="1"/>
  <c r="M651" i="2"/>
  <c r="E650" i="8" s="1"/>
  <c r="R650" i="2"/>
  <c r="K649" i="8" s="1"/>
  <c r="P650" i="2"/>
  <c r="J649" i="8" s="1"/>
  <c r="N650" i="2"/>
  <c r="I649" i="8" s="1"/>
  <c r="M650" i="2"/>
  <c r="E649" i="8" s="1"/>
  <c r="R649" i="2"/>
  <c r="K648" i="8" s="1"/>
  <c r="P649" i="2"/>
  <c r="J648" i="8" s="1"/>
  <c r="N649" i="2"/>
  <c r="I648" i="8" s="1"/>
  <c r="M649" i="2"/>
  <c r="E648" i="8" s="1"/>
  <c r="R648" i="2"/>
  <c r="K647" i="8" s="1"/>
  <c r="P648" i="2"/>
  <c r="J647" i="8" s="1"/>
  <c r="N648" i="2"/>
  <c r="I647" i="8" s="1"/>
  <c r="M648" i="2"/>
  <c r="E647" i="8" s="1"/>
  <c r="R647" i="2"/>
  <c r="K646" i="8" s="1"/>
  <c r="P647" i="2"/>
  <c r="J646" i="8" s="1"/>
  <c r="N647" i="2"/>
  <c r="I646" i="8" s="1"/>
  <c r="M647" i="2"/>
  <c r="E646" i="8" s="1"/>
  <c r="R646" i="2"/>
  <c r="K645" i="8" s="1"/>
  <c r="P646" i="2"/>
  <c r="J645" i="8" s="1"/>
  <c r="N646" i="2"/>
  <c r="I645" i="8" s="1"/>
  <c r="M646" i="2"/>
  <c r="E645" i="8" s="1"/>
  <c r="R645" i="2"/>
  <c r="K644" i="8" s="1"/>
  <c r="P645" i="2"/>
  <c r="J644" i="8" s="1"/>
  <c r="N645" i="2"/>
  <c r="I644" i="8" s="1"/>
  <c r="M645" i="2"/>
  <c r="E644" i="8" s="1"/>
  <c r="R644" i="2"/>
  <c r="K643" i="8" s="1"/>
  <c r="P644" i="2"/>
  <c r="J643" i="8" s="1"/>
  <c r="N644" i="2"/>
  <c r="I643" i="8" s="1"/>
  <c r="M644" i="2"/>
  <c r="E643" i="8" s="1"/>
  <c r="R643" i="2"/>
  <c r="K642" i="8" s="1"/>
  <c r="P643" i="2"/>
  <c r="J642" i="8" s="1"/>
  <c r="N643" i="2"/>
  <c r="I642" i="8" s="1"/>
  <c r="M643" i="2"/>
  <c r="E642" i="8" s="1"/>
  <c r="R642" i="2"/>
  <c r="K641" i="8" s="1"/>
  <c r="P642" i="2"/>
  <c r="J641" i="8" s="1"/>
  <c r="N642" i="2"/>
  <c r="I641" i="8" s="1"/>
  <c r="M642" i="2"/>
  <c r="E641" i="8" s="1"/>
  <c r="R641" i="2"/>
  <c r="K640" i="8" s="1"/>
  <c r="P641" i="2"/>
  <c r="J640" i="8" s="1"/>
  <c r="N641" i="2"/>
  <c r="I640" i="8" s="1"/>
  <c r="M641" i="2"/>
  <c r="E640" i="8" s="1"/>
  <c r="R640" i="2"/>
  <c r="K639" i="8" s="1"/>
  <c r="P640" i="2"/>
  <c r="J639" i="8" s="1"/>
  <c r="N640" i="2"/>
  <c r="I639" i="8" s="1"/>
  <c r="M640" i="2"/>
  <c r="E639" i="8" s="1"/>
  <c r="R639" i="2"/>
  <c r="K638" i="8" s="1"/>
  <c r="P639" i="2"/>
  <c r="J638" i="8" s="1"/>
  <c r="N639" i="2"/>
  <c r="I638" i="8" s="1"/>
  <c r="M639" i="2"/>
  <c r="E638" i="8" s="1"/>
  <c r="R638" i="2"/>
  <c r="K637" i="8" s="1"/>
  <c r="P638" i="2"/>
  <c r="J637" i="8" s="1"/>
  <c r="N638" i="2"/>
  <c r="I637" i="8" s="1"/>
  <c r="M638" i="2"/>
  <c r="E637" i="8" s="1"/>
  <c r="R637" i="2"/>
  <c r="K636" i="8" s="1"/>
  <c r="P637" i="2"/>
  <c r="J636" i="8" s="1"/>
  <c r="N637" i="2"/>
  <c r="I636" i="8" s="1"/>
  <c r="M637" i="2"/>
  <c r="E636" i="8" s="1"/>
  <c r="R636" i="2"/>
  <c r="K635" i="8" s="1"/>
  <c r="P636" i="2"/>
  <c r="J635" i="8" s="1"/>
  <c r="N636" i="2"/>
  <c r="I635" i="8" s="1"/>
  <c r="M636" i="2"/>
  <c r="E635" i="8" s="1"/>
  <c r="R635" i="2"/>
  <c r="K634" i="8" s="1"/>
  <c r="P635" i="2"/>
  <c r="J634" i="8" s="1"/>
  <c r="N635" i="2"/>
  <c r="I634" i="8" s="1"/>
  <c r="M635" i="2"/>
  <c r="E634" i="8" s="1"/>
  <c r="R634" i="2"/>
  <c r="K633" i="8" s="1"/>
  <c r="P634" i="2"/>
  <c r="J633" i="8" s="1"/>
  <c r="N634" i="2"/>
  <c r="I633" i="8" s="1"/>
  <c r="M634" i="2"/>
  <c r="E633" i="8" s="1"/>
  <c r="R633" i="2"/>
  <c r="K632" i="8" s="1"/>
  <c r="P633" i="2"/>
  <c r="J632" i="8" s="1"/>
  <c r="N633" i="2"/>
  <c r="I632" i="8" s="1"/>
  <c r="M633" i="2"/>
  <c r="E632" i="8" s="1"/>
  <c r="R632" i="2"/>
  <c r="K631" i="8" s="1"/>
  <c r="P632" i="2"/>
  <c r="J631" i="8" s="1"/>
  <c r="N632" i="2"/>
  <c r="I631" i="8" s="1"/>
  <c r="M632" i="2"/>
  <c r="E631" i="8" s="1"/>
  <c r="R631" i="2"/>
  <c r="K630" i="8" s="1"/>
  <c r="P631" i="2"/>
  <c r="J630" i="8" s="1"/>
  <c r="N631" i="2"/>
  <c r="I630" i="8" s="1"/>
  <c r="M631" i="2"/>
  <c r="E630" i="8" s="1"/>
  <c r="R630" i="2"/>
  <c r="K629" i="8" s="1"/>
  <c r="P630" i="2"/>
  <c r="J629" i="8" s="1"/>
  <c r="N630" i="2"/>
  <c r="I629" i="8" s="1"/>
  <c r="M630" i="2"/>
  <c r="E629" i="8" s="1"/>
  <c r="R629" i="2"/>
  <c r="K628" i="8" s="1"/>
  <c r="P629" i="2"/>
  <c r="J628" i="8" s="1"/>
  <c r="N629" i="2"/>
  <c r="I628" i="8" s="1"/>
  <c r="M629" i="2"/>
  <c r="E628" i="8" s="1"/>
  <c r="R628" i="2"/>
  <c r="K627" i="8" s="1"/>
  <c r="P628" i="2"/>
  <c r="J627" i="8" s="1"/>
  <c r="N628" i="2"/>
  <c r="I627" i="8" s="1"/>
  <c r="M628" i="2"/>
  <c r="E627" i="8" s="1"/>
  <c r="R627" i="2"/>
  <c r="K626" i="8" s="1"/>
  <c r="P627" i="2"/>
  <c r="J626" i="8" s="1"/>
  <c r="N627" i="2"/>
  <c r="I626" i="8" s="1"/>
  <c r="M627" i="2"/>
  <c r="E626" i="8" s="1"/>
  <c r="R626" i="2"/>
  <c r="K625" i="8" s="1"/>
  <c r="P626" i="2"/>
  <c r="J625" i="8" s="1"/>
  <c r="N626" i="2"/>
  <c r="I625" i="8" s="1"/>
  <c r="M626" i="2"/>
  <c r="E625" i="8" s="1"/>
  <c r="R625" i="2"/>
  <c r="K624" i="8" s="1"/>
  <c r="P625" i="2"/>
  <c r="J624" i="8" s="1"/>
  <c r="N625" i="2"/>
  <c r="I624" i="8" s="1"/>
  <c r="M625" i="2"/>
  <c r="E624" i="8" s="1"/>
  <c r="R624" i="2"/>
  <c r="K623" i="8" s="1"/>
  <c r="P624" i="2"/>
  <c r="J623" i="8" s="1"/>
  <c r="N624" i="2"/>
  <c r="I623" i="8" s="1"/>
  <c r="M624" i="2"/>
  <c r="E623" i="8" s="1"/>
  <c r="R623" i="2"/>
  <c r="K622" i="8" s="1"/>
  <c r="P623" i="2"/>
  <c r="J622" i="8" s="1"/>
  <c r="N623" i="2"/>
  <c r="I622" i="8" s="1"/>
  <c r="M623" i="2"/>
  <c r="E622" i="8" s="1"/>
  <c r="R622" i="2"/>
  <c r="K621" i="8" s="1"/>
  <c r="P622" i="2"/>
  <c r="J621" i="8" s="1"/>
  <c r="N622" i="2"/>
  <c r="I621" i="8" s="1"/>
  <c r="M622" i="2"/>
  <c r="E621" i="8" s="1"/>
  <c r="R621" i="2"/>
  <c r="K620" i="8" s="1"/>
  <c r="P621" i="2"/>
  <c r="J620" i="8" s="1"/>
  <c r="N621" i="2"/>
  <c r="I620" i="8" s="1"/>
  <c r="M621" i="2"/>
  <c r="E620" i="8" s="1"/>
  <c r="R620" i="2"/>
  <c r="K619" i="8" s="1"/>
  <c r="P620" i="2"/>
  <c r="J619" i="8" s="1"/>
  <c r="N620" i="2"/>
  <c r="I619" i="8" s="1"/>
  <c r="M620" i="2"/>
  <c r="E619" i="8" s="1"/>
  <c r="R619" i="2"/>
  <c r="K618" i="8" s="1"/>
  <c r="P619" i="2"/>
  <c r="J618" i="8" s="1"/>
  <c r="N619" i="2"/>
  <c r="I618" i="8" s="1"/>
  <c r="M619" i="2"/>
  <c r="E618" i="8" s="1"/>
  <c r="R618" i="2"/>
  <c r="K617" i="8" s="1"/>
  <c r="P618" i="2"/>
  <c r="J617" i="8" s="1"/>
  <c r="N618" i="2"/>
  <c r="I617" i="8" s="1"/>
  <c r="M618" i="2"/>
  <c r="E617" i="8" s="1"/>
  <c r="R617" i="2"/>
  <c r="K616" i="8" s="1"/>
  <c r="P617" i="2"/>
  <c r="J616" i="8" s="1"/>
  <c r="N617" i="2"/>
  <c r="I616" i="8" s="1"/>
  <c r="M617" i="2"/>
  <c r="E616" i="8" s="1"/>
  <c r="R616" i="2"/>
  <c r="K615" i="8" s="1"/>
  <c r="P616" i="2"/>
  <c r="J615" i="8" s="1"/>
  <c r="N616" i="2"/>
  <c r="I615" i="8" s="1"/>
  <c r="M616" i="2"/>
  <c r="E615" i="8" s="1"/>
  <c r="R615" i="2"/>
  <c r="K614" i="8" s="1"/>
  <c r="P615" i="2"/>
  <c r="J614" i="8" s="1"/>
  <c r="N615" i="2"/>
  <c r="I614" i="8" s="1"/>
  <c r="M615" i="2"/>
  <c r="E614" i="8" s="1"/>
  <c r="R614" i="2"/>
  <c r="K613" i="8" s="1"/>
  <c r="P614" i="2"/>
  <c r="J613" i="8" s="1"/>
  <c r="N614" i="2"/>
  <c r="I613" i="8" s="1"/>
  <c r="M614" i="2"/>
  <c r="E613" i="8" s="1"/>
  <c r="R613" i="2"/>
  <c r="K612" i="8" s="1"/>
  <c r="P613" i="2"/>
  <c r="J612" i="8" s="1"/>
  <c r="N613" i="2"/>
  <c r="I612" i="8" s="1"/>
  <c r="M613" i="2"/>
  <c r="E612" i="8" s="1"/>
  <c r="R612" i="2"/>
  <c r="K611" i="8" s="1"/>
  <c r="P612" i="2"/>
  <c r="J611" i="8" s="1"/>
  <c r="N612" i="2"/>
  <c r="I611" i="8" s="1"/>
  <c r="M612" i="2"/>
  <c r="E611" i="8" s="1"/>
  <c r="R611" i="2"/>
  <c r="K610" i="8" s="1"/>
  <c r="P611" i="2"/>
  <c r="J610" i="8" s="1"/>
  <c r="N611" i="2"/>
  <c r="I610" i="8" s="1"/>
  <c r="M611" i="2"/>
  <c r="E610" i="8" s="1"/>
  <c r="R610" i="2"/>
  <c r="K609" i="8" s="1"/>
  <c r="P610" i="2"/>
  <c r="J609" i="8" s="1"/>
  <c r="N610" i="2"/>
  <c r="I609" i="8" s="1"/>
  <c r="M610" i="2"/>
  <c r="E609" i="8" s="1"/>
  <c r="R609" i="2"/>
  <c r="K608" i="8" s="1"/>
  <c r="P609" i="2"/>
  <c r="J608" i="8" s="1"/>
  <c r="N609" i="2"/>
  <c r="I608" i="8" s="1"/>
  <c r="M609" i="2"/>
  <c r="E608" i="8" s="1"/>
  <c r="R608" i="2"/>
  <c r="K607" i="8" s="1"/>
  <c r="P608" i="2"/>
  <c r="J607" i="8" s="1"/>
  <c r="N608" i="2"/>
  <c r="I607" i="8" s="1"/>
  <c r="M608" i="2"/>
  <c r="E607" i="8" s="1"/>
  <c r="R607" i="2"/>
  <c r="K606" i="8" s="1"/>
  <c r="P607" i="2"/>
  <c r="J606" i="8" s="1"/>
  <c r="N607" i="2"/>
  <c r="I606" i="8" s="1"/>
  <c r="M607" i="2"/>
  <c r="E606" i="8" s="1"/>
  <c r="R606" i="2"/>
  <c r="K605" i="8" s="1"/>
  <c r="P606" i="2"/>
  <c r="J605" i="8" s="1"/>
  <c r="N606" i="2"/>
  <c r="I605" i="8" s="1"/>
  <c r="M606" i="2"/>
  <c r="E605" i="8" s="1"/>
  <c r="R605" i="2"/>
  <c r="K604" i="8" s="1"/>
  <c r="P605" i="2"/>
  <c r="J604" i="8" s="1"/>
  <c r="N605" i="2"/>
  <c r="I604" i="8" s="1"/>
  <c r="M605" i="2"/>
  <c r="E604" i="8" s="1"/>
  <c r="R604" i="2"/>
  <c r="K603" i="8" s="1"/>
  <c r="P604" i="2"/>
  <c r="J603" i="8" s="1"/>
  <c r="N604" i="2"/>
  <c r="I603" i="8" s="1"/>
  <c r="M604" i="2"/>
  <c r="E603" i="8" s="1"/>
  <c r="R603" i="2"/>
  <c r="K602" i="8" s="1"/>
  <c r="P603" i="2"/>
  <c r="J602" i="8" s="1"/>
  <c r="N603" i="2"/>
  <c r="I602" i="8" s="1"/>
  <c r="M603" i="2"/>
  <c r="E602" i="8" s="1"/>
  <c r="R602" i="2"/>
  <c r="K601" i="8" s="1"/>
  <c r="P602" i="2"/>
  <c r="J601" i="8" s="1"/>
  <c r="N602" i="2"/>
  <c r="I601" i="8" s="1"/>
  <c r="M602" i="2"/>
  <c r="E601" i="8" s="1"/>
  <c r="R601" i="2"/>
  <c r="K600" i="8" s="1"/>
  <c r="P601" i="2"/>
  <c r="J600" i="8" s="1"/>
  <c r="N601" i="2"/>
  <c r="I600" i="8" s="1"/>
  <c r="M601" i="2"/>
  <c r="E600" i="8" s="1"/>
  <c r="R600" i="2"/>
  <c r="K599" i="8" s="1"/>
  <c r="P600" i="2"/>
  <c r="J599" i="8" s="1"/>
  <c r="N600" i="2"/>
  <c r="I599" i="8" s="1"/>
  <c r="M600" i="2"/>
  <c r="E599" i="8" s="1"/>
  <c r="R599" i="2"/>
  <c r="K598" i="8" s="1"/>
  <c r="P599" i="2"/>
  <c r="J598" i="8" s="1"/>
  <c r="N599" i="2"/>
  <c r="I598" i="8" s="1"/>
  <c r="M599" i="2"/>
  <c r="E598" i="8" s="1"/>
  <c r="R598" i="2"/>
  <c r="K597" i="8" s="1"/>
  <c r="P598" i="2"/>
  <c r="J597" i="8" s="1"/>
  <c r="N598" i="2"/>
  <c r="I597" i="8" s="1"/>
  <c r="M598" i="2"/>
  <c r="E597" i="8" s="1"/>
  <c r="R597" i="2"/>
  <c r="K596" i="8" s="1"/>
  <c r="P597" i="2"/>
  <c r="J596" i="8" s="1"/>
  <c r="N597" i="2"/>
  <c r="I596" i="8" s="1"/>
  <c r="M597" i="2"/>
  <c r="E596" i="8" s="1"/>
  <c r="R596" i="2"/>
  <c r="K595" i="8" s="1"/>
  <c r="P596" i="2"/>
  <c r="J595" i="8" s="1"/>
  <c r="N596" i="2"/>
  <c r="I595" i="8" s="1"/>
  <c r="M596" i="2"/>
  <c r="E595" i="8" s="1"/>
  <c r="R595" i="2"/>
  <c r="K594" i="8" s="1"/>
  <c r="P595" i="2"/>
  <c r="J594" i="8" s="1"/>
  <c r="N595" i="2"/>
  <c r="I594" i="8" s="1"/>
  <c r="M595" i="2"/>
  <c r="E594" i="8" s="1"/>
  <c r="R594" i="2"/>
  <c r="K593" i="8" s="1"/>
  <c r="P594" i="2"/>
  <c r="J593" i="8" s="1"/>
  <c r="N594" i="2"/>
  <c r="I593" i="8" s="1"/>
  <c r="M594" i="2"/>
  <c r="E593" i="8" s="1"/>
  <c r="R593" i="2"/>
  <c r="K592" i="8" s="1"/>
  <c r="P593" i="2"/>
  <c r="J592" i="8" s="1"/>
  <c r="N593" i="2"/>
  <c r="I592" i="8" s="1"/>
  <c r="M593" i="2"/>
  <c r="E592" i="8" s="1"/>
  <c r="R592" i="2"/>
  <c r="K591" i="8" s="1"/>
  <c r="P592" i="2"/>
  <c r="J591" i="8" s="1"/>
  <c r="N592" i="2"/>
  <c r="I591" i="8" s="1"/>
  <c r="M592" i="2"/>
  <c r="E591" i="8" s="1"/>
  <c r="R591" i="2"/>
  <c r="K590" i="8" s="1"/>
  <c r="P591" i="2"/>
  <c r="J590" i="8" s="1"/>
  <c r="N591" i="2"/>
  <c r="I590" i="8" s="1"/>
  <c r="M591" i="2"/>
  <c r="E590" i="8" s="1"/>
  <c r="R590" i="2"/>
  <c r="K589" i="8" s="1"/>
  <c r="P590" i="2"/>
  <c r="J589" i="8" s="1"/>
  <c r="N590" i="2"/>
  <c r="I589" i="8" s="1"/>
  <c r="M590" i="2"/>
  <c r="E589" i="8" s="1"/>
  <c r="R589" i="2"/>
  <c r="K588" i="8" s="1"/>
  <c r="P589" i="2"/>
  <c r="J588" i="8" s="1"/>
  <c r="N589" i="2"/>
  <c r="I588" i="8" s="1"/>
  <c r="M589" i="2"/>
  <c r="E588" i="8" s="1"/>
  <c r="R588" i="2"/>
  <c r="K587" i="8" s="1"/>
  <c r="P588" i="2"/>
  <c r="J587" i="8" s="1"/>
  <c r="N588" i="2"/>
  <c r="I587" i="8" s="1"/>
  <c r="M588" i="2"/>
  <c r="E587" i="8" s="1"/>
  <c r="R587" i="2"/>
  <c r="K586" i="8" s="1"/>
  <c r="P587" i="2"/>
  <c r="J586" i="8" s="1"/>
  <c r="N587" i="2"/>
  <c r="I586" i="8" s="1"/>
  <c r="M587" i="2"/>
  <c r="E586" i="8" s="1"/>
  <c r="R586" i="2"/>
  <c r="K585" i="8" s="1"/>
  <c r="P586" i="2"/>
  <c r="J585" i="8" s="1"/>
  <c r="N586" i="2"/>
  <c r="I585" i="8" s="1"/>
  <c r="M586" i="2"/>
  <c r="E585" i="8" s="1"/>
  <c r="R585" i="2"/>
  <c r="K584" i="8" s="1"/>
  <c r="P585" i="2"/>
  <c r="J584" i="8" s="1"/>
  <c r="N585" i="2"/>
  <c r="I584" i="8" s="1"/>
  <c r="M585" i="2"/>
  <c r="E584" i="8" s="1"/>
  <c r="R584" i="2"/>
  <c r="K583" i="8" s="1"/>
  <c r="P584" i="2"/>
  <c r="J583" i="8" s="1"/>
  <c r="N584" i="2"/>
  <c r="I583" i="8" s="1"/>
  <c r="M584" i="2"/>
  <c r="E583" i="8" s="1"/>
  <c r="R583" i="2"/>
  <c r="K582" i="8" s="1"/>
  <c r="P583" i="2"/>
  <c r="J582" i="8" s="1"/>
  <c r="N583" i="2"/>
  <c r="I582" i="8" s="1"/>
  <c r="M583" i="2"/>
  <c r="E582" i="8" s="1"/>
  <c r="R582" i="2"/>
  <c r="K581" i="8" s="1"/>
  <c r="P582" i="2"/>
  <c r="J581" i="8" s="1"/>
  <c r="N582" i="2"/>
  <c r="I581" i="8" s="1"/>
  <c r="M582" i="2"/>
  <c r="E581" i="8" s="1"/>
  <c r="R581" i="2"/>
  <c r="K580" i="8" s="1"/>
  <c r="P581" i="2"/>
  <c r="J580" i="8" s="1"/>
  <c r="N581" i="2"/>
  <c r="I580" i="8" s="1"/>
  <c r="M581" i="2"/>
  <c r="E580" i="8" s="1"/>
  <c r="R580" i="2"/>
  <c r="K579" i="8" s="1"/>
  <c r="P580" i="2"/>
  <c r="J579" i="8" s="1"/>
  <c r="N580" i="2"/>
  <c r="I579" i="8" s="1"/>
  <c r="M580" i="2"/>
  <c r="E579" i="8" s="1"/>
  <c r="R579" i="2"/>
  <c r="K578" i="8" s="1"/>
  <c r="P579" i="2"/>
  <c r="J578" i="8" s="1"/>
  <c r="N579" i="2"/>
  <c r="I578" i="8" s="1"/>
  <c r="M579" i="2"/>
  <c r="E578" i="8" s="1"/>
  <c r="R578" i="2"/>
  <c r="K577" i="8" s="1"/>
  <c r="P578" i="2"/>
  <c r="J577" i="8" s="1"/>
  <c r="N578" i="2"/>
  <c r="I577" i="8" s="1"/>
  <c r="M578" i="2"/>
  <c r="E577" i="8" s="1"/>
  <c r="R577" i="2"/>
  <c r="K576" i="8" s="1"/>
  <c r="P577" i="2"/>
  <c r="J576" i="8" s="1"/>
  <c r="N577" i="2"/>
  <c r="I576" i="8" s="1"/>
  <c r="M577" i="2"/>
  <c r="E576" i="8" s="1"/>
  <c r="R576" i="2"/>
  <c r="K575" i="8" s="1"/>
  <c r="P576" i="2"/>
  <c r="J575" i="8" s="1"/>
  <c r="N576" i="2"/>
  <c r="I575" i="8" s="1"/>
  <c r="M576" i="2"/>
  <c r="E575" i="8" s="1"/>
  <c r="R575" i="2"/>
  <c r="K574" i="8" s="1"/>
  <c r="P575" i="2"/>
  <c r="J574" i="8" s="1"/>
  <c r="N575" i="2"/>
  <c r="I574" i="8" s="1"/>
  <c r="M575" i="2"/>
  <c r="E574" i="8" s="1"/>
  <c r="R574" i="2"/>
  <c r="K573" i="8" s="1"/>
  <c r="P574" i="2"/>
  <c r="J573" i="8" s="1"/>
  <c r="N574" i="2"/>
  <c r="I573" i="8" s="1"/>
  <c r="M574" i="2"/>
  <c r="E573" i="8" s="1"/>
  <c r="R573" i="2"/>
  <c r="K572" i="8" s="1"/>
  <c r="P573" i="2"/>
  <c r="J572" i="8" s="1"/>
  <c r="N573" i="2"/>
  <c r="I572" i="8" s="1"/>
  <c r="M573" i="2"/>
  <c r="E572" i="8" s="1"/>
  <c r="R572" i="2"/>
  <c r="K571" i="8" s="1"/>
  <c r="P572" i="2"/>
  <c r="J571" i="8" s="1"/>
  <c r="N572" i="2"/>
  <c r="I571" i="8" s="1"/>
  <c r="M572" i="2"/>
  <c r="E571" i="8" s="1"/>
  <c r="R571" i="2"/>
  <c r="K570" i="8" s="1"/>
  <c r="P571" i="2"/>
  <c r="J570" i="8" s="1"/>
  <c r="N571" i="2"/>
  <c r="I570" i="8" s="1"/>
  <c r="M571" i="2"/>
  <c r="E570" i="8" s="1"/>
  <c r="R570" i="2"/>
  <c r="K569" i="8" s="1"/>
  <c r="P570" i="2"/>
  <c r="J569" i="8" s="1"/>
  <c r="N570" i="2"/>
  <c r="I569" i="8" s="1"/>
  <c r="M570" i="2"/>
  <c r="E569" i="8" s="1"/>
  <c r="R569" i="2"/>
  <c r="K568" i="8" s="1"/>
  <c r="P569" i="2"/>
  <c r="J568" i="8" s="1"/>
  <c r="N569" i="2"/>
  <c r="I568" i="8" s="1"/>
  <c r="M569" i="2"/>
  <c r="E568" i="8" s="1"/>
  <c r="R568" i="2"/>
  <c r="K567" i="8" s="1"/>
  <c r="P568" i="2"/>
  <c r="J567" i="8" s="1"/>
  <c r="N568" i="2"/>
  <c r="I567" i="8" s="1"/>
  <c r="M568" i="2"/>
  <c r="E567" i="8" s="1"/>
  <c r="R567" i="2"/>
  <c r="K566" i="8" s="1"/>
  <c r="P567" i="2"/>
  <c r="J566" i="8" s="1"/>
  <c r="N567" i="2"/>
  <c r="I566" i="8" s="1"/>
  <c r="M567" i="2"/>
  <c r="E566" i="8" s="1"/>
  <c r="R566" i="2"/>
  <c r="K565" i="8" s="1"/>
  <c r="P566" i="2"/>
  <c r="J565" i="8" s="1"/>
  <c r="N566" i="2"/>
  <c r="I565" i="8" s="1"/>
  <c r="M566" i="2"/>
  <c r="E565" i="8" s="1"/>
  <c r="R565" i="2"/>
  <c r="K564" i="8" s="1"/>
  <c r="P565" i="2"/>
  <c r="J564" i="8" s="1"/>
  <c r="N565" i="2"/>
  <c r="I564" i="8" s="1"/>
  <c r="M565" i="2"/>
  <c r="E564" i="8" s="1"/>
  <c r="R564" i="2"/>
  <c r="K563" i="8" s="1"/>
  <c r="P564" i="2"/>
  <c r="J563" i="8" s="1"/>
  <c r="N564" i="2"/>
  <c r="I563" i="8" s="1"/>
  <c r="M564" i="2"/>
  <c r="E563" i="8" s="1"/>
  <c r="R563" i="2"/>
  <c r="K562" i="8" s="1"/>
  <c r="P563" i="2"/>
  <c r="J562" i="8" s="1"/>
  <c r="N563" i="2"/>
  <c r="I562" i="8" s="1"/>
  <c r="M563" i="2"/>
  <c r="E562" i="8" s="1"/>
  <c r="R562" i="2"/>
  <c r="K561" i="8" s="1"/>
  <c r="P562" i="2"/>
  <c r="J561" i="8" s="1"/>
  <c r="N562" i="2"/>
  <c r="I561" i="8" s="1"/>
  <c r="M562" i="2"/>
  <c r="E561" i="8" s="1"/>
  <c r="R561" i="2"/>
  <c r="K560" i="8" s="1"/>
  <c r="P561" i="2"/>
  <c r="J560" i="8" s="1"/>
  <c r="N561" i="2"/>
  <c r="I560" i="8" s="1"/>
  <c r="M561" i="2"/>
  <c r="E560" i="8" s="1"/>
  <c r="R560" i="2"/>
  <c r="K559" i="8" s="1"/>
  <c r="P560" i="2"/>
  <c r="J559" i="8" s="1"/>
  <c r="N560" i="2"/>
  <c r="I559" i="8" s="1"/>
  <c r="M560" i="2"/>
  <c r="E559" i="8" s="1"/>
  <c r="R559" i="2"/>
  <c r="K558" i="8" s="1"/>
  <c r="P559" i="2"/>
  <c r="J558" i="8" s="1"/>
  <c r="N559" i="2"/>
  <c r="I558" i="8" s="1"/>
  <c r="M559" i="2"/>
  <c r="E558" i="8" s="1"/>
  <c r="R558" i="2"/>
  <c r="K557" i="8" s="1"/>
  <c r="P558" i="2"/>
  <c r="J557" i="8" s="1"/>
  <c r="N558" i="2"/>
  <c r="I557" i="8" s="1"/>
  <c r="M558" i="2"/>
  <c r="E557" i="8" s="1"/>
  <c r="R557" i="2"/>
  <c r="K556" i="8" s="1"/>
  <c r="P557" i="2"/>
  <c r="J556" i="8" s="1"/>
  <c r="N557" i="2"/>
  <c r="I556" i="8" s="1"/>
  <c r="M557" i="2"/>
  <c r="E556" i="8" s="1"/>
  <c r="R556" i="2"/>
  <c r="K555" i="8" s="1"/>
  <c r="P556" i="2"/>
  <c r="J555" i="8" s="1"/>
  <c r="N556" i="2"/>
  <c r="I555" i="8" s="1"/>
  <c r="M556" i="2"/>
  <c r="E555" i="8" s="1"/>
  <c r="R555" i="2"/>
  <c r="K554" i="8" s="1"/>
  <c r="P555" i="2"/>
  <c r="J554" i="8" s="1"/>
  <c r="N555" i="2"/>
  <c r="I554" i="8" s="1"/>
  <c r="M555" i="2"/>
  <c r="E554" i="8" s="1"/>
  <c r="R554" i="2"/>
  <c r="K553" i="8" s="1"/>
  <c r="P554" i="2"/>
  <c r="J553" i="8" s="1"/>
  <c r="N554" i="2"/>
  <c r="I553" i="8" s="1"/>
  <c r="M554" i="2"/>
  <c r="E553" i="8" s="1"/>
  <c r="R553" i="2"/>
  <c r="K552" i="8" s="1"/>
  <c r="P553" i="2"/>
  <c r="J552" i="8" s="1"/>
  <c r="N553" i="2"/>
  <c r="I552" i="8" s="1"/>
  <c r="M553" i="2"/>
  <c r="E552" i="8" s="1"/>
  <c r="R552" i="2"/>
  <c r="K551" i="8" s="1"/>
  <c r="P552" i="2"/>
  <c r="J551" i="8" s="1"/>
  <c r="N552" i="2"/>
  <c r="I551" i="8" s="1"/>
  <c r="M552" i="2"/>
  <c r="E551" i="8" s="1"/>
  <c r="R551" i="2"/>
  <c r="K550" i="8" s="1"/>
  <c r="P551" i="2"/>
  <c r="J550" i="8" s="1"/>
  <c r="N551" i="2"/>
  <c r="I550" i="8" s="1"/>
  <c r="M551" i="2"/>
  <c r="E550" i="8" s="1"/>
  <c r="R550" i="2"/>
  <c r="K549" i="8" s="1"/>
  <c r="P550" i="2"/>
  <c r="J549" i="8" s="1"/>
  <c r="N550" i="2"/>
  <c r="I549" i="8" s="1"/>
  <c r="M550" i="2"/>
  <c r="E549" i="8" s="1"/>
  <c r="R549" i="2"/>
  <c r="K548" i="8" s="1"/>
  <c r="P549" i="2"/>
  <c r="J548" i="8" s="1"/>
  <c r="N549" i="2"/>
  <c r="I548" i="8" s="1"/>
  <c r="M549" i="2"/>
  <c r="E548" i="8" s="1"/>
  <c r="R548" i="2"/>
  <c r="K547" i="8" s="1"/>
  <c r="P548" i="2"/>
  <c r="J547" i="8" s="1"/>
  <c r="N548" i="2"/>
  <c r="I547" i="8" s="1"/>
  <c r="M548" i="2"/>
  <c r="E547" i="8" s="1"/>
  <c r="R547" i="2"/>
  <c r="K546" i="8" s="1"/>
  <c r="P547" i="2"/>
  <c r="J546" i="8" s="1"/>
  <c r="N547" i="2"/>
  <c r="I546" i="8" s="1"/>
  <c r="M547" i="2"/>
  <c r="E546" i="8" s="1"/>
  <c r="R546" i="2"/>
  <c r="K545" i="8" s="1"/>
  <c r="P546" i="2"/>
  <c r="J545" i="8" s="1"/>
  <c r="N546" i="2"/>
  <c r="I545" i="8" s="1"/>
  <c r="M546" i="2"/>
  <c r="E545" i="8" s="1"/>
  <c r="R545" i="2"/>
  <c r="K544" i="8" s="1"/>
  <c r="P545" i="2"/>
  <c r="J544" i="8" s="1"/>
  <c r="N545" i="2"/>
  <c r="I544" i="8" s="1"/>
  <c r="M545" i="2"/>
  <c r="E544" i="8" s="1"/>
  <c r="R544" i="2"/>
  <c r="K543" i="8" s="1"/>
  <c r="P544" i="2"/>
  <c r="J543" i="8" s="1"/>
  <c r="N544" i="2"/>
  <c r="I543" i="8" s="1"/>
  <c r="M544" i="2"/>
  <c r="E543" i="8" s="1"/>
  <c r="R543" i="2"/>
  <c r="K542" i="8" s="1"/>
  <c r="P543" i="2"/>
  <c r="J542" i="8" s="1"/>
  <c r="N543" i="2"/>
  <c r="I542" i="8" s="1"/>
  <c r="M543" i="2"/>
  <c r="E542" i="8" s="1"/>
  <c r="R542" i="2"/>
  <c r="K541" i="8" s="1"/>
  <c r="P542" i="2"/>
  <c r="J541" i="8" s="1"/>
  <c r="N542" i="2"/>
  <c r="I541" i="8" s="1"/>
  <c r="M542" i="2"/>
  <c r="E541" i="8" s="1"/>
  <c r="R541" i="2"/>
  <c r="K540" i="8" s="1"/>
  <c r="P541" i="2"/>
  <c r="J540" i="8" s="1"/>
  <c r="N541" i="2"/>
  <c r="I540" i="8" s="1"/>
  <c r="M541" i="2"/>
  <c r="E540" i="8" s="1"/>
  <c r="R540" i="2"/>
  <c r="K539" i="8" s="1"/>
  <c r="P540" i="2"/>
  <c r="J539" i="8" s="1"/>
  <c r="N540" i="2"/>
  <c r="I539" i="8" s="1"/>
  <c r="M540" i="2"/>
  <c r="E539" i="8" s="1"/>
  <c r="R539" i="2"/>
  <c r="K538" i="8" s="1"/>
  <c r="P539" i="2"/>
  <c r="J538" i="8" s="1"/>
  <c r="N539" i="2"/>
  <c r="I538" i="8" s="1"/>
  <c r="M539" i="2"/>
  <c r="E538" i="8" s="1"/>
  <c r="R538" i="2"/>
  <c r="K537" i="8" s="1"/>
  <c r="P538" i="2"/>
  <c r="J537" i="8" s="1"/>
  <c r="N538" i="2"/>
  <c r="I537" i="8" s="1"/>
  <c r="M538" i="2"/>
  <c r="E537" i="8" s="1"/>
  <c r="R537" i="2"/>
  <c r="K536" i="8" s="1"/>
  <c r="P537" i="2"/>
  <c r="J536" i="8" s="1"/>
  <c r="N537" i="2"/>
  <c r="I536" i="8" s="1"/>
  <c r="M537" i="2"/>
  <c r="E536" i="8" s="1"/>
  <c r="R536" i="2"/>
  <c r="K535" i="8" s="1"/>
  <c r="P536" i="2"/>
  <c r="J535" i="8" s="1"/>
  <c r="N536" i="2"/>
  <c r="I535" i="8" s="1"/>
  <c r="M536" i="2"/>
  <c r="E535" i="8" s="1"/>
  <c r="R535" i="2"/>
  <c r="K534" i="8" s="1"/>
  <c r="P535" i="2"/>
  <c r="J534" i="8" s="1"/>
  <c r="N535" i="2"/>
  <c r="I534" i="8" s="1"/>
  <c r="M535" i="2"/>
  <c r="E534" i="8" s="1"/>
  <c r="R534" i="2"/>
  <c r="K533" i="8" s="1"/>
  <c r="P534" i="2"/>
  <c r="J533" i="8" s="1"/>
  <c r="N534" i="2"/>
  <c r="I533" i="8" s="1"/>
  <c r="M534" i="2"/>
  <c r="E533" i="8" s="1"/>
  <c r="R533" i="2"/>
  <c r="K532" i="8" s="1"/>
  <c r="P533" i="2"/>
  <c r="J532" i="8" s="1"/>
  <c r="N533" i="2"/>
  <c r="I532" i="8" s="1"/>
  <c r="M533" i="2"/>
  <c r="E532" i="8" s="1"/>
  <c r="R532" i="2"/>
  <c r="K531" i="8" s="1"/>
  <c r="P532" i="2"/>
  <c r="J531" i="8" s="1"/>
  <c r="N532" i="2"/>
  <c r="I531" i="8" s="1"/>
  <c r="M532" i="2"/>
  <c r="E531" i="8" s="1"/>
  <c r="R531" i="2"/>
  <c r="K530" i="8" s="1"/>
  <c r="P531" i="2"/>
  <c r="J530" i="8" s="1"/>
  <c r="N531" i="2"/>
  <c r="I530" i="8" s="1"/>
  <c r="M531" i="2"/>
  <c r="E530" i="8" s="1"/>
  <c r="R530" i="2"/>
  <c r="K529" i="8" s="1"/>
  <c r="P530" i="2"/>
  <c r="J529" i="8" s="1"/>
  <c r="N530" i="2"/>
  <c r="I529" i="8" s="1"/>
  <c r="M530" i="2"/>
  <c r="E529" i="8" s="1"/>
  <c r="R529" i="2"/>
  <c r="K528" i="8" s="1"/>
  <c r="P529" i="2"/>
  <c r="J528" i="8" s="1"/>
  <c r="N529" i="2"/>
  <c r="I528" i="8" s="1"/>
  <c r="M529" i="2"/>
  <c r="E528" i="8" s="1"/>
  <c r="R528" i="2"/>
  <c r="K527" i="8" s="1"/>
  <c r="P528" i="2"/>
  <c r="J527" i="8" s="1"/>
  <c r="N528" i="2"/>
  <c r="I527" i="8" s="1"/>
  <c r="M528" i="2"/>
  <c r="E527" i="8" s="1"/>
  <c r="R527" i="2"/>
  <c r="K526" i="8" s="1"/>
  <c r="P527" i="2"/>
  <c r="J526" i="8" s="1"/>
  <c r="N527" i="2"/>
  <c r="I526" i="8" s="1"/>
  <c r="M527" i="2"/>
  <c r="E526" i="8" s="1"/>
  <c r="R526" i="2"/>
  <c r="K525" i="8" s="1"/>
  <c r="P526" i="2"/>
  <c r="J525" i="8" s="1"/>
  <c r="N526" i="2"/>
  <c r="I525" i="8" s="1"/>
  <c r="M526" i="2"/>
  <c r="E525" i="8" s="1"/>
  <c r="R525" i="2"/>
  <c r="K524" i="8" s="1"/>
  <c r="P525" i="2"/>
  <c r="J524" i="8" s="1"/>
  <c r="N525" i="2"/>
  <c r="I524" i="8" s="1"/>
  <c r="M525" i="2"/>
  <c r="E524" i="8" s="1"/>
  <c r="R524" i="2"/>
  <c r="K523" i="8" s="1"/>
  <c r="P524" i="2"/>
  <c r="J523" i="8" s="1"/>
  <c r="N524" i="2"/>
  <c r="I523" i="8" s="1"/>
  <c r="M524" i="2"/>
  <c r="E523" i="8" s="1"/>
  <c r="R523" i="2"/>
  <c r="K522" i="8" s="1"/>
  <c r="P523" i="2"/>
  <c r="J522" i="8" s="1"/>
  <c r="N523" i="2"/>
  <c r="I522" i="8" s="1"/>
  <c r="M523" i="2"/>
  <c r="E522" i="8" s="1"/>
  <c r="R522" i="2"/>
  <c r="K521" i="8" s="1"/>
  <c r="P522" i="2"/>
  <c r="J521" i="8" s="1"/>
  <c r="N522" i="2"/>
  <c r="I521" i="8" s="1"/>
  <c r="M522" i="2"/>
  <c r="E521" i="8" s="1"/>
  <c r="R521" i="2"/>
  <c r="K520" i="8" s="1"/>
  <c r="P521" i="2"/>
  <c r="J520" i="8" s="1"/>
  <c r="N521" i="2"/>
  <c r="I520" i="8" s="1"/>
  <c r="M521" i="2"/>
  <c r="E520" i="8" s="1"/>
  <c r="R520" i="2"/>
  <c r="K519" i="8" s="1"/>
  <c r="P520" i="2"/>
  <c r="J519" i="8" s="1"/>
  <c r="N520" i="2"/>
  <c r="I519" i="8" s="1"/>
  <c r="M520" i="2"/>
  <c r="E519" i="8" s="1"/>
  <c r="R519" i="2"/>
  <c r="K518" i="8" s="1"/>
  <c r="P519" i="2"/>
  <c r="J518" i="8" s="1"/>
  <c r="N519" i="2"/>
  <c r="I518" i="8" s="1"/>
  <c r="M519" i="2"/>
  <c r="E518" i="8" s="1"/>
  <c r="R518" i="2"/>
  <c r="K517" i="8" s="1"/>
  <c r="P518" i="2"/>
  <c r="J517" i="8" s="1"/>
  <c r="N518" i="2"/>
  <c r="I517" i="8" s="1"/>
  <c r="M518" i="2"/>
  <c r="E517" i="8" s="1"/>
  <c r="R517" i="2"/>
  <c r="K516" i="8" s="1"/>
  <c r="P517" i="2"/>
  <c r="J516" i="8" s="1"/>
  <c r="N517" i="2"/>
  <c r="I516" i="8" s="1"/>
  <c r="M517" i="2"/>
  <c r="E516" i="8" s="1"/>
  <c r="R516" i="2"/>
  <c r="K515" i="8" s="1"/>
  <c r="P516" i="2"/>
  <c r="J515" i="8" s="1"/>
  <c r="N516" i="2"/>
  <c r="I515" i="8" s="1"/>
  <c r="M516" i="2"/>
  <c r="E515" i="8" s="1"/>
  <c r="R515" i="2"/>
  <c r="K514" i="8" s="1"/>
  <c r="P515" i="2"/>
  <c r="J514" i="8" s="1"/>
  <c r="N515" i="2"/>
  <c r="I514" i="8" s="1"/>
  <c r="M515" i="2"/>
  <c r="E514" i="8" s="1"/>
  <c r="R514" i="2"/>
  <c r="K513" i="8" s="1"/>
  <c r="P514" i="2"/>
  <c r="J513" i="8" s="1"/>
  <c r="N514" i="2"/>
  <c r="I513" i="8" s="1"/>
  <c r="M514" i="2"/>
  <c r="E513" i="8" s="1"/>
  <c r="R513" i="2"/>
  <c r="K512" i="8" s="1"/>
  <c r="P513" i="2"/>
  <c r="J512" i="8" s="1"/>
  <c r="N513" i="2"/>
  <c r="I512" i="8" s="1"/>
  <c r="M513" i="2"/>
  <c r="E512" i="8" s="1"/>
  <c r="R512" i="2"/>
  <c r="K511" i="8" s="1"/>
  <c r="P512" i="2"/>
  <c r="J511" i="8" s="1"/>
  <c r="N512" i="2"/>
  <c r="I511" i="8" s="1"/>
  <c r="M512" i="2"/>
  <c r="E511" i="8" s="1"/>
  <c r="R511" i="2"/>
  <c r="K510" i="8" s="1"/>
  <c r="P511" i="2"/>
  <c r="J510" i="8" s="1"/>
  <c r="N511" i="2"/>
  <c r="I510" i="8" s="1"/>
  <c r="M511" i="2"/>
  <c r="E510" i="8" s="1"/>
  <c r="R510" i="2"/>
  <c r="K509" i="8" s="1"/>
  <c r="P510" i="2"/>
  <c r="J509" i="8" s="1"/>
  <c r="N510" i="2"/>
  <c r="I509" i="8" s="1"/>
  <c r="M510" i="2"/>
  <c r="E509" i="8" s="1"/>
  <c r="R509" i="2"/>
  <c r="K508" i="8" s="1"/>
  <c r="P509" i="2"/>
  <c r="J508" i="8" s="1"/>
  <c r="N509" i="2"/>
  <c r="I508" i="8" s="1"/>
  <c r="M509" i="2"/>
  <c r="E508" i="8" s="1"/>
  <c r="R508" i="2"/>
  <c r="K507" i="8" s="1"/>
  <c r="P508" i="2"/>
  <c r="J507" i="8" s="1"/>
  <c r="N508" i="2"/>
  <c r="I507" i="8" s="1"/>
  <c r="M508" i="2"/>
  <c r="E507" i="8" s="1"/>
  <c r="R507" i="2"/>
  <c r="K506" i="8" s="1"/>
  <c r="P507" i="2"/>
  <c r="J506" i="8" s="1"/>
  <c r="N507" i="2"/>
  <c r="I506" i="8" s="1"/>
  <c r="M507" i="2"/>
  <c r="E506" i="8" s="1"/>
  <c r="R506" i="2"/>
  <c r="K505" i="8" s="1"/>
  <c r="P506" i="2"/>
  <c r="J505" i="8" s="1"/>
  <c r="N506" i="2"/>
  <c r="I505" i="8" s="1"/>
  <c r="M506" i="2"/>
  <c r="E505" i="8" s="1"/>
  <c r="R505" i="2"/>
  <c r="K504" i="8" s="1"/>
  <c r="P505" i="2"/>
  <c r="J504" i="8" s="1"/>
  <c r="N505" i="2"/>
  <c r="I504" i="8" s="1"/>
  <c r="M505" i="2"/>
  <c r="E504" i="8" s="1"/>
  <c r="R504" i="2"/>
  <c r="K503" i="8" s="1"/>
  <c r="P504" i="2"/>
  <c r="J503" i="8" s="1"/>
  <c r="N504" i="2"/>
  <c r="I503" i="8" s="1"/>
  <c r="M504" i="2"/>
  <c r="E503" i="8" s="1"/>
  <c r="R503" i="2"/>
  <c r="K502" i="8" s="1"/>
  <c r="P503" i="2"/>
  <c r="J502" i="8" s="1"/>
  <c r="N503" i="2"/>
  <c r="I502" i="8" s="1"/>
  <c r="M503" i="2"/>
  <c r="E502" i="8" s="1"/>
  <c r="R502" i="2"/>
  <c r="K501" i="8" s="1"/>
  <c r="P502" i="2"/>
  <c r="J501" i="8" s="1"/>
  <c r="N502" i="2"/>
  <c r="I501" i="8" s="1"/>
  <c r="M502" i="2"/>
  <c r="E501" i="8" s="1"/>
  <c r="R501" i="2"/>
  <c r="K500" i="8" s="1"/>
  <c r="P501" i="2"/>
  <c r="J500" i="8" s="1"/>
  <c r="N501" i="2"/>
  <c r="I500" i="8" s="1"/>
  <c r="M501" i="2"/>
  <c r="E500" i="8" s="1"/>
  <c r="R500" i="2"/>
  <c r="K499" i="8" s="1"/>
  <c r="P500" i="2"/>
  <c r="J499" i="8" s="1"/>
  <c r="N500" i="2"/>
  <c r="I499" i="8" s="1"/>
  <c r="M500" i="2"/>
  <c r="E499" i="8" s="1"/>
  <c r="R499" i="2"/>
  <c r="K498" i="8" s="1"/>
  <c r="P499" i="2"/>
  <c r="J498" i="8" s="1"/>
  <c r="N499" i="2"/>
  <c r="I498" i="8" s="1"/>
  <c r="M499" i="2"/>
  <c r="E498" i="8" s="1"/>
  <c r="R498" i="2"/>
  <c r="K497" i="8" s="1"/>
  <c r="P498" i="2"/>
  <c r="J497" i="8" s="1"/>
  <c r="N498" i="2"/>
  <c r="I497" i="8" s="1"/>
  <c r="M498" i="2"/>
  <c r="E497" i="8" s="1"/>
  <c r="R497" i="2"/>
  <c r="K496" i="8" s="1"/>
  <c r="P497" i="2"/>
  <c r="J496" i="8" s="1"/>
  <c r="N497" i="2"/>
  <c r="I496" i="8" s="1"/>
  <c r="M497" i="2"/>
  <c r="E496" i="8" s="1"/>
  <c r="R496" i="2"/>
  <c r="K495" i="8" s="1"/>
  <c r="P496" i="2"/>
  <c r="J495" i="8" s="1"/>
  <c r="N496" i="2"/>
  <c r="I495" i="8" s="1"/>
  <c r="M496" i="2"/>
  <c r="E495" i="8" s="1"/>
  <c r="R495" i="2"/>
  <c r="K494" i="8" s="1"/>
  <c r="P495" i="2"/>
  <c r="J494" i="8" s="1"/>
  <c r="N495" i="2"/>
  <c r="I494" i="8" s="1"/>
  <c r="M495" i="2"/>
  <c r="E494" i="8" s="1"/>
  <c r="R494" i="2"/>
  <c r="K493" i="8" s="1"/>
  <c r="P494" i="2"/>
  <c r="J493" i="8" s="1"/>
  <c r="N494" i="2"/>
  <c r="I493" i="8" s="1"/>
  <c r="M494" i="2"/>
  <c r="E493" i="8" s="1"/>
  <c r="R493" i="2"/>
  <c r="K492" i="8" s="1"/>
  <c r="P493" i="2"/>
  <c r="J492" i="8" s="1"/>
  <c r="N493" i="2"/>
  <c r="I492" i="8" s="1"/>
  <c r="M493" i="2"/>
  <c r="E492" i="8" s="1"/>
  <c r="R492" i="2"/>
  <c r="K491" i="8" s="1"/>
  <c r="P492" i="2"/>
  <c r="J491" i="8" s="1"/>
  <c r="N492" i="2"/>
  <c r="I491" i="8" s="1"/>
  <c r="M492" i="2"/>
  <c r="E491" i="8" s="1"/>
  <c r="R491" i="2"/>
  <c r="K490" i="8" s="1"/>
  <c r="P491" i="2"/>
  <c r="J490" i="8" s="1"/>
  <c r="N491" i="2"/>
  <c r="I490" i="8" s="1"/>
  <c r="M491" i="2"/>
  <c r="E490" i="8" s="1"/>
  <c r="R490" i="2"/>
  <c r="K489" i="8" s="1"/>
  <c r="P490" i="2"/>
  <c r="J489" i="8" s="1"/>
  <c r="N490" i="2"/>
  <c r="I489" i="8" s="1"/>
  <c r="M490" i="2"/>
  <c r="E489" i="8" s="1"/>
  <c r="R489" i="2"/>
  <c r="K488" i="8" s="1"/>
  <c r="P489" i="2"/>
  <c r="J488" i="8" s="1"/>
  <c r="N489" i="2"/>
  <c r="I488" i="8" s="1"/>
  <c r="M489" i="2"/>
  <c r="E488" i="8" s="1"/>
  <c r="R488" i="2"/>
  <c r="K487" i="8" s="1"/>
  <c r="P488" i="2"/>
  <c r="J487" i="8" s="1"/>
  <c r="N488" i="2"/>
  <c r="I487" i="8" s="1"/>
  <c r="M488" i="2"/>
  <c r="E487" i="8" s="1"/>
  <c r="R487" i="2"/>
  <c r="K486" i="8" s="1"/>
  <c r="P487" i="2"/>
  <c r="J486" i="8" s="1"/>
  <c r="N487" i="2"/>
  <c r="I486" i="8" s="1"/>
  <c r="M487" i="2"/>
  <c r="E486" i="8" s="1"/>
  <c r="R486" i="2"/>
  <c r="K485" i="8" s="1"/>
  <c r="P486" i="2"/>
  <c r="J485" i="8" s="1"/>
  <c r="N486" i="2"/>
  <c r="I485" i="8" s="1"/>
  <c r="M486" i="2"/>
  <c r="E485" i="8" s="1"/>
  <c r="R485" i="2"/>
  <c r="K484" i="8" s="1"/>
  <c r="P485" i="2"/>
  <c r="J484" i="8" s="1"/>
  <c r="N485" i="2"/>
  <c r="I484" i="8" s="1"/>
  <c r="M485" i="2"/>
  <c r="E484" i="8" s="1"/>
  <c r="R484" i="2"/>
  <c r="K483" i="8" s="1"/>
  <c r="P484" i="2"/>
  <c r="J483" i="8" s="1"/>
  <c r="N484" i="2"/>
  <c r="I483" i="8" s="1"/>
  <c r="M484" i="2"/>
  <c r="E483" i="8" s="1"/>
  <c r="R483" i="2"/>
  <c r="K482" i="8" s="1"/>
  <c r="P483" i="2"/>
  <c r="J482" i="8" s="1"/>
  <c r="N483" i="2"/>
  <c r="I482" i="8" s="1"/>
  <c r="M483" i="2"/>
  <c r="E482" i="8" s="1"/>
  <c r="R482" i="2"/>
  <c r="K481" i="8" s="1"/>
  <c r="P482" i="2"/>
  <c r="J481" i="8" s="1"/>
  <c r="N482" i="2"/>
  <c r="I481" i="8" s="1"/>
  <c r="M482" i="2"/>
  <c r="E481" i="8" s="1"/>
  <c r="R481" i="2"/>
  <c r="K480" i="8" s="1"/>
  <c r="P481" i="2"/>
  <c r="J480" i="8" s="1"/>
  <c r="N481" i="2"/>
  <c r="I480" i="8" s="1"/>
  <c r="M481" i="2"/>
  <c r="E480" i="8" s="1"/>
  <c r="R480" i="2"/>
  <c r="K479" i="8" s="1"/>
  <c r="P480" i="2"/>
  <c r="J479" i="8" s="1"/>
  <c r="N480" i="2"/>
  <c r="I479" i="8" s="1"/>
  <c r="M480" i="2"/>
  <c r="E479" i="8" s="1"/>
  <c r="R479" i="2"/>
  <c r="K478" i="8" s="1"/>
  <c r="P479" i="2"/>
  <c r="J478" i="8" s="1"/>
  <c r="N479" i="2"/>
  <c r="I478" i="8" s="1"/>
  <c r="M479" i="2"/>
  <c r="E478" i="8" s="1"/>
  <c r="R478" i="2"/>
  <c r="K477" i="8" s="1"/>
  <c r="P478" i="2"/>
  <c r="J477" i="8" s="1"/>
  <c r="N478" i="2"/>
  <c r="I477" i="8" s="1"/>
  <c r="M478" i="2"/>
  <c r="E477" i="8" s="1"/>
  <c r="R477" i="2"/>
  <c r="K476" i="8" s="1"/>
  <c r="P477" i="2"/>
  <c r="J476" i="8" s="1"/>
  <c r="N477" i="2"/>
  <c r="I476" i="8" s="1"/>
  <c r="M477" i="2"/>
  <c r="E476" i="8" s="1"/>
  <c r="R476" i="2"/>
  <c r="K475" i="8" s="1"/>
  <c r="P476" i="2"/>
  <c r="J475" i="8" s="1"/>
  <c r="N476" i="2"/>
  <c r="I475" i="8" s="1"/>
  <c r="M476" i="2"/>
  <c r="E475" i="8" s="1"/>
  <c r="R475" i="2"/>
  <c r="K474" i="8" s="1"/>
  <c r="P475" i="2"/>
  <c r="J474" i="8" s="1"/>
  <c r="N475" i="2"/>
  <c r="I474" i="8" s="1"/>
  <c r="M475" i="2"/>
  <c r="E474" i="8" s="1"/>
  <c r="R474" i="2"/>
  <c r="K473" i="8" s="1"/>
  <c r="P474" i="2"/>
  <c r="J473" i="8" s="1"/>
  <c r="N474" i="2"/>
  <c r="I473" i="8" s="1"/>
  <c r="M474" i="2"/>
  <c r="E473" i="8" s="1"/>
  <c r="R473" i="2"/>
  <c r="K472" i="8" s="1"/>
  <c r="P473" i="2"/>
  <c r="J472" i="8" s="1"/>
  <c r="N473" i="2"/>
  <c r="I472" i="8" s="1"/>
  <c r="M473" i="2"/>
  <c r="E472" i="8" s="1"/>
  <c r="R472" i="2"/>
  <c r="K471" i="8" s="1"/>
  <c r="P472" i="2"/>
  <c r="J471" i="8" s="1"/>
  <c r="N472" i="2"/>
  <c r="I471" i="8" s="1"/>
  <c r="M472" i="2"/>
  <c r="E471" i="8" s="1"/>
  <c r="R471" i="2"/>
  <c r="K470" i="8" s="1"/>
  <c r="P471" i="2"/>
  <c r="J470" i="8" s="1"/>
  <c r="N471" i="2"/>
  <c r="I470" i="8" s="1"/>
  <c r="M471" i="2"/>
  <c r="E470" i="8" s="1"/>
  <c r="R470" i="2"/>
  <c r="K469" i="8" s="1"/>
  <c r="P470" i="2"/>
  <c r="J469" i="8" s="1"/>
  <c r="N470" i="2"/>
  <c r="I469" i="8" s="1"/>
  <c r="M470" i="2"/>
  <c r="E469" i="8" s="1"/>
  <c r="R469" i="2"/>
  <c r="K468" i="8" s="1"/>
  <c r="P469" i="2"/>
  <c r="J468" i="8" s="1"/>
  <c r="N469" i="2"/>
  <c r="I468" i="8" s="1"/>
  <c r="M469" i="2"/>
  <c r="E468" i="8" s="1"/>
  <c r="R468" i="2"/>
  <c r="K467" i="8" s="1"/>
  <c r="P468" i="2"/>
  <c r="J467" i="8" s="1"/>
  <c r="N468" i="2"/>
  <c r="I467" i="8" s="1"/>
  <c r="M468" i="2"/>
  <c r="E467" i="8" s="1"/>
  <c r="R467" i="2"/>
  <c r="K466" i="8" s="1"/>
  <c r="P467" i="2"/>
  <c r="J466" i="8" s="1"/>
  <c r="N467" i="2"/>
  <c r="I466" i="8" s="1"/>
  <c r="M467" i="2"/>
  <c r="E466" i="8" s="1"/>
  <c r="R466" i="2"/>
  <c r="K465" i="8" s="1"/>
  <c r="P466" i="2"/>
  <c r="J465" i="8" s="1"/>
  <c r="N466" i="2"/>
  <c r="I465" i="8" s="1"/>
  <c r="M466" i="2"/>
  <c r="E465" i="8" s="1"/>
  <c r="R465" i="2"/>
  <c r="K464" i="8" s="1"/>
  <c r="P465" i="2"/>
  <c r="J464" i="8" s="1"/>
  <c r="N465" i="2"/>
  <c r="I464" i="8" s="1"/>
  <c r="M465" i="2"/>
  <c r="E464" i="8" s="1"/>
  <c r="R464" i="2"/>
  <c r="K463" i="8" s="1"/>
  <c r="P464" i="2"/>
  <c r="J463" i="8" s="1"/>
  <c r="N464" i="2"/>
  <c r="I463" i="8" s="1"/>
  <c r="M464" i="2"/>
  <c r="E463" i="8" s="1"/>
  <c r="R463" i="2"/>
  <c r="K462" i="8" s="1"/>
  <c r="P463" i="2"/>
  <c r="J462" i="8" s="1"/>
  <c r="N463" i="2"/>
  <c r="I462" i="8" s="1"/>
  <c r="M463" i="2"/>
  <c r="E462" i="8" s="1"/>
  <c r="R462" i="2"/>
  <c r="K461" i="8" s="1"/>
  <c r="P462" i="2"/>
  <c r="J461" i="8" s="1"/>
  <c r="N462" i="2"/>
  <c r="I461" i="8" s="1"/>
  <c r="M462" i="2"/>
  <c r="E461" i="8" s="1"/>
  <c r="R461" i="2"/>
  <c r="K460" i="8" s="1"/>
  <c r="P461" i="2"/>
  <c r="J460" i="8" s="1"/>
  <c r="N461" i="2"/>
  <c r="I460" i="8" s="1"/>
  <c r="M461" i="2"/>
  <c r="E460" i="8" s="1"/>
  <c r="R460" i="2"/>
  <c r="K459" i="8" s="1"/>
  <c r="P460" i="2"/>
  <c r="J459" i="8" s="1"/>
  <c r="N460" i="2"/>
  <c r="I459" i="8" s="1"/>
  <c r="M460" i="2"/>
  <c r="E459" i="8" s="1"/>
  <c r="R459" i="2"/>
  <c r="K458" i="8" s="1"/>
  <c r="P459" i="2"/>
  <c r="J458" i="8" s="1"/>
  <c r="N459" i="2"/>
  <c r="I458" i="8" s="1"/>
  <c r="M459" i="2"/>
  <c r="E458" i="8" s="1"/>
  <c r="R458" i="2"/>
  <c r="K457" i="8" s="1"/>
  <c r="P458" i="2"/>
  <c r="J457" i="8" s="1"/>
  <c r="N458" i="2"/>
  <c r="I457" i="8" s="1"/>
  <c r="M458" i="2"/>
  <c r="E457" i="8" s="1"/>
  <c r="R457" i="2"/>
  <c r="K456" i="8" s="1"/>
  <c r="P457" i="2"/>
  <c r="J456" i="8" s="1"/>
  <c r="N457" i="2"/>
  <c r="I456" i="8" s="1"/>
  <c r="M457" i="2"/>
  <c r="E456" i="8" s="1"/>
  <c r="R456" i="2"/>
  <c r="K455" i="8" s="1"/>
  <c r="P456" i="2"/>
  <c r="J455" i="8" s="1"/>
  <c r="N456" i="2"/>
  <c r="I455" i="8" s="1"/>
  <c r="M456" i="2"/>
  <c r="E455" i="8" s="1"/>
  <c r="R455" i="2"/>
  <c r="K454" i="8" s="1"/>
  <c r="P455" i="2"/>
  <c r="J454" i="8" s="1"/>
  <c r="N455" i="2"/>
  <c r="I454" i="8" s="1"/>
  <c r="M455" i="2"/>
  <c r="E454" i="8" s="1"/>
  <c r="R454" i="2"/>
  <c r="K453" i="8" s="1"/>
  <c r="P454" i="2"/>
  <c r="J453" i="8" s="1"/>
  <c r="N454" i="2"/>
  <c r="I453" i="8" s="1"/>
  <c r="M454" i="2"/>
  <c r="E453" i="8" s="1"/>
  <c r="R453" i="2"/>
  <c r="K452" i="8" s="1"/>
  <c r="P453" i="2"/>
  <c r="J452" i="8" s="1"/>
  <c r="N453" i="2"/>
  <c r="I452" i="8" s="1"/>
  <c r="M453" i="2"/>
  <c r="E452" i="8" s="1"/>
  <c r="R452" i="2"/>
  <c r="K451" i="8" s="1"/>
  <c r="P452" i="2"/>
  <c r="J451" i="8" s="1"/>
  <c r="N452" i="2"/>
  <c r="I451" i="8" s="1"/>
  <c r="M452" i="2"/>
  <c r="E451" i="8" s="1"/>
  <c r="R451" i="2"/>
  <c r="K450" i="8" s="1"/>
  <c r="P451" i="2"/>
  <c r="J450" i="8" s="1"/>
  <c r="N451" i="2"/>
  <c r="I450" i="8" s="1"/>
  <c r="M451" i="2"/>
  <c r="E450" i="8" s="1"/>
  <c r="R450" i="2"/>
  <c r="K449" i="8" s="1"/>
  <c r="P450" i="2"/>
  <c r="J449" i="8" s="1"/>
  <c r="N450" i="2"/>
  <c r="I449" i="8" s="1"/>
  <c r="M450" i="2"/>
  <c r="E449" i="8" s="1"/>
  <c r="R449" i="2"/>
  <c r="K448" i="8" s="1"/>
  <c r="P449" i="2"/>
  <c r="J448" i="8" s="1"/>
  <c r="N449" i="2"/>
  <c r="I448" i="8" s="1"/>
  <c r="M449" i="2"/>
  <c r="E448" i="8" s="1"/>
  <c r="R448" i="2"/>
  <c r="K447" i="8" s="1"/>
  <c r="P448" i="2"/>
  <c r="J447" i="8" s="1"/>
  <c r="N448" i="2"/>
  <c r="I447" i="8" s="1"/>
  <c r="M448" i="2"/>
  <c r="E447" i="8" s="1"/>
  <c r="R447" i="2"/>
  <c r="K446" i="8" s="1"/>
  <c r="P447" i="2"/>
  <c r="J446" i="8" s="1"/>
  <c r="N447" i="2"/>
  <c r="I446" i="8" s="1"/>
  <c r="M447" i="2"/>
  <c r="E446" i="8" s="1"/>
  <c r="R446" i="2"/>
  <c r="K445" i="8" s="1"/>
  <c r="P446" i="2"/>
  <c r="J445" i="8" s="1"/>
  <c r="N446" i="2"/>
  <c r="I445" i="8" s="1"/>
  <c r="M446" i="2"/>
  <c r="E445" i="8" s="1"/>
  <c r="R445" i="2"/>
  <c r="K444" i="8" s="1"/>
  <c r="P445" i="2"/>
  <c r="J444" i="8" s="1"/>
  <c r="N445" i="2"/>
  <c r="I444" i="8" s="1"/>
  <c r="M445" i="2"/>
  <c r="E444" i="8" s="1"/>
  <c r="R444" i="2"/>
  <c r="K443" i="8" s="1"/>
  <c r="P444" i="2"/>
  <c r="J443" i="8" s="1"/>
  <c r="N444" i="2"/>
  <c r="I443" i="8" s="1"/>
  <c r="M444" i="2"/>
  <c r="E443" i="8" s="1"/>
  <c r="R443" i="2"/>
  <c r="K442" i="8" s="1"/>
  <c r="P443" i="2"/>
  <c r="J442" i="8" s="1"/>
  <c r="N443" i="2"/>
  <c r="I442" i="8" s="1"/>
  <c r="M443" i="2"/>
  <c r="E442" i="8" s="1"/>
  <c r="R442" i="2"/>
  <c r="K441" i="8" s="1"/>
  <c r="P442" i="2"/>
  <c r="J441" i="8" s="1"/>
  <c r="N442" i="2"/>
  <c r="I441" i="8" s="1"/>
  <c r="M442" i="2"/>
  <c r="E441" i="8" s="1"/>
  <c r="R441" i="2"/>
  <c r="K440" i="8" s="1"/>
  <c r="P441" i="2"/>
  <c r="J440" i="8" s="1"/>
  <c r="N441" i="2"/>
  <c r="I440" i="8" s="1"/>
  <c r="M441" i="2"/>
  <c r="E440" i="8" s="1"/>
  <c r="R440" i="2"/>
  <c r="K439" i="8" s="1"/>
  <c r="P440" i="2"/>
  <c r="J439" i="8" s="1"/>
  <c r="N440" i="2"/>
  <c r="I439" i="8" s="1"/>
  <c r="M440" i="2"/>
  <c r="E439" i="8" s="1"/>
  <c r="R439" i="2"/>
  <c r="K438" i="8" s="1"/>
  <c r="P439" i="2"/>
  <c r="J438" i="8" s="1"/>
  <c r="N439" i="2"/>
  <c r="I438" i="8" s="1"/>
  <c r="M439" i="2"/>
  <c r="E438" i="8" s="1"/>
  <c r="R438" i="2"/>
  <c r="K437" i="8" s="1"/>
  <c r="P438" i="2"/>
  <c r="J437" i="8" s="1"/>
  <c r="N438" i="2"/>
  <c r="I437" i="8" s="1"/>
  <c r="M438" i="2"/>
  <c r="E437" i="8" s="1"/>
  <c r="R437" i="2"/>
  <c r="K436" i="8" s="1"/>
  <c r="P437" i="2"/>
  <c r="J436" i="8" s="1"/>
  <c r="N437" i="2"/>
  <c r="I436" i="8" s="1"/>
  <c r="M437" i="2"/>
  <c r="E436" i="8" s="1"/>
  <c r="R436" i="2"/>
  <c r="K435" i="8" s="1"/>
  <c r="P436" i="2"/>
  <c r="J435" i="8" s="1"/>
  <c r="N436" i="2"/>
  <c r="I435" i="8" s="1"/>
  <c r="M436" i="2"/>
  <c r="E435" i="8" s="1"/>
  <c r="R435" i="2"/>
  <c r="K434" i="8" s="1"/>
  <c r="P435" i="2"/>
  <c r="J434" i="8" s="1"/>
  <c r="N435" i="2"/>
  <c r="I434" i="8" s="1"/>
  <c r="M435" i="2"/>
  <c r="E434" i="8" s="1"/>
  <c r="R434" i="2"/>
  <c r="K433" i="8" s="1"/>
  <c r="P434" i="2"/>
  <c r="J433" i="8" s="1"/>
  <c r="N434" i="2"/>
  <c r="I433" i="8" s="1"/>
  <c r="M434" i="2"/>
  <c r="E433" i="8" s="1"/>
  <c r="R433" i="2"/>
  <c r="K432" i="8" s="1"/>
  <c r="P433" i="2"/>
  <c r="J432" i="8" s="1"/>
  <c r="N433" i="2"/>
  <c r="I432" i="8" s="1"/>
  <c r="M433" i="2"/>
  <c r="E432" i="8" s="1"/>
  <c r="R432" i="2"/>
  <c r="K431" i="8" s="1"/>
  <c r="P432" i="2"/>
  <c r="J431" i="8" s="1"/>
  <c r="N432" i="2"/>
  <c r="I431" i="8" s="1"/>
  <c r="M432" i="2"/>
  <c r="E431" i="8" s="1"/>
  <c r="R431" i="2"/>
  <c r="K430" i="8" s="1"/>
  <c r="P431" i="2"/>
  <c r="J430" i="8" s="1"/>
  <c r="N431" i="2"/>
  <c r="I430" i="8" s="1"/>
  <c r="M431" i="2"/>
  <c r="E430" i="8" s="1"/>
  <c r="R430" i="2"/>
  <c r="K429" i="8" s="1"/>
  <c r="P430" i="2"/>
  <c r="J429" i="8" s="1"/>
  <c r="N430" i="2"/>
  <c r="I429" i="8" s="1"/>
  <c r="M430" i="2"/>
  <c r="E429" i="8" s="1"/>
  <c r="R429" i="2"/>
  <c r="K428" i="8" s="1"/>
  <c r="P429" i="2"/>
  <c r="J428" i="8" s="1"/>
  <c r="N429" i="2"/>
  <c r="I428" i="8" s="1"/>
  <c r="M429" i="2"/>
  <c r="E428" i="8" s="1"/>
  <c r="R428" i="2"/>
  <c r="K427" i="8" s="1"/>
  <c r="P428" i="2"/>
  <c r="J427" i="8" s="1"/>
  <c r="N428" i="2"/>
  <c r="I427" i="8" s="1"/>
  <c r="M428" i="2"/>
  <c r="E427" i="8" s="1"/>
  <c r="R427" i="2"/>
  <c r="K426" i="8" s="1"/>
  <c r="P427" i="2"/>
  <c r="J426" i="8" s="1"/>
  <c r="N427" i="2"/>
  <c r="I426" i="8" s="1"/>
  <c r="M427" i="2"/>
  <c r="E426" i="8" s="1"/>
  <c r="R426" i="2"/>
  <c r="K425" i="8" s="1"/>
  <c r="P426" i="2"/>
  <c r="J425" i="8" s="1"/>
  <c r="N426" i="2"/>
  <c r="I425" i="8" s="1"/>
  <c r="M426" i="2"/>
  <c r="E425" i="8" s="1"/>
  <c r="R425" i="2"/>
  <c r="K424" i="8" s="1"/>
  <c r="P425" i="2"/>
  <c r="J424" i="8" s="1"/>
  <c r="N425" i="2"/>
  <c r="I424" i="8" s="1"/>
  <c r="M425" i="2"/>
  <c r="E424" i="8" s="1"/>
  <c r="R424" i="2"/>
  <c r="K423" i="8" s="1"/>
  <c r="P424" i="2"/>
  <c r="J423" i="8" s="1"/>
  <c r="N424" i="2"/>
  <c r="I423" i="8" s="1"/>
  <c r="M424" i="2"/>
  <c r="E423" i="8" s="1"/>
  <c r="R423" i="2"/>
  <c r="K422" i="8" s="1"/>
  <c r="P423" i="2"/>
  <c r="J422" i="8" s="1"/>
  <c r="N423" i="2"/>
  <c r="I422" i="8" s="1"/>
  <c r="M423" i="2"/>
  <c r="E422" i="8" s="1"/>
  <c r="R422" i="2"/>
  <c r="K421" i="8" s="1"/>
  <c r="P422" i="2"/>
  <c r="J421" i="8" s="1"/>
  <c r="N422" i="2"/>
  <c r="I421" i="8" s="1"/>
  <c r="M422" i="2"/>
  <c r="E421" i="8" s="1"/>
  <c r="R421" i="2"/>
  <c r="K420" i="8" s="1"/>
  <c r="P421" i="2"/>
  <c r="J420" i="8" s="1"/>
  <c r="N421" i="2"/>
  <c r="I420" i="8" s="1"/>
  <c r="M421" i="2"/>
  <c r="E420" i="8" s="1"/>
  <c r="R420" i="2"/>
  <c r="K419" i="8" s="1"/>
  <c r="P420" i="2"/>
  <c r="J419" i="8" s="1"/>
  <c r="N420" i="2"/>
  <c r="I419" i="8" s="1"/>
  <c r="M420" i="2"/>
  <c r="E419" i="8" s="1"/>
  <c r="R419" i="2"/>
  <c r="K418" i="8" s="1"/>
  <c r="P419" i="2"/>
  <c r="J418" i="8" s="1"/>
  <c r="N419" i="2"/>
  <c r="I418" i="8" s="1"/>
  <c r="M419" i="2"/>
  <c r="E418" i="8" s="1"/>
  <c r="R418" i="2"/>
  <c r="K417" i="8" s="1"/>
  <c r="P418" i="2"/>
  <c r="J417" i="8" s="1"/>
  <c r="N418" i="2"/>
  <c r="I417" i="8" s="1"/>
  <c r="M418" i="2"/>
  <c r="E417" i="8" s="1"/>
  <c r="R417" i="2"/>
  <c r="K416" i="8" s="1"/>
  <c r="P417" i="2"/>
  <c r="J416" i="8" s="1"/>
  <c r="N417" i="2"/>
  <c r="I416" i="8" s="1"/>
  <c r="M417" i="2"/>
  <c r="E416" i="8" s="1"/>
  <c r="R416" i="2"/>
  <c r="K415" i="8" s="1"/>
  <c r="P416" i="2"/>
  <c r="J415" i="8" s="1"/>
  <c r="N416" i="2"/>
  <c r="I415" i="8" s="1"/>
  <c r="M416" i="2"/>
  <c r="E415" i="8" s="1"/>
  <c r="R415" i="2"/>
  <c r="K414" i="8" s="1"/>
  <c r="P415" i="2"/>
  <c r="J414" i="8" s="1"/>
  <c r="N415" i="2"/>
  <c r="I414" i="8" s="1"/>
  <c r="M415" i="2"/>
  <c r="E414" i="8" s="1"/>
  <c r="R414" i="2"/>
  <c r="K413" i="8" s="1"/>
  <c r="P414" i="2"/>
  <c r="J413" i="8" s="1"/>
  <c r="N414" i="2"/>
  <c r="I413" i="8" s="1"/>
  <c r="M414" i="2"/>
  <c r="E413" i="8" s="1"/>
  <c r="R413" i="2"/>
  <c r="K412" i="8" s="1"/>
  <c r="P413" i="2"/>
  <c r="J412" i="8" s="1"/>
  <c r="N413" i="2"/>
  <c r="I412" i="8" s="1"/>
  <c r="M413" i="2"/>
  <c r="E412" i="8" s="1"/>
  <c r="R412" i="2"/>
  <c r="K411" i="8" s="1"/>
  <c r="P412" i="2"/>
  <c r="J411" i="8" s="1"/>
  <c r="N412" i="2"/>
  <c r="I411" i="8" s="1"/>
  <c r="M412" i="2"/>
  <c r="E411" i="8" s="1"/>
  <c r="R411" i="2"/>
  <c r="K410" i="8" s="1"/>
  <c r="P411" i="2"/>
  <c r="J410" i="8" s="1"/>
  <c r="N411" i="2"/>
  <c r="I410" i="8" s="1"/>
  <c r="M411" i="2"/>
  <c r="E410" i="8" s="1"/>
  <c r="R410" i="2"/>
  <c r="K409" i="8" s="1"/>
  <c r="P410" i="2"/>
  <c r="J409" i="8" s="1"/>
  <c r="N410" i="2"/>
  <c r="I409" i="8" s="1"/>
  <c r="M410" i="2"/>
  <c r="E409" i="8" s="1"/>
  <c r="R409" i="2"/>
  <c r="K408" i="8" s="1"/>
  <c r="P409" i="2"/>
  <c r="J408" i="8" s="1"/>
  <c r="N409" i="2"/>
  <c r="I408" i="8" s="1"/>
  <c r="M409" i="2"/>
  <c r="E408" i="8" s="1"/>
  <c r="R408" i="2"/>
  <c r="K407" i="8" s="1"/>
  <c r="P408" i="2"/>
  <c r="J407" i="8" s="1"/>
  <c r="N408" i="2"/>
  <c r="I407" i="8" s="1"/>
  <c r="M408" i="2"/>
  <c r="E407" i="8" s="1"/>
  <c r="R407" i="2"/>
  <c r="K406" i="8" s="1"/>
  <c r="P407" i="2"/>
  <c r="J406" i="8" s="1"/>
  <c r="N407" i="2"/>
  <c r="I406" i="8" s="1"/>
  <c r="M407" i="2"/>
  <c r="E406" i="8" s="1"/>
  <c r="R406" i="2"/>
  <c r="K405" i="8" s="1"/>
  <c r="P406" i="2"/>
  <c r="J405" i="8" s="1"/>
  <c r="N406" i="2"/>
  <c r="I405" i="8" s="1"/>
  <c r="M406" i="2"/>
  <c r="E405" i="8" s="1"/>
  <c r="R405" i="2"/>
  <c r="K404" i="8" s="1"/>
  <c r="P405" i="2"/>
  <c r="J404" i="8" s="1"/>
  <c r="N405" i="2"/>
  <c r="I404" i="8" s="1"/>
  <c r="M405" i="2"/>
  <c r="E404" i="8" s="1"/>
  <c r="R404" i="2"/>
  <c r="K403" i="8" s="1"/>
  <c r="P404" i="2"/>
  <c r="J403" i="8" s="1"/>
  <c r="N404" i="2"/>
  <c r="I403" i="8" s="1"/>
  <c r="M404" i="2"/>
  <c r="E403" i="8" s="1"/>
  <c r="R403" i="2"/>
  <c r="K402" i="8" s="1"/>
  <c r="P403" i="2"/>
  <c r="J402" i="8" s="1"/>
  <c r="N403" i="2"/>
  <c r="I402" i="8" s="1"/>
  <c r="M403" i="2"/>
  <c r="E402" i="8" s="1"/>
  <c r="R402" i="2"/>
  <c r="K401" i="8" s="1"/>
  <c r="P402" i="2"/>
  <c r="J401" i="8" s="1"/>
  <c r="N402" i="2"/>
  <c r="I401" i="8" s="1"/>
  <c r="M402" i="2"/>
  <c r="E401" i="8" s="1"/>
  <c r="R401" i="2"/>
  <c r="K400" i="8" s="1"/>
  <c r="P401" i="2"/>
  <c r="J400" i="8" s="1"/>
  <c r="N401" i="2"/>
  <c r="I400" i="8" s="1"/>
  <c r="M401" i="2"/>
  <c r="E400" i="8" s="1"/>
  <c r="R400" i="2"/>
  <c r="K399" i="8" s="1"/>
  <c r="P400" i="2"/>
  <c r="J399" i="8" s="1"/>
  <c r="N400" i="2"/>
  <c r="I399" i="8" s="1"/>
  <c r="M400" i="2"/>
  <c r="E399" i="8" s="1"/>
  <c r="R399" i="2"/>
  <c r="K398" i="8" s="1"/>
  <c r="P399" i="2"/>
  <c r="J398" i="8" s="1"/>
  <c r="N399" i="2"/>
  <c r="I398" i="8" s="1"/>
  <c r="M399" i="2"/>
  <c r="E398" i="8" s="1"/>
  <c r="R398" i="2"/>
  <c r="K397" i="8" s="1"/>
  <c r="P398" i="2"/>
  <c r="J397" i="8" s="1"/>
  <c r="N398" i="2"/>
  <c r="I397" i="8" s="1"/>
  <c r="M398" i="2"/>
  <c r="E397" i="8" s="1"/>
  <c r="R397" i="2"/>
  <c r="K396" i="8" s="1"/>
  <c r="P397" i="2"/>
  <c r="J396" i="8" s="1"/>
  <c r="N397" i="2"/>
  <c r="I396" i="8" s="1"/>
  <c r="M397" i="2"/>
  <c r="E396" i="8" s="1"/>
  <c r="R396" i="2"/>
  <c r="K395" i="8" s="1"/>
  <c r="P396" i="2"/>
  <c r="J395" i="8" s="1"/>
  <c r="N396" i="2"/>
  <c r="I395" i="8" s="1"/>
  <c r="M396" i="2"/>
  <c r="E395" i="8" s="1"/>
  <c r="R395" i="2"/>
  <c r="K394" i="8" s="1"/>
  <c r="P395" i="2"/>
  <c r="J394" i="8" s="1"/>
  <c r="N395" i="2"/>
  <c r="I394" i="8" s="1"/>
  <c r="M395" i="2"/>
  <c r="E394" i="8" s="1"/>
  <c r="R394" i="2"/>
  <c r="K393" i="8" s="1"/>
  <c r="P394" i="2"/>
  <c r="J393" i="8" s="1"/>
  <c r="N394" i="2"/>
  <c r="I393" i="8" s="1"/>
  <c r="M394" i="2"/>
  <c r="E393" i="8" s="1"/>
  <c r="R393" i="2"/>
  <c r="K392" i="8" s="1"/>
  <c r="P393" i="2"/>
  <c r="J392" i="8" s="1"/>
  <c r="N393" i="2"/>
  <c r="I392" i="8" s="1"/>
  <c r="M393" i="2"/>
  <c r="E392" i="8" s="1"/>
  <c r="R392" i="2"/>
  <c r="K391" i="8" s="1"/>
  <c r="P392" i="2"/>
  <c r="J391" i="8" s="1"/>
  <c r="N392" i="2"/>
  <c r="I391" i="8" s="1"/>
  <c r="M392" i="2"/>
  <c r="E391" i="8" s="1"/>
  <c r="R391" i="2"/>
  <c r="K390" i="8" s="1"/>
  <c r="P391" i="2"/>
  <c r="J390" i="8" s="1"/>
  <c r="N391" i="2"/>
  <c r="I390" i="8" s="1"/>
  <c r="M391" i="2"/>
  <c r="E390" i="8" s="1"/>
  <c r="R390" i="2"/>
  <c r="K389" i="8" s="1"/>
  <c r="P390" i="2"/>
  <c r="J389" i="8" s="1"/>
  <c r="N390" i="2"/>
  <c r="I389" i="8" s="1"/>
  <c r="M390" i="2"/>
  <c r="E389" i="8" s="1"/>
  <c r="R389" i="2"/>
  <c r="K388" i="8" s="1"/>
  <c r="P389" i="2"/>
  <c r="J388" i="8" s="1"/>
  <c r="N389" i="2"/>
  <c r="I388" i="8" s="1"/>
  <c r="M389" i="2"/>
  <c r="E388" i="8" s="1"/>
  <c r="R388" i="2"/>
  <c r="K387" i="8" s="1"/>
  <c r="P388" i="2"/>
  <c r="J387" i="8" s="1"/>
  <c r="N388" i="2"/>
  <c r="I387" i="8" s="1"/>
  <c r="M388" i="2"/>
  <c r="E387" i="8" s="1"/>
  <c r="R387" i="2"/>
  <c r="K386" i="8" s="1"/>
  <c r="P387" i="2"/>
  <c r="J386" i="8" s="1"/>
  <c r="N387" i="2"/>
  <c r="I386" i="8" s="1"/>
  <c r="M387" i="2"/>
  <c r="E386" i="8" s="1"/>
  <c r="R386" i="2"/>
  <c r="K385" i="8" s="1"/>
  <c r="P386" i="2"/>
  <c r="J385" i="8" s="1"/>
  <c r="N386" i="2"/>
  <c r="I385" i="8" s="1"/>
  <c r="M386" i="2"/>
  <c r="E385" i="8" s="1"/>
  <c r="R385" i="2"/>
  <c r="K384" i="8" s="1"/>
  <c r="P385" i="2"/>
  <c r="J384" i="8" s="1"/>
  <c r="N385" i="2"/>
  <c r="I384" i="8" s="1"/>
  <c r="M385" i="2"/>
  <c r="E384" i="8" s="1"/>
  <c r="R384" i="2"/>
  <c r="K383" i="8" s="1"/>
  <c r="P384" i="2"/>
  <c r="J383" i="8" s="1"/>
  <c r="N384" i="2"/>
  <c r="I383" i="8" s="1"/>
  <c r="M384" i="2"/>
  <c r="E383" i="8" s="1"/>
  <c r="R383" i="2"/>
  <c r="K382" i="8" s="1"/>
  <c r="P383" i="2"/>
  <c r="J382" i="8" s="1"/>
  <c r="N383" i="2"/>
  <c r="I382" i="8" s="1"/>
  <c r="M383" i="2"/>
  <c r="E382" i="8" s="1"/>
  <c r="R382" i="2"/>
  <c r="K381" i="8" s="1"/>
  <c r="P382" i="2"/>
  <c r="J381" i="8" s="1"/>
  <c r="N382" i="2"/>
  <c r="I381" i="8" s="1"/>
  <c r="M382" i="2"/>
  <c r="E381" i="8" s="1"/>
  <c r="R381" i="2"/>
  <c r="K380" i="8" s="1"/>
  <c r="P381" i="2"/>
  <c r="J380" i="8" s="1"/>
  <c r="N381" i="2"/>
  <c r="I380" i="8" s="1"/>
  <c r="M381" i="2"/>
  <c r="E380" i="8" s="1"/>
  <c r="R380" i="2"/>
  <c r="K379" i="8" s="1"/>
  <c r="P380" i="2"/>
  <c r="J379" i="8" s="1"/>
  <c r="N380" i="2"/>
  <c r="I379" i="8" s="1"/>
  <c r="M380" i="2"/>
  <c r="E379" i="8" s="1"/>
  <c r="R379" i="2"/>
  <c r="K378" i="8" s="1"/>
  <c r="P379" i="2"/>
  <c r="J378" i="8" s="1"/>
  <c r="N379" i="2"/>
  <c r="I378" i="8" s="1"/>
  <c r="M379" i="2"/>
  <c r="E378" i="8" s="1"/>
  <c r="R378" i="2"/>
  <c r="K377" i="8" s="1"/>
  <c r="P378" i="2"/>
  <c r="J377" i="8" s="1"/>
  <c r="N378" i="2"/>
  <c r="I377" i="8" s="1"/>
  <c r="M378" i="2"/>
  <c r="E377" i="8" s="1"/>
  <c r="R377" i="2"/>
  <c r="K376" i="8" s="1"/>
  <c r="P377" i="2"/>
  <c r="J376" i="8" s="1"/>
  <c r="N377" i="2"/>
  <c r="I376" i="8" s="1"/>
  <c r="M377" i="2"/>
  <c r="E376" i="8" s="1"/>
  <c r="R376" i="2"/>
  <c r="K375" i="8" s="1"/>
  <c r="P376" i="2"/>
  <c r="J375" i="8" s="1"/>
  <c r="N376" i="2"/>
  <c r="I375" i="8" s="1"/>
  <c r="M376" i="2"/>
  <c r="E375" i="8" s="1"/>
  <c r="R375" i="2"/>
  <c r="K374" i="8" s="1"/>
  <c r="P375" i="2"/>
  <c r="J374" i="8" s="1"/>
  <c r="N375" i="2"/>
  <c r="I374" i="8" s="1"/>
  <c r="M375" i="2"/>
  <c r="E374" i="8" s="1"/>
  <c r="R374" i="2"/>
  <c r="K373" i="8" s="1"/>
  <c r="P374" i="2"/>
  <c r="J373" i="8" s="1"/>
  <c r="N374" i="2"/>
  <c r="I373" i="8" s="1"/>
  <c r="M374" i="2"/>
  <c r="E373" i="8" s="1"/>
  <c r="R373" i="2"/>
  <c r="K372" i="8" s="1"/>
  <c r="P373" i="2"/>
  <c r="J372" i="8" s="1"/>
  <c r="N373" i="2"/>
  <c r="I372" i="8" s="1"/>
  <c r="M373" i="2"/>
  <c r="E372" i="8" s="1"/>
  <c r="R372" i="2"/>
  <c r="K371" i="8" s="1"/>
  <c r="P372" i="2"/>
  <c r="J371" i="8" s="1"/>
  <c r="N372" i="2"/>
  <c r="I371" i="8" s="1"/>
  <c r="M372" i="2"/>
  <c r="E371" i="8" s="1"/>
  <c r="R371" i="2"/>
  <c r="K370" i="8" s="1"/>
  <c r="P371" i="2"/>
  <c r="J370" i="8" s="1"/>
  <c r="N371" i="2"/>
  <c r="I370" i="8" s="1"/>
  <c r="M371" i="2"/>
  <c r="E370" i="8" s="1"/>
  <c r="R370" i="2"/>
  <c r="K369" i="8" s="1"/>
  <c r="P370" i="2"/>
  <c r="J369" i="8" s="1"/>
  <c r="N370" i="2"/>
  <c r="I369" i="8" s="1"/>
  <c r="M370" i="2"/>
  <c r="E369" i="8" s="1"/>
  <c r="R369" i="2"/>
  <c r="K368" i="8" s="1"/>
  <c r="P369" i="2"/>
  <c r="J368" i="8" s="1"/>
  <c r="N369" i="2"/>
  <c r="I368" i="8" s="1"/>
  <c r="M369" i="2"/>
  <c r="E368" i="8" s="1"/>
  <c r="R368" i="2"/>
  <c r="K367" i="8" s="1"/>
  <c r="P368" i="2"/>
  <c r="J367" i="8" s="1"/>
  <c r="N368" i="2"/>
  <c r="I367" i="8" s="1"/>
  <c r="M368" i="2"/>
  <c r="E367" i="8" s="1"/>
  <c r="R367" i="2"/>
  <c r="K366" i="8" s="1"/>
  <c r="P367" i="2"/>
  <c r="J366" i="8" s="1"/>
  <c r="N367" i="2"/>
  <c r="I366" i="8" s="1"/>
  <c r="M367" i="2"/>
  <c r="E366" i="8" s="1"/>
  <c r="R366" i="2"/>
  <c r="K365" i="8" s="1"/>
  <c r="P366" i="2"/>
  <c r="J365" i="8" s="1"/>
  <c r="N366" i="2"/>
  <c r="I365" i="8" s="1"/>
  <c r="M366" i="2"/>
  <c r="E365" i="8" s="1"/>
  <c r="R365" i="2"/>
  <c r="K364" i="8" s="1"/>
  <c r="P365" i="2"/>
  <c r="J364" i="8" s="1"/>
  <c r="N365" i="2"/>
  <c r="I364" i="8" s="1"/>
  <c r="M365" i="2"/>
  <c r="E364" i="8" s="1"/>
  <c r="R364" i="2"/>
  <c r="K363" i="8" s="1"/>
  <c r="P364" i="2"/>
  <c r="J363" i="8" s="1"/>
  <c r="N364" i="2"/>
  <c r="I363" i="8" s="1"/>
  <c r="M364" i="2"/>
  <c r="E363" i="8" s="1"/>
  <c r="R363" i="2"/>
  <c r="K362" i="8" s="1"/>
  <c r="P363" i="2"/>
  <c r="J362" i="8" s="1"/>
  <c r="N363" i="2"/>
  <c r="I362" i="8" s="1"/>
  <c r="M363" i="2"/>
  <c r="E362" i="8" s="1"/>
  <c r="R362" i="2"/>
  <c r="K361" i="8" s="1"/>
  <c r="P362" i="2"/>
  <c r="J361" i="8" s="1"/>
  <c r="N362" i="2"/>
  <c r="I361" i="8" s="1"/>
  <c r="M362" i="2"/>
  <c r="E361" i="8" s="1"/>
  <c r="R361" i="2"/>
  <c r="K360" i="8" s="1"/>
  <c r="P361" i="2"/>
  <c r="J360" i="8" s="1"/>
  <c r="N361" i="2"/>
  <c r="I360" i="8" s="1"/>
  <c r="M361" i="2"/>
  <c r="E360" i="8" s="1"/>
  <c r="R360" i="2"/>
  <c r="K359" i="8" s="1"/>
  <c r="P360" i="2"/>
  <c r="J359" i="8" s="1"/>
  <c r="N360" i="2"/>
  <c r="I359" i="8" s="1"/>
  <c r="M360" i="2"/>
  <c r="E359" i="8" s="1"/>
  <c r="R359" i="2"/>
  <c r="K358" i="8" s="1"/>
  <c r="P359" i="2"/>
  <c r="J358" i="8" s="1"/>
  <c r="N359" i="2"/>
  <c r="I358" i="8" s="1"/>
  <c r="M359" i="2"/>
  <c r="E358" i="8" s="1"/>
  <c r="R358" i="2"/>
  <c r="K357" i="8" s="1"/>
  <c r="P358" i="2"/>
  <c r="J357" i="8" s="1"/>
  <c r="N358" i="2"/>
  <c r="I357" i="8" s="1"/>
  <c r="M358" i="2"/>
  <c r="E357" i="8" s="1"/>
  <c r="R357" i="2"/>
  <c r="K356" i="8" s="1"/>
  <c r="P357" i="2"/>
  <c r="J356" i="8" s="1"/>
  <c r="N357" i="2"/>
  <c r="I356" i="8" s="1"/>
  <c r="M357" i="2"/>
  <c r="E356" i="8" s="1"/>
  <c r="R356" i="2"/>
  <c r="K355" i="8" s="1"/>
  <c r="P356" i="2"/>
  <c r="J355" i="8" s="1"/>
  <c r="N356" i="2"/>
  <c r="I355" i="8" s="1"/>
  <c r="M356" i="2"/>
  <c r="E355" i="8" s="1"/>
  <c r="R355" i="2"/>
  <c r="K354" i="8" s="1"/>
  <c r="P355" i="2"/>
  <c r="J354" i="8" s="1"/>
  <c r="N355" i="2"/>
  <c r="I354" i="8" s="1"/>
  <c r="M355" i="2"/>
  <c r="E354" i="8" s="1"/>
  <c r="R354" i="2"/>
  <c r="K353" i="8" s="1"/>
  <c r="P354" i="2"/>
  <c r="J353" i="8" s="1"/>
  <c r="N354" i="2"/>
  <c r="I353" i="8" s="1"/>
  <c r="M354" i="2"/>
  <c r="E353" i="8" s="1"/>
  <c r="R353" i="2"/>
  <c r="K352" i="8" s="1"/>
  <c r="P353" i="2"/>
  <c r="J352" i="8" s="1"/>
  <c r="N353" i="2"/>
  <c r="I352" i="8" s="1"/>
  <c r="M353" i="2"/>
  <c r="E352" i="8" s="1"/>
  <c r="R352" i="2"/>
  <c r="K351" i="8" s="1"/>
  <c r="P352" i="2"/>
  <c r="J351" i="8" s="1"/>
  <c r="N352" i="2"/>
  <c r="I351" i="8" s="1"/>
  <c r="M352" i="2"/>
  <c r="E351" i="8" s="1"/>
  <c r="R351" i="2"/>
  <c r="K350" i="8" s="1"/>
  <c r="P351" i="2"/>
  <c r="J350" i="8" s="1"/>
  <c r="N351" i="2"/>
  <c r="I350" i="8" s="1"/>
  <c r="M351" i="2"/>
  <c r="E350" i="8" s="1"/>
  <c r="R350" i="2"/>
  <c r="K349" i="8" s="1"/>
  <c r="P350" i="2"/>
  <c r="J349" i="8" s="1"/>
  <c r="N350" i="2"/>
  <c r="I349" i="8" s="1"/>
  <c r="M350" i="2"/>
  <c r="E349" i="8" s="1"/>
  <c r="R349" i="2"/>
  <c r="K348" i="8" s="1"/>
  <c r="P349" i="2"/>
  <c r="J348" i="8" s="1"/>
  <c r="N349" i="2"/>
  <c r="I348" i="8" s="1"/>
  <c r="M349" i="2"/>
  <c r="E348" i="8" s="1"/>
  <c r="R348" i="2"/>
  <c r="K347" i="8" s="1"/>
  <c r="P348" i="2"/>
  <c r="J347" i="8" s="1"/>
  <c r="N348" i="2"/>
  <c r="I347" i="8" s="1"/>
  <c r="M348" i="2"/>
  <c r="E347" i="8" s="1"/>
  <c r="R347" i="2"/>
  <c r="K346" i="8" s="1"/>
  <c r="P347" i="2"/>
  <c r="J346" i="8" s="1"/>
  <c r="N347" i="2"/>
  <c r="I346" i="8" s="1"/>
  <c r="M347" i="2"/>
  <c r="E346" i="8" s="1"/>
  <c r="R346" i="2"/>
  <c r="K345" i="8" s="1"/>
  <c r="P346" i="2"/>
  <c r="J345" i="8" s="1"/>
  <c r="N346" i="2"/>
  <c r="I345" i="8" s="1"/>
  <c r="M346" i="2"/>
  <c r="E345" i="8" s="1"/>
  <c r="R345" i="2"/>
  <c r="K344" i="8" s="1"/>
  <c r="P345" i="2"/>
  <c r="J344" i="8" s="1"/>
  <c r="N345" i="2"/>
  <c r="I344" i="8" s="1"/>
  <c r="M345" i="2"/>
  <c r="E344" i="8" s="1"/>
  <c r="R344" i="2"/>
  <c r="K343" i="8" s="1"/>
  <c r="P344" i="2"/>
  <c r="J343" i="8" s="1"/>
  <c r="N344" i="2"/>
  <c r="I343" i="8" s="1"/>
  <c r="M344" i="2"/>
  <c r="E343" i="8" s="1"/>
  <c r="R343" i="2"/>
  <c r="K342" i="8" s="1"/>
  <c r="P343" i="2"/>
  <c r="J342" i="8" s="1"/>
  <c r="N343" i="2"/>
  <c r="I342" i="8" s="1"/>
  <c r="M343" i="2"/>
  <c r="E342" i="8" s="1"/>
  <c r="R342" i="2"/>
  <c r="K341" i="8" s="1"/>
  <c r="P342" i="2"/>
  <c r="J341" i="8" s="1"/>
  <c r="N342" i="2"/>
  <c r="I341" i="8" s="1"/>
  <c r="M342" i="2"/>
  <c r="E341" i="8" s="1"/>
  <c r="R341" i="2"/>
  <c r="K340" i="8" s="1"/>
  <c r="P341" i="2"/>
  <c r="J340" i="8" s="1"/>
  <c r="N341" i="2"/>
  <c r="I340" i="8" s="1"/>
  <c r="M341" i="2"/>
  <c r="E340" i="8" s="1"/>
  <c r="R340" i="2"/>
  <c r="K339" i="8" s="1"/>
  <c r="P340" i="2"/>
  <c r="J339" i="8" s="1"/>
  <c r="N340" i="2"/>
  <c r="I339" i="8" s="1"/>
  <c r="M340" i="2"/>
  <c r="E339" i="8" s="1"/>
  <c r="R339" i="2"/>
  <c r="K338" i="8" s="1"/>
  <c r="P339" i="2"/>
  <c r="J338" i="8" s="1"/>
  <c r="N339" i="2"/>
  <c r="I338" i="8" s="1"/>
  <c r="M339" i="2"/>
  <c r="E338" i="8" s="1"/>
  <c r="R338" i="2"/>
  <c r="K337" i="8" s="1"/>
  <c r="P338" i="2"/>
  <c r="J337" i="8" s="1"/>
  <c r="N338" i="2"/>
  <c r="I337" i="8" s="1"/>
  <c r="M338" i="2"/>
  <c r="E337" i="8" s="1"/>
  <c r="R337" i="2"/>
  <c r="K336" i="8" s="1"/>
  <c r="P337" i="2"/>
  <c r="J336" i="8" s="1"/>
  <c r="N337" i="2"/>
  <c r="I336" i="8" s="1"/>
  <c r="M337" i="2"/>
  <c r="E336" i="8" s="1"/>
  <c r="R336" i="2"/>
  <c r="K335" i="8" s="1"/>
  <c r="P336" i="2"/>
  <c r="J335" i="8" s="1"/>
  <c r="N336" i="2"/>
  <c r="I335" i="8" s="1"/>
  <c r="M336" i="2"/>
  <c r="E335" i="8" s="1"/>
  <c r="R335" i="2"/>
  <c r="K334" i="8" s="1"/>
  <c r="P335" i="2"/>
  <c r="J334" i="8" s="1"/>
  <c r="N335" i="2"/>
  <c r="I334" i="8" s="1"/>
  <c r="M335" i="2"/>
  <c r="E334" i="8" s="1"/>
  <c r="R334" i="2"/>
  <c r="K333" i="8" s="1"/>
  <c r="P334" i="2"/>
  <c r="J333" i="8" s="1"/>
  <c r="N334" i="2"/>
  <c r="I333" i="8" s="1"/>
  <c r="M334" i="2"/>
  <c r="E333" i="8" s="1"/>
  <c r="R333" i="2"/>
  <c r="K332" i="8" s="1"/>
  <c r="P333" i="2"/>
  <c r="J332" i="8" s="1"/>
  <c r="N333" i="2"/>
  <c r="I332" i="8" s="1"/>
  <c r="M333" i="2"/>
  <c r="E332" i="8" s="1"/>
  <c r="R332" i="2"/>
  <c r="K331" i="8" s="1"/>
  <c r="P332" i="2"/>
  <c r="J331" i="8" s="1"/>
  <c r="N332" i="2"/>
  <c r="I331" i="8" s="1"/>
  <c r="M332" i="2"/>
  <c r="E331" i="8" s="1"/>
  <c r="R331" i="2"/>
  <c r="K330" i="8" s="1"/>
  <c r="P331" i="2"/>
  <c r="J330" i="8" s="1"/>
  <c r="N331" i="2"/>
  <c r="I330" i="8" s="1"/>
  <c r="M331" i="2"/>
  <c r="E330" i="8" s="1"/>
  <c r="R330" i="2"/>
  <c r="K329" i="8" s="1"/>
  <c r="P330" i="2"/>
  <c r="J329" i="8" s="1"/>
  <c r="N330" i="2"/>
  <c r="I329" i="8" s="1"/>
  <c r="M330" i="2"/>
  <c r="E329" i="8" s="1"/>
  <c r="R329" i="2"/>
  <c r="K328" i="8" s="1"/>
  <c r="P329" i="2"/>
  <c r="J328" i="8" s="1"/>
  <c r="N329" i="2"/>
  <c r="I328" i="8" s="1"/>
  <c r="M329" i="2"/>
  <c r="E328" i="8" s="1"/>
  <c r="R328" i="2"/>
  <c r="K327" i="8" s="1"/>
  <c r="P328" i="2"/>
  <c r="J327" i="8" s="1"/>
  <c r="N328" i="2"/>
  <c r="I327" i="8" s="1"/>
  <c r="M328" i="2"/>
  <c r="E327" i="8" s="1"/>
  <c r="R327" i="2"/>
  <c r="K326" i="8" s="1"/>
  <c r="P327" i="2"/>
  <c r="J326" i="8" s="1"/>
  <c r="N327" i="2"/>
  <c r="I326" i="8" s="1"/>
  <c r="M327" i="2"/>
  <c r="E326" i="8" s="1"/>
  <c r="R326" i="2"/>
  <c r="K325" i="8" s="1"/>
  <c r="P326" i="2"/>
  <c r="J325" i="8" s="1"/>
  <c r="N326" i="2"/>
  <c r="I325" i="8" s="1"/>
  <c r="M326" i="2"/>
  <c r="E325" i="8" s="1"/>
  <c r="R325" i="2"/>
  <c r="K324" i="8" s="1"/>
  <c r="P325" i="2"/>
  <c r="J324" i="8" s="1"/>
  <c r="N325" i="2"/>
  <c r="I324" i="8" s="1"/>
  <c r="M325" i="2"/>
  <c r="E324" i="8" s="1"/>
  <c r="R324" i="2"/>
  <c r="K323" i="8" s="1"/>
  <c r="P324" i="2"/>
  <c r="J323" i="8" s="1"/>
  <c r="N324" i="2"/>
  <c r="I323" i="8" s="1"/>
  <c r="M324" i="2"/>
  <c r="E323" i="8" s="1"/>
  <c r="R323" i="2"/>
  <c r="K322" i="8" s="1"/>
  <c r="P323" i="2"/>
  <c r="J322" i="8" s="1"/>
  <c r="N323" i="2"/>
  <c r="I322" i="8" s="1"/>
  <c r="M323" i="2"/>
  <c r="E322" i="8" s="1"/>
  <c r="R322" i="2"/>
  <c r="K321" i="8" s="1"/>
  <c r="P322" i="2"/>
  <c r="J321" i="8" s="1"/>
  <c r="N322" i="2"/>
  <c r="I321" i="8" s="1"/>
  <c r="M322" i="2"/>
  <c r="E321" i="8" s="1"/>
  <c r="R321" i="2"/>
  <c r="K320" i="8" s="1"/>
  <c r="P321" i="2"/>
  <c r="J320" i="8" s="1"/>
  <c r="N321" i="2"/>
  <c r="I320" i="8" s="1"/>
  <c r="M321" i="2"/>
  <c r="E320" i="8" s="1"/>
  <c r="R320" i="2"/>
  <c r="K319" i="8" s="1"/>
  <c r="P320" i="2"/>
  <c r="J319" i="8" s="1"/>
  <c r="N320" i="2"/>
  <c r="I319" i="8" s="1"/>
  <c r="M320" i="2"/>
  <c r="E319" i="8" s="1"/>
  <c r="R319" i="2"/>
  <c r="K318" i="8" s="1"/>
  <c r="P319" i="2"/>
  <c r="J318" i="8" s="1"/>
  <c r="N319" i="2"/>
  <c r="I318" i="8" s="1"/>
  <c r="M319" i="2"/>
  <c r="E318" i="8" s="1"/>
  <c r="R318" i="2"/>
  <c r="K317" i="8" s="1"/>
  <c r="P318" i="2"/>
  <c r="J317" i="8" s="1"/>
  <c r="N318" i="2"/>
  <c r="I317" i="8" s="1"/>
  <c r="M318" i="2"/>
  <c r="E317" i="8" s="1"/>
  <c r="R317" i="2"/>
  <c r="K316" i="8" s="1"/>
  <c r="P317" i="2"/>
  <c r="J316" i="8" s="1"/>
  <c r="N317" i="2"/>
  <c r="I316" i="8" s="1"/>
  <c r="M317" i="2"/>
  <c r="E316" i="8" s="1"/>
  <c r="R316" i="2"/>
  <c r="K315" i="8" s="1"/>
  <c r="P316" i="2"/>
  <c r="J315" i="8" s="1"/>
  <c r="N316" i="2"/>
  <c r="I315" i="8" s="1"/>
  <c r="M316" i="2"/>
  <c r="E315" i="8" s="1"/>
  <c r="R315" i="2"/>
  <c r="K314" i="8" s="1"/>
  <c r="P315" i="2"/>
  <c r="J314" i="8" s="1"/>
  <c r="N315" i="2"/>
  <c r="I314" i="8" s="1"/>
  <c r="M315" i="2"/>
  <c r="E314" i="8" s="1"/>
  <c r="R314" i="2"/>
  <c r="K313" i="8" s="1"/>
  <c r="P314" i="2"/>
  <c r="J313" i="8" s="1"/>
  <c r="N314" i="2"/>
  <c r="I313" i="8" s="1"/>
  <c r="M314" i="2"/>
  <c r="E313" i="8" s="1"/>
  <c r="R313" i="2"/>
  <c r="K312" i="8" s="1"/>
  <c r="P313" i="2"/>
  <c r="J312" i="8" s="1"/>
  <c r="N313" i="2"/>
  <c r="I312" i="8" s="1"/>
  <c r="M313" i="2"/>
  <c r="E312" i="8" s="1"/>
  <c r="R312" i="2"/>
  <c r="K311" i="8" s="1"/>
  <c r="P312" i="2"/>
  <c r="J311" i="8" s="1"/>
  <c r="N312" i="2"/>
  <c r="I311" i="8" s="1"/>
  <c r="M312" i="2"/>
  <c r="E311" i="8" s="1"/>
  <c r="R311" i="2"/>
  <c r="K310" i="8" s="1"/>
  <c r="P311" i="2"/>
  <c r="J310" i="8" s="1"/>
  <c r="N311" i="2"/>
  <c r="I310" i="8" s="1"/>
  <c r="M311" i="2"/>
  <c r="E310" i="8" s="1"/>
  <c r="R310" i="2"/>
  <c r="K309" i="8" s="1"/>
  <c r="P310" i="2"/>
  <c r="J309" i="8" s="1"/>
  <c r="N310" i="2"/>
  <c r="I309" i="8" s="1"/>
  <c r="M310" i="2"/>
  <c r="E309" i="8" s="1"/>
  <c r="R309" i="2"/>
  <c r="K308" i="8" s="1"/>
  <c r="P309" i="2"/>
  <c r="J308" i="8" s="1"/>
  <c r="N309" i="2"/>
  <c r="I308" i="8" s="1"/>
  <c r="M309" i="2"/>
  <c r="E308" i="8" s="1"/>
  <c r="R308" i="2"/>
  <c r="K307" i="8" s="1"/>
  <c r="P308" i="2"/>
  <c r="J307" i="8" s="1"/>
  <c r="N308" i="2"/>
  <c r="I307" i="8" s="1"/>
  <c r="M308" i="2"/>
  <c r="E307" i="8" s="1"/>
  <c r="R307" i="2"/>
  <c r="K306" i="8" s="1"/>
  <c r="P307" i="2"/>
  <c r="J306" i="8" s="1"/>
  <c r="N307" i="2"/>
  <c r="I306" i="8" s="1"/>
  <c r="M307" i="2"/>
  <c r="E306" i="8" s="1"/>
  <c r="R306" i="2"/>
  <c r="K305" i="8" s="1"/>
  <c r="P306" i="2"/>
  <c r="J305" i="8" s="1"/>
  <c r="N306" i="2"/>
  <c r="I305" i="8" s="1"/>
  <c r="M306" i="2"/>
  <c r="E305" i="8" s="1"/>
  <c r="R305" i="2"/>
  <c r="K304" i="8" s="1"/>
  <c r="P305" i="2"/>
  <c r="J304" i="8" s="1"/>
  <c r="N305" i="2"/>
  <c r="I304" i="8" s="1"/>
  <c r="M305" i="2"/>
  <c r="E304" i="8" s="1"/>
  <c r="R304" i="2"/>
  <c r="K303" i="8" s="1"/>
  <c r="P304" i="2"/>
  <c r="J303" i="8" s="1"/>
  <c r="N304" i="2"/>
  <c r="I303" i="8" s="1"/>
  <c r="M304" i="2"/>
  <c r="E303" i="8" s="1"/>
  <c r="R303" i="2"/>
  <c r="K302" i="8" s="1"/>
  <c r="P303" i="2"/>
  <c r="J302" i="8" s="1"/>
  <c r="N303" i="2"/>
  <c r="I302" i="8" s="1"/>
  <c r="M303" i="2"/>
  <c r="E302" i="8" s="1"/>
  <c r="R302" i="2"/>
  <c r="K301" i="8" s="1"/>
  <c r="P302" i="2"/>
  <c r="J301" i="8" s="1"/>
  <c r="N302" i="2"/>
  <c r="I301" i="8" s="1"/>
  <c r="M302" i="2"/>
  <c r="E301" i="8" s="1"/>
  <c r="R301" i="2"/>
  <c r="K300" i="8" s="1"/>
  <c r="P301" i="2"/>
  <c r="J300" i="8" s="1"/>
  <c r="N301" i="2"/>
  <c r="I300" i="8" s="1"/>
  <c r="M301" i="2"/>
  <c r="E300" i="8" s="1"/>
  <c r="R300" i="2"/>
  <c r="K299" i="8" s="1"/>
  <c r="P300" i="2"/>
  <c r="J299" i="8" s="1"/>
  <c r="N300" i="2"/>
  <c r="I299" i="8" s="1"/>
  <c r="M300" i="2"/>
  <c r="E299" i="8" s="1"/>
  <c r="R299" i="2"/>
  <c r="K298" i="8" s="1"/>
  <c r="P299" i="2"/>
  <c r="J298" i="8" s="1"/>
  <c r="N299" i="2"/>
  <c r="I298" i="8" s="1"/>
  <c r="M299" i="2"/>
  <c r="E298" i="8" s="1"/>
  <c r="R298" i="2"/>
  <c r="K297" i="8" s="1"/>
  <c r="P298" i="2"/>
  <c r="J297" i="8" s="1"/>
  <c r="N298" i="2"/>
  <c r="I297" i="8" s="1"/>
  <c r="M298" i="2"/>
  <c r="E297" i="8" s="1"/>
  <c r="R297" i="2"/>
  <c r="K296" i="8" s="1"/>
  <c r="P297" i="2"/>
  <c r="J296" i="8" s="1"/>
  <c r="N297" i="2"/>
  <c r="I296" i="8" s="1"/>
  <c r="M297" i="2"/>
  <c r="E296" i="8" s="1"/>
  <c r="R296" i="2"/>
  <c r="K295" i="8" s="1"/>
  <c r="P296" i="2"/>
  <c r="J295" i="8" s="1"/>
  <c r="N296" i="2"/>
  <c r="I295" i="8" s="1"/>
  <c r="M296" i="2"/>
  <c r="E295" i="8" s="1"/>
  <c r="R295" i="2"/>
  <c r="K294" i="8" s="1"/>
  <c r="P295" i="2"/>
  <c r="J294" i="8" s="1"/>
  <c r="N295" i="2"/>
  <c r="I294" i="8" s="1"/>
  <c r="M295" i="2"/>
  <c r="E294" i="8" s="1"/>
  <c r="R294" i="2"/>
  <c r="K293" i="8" s="1"/>
  <c r="P294" i="2"/>
  <c r="J293" i="8" s="1"/>
  <c r="N294" i="2"/>
  <c r="I293" i="8" s="1"/>
  <c r="M294" i="2"/>
  <c r="E293" i="8" s="1"/>
  <c r="R293" i="2"/>
  <c r="K292" i="8" s="1"/>
  <c r="P293" i="2"/>
  <c r="J292" i="8" s="1"/>
  <c r="N293" i="2"/>
  <c r="I292" i="8" s="1"/>
  <c r="M293" i="2"/>
  <c r="E292" i="8" s="1"/>
  <c r="R292" i="2"/>
  <c r="K291" i="8" s="1"/>
  <c r="P292" i="2"/>
  <c r="J291" i="8" s="1"/>
  <c r="N292" i="2"/>
  <c r="I291" i="8" s="1"/>
  <c r="M292" i="2"/>
  <c r="E291" i="8" s="1"/>
  <c r="R291" i="2"/>
  <c r="K290" i="8" s="1"/>
  <c r="P291" i="2"/>
  <c r="J290" i="8" s="1"/>
  <c r="N291" i="2"/>
  <c r="I290" i="8" s="1"/>
  <c r="M291" i="2"/>
  <c r="E290" i="8" s="1"/>
  <c r="R290" i="2"/>
  <c r="K289" i="8" s="1"/>
  <c r="P290" i="2"/>
  <c r="J289" i="8" s="1"/>
  <c r="N290" i="2"/>
  <c r="I289" i="8" s="1"/>
  <c r="M290" i="2"/>
  <c r="E289" i="8" s="1"/>
  <c r="R289" i="2"/>
  <c r="K288" i="8" s="1"/>
  <c r="P289" i="2"/>
  <c r="J288" i="8" s="1"/>
  <c r="N289" i="2"/>
  <c r="I288" i="8" s="1"/>
  <c r="M289" i="2"/>
  <c r="E288" i="8" s="1"/>
  <c r="R288" i="2"/>
  <c r="K287" i="8" s="1"/>
  <c r="P288" i="2"/>
  <c r="J287" i="8" s="1"/>
  <c r="N288" i="2"/>
  <c r="I287" i="8" s="1"/>
  <c r="M288" i="2"/>
  <c r="E287" i="8" s="1"/>
  <c r="R287" i="2"/>
  <c r="K286" i="8" s="1"/>
  <c r="P287" i="2"/>
  <c r="J286" i="8" s="1"/>
  <c r="N287" i="2"/>
  <c r="I286" i="8" s="1"/>
  <c r="M287" i="2"/>
  <c r="E286" i="8" s="1"/>
  <c r="R286" i="2"/>
  <c r="K285" i="8" s="1"/>
  <c r="P286" i="2"/>
  <c r="J285" i="8" s="1"/>
  <c r="N286" i="2"/>
  <c r="I285" i="8" s="1"/>
  <c r="M286" i="2"/>
  <c r="E285" i="8" s="1"/>
  <c r="R285" i="2"/>
  <c r="K284" i="8" s="1"/>
  <c r="P285" i="2"/>
  <c r="J284" i="8" s="1"/>
  <c r="N285" i="2"/>
  <c r="I284" i="8" s="1"/>
  <c r="M285" i="2"/>
  <c r="E284" i="8" s="1"/>
  <c r="R284" i="2"/>
  <c r="K283" i="8" s="1"/>
  <c r="P284" i="2"/>
  <c r="J283" i="8" s="1"/>
  <c r="N284" i="2"/>
  <c r="I283" i="8" s="1"/>
  <c r="M284" i="2"/>
  <c r="E283" i="8" s="1"/>
  <c r="R283" i="2"/>
  <c r="K282" i="8" s="1"/>
  <c r="P283" i="2"/>
  <c r="J282" i="8" s="1"/>
  <c r="N283" i="2"/>
  <c r="I282" i="8" s="1"/>
  <c r="M283" i="2"/>
  <c r="E282" i="8" s="1"/>
  <c r="R282" i="2"/>
  <c r="K281" i="8" s="1"/>
  <c r="P282" i="2"/>
  <c r="J281" i="8" s="1"/>
  <c r="N282" i="2"/>
  <c r="I281" i="8" s="1"/>
  <c r="M282" i="2"/>
  <c r="E281" i="8" s="1"/>
  <c r="R281" i="2"/>
  <c r="K280" i="8" s="1"/>
  <c r="P281" i="2"/>
  <c r="J280" i="8" s="1"/>
  <c r="N281" i="2"/>
  <c r="I280" i="8" s="1"/>
  <c r="M281" i="2"/>
  <c r="E280" i="8" s="1"/>
  <c r="R280" i="2"/>
  <c r="K279" i="8" s="1"/>
  <c r="P280" i="2"/>
  <c r="J279" i="8" s="1"/>
  <c r="N280" i="2"/>
  <c r="I279" i="8" s="1"/>
  <c r="M280" i="2"/>
  <c r="E279" i="8" s="1"/>
  <c r="R279" i="2"/>
  <c r="K278" i="8" s="1"/>
  <c r="P279" i="2"/>
  <c r="J278" i="8" s="1"/>
  <c r="N279" i="2"/>
  <c r="I278" i="8" s="1"/>
  <c r="M279" i="2"/>
  <c r="E278" i="8" s="1"/>
  <c r="R278" i="2"/>
  <c r="K277" i="8" s="1"/>
  <c r="P278" i="2"/>
  <c r="J277" i="8" s="1"/>
  <c r="N278" i="2"/>
  <c r="I277" i="8" s="1"/>
  <c r="M278" i="2"/>
  <c r="E277" i="8" s="1"/>
  <c r="R277" i="2"/>
  <c r="K276" i="8" s="1"/>
  <c r="P277" i="2"/>
  <c r="J276" i="8" s="1"/>
  <c r="N277" i="2"/>
  <c r="I276" i="8" s="1"/>
  <c r="M277" i="2"/>
  <c r="E276" i="8" s="1"/>
  <c r="R276" i="2"/>
  <c r="K275" i="8" s="1"/>
  <c r="P276" i="2"/>
  <c r="J275" i="8" s="1"/>
  <c r="N276" i="2"/>
  <c r="I275" i="8" s="1"/>
  <c r="M276" i="2"/>
  <c r="E275" i="8" s="1"/>
  <c r="R275" i="2"/>
  <c r="K274" i="8" s="1"/>
  <c r="P275" i="2"/>
  <c r="J274" i="8" s="1"/>
  <c r="N275" i="2"/>
  <c r="I274" i="8" s="1"/>
  <c r="M275" i="2"/>
  <c r="E274" i="8" s="1"/>
  <c r="R274" i="2"/>
  <c r="K273" i="8" s="1"/>
  <c r="P274" i="2"/>
  <c r="J273" i="8" s="1"/>
  <c r="N274" i="2"/>
  <c r="I273" i="8" s="1"/>
  <c r="M274" i="2"/>
  <c r="E273" i="8" s="1"/>
  <c r="R273" i="2"/>
  <c r="K272" i="8" s="1"/>
  <c r="P273" i="2"/>
  <c r="J272" i="8" s="1"/>
  <c r="N273" i="2"/>
  <c r="I272" i="8" s="1"/>
  <c r="M273" i="2"/>
  <c r="E272" i="8" s="1"/>
  <c r="R272" i="2"/>
  <c r="K271" i="8" s="1"/>
  <c r="P272" i="2"/>
  <c r="J271" i="8" s="1"/>
  <c r="N272" i="2"/>
  <c r="I271" i="8" s="1"/>
  <c r="M272" i="2"/>
  <c r="E271" i="8" s="1"/>
  <c r="R271" i="2"/>
  <c r="K270" i="8" s="1"/>
  <c r="P271" i="2"/>
  <c r="J270" i="8" s="1"/>
  <c r="N271" i="2"/>
  <c r="I270" i="8" s="1"/>
  <c r="M271" i="2"/>
  <c r="E270" i="8" s="1"/>
  <c r="R270" i="2"/>
  <c r="K269" i="8" s="1"/>
  <c r="P270" i="2"/>
  <c r="J269" i="8" s="1"/>
  <c r="N270" i="2"/>
  <c r="I269" i="8" s="1"/>
  <c r="M270" i="2"/>
  <c r="E269" i="8" s="1"/>
  <c r="R269" i="2"/>
  <c r="K268" i="8" s="1"/>
  <c r="P269" i="2"/>
  <c r="J268" i="8" s="1"/>
  <c r="N269" i="2"/>
  <c r="I268" i="8" s="1"/>
  <c r="M269" i="2"/>
  <c r="E268" i="8" s="1"/>
  <c r="R268" i="2"/>
  <c r="K267" i="8" s="1"/>
  <c r="P268" i="2"/>
  <c r="J267" i="8" s="1"/>
  <c r="N268" i="2"/>
  <c r="I267" i="8" s="1"/>
  <c r="M268" i="2"/>
  <c r="E267" i="8" s="1"/>
  <c r="R267" i="2"/>
  <c r="K266" i="8" s="1"/>
  <c r="P267" i="2"/>
  <c r="J266" i="8" s="1"/>
  <c r="N267" i="2"/>
  <c r="I266" i="8" s="1"/>
  <c r="M267" i="2"/>
  <c r="E266" i="8" s="1"/>
  <c r="R266" i="2"/>
  <c r="K265" i="8" s="1"/>
  <c r="P266" i="2"/>
  <c r="J265" i="8" s="1"/>
  <c r="N266" i="2"/>
  <c r="I265" i="8" s="1"/>
  <c r="M266" i="2"/>
  <c r="E265" i="8" s="1"/>
  <c r="R265" i="2"/>
  <c r="K264" i="8" s="1"/>
  <c r="P265" i="2"/>
  <c r="J264" i="8" s="1"/>
  <c r="N265" i="2"/>
  <c r="I264" i="8" s="1"/>
  <c r="M265" i="2"/>
  <c r="E264" i="8" s="1"/>
  <c r="R264" i="2"/>
  <c r="K263" i="8" s="1"/>
  <c r="P264" i="2"/>
  <c r="J263" i="8" s="1"/>
  <c r="N264" i="2"/>
  <c r="I263" i="8" s="1"/>
  <c r="M264" i="2"/>
  <c r="E263" i="8" s="1"/>
  <c r="R263" i="2"/>
  <c r="K262" i="8" s="1"/>
  <c r="P263" i="2"/>
  <c r="J262" i="8" s="1"/>
  <c r="N263" i="2"/>
  <c r="I262" i="8" s="1"/>
  <c r="M263" i="2"/>
  <c r="E262" i="8" s="1"/>
  <c r="R262" i="2"/>
  <c r="K261" i="8" s="1"/>
  <c r="P262" i="2"/>
  <c r="J261" i="8" s="1"/>
  <c r="N262" i="2"/>
  <c r="I261" i="8" s="1"/>
  <c r="M262" i="2"/>
  <c r="E261" i="8" s="1"/>
  <c r="R261" i="2"/>
  <c r="K260" i="8" s="1"/>
  <c r="P261" i="2"/>
  <c r="J260" i="8" s="1"/>
  <c r="N261" i="2"/>
  <c r="I260" i="8" s="1"/>
  <c r="M261" i="2"/>
  <c r="E260" i="8" s="1"/>
  <c r="R260" i="2"/>
  <c r="K259" i="8" s="1"/>
  <c r="P260" i="2"/>
  <c r="J259" i="8" s="1"/>
  <c r="N260" i="2"/>
  <c r="I259" i="8" s="1"/>
  <c r="M260" i="2"/>
  <c r="E259" i="8" s="1"/>
  <c r="R259" i="2"/>
  <c r="K258" i="8" s="1"/>
  <c r="P259" i="2"/>
  <c r="J258" i="8" s="1"/>
  <c r="N259" i="2"/>
  <c r="I258" i="8" s="1"/>
  <c r="M259" i="2"/>
  <c r="E258" i="8" s="1"/>
  <c r="R258" i="2"/>
  <c r="K257" i="8" s="1"/>
  <c r="P258" i="2"/>
  <c r="J257" i="8" s="1"/>
  <c r="N258" i="2"/>
  <c r="I257" i="8" s="1"/>
  <c r="M258" i="2"/>
  <c r="E257" i="8" s="1"/>
  <c r="R257" i="2"/>
  <c r="K256" i="8" s="1"/>
  <c r="P257" i="2"/>
  <c r="J256" i="8" s="1"/>
  <c r="N257" i="2"/>
  <c r="I256" i="8" s="1"/>
  <c r="M257" i="2"/>
  <c r="E256" i="8" s="1"/>
  <c r="R256" i="2"/>
  <c r="K255" i="8" s="1"/>
  <c r="P256" i="2"/>
  <c r="J255" i="8" s="1"/>
  <c r="N256" i="2"/>
  <c r="I255" i="8" s="1"/>
  <c r="M256" i="2"/>
  <c r="E255" i="8" s="1"/>
  <c r="R255" i="2"/>
  <c r="K254" i="8" s="1"/>
  <c r="P255" i="2"/>
  <c r="J254" i="8" s="1"/>
  <c r="N255" i="2"/>
  <c r="I254" i="8" s="1"/>
  <c r="M255" i="2"/>
  <c r="E254" i="8" s="1"/>
  <c r="R254" i="2"/>
  <c r="K253" i="8" s="1"/>
  <c r="P254" i="2"/>
  <c r="J253" i="8" s="1"/>
  <c r="N254" i="2"/>
  <c r="I253" i="8" s="1"/>
  <c r="M254" i="2"/>
  <c r="E253" i="8" s="1"/>
  <c r="R253" i="2"/>
  <c r="K252" i="8" s="1"/>
  <c r="P253" i="2"/>
  <c r="J252" i="8" s="1"/>
  <c r="N253" i="2"/>
  <c r="I252" i="8" s="1"/>
  <c r="M253" i="2"/>
  <c r="E252" i="8" s="1"/>
  <c r="R252" i="2"/>
  <c r="K251" i="8" s="1"/>
  <c r="P252" i="2"/>
  <c r="J251" i="8" s="1"/>
  <c r="N252" i="2"/>
  <c r="I251" i="8" s="1"/>
  <c r="M252" i="2"/>
  <c r="E251" i="8" s="1"/>
  <c r="R251" i="2"/>
  <c r="K250" i="8" s="1"/>
  <c r="P251" i="2"/>
  <c r="J250" i="8" s="1"/>
  <c r="N251" i="2"/>
  <c r="I250" i="8" s="1"/>
  <c r="M251" i="2"/>
  <c r="E250" i="8" s="1"/>
  <c r="R250" i="2"/>
  <c r="K249" i="8" s="1"/>
  <c r="P250" i="2"/>
  <c r="J249" i="8" s="1"/>
  <c r="N250" i="2"/>
  <c r="I249" i="8" s="1"/>
  <c r="M250" i="2"/>
  <c r="E249" i="8" s="1"/>
  <c r="R249" i="2"/>
  <c r="K248" i="8" s="1"/>
  <c r="P249" i="2"/>
  <c r="J248" i="8" s="1"/>
  <c r="N249" i="2"/>
  <c r="I248" i="8" s="1"/>
  <c r="M249" i="2"/>
  <c r="E248" i="8" s="1"/>
  <c r="R248" i="2"/>
  <c r="K247" i="8" s="1"/>
  <c r="P248" i="2"/>
  <c r="J247" i="8" s="1"/>
  <c r="N248" i="2"/>
  <c r="I247" i="8" s="1"/>
  <c r="M248" i="2"/>
  <c r="E247" i="8" s="1"/>
  <c r="R247" i="2"/>
  <c r="K246" i="8" s="1"/>
  <c r="P247" i="2"/>
  <c r="J246" i="8" s="1"/>
  <c r="N247" i="2"/>
  <c r="I246" i="8" s="1"/>
  <c r="M247" i="2"/>
  <c r="E246" i="8" s="1"/>
  <c r="R246" i="2"/>
  <c r="K245" i="8" s="1"/>
  <c r="P246" i="2"/>
  <c r="J245" i="8" s="1"/>
  <c r="N246" i="2"/>
  <c r="I245" i="8" s="1"/>
  <c r="M246" i="2"/>
  <c r="E245" i="8" s="1"/>
  <c r="R245" i="2"/>
  <c r="K244" i="8" s="1"/>
  <c r="P245" i="2"/>
  <c r="J244" i="8" s="1"/>
  <c r="N245" i="2"/>
  <c r="I244" i="8" s="1"/>
  <c r="M245" i="2"/>
  <c r="E244" i="8" s="1"/>
  <c r="R244" i="2"/>
  <c r="K243" i="8" s="1"/>
  <c r="P244" i="2"/>
  <c r="J243" i="8" s="1"/>
  <c r="N244" i="2"/>
  <c r="I243" i="8" s="1"/>
  <c r="M244" i="2"/>
  <c r="E243" i="8" s="1"/>
  <c r="R243" i="2"/>
  <c r="K242" i="8" s="1"/>
  <c r="P243" i="2"/>
  <c r="J242" i="8" s="1"/>
  <c r="N243" i="2"/>
  <c r="I242" i="8" s="1"/>
  <c r="M243" i="2"/>
  <c r="E242" i="8" s="1"/>
  <c r="R242" i="2"/>
  <c r="K241" i="8" s="1"/>
  <c r="P242" i="2"/>
  <c r="J241" i="8" s="1"/>
  <c r="N242" i="2"/>
  <c r="I241" i="8" s="1"/>
  <c r="M242" i="2"/>
  <c r="E241" i="8" s="1"/>
  <c r="R241" i="2"/>
  <c r="K240" i="8" s="1"/>
  <c r="P241" i="2"/>
  <c r="J240" i="8" s="1"/>
  <c r="N241" i="2"/>
  <c r="I240" i="8" s="1"/>
  <c r="M241" i="2"/>
  <c r="E240" i="8" s="1"/>
  <c r="R240" i="2"/>
  <c r="K239" i="8" s="1"/>
  <c r="P240" i="2"/>
  <c r="J239" i="8" s="1"/>
  <c r="N240" i="2"/>
  <c r="I239" i="8" s="1"/>
  <c r="M240" i="2"/>
  <c r="E239" i="8" s="1"/>
  <c r="R239" i="2"/>
  <c r="K238" i="8" s="1"/>
  <c r="P239" i="2"/>
  <c r="J238" i="8" s="1"/>
  <c r="N239" i="2"/>
  <c r="I238" i="8" s="1"/>
  <c r="M239" i="2"/>
  <c r="E238" i="8" s="1"/>
  <c r="R238" i="2"/>
  <c r="K237" i="8" s="1"/>
  <c r="P238" i="2"/>
  <c r="J237" i="8" s="1"/>
  <c r="N238" i="2"/>
  <c r="I237" i="8" s="1"/>
  <c r="M238" i="2"/>
  <c r="E237" i="8" s="1"/>
  <c r="R237" i="2"/>
  <c r="K236" i="8" s="1"/>
  <c r="P237" i="2"/>
  <c r="J236" i="8" s="1"/>
  <c r="N237" i="2"/>
  <c r="I236" i="8" s="1"/>
  <c r="M237" i="2"/>
  <c r="E236" i="8" s="1"/>
  <c r="R236" i="2"/>
  <c r="K235" i="8" s="1"/>
  <c r="P236" i="2"/>
  <c r="J235" i="8" s="1"/>
  <c r="N236" i="2"/>
  <c r="I235" i="8" s="1"/>
  <c r="M236" i="2"/>
  <c r="E235" i="8" s="1"/>
  <c r="R235" i="2"/>
  <c r="K234" i="8" s="1"/>
  <c r="P235" i="2"/>
  <c r="J234" i="8" s="1"/>
  <c r="N235" i="2"/>
  <c r="I234" i="8" s="1"/>
  <c r="M235" i="2"/>
  <c r="E234" i="8" s="1"/>
  <c r="R234" i="2"/>
  <c r="K233" i="8" s="1"/>
  <c r="P234" i="2"/>
  <c r="J233" i="8" s="1"/>
  <c r="N234" i="2"/>
  <c r="I233" i="8" s="1"/>
  <c r="M234" i="2"/>
  <c r="E233" i="8" s="1"/>
  <c r="R233" i="2"/>
  <c r="K232" i="8" s="1"/>
  <c r="P233" i="2"/>
  <c r="J232" i="8" s="1"/>
  <c r="N233" i="2"/>
  <c r="I232" i="8" s="1"/>
  <c r="M233" i="2"/>
  <c r="E232" i="8" s="1"/>
  <c r="R232" i="2"/>
  <c r="K231" i="8" s="1"/>
  <c r="P232" i="2"/>
  <c r="J231" i="8" s="1"/>
  <c r="N232" i="2"/>
  <c r="I231" i="8" s="1"/>
  <c r="M232" i="2"/>
  <c r="E231" i="8" s="1"/>
  <c r="R231" i="2"/>
  <c r="K230" i="8" s="1"/>
  <c r="P231" i="2"/>
  <c r="J230" i="8" s="1"/>
  <c r="N231" i="2"/>
  <c r="I230" i="8" s="1"/>
  <c r="M231" i="2"/>
  <c r="E230" i="8" s="1"/>
  <c r="R230" i="2"/>
  <c r="K229" i="8" s="1"/>
  <c r="P230" i="2"/>
  <c r="J229" i="8" s="1"/>
  <c r="N230" i="2"/>
  <c r="I229" i="8" s="1"/>
  <c r="M230" i="2"/>
  <c r="E229" i="8" s="1"/>
  <c r="R229" i="2"/>
  <c r="K228" i="8" s="1"/>
  <c r="P229" i="2"/>
  <c r="J228" i="8" s="1"/>
  <c r="N229" i="2"/>
  <c r="I228" i="8" s="1"/>
  <c r="M229" i="2"/>
  <c r="E228" i="8" s="1"/>
  <c r="R228" i="2"/>
  <c r="K227" i="8" s="1"/>
  <c r="P228" i="2"/>
  <c r="J227" i="8" s="1"/>
  <c r="N228" i="2"/>
  <c r="I227" i="8" s="1"/>
  <c r="M228" i="2"/>
  <c r="E227" i="8" s="1"/>
  <c r="R227" i="2"/>
  <c r="K226" i="8" s="1"/>
  <c r="P227" i="2"/>
  <c r="J226" i="8" s="1"/>
  <c r="N227" i="2"/>
  <c r="I226" i="8" s="1"/>
  <c r="M227" i="2"/>
  <c r="E226" i="8" s="1"/>
  <c r="R226" i="2"/>
  <c r="K225" i="8" s="1"/>
  <c r="P226" i="2"/>
  <c r="J225" i="8" s="1"/>
  <c r="N226" i="2"/>
  <c r="I225" i="8" s="1"/>
  <c r="M226" i="2"/>
  <c r="E225" i="8" s="1"/>
  <c r="R225" i="2"/>
  <c r="K224" i="8" s="1"/>
  <c r="P225" i="2"/>
  <c r="J224" i="8" s="1"/>
  <c r="N225" i="2"/>
  <c r="I224" i="8" s="1"/>
  <c r="M225" i="2"/>
  <c r="E224" i="8" s="1"/>
  <c r="R224" i="2"/>
  <c r="K223" i="8" s="1"/>
  <c r="P224" i="2"/>
  <c r="J223" i="8" s="1"/>
  <c r="N224" i="2"/>
  <c r="I223" i="8" s="1"/>
  <c r="M224" i="2"/>
  <c r="E223" i="8" s="1"/>
  <c r="R223" i="2"/>
  <c r="K222" i="8" s="1"/>
  <c r="P223" i="2"/>
  <c r="J222" i="8" s="1"/>
  <c r="N223" i="2"/>
  <c r="I222" i="8" s="1"/>
  <c r="M223" i="2"/>
  <c r="E222" i="8" s="1"/>
  <c r="R222" i="2"/>
  <c r="K221" i="8" s="1"/>
  <c r="P222" i="2"/>
  <c r="J221" i="8" s="1"/>
  <c r="N222" i="2"/>
  <c r="I221" i="8" s="1"/>
  <c r="M222" i="2"/>
  <c r="E221" i="8" s="1"/>
  <c r="R221" i="2"/>
  <c r="K220" i="8" s="1"/>
  <c r="P221" i="2"/>
  <c r="J220" i="8" s="1"/>
  <c r="N221" i="2"/>
  <c r="I220" i="8" s="1"/>
  <c r="M221" i="2"/>
  <c r="E220" i="8" s="1"/>
  <c r="R220" i="2"/>
  <c r="K219" i="8" s="1"/>
  <c r="P220" i="2"/>
  <c r="J219" i="8" s="1"/>
  <c r="N220" i="2"/>
  <c r="I219" i="8" s="1"/>
  <c r="M220" i="2"/>
  <c r="E219" i="8" s="1"/>
  <c r="R219" i="2"/>
  <c r="K218" i="8" s="1"/>
  <c r="P219" i="2"/>
  <c r="J218" i="8" s="1"/>
  <c r="N219" i="2"/>
  <c r="I218" i="8" s="1"/>
  <c r="M219" i="2"/>
  <c r="E218" i="8" s="1"/>
  <c r="R218" i="2"/>
  <c r="K217" i="8" s="1"/>
  <c r="P218" i="2"/>
  <c r="J217" i="8" s="1"/>
  <c r="N218" i="2"/>
  <c r="I217" i="8" s="1"/>
  <c r="M218" i="2"/>
  <c r="E217" i="8" s="1"/>
  <c r="R217" i="2"/>
  <c r="K216" i="8" s="1"/>
  <c r="P217" i="2"/>
  <c r="J216" i="8" s="1"/>
  <c r="N217" i="2"/>
  <c r="I216" i="8" s="1"/>
  <c r="M217" i="2"/>
  <c r="E216" i="8" s="1"/>
  <c r="R216" i="2"/>
  <c r="K215" i="8" s="1"/>
  <c r="P216" i="2"/>
  <c r="J215" i="8" s="1"/>
  <c r="N216" i="2"/>
  <c r="I215" i="8" s="1"/>
  <c r="M216" i="2"/>
  <c r="E215" i="8" s="1"/>
  <c r="R215" i="2"/>
  <c r="K214" i="8" s="1"/>
  <c r="P215" i="2"/>
  <c r="J214" i="8" s="1"/>
  <c r="N215" i="2"/>
  <c r="I214" i="8" s="1"/>
  <c r="M215" i="2"/>
  <c r="E214" i="8" s="1"/>
  <c r="R214" i="2"/>
  <c r="K213" i="8" s="1"/>
  <c r="P214" i="2"/>
  <c r="J213" i="8" s="1"/>
  <c r="N214" i="2"/>
  <c r="I213" i="8" s="1"/>
  <c r="M214" i="2"/>
  <c r="E213" i="8" s="1"/>
  <c r="R213" i="2"/>
  <c r="K212" i="8" s="1"/>
  <c r="P213" i="2"/>
  <c r="J212" i="8" s="1"/>
  <c r="N213" i="2"/>
  <c r="I212" i="8" s="1"/>
  <c r="M213" i="2"/>
  <c r="E212" i="8" s="1"/>
  <c r="R212" i="2"/>
  <c r="K211" i="8" s="1"/>
  <c r="P212" i="2"/>
  <c r="J211" i="8" s="1"/>
  <c r="N212" i="2"/>
  <c r="I211" i="8" s="1"/>
  <c r="M212" i="2"/>
  <c r="E211" i="8" s="1"/>
  <c r="R211" i="2"/>
  <c r="K210" i="8" s="1"/>
  <c r="P211" i="2"/>
  <c r="J210" i="8" s="1"/>
  <c r="N211" i="2"/>
  <c r="I210" i="8" s="1"/>
  <c r="M211" i="2"/>
  <c r="E210" i="8" s="1"/>
  <c r="R210" i="2"/>
  <c r="K209" i="8" s="1"/>
  <c r="P210" i="2"/>
  <c r="J209" i="8" s="1"/>
  <c r="N210" i="2"/>
  <c r="I209" i="8" s="1"/>
  <c r="M210" i="2"/>
  <c r="E209" i="8" s="1"/>
  <c r="R209" i="2"/>
  <c r="K208" i="8" s="1"/>
  <c r="P209" i="2"/>
  <c r="J208" i="8" s="1"/>
  <c r="N209" i="2"/>
  <c r="I208" i="8" s="1"/>
  <c r="M209" i="2"/>
  <c r="E208" i="8" s="1"/>
  <c r="R208" i="2"/>
  <c r="K207" i="8" s="1"/>
  <c r="P208" i="2"/>
  <c r="J207" i="8" s="1"/>
  <c r="N208" i="2"/>
  <c r="I207" i="8" s="1"/>
  <c r="M208" i="2"/>
  <c r="E207" i="8" s="1"/>
  <c r="R207" i="2"/>
  <c r="K206" i="8" s="1"/>
  <c r="P207" i="2"/>
  <c r="J206" i="8" s="1"/>
  <c r="N207" i="2"/>
  <c r="I206" i="8" s="1"/>
  <c r="M207" i="2"/>
  <c r="E206" i="8" s="1"/>
  <c r="R206" i="2"/>
  <c r="K205" i="8" s="1"/>
  <c r="P206" i="2"/>
  <c r="J205" i="8" s="1"/>
  <c r="N206" i="2"/>
  <c r="I205" i="8" s="1"/>
  <c r="M206" i="2"/>
  <c r="E205" i="8" s="1"/>
  <c r="R205" i="2"/>
  <c r="K204" i="8" s="1"/>
  <c r="P205" i="2"/>
  <c r="J204" i="8" s="1"/>
  <c r="N205" i="2"/>
  <c r="I204" i="8" s="1"/>
  <c r="M205" i="2"/>
  <c r="E204" i="8" s="1"/>
  <c r="R204" i="2"/>
  <c r="K203" i="8" s="1"/>
  <c r="P204" i="2"/>
  <c r="J203" i="8" s="1"/>
  <c r="N204" i="2"/>
  <c r="I203" i="8" s="1"/>
  <c r="M204" i="2"/>
  <c r="E203" i="8" s="1"/>
  <c r="R203" i="2"/>
  <c r="K202" i="8" s="1"/>
  <c r="P203" i="2"/>
  <c r="J202" i="8" s="1"/>
  <c r="N203" i="2"/>
  <c r="I202" i="8" s="1"/>
  <c r="M203" i="2"/>
  <c r="E202" i="8" s="1"/>
  <c r="R202" i="2"/>
  <c r="K201" i="8" s="1"/>
  <c r="P202" i="2"/>
  <c r="J201" i="8" s="1"/>
  <c r="N202" i="2"/>
  <c r="I201" i="8" s="1"/>
  <c r="M202" i="2"/>
  <c r="E201" i="8" s="1"/>
  <c r="R201" i="2"/>
  <c r="K200" i="8" s="1"/>
  <c r="P201" i="2"/>
  <c r="J200" i="8" s="1"/>
  <c r="N201" i="2"/>
  <c r="I200" i="8" s="1"/>
  <c r="M201" i="2"/>
  <c r="E200" i="8" s="1"/>
  <c r="R200" i="2"/>
  <c r="K199" i="8" s="1"/>
  <c r="P200" i="2"/>
  <c r="J199" i="8" s="1"/>
  <c r="N200" i="2"/>
  <c r="I199" i="8" s="1"/>
  <c r="M200" i="2"/>
  <c r="E199" i="8" s="1"/>
  <c r="R199" i="2"/>
  <c r="K198" i="8" s="1"/>
  <c r="P199" i="2"/>
  <c r="J198" i="8" s="1"/>
  <c r="N199" i="2"/>
  <c r="I198" i="8" s="1"/>
  <c r="M199" i="2"/>
  <c r="E198" i="8" s="1"/>
  <c r="R198" i="2"/>
  <c r="K197" i="8" s="1"/>
  <c r="P198" i="2"/>
  <c r="J197" i="8" s="1"/>
  <c r="N198" i="2"/>
  <c r="I197" i="8" s="1"/>
  <c r="M198" i="2"/>
  <c r="E197" i="8" s="1"/>
  <c r="R197" i="2"/>
  <c r="K196" i="8" s="1"/>
  <c r="P197" i="2"/>
  <c r="J196" i="8" s="1"/>
  <c r="N197" i="2"/>
  <c r="I196" i="8" s="1"/>
  <c r="M197" i="2"/>
  <c r="E196" i="8" s="1"/>
  <c r="R196" i="2"/>
  <c r="K195" i="8" s="1"/>
  <c r="P196" i="2"/>
  <c r="J195" i="8" s="1"/>
  <c r="N196" i="2"/>
  <c r="I195" i="8" s="1"/>
  <c r="M196" i="2"/>
  <c r="E195" i="8" s="1"/>
  <c r="R195" i="2"/>
  <c r="K194" i="8" s="1"/>
  <c r="P195" i="2"/>
  <c r="J194" i="8" s="1"/>
  <c r="N195" i="2"/>
  <c r="I194" i="8" s="1"/>
  <c r="M195" i="2"/>
  <c r="E194" i="8" s="1"/>
  <c r="R194" i="2"/>
  <c r="K193" i="8" s="1"/>
  <c r="P194" i="2"/>
  <c r="J193" i="8" s="1"/>
  <c r="N194" i="2"/>
  <c r="I193" i="8" s="1"/>
  <c r="M194" i="2"/>
  <c r="E193" i="8" s="1"/>
  <c r="R193" i="2"/>
  <c r="K192" i="8" s="1"/>
  <c r="P193" i="2"/>
  <c r="J192" i="8" s="1"/>
  <c r="N193" i="2"/>
  <c r="I192" i="8" s="1"/>
  <c r="M193" i="2"/>
  <c r="E192" i="8" s="1"/>
  <c r="R192" i="2"/>
  <c r="K191" i="8" s="1"/>
  <c r="P192" i="2"/>
  <c r="J191" i="8" s="1"/>
  <c r="N192" i="2"/>
  <c r="I191" i="8" s="1"/>
  <c r="M192" i="2"/>
  <c r="E191" i="8" s="1"/>
  <c r="R191" i="2"/>
  <c r="K190" i="8" s="1"/>
  <c r="P191" i="2"/>
  <c r="J190" i="8" s="1"/>
  <c r="N191" i="2"/>
  <c r="I190" i="8" s="1"/>
  <c r="M191" i="2"/>
  <c r="E190" i="8" s="1"/>
  <c r="R190" i="2"/>
  <c r="K189" i="8" s="1"/>
  <c r="P190" i="2"/>
  <c r="J189" i="8" s="1"/>
  <c r="N190" i="2"/>
  <c r="I189" i="8" s="1"/>
  <c r="M190" i="2"/>
  <c r="E189" i="8" s="1"/>
  <c r="R189" i="2"/>
  <c r="K188" i="8" s="1"/>
  <c r="P189" i="2"/>
  <c r="J188" i="8" s="1"/>
  <c r="N189" i="2"/>
  <c r="I188" i="8" s="1"/>
  <c r="M189" i="2"/>
  <c r="E188" i="8" s="1"/>
  <c r="R188" i="2"/>
  <c r="K187" i="8" s="1"/>
  <c r="P188" i="2"/>
  <c r="J187" i="8" s="1"/>
  <c r="N188" i="2"/>
  <c r="I187" i="8" s="1"/>
  <c r="M188" i="2"/>
  <c r="E187" i="8" s="1"/>
  <c r="R187" i="2"/>
  <c r="K186" i="8" s="1"/>
  <c r="P187" i="2"/>
  <c r="J186" i="8" s="1"/>
  <c r="N187" i="2"/>
  <c r="I186" i="8" s="1"/>
  <c r="M187" i="2"/>
  <c r="E186" i="8" s="1"/>
  <c r="R186" i="2"/>
  <c r="K185" i="8" s="1"/>
  <c r="P186" i="2"/>
  <c r="J185" i="8" s="1"/>
  <c r="N186" i="2"/>
  <c r="I185" i="8" s="1"/>
  <c r="M186" i="2"/>
  <c r="E185" i="8" s="1"/>
  <c r="R185" i="2"/>
  <c r="K184" i="8" s="1"/>
  <c r="P185" i="2"/>
  <c r="J184" i="8" s="1"/>
  <c r="N185" i="2"/>
  <c r="I184" i="8" s="1"/>
  <c r="M185" i="2"/>
  <c r="E184" i="8" s="1"/>
  <c r="R184" i="2"/>
  <c r="K183" i="8" s="1"/>
  <c r="P184" i="2"/>
  <c r="J183" i="8" s="1"/>
  <c r="N184" i="2"/>
  <c r="I183" i="8" s="1"/>
  <c r="M184" i="2"/>
  <c r="E183" i="8" s="1"/>
  <c r="R183" i="2"/>
  <c r="K182" i="8" s="1"/>
  <c r="P183" i="2"/>
  <c r="J182" i="8" s="1"/>
  <c r="N183" i="2"/>
  <c r="I182" i="8" s="1"/>
  <c r="M183" i="2"/>
  <c r="E182" i="8" s="1"/>
  <c r="R182" i="2"/>
  <c r="K181" i="8" s="1"/>
  <c r="P182" i="2"/>
  <c r="J181" i="8" s="1"/>
  <c r="N182" i="2"/>
  <c r="I181" i="8" s="1"/>
  <c r="M182" i="2"/>
  <c r="E181" i="8" s="1"/>
  <c r="R181" i="2"/>
  <c r="K180" i="8" s="1"/>
  <c r="P181" i="2"/>
  <c r="J180" i="8" s="1"/>
  <c r="N181" i="2"/>
  <c r="I180" i="8" s="1"/>
  <c r="M181" i="2"/>
  <c r="E180" i="8" s="1"/>
  <c r="R180" i="2"/>
  <c r="K179" i="8" s="1"/>
  <c r="P180" i="2"/>
  <c r="J179" i="8" s="1"/>
  <c r="N180" i="2"/>
  <c r="I179" i="8" s="1"/>
  <c r="M180" i="2"/>
  <c r="E179" i="8" s="1"/>
  <c r="R179" i="2"/>
  <c r="K178" i="8" s="1"/>
  <c r="P179" i="2"/>
  <c r="J178" i="8" s="1"/>
  <c r="N179" i="2"/>
  <c r="I178" i="8" s="1"/>
  <c r="M179" i="2"/>
  <c r="E178" i="8" s="1"/>
  <c r="R178" i="2"/>
  <c r="K177" i="8" s="1"/>
  <c r="P178" i="2"/>
  <c r="J177" i="8" s="1"/>
  <c r="N178" i="2"/>
  <c r="I177" i="8" s="1"/>
  <c r="M178" i="2"/>
  <c r="E177" i="8" s="1"/>
  <c r="R177" i="2"/>
  <c r="K176" i="8" s="1"/>
  <c r="P177" i="2"/>
  <c r="J176" i="8" s="1"/>
  <c r="N177" i="2"/>
  <c r="I176" i="8" s="1"/>
  <c r="M177" i="2"/>
  <c r="E176" i="8" s="1"/>
  <c r="R176" i="2"/>
  <c r="K175" i="8" s="1"/>
  <c r="P176" i="2"/>
  <c r="J175" i="8" s="1"/>
  <c r="N176" i="2"/>
  <c r="I175" i="8" s="1"/>
  <c r="M176" i="2"/>
  <c r="E175" i="8" s="1"/>
  <c r="R175" i="2"/>
  <c r="K174" i="8" s="1"/>
  <c r="P175" i="2"/>
  <c r="J174" i="8" s="1"/>
  <c r="N175" i="2"/>
  <c r="I174" i="8" s="1"/>
  <c r="M175" i="2"/>
  <c r="E174" i="8" s="1"/>
  <c r="R174" i="2"/>
  <c r="K173" i="8" s="1"/>
  <c r="P174" i="2"/>
  <c r="J173" i="8" s="1"/>
  <c r="N174" i="2"/>
  <c r="I173" i="8" s="1"/>
  <c r="M174" i="2"/>
  <c r="E173" i="8" s="1"/>
  <c r="R173" i="2"/>
  <c r="K172" i="8" s="1"/>
  <c r="P173" i="2"/>
  <c r="J172" i="8" s="1"/>
  <c r="N173" i="2"/>
  <c r="I172" i="8" s="1"/>
  <c r="M173" i="2"/>
  <c r="E172" i="8" s="1"/>
  <c r="R172" i="2"/>
  <c r="K171" i="8" s="1"/>
  <c r="P172" i="2"/>
  <c r="J171" i="8" s="1"/>
  <c r="N172" i="2"/>
  <c r="I171" i="8" s="1"/>
  <c r="M172" i="2"/>
  <c r="E171" i="8" s="1"/>
  <c r="R171" i="2"/>
  <c r="K170" i="8" s="1"/>
  <c r="P171" i="2"/>
  <c r="J170" i="8" s="1"/>
  <c r="N171" i="2"/>
  <c r="I170" i="8" s="1"/>
  <c r="M171" i="2"/>
  <c r="E170" i="8" s="1"/>
  <c r="R170" i="2"/>
  <c r="K169" i="8" s="1"/>
  <c r="P170" i="2"/>
  <c r="J169" i="8" s="1"/>
  <c r="N170" i="2"/>
  <c r="I169" i="8" s="1"/>
  <c r="M170" i="2"/>
  <c r="E169" i="8" s="1"/>
  <c r="R169" i="2"/>
  <c r="K168" i="8" s="1"/>
  <c r="P169" i="2"/>
  <c r="J168" i="8" s="1"/>
  <c r="N169" i="2"/>
  <c r="I168" i="8" s="1"/>
  <c r="M169" i="2"/>
  <c r="E168" i="8" s="1"/>
  <c r="R168" i="2"/>
  <c r="K167" i="8" s="1"/>
  <c r="P168" i="2"/>
  <c r="J167" i="8" s="1"/>
  <c r="N168" i="2"/>
  <c r="I167" i="8" s="1"/>
  <c r="M168" i="2"/>
  <c r="E167" i="8" s="1"/>
  <c r="R167" i="2"/>
  <c r="K166" i="8" s="1"/>
  <c r="P167" i="2"/>
  <c r="J166" i="8" s="1"/>
  <c r="N167" i="2"/>
  <c r="I166" i="8" s="1"/>
  <c r="M167" i="2"/>
  <c r="E166" i="8" s="1"/>
  <c r="R166" i="2"/>
  <c r="K165" i="8" s="1"/>
  <c r="P166" i="2"/>
  <c r="J165" i="8" s="1"/>
  <c r="N166" i="2"/>
  <c r="I165" i="8" s="1"/>
  <c r="M166" i="2"/>
  <c r="E165" i="8" s="1"/>
  <c r="R165" i="2"/>
  <c r="K164" i="8" s="1"/>
  <c r="P165" i="2"/>
  <c r="J164" i="8" s="1"/>
  <c r="N165" i="2"/>
  <c r="I164" i="8" s="1"/>
  <c r="M165" i="2"/>
  <c r="E164" i="8" s="1"/>
  <c r="R164" i="2"/>
  <c r="K163" i="8" s="1"/>
  <c r="P164" i="2"/>
  <c r="J163" i="8" s="1"/>
  <c r="N164" i="2"/>
  <c r="I163" i="8" s="1"/>
  <c r="M164" i="2"/>
  <c r="E163" i="8" s="1"/>
  <c r="R163" i="2"/>
  <c r="K162" i="8" s="1"/>
  <c r="P163" i="2"/>
  <c r="J162" i="8" s="1"/>
  <c r="N163" i="2"/>
  <c r="I162" i="8" s="1"/>
  <c r="M163" i="2"/>
  <c r="E162" i="8" s="1"/>
  <c r="R162" i="2"/>
  <c r="K161" i="8" s="1"/>
  <c r="P162" i="2"/>
  <c r="J161" i="8" s="1"/>
  <c r="N162" i="2"/>
  <c r="I161" i="8" s="1"/>
  <c r="M162" i="2"/>
  <c r="E161" i="8" s="1"/>
  <c r="R161" i="2"/>
  <c r="K160" i="8" s="1"/>
  <c r="P161" i="2"/>
  <c r="J160" i="8" s="1"/>
  <c r="N161" i="2"/>
  <c r="I160" i="8" s="1"/>
  <c r="M161" i="2"/>
  <c r="E160" i="8" s="1"/>
  <c r="R160" i="2"/>
  <c r="K159" i="8" s="1"/>
  <c r="P160" i="2"/>
  <c r="J159" i="8" s="1"/>
  <c r="N160" i="2"/>
  <c r="I159" i="8" s="1"/>
  <c r="M160" i="2"/>
  <c r="E159" i="8" s="1"/>
  <c r="R159" i="2"/>
  <c r="K158" i="8" s="1"/>
  <c r="P159" i="2"/>
  <c r="J158" i="8" s="1"/>
  <c r="N159" i="2"/>
  <c r="I158" i="8" s="1"/>
  <c r="M159" i="2"/>
  <c r="E158" i="8" s="1"/>
  <c r="R158" i="2"/>
  <c r="K157" i="8" s="1"/>
  <c r="P158" i="2"/>
  <c r="J157" i="8" s="1"/>
  <c r="N158" i="2"/>
  <c r="I157" i="8" s="1"/>
  <c r="M158" i="2"/>
  <c r="E157" i="8" s="1"/>
  <c r="R157" i="2"/>
  <c r="K156" i="8" s="1"/>
  <c r="P157" i="2"/>
  <c r="J156" i="8" s="1"/>
  <c r="N157" i="2"/>
  <c r="I156" i="8" s="1"/>
  <c r="M157" i="2"/>
  <c r="E156" i="8" s="1"/>
  <c r="R156" i="2"/>
  <c r="K155" i="8" s="1"/>
  <c r="P156" i="2"/>
  <c r="J155" i="8" s="1"/>
  <c r="N156" i="2"/>
  <c r="I155" i="8" s="1"/>
  <c r="M156" i="2"/>
  <c r="E155" i="8" s="1"/>
  <c r="R155" i="2"/>
  <c r="K154" i="8" s="1"/>
  <c r="P155" i="2"/>
  <c r="J154" i="8" s="1"/>
  <c r="N155" i="2"/>
  <c r="I154" i="8" s="1"/>
  <c r="M155" i="2"/>
  <c r="E154" i="8" s="1"/>
  <c r="R154" i="2"/>
  <c r="K153" i="8" s="1"/>
  <c r="P154" i="2"/>
  <c r="J153" i="8" s="1"/>
  <c r="N154" i="2"/>
  <c r="I153" i="8" s="1"/>
  <c r="M154" i="2"/>
  <c r="E153" i="8" s="1"/>
  <c r="R153" i="2"/>
  <c r="K152" i="8" s="1"/>
  <c r="P153" i="2"/>
  <c r="J152" i="8" s="1"/>
  <c r="N153" i="2"/>
  <c r="I152" i="8" s="1"/>
  <c r="M153" i="2"/>
  <c r="E152" i="8" s="1"/>
  <c r="R152" i="2"/>
  <c r="K151" i="8" s="1"/>
  <c r="P152" i="2"/>
  <c r="J151" i="8" s="1"/>
  <c r="N152" i="2"/>
  <c r="I151" i="8" s="1"/>
  <c r="M152" i="2"/>
  <c r="E151" i="8" s="1"/>
  <c r="R151" i="2"/>
  <c r="K150" i="8" s="1"/>
  <c r="P151" i="2"/>
  <c r="J150" i="8" s="1"/>
  <c r="N151" i="2"/>
  <c r="I150" i="8" s="1"/>
  <c r="M151" i="2"/>
  <c r="E150" i="8" s="1"/>
  <c r="R150" i="2"/>
  <c r="K149" i="8" s="1"/>
  <c r="P150" i="2"/>
  <c r="J149" i="8" s="1"/>
  <c r="N150" i="2"/>
  <c r="I149" i="8" s="1"/>
  <c r="M150" i="2"/>
  <c r="E149" i="8" s="1"/>
  <c r="R149" i="2"/>
  <c r="K148" i="8" s="1"/>
  <c r="P149" i="2"/>
  <c r="J148" i="8" s="1"/>
  <c r="N149" i="2"/>
  <c r="I148" i="8" s="1"/>
  <c r="M149" i="2"/>
  <c r="E148" i="8" s="1"/>
  <c r="R148" i="2"/>
  <c r="K147" i="8" s="1"/>
  <c r="P148" i="2"/>
  <c r="J147" i="8" s="1"/>
  <c r="N148" i="2"/>
  <c r="I147" i="8" s="1"/>
  <c r="M148" i="2"/>
  <c r="E147" i="8" s="1"/>
  <c r="R147" i="2"/>
  <c r="K146" i="8" s="1"/>
  <c r="P147" i="2"/>
  <c r="J146" i="8" s="1"/>
  <c r="N147" i="2"/>
  <c r="I146" i="8" s="1"/>
  <c r="M147" i="2"/>
  <c r="E146" i="8" s="1"/>
  <c r="R146" i="2"/>
  <c r="K145" i="8" s="1"/>
  <c r="P146" i="2"/>
  <c r="J145" i="8" s="1"/>
  <c r="N146" i="2"/>
  <c r="I145" i="8" s="1"/>
  <c r="M146" i="2"/>
  <c r="E145" i="8" s="1"/>
  <c r="R145" i="2"/>
  <c r="K144" i="8" s="1"/>
  <c r="P145" i="2"/>
  <c r="J144" i="8" s="1"/>
  <c r="N145" i="2"/>
  <c r="I144" i="8" s="1"/>
  <c r="M145" i="2"/>
  <c r="E144" i="8" s="1"/>
  <c r="R144" i="2"/>
  <c r="K143" i="8" s="1"/>
  <c r="P144" i="2"/>
  <c r="J143" i="8" s="1"/>
  <c r="N144" i="2"/>
  <c r="I143" i="8" s="1"/>
  <c r="M144" i="2"/>
  <c r="E143" i="8" s="1"/>
  <c r="R143" i="2"/>
  <c r="K142" i="8" s="1"/>
  <c r="P143" i="2"/>
  <c r="J142" i="8" s="1"/>
  <c r="N143" i="2"/>
  <c r="I142" i="8" s="1"/>
  <c r="M143" i="2"/>
  <c r="E142" i="8" s="1"/>
  <c r="R142" i="2"/>
  <c r="K141" i="8" s="1"/>
  <c r="P142" i="2"/>
  <c r="J141" i="8" s="1"/>
  <c r="N142" i="2"/>
  <c r="I141" i="8" s="1"/>
  <c r="M142" i="2"/>
  <c r="E141" i="8" s="1"/>
  <c r="R141" i="2"/>
  <c r="K140" i="8" s="1"/>
  <c r="P141" i="2"/>
  <c r="J140" i="8" s="1"/>
  <c r="N141" i="2"/>
  <c r="I140" i="8" s="1"/>
  <c r="M141" i="2"/>
  <c r="E140" i="8" s="1"/>
  <c r="R140" i="2"/>
  <c r="K139" i="8" s="1"/>
  <c r="P140" i="2"/>
  <c r="J139" i="8" s="1"/>
  <c r="N140" i="2"/>
  <c r="I139" i="8" s="1"/>
  <c r="M140" i="2"/>
  <c r="E139" i="8" s="1"/>
  <c r="R139" i="2"/>
  <c r="K138" i="8" s="1"/>
  <c r="P139" i="2"/>
  <c r="J138" i="8" s="1"/>
  <c r="N139" i="2"/>
  <c r="I138" i="8" s="1"/>
  <c r="M139" i="2"/>
  <c r="E138" i="8" s="1"/>
  <c r="R138" i="2"/>
  <c r="K137" i="8" s="1"/>
  <c r="P138" i="2"/>
  <c r="J137" i="8" s="1"/>
  <c r="N138" i="2"/>
  <c r="I137" i="8" s="1"/>
  <c r="M138" i="2"/>
  <c r="E137" i="8" s="1"/>
  <c r="R137" i="2"/>
  <c r="K136" i="8" s="1"/>
  <c r="P137" i="2"/>
  <c r="J136" i="8" s="1"/>
  <c r="N137" i="2"/>
  <c r="I136" i="8" s="1"/>
  <c r="M137" i="2"/>
  <c r="E136" i="8" s="1"/>
  <c r="R136" i="2"/>
  <c r="K135" i="8" s="1"/>
  <c r="P136" i="2"/>
  <c r="J135" i="8" s="1"/>
  <c r="N136" i="2"/>
  <c r="I135" i="8" s="1"/>
  <c r="M136" i="2"/>
  <c r="E135" i="8" s="1"/>
  <c r="R135" i="2"/>
  <c r="K134" i="8" s="1"/>
  <c r="P135" i="2"/>
  <c r="J134" i="8" s="1"/>
  <c r="N135" i="2"/>
  <c r="I134" i="8" s="1"/>
  <c r="M135" i="2"/>
  <c r="E134" i="8" s="1"/>
  <c r="R134" i="2"/>
  <c r="K133" i="8" s="1"/>
  <c r="P134" i="2"/>
  <c r="J133" i="8" s="1"/>
  <c r="N134" i="2"/>
  <c r="I133" i="8" s="1"/>
  <c r="M134" i="2"/>
  <c r="E133" i="8" s="1"/>
  <c r="R133" i="2"/>
  <c r="K132" i="8" s="1"/>
  <c r="P133" i="2"/>
  <c r="J132" i="8" s="1"/>
  <c r="N133" i="2"/>
  <c r="I132" i="8" s="1"/>
  <c r="M133" i="2"/>
  <c r="E132" i="8" s="1"/>
  <c r="R132" i="2"/>
  <c r="K131" i="8" s="1"/>
  <c r="P132" i="2"/>
  <c r="J131" i="8" s="1"/>
  <c r="N132" i="2"/>
  <c r="I131" i="8" s="1"/>
  <c r="M132" i="2"/>
  <c r="E131" i="8" s="1"/>
  <c r="R131" i="2"/>
  <c r="K130" i="8" s="1"/>
  <c r="P131" i="2"/>
  <c r="J130" i="8" s="1"/>
  <c r="N131" i="2"/>
  <c r="I130" i="8" s="1"/>
  <c r="M131" i="2"/>
  <c r="E130" i="8" s="1"/>
  <c r="R130" i="2"/>
  <c r="K129" i="8" s="1"/>
  <c r="P130" i="2"/>
  <c r="J129" i="8" s="1"/>
  <c r="N130" i="2"/>
  <c r="I129" i="8" s="1"/>
  <c r="M130" i="2"/>
  <c r="E129" i="8" s="1"/>
  <c r="R129" i="2"/>
  <c r="K128" i="8" s="1"/>
  <c r="P129" i="2"/>
  <c r="J128" i="8" s="1"/>
  <c r="N129" i="2"/>
  <c r="I128" i="8" s="1"/>
  <c r="M129" i="2"/>
  <c r="E128" i="8" s="1"/>
  <c r="R128" i="2"/>
  <c r="K127" i="8" s="1"/>
  <c r="P128" i="2"/>
  <c r="J127" i="8" s="1"/>
  <c r="N128" i="2"/>
  <c r="I127" i="8" s="1"/>
  <c r="M128" i="2"/>
  <c r="E127" i="8" s="1"/>
  <c r="R127" i="2"/>
  <c r="K126" i="8" s="1"/>
  <c r="P127" i="2"/>
  <c r="J126" i="8" s="1"/>
  <c r="N127" i="2"/>
  <c r="I126" i="8" s="1"/>
  <c r="M127" i="2"/>
  <c r="E126" i="8" s="1"/>
  <c r="R126" i="2"/>
  <c r="K125" i="8" s="1"/>
  <c r="P126" i="2"/>
  <c r="J125" i="8" s="1"/>
  <c r="N126" i="2"/>
  <c r="I125" i="8" s="1"/>
  <c r="M126" i="2"/>
  <c r="E125" i="8" s="1"/>
  <c r="R125" i="2"/>
  <c r="K124" i="8" s="1"/>
  <c r="P125" i="2"/>
  <c r="J124" i="8" s="1"/>
  <c r="N125" i="2"/>
  <c r="I124" i="8" s="1"/>
  <c r="M125" i="2"/>
  <c r="E124" i="8" s="1"/>
  <c r="R124" i="2"/>
  <c r="K123" i="8" s="1"/>
  <c r="P124" i="2"/>
  <c r="J123" i="8" s="1"/>
  <c r="N124" i="2"/>
  <c r="I123" i="8" s="1"/>
  <c r="M124" i="2"/>
  <c r="E123" i="8" s="1"/>
  <c r="R123" i="2"/>
  <c r="K122" i="8" s="1"/>
  <c r="P123" i="2"/>
  <c r="J122" i="8" s="1"/>
  <c r="N123" i="2"/>
  <c r="I122" i="8" s="1"/>
  <c r="M123" i="2"/>
  <c r="E122" i="8" s="1"/>
  <c r="R122" i="2"/>
  <c r="K121" i="8" s="1"/>
  <c r="P122" i="2"/>
  <c r="J121" i="8" s="1"/>
  <c r="N122" i="2"/>
  <c r="I121" i="8" s="1"/>
  <c r="M122" i="2"/>
  <c r="E121" i="8" s="1"/>
  <c r="R121" i="2"/>
  <c r="K120" i="8" s="1"/>
  <c r="P121" i="2"/>
  <c r="J120" i="8" s="1"/>
  <c r="N121" i="2"/>
  <c r="I120" i="8" s="1"/>
  <c r="M121" i="2"/>
  <c r="E120" i="8" s="1"/>
  <c r="R120" i="2"/>
  <c r="K119" i="8" s="1"/>
  <c r="P120" i="2"/>
  <c r="J119" i="8" s="1"/>
  <c r="N120" i="2"/>
  <c r="I119" i="8" s="1"/>
  <c r="M120" i="2"/>
  <c r="E119" i="8" s="1"/>
  <c r="R119" i="2"/>
  <c r="K118" i="8" s="1"/>
  <c r="P119" i="2"/>
  <c r="J118" i="8" s="1"/>
  <c r="N119" i="2"/>
  <c r="I118" i="8" s="1"/>
  <c r="M119" i="2"/>
  <c r="E118" i="8" s="1"/>
  <c r="R118" i="2"/>
  <c r="K117" i="8" s="1"/>
  <c r="P118" i="2"/>
  <c r="J117" i="8" s="1"/>
  <c r="N118" i="2"/>
  <c r="I117" i="8" s="1"/>
  <c r="M118" i="2"/>
  <c r="E117" i="8" s="1"/>
  <c r="R117" i="2"/>
  <c r="K116" i="8" s="1"/>
  <c r="P117" i="2"/>
  <c r="J116" i="8" s="1"/>
  <c r="N117" i="2"/>
  <c r="I116" i="8" s="1"/>
  <c r="M117" i="2"/>
  <c r="E116" i="8" s="1"/>
  <c r="R116" i="2"/>
  <c r="K115" i="8" s="1"/>
  <c r="P116" i="2"/>
  <c r="J115" i="8" s="1"/>
  <c r="N116" i="2"/>
  <c r="I115" i="8" s="1"/>
  <c r="M116" i="2"/>
  <c r="E115" i="8" s="1"/>
  <c r="R115" i="2"/>
  <c r="K114" i="8" s="1"/>
  <c r="P115" i="2"/>
  <c r="J114" i="8" s="1"/>
  <c r="N115" i="2"/>
  <c r="I114" i="8" s="1"/>
  <c r="M115" i="2"/>
  <c r="E114" i="8" s="1"/>
  <c r="R114" i="2"/>
  <c r="K113" i="8" s="1"/>
  <c r="P114" i="2"/>
  <c r="J113" i="8" s="1"/>
  <c r="N114" i="2"/>
  <c r="I113" i="8" s="1"/>
  <c r="M114" i="2"/>
  <c r="E113" i="8" s="1"/>
  <c r="R113" i="2"/>
  <c r="K112" i="8" s="1"/>
  <c r="P113" i="2"/>
  <c r="J112" i="8" s="1"/>
  <c r="N113" i="2"/>
  <c r="I112" i="8" s="1"/>
  <c r="M113" i="2"/>
  <c r="E112" i="8" s="1"/>
  <c r="R112" i="2"/>
  <c r="K111" i="8" s="1"/>
  <c r="P112" i="2"/>
  <c r="J111" i="8" s="1"/>
  <c r="N112" i="2"/>
  <c r="I111" i="8" s="1"/>
  <c r="M112" i="2"/>
  <c r="E111" i="8" s="1"/>
  <c r="R111" i="2"/>
  <c r="K110" i="8" s="1"/>
  <c r="P111" i="2"/>
  <c r="J110" i="8" s="1"/>
  <c r="N111" i="2"/>
  <c r="I110" i="8" s="1"/>
  <c r="M111" i="2"/>
  <c r="E110" i="8" s="1"/>
  <c r="R110" i="2"/>
  <c r="K109" i="8" s="1"/>
  <c r="P110" i="2"/>
  <c r="J109" i="8" s="1"/>
  <c r="N110" i="2"/>
  <c r="I109" i="8" s="1"/>
  <c r="M110" i="2"/>
  <c r="E109" i="8" s="1"/>
  <c r="R109" i="2"/>
  <c r="K108" i="8" s="1"/>
  <c r="P109" i="2"/>
  <c r="J108" i="8" s="1"/>
  <c r="N109" i="2"/>
  <c r="I108" i="8" s="1"/>
  <c r="M109" i="2"/>
  <c r="E108" i="8" s="1"/>
  <c r="R108" i="2"/>
  <c r="K107" i="8" s="1"/>
  <c r="P108" i="2"/>
  <c r="J107" i="8" s="1"/>
  <c r="N108" i="2"/>
  <c r="I107" i="8" s="1"/>
  <c r="M108" i="2"/>
  <c r="E107" i="8" s="1"/>
  <c r="R107" i="2"/>
  <c r="K106" i="8" s="1"/>
  <c r="P107" i="2"/>
  <c r="J106" i="8" s="1"/>
  <c r="N107" i="2"/>
  <c r="I106" i="8" s="1"/>
  <c r="M107" i="2"/>
  <c r="E106" i="8" s="1"/>
  <c r="R106" i="2"/>
  <c r="K105" i="8" s="1"/>
  <c r="P106" i="2"/>
  <c r="J105" i="8" s="1"/>
  <c r="N106" i="2"/>
  <c r="I105" i="8" s="1"/>
  <c r="M106" i="2"/>
  <c r="E105" i="8" s="1"/>
  <c r="R105" i="2"/>
  <c r="K104" i="8" s="1"/>
  <c r="P105" i="2"/>
  <c r="J104" i="8" s="1"/>
  <c r="N105" i="2"/>
  <c r="I104" i="8" s="1"/>
  <c r="M105" i="2"/>
  <c r="E104" i="8" s="1"/>
  <c r="R104" i="2"/>
  <c r="K103" i="8" s="1"/>
  <c r="P104" i="2"/>
  <c r="J103" i="8" s="1"/>
  <c r="N104" i="2"/>
  <c r="I103" i="8" s="1"/>
  <c r="M104" i="2"/>
  <c r="E103" i="8" s="1"/>
  <c r="R103" i="2"/>
  <c r="K102" i="8" s="1"/>
  <c r="P103" i="2"/>
  <c r="J102" i="8" s="1"/>
  <c r="N103" i="2"/>
  <c r="I102" i="8" s="1"/>
  <c r="M103" i="2"/>
  <c r="E102" i="8" s="1"/>
  <c r="R102" i="2"/>
  <c r="K101" i="8" s="1"/>
  <c r="P102" i="2"/>
  <c r="J101" i="8" s="1"/>
  <c r="N102" i="2"/>
  <c r="I101" i="8" s="1"/>
  <c r="M102" i="2"/>
  <c r="E101" i="8" s="1"/>
  <c r="R101" i="2"/>
  <c r="K100" i="8" s="1"/>
  <c r="P101" i="2"/>
  <c r="J100" i="8" s="1"/>
  <c r="N101" i="2"/>
  <c r="I100" i="8" s="1"/>
  <c r="M101" i="2"/>
  <c r="E100" i="8" s="1"/>
  <c r="R100" i="2"/>
  <c r="K99" i="8" s="1"/>
  <c r="P100" i="2"/>
  <c r="J99" i="8" s="1"/>
  <c r="N100" i="2"/>
  <c r="I99" i="8" s="1"/>
  <c r="M100" i="2"/>
  <c r="E99" i="8" s="1"/>
  <c r="R99" i="2"/>
  <c r="K98" i="8" s="1"/>
  <c r="P99" i="2"/>
  <c r="J98" i="8" s="1"/>
  <c r="N99" i="2"/>
  <c r="I98" i="8" s="1"/>
  <c r="M99" i="2"/>
  <c r="E98" i="8" s="1"/>
  <c r="R98" i="2"/>
  <c r="K97" i="8" s="1"/>
  <c r="P98" i="2"/>
  <c r="J97" i="8" s="1"/>
  <c r="N98" i="2"/>
  <c r="I97" i="8" s="1"/>
  <c r="M98" i="2"/>
  <c r="E97" i="8" s="1"/>
  <c r="R97" i="2"/>
  <c r="K96" i="8" s="1"/>
  <c r="P97" i="2"/>
  <c r="J96" i="8" s="1"/>
  <c r="N97" i="2"/>
  <c r="I96" i="8" s="1"/>
  <c r="M97" i="2"/>
  <c r="E96" i="8" s="1"/>
  <c r="R96" i="2"/>
  <c r="K95" i="8" s="1"/>
  <c r="P96" i="2"/>
  <c r="J95" i="8" s="1"/>
  <c r="N96" i="2"/>
  <c r="I95" i="8" s="1"/>
  <c r="M96" i="2"/>
  <c r="E95" i="8" s="1"/>
  <c r="R95" i="2"/>
  <c r="K94" i="8" s="1"/>
  <c r="P95" i="2"/>
  <c r="J94" i="8" s="1"/>
  <c r="N95" i="2"/>
  <c r="I94" i="8" s="1"/>
  <c r="M95" i="2"/>
  <c r="E94" i="8" s="1"/>
  <c r="R94" i="2"/>
  <c r="K93" i="8" s="1"/>
  <c r="P94" i="2"/>
  <c r="J93" i="8" s="1"/>
  <c r="N94" i="2"/>
  <c r="I93" i="8" s="1"/>
  <c r="M94" i="2"/>
  <c r="E93" i="8" s="1"/>
  <c r="R93" i="2"/>
  <c r="K92" i="8" s="1"/>
  <c r="P93" i="2"/>
  <c r="J92" i="8" s="1"/>
  <c r="N93" i="2"/>
  <c r="I92" i="8" s="1"/>
  <c r="M93" i="2"/>
  <c r="E92" i="8" s="1"/>
  <c r="R92" i="2"/>
  <c r="K91" i="8" s="1"/>
  <c r="P92" i="2"/>
  <c r="J91" i="8" s="1"/>
  <c r="N92" i="2"/>
  <c r="I91" i="8" s="1"/>
  <c r="M92" i="2"/>
  <c r="E91" i="8" s="1"/>
  <c r="R91" i="2"/>
  <c r="K90" i="8" s="1"/>
  <c r="P91" i="2"/>
  <c r="J90" i="8" s="1"/>
  <c r="N91" i="2"/>
  <c r="I90" i="8" s="1"/>
  <c r="M91" i="2"/>
  <c r="E90" i="8" s="1"/>
  <c r="R90" i="2"/>
  <c r="K89" i="8" s="1"/>
  <c r="P90" i="2"/>
  <c r="J89" i="8" s="1"/>
  <c r="N90" i="2"/>
  <c r="I89" i="8" s="1"/>
  <c r="M90" i="2"/>
  <c r="E89" i="8" s="1"/>
  <c r="R89" i="2"/>
  <c r="K88" i="8" s="1"/>
  <c r="P89" i="2"/>
  <c r="J88" i="8" s="1"/>
  <c r="N89" i="2"/>
  <c r="I88" i="8" s="1"/>
  <c r="M89" i="2"/>
  <c r="E88" i="8" s="1"/>
  <c r="R88" i="2"/>
  <c r="K87" i="8" s="1"/>
  <c r="P88" i="2"/>
  <c r="J87" i="8" s="1"/>
  <c r="N88" i="2"/>
  <c r="I87" i="8" s="1"/>
  <c r="M88" i="2"/>
  <c r="E87" i="8" s="1"/>
  <c r="R87" i="2"/>
  <c r="K86" i="8" s="1"/>
  <c r="P87" i="2"/>
  <c r="J86" i="8" s="1"/>
  <c r="N87" i="2"/>
  <c r="I86" i="8" s="1"/>
  <c r="M87" i="2"/>
  <c r="E86" i="8" s="1"/>
  <c r="R86" i="2"/>
  <c r="K85" i="8" s="1"/>
  <c r="P86" i="2"/>
  <c r="J85" i="8" s="1"/>
  <c r="N86" i="2"/>
  <c r="I85" i="8" s="1"/>
  <c r="M86" i="2"/>
  <c r="E85" i="8" s="1"/>
  <c r="R85" i="2"/>
  <c r="K84" i="8" s="1"/>
  <c r="P85" i="2"/>
  <c r="J84" i="8" s="1"/>
  <c r="N85" i="2"/>
  <c r="I84" i="8" s="1"/>
  <c r="M85" i="2"/>
  <c r="E84" i="8" s="1"/>
  <c r="R84" i="2"/>
  <c r="K83" i="8" s="1"/>
  <c r="P84" i="2"/>
  <c r="J83" i="8" s="1"/>
  <c r="N84" i="2"/>
  <c r="I83" i="8" s="1"/>
  <c r="M84" i="2"/>
  <c r="E83" i="8" s="1"/>
  <c r="R83" i="2"/>
  <c r="K82" i="8" s="1"/>
  <c r="P83" i="2"/>
  <c r="J82" i="8" s="1"/>
  <c r="N83" i="2"/>
  <c r="I82" i="8" s="1"/>
  <c r="M83" i="2"/>
  <c r="E82" i="8" s="1"/>
  <c r="R82" i="2"/>
  <c r="K81" i="8" s="1"/>
  <c r="P82" i="2"/>
  <c r="J81" i="8" s="1"/>
  <c r="N82" i="2"/>
  <c r="I81" i="8" s="1"/>
  <c r="M82" i="2"/>
  <c r="E81" i="8" s="1"/>
  <c r="R81" i="2"/>
  <c r="K80" i="8" s="1"/>
  <c r="P81" i="2"/>
  <c r="J80" i="8" s="1"/>
  <c r="N81" i="2"/>
  <c r="I80" i="8" s="1"/>
  <c r="M81" i="2"/>
  <c r="E80" i="8" s="1"/>
  <c r="R80" i="2"/>
  <c r="K79" i="8" s="1"/>
  <c r="P80" i="2"/>
  <c r="J79" i="8" s="1"/>
  <c r="N80" i="2"/>
  <c r="I79" i="8" s="1"/>
  <c r="M80" i="2"/>
  <c r="E79" i="8" s="1"/>
  <c r="R79" i="2"/>
  <c r="K78" i="8" s="1"/>
  <c r="P79" i="2"/>
  <c r="J78" i="8" s="1"/>
  <c r="N79" i="2"/>
  <c r="I78" i="8" s="1"/>
  <c r="M79" i="2"/>
  <c r="E78" i="8" s="1"/>
  <c r="R78" i="2"/>
  <c r="K77" i="8" s="1"/>
  <c r="P78" i="2"/>
  <c r="J77" i="8" s="1"/>
  <c r="N78" i="2"/>
  <c r="I77" i="8" s="1"/>
  <c r="M78" i="2"/>
  <c r="E77" i="8" s="1"/>
  <c r="R77" i="2"/>
  <c r="K76" i="8" s="1"/>
  <c r="P77" i="2"/>
  <c r="J76" i="8" s="1"/>
  <c r="N77" i="2"/>
  <c r="I76" i="8" s="1"/>
  <c r="M77" i="2"/>
  <c r="E76" i="8" s="1"/>
  <c r="R76" i="2"/>
  <c r="K75" i="8" s="1"/>
  <c r="P76" i="2"/>
  <c r="J75" i="8" s="1"/>
  <c r="N76" i="2"/>
  <c r="I75" i="8" s="1"/>
  <c r="M76" i="2"/>
  <c r="E75" i="8" s="1"/>
  <c r="R75" i="2"/>
  <c r="K74" i="8" s="1"/>
  <c r="P75" i="2"/>
  <c r="J74" i="8" s="1"/>
  <c r="N75" i="2"/>
  <c r="I74" i="8" s="1"/>
  <c r="M75" i="2"/>
  <c r="E74" i="8" s="1"/>
  <c r="R74" i="2"/>
  <c r="K73" i="8" s="1"/>
  <c r="P74" i="2"/>
  <c r="J73" i="8" s="1"/>
  <c r="N74" i="2"/>
  <c r="I73" i="8" s="1"/>
  <c r="M74" i="2"/>
  <c r="E73" i="8" s="1"/>
  <c r="R73" i="2"/>
  <c r="K72" i="8" s="1"/>
  <c r="P73" i="2"/>
  <c r="J72" i="8" s="1"/>
  <c r="N73" i="2"/>
  <c r="I72" i="8" s="1"/>
  <c r="M73" i="2"/>
  <c r="E72" i="8" s="1"/>
  <c r="R72" i="2"/>
  <c r="K71" i="8" s="1"/>
  <c r="P72" i="2"/>
  <c r="J71" i="8" s="1"/>
  <c r="N72" i="2"/>
  <c r="I71" i="8" s="1"/>
  <c r="M72" i="2"/>
  <c r="E71" i="8" s="1"/>
  <c r="R71" i="2"/>
  <c r="K70" i="8" s="1"/>
  <c r="P71" i="2"/>
  <c r="J70" i="8" s="1"/>
  <c r="N71" i="2"/>
  <c r="I70" i="8" s="1"/>
  <c r="M71" i="2"/>
  <c r="E70" i="8" s="1"/>
  <c r="R70" i="2"/>
  <c r="K69" i="8" s="1"/>
  <c r="P70" i="2"/>
  <c r="J69" i="8" s="1"/>
  <c r="N70" i="2"/>
  <c r="I69" i="8" s="1"/>
  <c r="M70" i="2"/>
  <c r="E69" i="8" s="1"/>
  <c r="R69" i="2"/>
  <c r="K68" i="8" s="1"/>
  <c r="P69" i="2"/>
  <c r="J68" i="8" s="1"/>
  <c r="N69" i="2"/>
  <c r="I68" i="8" s="1"/>
  <c r="M69" i="2"/>
  <c r="E68" i="8" s="1"/>
  <c r="R68" i="2"/>
  <c r="K67" i="8" s="1"/>
  <c r="P68" i="2"/>
  <c r="J67" i="8" s="1"/>
  <c r="N68" i="2"/>
  <c r="I67" i="8" s="1"/>
  <c r="M68" i="2"/>
  <c r="E67" i="8" s="1"/>
  <c r="R67" i="2"/>
  <c r="K66" i="8" s="1"/>
  <c r="P67" i="2"/>
  <c r="J66" i="8" s="1"/>
  <c r="N67" i="2"/>
  <c r="I66" i="8" s="1"/>
  <c r="M67" i="2"/>
  <c r="E66" i="8" s="1"/>
  <c r="R66" i="2"/>
  <c r="K65" i="8" s="1"/>
  <c r="P66" i="2"/>
  <c r="J65" i="8" s="1"/>
  <c r="N66" i="2"/>
  <c r="I65" i="8" s="1"/>
  <c r="M66" i="2"/>
  <c r="E65" i="8" s="1"/>
  <c r="R65" i="2"/>
  <c r="K64" i="8" s="1"/>
  <c r="P65" i="2"/>
  <c r="J64" i="8" s="1"/>
  <c r="N65" i="2"/>
  <c r="I64" i="8" s="1"/>
  <c r="M65" i="2"/>
  <c r="E64" i="8" s="1"/>
  <c r="R64" i="2"/>
  <c r="K63" i="8" s="1"/>
  <c r="P64" i="2"/>
  <c r="J63" i="8" s="1"/>
  <c r="N64" i="2"/>
  <c r="I63" i="8" s="1"/>
  <c r="M64" i="2"/>
  <c r="E63" i="8" s="1"/>
  <c r="R63" i="2"/>
  <c r="K62" i="8" s="1"/>
  <c r="P63" i="2"/>
  <c r="J62" i="8" s="1"/>
  <c r="N63" i="2"/>
  <c r="I62" i="8" s="1"/>
  <c r="M63" i="2"/>
  <c r="E62" i="8" s="1"/>
  <c r="R62" i="2"/>
  <c r="K61" i="8" s="1"/>
  <c r="P62" i="2"/>
  <c r="J61" i="8" s="1"/>
  <c r="N62" i="2"/>
  <c r="I61" i="8" s="1"/>
  <c r="M62" i="2"/>
  <c r="E61" i="8" s="1"/>
  <c r="R61" i="2"/>
  <c r="K60" i="8" s="1"/>
  <c r="P61" i="2"/>
  <c r="J60" i="8" s="1"/>
  <c r="N61" i="2"/>
  <c r="I60" i="8" s="1"/>
  <c r="M61" i="2"/>
  <c r="E60" i="8" s="1"/>
  <c r="R60" i="2"/>
  <c r="K59" i="8" s="1"/>
  <c r="P60" i="2"/>
  <c r="J59" i="8" s="1"/>
  <c r="N60" i="2"/>
  <c r="I59" i="8" s="1"/>
  <c r="M60" i="2"/>
  <c r="E59" i="8" s="1"/>
  <c r="R59" i="2"/>
  <c r="K58" i="8" s="1"/>
  <c r="P59" i="2"/>
  <c r="J58" i="8" s="1"/>
  <c r="N59" i="2"/>
  <c r="I58" i="8" s="1"/>
  <c r="M59" i="2"/>
  <c r="E58" i="8" s="1"/>
  <c r="R58" i="2"/>
  <c r="K57" i="8" s="1"/>
  <c r="P58" i="2"/>
  <c r="J57" i="8" s="1"/>
  <c r="N58" i="2"/>
  <c r="I57" i="8" s="1"/>
  <c r="M58" i="2"/>
  <c r="E57" i="8" s="1"/>
  <c r="R57" i="2"/>
  <c r="K56" i="8" s="1"/>
  <c r="P57" i="2"/>
  <c r="J56" i="8" s="1"/>
  <c r="N57" i="2"/>
  <c r="I56" i="8" s="1"/>
  <c r="M57" i="2"/>
  <c r="E56" i="8" s="1"/>
  <c r="R56" i="2"/>
  <c r="K55" i="8" s="1"/>
  <c r="P56" i="2"/>
  <c r="J55" i="8" s="1"/>
  <c r="N56" i="2"/>
  <c r="I55" i="8" s="1"/>
  <c r="M56" i="2"/>
  <c r="E55" i="8" s="1"/>
  <c r="R55" i="2"/>
  <c r="K54" i="8" s="1"/>
  <c r="P55" i="2"/>
  <c r="J54" i="8" s="1"/>
  <c r="N55" i="2"/>
  <c r="I54" i="8" s="1"/>
  <c r="M55" i="2"/>
  <c r="E54" i="8" s="1"/>
  <c r="R54" i="2"/>
  <c r="K53" i="8" s="1"/>
  <c r="P54" i="2"/>
  <c r="J53" i="8" s="1"/>
  <c r="N54" i="2"/>
  <c r="I53" i="8" s="1"/>
  <c r="M54" i="2"/>
  <c r="E53" i="8" s="1"/>
  <c r="R53" i="2"/>
  <c r="K52" i="8" s="1"/>
  <c r="P53" i="2"/>
  <c r="J52" i="8" s="1"/>
  <c r="N53" i="2"/>
  <c r="I52" i="8" s="1"/>
  <c r="M53" i="2"/>
  <c r="E52" i="8" s="1"/>
  <c r="R52" i="2"/>
  <c r="K51" i="8" s="1"/>
  <c r="P52" i="2"/>
  <c r="J51" i="8" s="1"/>
  <c r="N52" i="2"/>
  <c r="I51" i="8" s="1"/>
  <c r="M52" i="2"/>
  <c r="E51" i="8" s="1"/>
  <c r="R51" i="2"/>
  <c r="K50" i="8" s="1"/>
  <c r="P51" i="2"/>
  <c r="J50" i="8" s="1"/>
  <c r="N51" i="2"/>
  <c r="I50" i="8" s="1"/>
  <c r="M51" i="2"/>
  <c r="E50" i="8" s="1"/>
  <c r="R50" i="2"/>
  <c r="K49" i="8" s="1"/>
  <c r="P50" i="2"/>
  <c r="J49" i="8" s="1"/>
  <c r="N50" i="2"/>
  <c r="I49" i="8" s="1"/>
  <c r="M50" i="2"/>
  <c r="E49" i="8" s="1"/>
  <c r="R49" i="2"/>
  <c r="K48" i="8" s="1"/>
  <c r="P49" i="2"/>
  <c r="J48" i="8" s="1"/>
  <c r="N49" i="2"/>
  <c r="I48" i="8" s="1"/>
  <c r="M49" i="2"/>
  <c r="E48" i="8" s="1"/>
  <c r="R48" i="2"/>
  <c r="K47" i="8" s="1"/>
  <c r="P48" i="2"/>
  <c r="J47" i="8" s="1"/>
  <c r="N48" i="2"/>
  <c r="I47" i="8" s="1"/>
  <c r="M48" i="2"/>
  <c r="E47" i="8" s="1"/>
  <c r="R47" i="2"/>
  <c r="K46" i="8" s="1"/>
  <c r="P47" i="2"/>
  <c r="J46" i="8" s="1"/>
  <c r="N47" i="2"/>
  <c r="I46" i="8" s="1"/>
  <c r="M47" i="2"/>
  <c r="E46" i="8" s="1"/>
  <c r="R46" i="2"/>
  <c r="K45" i="8" s="1"/>
  <c r="P46" i="2"/>
  <c r="J45" i="8" s="1"/>
  <c r="N46" i="2"/>
  <c r="I45" i="8" s="1"/>
  <c r="M46" i="2"/>
  <c r="E45" i="8" s="1"/>
  <c r="R45" i="2"/>
  <c r="K44" i="8" s="1"/>
  <c r="P45" i="2"/>
  <c r="J44" i="8" s="1"/>
  <c r="N45" i="2"/>
  <c r="I44" i="8" s="1"/>
  <c r="M45" i="2"/>
  <c r="E44" i="8" s="1"/>
  <c r="R44" i="2"/>
  <c r="K43" i="8" s="1"/>
  <c r="P44" i="2"/>
  <c r="J43" i="8" s="1"/>
  <c r="N44" i="2"/>
  <c r="I43" i="8" s="1"/>
  <c r="M44" i="2"/>
  <c r="E43" i="8" s="1"/>
  <c r="R43" i="2"/>
  <c r="K42" i="8" s="1"/>
  <c r="P43" i="2"/>
  <c r="J42" i="8" s="1"/>
  <c r="N43" i="2"/>
  <c r="I42" i="8" s="1"/>
  <c r="M43" i="2"/>
  <c r="E42" i="8" s="1"/>
  <c r="R42" i="2"/>
  <c r="K41" i="8" s="1"/>
  <c r="P42" i="2"/>
  <c r="J41" i="8" s="1"/>
  <c r="N42" i="2"/>
  <c r="I41" i="8" s="1"/>
  <c r="M42" i="2"/>
  <c r="E41" i="8" s="1"/>
  <c r="R41" i="2"/>
  <c r="K40" i="8" s="1"/>
  <c r="P41" i="2"/>
  <c r="J40" i="8" s="1"/>
  <c r="N41" i="2"/>
  <c r="I40" i="8" s="1"/>
  <c r="M41" i="2"/>
  <c r="E40" i="8" s="1"/>
  <c r="R40" i="2"/>
  <c r="K39" i="8" s="1"/>
  <c r="P40" i="2"/>
  <c r="J39" i="8" s="1"/>
  <c r="N40" i="2"/>
  <c r="I39" i="8" s="1"/>
  <c r="M40" i="2"/>
  <c r="E39" i="8" s="1"/>
  <c r="R39" i="2"/>
  <c r="K38" i="8" s="1"/>
  <c r="P39" i="2"/>
  <c r="J38" i="8" s="1"/>
  <c r="N39" i="2"/>
  <c r="I38" i="8" s="1"/>
  <c r="M39" i="2"/>
  <c r="E38" i="8" s="1"/>
  <c r="R38" i="2"/>
  <c r="K37" i="8" s="1"/>
  <c r="P38" i="2"/>
  <c r="J37" i="8" s="1"/>
  <c r="N38" i="2"/>
  <c r="I37" i="8" s="1"/>
  <c r="M38" i="2"/>
  <c r="E37" i="8" s="1"/>
  <c r="R37" i="2"/>
  <c r="K36" i="8" s="1"/>
  <c r="P37" i="2"/>
  <c r="J36" i="8" s="1"/>
  <c r="N37" i="2"/>
  <c r="I36" i="8" s="1"/>
  <c r="M37" i="2"/>
  <c r="E36" i="8" s="1"/>
  <c r="R36" i="2"/>
  <c r="K35" i="8" s="1"/>
  <c r="P36" i="2"/>
  <c r="J35" i="8" s="1"/>
  <c r="N36" i="2"/>
  <c r="I35" i="8" s="1"/>
  <c r="M36" i="2"/>
  <c r="E35" i="8" s="1"/>
  <c r="R35" i="2"/>
  <c r="K34" i="8" s="1"/>
  <c r="P35" i="2"/>
  <c r="J34" i="8" s="1"/>
  <c r="N35" i="2"/>
  <c r="I34" i="8" s="1"/>
  <c r="M35" i="2"/>
  <c r="E34" i="8" s="1"/>
  <c r="R34" i="2"/>
  <c r="K33" i="8" s="1"/>
  <c r="P34" i="2"/>
  <c r="J33" i="8" s="1"/>
  <c r="N34" i="2"/>
  <c r="I33" i="8" s="1"/>
  <c r="M34" i="2"/>
  <c r="E33" i="8" s="1"/>
  <c r="R33" i="2"/>
  <c r="K32" i="8" s="1"/>
  <c r="P33" i="2"/>
  <c r="J32" i="8" s="1"/>
  <c r="N33" i="2"/>
  <c r="I32" i="8" s="1"/>
  <c r="M33" i="2"/>
  <c r="E32" i="8" s="1"/>
  <c r="R32" i="2"/>
  <c r="K31" i="8" s="1"/>
  <c r="P32" i="2"/>
  <c r="J31" i="8" s="1"/>
  <c r="N32" i="2"/>
  <c r="I31" i="8" s="1"/>
  <c r="M32" i="2"/>
  <c r="E31" i="8" s="1"/>
  <c r="R31" i="2"/>
  <c r="K30" i="8" s="1"/>
  <c r="P31" i="2"/>
  <c r="J30" i="8" s="1"/>
  <c r="N31" i="2"/>
  <c r="I30" i="8" s="1"/>
  <c r="M31" i="2"/>
  <c r="E30" i="8" s="1"/>
  <c r="R30" i="2"/>
  <c r="K29" i="8" s="1"/>
  <c r="P30" i="2"/>
  <c r="J29" i="8" s="1"/>
  <c r="N30" i="2"/>
  <c r="I29" i="8" s="1"/>
  <c r="M30" i="2"/>
  <c r="E29" i="8" s="1"/>
  <c r="R29" i="2"/>
  <c r="K28" i="8" s="1"/>
  <c r="P29" i="2"/>
  <c r="J28" i="8" s="1"/>
  <c r="N29" i="2"/>
  <c r="I28" i="8" s="1"/>
  <c r="M29" i="2"/>
  <c r="E28" i="8" s="1"/>
  <c r="R28" i="2"/>
  <c r="K27" i="8" s="1"/>
  <c r="P28" i="2"/>
  <c r="J27" i="8" s="1"/>
  <c r="N28" i="2"/>
  <c r="I27" i="8" s="1"/>
  <c r="M28" i="2"/>
  <c r="E27" i="8" s="1"/>
  <c r="R27" i="2"/>
  <c r="K26" i="8" s="1"/>
  <c r="P27" i="2"/>
  <c r="J26" i="8" s="1"/>
  <c r="N27" i="2"/>
  <c r="I26" i="8" s="1"/>
  <c r="M27" i="2"/>
  <c r="E26" i="8" s="1"/>
  <c r="R26" i="2"/>
  <c r="K25" i="8" s="1"/>
  <c r="P26" i="2"/>
  <c r="J25" i="8" s="1"/>
  <c r="N26" i="2"/>
  <c r="I25" i="8" s="1"/>
  <c r="M26" i="2"/>
  <c r="E25" i="8" s="1"/>
  <c r="R25" i="2"/>
  <c r="K24" i="8" s="1"/>
  <c r="P25" i="2"/>
  <c r="J24" i="8" s="1"/>
  <c r="N25" i="2"/>
  <c r="I24" i="8" s="1"/>
  <c r="M25" i="2"/>
  <c r="E24" i="8" s="1"/>
  <c r="R24" i="2"/>
  <c r="K23" i="8" s="1"/>
  <c r="P24" i="2"/>
  <c r="J23" i="8" s="1"/>
  <c r="N24" i="2"/>
  <c r="I23" i="8" s="1"/>
  <c r="M24" i="2"/>
  <c r="E23" i="8" s="1"/>
  <c r="R23" i="2"/>
  <c r="K22" i="8" s="1"/>
  <c r="P23" i="2"/>
  <c r="J22" i="8" s="1"/>
  <c r="N23" i="2"/>
  <c r="I22" i="8" s="1"/>
  <c r="M23" i="2"/>
  <c r="E22" i="8" s="1"/>
  <c r="R22" i="2"/>
  <c r="K21" i="8" s="1"/>
  <c r="P22" i="2"/>
  <c r="J21" i="8" s="1"/>
  <c r="N22" i="2"/>
  <c r="I21" i="8" s="1"/>
  <c r="M22" i="2"/>
  <c r="E21" i="8" s="1"/>
  <c r="R21" i="2"/>
  <c r="K20" i="8" s="1"/>
  <c r="P21" i="2"/>
  <c r="J20" i="8" s="1"/>
  <c r="N21" i="2"/>
  <c r="I20" i="8" s="1"/>
  <c r="M21" i="2"/>
  <c r="E20" i="8" s="1"/>
  <c r="R20" i="2"/>
  <c r="K19" i="8" s="1"/>
  <c r="P20" i="2"/>
  <c r="J19" i="8" s="1"/>
  <c r="N20" i="2"/>
  <c r="I19" i="8" s="1"/>
  <c r="M20" i="2"/>
  <c r="E19" i="8" s="1"/>
  <c r="R19" i="2"/>
  <c r="K18" i="8" s="1"/>
  <c r="P19" i="2"/>
  <c r="J18" i="8" s="1"/>
  <c r="N19" i="2"/>
  <c r="I18" i="8" s="1"/>
  <c r="M19" i="2"/>
  <c r="E18" i="8" s="1"/>
  <c r="R18" i="2"/>
  <c r="K17" i="8" s="1"/>
  <c r="P18" i="2"/>
  <c r="J17" i="8" s="1"/>
  <c r="N18" i="2"/>
  <c r="I17" i="8" s="1"/>
  <c r="M18" i="2"/>
  <c r="E17" i="8" s="1"/>
  <c r="R17" i="2"/>
  <c r="K16" i="8" s="1"/>
  <c r="P17" i="2"/>
  <c r="J16" i="8" s="1"/>
  <c r="N17" i="2"/>
  <c r="I16" i="8" s="1"/>
  <c r="M17" i="2"/>
  <c r="E16" i="8" s="1"/>
  <c r="R16" i="2"/>
  <c r="K15" i="8" s="1"/>
  <c r="P16" i="2"/>
  <c r="J15" i="8" s="1"/>
  <c r="N16" i="2"/>
  <c r="I15" i="8" s="1"/>
  <c r="M16" i="2"/>
  <c r="E15" i="8" s="1"/>
  <c r="R15" i="2"/>
  <c r="K14" i="8" s="1"/>
  <c r="P15" i="2"/>
  <c r="J14" i="8" s="1"/>
  <c r="N15" i="2"/>
  <c r="I14" i="8" s="1"/>
  <c r="M15" i="2"/>
  <c r="E14" i="8" s="1"/>
  <c r="R14" i="2"/>
  <c r="K13" i="8" s="1"/>
  <c r="P14" i="2"/>
  <c r="J13" i="8" s="1"/>
  <c r="N14" i="2"/>
  <c r="I13" i="8" s="1"/>
  <c r="M14" i="2"/>
  <c r="E13" i="8" s="1"/>
  <c r="R13" i="2"/>
  <c r="K12" i="8" s="1"/>
  <c r="P13" i="2"/>
  <c r="J12" i="8" s="1"/>
  <c r="N13" i="2"/>
  <c r="I12" i="8" s="1"/>
  <c r="M13" i="2"/>
  <c r="E12" i="8" s="1"/>
  <c r="R12" i="2"/>
  <c r="K11" i="8" s="1"/>
  <c r="P12" i="2"/>
  <c r="J11" i="8" s="1"/>
  <c r="N12" i="2"/>
  <c r="I11" i="8" s="1"/>
  <c r="M12" i="2"/>
  <c r="E11" i="8" s="1"/>
  <c r="R11" i="2"/>
  <c r="K10" i="8" s="1"/>
  <c r="P11" i="2"/>
  <c r="J10" i="8" s="1"/>
  <c r="N11" i="2"/>
  <c r="I10" i="8" s="1"/>
  <c r="M11" i="2"/>
  <c r="E10" i="8" s="1"/>
  <c r="R10" i="2"/>
  <c r="K9" i="8" s="1"/>
  <c r="P10" i="2"/>
  <c r="J9" i="8" s="1"/>
  <c r="N10" i="2"/>
  <c r="I9" i="8" s="1"/>
  <c r="M10" i="2"/>
  <c r="E9" i="8" s="1"/>
  <c r="R9" i="2"/>
  <c r="K8" i="8" s="1"/>
  <c r="P9" i="2"/>
  <c r="J8" i="8" s="1"/>
  <c r="N9" i="2"/>
  <c r="I8" i="8" s="1"/>
  <c r="M9" i="2"/>
  <c r="E8" i="8" s="1"/>
  <c r="R8" i="2"/>
  <c r="K7" i="8" s="1"/>
  <c r="P8" i="2"/>
  <c r="J7" i="8" s="1"/>
  <c r="N8" i="2"/>
  <c r="I7" i="8" s="1"/>
  <c r="M8" i="2"/>
  <c r="E7" i="8" s="1"/>
  <c r="R7" i="2"/>
  <c r="K6" i="8" s="1"/>
  <c r="P7" i="2"/>
  <c r="J6" i="8" s="1"/>
  <c r="N7" i="2"/>
  <c r="I6" i="8" s="1"/>
  <c r="M7" i="2"/>
  <c r="E6" i="8" s="1"/>
  <c r="R6" i="2"/>
  <c r="K5" i="8" s="1"/>
  <c r="P6" i="2"/>
  <c r="J5" i="8" s="1"/>
  <c r="N6" i="2"/>
  <c r="I5" i="8" s="1"/>
  <c r="M6" i="2"/>
  <c r="E5" i="8" s="1"/>
  <c r="R5" i="2"/>
  <c r="K4" i="8" s="1"/>
  <c r="P5" i="2"/>
  <c r="J4" i="8" s="1"/>
  <c r="N5" i="2"/>
  <c r="I4" i="8" s="1"/>
  <c r="M5" i="2"/>
  <c r="E4" i="8" s="1"/>
  <c r="R4" i="2"/>
  <c r="K3" i="8" s="1"/>
  <c r="P4" i="2"/>
  <c r="J3" i="8" s="1"/>
  <c r="N4" i="2"/>
  <c r="I3" i="8" s="1"/>
  <c r="M4" i="2"/>
  <c r="E3" i="8" s="1"/>
  <c r="R3" i="2"/>
  <c r="K2" i="8" s="1"/>
  <c r="P3" i="2"/>
  <c r="J2" i="8" s="1"/>
  <c r="N3" i="2"/>
  <c r="I2" i="8" s="1"/>
  <c r="M3" i="2"/>
  <c r="E2" i="8" s="1"/>
  <c r="P2345" i="1" l="1"/>
  <c r="W2345" i="1" s="1"/>
  <c r="I2345" i="1"/>
  <c r="H2345" i="1"/>
  <c r="G2345" i="1"/>
  <c r="F2345" i="1"/>
  <c r="E2345" i="1"/>
  <c r="D2345" i="1"/>
  <c r="C2345" i="1"/>
  <c r="B2345" i="1"/>
  <c r="A2345" i="1"/>
  <c r="P2344" i="1"/>
  <c r="W2344" i="1" s="1"/>
  <c r="P2343" i="1"/>
  <c r="W2343" i="1" s="1"/>
  <c r="P2342" i="1"/>
  <c r="W2342" i="1" s="1"/>
  <c r="P2341" i="1"/>
  <c r="W2341" i="1" s="1"/>
  <c r="P2340" i="1"/>
  <c r="W2340" i="1" s="1"/>
  <c r="P2339" i="1"/>
  <c r="W2339" i="1" s="1"/>
  <c r="P2338" i="1"/>
  <c r="W2338" i="1" s="1"/>
  <c r="P2337" i="1"/>
  <c r="W2337" i="1" s="1"/>
  <c r="P2336" i="1"/>
  <c r="W2336" i="1" s="1"/>
  <c r="P2335" i="1"/>
  <c r="W2335" i="1" s="1"/>
  <c r="P2334" i="1"/>
  <c r="W2334" i="1" s="1"/>
  <c r="P2333" i="1"/>
  <c r="W2333" i="1" s="1"/>
  <c r="P2332" i="1"/>
  <c r="W2332" i="1" s="1"/>
  <c r="P2331" i="1"/>
  <c r="W2331" i="1" s="1"/>
  <c r="P2330" i="1"/>
  <c r="W2330" i="1" s="1"/>
  <c r="P2329" i="1"/>
  <c r="W2329" i="1" s="1"/>
  <c r="P2328" i="1"/>
  <c r="W2328" i="1" s="1"/>
  <c r="P2327" i="1"/>
  <c r="W2327" i="1" s="1"/>
  <c r="P2326" i="1"/>
  <c r="W2326" i="1" s="1"/>
  <c r="P2325" i="1"/>
  <c r="W2325" i="1" s="1"/>
  <c r="P2324" i="1"/>
  <c r="W2324" i="1" s="1"/>
  <c r="P2323" i="1"/>
  <c r="W2323" i="1" s="1"/>
  <c r="P2322" i="1"/>
  <c r="W2322" i="1" s="1"/>
  <c r="P2321" i="1"/>
  <c r="W2321" i="1" s="1"/>
  <c r="P2320" i="1"/>
  <c r="W2320" i="1" s="1"/>
  <c r="P2319" i="1"/>
  <c r="W2319" i="1" s="1"/>
  <c r="P2318" i="1"/>
  <c r="W2318" i="1" s="1"/>
  <c r="P2317" i="1"/>
  <c r="W2317" i="1" s="1"/>
  <c r="P2316" i="1"/>
  <c r="W2316" i="1" s="1"/>
  <c r="P2315" i="1"/>
  <c r="W2315" i="1" s="1"/>
  <c r="P2314" i="1"/>
  <c r="W2314" i="1" s="1"/>
  <c r="P2313" i="1"/>
  <c r="W2313" i="1" s="1"/>
  <c r="P2312" i="1"/>
  <c r="W2312" i="1" s="1"/>
  <c r="P2311" i="1"/>
  <c r="W2311" i="1" s="1"/>
  <c r="P2310" i="1"/>
  <c r="W2310" i="1" s="1"/>
  <c r="P2309" i="1"/>
  <c r="W2309" i="1" s="1"/>
  <c r="P2308" i="1"/>
  <c r="W2308" i="1" s="1"/>
  <c r="P2307" i="1"/>
  <c r="W2307" i="1" s="1"/>
  <c r="P2306" i="1"/>
  <c r="W2306" i="1" s="1"/>
  <c r="P2305" i="1"/>
  <c r="W2305" i="1" s="1"/>
  <c r="P2304" i="1"/>
  <c r="W2304" i="1" s="1"/>
  <c r="P2303" i="1"/>
  <c r="W2303" i="1" s="1"/>
  <c r="P2302" i="1"/>
  <c r="W2302" i="1" s="1"/>
  <c r="P2301" i="1"/>
  <c r="W2301" i="1" s="1"/>
  <c r="P2300" i="1"/>
  <c r="W2300" i="1" s="1"/>
  <c r="P2299" i="1"/>
  <c r="W2299" i="1" s="1"/>
  <c r="P2298" i="1"/>
  <c r="W2298" i="1" s="1"/>
  <c r="P2297" i="1"/>
  <c r="W2297" i="1" s="1"/>
  <c r="P2296" i="1"/>
  <c r="W2296" i="1" s="1"/>
  <c r="P2295" i="1"/>
  <c r="W2295" i="1" s="1"/>
  <c r="P2294" i="1"/>
  <c r="W2294" i="1" s="1"/>
  <c r="P2293" i="1"/>
  <c r="W2293" i="1" s="1"/>
  <c r="P2292" i="1"/>
  <c r="W2292" i="1" s="1"/>
  <c r="P2291" i="1"/>
  <c r="W2291" i="1" s="1"/>
  <c r="P2290" i="1"/>
  <c r="W2290" i="1" s="1"/>
  <c r="P2289" i="1"/>
  <c r="W2289" i="1" s="1"/>
  <c r="P2288" i="1"/>
  <c r="W2288" i="1" s="1"/>
  <c r="P2287" i="1"/>
  <c r="W2287" i="1" s="1"/>
  <c r="P2286" i="1"/>
  <c r="W2286" i="1" s="1"/>
  <c r="P2285" i="1"/>
  <c r="W2285" i="1" s="1"/>
  <c r="P2284" i="1"/>
  <c r="W2284" i="1" s="1"/>
  <c r="P2283" i="1"/>
  <c r="W2283" i="1" s="1"/>
  <c r="P2282" i="1"/>
  <c r="W2282" i="1" s="1"/>
  <c r="P2281" i="1"/>
  <c r="W2281" i="1" s="1"/>
  <c r="P2280" i="1"/>
  <c r="W2280" i="1" s="1"/>
  <c r="P2279" i="1"/>
  <c r="W2279" i="1" s="1"/>
  <c r="P2278" i="1"/>
  <c r="W2278" i="1" s="1"/>
  <c r="P2277" i="1"/>
  <c r="W2277" i="1" s="1"/>
  <c r="P2276" i="1"/>
  <c r="W2276" i="1" s="1"/>
  <c r="P2275" i="1"/>
  <c r="W2275" i="1" s="1"/>
  <c r="P2274" i="1"/>
  <c r="W2274" i="1" s="1"/>
  <c r="P2273" i="1"/>
  <c r="W2273" i="1" s="1"/>
  <c r="P2272" i="1"/>
  <c r="W2272" i="1" s="1"/>
  <c r="P2271" i="1"/>
  <c r="W2271" i="1" s="1"/>
  <c r="P2270" i="1"/>
  <c r="W2270" i="1" s="1"/>
  <c r="P2269" i="1"/>
  <c r="W2269" i="1" s="1"/>
  <c r="P2268" i="1"/>
  <c r="W2268" i="1" s="1"/>
  <c r="P2267" i="1"/>
  <c r="W2267" i="1" s="1"/>
  <c r="P2266" i="1"/>
  <c r="W2266" i="1" s="1"/>
  <c r="P2265" i="1"/>
  <c r="W2265" i="1" s="1"/>
  <c r="P2264" i="1"/>
  <c r="W2264" i="1" s="1"/>
  <c r="P2263" i="1"/>
  <c r="W2263" i="1" s="1"/>
  <c r="P2262" i="1"/>
  <c r="W2262" i="1" s="1"/>
  <c r="P2261" i="1"/>
  <c r="W2261" i="1" s="1"/>
  <c r="P2260" i="1"/>
  <c r="W2260" i="1" s="1"/>
  <c r="P2259" i="1"/>
  <c r="W2259" i="1" s="1"/>
  <c r="P2258" i="1"/>
  <c r="W2258" i="1" s="1"/>
  <c r="P2257" i="1"/>
  <c r="W2257" i="1" s="1"/>
  <c r="P2256" i="1"/>
  <c r="W2256" i="1" s="1"/>
  <c r="P2255" i="1"/>
  <c r="W2255" i="1" s="1"/>
  <c r="P2254" i="1"/>
  <c r="W2254" i="1" s="1"/>
  <c r="P2253" i="1"/>
  <c r="W2253" i="1" s="1"/>
  <c r="P2252" i="1"/>
  <c r="W2252" i="1" s="1"/>
  <c r="P2251" i="1"/>
  <c r="W2251" i="1" s="1"/>
  <c r="P2250" i="1"/>
  <c r="W2250" i="1" s="1"/>
  <c r="P2249" i="1"/>
  <c r="W2249" i="1" s="1"/>
  <c r="P2248" i="1"/>
  <c r="W2248" i="1" s="1"/>
  <c r="P2247" i="1"/>
  <c r="W2247" i="1" s="1"/>
  <c r="P2246" i="1"/>
  <c r="W2246" i="1" s="1"/>
  <c r="P2245" i="1"/>
  <c r="W2245" i="1" s="1"/>
  <c r="P2244" i="1"/>
  <c r="W2244" i="1" s="1"/>
  <c r="P2243" i="1"/>
  <c r="W2243" i="1" s="1"/>
  <c r="P2242" i="1"/>
  <c r="W2242" i="1" s="1"/>
  <c r="P2241" i="1"/>
  <c r="W2241" i="1" s="1"/>
  <c r="P2240" i="1"/>
  <c r="W2240" i="1" s="1"/>
  <c r="P2239" i="1"/>
  <c r="W2239" i="1" s="1"/>
  <c r="P2238" i="1"/>
  <c r="W2238" i="1" s="1"/>
  <c r="P2237" i="1"/>
  <c r="W2237" i="1" s="1"/>
  <c r="P2236" i="1"/>
  <c r="W2236" i="1" s="1"/>
  <c r="P2235" i="1"/>
  <c r="W2235" i="1" s="1"/>
  <c r="P2234" i="1"/>
  <c r="W2234" i="1" s="1"/>
  <c r="P2233" i="1"/>
  <c r="W2233" i="1" s="1"/>
  <c r="P2232" i="1"/>
  <c r="W2232" i="1" s="1"/>
  <c r="P2231" i="1"/>
  <c r="W2231" i="1" s="1"/>
  <c r="P2230" i="1"/>
  <c r="W2230" i="1" s="1"/>
  <c r="P2229" i="1"/>
  <c r="W2229" i="1" s="1"/>
  <c r="P2228" i="1"/>
  <c r="W2228" i="1" s="1"/>
  <c r="P2227" i="1"/>
  <c r="W2227" i="1" s="1"/>
  <c r="P2226" i="1"/>
  <c r="W2226" i="1" s="1"/>
  <c r="P2225" i="1"/>
  <c r="W2225" i="1" s="1"/>
  <c r="P2224" i="1"/>
  <c r="W2224" i="1" s="1"/>
  <c r="P2223" i="1"/>
  <c r="W2223" i="1" s="1"/>
  <c r="P2222" i="1"/>
  <c r="W2222" i="1" s="1"/>
  <c r="P2221" i="1"/>
  <c r="W2221" i="1" s="1"/>
  <c r="P2220" i="1"/>
  <c r="W2220" i="1" s="1"/>
  <c r="P2219" i="1"/>
  <c r="W2219" i="1" s="1"/>
  <c r="P2218" i="1"/>
  <c r="W2218" i="1" s="1"/>
  <c r="P2217" i="1"/>
  <c r="W2217" i="1" s="1"/>
  <c r="P2216" i="1"/>
  <c r="W2216" i="1" s="1"/>
  <c r="P2215" i="1"/>
  <c r="W2215" i="1" s="1"/>
  <c r="P2214" i="1"/>
  <c r="W2214" i="1" s="1"/>
  <c r="P2213" i="1"/>
  <c r="W2213" i="1" s="1"/>
  <c r="P2212" i="1"/>
  <c r="W2212" i="1" s="1"/>
  <c r="P2211" i="1"/>
  <c r="W2211" i="1" s="1"/>
  <c r="P2210" i="1"/>
  <c r="W2210" i="1" s="1"/>
  <c r="P2209" i="1"/>
  <c r="W2209" i="1" s="1"/>
  <c r="P2208" i="1"/>
  <c r="W2208" i="1" s="1"/>
  <c r="P2207" i="1"/>
  <c r="W2207" i="1" s="1"/>
  <c r="P2206" i="1"/>
  <c r="W2206" i="1" s="1"/>
  <c r="P2205" i="1"/>
  <c r="W2205" i="1" s="1"/>
  <c r="X2205" i="1" s="1"/>
  <c r="P2204" i="1"/>
  <c r="W2204" i="1" s="1"/>
  <c r="P2203" i="1"/>
  <c r="W2203" i="1" s="1"/>
  <c r="P2202" i="1"/>
  <c r="W2202" i="1" s="1"/>
  <c r="P2201" i="1"/>
  <c r="W2201" i="1" s="1"/>
  <c r="P2200" i="1"/>
  <c r="W2200" i="1" s="1"/>
  <c r="P2199" i="1"/>
  <c r="W2199" i="1" s="1"/>
  <c r="P2198" i="1"/>
  <c r="W2198" i="1" s="1"/>
  <c r="P2197" i="1"/>
  <c r="W2197" i="1" s="1"/>
  <c r="P2196" i="1"/>
  <c r="W2196" i="1" s="1"/>
  <c r="P2195" i="1"/>
  <c r="W2195" i="1" s="1"/>
  <c r="P2194" i="1"/>
  <c r="W2194" i="1" s="1"/>
  <c r="P2193" i="1"/>
  <c r="W2193" i="1" s="1"/>
  <c r="P2192" i="1"/>
  <c r="W2192" i="1" s="1"/>
  <c r="P2191" i="1"/>
  <c r="W2191" i="1" s="1"/>
  <c r="P2190" i="1"/>
  <c r="W2190" i="1" s="1"/>
  <c r="P2189" i="1"/>
  <c r="W2189" i="1" s="1"/>
  <c r="P2188" i="1"/>
  <c r="W2188" i="1" s="1"/>
  <c r="P2187" i="1"/>
  <c r="W2187" i="1" s="1"/>
  <c r="P2186" i="1"/>
  <c r="W2186" i="1" s="1"/>
  <c r="P2185" i="1"/>
  <c r="W2185" i="1" s="1"/>
  <c r="P2184" i="1"/>
  <c r="W2184" i="1" s="1"/>
  <c r="P2183" i="1"/>
  <c r="W2183" i="1" s="1"/>
  <c r="P2182" i="1"/>
  <c r="W2182" i="1" s="1"/>
  <c r="P2181" i="1"/>
  <c r="W2181" i="1" s="1"/>
  <c r="P2180" i="1"/>
  <c r="W2180" i="1" s="1"/>
  <c r="P2179" i="1"/>
  <c r="W2179" i="1" s="1"/>
  <c r="P2178" i="1"/>
  <c r="W2178" i="1" s="1"/>
  <c r="P2177" i="1"/>
  <c r="W2177" i="1" s="1"/>
  <c r="P2176" i="1"/>
  <c r="W2176" i="1" s="1"/>
  <c r="P2175" i="1"/>
  <c r="W2175" i="1" s="1"/>
  <c r="P2174" i="1"/>
  <c r="W2174" i="1" s="1"/>
  <c r="P2173" i="1"/>
  <c r="W2173" i="1" s="1"/>
  <c r="P2172" i="1"/>
  <c r="W2172" i="1" s="1"/>
  <c r="P2171" i="1"/>
  <c r="W2171" i="1" s="1"/>
  <c r="P2170" i="1"/>
  <c r="W2170" i="1" s="1"/>
  <c r="P2169" i="1"/>
  <c r="W2169" i="1" s="1"/>
  <c r="P2168" i="1"/>
  <c r="W2168" i="1" s="1"/>
  <c r="P2167" i="1"/>
  <c r="W2167" i="1" s="1"/>
  <c r="P2166" i="1"/>
  <c r="W2166" i="1" s="1"/>
  <c r="P2165" i="1"/>
  <c r="W2165" i="1" s="1"/>
  <c r="P2164" i="1"/>
  <c r="W2164" i="1" s="1"/>
  <c r="P2163" i="1"/>
  <c r="W2163" i="1" s="1"/>
  <c r="P2162" i="1"/>
  <c r="W2162" i="1" s="1"/>
  <c r="P2161" i="1"/>
  <c r="W2161" i="1" s="1"/>
  <c r="X2161" i="1" s="1"/>
  <c r="P2160" i="1"/>
  <c r="W2160" i="1" s="1"/>
  <c r="P2159" i="1"/>
  <c r="W2159" i="1" s="1"/>
  <c r="P2158" i="1"/>
  <c r="W2158" i="1" s="1"/>
  <c r="P2157" i="1"/>
  <c r="W2157" i="1" s="1"/>
  <c r="P2156" i="1"/>
  <c r="W2156" i="1" s="1"/>
  <c r="P2155" i="1"/>
  <c r="W2155" i="1" s="1"/>
  <c r="P2154" i="1"/>
  <c r="W2154" i="1" s="1"/>
  <c r="P2153" i="1"/>
  <c r="W2153" i="1" s="1"/>
  <c r="P2152" i="1"/>
  <c r="W2152" i="1" s="1"/>
  <c r="P2151" i="1"/>
  <c r="W2151" i="1" s="1"/>
  <c r="P2150" i="1"/>
  <c r="W2150" i="1" s="1"/>
  <c r="P2149" i="1"/>
  <c r="W2149" i="1" s="1"/>
  <c r="P2148" i="1"/>
  <c r="W2148" i="1" s="1"/>
  <c r="P2147" i="1"/>
  <c r="W2147" i="1" s="1"/>
  <c r="P2146" i="1"/>
  <c r="W2146" i="1" s="1"/>
  <c r="P2145" i="1"/>
  <c r="W2145" i="1" s="1"/>
  <c r="P2144" i="1"/>
  <c r="W2144" i="1" s="1"/>
  <c r="P2143" i="1"/>
  <c r="W2143" i="1" s="1"/>
  <c r="P2142" i="1"/>
  <c r="W2142" i="1" s="1"/>
  <c r="P2141" i="1"/>
  <c r="W2141" i="1" s="1"/>
  <c r="P2140" i="1"/>
  <c r="W2140" i="1" s="1"/>
  <c r="P2139" i="1"/>
  <c r="W2139" i="1" s="1"/>
  <c r="P2138" i="1"/>
  <c r="W2138" i="1" s="1"/>
  <c r="P2137" i="1"/>
  <c r="W2137" i="1" s="1"/>
  <c r="P2136" i="1"/>
  <c r="W2136" i="1" s="1"/>
  <c r="P2135" i="1"/>
  <c r="W2135" i="1" s="1"/>
  <c r="P2134" i="1"/>
  <c r="W2134" i="1" s="1"/>
  <c r="P2133" i="1"/>
  <c r="W2133" i="1" s="1"/>
  <c r="P2132" i="1"/>
  <c r="W2132" i="1" s="1"/>
  <c r="X2132" i="1" s="1"/>
  <c r="P2131" i="1"/>
  <c r="W2131" i="1" s="1"/>
  <c r="P2130" i="1"/>
  <c r="W2130" i="1" s="1"/>
  <c r="P2129" i="1"/>
  <c r="W2129" i="1" s="1"/>
  <c r="P2128" i="1"/>
  <c r="W2128" i="1" s="1"/>
  <c r="P2127" i="1"/>
  <c r="W2127" i="1" s="1"/>
  <c r="P2126" i="1"/>
  <c r="W2126" i="1" s="1"/>
  <c r="P2125" i="1"/>
  <c r="W2125" i="1" s="1"/>
  <c r="P2124" i="1"/>
  <c r="W2124" i="1" s="1"/>
  <c r="P2123" i="1"/>
  <c r="W2123" i="1" s="1"/>
  <c r="P2122" i="1"/>
  <c r="W2122" i="1" s="1"/>
  <c r="P2121" i="1"/>
  <c r="W2121" i="1" s="1"/>
  <c r="P2120" i="1"/>
  <c r="W2120" i="1" s="1"/>
  <c r="P2119" i="1"/>
  <c r="W2119" i="1" s="1"/>
  <c r="P2118" i="1"/>
  <c r="W2118" i="1" s="1"/>
  <c r="P2117" i="1"/>
  <c r="W2117" i="1" s="1"/>
  <c r="P2116" i="1"/>
  <c r="W2116" i="1" s="1"/>
  <c r="P2115" i="1"/>
  <c r="W2115" i="1" s="1"/>
  <c r="P2114" i="1"/>
  <c r="W2114" i="1" s="1"/>
  <c r="P2113" i="1"/>
  <c r="W2113" i="1" s="1"/>
  <c r="P2112" i="1"/>
  <c r="W2112" i="1" s="1"/>
  <c r="P2111" i="1"/>
  <c r="W2111" i="1" s="1"/>
  <c r="P2110" i="1"/>
  <c r="W2110" i="1" s="1"/>
  <c r="P2109" i="1"/>
  <c r="W2109" i="1" s="1"/>
  <c r="P2108" i="1"/>
  <c r="W2108" i="1" s="1"/>
  <c r="P2107" i="1"/>
  <c r="W2107" i="1" s="1"/>
  <c r="P2106" i="1"/>
  <c r="W2106" i="1" s="1"/>
  <c r="P2105" i="1"/>
  <c r="W2105" i="1" s="1"/>
  <c r="P2104" i="1"/>
  <c r="W2104" i="1" s="1"/>
  <c r="P2103" i="1"/>
  <c r="W2103" i="1" s="1"/>
  <c r="P2102" i="1"/>
  <c r="W2102" i="1" s="1"/>
  <c r="P2101" i="1"/>
  <c r="W2101" i="1" s="1"/>
  <c r="X2101" i="1" s="1"/>
  <c r="P2100" i="1"/>
  <c r="W2100" i="1" s="1"/>
  <c r="P2099" i="1"/>
  <c r="W2099" i="1" s="1"/>
  <c r="P2098" i="1"/>
  <c r="W2098" i="1" s="1"/>
  <c r="P2097" i="1"/>
  <c r="W2097" i="1" s="1"/>
  <c r="P2096" i="1"/>
  <c r="W2096" i="1" s="1"/>
  <c r="P2095" i="1"/>
  <c r="W2095" i="1" s="1"/>
  <c r="P2094" i="1"/>
  <c r="W2094" i="1" s="1"/>
  <c r="P2093" i="1"/>
  <c r="W2093" i="1" s="1"/>
  <c r="P2092" i="1"/>
  <c r="W2092" i="1" s="1"/>
  <c r="P2091" i="1"/>
  <c r="W2091" i="1" s="1"/>
  <c r="P2090" i="1"/>
  <c r="W2090" i="1" s="1"/>
  <c r="P2089" i="1"/>
  <c r="W2089" i="1" s="1"/>
  <c r="P2088" i="1"/>
  <c r="W2088" i="1" s="1"/>
  <c r="P2087" i="1"/>
  <c r="W2087" i="1" s="1"/>
  <c r="P2086" i="1"/>
  <c r="W2086" i="1" s="1"/>
  <c r="P2085" i="1"/>
  <c r="W2085" i="1" s="1"/>
  <c r="P2084" i="1"/>
  <c r="W2084" i="1" s="1"/>
  <c r="P2083" i="1"/>
  <c r="W2083" i="1" s="1"/>
  <c r="P2082" i="1"/>
  <c r="W2082" i="1" s="1"/>
  <c r="P2081" i="1"/>
  <c r="W2081" i="1" s="1"/>
  <c r="P2080" i="1"/>
  <c r="W2080" i="1" s="1"/>
  <c r="P2079" i="1"/>
  <c r="W2079" i="1" s="1"/>
  <c r="P2078" i="1"/>
  <c r="W2078" i="1" s="1"/>
  <c r="P2077" i="1"/>
  <c r="W2077" i="1" s="1"/>
  <c r="P2076" i="1"/>
  <c r="W2076" i="1" s="1"/>
  <c r="P2075" i="1"/>
  <c r="W2075" i="1" s="1"/>
  <c r="P2074" i="1"/>
  <c r="W2074" i="1" s="1"/>
  <c r="P2073" i="1"/>
  <c r="W2073" i="1" s="1"/>
  <c r="P2072" i="1"/>
  <c r="W2072" i="1" s="1"/>
  <c r="P2071" i="1"/>
  <c r="W2071" i="1" s="1"/>
  <c r="P2070" i="1"/>
  <c r="W2070" i="1" s="1"/>
  <c r="P2069" i="1"/>
  <c r="W2069" i="1" s="1"/>
  <c r="P2068" i="1"/>
  <c r="W2068" i="1" s="1"/>
  <c r="P2067" i="1"/>
  <c r="W2067" i="1" s="1"/>
  <c r="P2066" i="1"/>
  <c r="W2066" i="1" s="1"/>
  <c r="P2065" i="1"/>
  <c r="W2065" i="1" s="1"/>
  <c r="P2064" i="1"/>
  <c r="W2064" i="1" s="1"/>
  <c r="P2063" i="1"/>
  <c r="W2063" i="1" s="1"/>
  <c r="P2062" i="1"/>
  <c r="W2062" i="1" s="1"/>
  <c r="P2061" i="1"/>
  <c r="W2061" i="1" s="1"/>
  <c r="P2060" i="1"/>
  <c r="W2060" i="1" s="1"/>
  <c r="P2059" i="1"/>
  <c r="W2059" i="1" s="1"/>
  <c r="P2058" i="1"/>
  <c r="W2058" i="1" s="1"/>
  <c r="P2057" i="1"/>
  <c r="W2057" i="1" s="1"/>
  <c r="P2056" i="1"/>
  <c r="W2056" i="1" s="1"/>
  <c r="P2055" i="1"/>
  <c r="W2055" i="1" s="1"/>
  <c r="P2054" i="1"/>
  <c r="W2054" i="1" s="1"/>
  <c r="P2053" i="1"/>
  <c r="W2053" i="1" s="1"/>
  <c r="P2052" i="1"/>
  <c r="W2052" i="1" s="1"/>
  <c r="P2051" i="1"/>
  <c r="W2051" i="1" s="1"/>
  <c r="P2050" i="1"/>
  <c r="W2050" i="1" s="1"/>
  <c r="P2049" i="1"/>
  <c r="W2049" i="1" s="1"/>
  <c r="P2048" i="1"/>
  <c r="W2048" i="1" s="1"/>
  <c r="P2047" i="1"/>
  <c r="W2047" i="1" s="1"/>
  <c r="P2046" i="1"/>
  <c r="W2046" i="1" s="1"/>
  <c r="P2045" i="1"/>
  <c r="W2045" i="1" s="1"/>
  <c r="P2044" i="1"/>
  <c r="W2044" i="1" s="1"/>
  <c r="P2043" i="1"/>
  <c r="W2043" i="1" s="1"/>
  <c r="P2042" i="1"/>
  <c r="W2042" i="1" s="1"/>
  <c r="P2041" i="1"/>
  <c r="W2041" i="1" s="1"/>
  <c r="P2040" i="1"/>
  <c r="W2040" i="1" s="1"/>
  <c r="P2039" i="1"/>
  <c r="W2039" i="1" s="1"/>
  <c r="P2038" i="1"/>
  <c r="W2038" i="1" s="1"/>
  <c r="P2037" i="1"/>
  <c r="W2037" i="1" s="1"/>
  <c r="P2036" i="1"/>
  <c r="W2036" i="1" s="1"/>
  <c r="P2035" i="1"/>
  <c r="W2035" i="1" s="1"/>
  <c r="P2034" i="1"/>
  <c r="W2034" i="1" s="1"/>
  <c r="P2033" i="1"/>
  <c r="W2033" i="1" s="1"/>
  <c r="P2032" i="1"/>
  <c r="W2032" i="1" s="1"/>
  <c r="P2031" i="1"/>
  <c r="W2031" i="1" s="1"/>
  <c r="P2030" i="1"/>
  <c r="W2030" i="1" s="1"/>
  <c r="P2029" i="1"/>
  <c r="W2029" i="1" s="1"/>
  <c r="P2028" i="1"/>
  <c r="W2028" i="1" s="1"/>
  <c r="P2027" i="1"/>
  <c r="W2027" i="1" s="1"/>
  <c r="P2026" i="1"/>
  <c r="W2026" i="1" s="1"/>
  <c r="P2025" i="1"/>
  <c r="W2025" i="1" s="1"/>
  <c r="P2024" i="1"/>
  <c r="W2024" i="1" s="1"/>
  <c r="P2023" i="1"/>
  <c r="W2023" i="1" s="1"/>
  <c r="P2022" i="1"/>
  <c r="W2022" i="1" s="1"/>
  <c r="P2021" i="1"/>
  <c r="W2021" i="1" s="1"/>
  <c r="P2020" i="1"/>
  <c r="W2020" i="1" s="1"/>
  <c r="P2019" i="1"/>
  <c r="W2019" i="1" s="1"/>
  <c r="P2018" i="1"/>
  <c r="W2018" i="1" s="1"/>
  <c r="P2017" i="1"/>
  <c r="W2017" i="1" s="1"/>
  <c r="P2016" i="1"/>
  <c r="W2016" i="1" s="1"/>
  <c r="P2015" i="1"/>
  <c r="W2015" i="1" s="1"/>
  <c r="P2014" i="1"/>
  <c r="W2014" i="1" s="1"/>
  <c r="P2013" i="1"/>
  <c r="W2013" i="1" s="1"/>
  <c r="P2012" i="1"/>
  <c r="W2012" i="1" s="1"/>
  <c r="P2011" i="1"/>
  <c r="W2011" i="1" s="1"/>
  <c r="P2010" i="1"/>
  <c r="W2010" i="1" s="1"/>
  <c r="P2009" i="1"/>
  <c r="W2009" i="1" s="1"/>
  <c r="P2008" i="1"/>
  <c r="W2008" i="1" s="1"/>
  <c r="P2007" i="1"/>
  <c r="W2007" i="1" s="1"/>
  <c r="P2006" i="1"/>
  <c r="W2006" i="1" s="1"/>
  <c r="P2005" i="1"/>
  <c r="W2005" i="1" s="1"/>
  <c r="P2004" i="1"/>
  <c r="W2004" i="1" s="1"/>
  <c r="P2003" i="1"/>
  <c r="W2003" i="1" s="1"/>
  <c r="P2002" i="1"/>
  <c r="W2002" i="1" s="1"/>
  <c r="P2001" i="1"/>
  <c r="W2001" i="1" s="1"/>
  <c r="P2000" i="1"/>
  <c r="W2000" i="1" s="1"/>
  <c r="P1999" i="1"/>
  <c r="W1999" i="1" s="1"/>
  <c r="P1998" i="1"/>
  <c r="W1998" i="1" s="1"/>
  <c r="P1997" i="1"/>
  <c r="W1997" i="1" s="1"/>
  <c r="P1996" i="1"/>
  <c r="W1996" i="1" s="1"/>
  <c r="P1995" i="1"/>
  <c r="W1995" i="1" s="1"/>
  <c r="P1994" i="1"/>
  <c r="W1994" i="1" s="1"/>
  <c r="P1993" i="1"/>
  <c r="W1993" i="1" s="1"/>
  <c r="P1992" i="1"/>
  <c r="W1992" i="1" s="1"/>
  <c r="P1991" i="1"/>
  <c r="W1991" i="1" s="1"/>
  <c r="P1990" i="1"/>
  <c r="W1990" i="1" s="1"/>
  <c r="P1989" i="1"/>
  <c r="W1989" i="1" s="1"/>
  <c r="P1988" i="1"/>
  <c r="W1988" i="1" s="1"/>
  <c r="P1987" i="1"/>
  <c r="W1987" i="1" s="1"/>
  <c r="P1986" i="1"/>
  <c r="W1986" i="1" s="1"/>
  <c r="P1985" i="1"/>
  <c r="W1985" i="1" s="1"/>
  <c r="P1984" i="1"/>
  <c r="W1984" i="1" s="1"/>
  <c r="P1983" i="1"/>
  <c r="W1983" i="1" s="1"/>
  <c r="P1982" i="1"/>
  <c r="W1982" i="1" s="1"/>
  <c r="P1981" i="1"/>
  <c r="W1981" i="1" s="1"/>
  <c r="P1980" i="1"/>
  <c r="W1980" i="1" s="1"/>
  <c r="P1979" i="1"/>
  <c r="W1979" i="1" s="1"/>
  <c r="P1978" i="1"/>
  <c r="W1978" i="1" s="1"/>
  <c r="P1977" i="1"/>
  <c r="W1977" i="1" s="1"/>
  <c r="P1976" i="1"/>
  <c r="W1976" i="1" s="1"/>
  <c r="P1975" i="1"/>
  <c r="W1975" i="1" s="1"/>
  <c r="P1974" i="1"/>
  <c r="W1974" i="1" s="1"/>
  <c r="P1973" i="1"/>
  <c r="W1973" i="1" s="1"/>
  <c r="P1972" i="1"/>
  <c r="W1972" i="1" s="1"/>
  <c r="P1971" i="1"/>
  <c r="W1971" i="1" s="1"/>
  <c r="P1970" i="1"/>
  <c r="W1970" i="1" s="1"/>
  <c r="P1969" i="1"/>
  <c r="W1969" i="1" s="1"/>
  <c r="P1968" i="1"/>
  <c r="W1968" i="1" s="1"/>
  <c r="P1967" i="1"/>
  <c r="W1967" i="1" s="1"/>
  <c r="P1966" i="1"/>
  <c r="W1966" i="1" s="1"/>
  <c r="P1965" i="1"/>
  <c r="W1965" i="1" s="1"/>
  <c r="P1964" i="1"/>
  <c r="W1964" i="1" s="1"/>
  <c r="P1963" i="1"/>
  <c r="W1963" i="1" s="1"/>
  <c r="P1962" i="1"/>
  <c r="W1962" i="1" s="1"/>
  <c r="P1961" i="1"/>
  <c r="W1961" i="1" s="1"/>
  <c r="P1960" i="1"/>
  <c r="W1960" i="1" s="1"/>
  <c r="P1959" i="1"/>
  <c r="W1959" i="1" s="1"/>
  <c r="P1958" i="1"/>
  <c r="W1958" i="1" s="1"/>
  <c r="P1957" i="1"/>
  <c r="W1957" i="1" s="1"/>
  <c r="P1956" i="1"/>
  <c r="W1956" i="1" s="1"/>
  <c r="P1955" i="1"/>
  <c r="W1955" i="1" s="1"/>
  <c r="P1954" i="1"/>
  <c r="W1954" i="1" s="1"/>
  <c r="P1953" i="1"/>
  <c r="W1953" i="1" s="1"/>
  <c r="P1952" i="1"/>
  <c r="W1952" i="1" s="1"/>
  <c r="P1951" i="1"/>
  <c r="W1951" i="1" s="1"/>
  <c r="P1950" i="1"/>
  <c r="W1950" i="1" s="1"/>
  <c r="P1949" i="1"/>
  <c r="W1949" i="1" s="1"/>
  <c r="P1948" i="1"/>
  <c r="W1948" i="1" s="1"/>
  <c r="P1947" i="1"/>
  <c r="W1947" i="1" s="1"/>
  <c r="P1946" i="1"/>
  <c r="W1946" i="1" s="1"/>
  <c r="P1945" i="1"/>
  <c r="W1945" i="1" s="1"/>
  <c r="P1944" i="1"/>
  <c r="W1944" i="1" s="1"/>
  <c r="P1943" i="1"/>
  <c r="W1943" i="1" s="1"/>
  <c r="P1942" i="1"/>
  <c r="W1942" i="1" s="1"/>
  <c r="P1941" i="1"/>
  <c r="W1941" i="1" s="1"/>
  <c r="P1940" i="1"/>
  <c r="W1940" i="1" s="1"/>
  <c r="P1939" i="1"/>
  <c r="W1939" i="1" s="1"/>
  <c r="P1938" i="1"/>
  <c r="W1938" i="1" s="1"/>
  <c r="P1937" i="1"/>
  <c r="W1937" i="1" s="1"/>
  <c r="P1936" i="1"/>
  <c r="W1936" i="1" s="1"/>
  <c r="P1935" i="1"/>
  <c r="W1935" i="1" s="1"/>
  <c r="P1934" i="1"/>
  <c r="W1934" i="1" s="1"/>
  <c r="P1933" i="1"/>
  <c r="W1933" i="1" s="1"/>
  <c r="P1932" i="1"/>
  <c r="W1932" i="1" s="1"/>
  <c r="P1931" i="1"/>
  <c r="W1931" i="1" s="1"/>
  <c r="P1930" i="1"/>
  <c r="W1930" i="1" s="1"/>
  <c r="P1929" i="1"/>
  <c r="W1929" i="1" s="1"/>
  <c r="P1928" i="1"/>
  <c r="W1928" i="1" s="1"/>
  <c r="P1927" i="1"/>
  <c r="W1927" i="1" s="1"/>
  <c r="P1926" i="1"/>
  <c r="W1926" i="1" s="1"/>
  <c r="P1925" i="1"/>
  <c r="W1925" i="1" s="1"/>
  <c r="P1924" i="1"/>
  <c r="W1924" i="1" s="1"/>
  <c r="P1923" i="1"/>
  <c r="W1923" i="1" s="1"/>
  <c r="P1922" i="1"/>
  <c r="W1922" i="1" s="1"/>
  <c r="P1921" i="1"/>
  <c r="W1921" i="1" s="1"/>
  <c r="P1920" i="1"/>
  <c r="W1920" i="1" s="1"/>
  <c r="P1919" i="1"/>
  <c r="W1919" i="1" s="1"/>
  <c r="P1918" i="1"/>
  <c r="W1918" i="1" s="1"/>
  <c r="P1917" i="1"/>
  <c r="W1917" i="1" s="1"/>
  <c r="P1916" i="1"/>
  <c r="W1916" i="1" s="1"/>
  <c r="P1915" i="1"/>
  <c r="W1915" i="1" s="1"/>
  <c r="P1914" i="1"/>
  <c r="W1914" i="1" s="1"/>
  <c r="P1913" i="1"/>
  <c r="W1913" i="1" s="1"/>
  <c r="P1912" i="1"/>
  <c r="W1912" i="1" s="1"/>
  <c r="P1911" i="1"/>
  <c r="W1911" i="1" s="1"/>
  <c r="P1910" i="1"/>
  <c r="W1910" i="1" s="1"/>
  <c r="P1909" i="1"/>
  <c r="W1909" i="1" s="1"/>
  <c r="P1908" i="1"/>
  <c r="W1908" i="1" s="1"/>
  <c r="P1907" i="1"/>
  <c r="W1907" i="1" s="1"/>
  <c r="P1906" i="1"/>
  <c r="W1906" i="1" s="1"/>
  <c r="P1905" i="1"/>
  <c r="W1905" i="1" s="1"/>
  <c r="P1904" i="1"/>
  <c r="W1904" i="1" s="1"/>
  <c r="P1903" i="1"/>
  <c r="W1903" i="1" s="1"/>
  <c r="P1902" i="1"/>
  <c r="W1902" i="1" s="1"/>
  <c r="P1901" i="1"/>
  <c r="W1901" i="1" s="1"/>
  <c r="P1900" i="1"/>
  <c r="W1900" i="1" s="1"/>
  <c r="P1899" i="1"/>
  <c r="W1899" i="1" s="1"/>
  <c r="P1898" i="1"/>
  <c r="W1898" i="1" s="1"/>
  <c r="P1897" i="1"/>
  <c r="W1897" i="1" s="1"/>
  <c r="P1896" i="1"/>
  <c r="W1896" i="1" s="1"/>
  <c r="P1895" i="1"/>
  <c r="W1895" i="1" s="1"/>
  <c r="P1894" i="1"/>
  <c r="W1894" i="1" s="1"/>
  <c r="P1893" i="1"/>
  <c r="W1893" i="1" s="1"/>
  <c r="P1892" i="1"/>
  <c r="W1892" i="1" s="1"/>
  <c r="P1891" i="1"/>
  <c r="W1891" i="1" s="1"/>
  <c r="P1890" i="1"/>
  <c r="W1890" i="1" s="1"/>
  <c r="P1889" i="1"/>
  <c r="W1889" i="1" s="1"/>
  <c r="P1888" i="1"/>
  <c r="W1888" i="1" s="1"/>
  <c r="P1887" i="1"/>
  <c r="W1887" i="1" s="1"/>
  <c r="P1886" i="1"/>
  <c r="W1886" i="1" s="1"/>
  <c r="P1885" i="1"/>
  <c r="W1885" i="1" s="1"/>
  <c r="P1884" i="1"/>
  <c r="W1884" i="1" s="1"/>
  <c r="P1883" i="1"/>
  <c r="W1883" i="1" s="1"/>
  <c r="P1882" i="1"/>
  <c r="W1882" i="1" s="1"/>
  <c r="P1881" i="1"/>
  <c r="W1881" i="1" s="1"/>
  <c r="P1880" i="1"/>
  <c r="W1880" i="1" s="1"/>
  <c r="P1879" i="1"/>
  <c r="W1879" i="1" s="1"/>
  <c r="P1878" i="1"/>
  <c r="W1878" i="1" s="1"/>
  <c r="P1877" i="1"/>
  <c r="W1877" i="1" s="1"/>
  <c r="P1876" i="1"/>
  <c r="W1876" i="1" s="1"/>
  <c r="P1875" i="1"/>
  <c r="W1875" i="1" s="1"/>
  <c r="P1874" i="1"/>
  <c r="W1874" i="1" s="1"/>
  <c r="P1873" i="1"/>
  <c r="W1873" i="1" s="1"/>
  <c r="P1872" i="1"/>
  <c r="W1872" i="1" s="1"/>
  <c r="P1871" i="1"/>
  <c r="W1871" i="1" s="1"/>
  <c r="P1870" i="1"/>
  <c r="W1870" i="1" s="1"/>
  <c r="P1869" i="1"/>
  <c r="W1869" i="1" s="1"/>
  <c r="P1868" i="1"/>
  <c r="W1868" i="1" s="1"/>
  <c r="P1867" i="1"/>
  <c r="W1867" i="1" s="1"/>
  <c r="P1866" i="1"/>
  <c r="W1866" i="1" s="1"/>
  <c r="X1866" i="1" s="1"/>
  <c r="P1865" i="1"/>
  <c r="W1865" i="1" s="1"/>
  <c r="P1864" i="1"/>
  <c r="W1864" i="1" s="1"/>
  <c r="P1863" i="1"/>
  <c r="W1863" i="1" s="1"/>
  <c r="P1862" i="1"/>
  <c r="W1862" i="1" s="1"/>
  <c r="P1861" i="1"/>
  <c r="W1861" i="1" s="1"/>
  <c r="P1860" i="1"/>
  <c r="W1860" i="1" s="1"/>
  <c r="P1859" i="1"/>
  <c r="W1859" i="1" s="1"/>
  <c r="P1858" i="1"/>
  <c r="W1858" i="1" s="1"/>
  <c r="P1857" i="1"/>
  <c r="W1857" i="1" s="1"/>
  <c r="P1856" i="1"/>
  <c r="W1856" i="1" s="1"/>
  <c r="P1855" i="1"/>
  <c r="W1855" i="1" s="1"/>
  <c r="P1854" i="1"/>
  <c r="W1854" i="1" s="1"/>
  <c r="P1853" i="1"/>
  <c r="W1853" i="1" s="1"/>
  <c r="P1852" i="1"/>
  <c r="W1852" i="1" s="1"/>
  <c r="P1851" i="1"/>
  <c r="W1851" i="1" s="1"/>
  <c r="P1850" i="1"/>
  <c r="W1850" i="1" s="1"/>
  <c r="P1849" i="1"/>
  <c r="W1849" i="1" s="1"/>
  <c r="P1848" i="1"/>
  <c r="W1848" i="1" s="1"/>
  <c r="P1847" i="1"/>
  <c r="W1847" i="1" s="1"/>
  <c r="P1846" i="1"/>
  <c r="W1846" i="1" s="1"/>
  <c r="P1845" i="1"/>
  <c r="W1845" i="1" s="1"/>
  <c r="P1844" i="1"/>
  <c r="W1844" i="1" s="1"/>
  <c r="P1843" i="1"/>
  <c r="W1843" i="1" s="1"/>
  <c r="P1842" i="1"/>
  <c r="W1842" i="1" s="1"/>
  <c r="P1841" i="1"/>
  <c r="W1841" i="1" s="1"/>
  <c r="P1840" i="1"/>
  <c r="W1840" i="1" s="1"/>
  <c r="P1839" i="1"/>
  <c r="W1839" i="1" s="1"/>
  <c r="P1838" i="1"/>
  <c r="W1838" i="1" s="1"/>
  <c r="P1837" i="1"/>
  <c r="W1837" i="1" s="1"/>
  <c r="P1836" i="1"/>
  <c r="W1836" i="1" s="1"/>
  <c r="P1835" i="1"/>
  <c r="W1835" i="1" s="1"/>
  <c r="P1834" i="1"/>
  <c r="W1834" i="1" s="1"/>
  <c r="P1833" i="1"/>
  <c r="W1833" i="1" s="1"/>
  <c r="P1832" i="1"/>
  <c r="W1832" i="1" s="1"/>
  <c r="P1831" i="1"/>
  <c r="W1831" i="1" s="1"/>
  <c r="P1830" i="1"/>
  <c r="W1830" i="1" s="1"/>
  <c r="P1829" i="1"/>
  <c r="W1829" i="1" s="1"/>
  <c r="P1828" i="1"/>
  <c r="W1828" i="1" s="1"/>
  <c r="P1827" i="1"/>
  <c r="W1827" i="1" s="1"/>
  <c r="P1826" i="1"/>
  <c r="W1826" i="1" s="1"/>
  <c r="P1825" i="1"/>
  <c r="W1825" i="1" s="1"/>
  <c r="P1824" i="1"/>
  <c r="W1824" i="1" s="1"/>
  <c r="P1823" i="1"/>
  <c r="W1823" i="1" s="1"/>
  <c r="P1822" i="1"/>
  <c r="W1822" i="1" s="1"/>
  <c r="P1821" i="1"/>
  <c r="W1821" i="1" s="1"/>
  <c r="P1820" i="1"/>
  <c r="W1820" i="1" s="1"/>
  <c r="P1819" i="1"/>
  <c r="W1819" i="1" s="1"/>
  <c r="P1818" i="1"/>
  <c r="W1818" i="1" s="1"/>
  <c r="P1817" i="1"/>
  <c r="W1817" i="1" s="1"/>
  <c r="P1816" i="1"/>
  <c r="W1816" i="1" s="1"/>
  <c r="P1815" i="1"/>
  <c r="W1815" i="1" s="1"/>
  <c r="P1814" i="1"/>
  <c r="W1814" i="1" s="1"/>
  <c r="P1813" i="1"/>
  <c r="W1813" i="1" s="1"/>
  <c r="P1812" i="1"/>
  <c r="W1812" i="1" s="1"/>
  <c r="P1811" i="1"/>
  <c r="W1811" i="1" s="1"/>
  <c r="P1810" i="1"/>
  <c r="W1810" i="1" s="1"/>
  <c r="P1809" i="1"/>
  <c r="W1809" i="1" s="1"/>
  <c r="P1808" i="1"/>
  <c r="W1808" i="1" s="1"/>
  <c r="P1807" i="1"/>
  <c r="W1807" i="1" s="1"/>
  <c r="P1806" i="1"/>
  <c r="W1806" i="1" s="1"/>
  <c r="P1805" i="1"/>
  <c r="W1805" i="1" s="1"/>
  <c r="P1804" i="1"/>
  <c r="W1804" i="1" s="1"/>
  <c r="P1803" i="1"/>
  <c r="W1803" i="1" s="1"/>
  <c r="P1802" i="1"/>
  <c r="W1802" i="1" s="1"/>
  <c r="P1801" i="1"/>
  <c r="W1801" i="1" s="1"/>
  <c r="P1800" i="1"/>
  <c r="W1800" i="1" s="1"/>
  <c r="P1799" i="1"/>
  <c r="W1799" i="1" s="1"/>
  <c r="P1798" i="1"/>
  <c r="W1798" i="1" s="1"/>
  <c r="P1797" i="1"/>
  <c r="W1797" i="1" s="1"/>
  <c r="P1796" i="1"/>
  <c r="W1796" i="1" s="1"/>
  <c r="P1795" i="1"/>
  <c r="W1795" i="1" s="1"/>
  <c r="P1794" i="1"/>
  <c r="W1794" i="1" s="1"/>
  <c r="P1793" i="1"/>
  <c r="W1793" i="1" s="1"/>
  <c r="P1792" i="1"/>
  <c r="W1792" i="1" s="1"/>
  <c r="P1791" i="1"/>
  <c r="W1791" i="1" s="1"/>
  <c r="P1790" i="1"/>
  <c r="W1790" i="1" s="1"/>
  <c r="P1789" i="1"/>
  <c r="W1789" i="1" s="1"/>
  <c r="P1788" i="1"/>
  <c r="W1788" i="1" s="1"/>
  <c r="P1787" i="1"/>
  <c r="W1787" i="1" s="1"/>
  <c r="P1786" i="1"/>
  <c r="W1786" i="1" s="1"/>
  <c r="P1785" i="1"/>
  <c r="W1785" i="1" s="1"/>
  <c r="P1784" i="1"/>
  <c r="W1784" i="1" s="1"/>
  <c r="P1783" i="1"/>
  <c r="W1783" i="1" s="1"/>
  <c r="P1782" i="1"/>
  <c r="W1782" i="1" s="1"/>
  <c r="P1781" i="1"/>
  <c r="W1781" i="1" s="1"/>
  <c r="P1780" i="1"/>
  <c r="W1780" i="1" s="1"/>
  <c r="P1779" i="1"/>
  <c r="W1779" i="1" s="1"/>
  <c r="P1778" i="1"/>
  <c r="W1778" i="1" s="1"/>
  <c r="P1777" i="1"/>
  <c r="W1777" i="1" s="1"/>
  <c r="P1776" i="1"/>
  <c r="W1776" i="1" s="1"/>
  <c r="P1775" i="1"/>
  <c r="W1775" i="1" s="1"/>
  <c r="P1774" i="1"/>
  <c r="W1774" i="1" s="1"/>
  <c r="P1773" i="1"/>
  <c r="W1773" i="1" s="1"/>
  <c r="P1772" i="1"/>
  <c r="W1772" i="1" s="1"/>
  <c r="P1771" i="1"/>
  <c r="W1771" i="1" s="1"/>
  <c r="P1770" i="1"/>
  <c r="W1770" i="1" s="1"/>
  <c r="P1769" i="1"/>
  <c r="W1769" i="1" s="1"/>
  <c r="P1768" i="1"/>
  <c r="W1768" i="1" s="1"/>
  <c r="P1767" i="1"/>
  <c r="W1767" i="1" s="1"/>
  <c r="P1766" i="1"/>
  <c r="W1766" i="1" s="1"/>
  <c r="P1765" i="1"/>
  <c r="W1765" i="1" s="1"/>
  <c r="P1764" i="1"/>
  <c r="W1764" i="1" s="1"/>
  <c r="P1763" i="1"/>
  <c r="W1763" i="1" s="1"/>
  <c r="P1762" i="1"/>
  <c r="W1762" i="1" s="1"/>
  <c r="P1761" i="1"/>
  <c r="W1761" i="1" s="1"/>
  <c r="P1760" i="1"/>
  <c r="W1760" i="1" s="1"/>
  <c r="P1759" i="1"/>
  <c r="W1759" i="1" s="1"/>
  <c r="P1758" i="1"/>
  <c r="W1758" i="1" s="1"/>
  <c r="P1757" i="1"/>
  <c r="W1757" i="1" s="1"/>
  <c r="P1756" i="1"/>
  <c r="W1756" i="1" s="1"/>
  <c r="P1755" i="1"/>
  <c r="W1755" i="1" s="1"/>
  <c r="P1754" i="1"/>
  <c r="W1754" i="1" s="1"/>
  <c r="P1753" i="1"/>
  <c r="W1753" i="1" s="1"/>
  <c r="P1752" i="1"/>
  <c r="W1752" i="1" s="1"/>
  <c r="P1751" i="1"/>
  <c r="W1751" i="1" s="1"/>
  <c r="P1750" i="1"/>
  <c r="W1750" i="1" s="1"/>
  <c r="P1749" i="1"/>
  <c r="W1749" i="1" s="1"/>
  <c r="P1748" i="1"/>
  <c r="W1748" i="1" s="1"/>
  <c r="P1747" i="1"/>
  <c r="W1747" i="1" s="1"/>
  <c r="P1746" i="1"/>
  <c r="W1746" i="1" s="1"/>
  <c r="P1745" i="1"/>
  <c r="W1745" i="1" s="1"/>
  <c r="P1744" i="1"/>
  <c r="W1744" i="1" s="1"/>
  <c r="P1743" i="1"/>
  <c r="W1743" i="1" s="1"/>
  <c r="P1742" i="1"/>
  <c r="W1742" i="1" s="1"/>
  <c r="P1741" i="1"/>
  <c r="W1741" i="1" s="1"/>
  <c r="P1740" i="1"/>
  <c r="W1740" i="1" s="1"/>
  <c r="P1739" i="1"/>
  <c r="W1739" i="1" s="1"/>
  <c r="P1738" i="1"/>
  <c r="W1738" i="1" s="1"/>
  <c r="P1737" i="1"/>
  <c r="W1737" i="1" s="1"/>
  <c r="P1736" i="1"/>
  <c r="W1736" i="1" s="1"/>
  <c r="P1735" i="1"/>
  <c r="W1735" i="1" s="1"/>
  <c r="P1734" i="1"/>
  <c r="W1734" i="1" s="1"/>
  <c r="P1733" i="1"/>
  <c r="W1733" i="1" s="1"/>
  <c r="P1732" i="1"/>
  <c r="W1732" i="1" s="1"/>
  <c r="P1731" i="1"/>
  <c r="W1731" i="1" s="1"/>
  <c r="P1730" i="1"/>
  <c r="W1730" i="1" s="1"/>
  <c r="P1729" i="1"/>
  <c r="W1729" i="1" s="1"/>
  <c r="P1728" i="1"/>
  <c r="W1728" i="1" s="1"/>
  <c r="P1727" i="1"/>
  <c r="W1727" i="1" s="1"/>
  <c r="P1726" i="1"/>
  <c r="W1726" i="1" s="1"/>
  <c r="P1725" i="1"/>
  <c r="W1725" i="1" s="1"/>
  <c r="P1724" i="1"/>
  <c r="W1724" i="1" s="1"/>
  <c r="P1723" i="1"/>
  <c r="W1723" i="1" s="1"/>
  <c r="P1722" i="1"/>
  <c r="W1722" i="1" s="1"/>
  <c r="P1721" i="1"/>
  <c r="W1721" i="1" s="1"/>
  <c r="P1720" i="1"/>
  <c r="W1720" i="1" s="1"/>
  <c r="P1719" i="1"/>
  <c r="W1719" i="1" s="1"/>
  <c r="P1718" i="1"/>
  <c r="W1718" i="1" s="1"/>
  <c r="P1717" i="1"/>
  <c r="W1717" i="1" s="1"/>
  <c r="P1716" i="1"/>
  <c r="W1716" i="1" s="1"/>
  <c r="P1715" i="1"/>
  <c r="W1715" i="1" s="1"/>
  <c r="P1714" i="1"/>
  <c r="W1714" i="1" s="1"/>
  <c r="P1713" i="1"/>
  <c r="W1713" i="1" s="1"/>
  <c r="P1712" i="1"/>
  <c r="W1712" i="1" s="1"/>
  <c r="P1711" i="1"/>
  <c r="W1711" i="1" s="1"/>
  <c r="P1710" i="1"/>
  <c r="W1710" i="1" s="1"/>
  <c r="P1709" i="1"/>
  <c r="W1709" i="1" s="1"/>
  <c r="P1708" i="1"/>
  <c r="W1708" i="1" s="1"/>
  <c r="P1707" i="1"/>
  <c r="W1707" i="1" s="1"/>
  <c r="P1706" i="1"/>
  <c r="W1706" i="1" s="1"/>
  <c r="P1705" i="1"/>
  <c r="W1705" i="1" s="1"/>
  <c r="P1704" i="1"/>
  <c r="W1704" i="1" s="1"/>
  <c r="P1703" i="1"/>
  <c r="W1703" i="1" s="1"/>
  <c r="P1702" i="1"/>
  <c r="W1702" i="1" s="1"/>
  <c r="P1701" i="1"/>
  <c r="W1701" i="1" s="1"/>
  <c r="P1700" i="1"/>
  <c r="W1700" i="1" s="1"/>
  <c r="P1699" i="1"/>
  <c r="W1699" i="1" s="1"/>
  <c r="P1698" i="1"/>
  <c r="W1698" i="1" s="1"/>
  <c r="P1697" i="1"/>
  <c r="W1697" i="1" s="1"/>
  <c r="P1696" i="1"/>
  <c r="W1696" i="1" s="1"/>
  <c r="P1695" i="1"/>
  <c r="W1695" i="1" s="1"/>
  <c r="P1694" i="1"/>
  <c r="W1694" i="1" s="1"/>
  <c r="P1693" i="1"/>
  <c r="W1693" i="1" s="1"/>
  <c r="P1692" i="1"/>
  <c r="W1692" i="1" s="1"/>
  <c r="P1691" i="1"/>
  <c r="W1691" i="1" s="1"/>
  <c r="P1690" i="1"/>
  <c r="W1690" i="1" s="1"/>
  <c r="P1689" i="1"/>
  <c r="W1689" i="1" s="1"/>
  <c r="P1688" i="1"/>
  <c r="W1688" i="1" s="1"/>
  <c r="P1687" i="1"/>
  <c r="W1687" i="1" s="1"/>
  <c r="P1686" i="1"/>
  <c r="W1686" i="1" s="1"/>
  <c r="P1685" i="1"/>
  <c r="W1685" i="1" s="1"/>
  <c r="P1684" i="1"/>
  <c r="W1684" i="1" s="1"/>
  <c r="P1683" i="1"/>
  <c r="W1683" i="1" s="1"/>
  <c r="P1682" i="1"/>
  <c r="W1682" i="1" s="1"/>
  <c r="P1681" i="1"/>
  <c r="W1681" i="1" s="1"/>
  <c r="P1680" i="1"/>
  <c r="W1680" i="1" s="1"/>
  <c r="P1679" i="1"/>
  <c r="W1679" i="1" s="1"/>
  <c r="P1678" i="1"/>
  <c r="W1678" i="1" s="1"/>
  <c r="P1677" i="1"/>
  <c r="W1677" i="1" s="1"/>
  <c r="P1676" i="1"/>
  <c r="W1676" i="1" s="1"/>
  <c r="P1675" i="1"/>
  <c r="W1675" i="1" s="1"/>
  <c r="P1674" i="1"/>
  <c r="W1674" i="1" s="1"/>
  <c r="P1673" i="1"/>
  <c r="W1673" i="1" s="1"/>
  <c r="P1672" i="1"/>
  <c r="W1672" i="1" s="1"/>
  <c r="P1671" i="1"/>
  <c r="W1671" i="1" s="1"/>
  <c r="P1670" i="1"/>
  <c r="W1670" i="1" s="1"/>
  <c r="P1669" i="1"/>
  <c r="W1669" i="1" s="1"/>
  <c r="P1668" i="1"/>
  <c r="W1668" i="1" s="1"/>
  <c r="P1667" i="1"/>
  <c r="W1667" i="1" s="1"/>
  <c r="P1666" i="1"/>
  <c r="W1666" i="1" s="1"/>
  <c r="P1665" i="1"/>
  <c r="W1665" i="1" s="1"/>
  <c r="P1664" i="1"/>
  <c r="W1664" i="1" s="1"/>
  <c r="P1663" i="1"/>
  <c r="W1663" i="1" s="1"/>
  <c r="P1662" i="1"/>
  <c r="W1662" i="1" s="1"/>
  <c r="P1661" i="1"/>
  <c r="W1661" i="1" s="1"/>
  <c r="P1660" i="1"/>
  <c r="W1660" i="1" s="1"/>
  <c r="P1659" i="1"/>
  <c r="W1659" i="1" s="1"/>
  <c r="P1658" i="1"/>
  <c r="W1658" i="1" s="1"/>
  <c r="P1657" i="1"/>
  <c r="W1657" i="1" s="1"/>
  <c r="P1656" i="1"/>
  <c r="W1656" i="1" s="1"/>
  <c r="P1655" i="1"/>
  <c r="W1655" i="1" s="1"/>
  <c r="P1654" i="1"/>
  <c r="W1654" i="1" s="1"/>
  <c r="P1653" i="1"/>
  <c r="W1653" i="1" s="1"/>
  <c r="P1652" i="1"/>
  <c r="W1652" i="1" s="1"/>
  <c r="P1651" i="1"/>
  <c r="W1651" i="1" s="1"/>
  <c r="P1650" i="1"/>
  <c r="W1650" i="1" s="1"/>
  <c r="P1649" i="1"/>
  <c r="W1649" i="1" s="1"/>
  <c r="P1648" i="1"/>
  <c r="W1648" i="1" s="1"/>
  <c r="P1647" i="1"/>
  <c r="W1647" i="1" s="1"/>
  <c r="P1646" i="1"/>
  <c r="W1646" i="1" s="1"/>
  <c r="P1645" i="1"/>
  <c r="W1645" i="1" s="1"/>
  <c r="P1644" i="1"/>
  <c r="W1644" i="1" s="1"/>
  <c r="P1643" i="1"/>
  <c r="W1643" i="1" s="1"/>
  <c r="P1642" i="1"/>
  <c r="W1642" i="1" s="1"/>
  <c r="P1641" i="1"/>
  <c r="W1641" i="1" s="1"/>
  <c r="P1640" i="1"/>
  <c r="W1640" i="1" s="1"/>
  <c r="P1639" i="1"/>
  <c r="W1639" i="1" s="1"/>
  <c r="P1638" i="1"/>
  <c r="W1638" i="1" s="1"/>
  <c r="P1637" i="1"/>
  <c r="W1637" i="1" s="1"/>
  <c r="P1636" i="1"/>
  <c r="W1636" i="1" s="1"/>
  <c r="P1635" i="1"/>
  <c r="W1635" i="1" s="1"/>
  <c r="P1634" i="1"/>
  <c r="W1634" i="1" s="1"/>
  <c r="P1633" i="1"/>
  <c r="W1633" i="1" s="1"/>
  <c r="P1632" i="1"/>
  <c r="W1632" i="1" s="1"/>
  <c r="P1631" i="1"/>
  <c r="W1631" i="1" s="1"/>
  <c r="P1630" i="1"/>
  <c r="W1630" i="1" s="1"/>
  <c r="P1629" i="1"/>
  <c r="W1629" i="1" s="1"/>
  <c r="P1628" i="1"/>
  <c r="W1628" i="1" s="1"/>
  <c r="P1627" i="1"/>
  <c r="W1627" i="1" s="1"/>
  <c r="P1626" i="1"/>
  <c r="W1626" i="1" s="1"/>
  <c r="P1625" i="1"/>
  <c r="W1625" i="1" s="1"/>
  <c r="P1624" i="1"/>
  <c r="W1624" i="1" s="1"/>
  <c r="P1623" i="1"/>
  <c r="W1623" i="1" s="1"/>
  <c r="P1622" i="1"/>
  <c r="W1622" i="1" s="1"/>
  <c r="P1621" i="1"/>
  <c r="W1621" i="1" s="1"/>
  <c r="P1620" i="1"/>
  <c r="W1620" i="1" s="1"/>
  <c r="P1619" i="1"/>
  <c r="W1619" i="1" s="1"/>
  <c r="P1618" i="1"/>
  <c r="W1618" i="1" s="1"/>
  <c r="P1617" i="1"/>
  <c r="W1617" i="1" s="1"/>
  <c r="P1616" i="1"/>
  <c r="W1616" i="1" s="1"/>
  <c r="P1615" i="1"/>
  <c r="W1615" i="1" s="1"/>
  <c r="P1614" i="1"/>
  <c r="W1614" i="1" s="1"/>
  <c r="P1613" i="1"/>
  <c r="W1613" i="1" s="1"/>
  <c r="P1612" i="1"/>
  <c r="W1612" i="1" s="1"/>
  <c r="P1611" i="1"/>
  <c r="W1611" i="1" s="1"/>
  <c r="P1610" i="1"/>
  <c r="W1610" i="1" s="1"/>
  <c r="P1609" i="1"/>
  <c r="W1609" i="1" s="1"/>
  <c r="P1608" i="1"/>
  <c r="W1608" i="1" s="1"/>
  <c r="P1607" i="1"/>
  <c r="W1607" i="1" s="1"/>
  <c r="P1606" i="1"/>
  <c r="W1606" i="1" s="1"/>
  <c r="P1605" i="1"/>
  <c r="W1605" i="1" s="1"/>
  <c r="P1604" i="1"/>
  <c r="W1604" i="1" s="1"/>
  <c r="P1603" i="1"/>
  <c r="W1603" i="1" s="1"/>
  <c r="P1602" i="1"/>
  <c r="W1602" i="1" s="1"/>
  <c r="P1601" i="1"/>
  <c r="W1601" i="1" s="1"/>
  <c r="P1600" i="1"/>
  <c r="W1600" i="1" s="1"/>
  <c r="P1599" i="1"/>
  <c r="W1599" i="1" s="1"/>
  <c r="P1598" i="1"/>
  <c r="W1598" i="1" s="1"/>
  <c r="P1597" i="1"/>
  <c r="W1597" i="1" s="1"/>
  <c r="P1596" i="1"/>
  <c r="W1596" i="1" s="1"/>
  <c r="P1595" i="1"/>
  <c r="W1595" i="1" s="1"/>
  <c r="P1594" i="1"/>
  <c r="W1594" i="1" s="1"/>
  <c r="P1593" i="1"/>
  <c r="W1593" i="1" s="1"/>
  <c r="P1592" i="1"/>
  <c r="W1592" i="1" s="1"/>
  <c r="P1591" i="1"/>
  <c r="W1591" i="1" s="1"/>
  <c r="P1590" i="1"/>
  <c r="W1590" i="1" s="1"/>
  <c r="P1589" i="1"/>
  <c r="W1589" i="1" s="1"/>
  <c r="P1588" i="1"/>
  <c r="W1588" i="1" s="1"/>
  <c r="P1587" i="1"/>
  <c r="W1587" i="1" s="1"/>
  <c r="P1586" i="1"/>
  <c r="W1586" i="1" s="1"/>
  <c r="P1585" i="1"/>
  <c r="W1585" i="1" s="1"/>
  <c r="P1584" i="1"/>
  <c r="W1584" i="1" s="1"/>
  <c r="P1583" i="1"/>
  <c r="W1583" i="1" s="1"/>
  <c r="P1582" i="1"/>
  <c r="W1582" i="1" s="1"/>
  <c r="P1581" i="1"/>
  <c r="W1581" i="1" s="1"/>
  <c r="P1580" i="1"/>
  <c r="W1580" i="1" s="1"/>
  <c r="P1579" i="1"/>
  <c r="W1579" i="1" s="1"/>
  <c r="P1578" i="1"/>
  <c r="W1578" i="1" s="1"/>
  <c r="P1577" i="1"/>
  <c r="W1577" i="1" s="1"/>
  <c r="P1576" i="1"/>
  <c r="W1576" i="1" s="1"/>
  <c r="P1575" i="1"/>
  <c r="W1575" i="1" s="1"/>
  <c r="P1574" i="1"/>
  <c r="W1574" i="1" s="1"/>
  <c r="P1573" i="1"/>
  <c r="W1573" i="1" s="1"/>
  <c r="P1572" i="1"/>
  <c r="W1572" i="1" s="1"/>
  <c r="P1571" i="1"/>
  <c r="W1571" i="1" s="1"/>
  <c r="P1570" i="1"/>
  <c r="W1570" i="1" s="1"/>
  <c r="P1569" i="1"/>
  <c r="W1569" i="1" s="1"/>
  <c r="P1568" i="1"/>
  <c r="W1568" i="1" s="1"/>
  <c r="P1567" i="1"/>
  <c r="W1567" i="1" s="1"/>
  <c r="P1566" i="1"/>
  <c r="W1566" i="1" s="1"/>
  <c r="P1565" i="1"/>
  <c r="W1565" i="1" s="1"/>
  <c r="P1564" i="1"/>
  <c r="W1564" i="1" s="1"/>
  <c r="P1563" i="1"/>
  <c r="W1563" i="1" s="1"/>
  <c r="P1562" i="1"/>
  <c r="W1562" i="1" s="1"/>
  <c r="P1561" i="1"/>
  <c r="W1561" i="1" s="1"/>
  <c r="P1560" i="1"/>
  <c r="W1560" i="1" s="1"/>
  <c r="P1559" i="1"/>
  <c r="W1559" i="1" s="1"/>
  <c r="P1558" i="1"/>
  <c r="W1558" i="1" s="1"/>
  <c r="P1557" i="1"/>
  <c r="W1557" i="1" s="1"/>
  <c r="P1556" i="1"/>
  <c r="W1556" i="1" s="1"/>
  <c r="P1555" i="1"/>
  <c r="W1555" i="1" s="1"/>
  <c r="P1554" i="1"/>
  <c r="W1554" i="1" s="1"/>
  <c r="P1553" i="1"/>
  <c r="W1553" i="1" s="1"/>
  <c r="P1552" i="1"/>
  <c r="W1552" i="1" s="1"/>
  <c r="P1551" i="1"/>
  <c r="W1551" i="1" s="1"/>
  <c r="P1550" i="1"/>
  <c r="W1550" i="1" s="1"/>
  <c r="P1549" i="1"/>
  <c r="W1549" i="1" s="1"/>
  <c r="P1548" i="1"/>
  <c r="W1548" i="1" s="1"/>
  <c r="P1547" i="1"/>
  <c r="W1547" i="1" s="1"/>
  <c r="P1546" i="1"/>
  <c r="W1546" i="1" s="1"/>
  <c r="P1545" i="1"/>
  <c r="W1545" i="1" s="1"/>
  <c r="P1544" i="1"/>
  <c r="W1544" i="1" s="1"/>
  <c r="P1543" i="1"/>
  <c r="W1543" i="1" s="1"/>
  <c r="P1542" i="1"/>
  <c r="W1542" i="1" s="1"/>
  <c r="P1541" i="1"/>
  <c r="W1541" i="1" s="1"/>
  <c r="P1540" i="1"/>
  <c r="W1540" i="1" s="1"/>
  <c r="P1539" i="1"/>
  <c r="W1539" i="1" s="1"/>
  <c r="P1538" i="1"/>
  <c r="W1538" i="1" s="1"/>
  <c r="P1537" i="1"/>
  <c r="W1537" i="1" s="1"/>
  <c r="P1536" i="1"/>
  <c r="W1536" i="1" s="1"/>
  <c r="P1535" i="1"/>
  <c r="W1535" i="1" s="1"/>
  <c r="P1534" i="1"/>
  <c r="W1534" i="1" s="1"/>
  <c r="P1533" i="1"/>
  <c r="W1533" i="1" s="1"/>
  <c r="P1532" i="1"/>
  <c r="W1532" i="1" s="1"/>
  <c r="P1531" i="1"/>
  <c r="W1531" i="1" s="1"/>
  <c r="P1530" i="1"/>
  <c r="W1530" i="1" s="1"/>
  <c r="P1529" i="1"/>
  <c r="W1529" i="1" s="1"/>
  <c r="P1528" i="1"/>
  <c r="W1528" i="1" s="1"/>
  <c r="P1527" i="1"/>
  <c r="W1527" i="1" s="1"/>
  <c r="P1526" i="1"/>
  <c r="W1526" i="1" s="1"/>
  <c r="P1525" i="1"/>
  <c r="W1525" i="1" s="1"/>
  <c r="P1524" i="1"/>
  <c r="W1524" i="1" s="1"/>
  <c r="P1523" i="1"/>
  <c r="W1523" i="1" s="1"/>
  <c r="P1522" i="1"/>
  <c r="W1522" i="1" s="1"/>
  <c r="P1521" i="1"/>
  <c r="W1521" i="1" s="1"/>
  <c r="P1520" i="1"/>
  <c r="W1520" i="1" s="1"/>
  <c r="P1519" i="1"/>
  <c r="W1519" i="1" s="1"/>
  <c r="P1518" i="1"/>
  <c r="W1518" i="1" s="1"/>
  <c r="P1517" i="1"/>
  <c r="W1517" i="1" s="1"/>
  <c r="P1516" i="1"/>
  <c r="W1516" i="1" s="1"/>
  <c r="P1515" i="1"/>
  <c r="W1515" i="1" s="1"/>
  <c r="P1514" i="1"/>
  <c r="W1514" i="1" s="1"/>
  <c r="P1513" i="1"/>
  <c r="W1513" i="1" s="1"/>
  <c r="P1512" i="1"/>
  <c r="W1512" i="1" s="1"/>
  <c r="P1511" i="1"/>
  <c r="W1511" i="1" s="1"/>
  <c r="P1510" i="1"/>
  <c r="W1510" i="1" s="1"/>
  <c r="P1509" i="1"/>
  <c r="W1509" i="1" s="1"/>
  <c r="P1508" i="1"/>
  <c r="W1508" i="1" s="1"/>
  <c r="P1507" i="1"/>
  <c r="W1507" i="1" s="1"/>
  <c r="P1506" i="1"/>
  <c r="W1506" i="1" s="1"/>
  <c r="P1505" i="1"/>
  <c r="W1505" i="1" s="1"/>
  <c r="P1504" i="1"/>
  <c r="W1504" i="1" s="1"/>
  <c r="P1503" i="1"/>
  <c r="W1503" i="1" s="1"/>
  <c r="P1502" i="1"/>
  <c r="W1502" i="1" s="1"/>
  <c r="P1501" i="1"/>
  <c r="W1501" i="1" s="1"/>
  <c r="P1500" i="1"/>
  <c r="W1500" i="1" s="1"/>
  <c r="P1499" i="1"/>
  <c r="W1499" i="1" s="1"/>
  <c r="P1498" i="1"/>
  <c r="W1498" i="1" s="1"/>
  <c r="P1497" i="1"/>
  <c r="W1497" i="1" s="1"/>
  <c r="P1496" i="1"/>
  <c r="W1496" i="1" s="1"/>
  <c r="P1495" i="1"/>
  <c r="W1495" i="1" s="1"/>
  <c r="P1494" i="1"/>
  <c r="W1494" i="1" s="1"/>
  <c r="P1493" i="1"/>
  <c r="W1493" i="1" s="1"/>
  <c r="P1492" i="1"/>
  <c r="W1492" i="1" s="1"/>
  <c r="P1491" i="1"/>
  <c r="W1491" i="1" s="1"/>
  <c r="P1490" i="1"/>
  <c r="W1490" i="1" s="1"/>
  <c r="P1489" i="1"/>
  <c r="W1489" i="1" s="1"/>
  <c r="P1488" i="1"/>
  <c r="W1488" i="1" s="1"/>
  <c r="P1487" i="1"/>
  <c r="W1487" i="1" s="1"/>
  <c r="P1486" i="1"/>
  <c r="W1486" i="1" s="1"/>
  <c r="P1485" i="1"/>
  <c r="W1485" i="1" s="1"/>
  <c r="P1484" i="1"/>
  <c r="W1484" i="1" s="1"/>
  <c r="P1483" i="1"/>
  <c r="W1483" i="1" s="1"/>
  <c r="P1482" i="1"/>
  <c r="W1482" i="1" s="1"/>
  <c r="P1481" i="1"/>
  <c r="W1481" i="1" s="1"/>
  <c r="P1480" i="1"/>
  <c r="W1480" i="1" s="1"/>
  <c r="P1479" i="1"/>
  <c r="W1479" i="1" s="1"/>
  <c r="P1478" i="1"/>
  <c r="W1478" i="1" s="1"/>
  <c r="P1477" i="1"/>
  <c r="W1477" i="1" s="1"/>
  <c r="P1476" i="1"/>
  <c r="W1476" i="1" s="1"/>
  <c r="P1475" i="1"/>
  <c r="W1475" i="1" s="1"/>
  <c r="P1474" i="1"/>
  <c r="W1474" i="1" s="1"/>
  <c r="P1473" i="1"/>
  <c r="W1473" i="1" s="1"/>
  <c r="P1472" i="1"/>
  <c r="W1472" i="1" s="1"/>
  <c r="P1471" i="1"/>
  <c r="W1471" i="1" s="1"/>
  <c r="P1470" i="1"/>
  <c r="W1470" i="1" s="1"/>
  <c r="P1469" i="1"/>
  <c r="W1469" i="1" s="1"/>
  <c r="P1468" i="1"/>
  <c r="W1468" i="1" s="1"/>
  <c r="P1467" i="1"/>
  <c r="W1467" i="1" s="1"/>
  <c r="P1466" i="1"/>
  <c r="W1466" i="1" s="1"/>
  <c r="P1465" i="1"/>
  <c r="W1465" i="1" s="1"/>
  <c r="P1464" i="1"/>
  <c r="W1464" i="1" s="1"/>
  <c r="P1463" i="1"/>
  <c r="W1463" i="1" s="1"/>
  <c r="P1462" i="1"/>
  <c r="W1462" i="1" s="1"/>
  <c r="P1461" i="1"/>
  <c r="W1461" i="1" s="1"/>
  <c r="P1460" i="1"/>
  <c r="W1460" i="1" s="1"/>
  <c r="P1459" i="1"/>
  <c r="W1459" i="1" s="1"/>
  <c r="P1458" i="1"/>
  <c r="W1458" i="1" s="1"/>
  <c r="P1457" i="1"/>
  <c r="W1457" i="1" s="1"/>
  <c r="P1456" i="1"/>
  <c r="W1456" i="1" s="1"/>
  <c r="P1455" i="1"/>
  <c r="W1455" i="1" s="1"/>
  <c r="P1454" i="1"/>
  <c r="W1454" i="1" s="1"/>
  <c r="P1453" i="1"/>
  <c r="W1453" i="1" s="1"/>
  <c r="P1452" i="1"/>
  <c r="W1452" i="1" s="1"/>
  <c r="P1451" i="1"/>
  <c r="W1451" i="1" s="1"/>
  <c r="P1450" i="1"/>
  <c r="W1450" i="1" s="1"/>
  <c r="P1449" i="1"/>
  <c r="W1449" i="1" s="1"/>
  <c r="P1448" i="1"/>
  <c r="W1448" i="1" s="1"/>
  <c r="P1447" i="1"/>
  <c r="W1447" i="1" s="1"/>
  <c r="P1446" i="1"/>
  <c r="W1446" i="1" s="1"/>
  <c r="P1445" i="1"/>
  <c r="W1445" i="1" s="1"/>
  <c r="P1444" i="1"/>
  <c r="W1444" i="1" s="1"/>
  <c r="P1443" i="1"/>
  <c r="W1443" i="1" s="1"/>
  <c r="P1442" i="1"/>
  <c r="W1442" i="1" s="1"/>
  <c r="P1441" i="1"/>
  <c r="W1441" i="1" s="1"/>
  <c r="P1440" i="1"/>
  <c r="W1440" i="1" s="1"/>
  <c r="P1439" i="1"/>
  <c r="W1439" i="1" s="1"/>
  <c r="P1438" i="1"/>
  <c r="W1438" i="1" s="1"/>
  <c r="P1437" i="1"/>
  <c r="W1437" i="1" s="1"/>
  <c r="P1436" i="1"/>
  <c r="W1436" i="1" s="1"/>
  <c r="P1435" i="1"/>
  <c r="W1435" i="1" s="1"/>
  <c r="P1434" i="1"/>
  <c r="W1434" i="1" s="1"/>
  <c r="P1433" i="1"/>
  <c r="W1433" i="1" s="1"/>
  <c r="P1432" i="1"/>
  <c r="W1432" i="1" s="1"/>
  <c r="P1431" i="1"/>
  <c r="W1431" i="1" s="1"/>
  <c r="P1430" i="1"/>
  <c r="W1430" i="1" s="1"/>
  <c r="P1429" i="1"/>
  <c r="W1429" i="1" s="1"/>
  <c r="P1428" i="1"/>
  <c r="W1428" i="1" s="1"/>
  <c r="P1427" i="1"/>
  <c r="W1427" i="1" s="1"/>
  <c r="P1426" i="1"/>
  <c r="W1426" i="1" s="1"/>
  <c r="P1425" i="1"/>
  <c r="W1425" i="1" s="1"/>
  <c r="P1424" i="1"/>
  <c r="W1424" i="1" s="1"/>
  <c r="P1423" i="1"/>
  <c r="W1423" i="1" s="1"/>
  <c r="P1422" i="1"/>
  <c r="W1422" i="1" s="1"/>
  <c r="P1421" i="1"/>
  <c r="W1421" i="1" s="1"/>
  <c r="P1420" i="1"/>
  <c r="W1420" i="1" s="1"/>
  <c r="P1419" i="1"/>
  <c r="W1419" i="1" s="1"/>
  <c r="P1418" i="1"/>
  <c r="W1418" i="1" s="1"/>
  <c r="P1417" i="1"/>
  <c r="W1417" i="1" s="1"/>
  <c r="P1416" i="1"/>
  <c r="W1416" i="1" s="1"/>
  <c r="P1415" i="1"/>
  <c r="W1415" i="1" s="1"/>
  <c r="P1414" i="1"/>
  <c r="W1414" i="1" s="1"/>
  <c r="P1413" i="1"/>
  <c r="W1413" i="1" s="1"/>
  <c r="P1412" i="1"/>
  <c r="W1412" i="1" s="1"/>
  <c r="P1411" i="1"/>
  <c r="W1411" i="1" s="1"/>
  <c r="P1410" i="1"/>
  <c r="W1410" i="1" s="1"/>
  <c r="P1409" i="1"/>
  <c r="W1409" i="1" s="1"/>
  <c r="P1408" i="1"/>
  <c r="W1408" i="1" s="1"/>
  <c r="P1407" i="1"/>
  <c r="W1407" i="1" s="1"/>
  <c r="P1406" i="1"/>
  <c r="W1406" i="1" s="1"/>
  <c r="P1405" i="1"/>
  <c r="W1405" i="1" s="1"/>
  <c r="P1404" i="1"/>
  <c r="W1404" i="1" s="1"/>
  <c r="P1403" i="1"/>
  <c r="W1403" i="1" s="1"/>
  <c r="P1402" i="1"/>
  <c r="W1402" i="1" s="1"/>
  <c r="P1401" i="1"/>
  <c r="W1401" i="1" s="1"/>
  <c r="P1400" i="1"/>
  <c r="W1400" i="1" s="1"/>
  <c r="P1399" i="1"/>
  <c r="W1399" i="1" s="1"/>
  <c r="P1398" i="1"/>
  <c r="W1398" i="1" s="1"/>
  <c r="P1397" i="1"/>
  <c r="W1397" i="1" s="1"/>
  <c r="P1396" i="1"/>
  <c r="W1396" i="1" s="1"/>
  <c r="P1395" i="1"/>
  <c r="W1395" i="1" s="1"/>
  <c r="P1394" i="1"/>
  <c r="W1394" i="1" s="1"/>
  <c r="P1393" i="1"/>
  <c r="W1393" i="1" s="1"/>
  <c r="P1392" i="1"/>
  <c r="W1392" i="1" s="1"/>
  <c r="P1391" i="1"/>
  <c r="W1391" i="1" s="1"/>
  <c r="P1390" i="1"/>
  <c r="W1390" i="1" s="1"/>
  <c r="P1389" i="1"/>
  <c r="W1389" i="1" s="1"/>
  <c r="P1388" i="1"/>
  <c r="W1388" i="1" s="1"/>
  <c r="P1387" i="1"/>
  <c r="W1387" i="1" s="1"/>
  <c r="P1386" i="1"/>
  <c r="W1386" i="1" s="1"/>
  <c r="P1385" i="1"/>
  <c r="W1385" i="1" s="1"/>
  <c r="P1384" i="1"/>
  <c r="W1384" i="1" s="1"/>
  <c r="P1383" i="1"/>
  <c r="W1383" i="1" s="1"/>
  <c r="P1382" i="1"/>
  <c r="W1382" i="1" s="1"/>
  <c r="P1381" i="1"/>
  <c r="W1381" i="1" s="1"/>
  <c r="P1380" i="1"/>
  <c r="W1380" i="1" s="1"/>
  <c r="P1379" i="1"/>
  <c r="W1379" i="1" s="1"/>
  <c r="P1378" i="1"/>
  <c r="W1378" i="1" s="1"/>
  <c r="P1377" i="1"/>
  <c r="W1377" i="1" s="1"/>
  <c r="P1376" i="1"/>
  <c r="W1376" i="1" s="1"/>
  <c r="P1375" i="1"/>
  <c r="W1375" i="1" s="1"/>
  <c r="P1374" i="1"/>
  <c r="W1374" i="1" s="1"/>
  <c r="P1373" i="1"/>
  <c r="W1373" i="1" s="1"/>
  <c r="P1372" i="1"/>
  <c r="W1372" i="1" s="1"/>
  <c r="P1371" i="1"/>
  <c r="W1371" i="1" s="1"/>
  <c r="P1370" i="1"/>
  <c r="W1370" i="1" s="1"/>
  <c r="P1369" i="1"/>
  <c r="W1369" i="1" s="1"/>
  <c r="P1368" i="1"/>
  <c r="W1368" i="1" s="1"/>
  <c r="P1367" i="1"/>
  <c r="W1367" i="1" s="1"/>
  <c r="P1366" i="1"/>
  <c r="W1366" i="1" s="1"/>
  <c r="P1365" i="1"/>
  <c r="W1365" i="1" s="1"/>
  <c r="P1364" i="1"/>
  <c r="W1364" i="1" s="1"/>
  <c r="P1363" i="1"/>
  <c r="W1363" i="1" s="1"/>
  <c r="P1362" i="1"/>
  <c r="W1362" i="1" s="1"/>
  <c r="P1361" i="1"/>
  <c r="W1361" i="1" s="1"/>
  <c r="P1360" i="1"/>
  <c r="W1360" i="1" s="1"/>
  <c r="P1359" i="1"/>
  <c r="W1359" i="1" s="1"/>
  <c r="P1358" i="1"/>
  <c r="W1358" i="1" s="1"/>
  <c r="P1357" i="1"/>
  <c r="W1357" i="1" s="1"/>
  <c r="P1356" i="1"/>
  <c r="W1356" i="1" s="1"/>
  <c r="P1355" i="1"/>
  <c r="W1355" i="1" s="1"/>
  <c r="P1354" i="1"/>
  <c r="W1354" i="1" s="1"/>
  <c r="P1353" i="1"/>
  <c r="W1353" i="1" s="1"/>
  <c r="P1352" i="1"/>
  <c r="W1352" i="1" s="1"/>
  <c r="P1351" i="1"/>
  <c r="W1351" i="1" s="1"/>
  <c r="P1350" i="1"/>
  <c r="W1350" i="1" s="1"/>
  <c r="P1349" i="1"/>
  <c r="W1349" i="1" s="1"/>
  <c r="P1348" i="1"/>
  <c r="W1348" i="1" s="1"/>
  <c r="P1347" i="1"/>
  <c r="W1347" i="1" s="1"/>
  <c r="P1346" i="1"/>
  <c r="W1346" i="1" s="1"/>
  <c r="P1345" i="1"/>
  <c r="W1345" i="1" s="1"/>
  <c r="P1344" i="1"/>
  <c r="W1344" i="1" s="1"/>
  <c r="P1343" i="1"/>
  <c r="W1343" i="1" s="1"/>
  <c r="P1342" i="1"/>
  <c r="W1342" i="1" s="1"/>
  <c r="P1341" i="1"/>
  <c r="W1341" i="1" s="1"/>
  <c r="P1340" i="1"/>
  <c r="W1340" i="1" s="1"/>
  <c r="P1339" i="1"/>
  <c r="W1339" i="1" s="1"/>
  <c r="P1338" i="1"/>
  <c r="W1338" i="1" s="1"/>
  <c r="P1337" i="1"/>
  <c r="W1337" i="1" s="1"/>
  <c r="P1336" i="1"/>
  <c r="W1336" i="1" s="1"/>
  <c r="P1335" i="1"/>
  <c r="W1335" i="1" s="1"/>
  <c r="P1334" i="1"/>
  <c r="W1334" i="1" s="1"/>
  <c r="P1333" i="1"/>
  <c r="W1333" i="1" s="1"/>
  <c r="P1332" i="1"/>
  <c r="W1332" i="1" s="1"/>
  <c r="P1331" i="1"/>
  <c r="W1331" i="1" s="1"/>
  <c r="P1330" i="1"/>
  <c r="W1330" i="1" s="1"/>
  <c r="P1329" i="1"/>
  <c r="W1329" i="1" s="1"/>
  <c r="P1328" i="1"/>
  <c r="W1328" i="1" s="1"/>
  <c r="P1327" i="1"/>
  <c r="W1327" i="1" s="1"/>
  <c r="P1326" i="1"/>
  <c r="W1326" i="1" s="1"/>
  <c r="P1325" i="1"/>
  <c r="W1325" i="1" s="1"/>
  <c r="P1324" i="1"/>
  <c r="W1324" i="1" s="1"/>
  <c r="P1323" i="1"/>
  <c r="W1323" i="1" s="1"/>
  <c r="P1322" i="1"/>
  <c r="W1322" i="1" s="1"/>
  <c r="P1321" i="1"/>
  <c r="W1321" i="1" s="1"/>
  <c r="P1320" i="1"/>
  <c r="W1320" i="1" s="1"/>
  <c r="P1319" i="1"/>
  <c r="W1319" i="1" s="1"/>
  <c r="P1318" i="1"/>
  <c r="W1318" i="1" s="1"/>
  <c r="P1317" i="1"/>
  <c r="W1317" i="1" s="1"/>
  <c r="P1316" i="1"/>
  <c r="W1316" i="1" s="1"/>
  <c r="P1315" i="1"/>
  <c r="W1315" i="1" s="1"/>
  <c r="P1314" i="1"/>
  <c r="W1314" i="1" s="1"/>
  <c r="P1313" i="1"/>
  <c r="W1313" i="1" s="1"/>
  <c r="P1312" i="1"/>
  <c r="W1312" i="1" s="1"/>
  <c r="P1311" i="1"/>
  <c r="W1311" i="1" s="1"/>
  <c r="P1310" i="1"/>
  <c r="W1310" i="1" s="1"/>
  <c r="P1309" i="1"/>
  <c r="W1309" i="1" s="1"/>
  <c r="P1308" i="1"/>
  <c r="W1308" i="1" s="1"/>
  <c r="P1307" i="1"/>
  <c r="W1307" i="1" s="1"/>
  <c r="P1306" i="1"/>
  <c r="W1306" i="1" s="1"/>
  <c r="P1305" i="1"/>
  <c r="W1305" i="1" s="1"/>
  <c r="P1304" i="1"/>
  <c r="W1304" i="1" s="1"/>
  <c r="P1303" i="1"/>
  <c r="W1303" i="1" s="1"/>
  <c r="P1302" i="1"/>
  <c r="W1302" i="1" s="1"/>
  <c r="P1301" i="1"/>
  <c r="W1301" i="1" s="1"/>
  <c r="P1300" i="1"/>
  <c r="W1300" i="1" s="1"/>
  <c r="P1299" i="1"/>
  <c r="W1299" i="1" s="1"/>
  <c r="P1298" i="1"/>
  <c r="W1298" i="1" s="1"/>
  <c r="P1297" i="1"/>
  <c r="W1297" i="1" s="1"/>
  <c r="P1296" i="1"/>
  <c r="W1296" i="1" s="1"/>
  <c r="P1295" i="1"/>
  <c r="W1295" i="1" s="1"/>
  <c r="P1294" i="1"/>
  <c r="W1294" i="1" s="1"/>
  <c r="P1293" i="1"/>
  <c r="W1293" i="1" s="1"/>
  <c r="P1292" i="1"/>
  <c r="W1292" i="1" s="1"/>
  <c r="P1291" i="1"/>
  <c r="W1291" i="1" s="1"/>
  <c r="P1290" i="1"/>
  <c r="W1290" i="1" s="1"/>
  <c r="P1289" i="1"/>
  <c r="W1289" i="1" s="1"/>
  <c r="P1288" i="1"/>
  <c r="W1288" i="1" s="1"/>
  <c r="P1287" i="1"/>
  <c r="W1287" i="1" s="1"/>
  <c r="P1286" i="1"/>
  <c r="W1286" i="1" s="1"/>
  <c r="P1285" i="1"/>
  <c r="W1285" i="1" s="1"/>
  <c r="P1284" i="1"/>
  <c r="W1284" i="1" s="1"/>
  <c r="P1283" i="1"/>
  <c r="W1283" i="1" s="1"/>
  <c r="P1282" i="1"/>
  <c r="W1282" i="1" s="1"/>
  <c r="P1281" i="1"/>
  <c r="W1281" i="1" s="1"/>
  <c r="P1280" i="1"/>
  <c r="W1280" i="1" s="1"/>
  <c r="P1279" i="1"/>
  <c r="W1279" i="1" s="1"/>
  <c r="P1278" i="1"/>
  <c r="W1278" i="1" s="1"/>
  <c r="P1277" i="1"/>
  <c r="W1277" i="1" s="1"/>
  <c r="P1276" i="1"/>
  <c r="W1276" i="1" s="1"/>
  <c r="P1275" i="1"/>
  <c r="W1275" i="1" s="1"/>
  <c r="P1274" i="1"/>
  <c r="W1274" i="1" s="1"/>
  <c r="P1273" i="1"/>
  <c r="W1273" i="1" s="1"/>
  <c r="P1272" i="1"/>
  <c r="W1272" i="1" s="1"/>
  <c r="P1271" i="1"/>
  <c r="W1271" i="1" s="1"/>
  <c r="P1270" i="1"/>
  <c r="W1270" i="1" s="1"/>
  <c r="P1269" i="1"/>
  <c r="W1269" i="1" s="1"/>
  <c r="P1268" i="1"/>
  <c r="W1268" i="1" s="1"/>
  <c r="P1267" i="1"/>
  <c r="W1267" i="1" s="1"/>
  <c r="P1266" i="1"/>
  <c r="W1266" i="1" s="1"/>
  <c r="P1265" i="1"/>
  <c r="W1265" i="1" s="1"/>
  <c r="P1264" i="1"/>
  <c r="W1264" i="1" s="1"/>
  <c r="P1263" i="1"/>
  <c r="W1263" i="1" s="1"/>
  <c r="P1262" i="1"/>
  <c r="W1262" i="1" s="1"/>
  <c r="P1261" i="1"/>
  <c r="W1261" i="1" s="1"/>
  <c r="P1260" i="1"/>
  <c r="W1260" i="1" s="1"/>
  <c r="P1259" i="1"/>
  <c r="W1259" i="1" s="1"/>
  <c r="P1258" i="1"/>
  <c r="W1258" i="1" s="1"/>
  <c r="P1257" i="1"/>
  <c r="W1257" i="1" s="1"/>
  <c r="P1256" i="1"/>
  <c r="W1256" i="1" s="1"/>
  <c r="P1255" i="1"/>
  <c r="W1255" i="1" s="1"/>
  <c r="P1254" i="1"/>
  <c r="W1254" i="1" s="1"/>
  <c r="P1253" i="1"/>
  <c r="W1253" i="1" s="1"/>
  <c r="P1252" i="1"/>
  <c r="W1252" i="1" s="1"/>
  <c r="P1251" i="1"/>
  <c r="W1251" i="1" s="1"/>
  <c r="P1250" i="1"/>
  <c r="W1250" i="1" s="1"/>
  <c r="P1249" i="1"/>
  <c r="W1249" i="1" s="1"/>
  <c r="P1248" i="1"/>
  <c r="W1248" i="1" s="1"/>
  <c r="P1247" i="1"/>
  <c r="W1247" i="1" s="1"/>
  <c r="P1246" i="1"/>
  <c r="W1246" i="1" s="1"/>
  <c r="P1245" i="1"/>
  <c r="W1245" i="1" s="1"/>
  <c r="P1244" i="1"/>
  <c r="W1244" i="1" s="1"/>
  <c r="P1243" i="1"/>
  <c r="W1243" i="1" s="1"/>
  <c r="P1242" i="1"/>
  <c r="W1242" i="1" s="1"/>
  <c r="P1241" i="1"/>
  <c r="W1241" i="1" s="1"/>
  <c r="P1240" i="1"/>
  <c r="W1240" i="1" s="1"/>
  <c r="P1239" i="1"/>
  <c r="W1239" i="1" s="1"/>
  <c r="P1238" i="1"/>
  <c r="W1238" i="1" s="1"/>
  <c r="P1237" i="1"/>
  <c r="W1237" i="1" s="1"/>
  <c r="P1236" i="1"/>
  <c r="W1236" i="1" s="1"/>
  <c r="P1235" i="1"/>
  <c r="W1235" i="1" s="1"/>
  <c r="P1234" i="1"/>
  <c r="W1234" i="1" s="1"/>
  <c r="P1233" i="1"/>
  <c r="W1233" i="1" s="1"/>
  <c r="P1232" i="1"/>
  <c r="W1232" i="1" s="1"/>
  <c r="P1231" i="1"/>
  <c r="W1231" i="1" s="1"/>
  <c r="P1230" i="1"/>
  <c r="W1230" i="1" s="1"/>
  <c r="P1229" i="1"/>
  <c r="W1229" i="1" s="1"/>
  <c r="P1228" i="1"/>
  <c r="W1228" i="1" s="1"/>
  <c r="P1227" i="1"/>
  <c r="W1227" i="1" s="1"/>
  <c r="P1226" i="1"/>
  <c r="W1226" i="1" s="1"/>
  <c r="P1225" i="1"/>
  <c r="W1225" i="1" s="1"/>
  <c r="P1224" i="1"/>
  <c r="W1224" i="1" s="1"/>
  <c r="P1223" i="1"/>
  <c r="W1223" i="1" s="1"/>
  <c r="P1222" i="1"/>
  <c r="W1222" i="1" s="1"/>
  <c r="P1221" i="1"/>
  <c r="W1221" i="1" s="1"/>
  <c r="P1220" i="1"/>
  <c r="W1220" i="1" s="1"/>
  <c r="P1219" i="1"/>
  <c r="W1219" i="1" s="1"/>
  <c r="P1218" i="1"/>
  <c r="W1218" i="1" s="1"/>
  <c r="P1217" i="1"/>
  <c r="W1217" i="1" s="1"/>
  <c r="P1216" i="1"/>
  <c r="W1216" i="1" s="1"/>
  <c r="P1215" i="1"/>
  <c r="W1215" i="1" s="1"/>
  <c r="P1214" i="1"/>
  <c r="W1214" i="1" s="1"/>
  <c r="P1213" i="1"/>
  <c r="W1213" i="1" s="1"/>
  <c r="P1212" i="1"/>
  <c r="W1212" i="1" s="1"/>
  <c r="P1211" i="1"/>
  <c r="W1211" i="1" s="1"/>
  <c r="P1210" i="1"/>
  <c r="W1210" i="1" s="1"/>
  <c r="P1209" i="1"/>
  <c r="W1209" i="1" s="1"/>
  <c r="P1208" i="1"/>
  <c r="W1208" i="1" s="1"/>
  <c r="P1207" i="1"/>
  <c r="W1207" i="1" s="1"/>
  <c r="P1206" i="1"/>
  <c r="W1206" i="1" s="1"/>
  <c r="P1205" i="1"/>
  <c r="W1205" i="1" s="1"/>
  <c r="P1204" i="1"/>
  <c r="W1204" i="1" s="1"/>
  <c r="P1203" i="1"/>
  <c r="W1203" i="1" s="1"/>
  <c r="P1202" i="1"/>
  <c r="W1202" i="1" s="1"/>
  <c r="P1201" i="1"/>
  <c r="W1201" i="1" s="1"/>
  <c r="P1200" i="1"/>
  <c r="W1200" i="1" s="1"/>
  <c r="P1199" i="1"/>
  <c r="W1199" i="1" s="1"/>
  <c r="P1198" i="1"/>
  <c r="W1198" i="1" s="1"/>
  <c r="P1197" i="1"/>
  <c r="W1197" i="1" s="1"/>
  <c r="P1196" i="1"/>
  <c r="W1196" i="1" s="1"/>
  <c r="P1195" i="1"/>
  <c r="W1195" i="1" s="1"/>
  <c r="P1194" i="1"/>
  <c r="W1194" i="1" s="1"/>
  <c r="P1193" i="1"/>
  <c r="W1193" i="1" s="1"/>
  <c r="P1192" i="1"/>
  <c r="W1192" i="1" s="1"/>
  <c r="P1191" i="1"/>
  <c r="W1191" i="1" s="1"/>
  <c r="P1190" i="1"/>
  <c r="W1190" i="1" s="1"/>
  <c r="P1189" i="1"/>
  <c r="W1189" i="1" s="1"/>
  <c r="P1188" i="1"/>
  <c r="W1188" i="1" s="1"/>
  <c r="P1187" i="1"/>
  <c r="W1187" i="1" s="1"/>
  <c r="P1186" i="1"/>
  <c r="W1186" i="1" s="1"/>
  <c r="P1185" i="1"/>
  <c r="W1185" i="1" s="1"/>
  <c r="P1184" i="1"/>
  <c r="W1184" i="1" s="1"/>
  <c r="P1183" i="1"/>
  <c r="W1183" i="1" s="1"/>
  <c r="P1182" i="1"/>
  <c r="W1182" i="1" s="1"/>
  <c r="P1181" i="1"/>
  <c r="W1181" i="1" s="1"/>
  <c r="P1180" i="1"/>
  <c r="W1180" i="1" s="1"/>
  <c r="P1179" i="1"/>
  <c r="W1179" i="1" s="1"/>
  <c r="P1178" i="1"/>
  <c r="W1178" i="1" s="1"/>
  <c r="P1177" i="1"/>
  <c r="W1177" i="1" s="1"/>
  <c r="P1176" i="1"/>
  <c r="W1176" i="1" s="1"/>
  <c r="P1175" i="1"/>
  <c r="W1175" i="1" s="1"/>
  <c r="P1174" i="1"/>
  <c r="W1174" i="1" s="1"/>
  <c r="P1173" i="1"/>
  <c r="W1173" i="1" s="1"/>
  <c r="P1172" i="1"/>
  <c r="W1172" i="1" s="1"/>
  <c r="P1171" i="1"/>
  <c r="W1171" i="1" s="1"/>
  <c r="P1170" i="1"/>
  <c r="W1170" i="1" s="1"/>
  <c r="P1169" i="1"/>
  <c r="W1169" i="1" s="1"/>
  <c r="P1168" i="1"/>
  <c r="W1168" i="1" s="1"/>
  <c r="P1167" i="1"/>
  <c r="W1167" i="1" s="1"/>
  <c r="P1166" i="1"/>
  <c r="W1166" i="1" s="1"/>
  <c r="P1165" i="1"/>
  <c r="W1165" i="1" s="1"/>
  <c r="P1164" i="1"/>
  <c r="W1164" i="1" s="1"/>
  <c r="P1163" i="1"/>
  <c r="W1163" i="1" s="1"/>
  <c r="P1162" i="1"/>
  <c r="W1162" i="1" s="1"/>
  <c r="P1161" i="1"/>
  <c r="W1161" i="1" s="1"/>
  <c r="P1160" i="1"/>
  <c r="W1160" i="1" s="1"/>
  <c r="P1159" i="1"/>
  <c r="W1159" i="1" s="1"/>
  <c r="P1158" i="1"/>
  <c r="W1158" i="1" s="1"/>
  <c r="P1157" i="1"/>
  <c r="W1157" i="1" s="1"/>
  <c r="P1156" i="1"/>
  <c r="W1156" i="1" s="1"/>
  <c r="P1155" i="1"/>
  <c r="W1155" i="1" s="1"/>
  <c r="P1154" i="1"/>
  <c r="W1154" i="1" s="1"/>
  <c r="P1153" i="1"/>
  <c r="W1153" i="1" s="1"/>
  <c r="P1152" i="1"/>
  <c r="W1152" i="1" s="1"/>
  <c r="P1151" i="1"/>
  <c r="W1151" i="1" s="1"/>
  <c r="P1150" i="1"/>
  <c r="W1150" i="1" s="1"/>
  <c r="P1149" i="1"/>
  <c r="W1149" i="1" s="1"/>
  <c r="P1148" i="1"/>
  <c r="W1148" i="1" s="1"/>
  <c r="P1147" i="1"/>
  <c r="W1147" i="1" s="1"/>
  <c r="P1146" i="1"/>
  <c r="W1146" i="1" s="1"/>
  <c r="P1145" i="1"/>
  <c r="W1145" i="1" s="1"/>
  <c r="P1144" i="1"/>
  <c r="W1144" i="1" s="1"/>
  <c r="P1143" i="1"/>
  <c r="W1143" i="1" s="1"/>
  <c r="P1142" i="1"/>
  <c r="W1142" i="1" s="1"/>
  <c r="P1141" i="1"/>
  <c r="W1141" i="1" s="1"/>
  <c r="P1140" i="1"/>
  <c r="W1140" i="1" s="1"/>
  <c r="P1139" i="1"/>
  <c r="W1139" i="1" s="1"/>
  <c r="P1138" i="1"/>
  <c r="W1138" i="1" s="1"/>
  <c r="P1137" i="1"/>
  <c r="W1137" i="1" s="1"/>
  <c r="P1136" i="1"/>
  <c r="W1136" i="1" s="1"/>
  <c r="P1135" i="1"/>
  <c r="W1135" i="1" s="1"/>
  <c r="P1134" i="1"/>
  <c r="W1134" i="1" s="1"/>
  <c r="P1133" i="1"/>
  <c r="W1133" i="1" s="1"/>
  <c r="P1132" i="1"/>
  <c r="W1132" i="1" s="1"/>
  <c r="P1131" i="1"/>
  <c r="W1131" i="1" s="1"/>
  <c r="P1130" i="1"/>
  <c r="W1130" i="1" s="1"/>
  <c r="P1129" i="1"/>
  <c r="W1129" i="1" s="1"/>
  <c r="P1128" i="1"/>
  <c r="W1128" i="1" s="1"/>
  <c r="P1127" i="1"/>
  <c r="W1127" i="1" s="1"/>
  <c r="P1126" i="1"/>
  <c r="W1126" i="1" s="1"/>
  <c r="P1125" i="1"/>
  <c r="W1125" i="1" s="1"/>
  <c r="P1124" i="1"/>
  <c r="W1124" i="1" s="1"/>
  <c r="P1123" i="1"/>
  <c r="W1123" i="1" s="1"/>
  <c r="P1122" i="1"/>
  <c r="W1122" i="1" s="1"/>
  <c r="P1121" i="1"/>
  <c r="W1121" i="1" s="1"/>
  <c r="P1120" i="1"/>
  <c r="W1120" i="1" s="1"/>
  <c r="P1119" i="1"/>
  <c r="W1119" i="1" s="1"/>
  <c r="P1118" i="1"/>
  <c r="W1118" i="1" s="1"/>
  <c r="P1117" i="1"/>
  <c r="W1117" i="1" s="1"/>
  <c r="P1116" i="1"/>
  <c r="W1116" i="1" s="1"/>
  <c r="P1115" i="1"/>
  <c r="W1115" i="1" s="1"/>
  <c r="P1114" i="1"/>
  <c r="W1114" i="1" s="1"/>
  <c r="P1113" i="1"/>
  <c r="W1113" i="1" s="1"/>
  <c r="P1112" i="1"/>
  <c r="W1112" i="1" s="1"/>
  <c r="P1111" i="1"/>
  <c r="W1111" i="1" s="1"/>
  <c r="P1110" i="1"/>
  <c r="W1110" i="1" s="1"/>
  <c r="P1109" i="1"/>
  <c r="W1109" i="1" s="1"/>
  <c r="P1108" i="1"/>
  <c r="W1108" i="1" s="1"/>
  <c r="P1107" i="1"/>
  <c r="W1107" i="1" s="1"/>
  <c r="P1106" i="1"/>
  <c r="W1106" i="1" s="1"/>
  <c r="P1105" i="1"/>
  <c r="W1105" i="1" s="1"/>
  <c r="P1104" i="1"/>
  <c r="W1104" i="1" s="1"/>
  <c r="P1103" i="1"/>
  <c r="W1103" i="1" s="1"/>
  <c r="P1102" i="1"/>
  <c r="W1102" i="1" s="1"/>
  <c r="P1101" i="1"/>
  <c r="W1101" i="1" s="1"/>
  <c r="P1100" i="1"/>
  <c r="W1100" i="1" s="1"/>
  <c r="P1099" i="1"/>
  <c r="W1099" i="1" s="1"/>
  <c r="P1098" i="1"/>
  <c r="W1098" i="1" s="1"/>
  <c r="P1097" i="1"/>
  <c r="W1097" i="1" s="1"/>
  <c r="P1096" i="1"/>
  <c r="W1096" i="1" s="1"/>
  <c r="P1095" i="1"/>
  <c r="W1095" i="1" s="1"/>
  <c r="P1094" i="1"/>
  <c r="W1094" i="1" s="1"/>
  <c r="P1093" i="1"/>
  <c r="W1093" i="1" s="1"/>
  <c r="P1092" i="1"/>
  <c r="W1092" i="1" s="1"/>
  <c r="P1091" i="1"/>
  <c r="W1091" i="1" s="1"/>
  <c r="P1090" i="1"/>
  <c r="W1090" i="1" s="1"/>
  <c r="P1089" i="1"/>
  <c r="W1089" i="1" s="1"/>
  <c r="P1088" i="1"/>
  <c r="W1088" i="1" s="1"/>
  <c r="P1087" i="1"/>
  <c r="W1087" i="1" s="1"/>
  <c r="P1086" i="1"/>
  <c r="W1086" i="1" s="1"/>
  <c r="P1085" i="1"/>
  <c r="W1085" i="1" s="1"/>
  <c r="P1084" i="1"/>
  <c r="W1084" i="1" s="1"/>
  <c r="P1083" i="1"/>
  <c r="W1083" i="1" s="1"/>
  <c r="P1082" i="1"/>
  <c r="W1082" i="1" s="1"/>
  <c r="P1081" i="1"/>
  <c r="W1081" i="1" s="1"/>
  <c r="P1080" i="1"/>
  <c r="W1080" i="1" s="1"/>
  <c r="P1079" i="1"/>
  <c r="W1079" i="1" s="1"/>
  <c r="P1078" i="1"/>
  <c r="W1078" i="1" s="1"/>
  <c r="P1077" i="1"/>
  <c r="W1077" i="1" s="1"/>
  <c r="P1076" i="1"/>
  <c r="W1076" i="1" s="1"/>
  <c r="P1075" i="1"/>
  <c r="W1075" i="1" s="1"/>
  <c r="P1074" i="1"/>
  <c r="W1074" i="1" s="1"/>
  <c r="P1073" i="1"/>
  <c r="W1073" i="1" s="1"/>
  <c r="P1072" i="1"/>
  <c r="W1072" i="1" s="1"/>
  <c r="P1071" i="1"/>
  <c r="W1071" i="1" s="1"/>
  <c r="P1070" i="1"/>
  <c r="W1070" i="1" s="1"/>
  <c r="P1069" i="1"/>
  <c r="W1069" i="1" s="1"/>
  <c r="P1068" i="1"/>
  <c r="W1068" i="1" s="1"/>
  <c r="P1067" i="1"/>
  <c r="W1067" i="1" s="1"/>
  <c r="P1066" i="1"/>
  <c r="W1066" i="1" s="1"/>
  <c r="P1065" i="1"/>
  <c r="W1065" i="1" s="1"/>
  <c r="P1064" i="1"/>
  <c r="W1064" i="1" s="1"/>
  <c r="P1063" i="1"/>
  <c r="W1063" i="1" s="1"/>
  <c r="P1062" i="1"/>
  <c r="W1062" i="1" s="1"/>
  <c r="P1061" i="1"/>
  <c r="W1061" i="1" s="1"/>
  <c r="P1060" i="1"/>
  <c r="W1060" i="1" s="1"/>
  <c r="P1059" i="1"/>
  <c r="W1059" i="1" s="1"/>
  <c r="P1058" i="1"/>
  <c r="W1058" i="1" s="1"/>
  <c r="P1057" i="1"/>
  <c r="W1057" i="1" s="1"/>
  <c r="P1056" i="1"/>
  <c r="W1056" i="1" s="1"/>
  <c r="P1055" i="1"/>
  <c r="W1055" i="1" s="1"/>
  <c r="P1054" i="1"/>
  <c r="W1054" i="1" s="1"/>
  <c r="P1053" i="1"/>
  <c r="W1053" i="1" s="1"/>
  <c r="P1052" i="1"/>
  <c r="W1052" i="1" s="1"/>
  <c r="P1051" i="1"/>
  <c r="W1051" i="1" s="1"/>
  <c r="P1050" i="1"/>
  <c r="W1050" i="1" s="1"/>
  <c r="P1049" i="1"/>
  <c r="W1049" i="1" s="1"/>
  <c r="P1048" i="1"/>
  <c r="W1048" i="1" s="1"/>
  <c r="P1047" i="1"/>
  <c r="W1047" i="1" s="1"/>
  <c r="P1046" i="1"/>
  <c r="W1046" i="1" s="1"/>
  <c r="P1045" i="1"/>
  <c r="W1045" i="1" s="1"/>
  <c r="P1044" i="1"/>
  <c r="W1044" i="1" s="1"/>
  <c r="P1043" i="1"/>
  <c r="W1043" i="1" s="1"/>
  <c r="P1042" i="1"/>
  <c r="W1042" i="1" s="1"/>
  <c r="P1041" i="1"/>
  <c r="W1041" i="1" s="1"/>
  <c r="P1040" i="1"/>
  <c r="W1040" i="1" s="1"/>
  <c r="P1039" i="1"/>
  <c r="W1039" i="1" s="1"/>
  <c r="P1038" i="1"/>
  <c r="W1038" i="1" s="1"/>
  <c r="P1037" i="1"/>
  <c r="W1037" i="1" s="1"/>
  <c r="P1036" i="1"/>
  <c r="W1036" i="1" s="1"/>
  <c r="P1035" i="1"/>
  <c r="W1035" i="1" s="1"/>
  <c r="P1034" i="1"/>
  <c r="W1034" i="1" s="1"/>
  <c r="P1033" i="1"/>
  <c r="W1033" i="1" s="1"/>
  <c r="P1032" i="1"/>
  <c r="W1032" i="1" s="1"/>
  <c r="P1031" i="1"/>
  <c r="W1031" i="1" s="1"/>
  <c r="P1030" i="1"/>
  <c r="W1030" i="1" s="1"/>
  <c r="P1029" i="1"/>
  <c r="W1029" i="1" s="1"/>
  <c r="P1028" i="1"/>
  <c r="W1028" i="1" s="1"/>
  <c r="P1027" i="1"/>
  <c r="W1027" i="1" s="1"/>
  <c r="P1026" i="1"/>
  <c r="W1026" i="1" s="1"/>
  <c r="P1025" i="1"/>
  <c r="W1025" i="1" s="1"/>
  <c r="P1024" i="1"/>
  <c r="W1024" i="1" s="1"/>
  <c r="P1023" i="1"/>
  <c r="W1023" i="1" s="1"/>
  <c r="P1022" i="1"/>
  <c r="W1022" i="1" s="1"/>
  <c r="P1021" i="1"/>
  <c r="W1021" i="1" s="1"/>
  <c r="P1020" i="1"/>
  <c r="W1020" i="1" s="1"/>
  <c r="P1019" i="1"/>
  <c r="W1019" i="1" s="1"/>
  <c r="P1018" i="1"/>
  <c r="W1018" i="1" s="1"/>
  <c r="P1017" i="1"/>
  <c r="W1017" i="1" s="1"/>
  <c r="P1016" i="1"/>
  <c r="W1016" i="1" s="1"/>
  <c r="P1015" i="1"/>
  <c r="W1015" i="1" s="1"/>
  <c r="P1014" i="1"/>
  <c r="W1014" i="1" s="1"/>
  <c r="P1013" i="1"/>
  <c r="W1013" i="1" s="1"/>
  <c r="P1012" i="1"/>
  <c r="W1012" i="1" s="1"/>
  <c r="P1011" i="1"/>
  <c r="W1011" i="1" s="1"/>
  <c r="P1010" i="1"/>
  <c r="W1010" i="1" s="1"/>
  <c r="P1009" i="1"/>
  <c r="W1009" i="1" s="1"/>
  <c r="P1008" i="1"/>
  <c r="W1008" i="1" s="1"/>
  <c r="P1007" i="1"/>
  <c r="W1007" i="1" s="1"/>
  <c r="P1006" i="1"/>
  <c r="W1006" i="1" s="1"/>
  <c r="P1005" i="1"/>
  <c r="W1005" i="1" s="1"/>
  <c r="P1004" i="1"/>
  <c r="W1004" i="1" s="1"/>
  <c r="P1003" i="1"/>
  <c r="W1003" i="1" s="1"/>
  <c r="P1002" i="1"/>
  <c r="W1002" i="1" s="1"/>
  <c r="P1001" i="1"/>
  <c r="W1001" i="1" s="1"/>
  <c r="P1000" i="1"/>
  <c r="W1000" i="1" s="1"/>
  <c r="P999" i="1"/>
  <c r="W999" i="1" s="1"/>
  <c r="P998" i="1"/>
  <c r="W998" i="1" s="1"/>
  <c r="P997" i="1"/>
  <c r="W997" i="1" s="1"/>
  <c r="P996" i="1"/>
  <c r="W996" i="1" s="1"/>
  <c r="P995" i="1"/>
  <c r="W995" i="1" s="1"/>
  <c r="P994" i="1"/>
  <c r="W994" i="1" s="1"/>
  <c r="P993" i="1"/>
  <c r="W993" i="1" s="1"/>
  <c r="P992" i="1"/>
  <c r="W992" i="1" s="1"/>
  <c r="P991" i="1"/>
  <c r="W991" i="1" s="1"/>
  <c r="P990" i="1"/>
  <c r="W990" i="1" s="1"/>
  <c r="P989" i="1"/>
  <c r="W989" i="1" s="1"/>
  <c r="P988" i="1"/>
  <c r="W988" i="1" s="1"/>
  <c r="P987" i="1"/>
  <c r="W987" i="1" s="1"/>
  <c r="P986" i="1"/>
  <c r="W986" i="1" s="1"/>
  <c r="P985" i="1"/>
  <c r="W985" i="1" s="1"/>
  <c r="P984" i="1"/>
  <c r="W984" i="1" s="1"/>
  <c r="P983" i="1"/>
  <c r="W983" i="1" s="1"/>
  <c r="P982" i="1"/>
  <c r="W982" i="1" s="1"/>
  <c r="P981" i="1"/>
  <c r="W981" i="1" s="1"/>
  <c r="P980" i="1"/>
  <c r="W980" i="1" s="1"/>
  <c r="P979" i="1"/>
  <c r="W979" i="1" s="1"/>
  <c r="P978" i="1"/>
  <c r="W978" i="1" s="1"/>
  <c r="P977" i="1"/>
  <c r="W977" i="1" s="1"/>
  <c r="P976" i="1"/>
  <c r="W976" i="1" s="1"/>
  <c r="P975" i="1"/>
  <c r="W975" i="1" s="1"/>
  <c r="P974" i="1"/>
  <c r="W974" i="1" s="1"/>
  <c r="P973" i="1"/>
  <c r="W973" i="1" s="1"/>
  <c r="P972" i="1"/>
  <c r="W972" i="1" s="1"/>
  <c r="P971" i="1"/>
  <c r="W971" i="1" s="1"/>
  <c r="P970" i="1"/>
  <c r="W970" i="1" s="1"/>
  <c r="P969" i="1"/>
  <c r="W969" i="1" s="1"/>
  <c r="P968" i="1"/>
  <c r="W968" i="1" s="1"/>
  <c r="P967" i="1"/>
  <c r="W967" i="1" s="1"/>
  <c r="P966" i="1"/>
  <c r="W966" i="1" s="1"/>
  <c r="P965" i="1"/>
  <c r="W965" i="1" s="1"/>
  <c r="P964" i="1"/>
  <c r="W964" i="1" s="1"/>
  <c r="P963" i="1"/>
  <c r="W963" i="1" s="1"/>
  <c r="P962" i="1"/>
  <c r="W962" i="1" s="1"/>
  <c r="P961" i="1"/>
  <c r="W961" i="1" s="1"/>
  <c r="P960" i="1"/>
  <c r="W960" i="1" s="1"/>
  <c r="P959" i="1"/>
  <c r="W959" i="1" s="1"/>
  <c r="P958" i="1"/>
  <c r="W958" i="1" s="1"/>
  <c r="P957" i="1"/>
  <c r="W957" i="1" s="1"/>
  <c r="P956" i="1"/>
  <c r="W956" i="1" s="1"/>
  <c r="P955" i="1"/>
  <c r="W955" i="1" s="1"/>
  <c r="P954" i="1"/>
  <c r="W954" i="1" s="1"/>
  <c r="P953" i="1"/>
  <c r="W953" i="1" s="1"/>
  <c r="P952" i="1"/>
  <c r="W952" i="1" s="1"/>
  <c r="P951" i="1"/>
  <c r="W951" i="1" s="1"/>
  <c r="P950" i="1"/>
  <c r="W950" i="1" s="1"/>
  <c r="P949" i="1"/>
  <c r="W949" i="1" s="1"/>
  <c r="P948" i="1"/>
  <c r="W948" i="1" s="1"/>
  <c r="P947" i="1"/>
  <c r="W947" i="1" s="1"/>
  <c r="P946" i="1"/>
  <c r="W946" i="1" s="1"/>
  <c r="P945" i="1"/>
  <c r="W945" i="1" s="1"/>
  <c r="P944" i="1"/>
  <c r="W944" i="1" s="1"/>
  <c r="P943" i="1"/>
  <c r="W943" i="1" s="1"/>
  <c r="P942" i="1"/>
  <c r="W942" i="1" s="1"/>
  <c r="P941" i="1"/>
  <c r="W941" i="1" s="1"/>
  <c r="P940" i="1"/>
  <c r="W940" i="1" s="1"/>
  <c r="P939" i="1"/>
  <c r="W939" i="1" s="1"/>
  <c r="P938" i="1"/>
  <c r="W938" i="1" s="1"/>
  <c r="P937" i="1"/>
  <c r="W937" i="1" s="1"/>
  <c r="P936" i="1"/>
  <c r="W936" i="1" s="1"/>
  <c r="P935" i="1"/>
  <c r="W935" i="1" s="1"/>
  <c r="P934" i="1"/>
  <c r="W934" i="1" s="1"/>
  <c r="P933" i="1"/>
  <c r="W933" i="1" s="1"/>
  <c r="P932" i="1"/>
  <c r="W932" i="1" s="1"/>
  <c r="P931" i="1"/>
  <c r="W931" i="1" s="1"/>
  <c r="P930" i="1"/>
  <c r="W930" i="1" s="1"/>
  <c r="P929" i="1"/>
  <c r="W929" i="1" s="1"/>
  <c r="P928" i="1"/>
  <c r="W928" i="1" s="1"/>
  <c r="P927" i="1"/>
  <c r="W927" i="1" s="1"/>
  <c r="P926" i="1"/>
  <c r="W926" i="1" s="1"/>
  <c r="P925" i="1"/>
  <c r="W925" i="1" s="1"/>
  <c r="P924" i="1"/>
  <c r="W924" i="1" s="1"/>
  <c r="P923" i="1"/>
  <c r="W923" i="1" s="1"/>
  <c r="P922" i="1"/>
  <c r="W922" i="1" s="1"/>
  <c r="P921" i="1"/>
  <c r="W921" i="1" s="1"/>
  <c r="P920" i="1"/>
  <c r="W920" i="1" s="1"/>
  <c r="P919" i="1"/>
  <c r="W919" i="1" s="1"/>
  <c r="P918" i="1"/>
  <c r="W918" i="1" s="1"/>
  <c r="P917" i="1"/>
  <c r="W917" i="1" s="1"/>
  <c r="P916" i="1"/>
  <c r="W916" i="1" s="1"/>
  <c r="P915" i="1"/>
  <c r="W915" i="1" s="1"/>
  <c r="P914" i="1"/>
  <c r="W914" i="1" s="1"/>
  <c r="P913" i="1"/>
  <c r="W913" i="1" s="1"/>
  <c r="P912" i="1"/>
  <c r="W912" i="1" s="1"/>
  <c r="P911" i="1"/>
  <c r="W911" i="1" s="1"/>
  <c r="P910" i="1"/>
  <c r="W910" i="1" s="1"/>
  <c r="P909" i="1"/>
  <c r="W909" i="1" s="1"/>
  <c r="P908" i="1"/>
  <c r="W908" i="1" s="1"/>
  <c r="P907" i="1"/>
  <c r="W907" i="1" s="1"/>
  <c r="P906" i="1"/>
  <c r="W906" i="1" s="1"/>
  <c r="P905" i="1"/>
  <c r="W905" i="1" s="1"/>
  <c r="P904" i="1"/>
  <c r="W904" i="1" s="1"/>
  <c r="P903" i="1"/>
  <c r="W903" i="1" s="1"/>
  <c r="P902" i="1"/>
  <c r="W902" i="1" s="1"/>
  <c r="P901" i="1"/>
  <c r="W901" i="1" s="1"/>
  <c r="P900" i="1"/>
  <c r="W900" i="1" s="1"/>
  <c r="P899" i="1"/>
  <c r="W899" i="1" s="1"/>
  <c r="P898" i="1"/>
  <c r="W898" i="1" s="1"/>
  <c r="P897" i="1"/>
  <c r="W897" i="1" s="1"/>
  <c r="P896" i="1"/>
  <c r="W896" i="1" s="1"/>
  <c r="P895" i="1"/>
  <c r="W895" i="1" s="1"/>
  <c r="P894" i="1"/>
  <c r="W894" i="1" s="1"/>
  <c r="P893" i="1"/>
  <c r="W893" i="1" s="1"/>
  <c r="P892" i="1"/>
  <c r="W892" i="1" s="1"/>
  <c r="P891" i="1"/>
  <c r="W891" i="1" s="1"/>
  <c r="P890" i="1"/>
  <c r="W890" i="1" s="1"/>
  <c r="P889" i="1"/>
  <c r="W889" i="1" s="1"/>
  <c r="P888" i="1"/>
  <c r="W888" i="1" s="1"/>
  <c r="P887" i="1"/>
  <c r="W887" i="1" s="1"/>
  <c r="P886" i="1"/>
  <c r="W886" i="1" s="1"/>
  <c r="P885" i="1"/>
  <c r="W885" i="1" s="1"/>
  <c r="P884" i="1"/>
  <c r="W884" i="1" s="1"/>
  <c r="P883" i="1"/>
  <c r="W883" i="1" s="1"/>
  <c r="P882" i="1"/>
  <c r="W882" i="1" s="1"/>
  <c r="P881" i="1"/>
  <c r="W881" i="1" s="1"/>
  <c r="P880" i="1"/>
  <c r="W880" i="1" s="1"/>
  <c r="P879" i="1"/>
  <c r="W879" i="1" s="1"/>
  <c r="P878" i="1"/>
  <c r="W878" i="1" s="1"/>
  <c r="P877" i="1"/>
  <c r="W877" i="1" s="1"/>
  <c r="P876" i="1"/>
  <c r="W876" i="1" s="1"/>
  <c r="P875" i="1"/>
  <c r="W875" i="1" s="1"/>
  <c r="P874" i="1"/>
  <c r="W874" i="1" s="1"/>
  <c r="P873" i="1"/>
  <c r="W873" i="1" s="1"/>
  <c r="P872" i="1"/>
  <c r="W872" i="1" s="1"/>
  <c r="P871" i="1"/>
  <c r="W871" i="1" s="1"/>
  <c r="P870" i="1"/>
  <c r="W870" i="1" s="1"/>
  <c r="P869" i="1"/>
  <c r="W869" i="1" s="1"/>
  <c r="P868" i="1"/>
  <c r="W868" i="1" s="1"/>
  <c r="P867" i="1"/>
  <c r="W867" i="1" s="1"/>
  <c r="P866" i="1"/>
  <c r="W866" i="1" s="1"/>
  <c r="P865" i="1"/>
  <c r="W865" i="1" s="1"/>
  <c r="P864" i="1"/>
  <c r="W864" i="1" s="1"/>
  <c r="P863" i="1"/>
  <c r="W863" i="1" s="1"/>
  <c r="P862" i="1"/>
  <c r="W862" i="1" s="1"/>
  <c r="P861" i="1"/>
  <c r="W861" i="1" s="1"/>
  <c r="P860" i="1"/>
  <c r="W860" i="1" s="1"/>
  <c r="P859" i="1"/>
  <c r="W859" i="1" s="1"/>
  <c r="P858" i="1"/>
  <c r="W858" i="1" s="1"/>
  <c r="P857" i="1"/>
  <c r="W857" i="1" s="1"/>
  <c r="P856" i="1"/>
  <c r="W856" i="1" s="1"/>
  <c r="P855" i="1"/>
  <c r="W855" i="1" s="1"/>
  <c r="P854" i="1"/>
  <c r="W854" i="1" s="1"/>
  <c r="P853" i="1"/>
  <c r="W853" i="1" s="1"/>
  <c r="P852" i="1"/>
  <c r="W852" i="1" s="1"/>
  <c r="P851" i="1"/>
  <c r="W851" i="1" s="1"/>
  <c r="P850" i="1"/>
  <c r="W850" i="1" s="1"/>
  <c r="P849" i="1"/>
  <c r="W849" i="1" s="1"/>
  <c r="P848" i="1"/>
  <c r="W848" i="1" s="1"/>
  <c r="P847" i="1"/>
  <c r="W847" i="1" s="1"/>
  <c r="P846" i="1"/>
  <c r="W846" i="1" s="1"/>
  <c r="P845" i="1"/>
  <c r="W845" i="1" s="1"/>
  <c r="P844" i="1"/>
  <c r="W844" i="1" s="1"/>
  <c r="P843" i="1"/>
  <c r="W843" i="1" s="1"/>
  <c r="P842" i="1"/>
  <c r="W842" i="1" s="1"/>
  <c r="P841" i="1"/>
  <c r="W841" i="1" s="1"/>
  <c r="P840" i="1"/>
  <c r="W840" i="1" s="1"/>
  <c r="P839" i="1"/>
  <c r="W839" i="1" s="1"/>
  <c r="P838" i="1"/>
  <c r="W838" i="1" s="1"/>
  <c r="P837" i="1"/>
  <c r="W837" i="1" s="1"/>
  <c r="P836" i="1"/>
  <c r="W836" i="1" s="1"/>
  <c r="P835" i="1"/>
  <c r="W835" i="1" s="1"/>
  <c r="P834" i="1"/>
  <c r="W834" i="1" s="1"/>
  <c r="P833" i="1"/>
  <c r="W833" i="1" s="1"/>
  <c r="P832" i="1"/>
  <c r="W832" i="1" s="1"/>
  <c r="P831" i="1"/>
  <c r="W831" i="1" s="1"/>
  <c r="P830" i="1"/>
  <c r="W830" i="1" s="1"/>
  <c r="P829" i="1"/>
  <c r="W829" i="1" s="1"/>
  <c r="P828" i="1"/>
  <c r="W828" i="1" s="1"/>
  <c r="P827" i="1"/>
  <c r="W827" i="1" s="1"/>
  <c r="P826" i="1"/>
  <c r="W826" i="1" s="1"/>
  <c r="P825" i="1"/>
  <c r="W825" i="1" s="1"/>
  <c r="P824" i="1"/>
  <c r="W824" i="1" s="1"/>
  <c r="P823" i="1"/>
  <c r="W823" i="1" s="1"/>
  <c r="P822" i="1"/>
  <c r="W822" i="1" s="1"/>
  <c r="P821" i="1"/>
  <c r="W821" i="1" s="1"/>
  <c r="P820" i="1"/>
  <c r="W820" i="1" s="1"/>
  <c r="P819" i="1"/>
  <c r="W819" i="1" s="1"/>
  <c r="P818" i="1"/>
  <c r="W818" i="1" s="1"/>
  <c r="P817" i="1"/>
  <c r="W817" i="1" s="1"/>
  <c r="P816" i="1"/>
  <c r="W816" i="1" s="1"/>
  <c r="P815" i="1"/>
  <c r="W815" i="1" s="1"/>
  <c r="P814" i="1"/>
  <c r="W814" i="1" s="1"/>
  <c r="P813" i="1"/>
  <c r="W813" i="1" s="1"/>
  <c r="P812" i="1"/>
  <c r="W812" i="1" s="1"/>
  <c r="P811" i="1"/>
  <c r="W811" i="1" s="1"/>
  <c r="P810" i="1"/>
  <c r="W810" i="1" s="1"/>
  <c r="P809" i="1"/>
  <c r="W809" i="1" s="1"/>
  <c r="P808" i="1"/>
  <c r="W808" i="1" s="1"/>
  <c r="P807" i="1"/>
  <c r="W807" i="1" s="1"/>
  <c r="P806" i="1"/>
  <c r="W806" i="1" s="1"/>
  <c r="P805" i="1"/>
  <c r="W805" i="1" s="1"/>
  <c r="P804" i="1"/>
  <c r="W804" i="1" s="1"/>
  <c r="P803" i="1"/>
  <c r="W803" i="1" s="1"/>
  <c r="P802" i="1"/>
  <c r="W802" i="1" s="1"/>
  <c r="P801" i="1"/>
  <c r="W801" i="1" s="1"/>
  <c r="P800" i="1"/>
  <c r="W800" i="1" s="1"/>
  <c r="P799" i="1"/>
  <c r="W799" i="1" s="1"/>
  <c r="P798" i="1"/>
  <c r="W798" i="1" s="1"/>
  <c r="P797" i="1"/>
  <c r="W797" i="1" s="1"/>
  <c r="P796" i="1"/>
  <c r="W796" i="1" s="1"/>
  <c r="P795" i="1"/>
  <c r="W795" i="1" s="1"/>
  <c r="P794" i="1"/>
  <c r="W794" i="1" s="1"/>
  <c r="P793" i="1"/>
  <c r="W793" i="1" s="1"/>
  <c r="P792" i="1"/>
  <c r="W792" i="1" s="1"/>
  <c r="P791" i="1"/>
  <c r="W791" i="1" s="1"/>
  <c r="P790" i="1"/>
  <c r="W790" i="1" s="1"/>
  <c r="P789" i="1"/>
  <c r="W789" i="1" s="1"/>
  <c r="P788" i="1"/>
  <c r="W788" i="1" s="1"/>
  <c r="P787" i="1"/>
  <c r="W787" i="1" s="1"/>
  <c r="P786" i="1"/>
  <c r="W786" i="1" s="1"/>
  <c r="P785" i="1"/>
  <c r="W785" i="1" s="1"/>
  <c r="P784" i="1"/>
  <c r="W784" i="1" s="1"/>
  <c r="P783" i="1"/>
  <c r="W783" i="1" s="1"/>
  <c r="P782" i="1"/>
  <c r="W782" i="1" s="1"/>
  <c r="P781" i="1"/>
  <c r="W781" i="1" s="1"/>
  <c r="P780" i="1"/>
  <c r="W780" i="1" s="1"/>
  <c r="P779" i="1"/>
  <c r="W779" i="1" s="1"/>
  <c r="P778" i="1"/>
  <c r="W778" i="1" s="1"/>
  <c r="P777" i="1"/>
  <c r="W777" i="1" s="1"/>
  <c r="P776" i="1"/>
  <c r="W776" i="1" s="1"/>
  <c r="P775" i="1"/>
  <c r="W775" i="1" s="1"/>
  <c r="P774" i="1"/>
  <c r="W774" i="1" s="1"/>
  <c r="P773" i="1"/>
  <c r="W773" i="1" s="1"/>
  <c r="P772" i="1"/>
  <c r="W772" i="1" s="1"/>
  <c r="P771" i="1"/>
  <c r="W771" i="1" s="1"/>
  <c r="P770" i="1"/>
  <c r="W770" i="1" s="1"/>
  <c r="P769" i="1"/>
  <c r="W769" i="1" s="1"/>
  <c r="P768" i="1"/>
  <c r="W768" i="1" s="1"/>
  <c r="P767" i="1"/>
  <c r="W767" i="1" s="1"/>
  <c r="P766" i="1"/>
  <c r="W766" i="1" s="1"/>
  <c r="P765" i="1"/>
  <c r="W765" i="1" s="1"/>
  <c r="P764" i="1"/>
  <c r="W764" i="1" s="1"/>
  <c r="P763" i="1"/>
  <c r="W763" i="1" s="1"/>
  <c r="P762" i="1"/>
  <c r="W762" i="1" s="1"/>
  <c r="P761" i="1"/>
  <c r="W761" i="1" s="1"/>
  <c r="P760" i="1"/>
  <c r="W760" i="1" s="1"/>
  <c r="P759" i="1"/>
  <c r="W759" i="1" s="1"/>
  <c r="P758" i="1"/>
  <c r="W758" i="1" s="1"/>
  <c r="P757" i="1"/>
  <c r="W757" i="1" s="1"/>
  <c r="P756" i="1"/>
  <c r="W756" i="1" s="1"/>
  <c r="P755" i="1"/>
  <c r="W755" i="1" s="1"/>
  <c r="P754" i="1"/>
  <c r="W754" i="1" s="1"/>
  <c r="P753" i="1"/>
  <c r="W753" i="1" s="1"/>
  <c r="P752" i="1"/>
  <c r="W752" i="1" s="1"/>
  <c r="P751" i="1"/>
  <c r="W751" i="1" s="1"/>
  <c r="P750" i="1"/>
  <c r="W750" i="1" s="1"/>
  <c r="P749" i="1"/>
  <c r="W749" i="1" s="1"/>
  <c r="P748" i="1"/>
  <c r="W748" i="1" s="1"/>
  <c r="P747" i="1"/>
  <c r="W747" i="1" s="1"/>
  <c r="P746" i="1"/>
  <c r="W746" i="1" s="1"/>
  <c r="P745" i="1"/>
  <c r="W745" i="1" s="1"/>
  <c r="P744" i="1"/>
  <c r="W744" i="1" s="1"/>
  <c r="P743" i="1"/>
  <c r="W743" i="1" s="1"/>
  <c r="P742" i="1"/>
  <c r="W742" i="1" s="1"/>
  <c r="P741" i="1"/>
  <c r="W741" i="1" s="1"/>
  <c r="P740" i="1"/>
  <c r="W740" i="1" s="1"/>
  <c r="P739" i="1"/>
  <c r="W739" i="1" s="1"/>
  <c r="P738" i="1"/>
  <c r="W738" i="1" s="1"/>
  <c r="P737" i="1"/>
  <c r="W737" i="1" s="1"/>
  <c r="P736" i="1"/>
  <c r="W736" i="1" s="1"/>
  <c r="P735" i="1"/>
  <c r="W735" i="1" s="1"/>
  <c r="P734" i="1"/>
  <c r="W734" i="1" s="1"/>
  <c r="X734" i="1" s="1"/>
  <c r="P733" i="1"/>
  <c r="W733" i="1" s="1"/>
  <c r="P732" i="1"/>
  <c r="W732" i="1" s="1"/>
  <c r="P731" i="1"/>
  <c r="W731" i="1" s="1"/>
  <c r="P730" i="1"/>
  <c r="W730" i="1" s="1"/>
  <c r="P729" i="1"/>
  <c r="W729" i="1" s="1"/>
  <c r="P728" i="1"/>
  <c r="W728" i="1" s="1"/>
  <c r="P727" i="1"/>
  <c r="W727" i="1" s="1"/>
  <c r="P726" i="1"/>
  <c r="W726" i="1" s="1"/>
  <c r="P725" i="1"/>
  <c r="W725" i="1" s="1"/>
  <c r="P724" i="1"/>
  <c r="W724" i="1" s="1"/>
  <c r="P723" i="1"/>
  <c r="W723" i="1" s="1"/>
  <c r="P722" i="1"/>
  <c r="W722" i="1" s="1"/>
  <c r="P721" i="1"/>
  <c r="W721" i="1" s="1"/>
  <c r="P720" i="1"/>
  <c r="W720" i="1" s="1"/>
  <c r="P719" i="1"/>
  <c r="W719" i="1" s="1"/>
  <c r="P718" i="1"/>
  <c r="W718" i="1" s="1"/>
  <c r="P717" i="1"/>
  <c r="W717" i="1" s="1"/>
  <c r="P716" i="1"/>
  <c r="W716" i="1" s="1"/>
  <c r="P715" i="1"/>
  <c r="W715" i="1" s="1"/>
  <c r="P714" i="1"/>
  <c r="W714" i="1" s="1"/>
  <c r="P713" i="1"/>
  <c r="W713" i="1" s="1"/>
  <c r="P712" i="1"/>
  <c r="W712" i="1" s="1"/>
  <c r="P711" i="1"/>
  <c r="W711" i="1" s="1"/>
  <c r="P710" i="1"/>
  <c r="W710" i="1" s="1"/>
  <c r="P709" i="1"/>
  <c r="W709" i="1" s="1"/>
  <c r="P708" i="1"/>
  <c r="W708" i="1" s="1"/>
  <c r="P707" i="1"/>
  <c r="W707" i="1" s="1"/>
  <c r="P706" i="1"/>
  <c r="W706" i="1" s="1"/>
  <c r="P705" i="1"/>
  <c r="W705" i="1" s="1"/>
  <c r="P704" i="1"/>
  <c r="W704" i="1" s="1"/>
  <c r="P703" i="1"/>
  <c r="W703" i="1" s="1"/>
  <c r="P702" i="1"/>
  <c r="W702" i="1" s="1"/>
  <c r="P701" i="1"/>
  <c r="W701" i="1" s="1"/>
  <c r="P700" i="1"/>
  <c r="W700" i="1" s="1"/>
  <c r="P699" i="1"/>
  <c r="W699" i="1" s="1"/>
  <c r="P698" i="1"/>
  <c r="W698" i="1" s="1"/>
  <c r="P697" i="1"/>
  <c r="W697" i="1" s="1"/>
  <c r="P696" i="1"/>
  <c r="W696" i="1" s="1"/>
  <c r="P695" i="1"/>
  <c r="W695" i="1" s="1"/>
  <c r="P694" i="1"/>
  <c r="W694" i="1" s="1"/>
  <c r="P693" i="1"/>
  <c r="W693" i="1" s="1"/>
  <c r="P692" i="1"/>
  <c r="W692" i="1" s="1"/>
  <c r="P691" i="1"/>
  <c r="W691" i="1" s="1"/>
  <c r="P690" i="1"/>
  <c r="W690" i="1" s="1"/>
  <c r="P689" i="1"/>
  <c r="W689" i="1" s="1"/>
  <c r="P688" i="1"/>
  <c r="W688" i="1" s="1"/>
  <c r="P687" i="1"/>
  <c r="W687" i="1" s="1"/>
  <c r="P686" i="1"/>
  <c r="W686" i="1" s="1"/>
  <c r="P685" i="1"/>
  <c r="W685" i="1" s="1"/>
  <c r="P684" i="1"/>
  <c r="W684" i="1" s="1"/>
  <c r="P683" i="1"/>
  <c r="W683" i="1" s="1"/>
  <c r="P682" i="1"/>
  <c r="W682" i="1" s="1"/>
  <c r="P681" i="1"/>
  <c r="W681" i="1" s="1"/>
  <c r="P680" i="1"/>
  <c r="W680" i="1" s="1"/>
  <c r="P679" i="1"/>
  <c r="W679" i="1" s="1"/>
  <c r="P678" i="1"/>
  <c r="W678" i="1" s="1"/>
  <c r="P677" i="1"/>
  <c r="W677" i="1" s="1"/>
  <c r="P676" i="1"/>
  <c r="W676" i="1" s="1"/>
  <c r="P675" i="1"/>
  <c r="W675" i="1" s="1"/>
  <c r="P674" i="1"/>
  <c r="W674" i="1" s="1"/>
  <c r="P673" i="1"/>
  <c r="W673" i="1" s="1"/>
  <c r="P672" i="1"/>
  <c r="W672" i="1" s="1"/>
  <c r="P671" i="1"/>
  <c r="W671" i="1" s="1"/>
  <c r="P670" i="1"/>
  <c r="W670" i="1" s="1"/>
  <c r="P669" i="1"/>
  <c r="W669" i="1" s="1"/>
  <c r="P668" i="1"/>
  <c r="W668" i="1" s="1"/>
  <c r="P667" i="1"/>
  <c r="W667" i="1" s="1"/>
  <c r="P666" i="1"/>
  <c r="W666" i="1" s="1"/>
  <c r="P665" i="1"/>
  <c r="W665" i="1" s="1"/>
  <c r="P664" i="1"/>
  <c r="W664" i="1" s="1"/>
  <c r="P663" i="1"/>
  <c r="W663" i="1" s="1"/>
  <c r="P662" i="1"/>
  <c r="W662" i="1" s="1"/>
  <c r="P661" i="1"/>
  <c r="W661" i="1" s="1"/>
  <c r="P660" i="1"/>
  <c r="W660" i="1" s="1"/>
  <c r="P659" i="1"/>
  <c r="W659" i="1" s="1"/>
  <c r="P658" i="1"/>
  <c r="W658" i="1" s="1"/>
  <c r="P657" i="1"/>
  <c r="W657" i="1" s="1"/>
  <c r="P656" i="1"/>
  <c r="W656" i="1" s="1"/>
  <c r="P655" i="1"/>
  <c r="W655" i="1" s="1"/>
  <c r="P654" i="1"/>
  <c r="W654" i="1" s="1"/>
  <c r="P653" i="1"/>
  <c r="W653" i="1" s="1"/>
  <c r="P652" i="1"/>
  <c r="W652" i="1" s="1"/>
  <c r="P651" i="1"/>
  <c r="W651" i="1" s="1"/>
  <c r="P650" i="1"/>
  <c r="W650" i="1" s="1"/>
  <c r="P649" i="1"/>
  <c r="W649" i="1" s="1"/>
  <c r="P648" i="1"/>
  <c r="W648" i="1" s="1"/>
  <c r="P647" i="1"/>
  <c r="W647" i="1" s="1"/>
  <c r="P646" i="1"/>
  <c r="W646" i="1" s="1"/>
  <c r="P645" i="1"/>
  <c r="W645" i="1" s="1"/>
  <c r="P644" i="1"/>
  <c r="W644" i="1" s="1"/>
  <c r="P643" i="1"/>
  <c r="W643" i="1" s="1"/>
  <c r="P642" i="1"/>
  <c r="W642" i="1" s="1"/>
  <c r="P641" i="1"/>
  <c r="W641" i="1" s="1"/>
  <c r="P640" i="1"/>
  <c r="W640" i="1" s="1"/>
  <c r="P639" i="1"/>
  <c r="W639" i="1" s="1"/>
  <c r="P638" i="1"/>
  <c r="W638" i="1" s="1"/>
  <c r="P637" i="1"/>
  <c r="W637" i="1" s="1"/>
  <c r="P636" i="1"/>
  <c r="W636" i="1" s="1"/>
  <c r="P635" i="1"/>
  <c r="W635" i="1" s="1"/>
  <c r="P634" i="1"/>
  <c r="W634" i="1" s="1"/>
  <c r="P633" i="1"/>
  <c r="W633" i="1" s="1"/>
  <c r="P632" i="1"/>
  <c r="W632" i="1" s="1"/>
  <c r="P631" i="1"/>
  <c r="W631" i="1" s="1"/>
  <c r="P630" i="1"/>
  <c r="W630" i="1" s="1"/>
  <c r="P629" i="1"/>
  <c r="W629" i="1" s="1"/>
  <c r="P628" i="1"/>
  <c r="W628" i="1" s="1"/>
  <c r="P627" i="1"/>
  <c r="W627" i="1" s="1"/>
  <c r="P626" i="1"/>
  <c r="W626" i="1" s="1"/>
  <c r="P625" i="1"/>
  <c r="W625" i="1" s="1"/>
  <c r="P624" i="1"/>
  <c r="W624" i="1" s="1"/>
  <c r="P623" i="1"/>
  <c r="W623" i="1" s="1"/>
  <c r="P622" i="1"/>
  <c r="W622" i="1" s="1"/>
  <c r="P621" i="1"/>
  <c r="W621" i="1" s="1"/>
  <c r="P620" i="1"/>
  <c r="W620" i="1" s="1"/>
  <c r="P619" i="1"/>
  <c r="W619" i="1" s="1"/>
  <c r="P618" i="1"/>
  <c r="W618" i="1" s="1"/>
  <c r="P617" i="1"/>
  <c r="W617" i="1" s="1"/>
  <c r="P616" i="1"/>
  <c r="W616" i="1" s="1"/>
  <c r="P615" i="1"/>
  <c r="W615" i="1" s="1"/>
  <c r="P614" i="1"/>
  <c r="W614" i="1" s="1"/>
  <c r="P613" i="1"/>
  <c r="W613" i="1" s="1"/>
  <c r="P612" i="1"/>
  <c r="W612" i="1" s="1"/>
  <c r="P611" i="1"/>
  <c r="W611" i="1" s="1"/>
  <c r="P610" i="1"/>
  <c r="W610" i="1" s="1"/>
  <c r="P609" i="1"/>
  <c r="W609" i="1" s="1"/>
  <c r="P608" i="1"/>
  <c r="W608" i="1" s="1"/>
  <c r="P607" i="1"/>
  <c r="W607" i="1" s="1"/>
  <c r="P606" i="1"/>
  <c r="W606" i="1" s="1"/>
  <c r="P605" i="1"/>
  <c r="W605" i="1" s="1"/>
  <c r="P604" i="1"/>
  <c r="W604" i="1" s="1"/>
  <c r="P603" i="1"/>
  <c r="W603" i="1" s="1"/>
  <c r="P602" i="1"/>
  <c r="W602" i="1" s="1"/>
  <c r="P601" i="1"/>
  <c r="W601" i="1" s="1"/>
  <c r="P600" i="1"/>
  <c r="W600" i="1" s="1"/>
  <c r="P599" i="1"/>
  <c r="W599" i="1" s="1"/>
  <c r="P598" i="1"/>
  <c r="W598" i="1" s="1"/>
  <c r="P597" i="1"/>
  <c r="W597" i="1" s="1"/>
  <c r="P596" i="1"/>
  <c r="W596" i="1" s="1"/>
  <c r="P595" i="1"/>
  <c r="W595" i="1" s="1"/>
  <c r="P594" i="1"/>
  <c r="W594" i="1" s="1"/>
  <c r="P593" i="1"/>
  <c r="W593" i="1" s="1"/>
  <c r="P592" i="1"/>
  <c r="W592" i="1" s="1"/>
  <c r="P591" i="1"/>
  <c r="W591" i="1" s="1"/>
  <c r="P590" i="1"/>
  <c r="W590" i="1" s="1"/>
  <c r="P589" i="1"/>
  <c r="W589" i="1" s="1"/>
  <c r="P588" i="1"/>
  <c r="W588" i="1" s="1"/>
  <c r="P587" i="1"/>
  <c r="W587" i="1" s="1"/>
  <c r="P586" i="1"/>
  <c r="W586" i="1" s="1"/>
  <c r="P585" i="1"/>
  <c r="W585" i="1" s="1"/>
  <c r="P584" i="1"/>
  <c r="W584" i="1" s="1"/>
  <c r="P583" i="1"/>
  <c r="W583" i="1" s="1"/>
  <c r="P582" i="1"/>
  <c r="W582" i="1" s="1"/>
  <c r="P581" i="1"/>
  <c r="W581" i="1" s="1"/>
  <c r="P580" i="1"/>
  <c r="W580" i="1" s="1"/>
  <c r="P579" i="1"/>
  <c r="W579" i="1" s="1"/>
  <c r="P578" i="1"/>
  <c r="W578" i="1" s="1"/>
  <c r="P577" i="1"/>
  <c r="W577" i="1" s="1"/>
  <c r="P576" i="1"/>
  <c r="W576" i="1" s="1"/>
  <c r="P575" i="1"/>
  <c r="W575" i="1" s="1"/>
  <c r="P574" i="1"/>
  <c r="W574" i="1" s="1"/>
  <c r="P573" i="1"/>
  <c r="W573" i="1" s="1"/>
  <c r="P572" i="1"/>
  <c r="W572" i="1" s="1"/>
  <c r="P571" i="1"/>
  <c r="W571" i="1" s="1"/>
  <c r="P570" i="1"/>
  <c r="W570" i="1" s="1"/>
  <c r="P569" i="1"/>
  <c r="W569" i="1" s="1"/>
  <c r="P568" i="1"/>
  <c r="W568" i="1" s="1"/>
  <c r="P567" i="1"/>
  <c r="W567" i="1" s="1"/>
  <c r="P566" i="1"/>
  <c r="W566" i="1" s="1"/>
  <c r="P565" i="1"/>
  <c r="W565" i="1" s="1"/>
  <c r="P564" i="1"/>
  <c r="W564" i="1" s="1"/>
  <c r="P563" i="1"/>
  <c r="W563" i="1" s="1"/>
  <c r="P562" i="1"/>
  <c r="W562" i="1" s="1"/>
  <c r="P561" i="1"/>
  <c r="W561" i="1" s="1"/>
  <c r="P560" i="1"/>
  <c r="W560" i="1" s="1"/>
  <c r="P559" i="1"/>
  <c r="W559" i="1" s="1"/>
  <c r="P558" i="1"/>
  <c r="W558" i="1" s="1"/>
  <c r="P557" i="1"/>
  <c r="W557" i="1" s="1"/>
  <c r="P556" i="1"/>
  <c r="W556" i="1" s="1"/>
  <c r="P555" i="1"/>
  <c r="W555" i="1" s="1"/>
  <c r="P554" i="1"/>
  <c r="W554" i="1" s="1"/>
  <c r="P553" i="1"/>
  <c r="W553" i="1" s="1"/>
  <c r="P552" i="1"/>
  <c r="W552" i="1" s="1"/>
  <c r="P551" i="1"/>
  <c r="W551" i="1" s="1"/>
  <c r="P550" i="1"/>
  <c r="W550" i="1" s="1"/>
  <c r="P549" i="1"/>
  <c r="W549" i="1" s="1"/>
  <c r="P548" i="1"/>
  <c r="W548" i="1" s="1"/>
  <c r="P547" i="1"/>
  <c r="W547" i="1" s="1"/>
  <c r="P546" i="1"/>
  <c r="W546" i="1" s="1"/>
  <c r="P545" i="1"/>
  <c r="W545" i="1" s="1"/>
  <c r="P544" i="1"/>
  <c r="W544" i="1" s="1"/>
  <c r="P543" i="1"/>
  <c r="W543" i="1" s="1"/>
  <c r="P542" i="1"/>
  <c r="W542" i="1" s="1"/>
  <c r="P541" i="1"/>
  <c r="W541" i="1" s="1"/>
  <c r="P540" i="1"/>
  <c r="W540" i="1" s="1"/>
  <c r="P539" i="1"/>
  <c r="W539" i="1" s="1"/>
  <c r="P538" i="1"/>
  <c r="W538" i="1" s="1"/>
  <c r="P537" i="1"/>
  <c r="W537" i="1" s="1"/>
  <c r="P536" i="1"/>
  <c r="W536" i="1" s="1"/>
  <c r="P535" i="1"/>
  <c r="W535" i="1" s="1"/>
  <c r="P534" i="1"/>
  <c r="W534" i="1" s="1"/>
  <c r="P533" i="1"/>
  <c r="W533" i="1" s="1"/>
  <c r="P532" i="1"/>
  <c r="W532" i="1" s="1"/>
  <c r="P531" i="1"/>
  <c r="W531" i="1" s="1"/>
  <c r="P530" i="1"/>
  <c r="W530" i="1" s="1"/>
  <c r="P529" i="1"/>
  <c r="W529" i="1" s="1"/>
  <c r="P528" i="1"/>
  <c r="W528" i="1" s="1"/>
  <c r="P527" i="1"/>
  <c r="W527" i="1" s="1"/>
  <c r="P526" i="1"/>
  <c r="W526" i="1" s="1"/>
  <c r="P525" i="1"/>
  <c r="W525" i="1" s="1"/>
  <c r="P524" i="1"/>
  <c r="W524" i="1" s="1"/>
  <c r="P523" i="1"/>
  <c r="W523" i="1" s="1"/>
  <c r="P522" i="1"/>
  <c r="W522" i="1" s="1"/>
  <c r="P521" i="1"/>
  <c r="W521" i="1" s="1"/>
  <c r="P520" i="1"/>
  <c r="W520" i="1" s="1"/>
  <c r="P519" i="1"/>
  <c r="W519" i="1" s="1"/>
  <c r="P518" i="1"/>
  <c r="W518" i="1" s="1"/>
  <c r="P517" i="1"/>
  <c r="W517" i="1" s="1"/>
  <c r="P516" i="1"/>
  <c r="W516" i="1" s="1"/>
  <c r="P515" i="1"/>
  <c r="W515" i="1" s="1"/>
  <c r="P514" i="1"/>
  <c r="W514" i="1" s="1"/>
  <c r="P513" i="1"/>
  <c r="W513" i="1" s="1"/>
  <c r="P512" i="1"/>
  <c r="W512" i="1" s="1"/>
  <c r="P511" i="1"/>
  <c r="W511" i="1" s="1"/>
  <c r="P510" i="1"/>
  <c r="W510" i="1" s="1"/>
  <c r="P509" i="1"/>
  <c r="W509" i="1" s="1"/>
  <c r="P508" i="1"/>
  <c r="W508" i="1" s="1"/>
  <c r="P507" i="1"/>
  <c r="W507" i="1" s="1"/>
  <c r="P506" i="1"/>
  <c r="W506" i="1" s="1"/>
  <c r="P505" i="1"/>
  <c r="W505" i="1" s="1"/>
  <c r="P504" i="1"/>
  <c r="W504" i="1" s="1"/>
  <c r="P503" i="1"/>
  <c r="W503" i="1" s="1"/>
  <c r="P502" i="1"/>
  <c r="W502" i="1" s="1"/>
  <c r="P501" i="1"/>
  <c r="W501" i="1" s="1"/>
  <c r="P500" i="1"/>
  <c r="W500" i="1" s="1"/>
  <c r="P499" i="1"/>
  <c r="W499" i="1" s="1"/>
  <c r="P498" i="1"/>
  <c r="W498" i="1" s="1"/>
  <c r="P497" i="1"/>
  <c r="W497" i="1" s="1"/>
  <c r="P496" i="1"/>
  <c r="W496" i="1" s="1"/>
  <c r="P495" i="1"/>
  <c r="W495" i="1" s="1"/>
  <c r="P494" i="1"/>
  <c r="W494" i="1" s="1"/>
  <c r="P493" i="1"/>
  <c r="W493" i="1" s="1"/>
  <c r="P492" i="1"/>
  <c r="W492" i="1" s="1"/>
  <c r="P491" i="1"/>
  <c r="W491" i="1" s="1"/>
  <c r="P490" i="1"/>
  <c r="W490" i="1" s="1"/>
  <c r="P489" i="1"/>
  <c r="W489" i="1" s="1"/>
  <c r="P488" i="1"/>
  <c r="W488" i="1" s="1"/>
  <c r="P487" i="1"/>
  <c r="W487" i="1" s="1"/>
  <c r="P486" i="1"/>
  <c r="W486" i="1" s="1"/>
  <c r="P485" i="1"/>
  <c r="W485" i="1" s="1"/>
  <c r="P484" i="1"/>
  <c r="W484" i="1" s="1"/>
  <c r="P483" i="1"/>
  <c r="W483" i="1" s="1"/>
  <c r="P482" i="1"/>
  <c r="W482" i="1" s="1"/>
  <c r="P481" i="1"/>
  <c r="W481" i="1" s="1"/>
  <c r="P480" i="1"/>
  <c r="W480" i="1" s="1"/>
  <c r="P479" i="1"/>
  <c r="W479" i="1" s="1"/>
  <c r="P478" i="1"/>
  <c r="W478" i="1" s="1"/>
  <c r="P477" i="1"/>
  <c r="W477" i="1" s="1"/>
  <c r="P476" i="1"/>
  <c r="W476" i="1" s="1"/>
  <c r="P475" i="1"/>
  <c r="W475" i="1" s="1"/>
  <c r="P474" i="1"/>
  <c r="W474" i="1" s="1"/>
  <c r="P473" i="1"/>
  <c r="W473" i="1" s="1"/>
  <c r="P472" i="1"/>
  <c r="W472" i="1" s="1"/>
  <c r="P471" i="1"/>
  <c r="W471" i="1" s="1"/>
  <c r="P470" i="1"/>
  <c r="W470" i="1" s="1"/>
  <c r="P469" i="1"/>
  <c r="W469" i="1" s="1"/>
  <c r="P468" i="1"/>
  <c r="W468" i="1" s="1"/>
  <c r="P467" i="1"/>
  <c r="W467" i="1" s="1"/>
  <c r="P466" i="1"/>
  <c r="W466" i="1" s="1"/>
  <c r="P465" i="1"/>
  <c r="W465" i="1" s="1"/>
  <c r="P464" i="1"/>
  <c r="W464" i="1" s="1"/>
  <c r="P463" i="1"/>
  <c r="W463" i="1" s="1"/>
  <c r="P462" i="1"/>
  <c r="W462" i="1" s="1"/>
  <c r="P461" i="1"/>
  <c r="W461" i="1" s="1"/>
  <c r="P460" i="1"/>
  <c r="W460" i="1" s="1"/>
  <c r="P459" i="1"/>
  <c r="W459" i="1" s="1"/>
  <c r="P458" i="1"/>
  <c r="W458" i="1" s="1"/>
  <c r="P457" i="1"/>
  <c r="W457" i="1" s="1"/>
  <c r="P456" i="1"/>
  <c r="W456" i="1" s="1"/>
  <c r="P455" i="1"/>
  <c r="W455" i="1" s="1"/>
  <c r="P454" i="1"/>
  <c r="W454" i="1" s="1"/>
  <c r="P453" i="1"/>
  <c r="W453" i="1" s="1"/>
  <c r="P452" i="1"/>
  <c r="W452" i="1" s="1"/>
  <c r="P451" i="1"/>
  <c r="W451" i="1" s="1"/>
  <c r="P450" i="1"/>
  <c r="W450" i="1" s="1"/>
  <c r="P449" i="1"/>
  <c r="W449" i="1" s="1"/>
  <c r="P448" i="1"/>
  <c r="W448" i="1" s="1"/>
  <c r="P447" i="1"/>
  <c r="W447" i="1" s="1"/>
  <c r="P446" i="1"/>
  <c r="W446" i="1" s="1"/>
  <c r="P445" i="1"/>
  <c r="W445" i="1" s="1"/>
  <c r="P444" i="1"/>
  <c r="W444" i="1" s="1"/>
  <c r="P443" i="1"/>
  <c r="W443" i="1" s="1"/>
  <c r="P442" i="1"/>
  <c r="W442" i="1" s="1"/>
  <c r="P441" i="1"/>
  <c r="W441" i="1" s="1"/>
  <c r="P440" i="1"/>
  <c r="W440" i="1" s="1"/>
  <c r="P439" i="1"/>
  <c r="W439" i="1" s="1"/>
  <c r="P438" i="1"/>
  <c r="W438" i="1" s="1"/>
  <c r="P437" i="1"/>
  <c r="W437" i="1" s="1"/>
  <c r="P436" i="1"/>
  <c r="W436" i="1" s="1"/>
  <c r="P435" i="1"/>
  <c r="W435" i="1" s="1"/>
  <c r="P434" i="1"/>
  <c r="W434" i="1" s="1"/>
  <c r="P433" i="1"/>
  <c r="W433" i="1" s="1"/>
  <c r="P432" i="1"/>
  <c r="W432" i="1" s="1"/>
  <c r="P431" i="1"/>
  <c r="W431" i="1" s="1"/>
  <c r="P430" i="1"/>
  <c r="W430" i="1" s="1"/>
  <c r="P429" i="1"/>
  <c r="W429" i="1" s="1"/>
  <c r="P428" i="1"/>
  <c r="W428" i="1" s="1"/>
  <c r="P427" i="1"/>
  <c r="W427" i="1" s="1"/>
  <c r="P426" i="1"/>
  <c r="W426" i="1" s="1"/>
  <c r="P425" i="1"/>
  <c r="W425" i="1" s="1"/>
  <c r="P424" i="1"/>
  <c r="W424" i="1" s="1"/>
  <c r="P423" i="1"/>
  <c r="W423" i="1" s="1"/>
  <c r="P422" i="1"/>
  <c r="W422" i="1" s="1"/>
  <c r="P421" i="1"/>
  <c r="W421" i="1" s="1"/>
  <c r="P420" i="1"/>
  <c r="W420" i="1" s="1"/>
  <c r="P419" i="1"/>
  <c r="W419" i="1" s="1"/>
  <c r="P418" i="1"/>
  <c r="W418" i="1" s="1"/>
  <c r="P417" i="1"/>
  <c r="W417" i="1" s="1"/>
  <c r="P416" i="1"/>
  <c r="W416" i="1" s="1"/>
  <c r="P415" i="1"/>
  <c r="W415" i="1" s="1"/>
  <c r="P414" i="1"/>
  <c r="W414" i="1" s="1"/>
  <c r="P413" i="1"/>
  <c r="W413" i="1" s="1"/>
  <c r="P412" i="1"/>
  <c r="W412" i="1" s="1"/>
  <c r="P411" i="1"/>
  <c r="W411" i="1" s="1"/>
  <c r="P410" i="1"/>
  <c r="W410" i="1" s="1"/>
  <c r="P409" i="1"/>
  <c r="W409" i="1" s="1"/>
  <c r="P408" i="1"/>
  <c r="W408" i="1" s="1"/>
  <c r="P407" i="1"/>
  <c r="W407" i="1" s="1"/>
  <c r="P406" i="1"/>
  <c r="W406" i="1" s="1"/>
  <c r="P405" i="1"/>
  <c r="W405" i="1" s="1"/>
  <c r="P404" i="1"/>
  <c r="W404" i="1" s="1"/>
  <c r="P403" i="1"/>
  <c r="W403" i="1" s="1"/>
  <c r="P402" i="1"/>
  <c r="W402" i="1" s="1"/>
  <c r="P401" i="1"/>
  <c r="W401" i="1" s="1"/>
  <c r="P400" i="1"/>
  <c r="W400" i="1" s="1"/>
  <c r="P399" i="1"/>
  <c r="W399" i="1" s="1"/>
  <c r="P398" i="1"/>
  <c r="W398" i="1" s="1"/>
  <c r="P397" i="1"/>
  <c r="W397" i="1" s="1"/>
  <c r="P396" i="1"/>
  <c r="W396" i="1" s="1"/>
  <c r="P395" i="1"/>
  <c r="W395" i="1" s="1"/>
  <c r="P394" i="1"/>
  <c r="W394" i="1" s="1"/>
  <c r="P393" i="1"/>
  <c r="W393" i="1" s="1"/>
  <c r="P392" i="1"/>
  <c r="W392" i="1" s="1"/>
  <c r="P391" i="1"/>
  <c r="W391" i="1" s="1"/>
  <c r="P390" i="1"/>
  <c r="W390" i="1" s="1"/>
  <c r="P389" i="1"/>
  <c r="W389" i="1" s="1"/>
  <c r="P388" i="1"/>
  <c r="W388" i="1" s="1"/>
  <c r="P387" i="1"/>
  <c r="W387" i="1" s="1"/>
  <c r="P386" i="1"/>
  <c r="W386" i="1" s="1"/>
  <c r="P385" i="1"/>
  <c r="W385" i="1" s="1"/>
  <c r="P384" i="1"/>
  <c r="W384" i="1" s="1"/>
  <c r="P383" i="1"/>
  <c r="W383" i="1" s="1"/>
  <c r="P382" i="1"/>
  <c r="W382" i="1" s="1"/>
  <c r="P381" i="1"/>
  <c r="W381" i="1" s="1"/>
  <c r="P380" i="1"/>
  <c r="W380" i="1" s="1"/>
  <c r="P379" i="1"/>
  <c r="W379" i="1" s="1"/>
  <c r="P378" i="1"/>
  <c r="W378" i="1" s="1"/>
  <c r="P377" i="1"/>
  <c r="W377" i="1" s="1"/>
  <c r="P376" i="1"/>
  <c r="W376" i="1" s="1"/>
  <c r="P375" i="1"/>
  <c r="W375" i="1" s="1"/>
  <c r="P374" i="1"/>
  <c r="W374" i="1" s="1"/>
  <c r="P373" i="1"/>
  <c r="W373" i="1" s="1"/>
  <c r="P372" i="1"/>
  <c r="W372" i="1" s="1"/>
  <c r="P371" i="1"/>
  <c r="W371" i="1" s="1"/>
  <c r="P370" i="1"/>
  <c r="W370" i="1" s="1"/>
  <c r="P369" i="1"/>
  <c r="W369" i="1" s="1"/>
  <c r="P368" i="1"/>
  <c r="W368" i="1" s="1"/>
  <c r="P367" i="1"/>
  <c r="W367" i="1" s="1"/>
  <c r="P366" i="1"/>
  <c r="W366" i="1" s="1"/>
  <c r="P365" i="1"/>
  <c r="W365" i="1" s="1"/>
  <c r="P364" i="1"/>
  <c r="W364" i="1" s="1"/>
  <c r="P363" i="1"/>
  <c r="W363" i="1" s="1"/>
  <c r="P362" i="1"/>
  <c r="W362" i="1" s="1"/>
  <c r="P361" i="1"/>
  <c r="W361" i="1" s="1"/>
  <c r="P360" i="1"/>
  <c r="W360" i="1" s="1"/>
  <c r="P359" i="1"/>
  <c r="W359" i="1" s="1"/>
  <c r="P358" i="1"/>
  <c r="W358" i="1" s="1"/>
  <c r="P357" i="1"/>
  <c r="W357" i="1" s="1"/>
  <c r="P356" i="1"/>
  <c r="W356" i="1" s="1"/>
  <c r="P355" i="1"/>
  <c r="W355" i="1" s="1"/>
  <c r="P354" i="1"/>
  <c r="W354" i="1" s="1"/>
  <c r="P353" i="1"/>
  <c r="W353" i="1" s="1"/>
  <c r="P352" i="1"/>
  <c r="W352" i="1" s="1"/>
  <c r="P351" i="1"/>
  <c r="W351" i="1" s="1"/>
  <c r="P350" i="1"/>
  <c r="W350" i="1" s="1"/>
  <c r="P349" i="1"/>
  <c r="W349" i="1" s="1"/>
  <c r="P348" i="1"/>
  <c r="W348" i="1" s="1"/>
  <c r="P347" i="1"/>
  <c r="W347" i="1" s="1"/>
  <c r="P346" i="1"/>
  <c r="W346" i="1" s="1"/>
  <c r="P345" i="1"/>
  <c r="W345" i="1" s="1"/>
  <c r="P344" i="1"/>
  <c r="W344" i="1" s="1"/>
  <c r="P343" i="1"/>
  <c r="W343" i="1" s="1"/>
  <c r="P342" i="1"/>
  <c r="W342" i="1" s="1"/>
  <c r="P341" i="1"/>
  <c r="W341" i="1" s="1"/>
  <c r="P340" i="1"/>
  <c r="W340" i="1" s="1"/>
  <c r="P339" i="1"/>
  <c r="W339" i="1" s="1"/>
  <c r="P338" i="1"/>
  <c r="W338" i="1" s="1"/>
  <c r="P337" i="1"/>
  <c r="W337" i="1" s="1"/>
  <c r="P336" i="1"/>
  <c r="W336" i="1" s="1"/>
  <c r="P335" i="1"/>
  <c r="W335" i="1" s="1"/>
  <c r="P334" i="1"/>
  <c r="W334" i="1" s="1"/>
  <c r="P333" i="1"/>
  <c r="W333" i="1" s="1"/>
  <c r="P332" i="1"/>
  <c r="W332" i="1" s="1"/>
  <c r="P331" i="1"/>
  <c r="W331" i="1" s="1"/>
  <c r="P330" i="1"/>
  <c r="W330" i="1" s="1"/>
  <c r="P329" i="1"/>
  <c r="W329" i="1" s="1"/>
  <c r="P328" i="1"/>
  <c r="W328" i="1" s="1"/>
  <c r="P327" i="1"/>
  <c r="W327" i="1" s="1"/>
  <c r="P326" i="1"/>
  <c r="W326" i="1" s="1"/>
  <c r="P325" i="1"/>
  <c r="W325" i="1" s="1"/>
  <c r="P324" i="1"/>
  <c r="W324" i="1" s="1"/>
  <c r="P323" i="1"/>
  <c r="W323" i="1" s="1"/>
  <c r="P322" i="1"/>
  <c r="W322" i="1" s="1"/>
  <c r="P321" i="1"/>
  <c r="W321" i="1" s="1"/>
  <c r="P320" i="1"/>
  <c r="W320" i="1" s="1"/>
  <c r="P319" i="1"/>
  <c r="W319" i="1" s="1"/>
  <c r="P318" i="1"/>
  <c r="W318" i="1" s="1"/>
  <c r="P317" i="1"/>
  <c r="W317" i="1" s="1"/>
  <c r="P316" i="1"/>
  <c r="W316" i="1" s="1"/>
  <c r="P315" i="1"/>
  <c r="W315" i="1" s="1"/>
  <c r="P314" i="1"/>
  <c r="W314" i="1" s="1"/>
  <c r="P313" i="1"/>
  <c r="W313" i="1" s="1"/>
  <c r="P312" i="1"/>
  <c r="W312" i="1" s="1"/>
  <c r="P311" i="1"/>
  <c r="W311" i="1" s="1"/>
  <c r="P310" i="1"/>
  <c r="W310" i="1" s="1"/>
  <c r="P309" i="1"/>
  <c r="W309" i="1" s="1"/>
  <c r="P308" i="1"/>
  <c r="W308" i="1" s="1"/>
  <c r="P307" i="1"/>
  <c r="W307" i="1" s="1"/>
  <c r="P306" i="1"/>
  <c r="W306" i="1" s="1"/>
  <c r="P305" i="1"/>
  <c r="W305" i="1" s="1"/>
  <c r="P304" i="1"/>
  <c r="W304" i="1" s="1"/>
  <c r="P303" i="1"/>
  <c r="W303" i="1" s="1"/>
  <c r="P302" i="1"/>
  <c r="W302" i="1" s="1"/>
  <c r="P301" i="1"/>
  <c r="W301" i="1" s="1"/>
  <c r="P300" i="1"/>
  <c r="W300" i="1" s="1"/>
  <c r="P299" i="1"/>
  <c r="W299" i="1" s="1"/>
  <c r="P298" i="1"/>
  <c r="W298" i="1" s="1"/>
  <c r="P297" i="1"/>
  <c r="W297" i="1" s="1"/>
  <c r="X297" i="1" s="1"/>
  <c r="P296" i="1"/>
  <c r="W296" i="1" s="1"/>
  <c r="P295" i="1"/>
  <c r="W295" i="1" s="1"/>
  <c r="P294" i="1"/>
  <c r="W294" i="1" s="1"/>
  <c r="P293" i="1"/>
  <c r="W293" i="1" s="1"/>
  <c r="P292" i="1"/>
  <c r="W292" i="1" s="1"/>
  <c r="P291" i="1"/>
  <c r="W291" i="1" s="1"/>
  <c r="P290" i="1"/>
  <c r="W290" i="1" s="1"/>
  <c r="P289" i="1"/>
  <c r="W289" i="1" s="1"/>
  <c r="P288" i="1"/>
  <c r="W288" i="1" s="1"/>
  <c r="P287" i="1"/>
  <c r="W287" i="1" s="1"/>
  <c r="P286" i="1"/>
  <c r="W286" i="1" s="1"/>
  <c r="P285" i="1"/>
  <c r="W285" i="1" s="1"/>
  <c r="P284" i="1"/>
  <c r="W284" i="1" s="1"/>
  <c r="P283" i="1"/>
  <c r="W283" i="1" s="1"/>
  <c r="P282" i="1"/>
  <c r="W282" i="1" s="1"/>
  <c r="P281" i="1"/>
  <c r="W281" i="1" s="1"/>
  <c r="P280" i="1"/>
  <c r="W280" i="1" s="1"/>
  <c r="P279" i="1"/>
  <c r="W279" i="1" s="1"/>
  <c r="P278" i="1"/>
  <c r="W278" i="1" s="1"/>
  <c r="P277" i="1"/>
  <c r="W277" i="1" s="1"/>
  <c r="P276" i="1"/>
  <c r="W276" i="1" s="1"/>
  <c r="P275" i="1"/>
  <c r="W275" i="1" s="1"/>
  <c r="P274" i="1"/>
  <c r="W274" i="1" s="1"/>
  <c r="P273" i="1"/>
  <c r="W273" i="1" s="1"/>
  <c r="P272" i="1"/>
  <c r="W272" i="1" s="1"/>
  <c r="P271" i="1"/>
  <c r="W271" i="1" s="1"/>
  <c r="P270" i="1"/>
  <c r="W270" i="1" s="1"/>
  <c r="P269" i="1"/>
  <c r="W269" i="1" s="1"/>
  <c r="P268" i="1"/>
  <c r="W268" i="1" s="1"/>
  <c r="P267" i="1"/>
  <c r="W267" i="1" s="1"/>
  <c r="P266" i="1"/>
  <c r="W266" i="1" s="1"/>
  <c r="P265" i="1"/>
  <c r="W265" i="1" s="1"/>
  <c r="P264" i="1"/>
  <c r="W264" i="1" s="1"/>
  <c r="P263" i="1"/>
  <c r="W263" i="1" s="1"/>
  <c r="P262" i="1"/>
  <c r="W262" i="1" s="1"/>
  <c r="P261" i="1"/>
  <c r="W261" i="1" s="1"/>
  <c r="P260" i="1"/>
  <c r="W260" i="1" s="1"/>
  <c r="P259" i="1"/>
  <c r="W259" i="1" s="1"/>
  <c r="P258" i="1"/>
  <c r="W258" i="1" s="1"/>
  <c r="P257" i="1"/>
  <c r="W257" i="1" s="1"/>
  <c r="P256" i="1"/>
  <c r="W256" i="1" s="1"/>
  <c r="P255" i="1"/>
  <c r="W255" i="1" s="1"/>
  <c r="P254" i="1"/>
  <c r="W254" i="1" s="1"/>
  <c r="P253" i="1"/>
  <c r="W253" i="1" s="1"/>
  <c r="P252" i="1"/>
  <c r="W252" i="1" s="1"/>
  <c r="P251" i="1"/>
  <c r="W251" i="1" s="1"/>
  <c r="P250" i="1"/>
  <c r="W250" i="1" s="1"/>
  <c r="P249" i="1"/>
  <c r="W249" i="1" s="1"/>
  <c r="P248" i="1"/>
  <c r="W248" i="1" s="1"/>
  <c r="P247" i="1"/>
  <c r="W247" i="1" s="1"/>
  <c r="P246" i="1"/>
  <c r="W246" i="1" s="1"/>
  <c r="P245" i="1"/>
  <c r="W245" i="1" s="1"/>
  <c r="P244" i="1"/>
  <c r="W244" i="1" s="1"/>
  <c r="P243" i="1"/>
  <c r="W243" i="1" s="1"/>
  <c r="P242" i="1"/>
  <c r="W242" i="1" s="1"/>
  <c r="P241" i="1"/>
  <c r="W241" i="1" s="1"/>
  <c r="P240" i="1"/>
  <c r="W240" i="1" s="1"/>
  <c r="P239" i="1"/>
  <c r="W239" i="1" s="1"/>
  <c r="P238" i="1"/>
  <c r="W238" i="1" s="1"/>
  <c r="P237" i="1"/>
  <c r="W237" i="1" s="1"/>
  <c r="P236" i="1"/>
  <c r="W236" i="1" s="1"/>
  <c r="P235" i="1"/>
  <c r="W235" i="1" s="1"/>
  <c r="P234" i="1"/>
  <c r="W234" i="1" s="1"/>
  <c r="P233" i="1"/>
  <c r="W233" i="1" s="1"/>
  <c r="P232" i="1"/>
  <c r="W232" i="1" s="1"/>
  <c r="P231" i="1"/>
  <c r="W231" i="1" s="1"/>
  <c r="P230" i="1"/>
  <c r="W230" i="1" s="1"/>
  <c r="P229" i="1"/>
  <c r="W229" i="1" s="1"/>
  <c r="P228" i="1"/>
  <c r="W228" i="1" s="1"/>
  <c r="P227" i="1"/>
  <c r="W227" i="1" s="1"/>
  <c r="P226" i="1"/>
  <c r="W226" i="1" s="1"/>
  <c r="P225" i="1"/>
  <c r="W225" i="1" s="1"/>
  <c r="P224" i="1"/>
  <c r="W224" i="1" s="1"/>
  <c r="P223" i="1"/>
  <c r="W223" i="1" s="1"/>
  <c r="P222" i="1"/>
  <c r="W222" i="1" s="1"/>
  <c r="P221" i="1"/>
  <c r="W221" i="1" s="1"/>
  <c r="P220" i="1"/>
  <c r="W220" i="1" s="1"/>
  <c r="P219" i="1"/>
  <c r="W219" i="1" s="1"/>
  <c r="P218" i="1"/>
  <c r="W218" i="1" s="1"/>
  <c r="P217" i="1"/>
  <c r="W217" i="1" s="1"/>
  <c r="P216" i="1"/>
  <c r="W216" i="1" s="1"/>
  <c r="P215" i="1"/>
  <c r="W215" i="1" s="1"/>
  <c r="P214" i="1"/>
  <c r="W214" i="1" s="1"/>
  <c r="P213" i="1"/>
  <c r="W213" i="1" s="1"/>
  <c r="P212" i="1"/>
  <c r="W212" i="1" s="1"/>
  <c r="P211" i="1"/>
  <c r="W211" i="1" s="1"/>
  <c r="P210" i="1"/>
  <c r="W210" i="1" s="1"/>
  <c r="P209" i="1"/>
  <c r="W209" i="1" s="1"/>
  <c r="P208" i="1"/>
  <c r="W208" i="1" s="1"/>
  <c r="P207" i="1"/>
  <c r="W207" i="1" s="1"/>
  <c r="P206" i="1"/>
  <c r="W206" i="1" s="1"/>
  <c r="P205" i="1"/>
  <c r="W205" i="1" s="1"/>
  <c r="P204" i="1"/>
  <c r="W204" i="1" s="1"/>
  <c r="P203" i="1"/>
  <c r="W203" i="1" s="1"/>
  <c r="P202" i="1"/>
  <c r="W202" i="1" s="1"/>
  <c r="P201" i="1"/>
  <c r="W201" i="1" s="1"/>
  <c r="P200" i="1"/>
  <c r="W200" i="1" s="1"/>
  <c r="P199" i="1"/>
  <c r="W199" i="1" s="1"/>
  <c r="P198" i="1"/>
  <c r="W198" i="1" s="1"/>
  <c r="P197" i="1"/>
  <c r="W197" i="1" s="1"/>
  <c r="P196" i="1"/>
  <c r="W196" i="1" s="1"/>
  <c r="P195" i="1"/>
  <c r="W195" i="1" s="1"/>
  <c r="P194" i="1"/>
  <c r="W194" i="1" s="1"/>
  <c r="P193" i="1"/>
  <c r="W193" i="1" s="1"/>
  <c r="P192" i="1"/>
  <c r="W192" i="1" s="1"/>
  <c r="P191" i="1"/>
  <c r="W191" i="1" s="1"/>
  <c r="P190" i="1"/>
  <c r="W190" i="1" s="1"/>
  <c r="P189" i="1"/>
  <c r="W189" i="1" s="1"/>
  <c r="P188" i="1"/>
  <c r="W188" i="1" s="1"/>
  <c r="P187" i="1"/>
  <c r="W187" i="1" s="1"/>
  <c r="P186" i="1"/>
  <c r="W186" i="1" s="1"/>
  <c r="P185" i="1"/>
  <c r="W185" i="1" s="1"/>
  <c r="P184" i="1"/>
  <c r="W184" i="1" s="1"/>
  <c r="P183" i="1"/>
  <c r="W183" i="1" s="1"/>
  <c r="P182" i="1"/>
  <c r="W182" i="1" s="1"/>
  <c r="P181" i="1"/>
  <c r="W181" i="1" s="1"/>
  <c r="P180" i="1"/>
  <c r="W180" i="1" s="1"/>
  <c r="P179" i="1"/>
  <c r="W179" i="1" s="1"/>
  <c r="P178" i="1"/>
  <c r="W178" i="1" s="1"/>
  <c r="P177" i="1"/>
  <c r="W177" i="1" s="1"/>
  <c r="P176" i="1"/>
  <c r="W176" i="1" s="1"/>
  <c r="P175" i="1"/>
  <c r="W175" i="1" s="1"/>
  <c r="P174" i="1"/>
  <c r="W174" i="1" s="1"/>
  <c r="P173" i="1"/>
  <c r="W173" i="1" s="1"/>
  <c r="P172" i="1"/>
  <c r="W172" i="1" s="1"/>
  <c r="P171" i="1"/>
  <c r="W171" i="1" s="1"/>
  <c r="P170" i="1"/>
  <c r="W170" i="1" s="1"/>
  <c r="P169" i="1"/>
  <c r="W169" i="1" s="1"/>
  <c r="P168" i="1"/>
  <c r="W168" i="1" s="1"/>
  <c r="P167" i="1"/>
  <c r="W167" i="1" s="1"/>
  <c r="P166" i="1"/>
  <c r="W166" i="1" s="1"/>
  <c r="P165" i="1"/>
  <c r="W165" i="1" s="1"/>
  <c r="P164" i="1"/>
  <c r="W164" i="1" s="1"/>
  <c r="P163" i="1"/>
  <c r="W163" i="1" s="1"/>
  <c r="P162" i="1"/>
  <c r="W162" i="1" s="1"/>
  <c r="P161" i="1"/>
  <c r="W161" i="1" s="1"/>
  <c r="P160" i="1"/>
  <c r="W160" i="1" s="1"/>
  <c r="P159" i="1"/>
  <c r="W159" i="1" s="1"/>
  <c r="P158" i="1"/>
  <c r="W158" i="1" s="1"/>
  <c r="P157" i="1"/>
  <c r="W157" i="1" s="1"/>
  <c r="P156" i="1"/>
  <c r="W156" i="1" s="1"/>
  <c r="P155" i="1"/>
  <c r="W155" i="1" s="1"/>
  <c r="P154" i="1"/>
  <c r="W154" i="1" s="1"/>
  <c r="P153" i="1"/>
  <c r="W153" i="1" s="1"/>
  <c r="P152" i="1"/>
  <c r="W152" i="1" s="1"/>
  <c r="P151" i="1"/>
  <c r="W151" i="1" s="1"/>
  <c r="P150" i="1"/>
  <c r="W150" i="1" s="1"/>
  <c r="P149" i="1"/>
  <c r="W149" i="1" s="1"/>
  <c r="P148" i="1"/>
  <c r="W148" i="1" s="1"/>
  <c r="P147" i="1"/>
  <c r="W147" i="1" s="1"/>
  <c r="P146" i="1"/>
  <c r="W146" i="1" s="1"/>
  <c r="P145" i="1"/>
  <c r="W145" i="1" s="1"/>
  <c r="P144" i="1"/>
  <c r="W144" i="1" s="1"/>
  <c r="P143" i="1"/>
  <c r="W143" i="1" s="1"/>
  <c r="P142" i="1"/>
  <c r="W142" i="1" s="1"/>
  <c r="P141" i="1"/>
  <c r="W141" i="1" s="1"/>
  <c r="P140" i="1"/>
  <c r="W140" i="1" s="1"/>
  <c r="P139" i="1"/>
  <c r="W139" i="1" s="1"/>
  <c r="P138" i="1"/>
  <c r="W138" i="1" s="1"/>
  <c r="P137" i="1"/>
  <c r="W137" i="1" s="1"/>
  <c r="P136" i="1"/>
  <c r="W136" i="1" s="1"/>
  <c r="P135" i="1"/>
  <c r="W135" i="1" s="1"/>
  <c r="P134" i="1"/>
  <c r="W134" i="1" s="1"/>
  <c r="P133" i="1"/>
  <c r="W133" i="1" s="1"/>
  <c r="P132" i="1"/>
  <c r="W132" i="1" s="1"/>
  <c r="P131" i="1"/>
  <c r="W131" i="1" s="1"/>
  <c r="P130" i="1"/>
  <c r="W130" i="1" s="1"/>
  <c r="P129" i="1"/>
  <c r="W129" i="1" s="1"/>
  <c r="P128" i="1"/>
  <c r="W128" i="1" s="1"/>
  <c r="P127" i="1"/>
  <c r="W127" i="1" s="1"/>
  <c r="P126" i="1"/>
  <c r="W126" i="1" s="1"/>
  <c r="P125" i="1"/>
  <c r="W125" i="1" s="1"/>
  <c r="P124" i="1"/>
  <c r="W124" i="1" s="1"/>
  <c r="P123" i="1"/>
  <c r="W123" i="1" s="1"/>
  <c r="P122" i="1"/>
  <c r="W122" i="1" s="1"/>
  <c r="P121" i="1"/>
  <c r="W121" i="1" s="1"/>
  <c r="P120" i="1"/>
  <c r="W120" i="1" s="1"/>
  <c r="P119" i="1"/>
  <c r="W119" i="1" s="1"/>
  <c r="P118" i="1"/>
  <c r="W118" i="1" s="1"/>
  <c r="P117" i="1"/>
  <c r="W117" i="1" s="1"/>
  <c r="P116" i="1"/>
  <c r="W116" i="1" s="1"/>
  <c r="P115" i="1"/>
  <c r="W115" i="1" s="1"/>
  <c r="P114" i="1"/>
  <c r="W114" i="1" s="1"/>
  <c r="P113" i="1"/>
  <c r="W113" i="1" s="1"/>
  <c r="P112" i="1"/>
  <c r="W112" i="1" s="1"/>
  <c r="P111" i="1"/>
  <c r="W111" i="1" s="1"/>
  <c r="P110" i="1"/>
  <c r="W110" i="1" s="1"/>
  <c r="P109" i="1"/>
  <c r="W109" i="1" s="1"/>
  <c r="P108" i="1"/>
  <c r="W108" i="1" s="1"/>
  <c r="P107" i="1"/>
  <c r="W107" i="1" s="1"/>
  <c r="P106" i="1"/>
  <c r="W106" i="1" s="1"/>
  <c r="P105" i="1"/>
  <c r="W105" i="1" s="1"/>
  <c r="P104" i="1"/>
  <c r="W104" i="1" s="1"/>
  <c r="P103" i="1"/>
  <c r="W103" i="1" s="1"/>
  <c r="P102" i="1"/>
  <c r="W102" i="1" s="1"/>
  <c r="P101" i="1"/>
  <c r="W101" i="1" s="1"/>
  <c r="P100" i="1"/>
  <c r="W100" i="1" s="1"/>
  <c r="P99" i="1"/>
  <c r="W99" i="1" s="1"/>
  <c r="P98" i="1"/>
  <c r="W98" i="1" s="1"/>
  <c r="P97" i="1"/>
  <c r="W97" i="1" s="1"/>
  <c r="P96" i="1"/>
  <c r="W96" i="1" s="1"/>
  <c r="P95" i="1"/>
  <c r="W95" i="1" s="1"/>
  <c r="P94" i="1"/>
  <c r="W94" i="1" s="1"/>
  <c r="P93" i="1"/>
  <c r="W93" i="1" s="1"/>
  <c r="P92" i="1"/>
  <c r="W92" i="1" s="1"/>
  <c r="P91" i="1"/>
  <c r="W91" i="1" s="1"/>
  <c r="P90" i="1"/>
  <c r="W90" i="1" s="1"/>
  <c r="P89" i="1"/>
  <c r="W89" i="1" s="1"/>
  <c r="P88" i="1"/>
  <c r="W88" i="1" s="1"/>
  <c r="P87" i="1"/>
  <c r="W87" i="1" s="1"/>
  <c r="P86" i="1"/>
  <c r="W86" i="1" s="1"/>
  <c r="P85" i="1"/>
  <c r="W85" i="1" s="1"/>
  <c r="P84" i="1"/>
  <c r="W84" i="1" s="1"/>
  <c r="P83" i="1"/>
  <c r="W83" i="1" s="1"/>
  <c r="P82" i="1"/>
  <c r="W82" i="1" s="1"/>
  <c r="P81" i="1"/>
  <c r="W81" i="1" s="1"/>
  <c r="P80" i="1"/>
  <c r="W80" i="1" s="1"/>
  <c r="P79" i="1"/>
  <c r="W79" i="1" s="1"/>
  <c r="P78" i="1"/>
  <c r="W78" i="1" s="1"/>
  <c r="P77" i="1"/>
  <c r="W77" i="1" s="1"/>
  <c r="P76" i="1"/>
  <c r="W76" i="1" s="1"/>
  <c r="P75" i="1"/>
  <c r="W75" i="1" s="1"/>
  <c r="P74" i="1"/>
  <c r="W74" i="1" s="1"/>
  <c r="P73" i="1"/>
  <c r="W73" i="1" s="1"/>
  <c r="P72" i="1"/>
  <c r="W72" i="1" s="1"/>
  <c r="P71" i="1"/>
  <c r="W71" i="1" s="1"/>
  <c r="P70" i="1"/>
  <c r="W70" i="1" s="1"/>
  <c r="P69" i="1"/>
  <c r="W69" i="1" s="1"/>
  <c r="P68" i="1"/>
  <c r="W68" i="1" s="1"/>
  <c r="P67" i="1"/>
  <c r="W67" i="1" s="1"/>
  <c r="P66" i="1"/>
  <c r="W66" i="1" s="1"/>
  <c r="P65" i="1"/>
  <c r="W65" i="1" s="1"/>
  <c r="P64" i="1"/>
  <c r="W64" i="1" s="1"/>
  <c r="P63" i="1"/>
  <c r="W63" i="1" s="1"/>
  <c r="P62" i="1"/>
  <c r="W62" i="1" s="1"/>
  <c r="P61" i="1"/>
  <c r="W61" i="1" s="1"/>
  <c r="P60" i="1"/>
  <c r="W60" i="1" s="1"/>
  <c r="P59" i="1"/>
  <c r="W59" i="1" s="1"/>
  <c r="P58" i="1"/>
  <c r="W58" i="1" s="1"/>
  <c r="P57" i="1"/>
  <c r="W57" i="1" s="1"/>
  <c r="P56" i="1"/>
  <c r="W56" i="1" s="1"/>
  <c r="P55" i="1"/>
  <c r="W55" i="1" s="1"/>
  <c r="P54" i="1"/>
  <c r="W54" i="1" s="1"/>
  <c r="P53" i="1"/>
  <c r="W53" i="1" s="1"/>
  <c r="P52" i="1"/>
  <c r="W52" i="1" s="1"/>
  <c r="P51" i="1"/>
  <c r="W51" i="1" s="1"/>
  <c r="P50" i="1"/>
  <c r="W50" i="1" s="1"/>
  <c r="P49" i="1"/>
  <c r="W49" i="1" s="1"/>
  <c r="P48" i="1"/>
  <c r="W48" i="1" s="1"/>
  <c r="X48" i="1" s="1"/>
  <c r="P47" i="1"/>
  <c r="W47" i="1" s="1"/>
  <c r="P46" i="1"/>
  <c r="W46" i="1" s="1"/>
  <c r="P45" i="1"/>
  <c r="W45" i="1" s="1"/>
  <c r="P44" i="1"/>
  <c r="W44" i="1" s="1"/>
  <c r="P43" i="1"/>
  <c r="W43" i="1" s="1"/>
  <c r="P42" i="1"/>
  <c r="W42" i="1" s="1"/>
  <c r="P41" i="1"/>
  <c r="W41" i="1" s="1"/>
  <c r="P40" i="1"/>
  <c r="W40" i="1" s="1"/>
  <c r="P39" i="1"/>
  <c r="W39" i="1" s="1"/>
  <c r="P38" i="1"/>
  <c r="W38" i="1" s="1"/>
  <c r="P37" i="1"/>
  <c r="W37" i="1" s="1"/>
  <c r="P36" i="1"/>
  <c r="W36" i="1" s="1"/>
  <c r="P35" i="1"/>
  <c r="W35" i="1" s="1"/>
  <c r="P34" i="1"/>
  <c r="W34" i="1" s="1"/>
  <c r="P33" i="1"/>
  <c r="W33" i="1" s="1"/>
  <c r="P32" i="1"/>
  <c r="W32" i="1" s="1"/>
  <c r="P31" i="1"/>
  <c r="W31" i="1" s="1"/>
  <c r="P30" i="1"/>
  <c r="W30" i="1" s="1"/>
  <c r="P29" i="1"/>
  <c r="W29" i="1" s="1"/>
  <c r="P28" i="1"/>
  <c r="W28" i="1" s="1"/>
  <c r="P27" i="1"/>
  <c r="W27" i="1" s="1"/>
  <c r="P26" i="1"/>
  <c r="W26" i="1" s="1"/>
  <c r="P25" i="1"/>
  <c r="W25" i="1" s="1"/>
  <c r="P24" i="1"/>
  <c r="W24" i="1" s="1"/>
  <c r="P23" i="1"/>
  <c r="W23" i="1" s="1"/>
  <c r="P22" i="1"/>
  <c r="W22" i="1" s="1"/>
  <c r="P21" i="1"/>
  <c r="W21" i="1" s="1"/>
  <c r="P20" i="1"/>
  <c r="W20" i="1" s="1"/>
  <c r="P19" i="1"/>
  <c r="W19" i="1" s="1"/>
  <c r="P18" i="1"/>
  <c r="W18" i="1" s="1"/>
  <c r="P17" i="1"/>
  <c r="W17" i="1" s="1"/>
  <c r="P16" i="1"/>
  <c r="W16" i="1" s="1"/>
  <c r="P15" i="1"/>
  <c r="W15" i="1" s="1"/>
  <c r="P14" i="1"/>
  <c r="W14" i="1" s="1"/>
  <c r="P13" i="1"/>
  <c r="W13" i="1" s="1"/>
  <c r="P12" i="1"/>
  <c r="W12" i="1" s="1"/>
  <c r="P11" i="1"/>
  <c r="W11" i="1" s="1"/>
  <c r="P10" i="1"/>
  <c r="W10" i="1" s="1"/>
  <c r="P9" i="1"/>
  <c r="W9" i="1" s="1"/>
  <c r="P8" i="1"/>
  <c r="W8" i="1" s="1"/>
  <c r="P7" i="1"/>
  <c r="W7" i="1" s="1"/>
  <c r="P6" i="1"/>
  <c r="W6" i="1" s="1"/>
  <c r="P5" i="1"/>
  <c r="W5" i="1" s="1"/>
  <c r="P4" i="1"/>
  <c r="W4" i="1" s="1"/>
  <c r="P3" i="1"/>
  <c r="W3" i="1" s="1"/>
  <c r="X2345" i="1" l="1"/>
  <c r="Q2" i="8" s="1"/>
  <c r="L2" i="8"/>
  <c r="X2344" i="1"/>
  <c r="Q3" i="8" s="1"/>
  <c r="L3" i="8"/>
  <c r="X2343" i="1"/>
  <c r="Q4" i="8" s="1"/>
  <c r="L4" i="8"/>
  <c r="X2342" i="1"/>
  <c r="Q5" i="8" s="1"/>
  <c r="L5" i="8"/>
  <c r="X2341" i="1"/>
  <c r="Q6" i="8" s="1"/>
  <c r="L6" i="8"/>
  <c r="X2340" i="1"/>
  <c r="Q7" i="8" s="1"/>
  <c r="L7" i="8"/>
  <c r="X2339" i="1"/>
  <c r="Q8" i="8" s="1"/>
  <c r="L8" i="8"/>
  <c r="X2338" i="1"/>
  <c r="Q9" i="8" s="1"/>
  <c r="L9" i="8"/>
  <c r="X2337" i="1"/>
  <c r="Q10" i="8" s="1"/>
  <c r="L10" i="8"/>
  <c r="X2336" i="1"/>
  <c r="Q11" i="8" s="1"/>
  <c r="L11" i="8"/>
  <c r="X2335" i="1"/>
  <c r="Q12" i="8" s="1"/>
  <c r="L12" i="8"/>
  <c r="X2334" i="1"/>
  <c r="Q13" i="8" s="1"/>
  <c r="L13" i="8"/>
  <c r="X2333" i="1"/>
  <c r="Q14" i="8" s="1"/>
  <c r="L14" i="8"/>
  <c r="X2332" i="1"/>
  <c r="Q15" i="8" s="1"/>
  <c r="L15" i="8"/>
  <c r="X2331" i="1"/>
  <c r="Q16" i="8" s="1"/>
  <c r="L16" i="8"/>
  <c r="X2330" i="1"/>
  <c r="Q17" i="8" s="1"/>
  <c r="L17" i="8"/>
  <c r="X2329" i="1"/>
  <c r="Q18" i="8" s="1"/>
  <c r="L18" i="8"/>
  <c r="X2328" i="1"/>
  <c r="Q19" i="8" s="1"/>
  <c r="L19" i="8"/>
  <c r="X2327" i="1"/>
  <c r="Q20" i="8" s="1"/>
  <c r="L20" i="8"/>
  <c r="X2326" i="1"/>
  <c r="Q21" i="8" s="1"/>
  <c r="L21" i="8"/>
  <c r="X2325" i="1"/>
  <c r="Q22" i="8" s="1"/>
  <c r="L22" i="8"/>
  <c r="X2324" i="1"/>
  <c r="Q23" i="8" s="1"/>
  <c r="L23" i="8"/>
  <c r="X2323" i="1"/>
  <c r="Q24" i="8" s="1"/>
  <c r="L24" i="8"/>
  <c r="X2322" i="1"/>
  <c r="Q25" i="8" s="1"/>
  <c r="L25" i="8"/>
  <c r="X2321" i="1"/>
  <c r="Q26" i="8" s="1"/>
  <c r="L26" i="8"/>
  <c r="X2320" i="1"/>
  <c r="Q27" i="8" s="1"/>
  <c r="L27" i="8"/>
  <c r="X2319" i="1"/>
  <c r="Q28" i="8" s="1"/>
  <c r="L28" i="8"/>
  <c r="X2318" i="1"/>
  <c r="Q29" i="8" s="1"/>
  <c r="L29" i="8"/>
  <c r="X2317" i="1"/>
  <c r="Q30" i="8" s="1"/>
  <c r="L30" i="8"/>
  <c r="X2316" i="1"/>
  <c r="Q31" i="8" s="1"/>
  <c r="L31" i="8"/>
  <c r="X2315" i="1"/>
  <c r="Q32" i="8" s="1"/>
  <c r="L32" i="8"/>
  <c r="X2314" i="1"/>
  <c r="Q33" i="8" s="1"/>
  <c r="L33" i="8"/>
  <c r="X2313" i="1"/>
  <c r="Q34" i="8" s="1"/>
  <c r="L34" i="8"/>
  <c r="X2312" i="1"/>
  <c r="Q35" i="8" s="1"/>
  <c r="L35" i="8"/>
  <c r="X2311" i="1"/>
  <c r="Q36" i="8" s="1"/>
  <c r="L36" i="8"/>
  <c r="X2310" i="1"/>
  <c r="Q37" i="8" s="1"/>
  <c r="L37" i="8"/>
  <c r="X2309" i="1"/>
  <c r="Q38" i="8" s="1"/>
  <c r="L38" i="8"/>
  <c r="X2308" i="1"/>
  <c r="Q39" i="8" s="1"/>
  <c r="L39" i="8"/>
  <c r="X2307" i="1"/>
  <c r="Q40" i="8" s="1"/>
  <c r="L40" i="8"/>
  <c r="X2306" i="1"/>
  <c r="Q41" i="8" s="1"/>
  <c r="L41" i="8"/>
  <c r="X2305" i="1"/>
  <c r="Q42" i="8" s="1"/>
  <c r="L42" i="8"/>
  <c r="X2304" i="1"/>
  <c r="Q43" i="8" s="1"/>
  <c r="L43" i="8"/>
  <c r="X2303" i="1"/>
  <c r="Q44" i="8" s="1"/>
  <c r="L44" i="8"/>
  <c r="X2302" i="1"/>
  <c r="Q45" i="8" s="1"/>
  <c r="L45" i="8"/>
  <c r="X2301" i="1"/>
  <c r="Q46" i="8" s="1"/>
  <c r="L46" i="8"/>
  <c r="X2300" i="1"/>
  <c r="Q47" i="8" s="1"/>
  <c r="L47" i="8"/>
  <c r="X2299" i="1"/>
  <c r="Q48" i="8" s="1"/>
  <c r="L48" i="8"/>
  <c r="X2298" i="1"/>
  <c r="Q49" i="8" s="1"/>
  <c r="L49" i="8"/>
  <c r="X2297" i="1"/>
  <c r="Q50" i="8" s="1"/>
  <c r="L50" i="8"/>
  <c r="X2296" i="1"/>
  <c r="Q51" i="8" s="1"/>
  <c r="L51" i="8"/>
  <c r="X2295" i="1"/>
  <c r="Q52" i="8" s="1"/>
  <c r="L52" i="8"/>
  <c r="X2294" i="1"/>
  <c r="Q53" i="8" s="1"/>
  <c r="L53" i="8"/>
  <c r="X2293" i="1"/>
  <c r="Q54" i="8" s="1"/>
  <c r="L54" i="8"/>
  <c r="X2292" i="1"/>
  <c r="Q55" i="8" s="1"/>
  <c r="L55" i="8"/>
  <c r="X2291" i="1"/>
  <c r="Q56" i="8" s="1"/>
  <c r="L56" i="8"/>
  <c r="X2290" i="1"/>
  <c r="Q57" i="8" s="1"/>
  <c r="L57" i="8"/>
  <c r="X2289" i="1"/>
  <c r="Q58" i="8" s="1"/>
  <c r="L58" i="8"/>
  <c r="X2288" i="1"/>
  <c r="Q59" i="8" s="1"/>
  <c r="L59" i="8"/>
  <c r="X2287" i="1"/>
  <c r="Q60" i="8" s="1"/>
  <c r="L60" i="8"/>
  <c r="X2286" i="1"/>
  <c r="Q61" i="8" s="1"/>
  <c r="L61" i="8"/>
  <c r="X2285" i="1"/>
  <c r="Q62" i="8" s="1"/>
  <c r="L62" i="8"/>
  <c r="X2284" i="1"/>
  <c r="Q63" i="8" s="1"/>
  <c r="L63" i="8"/>
  <c r="X2283" i="1"/>
  <c r="Q64" i="8" s="1"/>
  <c r="L64" i="8"/>
  <c r="X2282" i="1"/>
  <c r="Q65" i="8" s="1"/>
  <c r="L65" i="8"/>
  <c r="X2281" i="1"/>
  <c r="Q66" i="8" s="1"/>
  <c r="L66" i="8"/>
  <c r="X2280" i="1"/>
  <c r="Q67" i="8" s="1"/>
  <c r="L67" i="8"/>
  <c r="X2279" i="1"/>
  <c r="Q68" i="8" s="1"/>
  <c r="L68" i="8"/>
  <c r="X2278" i="1"/>
  <c r="Q69" i="8" s="1"/>
  <c r="L69" i="8"/>
  <c r="X2277" i="1"/>
  <c r="Q70" i="8" s="1"/>
  <c r="L70" i="8"/>
  <c r="X2276" i="1"/>
  <c r="Q71" i="8" s="1"/>
  <c r="L71" i="8"/>
  <c r="X2275" i="1"/>
  <c r="Q72" i="8" s="1"/>
  <c r="L72" i="8"/>
  <c r="X2274" i="1"/>
  <c r="Q73" i="8" s="1"/>
  <c r="L73" i="8"/>
  <c r="X2273" i="1"/>
  <c r="Q74" i="8" s="1"/>
  <c r="L74" i="8"/>
  <c r="X2272" i="1"/>
  <c r="Q75" i="8" s="1"/>
  <c r="L75" i="8"/>
  <c r="X2271" i="1"/>
  <c r="Q76" i="8" s="1"/>
  <c r="L76" i="8"/>
  <c r="X2270" i="1"/>
  <c r="Q77" i="8" s="1"/>
  <c r="L77" i="8"/>
  <c r="X2269" i="1"/>
  <c r="Q78" i="8" s="1"/>
  <c r="L78" i="8"/>
  <c r="X2268" i="1"/>
  <c r="Q79" i="8" s="1"/>
  <c r="L79" i="8"/>
  <c r="X2267" i="1"/>
  <c r="Q80" i="8" s="1"/>
  <c r="L80" i="8"/>
  <c r="X2266" i="1"/>
  <c r="Q81" i="8" s="1"/>
  <c r="L81" i="8"/>
  <c r="X2265" i="1"/>
  <c r="Q82" i="8" s="1"/>
  <c r="L82" i="8"/>
  <c r="X2264" i="1"/>
  <c r="Q83" i="8" s="1"/>
  <c r="L83" i="8"/>
  <c r="X2263" i="1"/>
  <c r="Q84" i="8" s="1"/>
  <c r="L84" i="8"/>
  <c r="X2262" i="1"/>
  <c r="Q85" i="8" s="1"/>
  <c r="L85" i="8"/>
  <c r="X2261" i="1"/>
  <c r="Q86" i="8" s="1"/>
  <c r="L86" i="8"/>
  <c r="X2260" i="1"/>
  <c r="Q87" i="8" s="1"/>
  <c r="L87" i="8"/>
  <c r="X2259" i="1"/>
  <c r="Q88" i="8" s="1"/>
  <c r="L88" i="8"/>
  <c r="X2258" i="1"/>
  <c r="Q89" i="8" s="1"/>
  <c r="L89" i="8"/>
  <c r="X2257" i="1"/>
  <c r="Q90" i="8" s="1"/>
  <c r="L90" i="8"/>
  <c r="X2256" i="1"/>
  <c r="Q91" i="8" s="1"/>
  <c r="L91" i="8"/>
  <c r="X2255" i="1"/>
  <c r="Q92" i="8" s="1"/>
  <c r="L92" i="8"/>
  <c r="X2254" i="1"/>
  <c r="Q93" i="8" s="1"/>
  <c r="L93" i="8"/>
  <c r="X2253" i="1"/>
  <c r="Q94" i="8" s="1"/>
  <c r="L94" i="8"/>
  <c r="X2252" i="1"/>
  <c r="Q95" i="8" s="1"/>
  <c r="L95" i="8"/>
  <c r="X2251" i="1"/>
  <c r="Q96" i="8" s="1"/>
  <c r="L96" i="8"/>
  <c r="X2250" i="1"/>
  <c r="Q97" i="8" s="1"/>
  <c r="L97" i="8"/>
  <c r="X2249" i="1"/>
  <c r="Q98" i="8" s="1"/>
  <c r="L98" i="8"/>
  <c r="X2248" i="1"/>
  <c r="Q99" i="8" s="1"/>
  <c r="L99" i="8"/>
  <c r="X2247" i="1"/>
  <c r="Q100" i="8" s="1"/>
  <c r="L100" i="8"/>
  <c r="X2246" i="1"/>
  <c r="Q101" i="8" s="1"/>
  <c r="L101" i="8"/>
  <c r="X2245" i="1"/>
  <c r="Q102" i="8" s="1"/>
  <c r="L102" i="8"/>
  <c r="X2244" i="1"/>
  <c r="Q103" i="8" s="1"/>
  <c r="L103" i="8"/>
  <c r="X2243" i="1"/>
  <c r="Q104" i="8" s="1"/>
  <c r="L104" i="8"/>
  <c r="X2242" i="1"/>
  <c r="Q105" i="8" s="1"/>
  <c r="L105" i="8"/>
  <c r="X2241" i="1"/>
  <c r="Q106" i="8" s="1"/>
  <c r="L106" i="8"/>
  <c r="X2240" i="1"/>
  <c r="Q107" i="8" s="1"/>
  <c r="L107" i="8"/>
  <c r="X2239" i="1"/>
  <c r="Q108" i="8" s="1"/>
  <c r="L108" i="8"/>
  <c r="X2238" i="1"/>
  <c r="Q109" i="8" s="1"/>
  <c r="L109" i="8"/>
  <c r="X2237" i="1"/>
  <c r="Q110" i="8" s="1"/>
  <c r="L110" i="8"/>
  <c r="X2236" i="1"/>
  <c r="Q111" i="8" s="1"/>
  <c r="L111" i="8"/>
  <c r="X2235" i="1"/>
  <c r="Q112" i="8" s="1"/>
  <c r="L112" i="8"/>
  <c r="X2234" i="1"/>
  <c r="Q113" i="8" s="1"/>
  <c r="L113" i="8"/>
  <c r="X2233" i="1"/>
  <c r="Q114" i="8" s="1"/>
  <c r="L114" i="8"/>
  <c r="X2232" i="1"/>
  <c r="Q115" i="8" s="1"/>
  <c r="L115" i="8"/>
  <c r="X2231" i="1"/>
  <c r="Q116" i="8" s="1"/>
  <c r="L116" i="8"/>
  <c r="X2230" i="1"/>
  <c r="Q117" i="8" s="1"/>
  <c r="L117" i="8"/>
  <c r="X2229" i="1"/>
  <c r="Q118" i="8" s="1"/>
  <c r="L118" i="8"/>
  <c r="X2228" i="1"/>
  <c r="Q119" i="8" s="1"/>
  <c r="L119" i="8"/>
  <c r="X2227" i="1"/>
  <c r="Q120" i="8" s="1"/>
  <c r="L120" i="8"/>
  <c r="X2226" i="1"/>
  <c r="Q121" i="8" s="1"/>
  <c r="L121" i="8"/>
  <c r="X2225" i="1"/>
  <c r="Q122" i="8" s="1"/>
  <c r="L122" i="8"/>
  <c r="X2224" i="1"/>
  <c r="Q123" i="8" s="1"/>
  <c r="L123" i="8"/>
  <c r="X2223" i="1"/>
  <c r="Q124" i="8" s="1"/>
  <c r="L124" i="8"/>
  <c r="X2222" i="1"/>
  <c r="Q125" i="8" s="1"/>
  <c r="L125" i="8"/>
  <c r="X2221" i="1"/>
  <c r="Q126" i="8" s="1"/>
  <c r="L126" i="8"/>
  <c r="X2220" i="1"/>
  <c r="Q127" i="8" s="1"/>
  <c r="L127" i="8"/>
  <c r="X2219" i="1"/>
  <c r="Q128" i="8" s="1"/>
  <c r="L128" i="8"/>
  <c r="X2218" i="1"/>
  <c r="Q129" i="8" s="1"/>
  <c r="L129" i="8"/>
  <c r="X2217" i="1"/>
  <c r="Q130" i="8" s="1"/>
  <c r="L130" i="8"/>
  <c r="X2216" i="1"/>
  <c r="Q131" i="8" s="1"/>
  <c r="L131" i="8"/>
  <c r="X2215" i="1"/>
  <c r="Q132" i="8" s="1"/>
  <c r="L132" i="8"/>
  <c r="X2214" i="1"/>
  <c r="Q133" i="8" s="1"/>
  <c r="L133" i="8"/>
  <c r="X2213" i="1"/>
  <c r="Q134" i="8" s="1"/>
  <c r="L134" i="8"/>
  <c r="X2212" i="1"/>
  <c r="Q135" i="8" s="1"/>
  <c r="L135" i="8"/>
  <c r="X2211" i="1"/>
  <c r="Q136" i="8" s="1"/>
  <c r="L136" i="8"/>
  <c r="X2210" i="1"/>
  <c r="Q137" i="8" s="1"/>
  <c r="L137" i="8"/>
  <c r="X2209" i="1"/>
  <c r="Q138" i="8" s="1"/>
  <c r="L138" i="8"/>
  <c r="X2208" i="1"/>
  <c r="Q139" i="8" s="1"/>
  <c r="L139" i="8"/>
  <c r="X2207" i="1"/>
  <c r="Q140" i="8" s="1"/>
  <c r="L140" i="8"/>
  <c r="X2206" i="1"/>
  <c r="Q141" i="8" s="1"/>
  <c r="L141" i="8"/>
  <c r="X2204" i="1"/>
  <c r="Q142" i="8" s="1"/>
  <c r="L142" i="8"/>
  <c r="X2203" i="1"/>
  <c r="Q143" i="8" s="1"/>
  <c r="L143" i="8"/>
  <c r="X2202" i="1"/>
  <c r="Q144" i="8" s="1"/>
  <c r="L144" i="8"/>
  <c r="X2201" i="1"/>
  <c r="Q145" i="8" s="1"/>
  <c r="L145" i="8"/>
  <c r="X2200" i="1"/>
  <c r="Q146" i="8" s="1"/>
  <c r="L146" i="8"/>
  <c r="X2199" i="1"/>
  <c r="Q147" i="8" s="1"/>
  <c r="L147" i="8"/>
  <c r="X2198" i="1"/>
  <c r="Q148" i="8" s="1"/>
  <c r="L148" i="8"/>
  <c r="X2197" i="1"/>
  <c r="Q149" i="8" s="1"/>
  <c r="L149" i="8"/>
  <c r="X2196" i="1"/>
  <c r="Q150" i="8" s="1"/>
  <c r="L150" i="8"/>
  <c r="X2195" i="1"/>
  <c r="Q151" i="8" s="1"/>
  <c r="L151" i="8"/>
  <c r="X2194" i="1"/>
  <c r="Q152" i="8" s="1"/>
  <c r="L152" i="8"/>
  <c r="X2193" i="1"/>
  <c r="Q153" i="8" s="1"/>
  <c r="L153" i="8"/>
  <c r="X2192" i="1"/>
  <c r="Q154" i="8" s="1"/>
  <c r="L154" i="8"/>
  <c r="X2191" i="1"/>
  <c r="Q155" i="8" s="1"/>
  <c r="L155" i="8"/>
  <c r="X2190" i="1"/>
  <c r="Q156" i="8" s="1"/>
  <c r="L156" i="8"/>
  <c r="X2189" i="1"/>
  <c r="Q157" i="8" s="1"/>
  <c r="L157" i="8"/>
  <c r="X2188" i="1"/>
  <c r="Q158" i="8" s="1"/>
  <c r="L158" i="8"/>
  <c r="X2187" i="1"/>
  <c r="Q159" i="8" s="1"/>
  <c r="L159" i="8"/>
  <c r="X2186" i="1"/>
  <c r="Q160" i="8" s="1"/>
  <c r="L160" i="8"/>
  <c r="X2185" i="1"/>
  <c r="Q161" i="8" s="1"/>
  <c r="L161" i="8"/>
  <c r="X2184" i="1"/>
  <c r="Q162" i="8" s="1"/>
  <c r="L162" i="8"/>
  <c r="X2183" i="1"/>
  <c r="Q163" i="8" s="1"/>
  <c r="L163" i="8"/>
  <c r="X2182" i="1"/>
  <c r="Q164" i="8" s="1"/>
  <c r="L164" i="8"/>
  <c r="X2181" i="1"/>
  <c r="Q165" i="8" s="1"/>
  <c r="L165" i="8"/>
  <c r="X2180" i="1"/>
  <c r="Q166" i="8" s="1"/>
  <c r="L166" i="8"/>
  <c r="X2179" i="1"/>
  <c r="Q167" i="8" s="1"/>
  <c r="L167" i="8"/>
  <c r="X2178" i="1"/>
  <c r="Q168" i="8" s="1"/>
  <c r="L168" i="8"/>
  <c r="X2177" i="1"/>
  <c r="Q169" i="8" s="1"/>
  <c r="L169" i="8"/>
  <c r="X2176" i="1"/>
  <c r="Q170" i="8" s="1"/>
  <c r="L170" i="8"/>
  <c r="X2175" i="1"/>
  <c r="Q171" i="8" s="1"/>
  <c r="L171" i="8"/>
  <c r="X2174" i="1"/>
  <c r="Q172" i="8" s="1"/>
  <c r="L172" i="8"/>
  <c r="X2173" i="1"/>
  <c r="Q173" i="8" s="1"/>
  <c r="L173" i="8"/>
  <c r="X2172" i="1"/>
  <c r="Q174" i="8" s="1"/>
  <c r="L174" i="8"/>
  <c r="X2171" i="1"/>
  <c r="Q175" i="8" s="1"/>
  <c r="L175" i="8"/>
  <c r="X2170" i="1"/>
  <c r="Q176" i="8" s="1"/>
  <c r="L176" i="8"/>
  <c r="X2169" i="1"/>
  <c r="Q177" i="8" s="1"/>
  <c r="L177" i="8"/>
  <c r="X2168" i="1"/>
  <c r="Q178" i="8" s="1"/>
  <c r="L178" i="8"/>
  <c r="X2167" i="1"/>
  <c r="Q179" i="8" s="1"/>
  <c r="L179" i="8"/>
  <c r="X2166" i="1"/>
  <c r="Q180" i="8" s="1"/>
  <c r="L180" i="8"/>
  <c r="X2165" i="1"/>
  <c r="Q181" i="8" s="1"/>
  <c r="L181" i="8"/>
  <c r="X2164" i="1"/>
  <c r="Q182" i="8" s="1"/>
  <c r="L182" i="8"/>
  <c r="X2163" i="1"/>
  <c r="Q183" i="8" s="1"/>
  <c r="L183" i="8"/>
  <c r="X2162" i="1"/>
  <c r="Q184" i="8" s="1"/>
  <c r="L184" i="8"/>
  <c r="X2160" i="1"/>
  <c r="Q185" i="8" s="1"/>
  <c r="L185" i="8"/>
  <c r="X2159" i="1"/>
  <c r="Q186" i="8" s="1"/>
  <c r="L186" i="8"/>
  <c r="X2158" i="1"/>
  <c r="Q187" i="8" s="1"/>
  <c r="L187" i="8"/>
  <c r="X2157" i="1"/>
  <c r="Q188" i="8" s="1"/>
  <c r="L188" i="8"/>
  <c r="X2156" i="1"/>
  <c r="Q189" i="8" s="1"/>
  <c r="L189" i="8"/>
  <c r="X2155" i="1"/>
  <c r="Q190" i="8" s="1"/>
  <c r="L190" i="8"/>
  <c r="X2154" i="1"/>
  <c r="Q191" i="8" s="1"/>
  <c r="L191" i="8"/>
  <c r="X2153" i="1"/>
  <c r="Q192" i="8" s="1"/>
  <c r="L192" i="8"/>
  <c r="X2152" i="1"/>
  <c r="Q193" i="8" s="1"/>
  <c r="L193" i="8"/>
  <c r="X2151" i="1"/>
  <c r="Q194" i="8" s="1"/>
  <c r="L194" i="8"/>
  <c r="X2150" i="1"/>
  <c r="Q195" i="8" s="1"/>
  <c r="L195" i="8"/>
  <c r="X2149" i="1"/>
  <c r="Q196" i="8" s="1"/>
  <c r="L196" i="8"/>
  <c r="X2148" i="1"/>
  <c r="Q197" i="8" s="1"/>
  <c r="L197" i="8"/>
  <c r="X2147" i="1"/>
  <c r="Q198" i="8" s="1"/>
  <c r="L198" i="8"/>
  <c r="X2146" i="1"/>
  <c r="Q199" i="8" s="1"/>
  <c r="L199" i="8"/>
  <c r="X2145" i="1"/>
  <c r="Q200" i="8" s="1"/>
  <c r="L200" i="8"/>
  <c r="X2144" i="1"/>
  <c r="Q201" i="8" s="1"/>
  <c r="L201" i="8"/>
  <c r="X2143" i="1"/>
  <c r="Q202" i="8" s="1"/>
  <c r="L202" i="8"/>
  <c r="X2142" i="1"/>
  <c r="Q203" i="8" s="1"/>
  <c r="L203" i="8"/>
  <c r="X2141" i="1"/>
  <c r="Q204" i="8" s="1"/>
  <c r="L204" i="8"/>
  <c r="X2140" i="1"/>
  <c r="Q205" i="8" s="1"/>
  <c r="L205" i="8"/>
  <c r="X2139" i="1"/>
  <c r="Q206" i="8" s="1"/>
  <c r="L206" i="8"/>
  <c r="X2138" i="1"/>
  <c r="Q207" i="8" s="1"/>
  <c r="L207" i="8"/>
  <c r="X2137" i="1"/>
  <c r="Q208" i="8" s="1"/>
  <c r="L208" i="8"/>
  <c r="X2136" i="1"/>
  <c r="Q209" i="8" s="1"/>
  <c r="L209" i="8"/>
  <c r="X2135" i="1"/>
  <c r="Q210" i="8" s="1"/>
  <c r="L210" i="8"/>
  <c r="X2134" i="1"/>
  <c r="Q211" i="8" s="1"/>
  <c r="L211" i="8"/>
  <c r="X2133" i="1"/>
  <c r="Q212" i="8" s="1"/>
  <c r="L212" i="8"/>
  <c r="X2131" i="1"/>
  <c r="Q213" i="8" s="1"/>
  <c r="L213" i="8"/>
  <c r="X2130" i="1"/>
  <c r="Q214" i="8" s="1"/>
  <c r="L214" i="8"/>
  <c r="X2129" i="1"/>
  <c r="Q215" i="8" s="1"/>
  <c r="L215" i="8"/>
  <c r="X2128" i="1"/>
  <c r="Q216" i="8" s="1"/>
  <c r="L216" i="8"/>
  <c r="X2127" i="1"/>
  <c r="Q217" i="8" s="1"/>
  <c r="L217" i="8"/>
  <c r="X2126" i="1"/>
  <c r="Q218" i="8" s="1"/>
  <c r="L218" i="8"/>
  <c r="X2125" i="1"/>
  <c r="Q219" i="8" s="1"/>
  <c r="L219" i="8"/>
  <c r="X2124" i="1"/>
  <c r="Q220" i="8" s="1"/>
  <c r="L220" i="8"/>
  <c r="X2123" i="1"/>
  <c r="Q221" i="8" s="1"/>
  <c r="L221" i="8"/>
  <c r="X2122" i="1"/>
  <c r="Q222" i="8" s="1"/>
  <c r="L222" i="8"/>
  <c r="X2121" i="1"/>
  <c r="Q223" i="8" s="1"/>
  <c r="L223" i="8"/>
  <c r="X2120" i="1"/>
  <c r="Q224" i="8" s="1"/>
  <c r="L224" i="8"/>
  <c r="X2119" i="1"/>
  <c r="Q225" i="8" s="1"/>
  <c r="L225" i="8"/>
  <c r="X2118" i="1"/>
  <c r="Q226" i="8" s="1"/>
  <c r="L226" i="8"/>
  <c r="X2117" i="1"/>
  <c r="Q227" i="8" s="1"/>
  <c r="L227" i="8"/>
  <c r="X2116" i="1"/>
  <c r="Q228" i="8" s="1"/>
  <c r="L228" i="8"/>
  <c r="X2115" i="1"/>
  <c r="Q229" i="8" s="1"/>
  <c r="L229" i="8"/>
  <c r="X2114" i="1"/>
  <c r="Q230" i="8" s="1"/>
  <c r="L230" i="8"/>
  <c r="X2113" i="1"/>
  <c r="Q231" i="8" s="1"/>
  <c r="L231" i="8"/>
  <c r="X2112" i="1"/>
  <c r="Q232" i="8" s="1"/>
  <c r="L232" i="8"/>
  <c r="X2111" i="1"/>
  <c r="Q233" i="8" s="1"/>
  <c r="L233" i="8"/>
  <c r="X2110" i="1"/>
  <c r="Q234" i="8" s="1"/>
  <c r="L234" i="8"/>
  <c r="X2109" i="1"/>
  <c r="Q235" i="8" s="1"/>
  <c r="L235" i="8"/>
  <c r="X2108" i="1"/>
  <c r="Q236" i="8" s="1"/>
  <c r="L236" i="8"/>
  <c r="X2107" i="1"/>
  <c r="Q237" i="8" s="1"/>
  <c r="L237" i="8"/>
  <c r="X2106" i="1"/>
  <c r="Q238" i="8" s="1"/>
  <c r="L238" i="8"/>
  <c r="X2105" i="1"/>
  <c r="Q239" i="8" s="1"/>
  <c r="L239" i="8"/>
  <c r="X2104" i="1"/>
  <c r="Q240" i="8" s="1"/>
  <c r="L240" i="8"/>
  <c r="X2103" i="1"/>
  <c r="Q241" i="8" s="1"/>
  <c r="L241" i="8"/>
  <c r="X2102" i="1"/>
  <c r="Q242" i="8" s="1"/>
  <c r="L242" i="8"/>
  <c r="X2100" i="1"/>
  <c r="Q243" i="8" s="1"/>
  <c r="L243" i="8"/>
  <c r="X2099" i="1"/>
  <c r="Q244" i="8" s="1"/>
  <c r="L244" i="8"/>
  <c r="X2098" i="1"/>
  <c r="Q245" i="8" s="1"/>
  <c r="L245" i="8"/>
  <c r="X2097" i="1"/>
  <c r="Q246" i="8" s="1"/>
  <c r="L246" i="8"/>
  <c r="X2096" i="1"/>
  <c r="Q247" i="8" s="1"/>
  <c r="L247" i="8"/>
  <c r="X2095" i="1"/>
  <c r="Q248" i="8" s="1"/>
  <c r="L248" i="8"/>
  <c r="X2094" i="1"/>
  <c r="Q249" i="8" s="1"/>
  <c r="L249" i="8"/>
  <c r="X2093" i="1"/>
  <c r="Q250" i="8" s="1"/>
  <c r="L250" i="8"/>
  <c r="X2092" i="1"/>
  <c r="Q251" i="8" s="1"/>
  <c r="L251" i="8"/>
  <c r="X2091" i="1"/>
  <c r="Q252" i="8" s="1"/>
  <c r="L252" i="8"/>
  <c r="X2090" i="1"/>
  <c r="Q253" i="8" s="1"/>
  <c r="L253" i="8"/>
  <c r="X2089" i="1"/>
  <c r="Q254" i="8" s="1"/>
  <c r="L254" i="8"/>
  <c r="X2088" i="1"/>
  <c r="Q255" i="8" s="1"/>
  <c r="L255" i="8"/>
  <c r="X2087" i="1"/>
  <c r="Q256" i="8" s="1"/>
  <c r="L256" i="8"/>
  <c r="X2086" i="1"/>
  <c r="Q257" i="8" s="1"/>
  <c r="L257" i="8"/>
  <c r="X2085" i="1"/>
  <c r="Q258" i="8" s="1"/>
  <c r="L258" i="8"/>
  <c r="X2084" i="1"/>
  <c r="Q259" i="8" s="1"/>
  <c r="L259" i="8"/>
  <c r="X2083" i="1"/>
  <c r="Q260" i="8" s="1"/>
  <c r="L260" i="8"/>
  <c r="X2082" i="1"/>
  <c r="Q261" i="8" s="1"/>
  <c r="L261" i="8"/>
  <c r="X2081" i="1"/>
  <c r="Q262" i="8" s="1"/>
  <c r="L262" i="8"/>
  <c r="X2080" i="1"/>
  <c r="Q263" i="8" s="1"/>
  <c r="L263" i="8"/>
  <c r="X2079" i="1"/>
  <c r="Q264" i="8" s="1"/>
  <c r="L264" i="8"/>
  <c r="X2078" i="1"/>
  <c r="Q265" i="8" s="1"/>
  <c r="L265" i="8"/>
  <c r="X2077" i="1"/>
  <c r="Q266" i="8" s="1"/>
  <c r="L266" i="8"/>
  <c r="X2076" i="1"/>
  <c r="Q267" i="8" s="1"/>
  <c r="L267" i="8"/>
  <c r="X2075" i="1"/>
  <c r="Q268" i="8" s="1"/>
  <c r="L268" i="8"/>
  <c r="X2074" i="1"/>
  <c r="Q269" i="8" s="1"/>
  <c r="L269" i="8"/>
  <c r="X2073" i="1"/>
  <c r="Q270" i="8" s="1"/>
  <c r="L270" i="8"/>
  <c r="X2072" i="1"/>
  <c r="Q271" i="8" s="1"/>
  <c r="L271" i="8"/>
  <c r="X2071" i="1"/>
  <c r="Q272" i="8" s="1"/>
  <c r="L272" i="8"/>
  <c r="X2070" i="1"/>
  <c r="Q273" i="8" s="1"/>
  <c r="L273" i="8"/>
  <c r="X2069" i="1"/>
  <c r="Q274" i="8" s="1"/>
  <c r="L274" i="8"/>
  <c r="X2068" i="1"/>
  <c r="Q275" i="8" s="1"/>
  <c r="L275" i="8"/>
  <c r="X2067" i="1"/>
  <c r="Q276" i="8" s="1"/>
  <c r="L276" i="8"/>
  <c r="X2066" i="1"/>
  <c r="Q277" i="8" s="1"/>
  <c r="L277" i="8"/>
  <c r="X2065" i="1"/>
  <c r="Q278" i="8" s="1"/>
  <c r="L278" i="8"/>
  <c r="X2064" i="1"/>
  <c r="Q279" i="8" s="1"/>
  <c r="L279" i="8"/>
  <c r="X2063" i="1"/>
  <c r="Q280" i="8" s="1"/>
  <c r="L280" i="8"/>
  <c r="X2062" i="1"/>
  <c r="Q281" i="8" s="1"/>
  <c r="L281" i="8"/>
  <c r="X2061" i="1"/>
  <c r="Q282" i="8" s="1"/>
  <c r="L282" i="8"/>
  <c r="X2060" i="1"/>
  <c r="Q283" i="8" s="1"/>
  <c r="L283" i="8"/>
  <c r="X2059" i="1"/>
  <c r="Q284" i="8" s="1"/>
  <c r="L284" i="8"/>
  <c r="X2058" i="1"/>
  <c r="Q285" i="8" s="1"/>
  <c r="L285" i="8"/>
  <c r="X2057" i="1"/>
  <c r="Q286" i="8" s="1"/>
  <c r="L286" i="8"/>
  <c r="X2056" i="1"/>
  <c r="Q287" i="8" s="1"/>
  <c r="L287" i="8"/>
  <c r="X2055" i="1"/>
  <c r="Q288" i="8" s="1"/>
  <c r="L288" i="8"/>
  <c r="X2054" i="1"/>
  <c r="Q289" i="8" s="1"/>
  <c r="L289" i="8"/>
  <c r="X2053" i="1"/>
  <c r="Q290" i="8" s="1"/>
  <c r="L290" i="8"/>
  <c r="X2052" i="1"/>
  <c r="Q291" i="8" s="1"/>
  <c r="L291" i="8"/>
  <c r="X2051" i="1"/>
  <c r="Q292" i="8" s="1"/>
  <c r="L292" i="8"/>
  <c r="X2050" i="1"/>
  <c r="Q293" i="8" s="1"/>
  <c r="L293" i="8"/>
  <c r="X2049" i="1"/>
  <c r="Q294" i="8" s="1"/>
  <c r="L294" i="8"/>
  <c r="X2048" i="1"/>
  <c r="Q295" i="8" s="1"/>
  <c r="L295" i="8"/>
  <c r="X2047" i="1"/>
  <c r="Q296" i="8" s="1"/>
  <c r="L296" i="8"/>
  <c r="X2046" i="1"/>
  <c r="Q297" i="8" s="1"/>
  <c r="L297" i="8"/>
  <c r="X2045" i="1"/>
  <c r="Q298" i="8" s="1"/>
  <c r="L298" i="8"/>
  <c r="X2044" i="1"/>
  <c r="Q299" i="8" s="1"/>
  <c r="L299" i="8"/>
  <c r="X2043" i="1"/>
  <c r="Q300" i="8" s="1"/>
  <c r="L300" i="8"/>
  <c r="X2042" i="1"/>
  <c r="Q301" i="8" s="1"/>
  <c r="L301" i="8"/>
  <c r="X2041" i="1"/>
  <c r="Q302" i="8" s="1"/>
  <c r="L302" i="8"/>
  <c r="X2040" i="1"/>
  <c r="Q303" i="8" s="1"/>
  <c r="L303" i="8"/>
  <c r="X2039" i="1"/>
  <c r="Q304" i="8" s="1"/>
  <c r="L304" i="8"/>
  <c r="X2038" i="1"/>
  <c r="Q305" i="8" s="1"/>
  <c r="L305" i="8"/>
  <c r="X2037" i="1"/>
  <c r="Q306" i="8" s="1"/>
  <c r="L306" i="8"/>
  <c r="X2036" i="1"/>
  <c r="Q307" i="8" s="1"/>
  <c r="L307" i="8"/>
  <c r="X2035" i="1"/>
  <c r="Q308" i="8" s="1"/>
  <c r="L308" i="8"/>
  <c r="X2034" i="1"/>
  <c r="Q309" i="8" s="1"/>
  <c r="L309" i="8"/>
  <c r="X2033" i="1"/>
  <c r="Q310" i="8" s="1"/>
  <c r="L310" i="8"/>
  <c r="X2032" i="1"/>
  <c r="Q311" i="8" s="1"/>
  <c r="L311" i="8"/>
  <c r="X2031" i="1"/>
  <c r="Q312" i="8" s="1"/>
  <c r="L312" i="8"/>
  <c r="X2030" i="1"/>
  <c r="Q313" i="8" s="1"/>
  <c r="L313" i="8"/>
  <c r="X2029" i="1"/>
  <c r="Q314" i="8" s="1"/>
  <c r="L314" i="8"/>
  <c r="X2028" i="1"/>
  <c r="Q315" i="8" s="1"/>
  <c r="L315" i="8"/>
  <c r="X2027" i="1"/>
  <c r="Q316" i="8" s="1"/>
  <c r="L316" i="8"/>
  <c r="X2026" i="1"/>
  <c r="Q317" i="8" s="1"/>
  <c r="L317" i="8"/>
  <c r="X2025" i="1"/>
  <c r="Q318" i="8" s="1"/>
  <c r="L318" i="8"/>
  <c r="X2024" i="1"/>
  <c r="Q319" i="8" s="1"/>
  <c r="L319" i="8"/>
  <c r="X2023" i="1"/>
  <c r="Q320" i="8" s="1"/>
  <c r="L320" i="8"/>
  <c r="X2022" i="1"/>
  <c r="Q321" i="8" s="1"/>
  <c r="L321" i="8"/>
  <c r="X2021" i="1"/>
  <c r="Q322" i="8" s="1"/>
  <c r="L322" i="8"/>
  <c r="X2020" i="1"/>
  <c r="Q323" i="8" s="1"/>
  <c r="L323" i="8"/>
  <c r="X2019" i="1"/>
  <c r="Q324" i="8" s="1"/>
  <c r="L324" i="8"/>
  <c r="X2018" i="1"/>
  <c r="Q325" i="8" s="1"/>
  <c r="L325" i="8"/>
  <c r="X2017" i="1"/>
  <c r="Q326" i="8" s="1"/>
  <c r="L326" i="8"/>
  <c r="X2016" i="1"/>
  <c r="Q327" i="8" s="1"/>
  <c r="L327" i="8"/>
  <c r="X2015" i="1"/>
  <c r="Q328" i="8" s="1"/>
  <c r="L328" i="8"/>
  <c r="X2014" i="1"/>
  <c r="Q329" i="8" s="1"/>
  <c r="L329" i="8"/>
  <c r="X2013" i="1"/>
  <c r="Q330" i="8" s="1"/>
  <c r="L330" i="8"/>
  <c r="X2012" i="1"/>
  <c r="Q331" i="8" s="1"/>
  <c r="L331" i="8"/>
  <c r="X2011" i="1"/>
  <c r="Q332" i="8" s="1"/>
  <c r="L332" i="8"/>
  <c r="X2010" i="1"/>
  <c r="Q333" i="8" s="1"/>
  <c r="L333" i="8"/>
  <c r="X2009" i="1"/>
  <c r="Q334" i="8" s="1"/>
  <c r="L334" i="8"/>
  <c r="X2008" i="1"/>
  <c r="Q335" i="8" s="1"/>
  <c r="L335" i="8"/>
  <c r="X2007" i="1"/>
  <c r="Q336" i="8" s="1"/>
  <c r="L336" i="8"/>
  <c r="X2006" i="1"/>
  <c r="Q337" i="8" s="1"/>
  <c r="L337" i="8"/>
  <c r="X2005" i="1"/>
  <c r="Q338" i="8" s="1"/>
  <c r="L338" i="8"/>
  <c r="X2004" i="1"/>
  <c r="Q339" i="8" s="1"/>
  <c r="L339" i="8"/>
  <c r="X2003" i="1"/>
  <c r="Q340" i="8" s="1"/>
  <c r="L340" i="8"/>
  <c r="X2002" i="1"/>
  <c r="Q341" i="8" s="1"/>
  <c r="L341" i="8"/>
  <c r="X2001" i="1"/>
  <c r="Q342" i="8" s="1"/>
  <c r="L342" i="8"/>
  <c r="X2000" i="1"/>
  <c r="Q343" i="8" s="1"/>
  <c r="L343" i="8"/>
  <c r="X1999" i="1"/>
  <c r="Q344" i="8" s="1"/>
  <c r="L344" i="8"/>
  <c r="X1998" i="1"/>
  <c r="Q345" i="8" s="1"/>
  <c r="L345" i="8"/>
  <c r="X1997" i="1"/>
  <c r="Q346" i="8" s="1"/>
  <c r="L346" i="8"/>
  <c r="X1996" i="1"/>
  <c r="Q347" i="8" s="1"/>
  <c r="L347" i="8"/>
  <c r="X1995" i="1"/>
  <c r="Q348" i="8" s="1"/>
  <c r="L348" i="8"/>
  <c r="X1994" i="1"/>
  <c r="Q349" i="8" s="1"/>
  <c r="L349" i="8"/>
  <c r="X1993" i="1"/>
  <c r="Q350" i="8" s="1"/>
  <c r="L350" i="8"/>
  <c r="X1992" i="1"/>
  <c r="Q351" i="8" s="1"/>
  <c r="L351" i="8"/>
  <c r="X1991" i="1"/>
  <c r="Q352" i="8" s="1"/>
  <c r="L352" i="8"/>
  <c r="X1990" i="1"/>
  <c r="Q353" i="8" s="1"/>
  <c r="L353" i="8"/>
  <c r="X1989" i="1"/>
  <c r="Q354" i="8" s="1"/>
  <c r="L354" i="8"/>
  <c r="X1988" i="1"/>
  <c r="Q355" i="8" s="1"/>
  <c r="L355" i="8"/>
  <c r="X1987" i="1"/>
  <c r="Q356" i="8" s="1"/>
  <c r="L356" i="8"/>
  <c r="X1986" i="1"/>
  <c r="Q357" i="8" s="1"/>
  <c r="L357" i="8"/>
  <c r="X1985" i="1"/>
  <c r="Q358" i="8" s="1"/>
  <c r="L358" i="8"/>
  <c r="X1984" i="1"/>
  <c r="Q359" i="8" s="1"/>
  <c r="L359" i="8"/>
  <c r="X1983" i="1"/>
  <c r="Q360" i="8" s="1"/>
  <c r="L360" i="8"/>
  <c r="X1982" i="1"/>
  <c r="Q361" i="8" s="1"/>
  <c r="L361" i="8"/>
  <c r="X1981" i="1"/>
  <c r="Q362" i="8" s="1"/>
  <c r="L362" i="8"/>
  <c r="X1980" i="1"/>
  <c r="Q363" i="8" s="1"/>
  <c r="L363" i="8"/>
  <c r="X1979" i="1"/>
  <c r="Q364" i="8" s="1"/>
  <c r="L364" i="8"/>
  <c r="X1978" i="1"/>
  <c r="Q365" i="8" s="1"/>
  <c r="L365" i="8"/>
  <c r="X1977" i="1"/>
  <c r="Q366" i="8" s="1"/>
  <c r="L366" i="8"/>
  <c r="X1976" i="1"/>
  <c r="Q367" i="8" s="1"/>
  <c r="L367" i="8"/>
  <c r="X1975" i="1"/>
  <c r="Q368" i="8" s="1"/>
  <c r="L368" i="8"/>
  <c r="X1974" i="1"/>
  <c r="Q369" i="8" s="1"/>
  <c r="L369" i="8"/>
  <c r="X1973" i="1"/>
  <c r="Q370" i="8" s="1"/>
  <c r="L370" i="8"/>
  <c r="X1972" i="1"/>
  <c r="Q371" i="8" s="1"/>
  <c r="L371" i="8"/>
  <c r="X1971" i="1"/>
  <c r="Q372" i="8" s="1"/>
  <c r="L372" i="8"/>
  <c r="X1970" i="1"/>
  <c r="Q373" i="8" s="1"/>
  <c r="L373" i="8"/>
  <c r="X1969" i="1"/>
  <c r="Q374" i="8" s="1"/>
  <c r="L374" i="8"/>
  <c r="X1968" i="1"/>
  <c r="Q375" i="8" s="1"/>
  <c r="L375" i="8"/>
  <c r="X1967" i="1"/>
  <c r="Q376" i="8" s="1"/>
  <c r="L376" i="8"/>
  <c r="X1966" i="1"/>
  <c r="Q377" i="8" s="1"/>
  <c r="L377" i="8"/>
  <c r="X1965" i="1"/>
  <c r="Q378" i="8" s="1"/>
  <c r="L378" i="8"/>
  <c r="X1964" i="1"/>
  <c r="Q379" i="8" s="1"/>
  <c r="L379" i="8"/>
  <c r="X1963" i="1"/>
  <c r="Q380" i="8" s="1"/>
  <c r="L380" i="8"/>
  <c r="X1962" i="1"/>
  <c r="Q381" i="8" s="1"/>
  <c r="L381" i="8"/>
  <c r="X1961" i="1"/>
  <c r="Q382" i="8" s="1"/>
  <c r="L382" i="8"/>
  <c r="X1960" i="1"/>
  <c r="Q383" i="8" s="1"/>
  <c r="L383" i="8"/>
  <c r="X1959" i="1"/>
  <c r="Q384" i="8" s="1"/>
  <c r="L384" i="8"/>
  <c r="X1958" i="1"/>
  <c r="Q385" i="8" s="1"/>
  <c r="L385" i="8"/>
  <c r="X1957" i="1"/>
  <c r="Q386" i="8" s="1"/>
  <c r="L386" i="8"/>
  <c r="X1956" i="1"/>
  <c r="Q387" i="8" s="1"/>
  <c r="L387" i="8"/>
  <c r="X1955" i="1"/>
  <c r="Q388" i="8" s="1"/>
  <c r="L388" i="8"/>
  <c r="X1954" i="1"/>
  <c r="Q389" i="8" s="1"/>
  <c r="L389" i="8"/>
  <c r="X1953" i="1"/>
  <c r="Q390" i="8" s="1"/>
  <c r="L390" i="8"/>
  <c r="X1952" i="1"/>
  <c r="Q391" i="8" s="1"/>
  <c r="L391" i="8"/>
  <c r="X1951" i="1"/>
  <c r="Q392" i="8" s="1"/>
  <c r="L392" i="8"/>
  <c r="X1950" i="1"/>
  <c r="Q393" i="8" s="1"/>
  <c r="L393" i="8"/>
  <c r="X1949" i="1"/>
  <c r="Q394" i="8" s="1"/>
  <c r="L394" i="8"/>
  <c r="X1948" i="1"/>
  <c r="Q395" i="8" s="1"/>
  <c r="L395" i="8"/>
  <c r="X1947" i="1"/>
  <c r="Q396" i="8" s="1"/>
  <c r="L396" i="8"/>
  <c r="X1946" i="1"/>
  <c r="Q397" i="8" s="1"/>
  <c r="L397" i="8"/>
  <c r="X1945" i="1"/>
  <c r="Q398" i="8" s="1"/>
  <c r="L398" i="8"/>
  <c r="X1944" i="1"/>
  <c r="Q399" i="8" s="1"/>
  <c r="L399" i="8"/>
  <c r="X1943" i="1"/>
  <c r="Q400" i="8" s="1"/>
  <c r="L400" i="8"/>
  <c r="X1942" i="1"/>
  <c r="Q401" i="8" s="1"/>
  <c r="L401" i="8"/>
  <c r="X1941" i="1"/>
  <c r="Q402" i="8" s="1"/>
  <c r="L402" i="8"/>
  <c r="X1940" i="1"/>
  <c r="Q403" i="8" s="1"/>
  <c r="L403" i="8"/>
  <c r="X1939" i="1"/>
  <c r="Q404" i="8" s="1"/>
  <c r="L404" i="8"/>
  <c r="X1938" i="1"/>
  <c r="Q405" i="8" s="1"/>
  <c r="L405" i="8"/>
  <c r="X1937" i="1"/>
  <c r="Q406" i="8" s="1"/>
  <c r="L406" i="8"/>
  <c r="X1936" i="1"/>
  <c r="Q407" i="8" s="1"/>
  <c r="L407" i="8"/>
  <c r="X1935" i="1"/>
  <c r="Q408" i="8" s="1"/>
  <c r="L408" i="8"/>
  <c r="X1934" i="1"/>
  <c r="Q409" i="8" s="1"/>
  <c r="L409" i="8"/>
  <c r="X1933" i="1"/>
  <c r="Q410" i="8" s="1"/>
  <c r="L410" i="8"/>
  <c r="X1932" i="1"/>
  <c r="Q411" i="8" s="1"/>
  <c r="L411" i="8"/>
  <c r="X1931" i="1"/>
  <c r="Q412" i="8" s="1"/>
  <c r="L412" i="8"/>
  <c r="X1930" i="1"/>
  <c r="Q413" i="8" s="1"/>
  <c r="L413" i="8"/>
  <c r="X1929" i="1"/>
  <c r="Q414" i="8" s="1"/>
  <c r="L414" i="8"/>
  <c r="X1928" i="1"/>
  <c r="Q415" i="8" s="1"/>
  <c r="L415" i="8"/>
  <c r="X1927" i="1"/>
  <c r="Q416" i="8" s="1"/>
  <c r="L416" i="8"/>
  <c r="X1926" i="1"/>
  <c r="Q417" i="8" s="1"/>
  <c r="L417" i="8"/>
  <c r="X1925" i="1"/>
  <c r="Q418" i="8" s="1"/>
  <c r="L418" i="8"/>
  <c r="X1924" i="1"/>
  <c r="Q419" i="8" s="1"/>
  <c r="L419" i="8"/>
  <c r="X1923" i="1"/>
  <c r="Q420" i="8" s="1"/>
  <c r="L420" i="8"/>
  <c r="X1922" i="1"/>
  <c r="Q421" i="8" s="1"/>
  <c r="L421" i="8"/>
  <c r="X1921" i="1"/>
  <c r="Q422" i="8" s="1"/>
  <c r="L422" i="8"/>
  <c r="X1920" i="1"/>
  <c r="Q423" i="8" s="1"/>
  <c r="L423" i="8"/>
  <c r="X1919" i="1"/>
  <c r="Q424" i="8" s="1"/>
  <c r="L424" i="8"/>
  <c r="X1918" i="1"/>
  <c r="Q425" i="8" s="1"/>
  <c r="L425" i="8"/>
  <c r="X1917" i="1"/>
  <c r="Q426" i="8" s="1"/>
  <c r="L426" i="8"/>
  <c r="X1916" i="1"/>
  <c r="Q427" i="8" s="1"/>
  <c r="L427" i="8"/>
  <c r="X1915" i="1"/>
  <c r="Q428" i="8" s="1"/>
  <c r="L428" i="8"/>
  <c r="X1914" i="1"/>
  <c r="Q429" i="8" s="1"/>
  <c r="L429" i="8"/>
  <c r="X1913" i="1"/>
  <c r="Q430" i="8" s="1"/>
  <c r="L430" i="8"/>
  <c r="X1912" i="1"/>
  <c r="Q431" i="8" s="1"/>
  <c r="L431" i="8"/>
  <c r="X1911" i="1"/>
  <c r="Q432" i="8" s="1"/>
  <c r="L432" i="8"/>
  <c r="X1910" i="1"/>
  <c r="Q433" i="8" s="1"/>
  <c r="L433" i="8"/>
  <c r="X1909" i="1"/>
  <c r="Q434" i="8" s="1"/>
  <c r="L434" i="8"/>
  <c r="X1908" i="1"/>
  <c r="Q435" i="8" s="1"/>
  <c r="L435" i="8"/>
  <c r="X1907" i="1"/>
  <c r="Q436" i="8" s="1"/>
  <c r="L436" i="8"/>
  <c r="X1906" i="1"/>
  <c r="Q437" i="8" s="1"/>
  <c r="L437" i="8"/>
  <c r="X1905" i="1"/>
  <c r="Q438" i="8" s="1"/>
  <c r="L438" i="8"/>
  <c r="X1904" i="1"/>
  <c r="Q439" i="8" s="1"/>
  <c r="L439" i="8"/>
  <c r="X1903" i="1"/>
  <c r="Q440" i="8" s="1"/>
  <c r="L440" i="8"/>
  <c r="X1902" i="1"/>
  <c r="Q441" i="8" s="1"/>
  <c r="L441" i="8"/>
  <c r="X1901" i="1"/>
  <c r="Q442" i="8" s="1"/>
  <c r="L442" i="8"/>
  <c r="X1900" i="1"/>
  <c r="Q443" i="8" s="1"/>
  <c r="L443" i="8"/>
  <c r="X1899" i="1"/>
  <c r="Q444" i="8" s="1"/>
  <c r="L444" i="8"/>
  <c r="X1898" i="1"/>
  <c r="Q445" i="8" s="1"/>
  <c r="L445" i="8"/>
  <c r="X1897" i="1"/>
  <c r="Q446" i="8" s="1"/>
  <c r="L446" i="8"/>
  <c r="X1896" i="1"/>
  <c r="Q447" i="8" s="1"/>
  <c r="L447" i="8"/>
  <c r="X1895" i="1"/>
  <c r="Q448" i="8" s="1"/>
  <c r="L448" i="8"/>
  <c r="X1894" i="1"/>
  <c r="Q449" i="8" s="1"/>
  <c r="L449" i="8"/>
  <c r="X1893" i="1"/>
  <c r="Q450" i="8" s="1"/>
  <c r="L450" i="8"/>
  <c r="X1892" i="1"/>
  <c r="Q451" i="8" s="1"/>
  <c r="L451" i="8"/>
  <c r="X1891" i="1"/>
  <c r="Q452" i="8" s="1"/>
  <c r="L452" i="8"/>
  <c r="X1890" i="1"/>
  <c r="Q453" i="8" s="1"/>
  <c r="L453" i="8"/>
  <c r="X1889" i="1"/>
  <c r="Q454" i="8" s="1"/>
  <c r="L454" i="8"/>
  <c r="X1888" i="1"/>
  <c r="Q455" i="8" s="1"/>
  <c r="L455" i="8"/>
  <c r="X1887" i="1"/>
  <c r="Q456" i="8" s="1"/>
  <c r="L456" i="8"/>
  <c r="X1886" i="1"/>
  <c r="Q457" i="8" s="1"/>
  <c r="L457" i="8"/>
  <c r="X1885" i="1"/>
  <c r="Q458" i="8" s="1"/>
  <c r="L458" i="8"/>
  <c r="X1884" i="1"/>
  <c r="Q459" i="8" s="1"/>
  <c r="L459" i="8"/>
  <c r="X1883" i="1"/>
  <c r="Q460" i="8" s="1"/>
  <c r="L460" i="8"/>
  <c r="X1882" i="1"/>
  <c r="Q461" i="8" s="1"/>
  <c r="L461" i="8"/>
  <c r="X1881" i="1"/>
  <c r="Q462" i="8" s="1"/>
  <c r="L462" i="8"/>
  <c r="X1880" i="1"/>
  <c r="Q463" i="8" s="1"/>
  <c r="L463" i="8"/>
  <c r="X1879" i="1"/>
  <c r="Q464" i="8" s="1"/>
  <c r="L464" i="8"/>
  <c r="X1878" i="1"/>
  <c r="Q465" i="8" s="1"/>
  <c r="L465" i="8"/>
  <c r="X1877" i="1"/>
  <c r="Q466" i="8" s="1"/>
  <c r="L466" i="8"/>
  <c r="X1876" i="1"/>
  <c r="Q467" i="8" s="1"/>
  <c r="L467" i="8"/>
  <c r="X1875" i="1"/>
  <c r="Q468" i="8" s="1"/>
  <c r="L468" i="8"/>
  <c r="X1874" i="1"/>
  <c r="Q469" i="8" s="1"/>
  <c r="L469" i="8"/>
  <c r="X1873" i="1"/>
  <c r="Q470" i="8" s="1"/>
  <c r="L470" i="8"/>
  <c r="X1872" i="1"/>
  <c r="Q471" i="8" s="1"/>
  <c r="L471" i="8"/>
  <c r="X1871" i="1"/>
  <c r="Q472" i="8" s="1"/>
  <c r="L472" i="8"/>
  <c r="X1870" i="1"/>
  <c r="Q473" i="8" s="1"/>
  <c r="L473" i="8"/>
  <c r="X1869" i="1"/>
  <c r="Q474" i="8" s="1"/>
  <c r="L474" i="8"/>
  <c r="X1868" i="1"/>
  <c r="Q475" i="8" s="1"/>
  <c r="L475" i="8"/>
  <c r="X1867" i="1"/>
  <c r="Q476" i="8" s="1"/>
  <c r="L476" i="8"/>
  <c r="X1865" i="1"/>
  <c r="Q477" i="8" s="1"/>
  <c r="L477" i="8"/>
  <c r="X1864" i="1"/>
  <c r="Q478" i="8" s="1"/>
  <c r="L478" i="8"/>
  <c r="X1863" i="1"/>
  <c r="Q479" i="8" s="1"/>
  <c r="L479" i="8"/>
  <c r="X1862" i="1"/>
  <c r="Q480" i="8" s="1"/>
  <c r="L480" i="8"/>
  <c r="X1861" i="1"/>
  <c r="Q481" i="8" s="1"/>
  <c r="L481" i="8"/>
  <c r="X1860" i="1"/>
  <c r="Q482" i="8" s="1"/>
  <c r="L482" i="8"/>
  <c r="X1859" i="1"/>
  <c r="Q483" i="8" s="1"/>
  <c r="L483" i="8"/>
  <c r="X1858" i="1"/>
  <c r="Q484" i="8" s="1"/>
  <c r="L484" i="8"/>
  <c r="X1857" i="1"/>
  <c r="Q485" i="8" s="1"/>
  <c r="L485" i="8"/>
  <c r="X1856" i="1"/>
  <c r="Q486" i="8" s="1"/>
  <c r="L486" i="8"/>
  <c r="X1855" i="1"/>
  <c r="Q487" i="8" s="1"/>
  <c r="L487" i="8"/>
  <c r="X1854" i="1"/>
  <c r="Q488" i="8" s="1"/>
  <c r="L488" i="8"/>
  <c r="X1853" i="1"/>
  <c r="Q489" i="8" s="1"/>
  <c r="L489" i="8"/>
  <c r="X1852" i="1"/>
  <c r="Q490" i="8" s="1"/>
  <c r="L490" i="8"/>
  <c r="X1851" i="1"/>
  <c r="Q491" i="8" s="1"/>
  <c r="L491" i="8"/>
  <c r="X1850" i="1"/>
  <c r="Q492" i="8" s="1"/>
  <c r="L492" i="8"/>
  <c r="X1849" i="1"/>
  <c r="Q493" i="8" s="1"/>
  <c r="L493" i="8"/>
  <c r="X1848" i="1"/>
  <c r="Q494" i="8" s="1"/>
  <c r="L494" i="8"/>
  <c r="X1847" i="1"/>
  <c r="Q495" i="8" s="1"/>
  <c r="L495" i="8"/>
  <c r="X1846" i="1"/>
  <c r="Q496" i="8" s="1"/>
  <c r="L496" i="8"/>
  <c r="X1845" i="1"/>
  <c r="Q497" i="8" s="1"/>
  <c r="L497" i="8"/>
  <c r="X1844" i="1"/>
  <c r="Q498" i="8" s="1"/>
  <c r="L498" i="8"/>
  <c r="X1843" i="1"/>
  <c r="Q499" i="8" s="1"/>
  <c r="L499" i="8"/>
  <c r="X1842" i="1"/>
  <c r="Q500" i="8" s="1"/>
  <c r="L500" i="8"/>
  <c r="X1841" i="1"/>
  <c r="Q501" i="8" s="1"/>
  <c r="L501" i="8"/>
  <c r="X1840" i="1"/>
  <c r="Q502" i="8" s="1"/>
  <c r="L502" i="8"/>
  <c r="X1839" i="1"/>
  <c r="Q503" i="8" s="1"/>
  <c r="L503" i="8"/>
  <c r="X1838" i="1"/>
  <c r="Q504" i="8" s="1"/>
  <c r="L504" i="8"/>
  <c r="X1837" i="1"/>
  <c r="Q505" i="8" s="1"/>
  <c r="L505" i="8"/>
  <c r="X1836" i="1"/>
  <c r="Q506" i="8" s="1"/>
  <c r="L506" i="8"/>
  <c r="X1835" i="1"/>
  <c r="Q507" i="8" s="1"/>
  <c r="L507" i="8"/>
  <c r="X1834" i="1"/>
  <c r="Q508" i="8" s="1"/>
  <c r="L508" i="8"/>
  <c r="X1833" i="1"/>
  <c r="Q509" i="8" s="1"/>
  <c r="L509" i="8"/>
  <c r="X1832" i="1"/>
  <c r="Q510" i="8" s="1"/>
  <c r="L510" i="8"/>
  <c r="X1831" i="1"/>
  <c r="Q511" i="8" s="1"/>
  <c r="L511" i="8"/>
  <c r="X1830" i="1"/>
  <c r="Q512" i="8" s="1"/>
  <c r="L512" i="8"/>
  <c r="X1829" i="1"/>
  <c r="Q513" i="8" s="1"/>
  <c r="L513" i="8"/>
  <c r="X1828" i="1"/>
  <c r="Q514" i="8" s="1"/>
  <c r="L514" i="8"/>
  <c r="X1827" i="1"/>
  <c r="Q515" i="8" s="1"/>
  <c r="L515" i="8"/>
  <c r="X1826" i="1"/>
  <c r="Q516" i="8" s="1"/>
  <c r="L516" i="8"/>
  <c r="X1825" i="1"/>
  <c r="Q517" i="8" s="1"/>
  <c r="L517" i="8"/>
  <c r="X1824" i="1"/>
  <c r="Q518" i="8" s="1"/>
  <c r="L518" i="8"/>
  <c r="X1823" i="1"/>
  <c r="Q519" i="8" s="1"/>
  <c r="L519" i="8"/>
  <c r="X1822" i="1"/>
  <c r="Q520" i="8" s="1"/>
  <c r="L520" i="8"/>
  <c r="X1821" i="1"/>
  <c r="Q521" i="8" s="1"/>
  <c r="L521" i="8"/>
  <c r="X1820" i="1"/>
  <c r="Q522" i="8" s="1"/>
  <c r="L522" i="8"/>
  <c r="X1819" i="1"/>
  <c r="Q523" i="8" s="1"/>
  <c r="L523" i="8"/>
  <c r="X1818" i="1"/>
  <c r="Q524" i="8" s="1"/>
  <c r="L524" i="8"/>
  <c r="X1817" i="1"/>
  <c r="Q525" i="8" s="1"/>
  <c r="L525" i="8"/>
  <c r="X1816" i="1"/>
  <c r="Q526" i="8" s="1"/>
  <c r="L526" i="8"/>
  <c r="X1815" i="1"/>
  <c r="Q527" i="8" s="1"/>
  <c r="L527" i="8"/>
  <c r="X1814" i="1"/>
  <c r="Q528" i="8" s="1"/>
  <c r="L528" i="8"/>
  <c r="X1813" i="1"/>
  <c r="Q529" i="8" s="1"/>
  <c r="L529" i="8"/>
  <c r="X1812" i="1"/>
  <c r="Q530" i="8" s="1"/>
  <c r="L530" i="8"/>
  <c r="X1811" i="1"/>
  <c r="Q531" i="8" s="1"/>
  <c r="L531" i="8"/>
  <c r="X1810" i="1"/>
  <c r="Q532" i="8" s="1"/>
  <c r="L532" i="8"/>
  <c r="X1809" i="1"/>
  <c r="Q533" i="8" s="1"/>
  <c r="L533" i="8"/>
  <c r="X1808" i="1"/>
  <c r="Q534" i="8" s="1"/>
  <c r="L534" i="8"/>
  <c r="X1807" i="1"/>
  <c r="Q535" i="8" s="1"/>
  <c r="L535" i="8"/>
  <c r="X1806" i="1"/>
  <c r="Q536" i="8" s="1"/>
  <c r="L536" i="8"/>
  <c r="X1805" i="1"/>
  <c r="Q537" i="8" s="1"/>
  <c r="L537" i="8"/>
  <c r="X1804" i="1"/>
  <c r="Q538" i="8" s="1"/>
  <c r="L538" i="8"/>
  <c r="X1803" i="1"/>
  <c r="Q539" i="8" s="1"/>
  <c r="L539" i="8"/>
  <c r="X1802" i="1"/>
  <c r="Q540" i="8" s="1"/>
  <c r="L540" i="8"/>
  <c r="X1801" i="1"/>
  <c r="Q541" i="8" s="1"/>
  <c r="L541" i="8"/>
  <c r="X1800" i="1"/>
  <c r="Q542" i="8" s="1"/>
  <c r="L542" i="8"/>
  <c r="X1799" i="1"/>
  <c r="Q543" i="8" s="1"/>
  <c r="L543" i="8"/>
  <c r="X1798" i="1"/>
  <c r="Q544" i="8" s="1"/>
  <c r="L544" i="8"/>
  <c r="X1797" i="1"/>
  <c r="Q545" i="8" s="1"/>
  <c r="L545" i="8"/>
  <c r="X1796" i="1"/>
  <c r="Q546" i="8" s="1"/>
  <c r="L546" i="8"/>
  <c r="X1795" i="1"/>
  <c r="Q547" i="8" s="1"/>
  <c r="L547" i="8"/>
  <c r="X1794" i="1"/>
  <c r="Q548" i="8" s="1"/>
  <c r="L548" i="8"/>
  <c r="X1793" i="1"/>
  <c r="Q549" i="8" s="1"/>
  <c r="L549" i="8"/>
  <c r="X1792" i="1"/>
  <c r="Q550" i="8" s="1"/>
  <c r="L550" i="8"/>
  <c r="X1791" i="1"/>
  <c r="Q551" i="8" s="1"/>
  <c r="L551" i="8"/>
  <c r="X1790" i="1"/>
  <c r="Q552" i="8" s="1"/>
  <c r="L552" i="8"/>
  <c r="X1789" i="1"/>
  <c r="Q553" i="8" s="1"/>
  <c r="L553" i="8"/>
  <c r="X1788" i="1"/>
  <c r="Q554" i="8" s="1"/>
  <c r="L554" i="8"/>
  <c r="X1787" i="1"/>
  <c r="Q555" i="8" s="1"/>
  <c r="L555" i="8"/>
  <c r="X1786" i="1"/>
  <c r="Q556" i="8" s="1"/>
  <c r="L556" i="8"/>
  <c r="X1785" i="1"/>
  <c r="Q557" i="8" s="1"/>
  <c r="L557" i="8"/>
  <c r="X1784" i="1"/>
  <c r="Q558" i="8" s="1"/>
  <c r="L558" i="8"/>
  <c r="X1783" i="1"/>
  <c r="Q559" i="8" s="1"/>
  <c r="L559" i="8"/>
  <c r="X1782" i="1"/>
  <c r="Q560" i="8" s="1"/>
  <c r="L560" i="8"/>
  <c r="X1781" i="1"/>
  <c r="Q561" i="8" s="1"/>
  <c r="L561" i="8"/>
  <c r="X1780" i="1"/>
  <c r="Q562" i="8" s="1"/>
  <c r="L562" i="8"/>
  <c r="X1779" i="1"/>
  <c r="Q563" i="8" s="1"/>
  <c r="L563" i="8"/>
  <c r="X1778" i="1"/>
  <c r="Q564" i="8" s="1"/>
  <c r="L564" i="8"/>
  <c r="X1777" i="1"/>
  <c r="Q565" i="8" s="1"/>
  <c r="L565" i="8"/>
  <c r="X1776" i="1"/>
  <c r="Q566" i="8" s="1"/>
  <c r="L566" i="8"/>
  <c r="X1775" i="1"/>
  <c r="Q567" i="8" s="1"/>
  <c r="L567" i="8"/>
  <c r="X1774" i="1"/>
  <c r="Q568" i="8" s="1"/>
  <c r="L568" i="8"/>
  <c r="X1773" i="1"/>
  <c r="Q569" i="8" s="1"/>
  <c r="L569" i="8"/>
  <c r="X1772" i="1"/>
  <c r="Q570" i="8" s="1"/>
  <c r="L570" i="8"/>
  <c r="X1771" i="1"/>
  <c r="Q571" i="8" s="1"/>
  <c r="L571" i="8"/>
  <c r="X1770" i="1"/>
  <c r="Q572" i="8" s="1"/>
  <c r="L572" i="8"/>
  <c r="X1769" i="1"/>
  <c r="Q573" i="8" s="1"/>
  <c r="L573" i="8"/>
  <c r="X1768" i="1"/>
  <c r="Q574" i="8" s="1"/>
  <c r="L574" i="8"/>
  <c r="X1767" i="1"/>
  <c r="Q575" i="8" s="1"/>
  <c r="L575" i="8"/>
  <c r="X1766" i="1"/>
  <c r="Q576" i="8" s="1"/>
  <c r="L576" i="8"/>
  <c r="X1765" i="1"/>
  <c r="Q577" i="8" s="1"/>
  <c r="L577" i="8"/>
  <c r="X1764" i="1"/>
  <c r="Q578" i="8" s="1"/>
  <c r="L578" i="8"/>
  <c r="X1763" i="1"/>
  <c r="Q579" i="8" s="1"/>
  <c r="L579" i="8"/>
  <c r="X1762" i="1"/>
  <c r="Q580" i="8" s="1"/>
  <c r="L580" i="8"/>
  <c r="X1761" i="1"/>
  <c r="Q581" i="8" s="1"/>
  <c r="L581" i="8"/>
  <c r="X1760" i="1"/>
  <c r="Q582" i="8" s="1"/>
  <c r="L582" i="8"/>
  <c r="X1759" i="1"/>
  <c r="Q583" i="8" s="1"/>
  <c r="L583" i="8"/>
  <c r="X1758" i="1"/>
  <c r="Q584" i="8" s="1"/>
  <c r="L584" i="8"/>
  <c r="X1757" i="1"/>
  <c r="Q585" i="8" s="1"/>
  <c r="L585" i="8"/>
  <c r="X1756" i="1"/>
  <c r="Q586" i="8" s="1"/>
  <c r="L586" i="8"/>
  <c r="X1755" i="1"/>
  <c r="Q587" i="8" s="1"/>
  <c r="L587" i="8"/>
  <c r="X1754" i="1"/>
  <c r="Q588" i="8" s="1"/>
  <c r="L588" i="8"/>
  <c r="X1753" i="1"/>
  <c r="Q589" i="8" s="1"/>
  <c r="L589" i="8"/>
  <c r="X1752" i="1"/>
  <c r="Q590" i="8" s="1"/>
  <c r="L590" i="8"/>
  <c r="X1751" i="1"/>
  <c r="Q591" i="8" s="1"/>
  <c r="L591" i="8"/>
  <c r="X1750" i="1"/>
  <c r="Q592" i="8" s="1"/>
  <c r="L592" i="8"/>
  <c r="X1749" i="1"/>
  <c r="Q593" i="8" s="1"/>
  <c r="L593" i="8"/>
  <c r="X1748" i="1"/>
  <c r="Q594" i="8" s="1"/>
  <c r="L594" i="8"/>
  <c r="X1747" i="1"/>
  <c r="Q595" i="8" s="1"/>
  <c r="L595" i="8"/>
  <c r="X1746" i="1"/>
  <c r="Q596" i="8" s="1"/>
  <c r="L596" i="8"/>
  <c r="X1745" i="1"/>
  <c r="Q597" i="8" s="1"/>
  <c r="L597" i="8"/>
  <c r="X1744" i="1"/>
  <c r="Q598" i="8" s="1"/>
  <c r="L598" i="8"/>
  <c r="X1743" i="1"/>
  <c r="Q599" i="8" s="1"/>
  <c r="L599" i="8"/>
  <c r="X1742" i="1"/>
  <c r="Q600" i="8" s="1"/>
  <c r="L600" i="8"/>
  <c r="X1741" i="1"/>
  <c r="Q601" i="8" s="1"/>
  <c r="L601" i="8"/>
  <c r="X1740" i="1"/>
  <c r="Q602" i="8" s="1"/>
  <c r="L602" i="8"/>
  <c r="X1739" i="1"/>
  <c r="Q603" i="8" s="1"/>
  <c r="L603" i="8"/>
  <c r="X1738" i="1"/>
  <c r="Q604" i="8" s="1"/>
  <c r="L604" i="8"/>
  <c r="X1737" i="1"/>
  <c r="Q605" i="8" s="1"/>
  <c r="L605" i="8"/>
  <c r="X1736" i="1"/>
  <c r="Q606" i="8" s="1"/>
  <c r="L606" i="8"/>
  <c r="X1735" i="1"/>
  <c r="Q607" i="8" s="1"/>
  <c r="L607" i="8"/>
  <c r="X1734" i="1"/>
  <c r="Q608" i="8" s="1"/>
  <c r="L608" i="8"/>
  <c r="X1733" i="1"/>
  <c r="Q609" i="8" s="1"/>
  <c r="L609" i="8"/>
  <c r="X1732" i="1"/>
  <c r="Q610" i="8" s="1"/>
  <c r="L610" i="8"/>
  <c r="X1731" i="1"/>
  <c r="Q611" i="8" s="1"/>
  <c r="L611" i="8"/>
  <c r="X1730" i="1"/>
  <c r="Q612" i="8" s="1"/>
  <c r="L612" i="8"/>
  <c r="X1729" i="1"/>
  <c r="Q613" i="8" s="1"/>
  <c r="L613" i="8"/>
  <c r="X1728" i="1"/>
  <c r="Q614" i="8" s="1"/>
  <c r="L614" i="8"/>
  <c r="X1727" i="1"/>
  <c r="Q615" i="8" s="1"/>
  <c r="L615" i="8"/>
  <c r="X1726" i="1"/>
  <c r="Q616" i="8" s="1"/>
  <c r="L616" i="8"/>
  <c r="X1725" i="1"/>
  <c r="Q617" i="8" s="1"/>
  <c r="L617" i="8"/>
  <c r="X1724" i="1"/>
  <c r="Q618" i="8" s="1"/>
  <c r="L618" i="8"/>
  <c r="X1723" i="1"/>
  <c r="Q619" i="8" s="1"/>
  <c r="L619" i="8"/>
  <c r="X1722" i="1"/>
  <c r="Q620" i="8" s="1"/>
  <c r="L620" i="8"/>
  <c r="X1721" i="1"/>
  <c r="Q621" i="8" s="1"/>
  <c r="L621" i="8"/>
  <c r="X1720" i="1"/>
  <c r="Q622" i="8" s="1"/>
  <c r="L622" i="8"/>
  <c r="X1719" i="1"/>
  <c r="Q623" i="8" s="1"/>
  <c r="L623" i="8"/>
  <c r="X1718" i="1"/>
  <c r="Q624" i="8" s="1"/>
  <c r="L624" i="8"/>
  <c r="X1717" i="1"/>
  <c r="Q625" i="8" s="1"/>
  <c r="L625" i="8"/>
  <c r="X1716" i="1"/>
  <c r="Q626" i="8" s="1"/>
  <c r="L626" i="8"/>
  <c r="X1715" i="1"/>
  <c r="Q627" i="8" s="1"/>
  <c r="L627" i="8"/>
  <c r="X1714" i="1"/>
  <c r="Q628" i="8" s="1"/>
  <c r="L628" i="8"/>
  <c r="X1713" i="1"/>
  <c r="Q629" i="8" s="1"/>
  <c r="L629" i="8"/>
  <c r="X1712" i="1"/>
  <c r="Q630" i="8" s="1"/>
  <c r="L630" i="8"/>
  <c r="X1711" i="1"/>
  <c r="Q631" i="8" s="1"/>
  <c r="L631" i="8"/>
  <c r="X1710" i="1"/>
  <c r="Q632" i="8" s="1"/>
  <c r="L632" i="8"/>
  <c r="X1709" i="1"/>
  <c r="Q633" i="8" s="1"/>
  <c r="L633" i="8"/>
  <c r="X1708" i="1"/>
  <c r="Q634" i="8" s="1"/>
  <c r="L634" i="8"/>
  <c r="X1707" i="1"/>
  <c r="Q635" i="8" s="1"/>
  <c r="L635" i="8"/>
  <c r="X1706" i="1"/>
  <c r="Q636" i="8" s="1"/>
  <c r="L636" i="8"/>
  <c r="X1705" i="1"/>
  <c r="Q637" i="8" s="1"/>
  <c r="L637" i="8"/>
  <c r="X1704" i="1"/>
  <c r="Q638" i="8" s="1"/>
  <c r="L638" i="8"/>
  <c r="X1703" i="1"/>
  <c r="Q639" i="8" s="1"/>
  <c r="L639" i="8"/>
  <c r="X1702" i="1"/>
  <c r="Q640" i="8" s="1"/>
  <c r="L640" i="8"/>
  <c r="X1701" i="1"/>
  <c r="Q641" i="8" s="1"/>
  <c r="L641" i="8"/>
  <c r="X1700" i="1"/>
  <c r="Q642" i="8" s="1"/>
  <c r="L642" i="8"/>
  <c r="X1699" i="1"/>
  <c r="Q643" i="8" s="1"/>
  <c r="L643" i="8"/>
  <c r="X1698" i="1"/>
  <c r="Q644" i="8" s="1"/>
  <c r="L644" i="8"/>
  <c r="X1697" i="1"/>
  <c r="Q645" i="8" s="1"/>
  <c r="L645" i="8"/>
  <c r="X1696" i="1"/>
  <c r="Q646" i="8" s="1"/>
  <c r="L646" i="8"/>
  <c r="X1695" i="1"/>
  <c r="Q647" i="8" s="1"/>
  <c r="L647" i="8"/>
  <c r="X1694" i="1"/>
  <c r="Q648" i="8" s="1"/>
  <c r="L648" i="8"/>
  <c r="X1693" i="1"/>
  <c r="Q649" i="8" s="1"/>
  <c r="L649" i="8"/>
  <c r="X1692" i="1"/>
  <c r="Q650" i="8" s="1"/>
  <c r="L650" i="8"/>
  <c r="X1691" i="1"/>
  <c r="Q651" i="8" s="1"/>
  <c r="L651" i="8"/>
  <c r="X1690" i="1"/>
  <c r="Q652" i="8" s="1"/>
  <c r="L652" i="8"/>
  <c r="X1689" i="1"/>
  <c r="Q653" i="8" s="1"/>
  <c r="L653" i="8"/>
  <c r="X1688" i="1"/>
  <c r="Q654" i="8" s="1"/>
  <c r="L654" i="8"/>
  <c r="X1687" i="1"/>
  <c r="Q655" i="8" s="1"/>
  <c r="L655" i="8"/>
  <c r="X1686" i="1"/>
  <c r="Q656" i="8" s="1"/>
  <c r="L656" i="8"/>
  <c r="X1685" i="1"/>
  <c r="Q657" i="8" s="1"/>
  <c r="L657" i="8"/>
  <c r="X1684" i="1"/>
  <c r="Q658" i="8" s="1"/>
  <c r="L658" i="8"/>
  <c r="X1683" i="1"/>
  <c r="Q659" i="8" s="1"/>
  <c r="L659" i="8"/>
  <c r="X1682" i="1"/>
  <c r="Q660" i="8" s="1"/>
  <c r="L660" i="8"/>
  <c r="X1681" i="1"/>
  <c r="Q661" i="8" s="1"/>
  <c r="L661" i="8"/>
  <c r="X1680" i="1"/>
  <c r="Q662" i="8" s="1"/>
  <c r="L662" i="8"/>
  <c r="X1679" i="1"/>
  <c r="Q663" i="8" s="1"/>
  <c r="L663" i="8"/>
  <c r="X1678" i="1"/>
  <c r="Q664" i="8" s="1"/>
  <c r="L664" i="8"/>
  <c r="X1677" i="1"/>
  <c r="Q665" i="8" s="1"/>
  <c r="L665" i="8"/>
  <c r="X1676" i="1"/>
  <c r="Q666" i="8" s="1"/>
  <c r="L666" i="8"/>
  <c r="X1675" i="1"/>
  <c r="Q667" i="8" s="1"/>
  <c r="L667" i="8"/>
  <c r="X1674" i="1"/>
  <c r="Q668" i="8" s="1"/>
  <c r="L668" i="8"/>
  <c r="X1673" i="1"/>
  <c r="Q669" i="8" s="1"/>
  <c r="L669" i="8"/>
  <c r="X1672" i="1"/>
  <c r="Q670" i="8" s="1"/>
  <c r="L670" i="8"/>
  <c r="X1671" i="1"/>
  <c r="Q671" i="8" s="1"/>
  <c r="L671" i="8"/>
  <c r="X1670" i="1"/>
  <c r="Q672" i="8" s="1"/>
  <c r="L672" i="8"/>
  <c r="X1669" i="1"/>
  <c r="Q673" i="8" s="1"/>
  <c r="L673" i="8"/>
  <c r="X1668" i="1"/>
  <c r="Q674" i="8" s="1"/>
  <c r="L674" i="8"/>
  <c r="X1667" i="1"/>
  <c r="Q675" i="8" s="1"/>
  <c r="L675" i="8"/>
  <c r="X1666" i="1"/>
  <c r="Q676" i="8" s="1"/>
  <c r="L676" i="8"/>
  <c r="X1665" i="1"/>
  <c r="Q677" i="8" s="1"/>
  <c r="L677" i="8"/>
  <c r="X1664" i="1"/>
  <c r="Q678" i="8" s="1"/>
  <c r="L678" i="8"/>
  <c r="X1663" i="1"/>
  <c r="Q679" i="8" s="1"/>
  <c r="L679" i="8"/>
  <c r="X1662" i="1"/>
  <c r="Q680" i="8" s="1"/>
  <c r="L680" i="8"/>
  <c r="X1661" i="1"/>
  <c r="Q681" i="8" s="1"/>
  <c r="L681" i="8"/>
  <c r="X1660" i="1"/>
  <c r="Q682" i="8" s="1"/>
  <c r="L682" i="8"/>
  <c r="X1659" i="1"/>
  <c r="Q683" i="8" s="1"/>
  <c r="L683" i="8"/>
  <c r="X1658" i="1"/>
  <c r="Q684" i="8" s="1"/>
  <c r="L684" i="8"/>
  <c r="X1657" i="1"/>
  <c r="Q685" i="8" s="1"/>
  <c r="L685" i="8"/>
  <c r="X1656" i="1"/>
  <c r="Q686" i="8" s="1"/>
  <c r="L686" i="8"/>
  <c r="X1655" i="1"/>
  <c r="Q687" i="8" s="1"/>
  <c r="L687" i="8"/>
  <c r="X1654" i="1"/>
  <c r="Q688" i="8" s="1"/>
  <c r="L688" i="8"/>
  <c r="X1653" i="1"/>
  <c r="Q689" i="8" s="1"/>
  <c r="L689" i="8"/>
  <c r="X1652" i="1"/>
  <c r="Q690" i="8" s="1"/>
  <c r="L690" i="8"/>
  <c r="X1651" i="1"/>
  <c r="Q691" i="8" s="1"/>
  <c r="L691" i="8"/>
  <c r="X1650" i="1"/>
  <c r="Q692" i="8" s="1"/>
  <c r="L692" i="8"/>
  <c r="X1649" i="1"/>
  <c r="Q693" i="8" s="1"/>
  <c r="L693" i="8"/>
  <c r="X1648" i="1"/>
  <c r="Q694" i="8" s="1"/>
  <c r="L694" i="8"/>
  <c r="X1647" i="1"/>
  <c r="Q695" i="8" s="1"/>
  <c r="L695" i="8"/>
  <c r="X1646" i="1"/>
  <c r="Q696" i="8" s="1"/>
  <c r="L696" i="8"/>
  <c r="X1645" i="1"/>
  <c r="Q697" i="8" s="1"/>
  <c r="L697" i="8"/>
  <c r="X1644" i="1"/>
  <c r="Q698" i="8" s="1"/>
  <c r="L698" i="8"/>
  <c r="X1643" i="1"/>
  <c r="Q699" i="8" s="1"/>
  <c r="L699" i="8"/>
  <c r="X1642" i="1"/>
  <c r="Q700" i="8" s="1"/>
  <c r="L700" i="8"/>
  <c r="X1641" i="1"/>
  <c r="Q701" i="8" s="1"/>
  <c r="L701" i="8"/>
  <c r="X1640" i="1"/>
  <c r="Q702" i="8" s="1"/>
  <c r="L702" i="8"/>
  <c r="X1639" i="1"/>
  <c r="Q703" i="8" s="1"/>
  <c r="L703" i="8"/>
  <c r="X1638" i="1"/>
  <c r="Q704" i="8" s="1"/>
  <c r="L704" i="8"/>
  <c r="X1637" i="1"/>
  <c r="Q705" i="8" s="1"/>
  <c r="L705" i="8"/>
  <c r="X1636" i="1"/>
  <c r="Q706" i="8" s="1"/>
  <c r="L706" i="8"/>
  <c r="X1635" i="1"/>
  <c r="Q707" i="8" s="1"/>
  <c r="L707" i="8"/>
  <c r="X1634" i="1"/>
  <c r="Q708" i="8" s="1"/>
  <c r="L708" i="8"/>
  <c r="X1633" i="1"/>
  <c r="Q709" i="8" s="1"/>
  <c r="L709" i="8"/>
  <c r="X1632" i="1"/>
  <c r="Q710" i="8" s="1"/>
  <c r="L710" i="8"/>
  <c r="X1631" i="1"/>
  <c r="Q711" i="8" s="1"/>
  <c r="L711" i="8"/>
  <c r="X1630" i="1"/>
  <c r="Q712" i="8" s="1"/>
  <c r="L712" i="8"/>
  <c r="X1629" i="1"/>
  <c r="Q713" i="8" s="1"/>
  <c r="L713" i="8"/>
  <c r="X1628" i="1"/>
  <c r="Q714" i="8" s="1"/>
  <c r="L714" i="8"/>
  <c r="X1627" i="1"/>
  <c r="Q715" i="8" s="1"/>
  <c r="L715" i="8"/>
  <c r="X1626" i="1"/>
  <c r="Q716" i="8" s="1"/>
  <c r="L716" i="8"/>
  <c r="X1625" i="1"/>
  <c r="Q717" i="8" s="1"/>
  <c r="L717" i="8"/>
  <c r="X1624" i="1"/>
  <c r="Q718" i="8" s="1"/>
  <c r="L718" i="8"/>
  <c r="X1623" i="1"/>
  <c r="Q719" i="8" s="1"/>
  <c r="L719" i="8"/>
  <c r="X1622" i="1"/>
  <c r="Q720" i="8" s="1"/>
  <c r="L720" i="8"/>
  <c r="X1621" i="1"/>
  <c r="Q721" i="8" s="1"/>
  <c r="L721" i="8"/>
  <c r="X1620" i="1"/>
  <c r="Q722" i="8" s="1"/>
  <c r="L722" i="8"/>
  <c r="X1619" i="1"/>
  <c r="Q723" i="8" s="1"/>
  <c r="L723" i="8"/>
  <c r="X1618" i="1"/>
  <c r="Q724" i="8" s="1"/>
  <c r="L724" i="8"/>
  <c r="X1617" i="1"/>
  <c r="Q725" i="8" s="1"/>
  <c r="L725" i="8"/>
  <c r="X1616" i="1"/>
  <c r="Q726" i="8" s="1"/>
  <c r="L726" i="8"/>
  <c r="X1615" i="1"/>
  <c r="Q727" i="8" s="1"/>
  <c r="L727" i="8"/>
  <c r="X1614" i="1"/>
  <c r="Q728" i="8" s="1"/>
  <c r="L728" i="8"/>
  <c r="X1613" i="1"/>
  <c r="Q729" i="8" s="1"/>
  <c r="L729" i="8"/>
  <c r="X1612" i="1"/>
  <c r="Q730" i="8" s="1"/>
  <c r="L730" i="8"/>
  <c r="X1611" i="1"/>
  <c r="Q731" i="8" s="1"/>
  <c r="L731" i="8"/>
  <c r="X1610" i="1"/>
  <c r="Q732" i="8" s="1"/>
  <c r="L732" i="8"/>
  <c r="X1609" i="1"/>
  <c r="Q733" i="8" s="1"/>
  <c r="L733" i="8"/>
  <c r="X1608" i="1"/>
  <c r="Q734" i="8" s="1"/>
  <c r="L734" i="8"/>
  <c r="X1607" i="1"/>
  <c r="Q735" i="8" s="1"/>
  <c r="L735" i="8"/>
  <c r="X1606" i="1"/>
  <c r="Q736" i="8" s="1"/>
  <c r="L736" i="8"/>
  <c r="X1605" i="1"/>
  <c r="Q737" i="8" s="1"/>
  <c r="L737" i="8"/>
  <c r="X1604" i="1"/>
  <c r="Q738" i="8" s="1"/>
  <c r="L738" i="8"/>
  <c r="X1603" i="1"/>
  <c r="Q739" i="8" s="1"/>
  <c r="L739" i="8"/>
  <c r="X1602" i="1"/>
  <c r="Q740" i="8" s="1"/>
  <c r="L740" i="8"/>
  <c r="X1601" i="1"/>
  <c r="Q741" i="8" s="1"/>
  <c r="L741" i="8"/>
  <c r="X1600" i="1"/>
  <c r="Q742" i="8" s="1"/>
  <c r="L742" i="8"/>
  <c r="X1599" i="1"/>
  <c r="Q743" i="8" s="1"/>
  <c r="L743" i="8"/>
  <c r="X1598" i="1"/>
  <c r="Q744" i="8" s="1"/>
  <c r="L744" i="8"/>
  <c r="X1597" i="1"/>
  <c r="Q745" i="8" s="1"/>
  <c r="L745" i="8"/>
  <c r="X1596" i="1"/>
  <c r="Q746" i="8" s="1"/>
  <c r="L746" i="8"/>
  <c r="X1595" i="1"/>
  <c r="Q747" i="8" s="1"/>
  <c r="L747" i="8"/>
  <c r="X1594" i="1"/>
  <c r="Q748" i="8" s="1"/>
  <c r="L748" i="8"/>
  <c r="X1593" i="1"/>
  <c r="Q749" i="8" s="1"/>
  <c r="L749" i="8"/>
  <c r="X1592" i="1"/>
  <c r="Q750" i="8" s="1"/>
  <c r="L750" i="8"/>
  <c r="X1591" i="1"/>
  <c r="Q751" i="8" s="1"/>
  <c r="L751" i="8"/>
  <c r="X1590" i="1"/>
  <c r="Q752" i="8" s="1"/>
  <c r="L752" i="8"/>
  <c r="X1589" i="1"/>
  <c r="Q753" i="8" s="1"/>
  <c r="L753" i="8"/>
  <c r="X1588" i="1"/>
  <c r="Q754" i="8" s="1"/>
  <c r="L754" i="8"/>
  <c r="X1587" i="1"/>
  <c r="Q755" i="8" s="1"/>
  <c r="L755" i="8"/>
  <c r="X1586" i="1"/>
  <c r="Q756" i="8" s="1"/>
  <c r="L756" i="8"/>
  <c r="X1585" i="1"/>
  <c r="Q757" i="8" s="1"/>
  <c r="L757" i="8"/>
  <c r="X1584" i="1"/>
  <c r="Q758" i="8" s="1"/>
  <c r="L758" i="8"/>
  <c r="X1583" i="1"/>
  <c r="Q759" i="8" s="1"/>
  <c r="L759" i="8"/>
  <c r="X1582" i="1"/>
  <c r="Q760" i="8" s="1"/>
  <c r="L760" i="8"/>
  <c r="X1581" i="1"/>
  <c r="Q761" i="8" s="1"/>
  <c r="L761" i="8"/>
  <c r="X1580" i="1"/>
  <c r="Q762" i="8" s="1"/>
  <c r="L762" i="8"/>
  <c r="X1579" i="1"/>
  <c r="Q763" i="8" s="1"/>
  <c r="L763" i="8"/>
  <c r="X1578" i="1"/>
  <c r="Q764" i="8" s="1"/>
  <c r="L764" i="8"/>
  <c r="X1577" i="1"/>
  <c r="Q765" i="8" s="1"/>
  <c r="L765" i="8"/>
  <c r="X1576" i="1"/>
  <c r="Q766" i="8" s="1"/>
  <c r="L766" i="8"/>
  <c r="X1575" i="1"/>
  <c r="Q767" i="8" s="1"/>
  <c r="L767" i="8"/>
  <c r="X1574" i="1"/>
  <c r="Q768" i="8" s="1"/>
  <c r="L768" i="8"/>
  <c r="X1573" i="1"/>
  <c r="Q769" i="8" s="1"/>
  <c r="L769" i="8"/>
  <c r="X1572" i="1"/>
  <c r="Q770" i="8" s="1"/>
  <c r="L770" i="8"/>
  <c r="X1571" i="1"/>
  <c r="Q771" i="8" s="1"/>
  <c r="L771" i="8"/>
  <c r="X1570" i="1"/>
  <c r="Q772" i="8" s="1"/>
  <c r="L772" i="8"/>
  <c r="X1569" i="1"/>
  <c r="Q773" i="8" s="1"/>
  <c r="L773" i="8"/>
  <c r="X1568" i="1"/>
  <c r="Q774" i="8" s="1"/>
  <c r="L774" i="8"/>
  <c r="X1567" i="1"/>
  <c r="Q775" i="8" s="1"/>
  <c r="L775" i="8"/>
  <c r="X1566" i="1"/>
  <c r="Q776" i="8" s="1"/>
  <c r="L776" i="8"/>
  <c r="X1565" i="1"/>
  <c r="Q777" i="8" s="1"/>
  <c r="L777" i="8"/>
  <c r="X1564" i="1"/>
  <c r="Q778" i="8" s="1"/>
  <c r="L778" i="8"/>
  <c r="X1563" i="1"/>
  <c r="Q779" i="8" s="1"/>
  <c r="L779" i="8"/>
  <c r="X1562" i="1"/>
  <c r="Q780" i="8" s="1"/>
  <c r="L780" i="8"/>
  <c r="X1561" i="1"/>
  <c r="Q781" i="8" s="1"/>
  <c r="L781" i="8"/>
  <c r="X1560" i="1"/>
  <c r="Q782" i="8" s="1"/>
  <c r="L782" i="8"/>
  <c r="X1559" i="1"/>
  <c r="Q783" i="8" s="1"/>
  <c r="L783" i="8"/>
  <c r="X1558" i="1"/>
  <c r="Q784" i="8" s="1"/>
  <c r="L784" i="8"/>
  <c r="X1557" i="1"/>
  <c r="Q785" i="8" s="1"/>
  <c r="L785" i="8"/>
  <c r="X1556" i="1"/>
  <c r="Q786" i="8" s="1"/>
  <c r="L786" i="8"/>
  <c r="X1555" i="1"/>
  <c r="Q787" i="8" s="1"/>
  <c r="L787" i="8"/>
  <c r="X1554" i="1"/>
  <c r="Q788" i="8" s="1"/>
  <c r="L788" i="8"/>
  <c r="X1553" i="1"/>
  <c r="Q789" i="8" s="1"/>
  <c r="L789" i="8"/>
  <c r="X1552" i="1"/>
  <c r="Q790" i="8" s="1"/>
  <c r="L790" i="8"/>
  <c r="X1551" i="1"/>
  <c r="Q791" i="8" s="1"/>
  <c r="L791" i="8"/>
  <c r="X1550" i="1"/>
  <c r="Q792" i="8" s="1"/>
  <c r="L792" i="8"/>
  <c r="X1549" i="1"/>
  <c r="Q793" i="8" s="1"/>
  <c r="L793" i="8"/>
  <c r="X1548" i="1"/>
  <c r="Q794" i="8" s="1"/>
  <c r="L794" i="8"/>
  <c r="X1547" i="1"/>
  <c r="Q795" i="8" s="1"/>
  <c r="L795" i="8"/>
  <c r="X1546" i="1"/>
  <c r="Q796" i="8" s="1"/>
  <c r="L796" i="8"/>
  <c r="X1545" i="1"/>
  <c r="Q797" i="8" s="1"/>
  <c r="L797" i="8"/>
  <c r="X1544" i="1"/>
  <c r="Q798" i="8" s="1"/>
  <c r="L798" i="8"/>
  <c r="X1543" i="1"/>
  <c r="Q799" i="8" s="1"/>
  <c r="L799" i="8"/>
  <c r="X1542" i="1"/>
  <c r="Q800" i="8" s="1"/>
  <c r="L800" i="8"/>
  <c r="X1541" i="1"/>
  <c r="Q801" i="8" s="1"/>
  <c r="L801" i="8"/>
  <c r="X1540" i="1"/>
  <c r="Q802" i="8" s="1"/>
  <c r="L802" i="8"/>
  <c r="X1539" i="1"/>
  <c r="Q803" i="8" s="1"/>
  <c r="L803" i="8"/>
  <c r="X1538" i="1"/>
  <c r="Q804" i="8" s="1"/>
  <c r="L804" i="8"/>
  <c r="X1537" i="1"/>
  <c r="Q805" i="8" s="1"/>
  <c r="L805" i="8"/>
  <c r="X1536" i="1"/>
  <c r="Q806" i="8" s="1"/>
  <c r="L806" i="8"/>
  <c r="X1535" i="1"/>
  <c r="Q807" i="8" s="1"/>
  <c r="L807" i="8"/>
  <c r="X1534" i="1"/>
  <c r="Q808" i="8" s="1"/>
  <c r="L808" i="8"/>
  <c r="X1533" i="1"/>
  <c r="Q809" i="8" s="1"/>
  <c r="L809" i="8"/>
  <c r="X1532" i="1"/>
  <c r="Q810" i="8" s="1"/>
  <c r="L810" i="8"/>
  <c r="X1531" i="1"/>
  <c r="Q811" i="8" s="1"/>
  <c r="L811" i="8"/>
  <c r="X1530" i="1"/>
  <c r="Q812" i="8" s="1"/>
  <c r="L812" i="8"/>
  <c r="X1529" i="1"/>
  <c r="Q813" i="8" s="1"/>
  <c r="L813" i="8"/>
  <c r="X1528" i="1"/>
  <c r="Q814" i="8" s="1"/>
  <c r="L814" i="8"/>
  <c r="X1527" i="1"/>
  <c r="Q815" i="8" s="1"/>
  <c r="L815" i="8"/>
  <c r="X1526" i="1"/>
  <c r="Q816" i="8" s="1"/>
  <c r="L816" i="8"/>
  <c r="X1525" i="1"/>
  <c r="Q817" i="8" s="1"/>
  <c r="L817" i="8"/>
  <c r="X1524" i="1"/>
  <c r="Q818" i="8" s="1"/>
  <c r="L818" i="8"/>
  <c r="X1523" i="1"/>
  <c r="Q819" i="8" s="1"/>
  <c r="L819" i="8"/>
  <c r="X1522" i="1"/>
  <c r="Q820" i="8" s="1"/>
  <c r="L820" i="8"/>
  <c r="X1521" i="1"/>
  <c r="Q821" i="8" s="1"/>
  <c r="L821" i="8"/>
  <c r="X1520" i="1"/>
  <c r="Q822" i="8" s="1"/>
  <c r="L822" i="8"/>
  <c r="X1519" i="1"/>
  <c r="Q823" i="8" s="1"/>
  <c r="L823" i="8"/>
  <c r="X1518" i="1"/>
  <c r="Q824" i="8" s="1"/>
  <c r="L824" i="8"/>
  <c r="X1517" i="1"/>
  <c r="Q825" i="8" s="1"/>
  <c r="L825" i="8"/>
  <c r="X1516" i="1"/>
  <c r="Q826" i="8" s="1"/>
  <c r="L826" i="8"/>
  <c r="X1515" i="1"/>
  <c r="Q827" i="8" s="1"/>
  <c r="L827" i="8"/>
  <c r="X1514" i="1"/>
  <c r="Q828" i="8" s="1"/>
  <c r="L828" i="8"/>
  <c r="X1513" i="1"/>
  <c r="Q829" i="8" s="1"/>
  <c r="L829" i="8"/>
  <c r="X1512" i="1"/>
  <c r="Q830" i="8" s="1"/>
  <c r="L830" i="8"/>
  <c r="X1511" i="1"/>
  <c r="Q831" i="8" s="1"/>
  <c r="L831" i="8"/>
  <c r="X1510" i="1"/>
  <c r="Q832" i="8" s="1"/>
  <c r="L832" i="8"/>
  <c r="X1509" i="1"/>
  <c r="Q833" i="8" s="1"/>
  <c r="L833" i="8"/>
  <c r="X1508" i="1"/>
  <c r="Q834" i="8" s="1"/>
  <c r="L834" i="8"/>
  <c r="X1507" i="1"/>
  <c r="Q835" i="8" s="1"/>
  <c r="L835" i="8"/>
  <c r="X1506" i="1"/>
  <c r="Q836" i="8" s="1"/>
  <c r="L836" i="8"/>
  <c r="X1505" i="1"/>
  <c r="Q837" i="8" s="1"/>
  <c r="L837" i="8"/>
  <c r="X1504" i="1"/>
  <c r="Q838" i="8" s="1"/>
  <c r="L838" i="8"/>
  <c r="X1503" i="1"/>
  <c r="Q839" i="8" s="1"/>
  <c r="L839" i="8"/>
  <c r="X1502" i="1"/>
  <c r="Q840" i="8" s="1"/>
  <c r="L840" i="8"/>
  <c r="X1501" i="1"/>
  <c r="Q841" i="8" s="1"/>
  <c r="L841" i="8"/>
  <c r="X1500" i="1"/>
  <c r="Q842" i="8" s="1"/>
  <c r="L842" i="8"/>
  <c r="X1499" i="1"/>
  <c r="Q843" i="8" s="1"/>
  <c r="L843" i="8"/>
  <c r="X1498" i="1"/>
  <c r="Q844" i="8" s="1"/>
  <c r="L844" i="8"/>
  <c r="X1497" i="1"/>
  <c r="Q845" i="8" s="1"/>
  <c r="L845" i="8"/>
  <c r="X1496" i="1"/>
  <c r="Q846" i="8" s="1"/>
  <c r="L846" i="8"/>
  <c r="X1495" i="1"/>
  <c r="Q847" i="8" s="1"/>
  <c r="L847" i="8"/>
  <c r="X1494" i="1"/>
  <c r="Q848" i="8" s="1"/>
  <c r="L848" i="8"/>
  <c r="X1493" i="1"/>
  <c r="Q849" i="8" s="1"/>
  <c r="L849" i="8"/>
  <c r="X1492" i="1"/>
  <c r="Q850" i="8" s="1"/>
  <c r="L850" i="8"/>
  <c r="X1491" i="1"/>
  <c r="Q851" i="8" s="1"/>
  <c r="L851" i="8"/>
  <c r="X1490" i="1"/>
  <c r="Q852" i="8" s="1"/>
  <c r="L852" i="8"/>
  <c r="X1489" i="1"/>
  <c r="Q853" i="8" s="1"/>
  <c r="L853" i="8"/>
  <c r="X1488" i="1"/>
  <c r="Q854" i="8" s="1"/>
  <c r="L854" i="8"/>
  <c r="X1487" i="1"/>
  <c r="Q855" i="8" s="1"/>
  <c r="L855" i="8"/>
  <c r="X1486" i="1"/>
  <c r="Q856" i="8" s="1"/>
  <c r="L856" i="8"/>
  <c r="X1485" i="1"/>
  <c r="Q857" i="8" s="1"/>
  <c r="L857" i="8"/>
  <c r="X1484" i="1"/>
  <c r="Q858" i="8" s="1"/>
  <c r="L858" i="8"/>
  <c r="X1483" i="1"/>
  <c r="Q859" i="8" s="1"/>
  <c r="L859" i="8"/>
  <c r="X1482" i="1"/>
  <c r="Q860" i="8" s="1"/>
  <c r="L860" i="8"/>
  <c r="X1481" i="1"/>
  <c r="Q861" i="8" s="1"/>
  <c r="L861" i="8"/>
  <c r="X1480" i="1"/>
  <c r="Q862" i="8" s="1"/>
  <c r="L862" i="8"/>
  <c r="X1479" i="1"/>
  <c r="Q863" i="8" s="1"/>
  <c r="L863" i="8"/>
  <c r="X1478" i="1"/>
  <c r="Q864" i="8" s="1"/>
  <c r="L864" i="8"/>
  <c r="X1477" i="1"/>
  <c r="Q865" i="8" s="1"/>
  <c r="L865" i="8"/>
  <c r="X1476" i="1"/>
  <c r="Q866" i="8" s="1"/>
  <c r="L866" i="8"/>
  <c r="X1475" i="1"/>
  <c r="Q867" i="8" s="1"/>
  <c r="L867" i="8"/>
  <c r="X1474" i="1"/>
  <c r="Q868" i="8" s="1"/>
  <c r="L868" i="8"/>
  <c r="X1473" i="1"/>
  <c r="Q869" i="8" s="1"/>
  <c r="L869" i="8"/>
  <c r="X1472" i="1"/>
  <c r="Q870" i="8" s="1"/>
  <c r="L870" i="8"/>
  <c r="X1471" i="1"/>
  <c r="Q871" i="8" s="1"/>
  <c r="L871" i="8"/>
  <c r="X1470" i="1"/>
  <c r="Q872" i="8" s="1"/>
  <c r="L872" i="8"/>
  <c r="X1469" i="1"/>
  <c r="Q873" i="8" s="1"/>
  <c r="L873" i="8"/>
  <c r="X1468" i="1"/>
  <c r="Q874" i="8" s="1"/>
  <c r="L874" i="8"/>
  <c r="X1467" i="1"/>
  <c r="Q875" i="8" s="1"/>
  <c r="L875" i="8"/>
  <c r="X1466" i="1"/>
  <c r="Q876" i="8" s="1"/>
  <c r="L876" i="8"/>
  <c r="X1465" i="1"/>
  <c r="Q877" i="8" s="1"/>
  <c r="L877" i="8"/>
  <c r="X1464" i="1"/>
  <c r="Q878" i="8" s="1"/>
  <c r="L878" i="8"/>
  <c r="X1463" i="1"/>
  <c r="Q879" i="8" s="1"/>
  <c r="L879" i="8"/>
  <c r="X1462" i="1"/>
  <c r="Q880" i="8" s="1"/>
  <c r="L880" i="8"/>
  <c r="X1461" i="1"/>
  <c r="Q881" i="8" s="1"/>
  <c r="L881" i="8"/>
  <c r="X1460" i="1"/>
  <c r="Q882" i="8" s="1"/>
  <c r="L882" i="8"/>
  <c r="X1459" i="1"/>
  <c r="Q883" i="8" s="1"/>
  <c r="L883" i="8"/>
  <c r="X1458" i="1"/>
  <c r="Q884" i="8" s="1"/>
  <c r="L884" i="8"/>
  <c r="X1457" i="1"/>
  <c r="Q885" i="8" s="1"/>
  <c r="L885" i="8"/>
  <c r="X1456" i="1"/>
  <c r="Q886" i="8" s="1"/>
  <c r="L886" i="8"/>
  <c r="X1455" i="1"/>
  <c r="Q887" i="8" s="1"/>
  <c r="L887" i="8"/>
  <c r="X1454" i="1"/>
  <c r="Q888" i="8" s="1"/>
  <c r="L888" i="8"/>
  <c r="X1453" i="1"/>
  <c r="Q889" i="8" s="1"/>
  <c r="L889" i="8"/>
  <c r="X1452" i="1"/>
  <c r="Q890" i="8" s="1"/>
  <c r="L890" i="8"/>
  <c r="X1451" i="1"/>
  <c r="Q891" i="8" s="1"/>
  <c r="L891" i="8"/>
  <c r="X1450" i="1"/>
  <c r="Q892" i="8" s="1"/>
  <c r="L892" i="8"/>
  <c r="X1449" i="1"/>
  <c r="Q893" i="8" s="1"/>
  <c r="L893" i="8"/>
  <c r="X1448" i="1"/>
  <c r="Q894" i="8" s="1"/>
  <c r="L894" i="8"/>
  <c r="X1447" i="1"/>
  <c r="Q895" i="8" s="1"/>
  <c r="L895" i="8"/>
  <c r="X1446" i="1"/>
  <c r="Q896" i="8" s="1"/>
  <c r="L896" i="8"/>
  <c r="X1445" i="1"/>
  <c r="Q897" i="8" s="1"/>
  <c r="L897" i="8"/>
  <c r="X1444" i="1"/>
  <c r="Q898" i="8" s="1"/>
  <c r="L898" i="8"/>
  <c r="X1443" i="1"/>
  <c r="Q899" i="8" s="1"/>
  <c r="L899" i="8"/>
  <c r="X1442" i="1"/>
  <c r="Q900" i="8" s="1"/>
  <c r="L900" i="8"/>
  <c r="X1441" i="1"/>
  <c r="Q901" i="8" s="1"/>
  <c r="L901" i="8"/>
  <c r="X1440" i="1"/>
  <c r="Q902" i="8" s="1"/>
  <c r="L902" i="8"/>
  <c r="X1439" i="1"/>
  <c r="Q903" i="8" s="1"/>
  <c r="L903" i="8"/>
  <c r="X1438" i="1"/>
  <c r="Q904" i="8" s="1"/>
  <c r="L904" i="8"/>
  <c r="X1437" i="1"/>
  <c r="Q905" i="8" s="1"/>
  <c r="L905" i="8"/>
  <c r="X1436" i="1"/>
  <c r="Q906" i="8" s="1"/>
  <c r="L906" i="8"/>
  <c r="X1435" i="1"/>
  <c r="Q907" i="8" s="1"/>
  <c r="L907" i="8"/>
  <c r="X1434" i="1"/>
  <c r="Q908" i="8" s="1"/>
  <c r="L908" i="8"/>
  <c r="X1433" i="1"/>
  <c r="Q909" i="8" s="1"/>
  <c r="L909" i="8"/>
  <c r="X1432" i="1"/>
  <c r="Q910" i="8" s="1"/>
  <c r="L910" i="8"/>
  <c r="X1431" i="1"/>
  <c r="Q911" i="8" s="1"/>
  <c r="L911" i="8"/>
  <c r="X1430" i="1"/>
  <c r="Q912" i="8" s="1"/>
  <c r="L912" i="8"/>
  <c r="X1429" i="1"/>
  <c r="Q913" i="8" s="1"/>
  <c r="L913" i="8"/>
  <c r="X1428" i="1"/>
  <c r="Q914" i="8" s="1"/>
  <c r="L914" i="8"/>
  <c r="X1427" i="1"/>
  <c r="Q915" i="8" s="1"/>
  <c r="L915" i="8"/>
  <c r="X1426" i="1"/>
  <c r="Q916" i="8" s="1"/>
  <c r="L916" i="8"/>
  <c r="X1425" i="1"/>
  <c r="Q917" i="8" s="1"/>
  <c r="L917" i="8"/>
  <c r="X1424" i="1"/>
  <c r="Q918" i="8" s="1"/>
  <c r="L918" i="8"/>
  <c r="X1423" i="1"/>
  <c r="Q919" i="8" s="1"/>
  <c r="L919" i="8"/>
  <c r="X1422" i="1"/>
  <c r="Q920" i="8" s="1"/>
  <c r="L920" i="8"/>
  <c r="X1421" i="1"/>
  <c r="Q921" i="8" s="1"/>
  <c r="L921" i="8"/>
  <c r="X1420" i="1"/>
  <c r="Q922" i="8" s="1"/>
  <c r="L922" i="8"/>
  <c r="X1419" i="1"/>
  <c r="Q923" i="8" s="1"/>
  <c r="L923" i="8"/>
  <c r="X1418" i="1"/>
  <c r="Q924" i="8" s="1"/>
  <c r="L924" i="8"/>
  <c r="X1417" i="1"/>
  <c r="Q925" i="8" s="1"/>
  <c r="L925" i="8"/>
  <c r="X1416" i="1"/>
  <c r="Q926" i="8" s="1"/>
  <c r="L926" i="8"/>
  <c r="X1415" i="1"/>
  <c r="Q927" i="8" s="1"/>
  <c r="L927" i="8"/>
  <c r="X1414" i="1"/>
  <c r="Q928" i="8" s="1"/>
  <c r="L928" i="8"/>
  <c r="X1413" i="1"/>
  <c r="Q929" i="8" s="1"/>
  <c r="L929" i="8"/>
  <c r="X1412" i="1"/>
  <c r="Q930" i="8" s="1"/>
  <c r="L930" i="8"/>
  <c r="X1411" i="1"/>
  <c r="Q931" i="8" s="1"/>
  <c r="L931" i="8"/>
  <c r="X1410" i="1"/>
  <c r="Q932" i="8" s="1"/>
  <c r="L932" i="8"/>
  <c r="X1409" i="1"/>
  <c r="Q933" i="8" s="1"/>
  <c r="L933" i="8"/>
  <c r="X1408" i="1"/>
  <c r="Q934" i="8" s="1"/>
  <c r="L934" i="8"/>
  <c r="X1407" i="1"/>
  <c r="Q935" i="8" s="1"/>
  <c r="L935" i="8"/>
  <c r="X1406" i="1"/>
  <c r="Q936" i="8" s="1"/>
  <c r="L936" i="8"/>
  <c r="X1405" i="1"/>
  <c r="Q937" i="8" s="1"/>
  <c r="L937" i="8"/>
  <c r="X1404" i="1"/>
  <c r="Q938" i="8" s="1"/>
  <c r="L938" i="8"/>
  <c r="X1403" i="1"/>
  <c r="Q939" i="8" s="1"/>
  <c r="L939" i="8"/>
  <c r="X1402" i="1"/>
  <c r="Q940" i="8" s="1"/>
  <c r="L940" i="8"/>
  <c r="X1401" i="1"/>
  <c r="Q941" i="8" s="1"/>
  <c r="L941" i="8"/>
  <c r="X1400" i="1"/>
  <c r="Q942" i="8" s="1"/>
  <c r="L942" i="8"/>
  <c r="X1399" i="1"/>
  <c r="Q943" i="8" s="1"/>
  <c r="L943" i="8"/>
  <c r="X1398" i="1"/>
  <c r="Q944" i="8" s="1"/>
  <c r="L944" i="8"/>
  <c r="X1397" i="1"/>
  <c r="Q945" i="8" s="1"/>
  <c r="L945" i="8"/>
  <c r="X1396" i="1"/>
  <c r="Q946" i="8" s="1"/>
  <c r="L946" i="8"/>
  <c r="X1395" i="1"/>
  <c r="Q947" i="8" s="1"/>
  <c r="L947" i="8"/>
  <c r="X1394" i="1"/>
  <c r="Q948" i="8" s="1"/>
  <c r="L948" i="8"/>
  <c r="X1393" i="1"/>
  <c r="Q949" i="8" s="1"/>
  <c r="L949" i="8"/>
  <c r="X1392" i="1"/>
  <c r="Q950" i="8" s="1"/>
  <c r="L950" i="8"/>
  <c r="X1391" i="1"/>
  <c r="Q951" i="8" s="1"/>
  <c r="L951" i="8"/>
  <c r="X1390" i="1"/>
  <c r="Q952" i="8" s="1"/>
  <c r="L952" i="8"/>
  <c r="X1389" i="1"/>
  <c r="Q953" i="8" s="1"/>
  <c r="L953" i="8"/>
  <c r="X1388" i="1"/>
  <c r="Q954" i="8" s="1"/>
  <c r="L954" i="8"/>
  <c r="X1387" i="1"/>
  <c r="Q955" i="8" s="1"/>
  <c r="L955" i="8"/>
  <c r="X1386" i="1"/>
  <c r="Q956" i="8" s="1"/>
  <c r="L956" i="8"/>
  <c r="X1385" i="1"/>
  <c r="Q957" i="8" s="1"/>
  <c r="L957" i="8"/>
  <c r="X1384" i="1"/>
  <c r="Q958" i="8" s="1"/>
  <c r="L958" i="8"/>
  <c r="X1383" i="1"/>
  <c r="Q959" i="8" s="1"/>
  <c r="L959" i="8"/>
  <c r="X1382" i="1"/>
  <c r="Q960" i="8" s="1"/>
  <c r="L960" i="8"/>
  <c r="X1381" i="1"/>
  <c r="Q961" i="8" s="1"/>
  <c r="L961" i="8"/>
  <c r="X1380" i="1"/>
  <c r="Q962" i="8" s="1"/>
  <c r="L962" i="8"/>
  <c r="X1379" i="1"/>
  <c r="Q963" i="8" s="1"/>
  <c r="L963" i="8"/>
  <c r="X1378" i="1"/>
  <c r="Q964" i="8" s="1"/>
  <c r="L964" i="8"/>
  <c r="X1377" i="1"/>
  <c r="Q965" i="8" s="1"/>
  <c r="L965" i="8"/>
  <c r="X1376" i="1"/>
  <c r="Q966" i="8" s="1"/>
  <c r="L966" i="8"/>
  <c r="X1375" i="1"/>
  <c r="Q967" i="8" s="1"/>
  <c r="L967" i="8"/>
  <c r="X1374" i="1"/>
  <c r="Q968" i="8" s="1"/>
  <c r="L968" i="8"/>
  <c r="X1373" i="1"/>
  <c r="Q969" i="8" s="1"/>
  <c r="L969" i="8"/>
  <c r="X1372" i="1"/>
  <c r="Q970" i="8" s="1"/>
  <c r="L970" i="8"/>
  <c r="X1371" i="1"/>
  <c r="Q971" i="8" s="1"/>
  <c r="L971" i="8"/>
  <c r="X1370" i="1"/>
  <c r="Q972" i="8" s="1"/>
  <c r="L972" i="8"/>
  <c r="X1369" i="1"/>
  <c r="Q973" i="8" s="1"/>
  <c r="L973" i="8"/>
  <c r="X1368" i="1"/>
  <c r="Q974" i="8" s="1"/>
  <c r="L974" i="8"/>
  <c r="X1367" i="1"/>
  <c r="Q975" i="8" s="1"/>
  <c r="L975" i="8"/>
  <c r="X1366" i="1"/>
  <c r="Q976" i="8" s="1"/>
  <c r="L976" i="8"/>
  <c r="X1365" i="1"/>
  <c r="Q977" i="8" s="1"/>
  <c r="L977" i="8"/>
  <c r="X1364" i="1"/>
  <c r="Q978" i="8" s="1"/>
  <c r="L978" i="8"/>
  <c r="X1363" i="1"/>
  <c r="Q979" i="8" s="1"/>
  <c r="L979" i="8"/>
  <c r="X1362" i="1"/>
  <c r="Q980" i="8" s="1"/>
  <c r="L980" i="8"/>
  <c r="X1361" i="1"/>
  <c r="Q981" i="8" s="1"/>
  <c r="L981" i="8"/>
  <c r="X1360" i="1"/>
  <c r="Q982" i="8" s="1"/>
  <c r="L982" i="8"/>
  <c r="X1359" i="1"/>
  <c r="Q983" i="8" s="1"/>
  <c r="L983" i="8"/>
  <c r="X1358" i="1"/>
  <c r="Q984" i="8" s="1"/>
  <c r="L984" i="8"/>
  <c r="X1357" i="1"/>
  <c r="Q985" i="8" s="1"/>
  <c r="L985" i="8"/>
  <c r="X1356" i="1"/>
  <c r="Q986" i="8" s="1"/>
  <c r="L986" i="8"/>
  <c r="X1355" i="1"/>
  <c r="Q987" i="8" s="1"/>
  <c r="L987" i="8"/>
  <c r="X1354" i="1"/>
  <c r="Q988" i="8" s="1"/>
  <c r="L988" i="8"/>
  <c r="X1353" i="1"/>
  <c r="Q989" i="8" s="1"/>
  <c r="L989" i="8"/>
  <c r="X1352" i="1"/>
  <c r="Q990" i="8" s="1"/>
  <c r="L990" i="8"/>
  <c r="X1351" i="1"/>
  <c r="Q991" i="8" s="1"/>
  <c r="L991" i="8"/>
  <c r="X1350" i="1"/>
  <c r="Q992" i="8" s="1"/>
  <c r="L992" i="8"/>
  <c r="X1349" i="1"/>
  <c r="Q993" i="8" s="1"/>
  <c r="L993" i="8"/>
  <c r="X1348" i="1"/>
  <c r="Q994" i="8" s="1"/>
  <c r="L994" i="8"/>
  <c r="X1347" i="1"/>
  <c r="Q995" i="8" s="1"/>
  <c r="L995" i="8"/>
  <c r="X1346" i="1"/>
  <c r="Q996" i="8" s="1"/>
  <c r="L996" i="8"/>
  <c r="X1345" i="1"/>
  <c r="Q997" i="8" s="1"/>
  <c r="L997" i="8"/>
  <c r="X1344" i="1"/>
  <c r="Q998" i="8" s="1"/>
  <c r="L998" i="8"/>
  <c r="X1343" i="1"/>
  <c r="Q999" i="8" s="1"/>
  <c r="L999" i="8"/>
  <c r="X1342" i="1"/>
  <c r="Q1000" i="8" s="1"/>
  <c r="L1000" i="8"/>
  <c r="X1341" i="1"/>
  <c r="Q1001" i="8" s="1"/>
  <c r="L1001" i="8"/>
  <c r="X1340" i="1"/>
  <c r="Q1002" i="8" s="1"/>
  <c r="L1002" i="8"/>
  <c r="X1339" i="1"/>
  <c r="Q1003" i="8" s="1"/>
  <c r="L1003" i="8"/>
  <c r="X1338" i="1"/>
  <c r="Q1004" i="8" s="1"/>
  <c r="L1004" i="8"/>
  <c r="X1337" i="1"/>
  <c r="Q1005" i="8" s="1"/>
  <c r="L1005" i="8"/>
  <c r="X1336" i="1"/>
  <c r="Q1006" i="8" s="1"/>
  <c r="L1006" i="8"/>
  <c r="X1335" i="1"/>
  <c r="Q1007" i="8" s="1"/>
  <c r="L1007" i="8"/>
  <c r="X1334" i="1"/>
  <c r="Q1008" i="8" s="1"/>
  <c r="L1008" i="8"/>
  <c r="X1333" i="1"/>
  <c r="Q1009" i="8" s="1"/>
  <c r="L1009" i="8"/>
  <c r="X1332" i="1"/>
  <c r="Q1010" i="8" s="1"/>
  <c r="L1010" i="8"/>
  <c r="X1331" i="1"/>
  <c r="Q1011" i="8" s="1"/>
  <c r="L1011" i="8"/>
  <c r="X1330" i="1"/>
  <c r="Q1012" i="8" s="1"/>
  <c r="L1012" i="8"/>
  <c r="X1329" i="1"/>
  <c r="Q1013" i="8" s="1"/>
  <c r="L1013" i="8"/>
  <c r="X1328" i="1"/>
  <c r="Q1014" i="8" s="1"/>
  <c r="L1014" i="8"/>
  <c r="X1327" i="1"/>
  <c r="Q1015" i="8" s="1"/>
  <c r="L1015" i="8"/>
  <c r="X1326" i="1"/>
  <c r="Q1016" i="8" s="1"/>
  <c r="L1016" i="8"/>
  <c r="X1325" i="1"/>
  <c r="Q1017" i="8" s="1"/>
  <c r="L1017" i="8"/>
  <c r="X1324" i="1"/>
  <c r="Q1018" i="8" s="1"/>
  <c r="L1018" i="8"/>
  <c r="X1323" i="1"/>
  <c r="Q1019" i="8" s="1"/>
  <c r="L1019" i="8"/>
  <c r="X1322" i="1"/>
  <c r="Q1020" i="8" s="1"/>
  <c r="L1020" i="8"/>
  <c r="X1321" i="1"/>
  <c r="Q1021" i="8" s="1"/>
  <c r="L1021" i="8"/>
  <c r="X1320" i="1"/>
  <c r="Q1022" i="8" s="1"/>
  <c r="L1022" i="8"/>
  <c r="X1319" i="1"/>
  <c r="Q1023" i="8" s="1"/>
  <c r="L1023" i="8"/>
  <c r="X1318" i="1"/>
  <c r="Q1024" i="8" s="1"/>
  <c r="L1024" i="8"/>
  <c r="X1317" i="1"/>
  <c r="Q1025" i="8" s="1"/>
  <c r="L1025" i="8"/>
  <c r="X1316" i="1"/>
  <c r="Q1026" i="8" s="1"/>
  <c r="L1026" i="8"/>
  <c r="X1315" i="1"/>
  <c r="Q1027" i="8" s="1"/>
  <c r="L1027" i="8"/>
  <c r="X1314" i="1"/>
  <c r="Q1028" i="8" s="1"/>
  <c r="L1028" i="8"/>
  <c r="X1313" i="1"/>
  <c r="Q1029" i="8" s="1"/>
  <c r="L1029" i="8"/>
  <c r="X1312" i="1"/>
  <c r="Q1030" i="8" s="1"/>
  <c r="L1030" i="8"/>
  <c r="X1311" i="1"/>
  <c r="Q1031" i="8" s="1"/>
  <c r="L1031" i="8"/>
  <c r="X1310" i="1"/>
  <c r="Q1032" i="8" s="1"/>
  <c r="L1032" i="8"/>
  <c r="X1309" i="1"/>
  <c r="Q1033" i="8" s="1"/>
  <c r="L1033" i="8"/>
  <c r="X1308" i="1"/>
  <c r="Q1034" i="8" s="1"/>
  <c r="L1034" i="8"/>
  <c r="X1307" i="1"/>
  <c r="Q1035" i="8" s="1"/>
  <c r="L1035" i="8"/>
  <c r="X1306" i="1"/>
  <c r="Q1036" i="8" s="1"/>
  <c r="L1036" i="8"/>
  <c r="X1305" i="1"/>
  <c r="Q1037" i="8" s="1"/>
  <c r="L1037" i="8"/>
  <c r="X1304" i="1"/>
  <c r="Q1038" i="8" s="1"/>
  <c r="L1038" i="8"/>
  <c r="X1303" i="1"/>
  <c r="Q1039" i="8" s="1"/>
  <c r="L1039" i="8"/>
  <c r="X1302" i="1"/>
  <c r="Q1040" i="8" s="1"/>
  <c r="L1040" i="8"/>
  <c r="X1301" i="1"/>
  <c r="Q1041" i="8" s="1"/>
  <c r="L1041" i="8"/>
  <c r="X1300" i="1"/>
  <c r="Q1042" i="8" s="1"/>
  <c r="L1042" i="8"/>
  <c r="X1299" i="1"/>
  <c r="Q1043" i="8" s="1"/>
  <c r="L1043" i="8"/>
  <c r="X1298" i="1"/>
  <c r="Q1044" i="8" s="1"/>
  <c r="L1044" i="8"/>
  <c r="X1297" i="1"/>
  <c r="Q1045" i="8" s="1"/>
  <c r="L1045" i="8"/>
  <c r="X1296" i="1"/>
  <c r="Q1046" i="8" s="1"/>
  <c r="L1046" i="8"/>
  <c r="X1295" i="1"/>
  <c r="Q1047" i="8" s="1"/>
  <c r="L1047" i="8"/>
  <c r="X1294" i="1"/>
  <c r="Q1048" i="8" s="1"/>
  <c r="L1048" i="8"/>
  <c r="X1293" i="1"/>
  <c r="Q1049" i="8" s="1"/>
  <c r="L1049" i="8"/>
  <c r="X1292" i="1"/>
  <c r="Q1050" i="8" s="1"/>
  <c r="L1050" i="8"/>
  <c r="X1291" i="1"/>
  <c r="Q1051" i="8" s="1"/>
  <c r="L1051" i="8"/>
  <c r="X1290" i="1"/>
  <c r="Q1052" i="8" s="1"/>
  <c r="L1052" i="8"/>
  <c r="X1289" i="1"/>
  <c r="Q1053" i="8" s="1"/>
  <c r="L1053" i="8"/>
  <c r="X1288" i="1"/>
  <c r="Q1054" i="8" s="1"/>
  <c r="L1054" i="8"/>
  <c r="X1287" i="1"/>
  <c r="Q1055" i="8" s="1"/>
  <c r="L1055" i="8"/>
  <c r="X1286" i="1"/>
  <c r="Q1056" i="8" s="1"/>
  <c r="L1056" i="8"/>
  <c r="X1285" i="1"/>
  <c r="Q1057" i="8" s="1"/>
  <c r="L1057" i="8"/>
  <c r="X1284" i="1"/>
  <c r="Q1058" i="8" s="1"/>
  <c r="L1058" i="8"/>
  <c r="X1283" i="1"/>
  <c r="Q1059" i="8" s="1"/>
  <c r="L1059" i="8"/>
  <c r="X1282" i="1"/>
  <c r="Q1060" i="8" s="1"/>
  <c r="L1060" i="8"/>
  <c r="X1281" i="1"/>
  <c r="Q1061" i="8" s="1"/>
  <c r="L1061" i="8"/>
  <c r="X1280" i="1"/>
  <c r="Q1062" i="8" s="1"/>
  <c r="L1062" i="8"/>
  <c r="X1279" i="1"/>
  <c r="Q1063" i="8" s="1"/>
  <c r="L1063" i="8"/>
  <c r="X1278" i="1"/>
  <c r="Q1064" i="8" s="1"/>
  <c r="L1064" i="8"/>
  <c r="X1277" i="1"/>
  <c r="Q1065" i="8" s="1"/>
  <c r="L1065" i="8"/>
  <c r="X1276" i="1"/>
  <c r="Q1066" i="8" s="1"/>
  <c r="L1066" i="8"/>
  <c r="X1275" i="1"/>
  <c r="Q1067" i="8" s="1"/>
  <c r="L1067" i="8"/>
  <c r="X1274" i="1"/>
  <c r="Q1068" i="8" s="1"/>
  <c r="L1068" i="8"/>
  <c r="X1273" i="1"/>
  <c r="Q1069" i="8" s="1"/>
  <c r="L1069" i="8"/>
  <c r="X1272" i="1"/>
  <c r="Q1070" i="8" s="1"/>
  <c r="L1070" i="8"/>
  <c r="X1271" i="1"/>
  <c r="Q1071" i="8" s="1"/>
  <c r="L1071" i="8"/>
  <c r="X1270" i="1"/>
  <c r="Q1072" i="8" s="1"/>
  <c r="L1072" i="8"/>
  <c r="X1269" i="1"/>
  <c r="Q1073" i="8" s="1"/>
  <c r="L1073" i="8"/>
  <c r="X1268" i="1"/>
  <c r="Q1074" i="8" s="1"/>
  <c r="L1074" i="8"/>
  <c r="X1267" i="1"/>
  <c r="Q1075" i="8" s="1"/>
  <c r="L1075" i="8"/>
  <c r="X1266" i="1"/>
  <c r="Q1076" i="8" s="1"/>
  <c r="L1076" i="8"/>
  <c r="X1265" i="1"/>
  <c r="Q1077" i="8" s="1"/>
  <c r="L1077" i="8"/>
  <c r="X1264" i="1"/>
  <c r="Q1078" i="8" s="1"/>
  <c r="L1078" i="8"/>
  <c r="X1263" i="1"/>
  <c r="Q1079" i="8" s="1"/>
  <c r="L1079" i="8"/>
  <c r="X1262" i="1"/>
  <c r="Q1080" i="8" s="1"/>
  <c r="L1080" i="8"/>
  <c r="X1261" i="1"/>
  <c r="Q1081" i="8" s="1"/>
  <c r="L1081" i="8"/>
  <c r="X1260" i="1"/>
  <c r="Q1082" i="8" s="1"/>
  <c r="L1082" i="8"/>
  <c r="X1259" i="1"/>
  <c r="Q1083" i="8" s="1"/>
  <c r="L1083" i="8"/>
  <c r="X1258" i="1"/>
  <c r="Q1084" i="8" s="1"/>
  <c r="L1084" i="8"/>
  <c r="X1257" i="1"/>
  <c r="Q1085" i="8" s="1"/>
  <c r="L1085" i="8"/>
  <c r="X1256" i="1"/>
  <c r="Q1086" i="8" s="1"/>
  <c r="L1086" i="8"/>
  <c r="X1255" i="1"/>
  <c r="Q1087" i="8" s="1"/>
  <c r="L1087" i="8"/>
  <c r="X1254" i="1"/>
  <c r="Q1088" i="8" s="1"/>
  <c r="L1088" i="8"/>
  <c r="X1253" i="1"/>
  <c r="Q1089" i="8" s="1"/>
  <c r="L1089" i="8"/>
  <c r="X1252" i="1"/>
  <c r="Q1090" i="8" s="1"/>
  <c r="L1090" i="8"/>
  <c r="X1251" i="1"/>
  <c r="Q1091" i="8" s="1"/>
  <c r="L1091" i="8"/>
  <c r="X1250" i="1"/>
  <c r="Q1092" i="8" s="1"/>
  <c r="L1092" i="8"/>
  <c r="X1249" i="1"/>
  <c r="Q1093" i="8" s="1"/>
  <c r="L1093" i="8"/>
  <c r="X1248" i="1"/>
  <c r="Q1094" i="8" s="1"/>
  <c r="L1094" i="8"/>
  <c r="X1247" i="1"/>
  <c r="Q1095" i="8" s="1"/>
  <c r="L1095" i="8"/>
  <c r="X1246" i="1"/>
  <c r="Q1096" i="8" s="1"/>
  <c r="L1096" i="8"/>
  <c r="X1245" i="1"/>
  <c r="Q1097" i="8" s="1"/>
  <c r="L1097" i="8"/>
  <c r="X1244" i="1"/>
  <c r="Q1098" i="8" s="1"/>
  <c r="L1098" i="8"/>
  <c r="X1243" i="1"/>
  <c r="Q1099" i="8" s="1"/>
  <c r="L1099" i="8"/>
  <c r="X1242" i="1"/>
  <c r="Q1100" i="8" s="1"/>
  <c r="L1100" i="8"/>
  <c r="X1241" i="1"/>
  <c r="Q1101" i="8" s="1"/>
  <c r="L1101" i="8"/>
  <c r="X1240" i="1"/>
  <c r="Q1102" i="8" s="1"/>
  <c r="L1102" i="8"/>
  <c r="X1239" i="1"/>
  <c r="Q1103" i="8" s="1"/>
  <c r="L1103" i="8"/>
  <c r="X1238" i="1"/>
  <c r="Q1104" i="8" s="1"/>
  <c r="L1104" i="8"/>
  <c r="X1237" i="1"/>
  <c r="Q1105" i="8" s="1"/>
  <c r="L1105" i="8"/>
  <c r="X1236" i="1"/>
  <c r="Q1106" i="8" s="1"/>
  <c r="L1106" i="8"/>
  <c r="X1235" i="1"/>
  <c r="Q1107" i="8" s="1"/>
  <c r="L1107" i="8"/>
  <c r="X1234" i="1"/>
  <c r="Q1108" i="8" s="1"/>
  <c r="L1108" i="8"/>
  <c r="X1233" i="1"/>
  <c r="Q1109" i="8" s="1"/>
  <c r="L1109" i="8"/>
  <c r="X1232" i="1"/>
  <c r="Q1110" i="8" s="1"/>
  <c r="L1110" i="8"/>
  <c r="X1231" i="1"/>
  <c r="Q1111" i="8" s="1"/>
  <c r="L1111" i="8"/>
  <c r="X1230" i="1"/>
  <c r="Q1112" i="8" s="1"/>
  <c r="L1112" i="8"/>
  <c r="X1229" i="1"/>
  <c r="Q1113" i="8" s="1"/>
  <c r="L1113" i="8"/>
  <c r="X1228" i="1"/>
  <c r="Q1114" i="8" s="1"/>
  <c r="L1114" i="8"/>
  <c r="X1227" i="1"/>
  <c r="Q1115" i="8" s="1"/>
  <c r="L1115" i="8"/>
  <c r="X1226" i="1"/>
  <c r="Q1116" i="8" s="1"/>
  <c r="L1116" i="8"/>
  <c r="X1225" i="1"/>
  <c r="Q1117" i="8" s="1"/>
  <c r="L1117" i="8"/>
  <c r="X1224" i="1"/>
  <c r="Q1118" i="8" s="1"/>
  <c r="L1118" i="8"/>
  <c r="X1223" i="1"/>
  <c r="Q1119" i="8" s="1"/>
  <c r="L1119" i="8"/>
  <c r="X1222" i="1"/>
  <c r="Q1120" i="8" s="1"/>
  <c r="L1120" i="8"/>
  <c r="X1221" i="1"/>
  <c r="Q1121" i="8" s="1"/>
  <c r="L1121" i="8"/>
  <c r="X1220" i="1"/>
  <c r="Q1122" i="8" s="1"/>
  <c r="L1122" i="8"/>
  <c r="X1219" i="1"/>
  <c r="Q1123" i="8" s="1"/>
  <c r="L1123" i="8"/>
  <c r="X1218" i="1"/>
  <c r="Q1124" i="8" s="1"/>
  <c r="L1124" i="8"/>
  <c r="X1217" i="1"/>
  <c r="Q1125" i="8" s="1"/>
  <c r="L1125" i="8"/>
  <c r="X1216" i="1"/>
  <c r="Q1126" i="8" s="1"/>
  <c r="L1126" i="8"/>
  <c r="X1215" i="1"/>
  <c r="Q1127" i="8" s="1"/>
  <c r="L1127" i="8"/>
  <c r="X1214" i="1"/>
  <c r="Q1128" i="8" s="1"/>
  <c r="L1128" i="8"/>
  <c r="X1213" i="1"/>
  <c r="Q1129" i="8" s="1"/>
  <c r="L1129" i="8"/>
  <c r="X1212" i="1"/>
  <c r="Q1130" i="8" s="1"/>
  <c r="L1130" i="8"/>
  <c r="X1211" i="1"/>
  <c r="Q1131" i="8" s="1"/>
  <c r="L1131" i="8"/>
  <c r="X1210" i="1"/>
  <c r="Q1132" i="8" s="1"/>
  <c r="L1132" i="8"/>
  <c r="X1209" i="1"/>
  <c r="Q1133" i="8" s="1"/>
  <c r="L1133" i="8"/>
  <c r="X1208" i="1"/>
  <c r="Q1134" i="8" s="1"/>
  <c r="L1134" i="8"/>
  <c r="X1207" i="1"/>
  <c r="Q1135" i="8" s="1"/>
  <c r="L1135" i="8"/>
  <c r="X1206" i="1"/>
  <c r="Q1136" i="8" s="1"/>
  <c r="L1136" i="8"/>
  <c r="X1205" i="1"/>
  <c r="Q1137" i="8" s="1"/>
  <c r="L1137" i="8"/>
  <c r="X1204" i="1"/>
  <c r="Q1138" i="8" s="1"/>
  <c r="L1138" i="8"/>
  <c r="X1203" i="1"/>
  <c r="Q1139" i="8" s="1"/>
  <c r="L1139" i="8"/>
  <c r="X1202" i="1"/>
  <c r="Q1140" i="8" s="1"/>
  <c r="L1140" i="8"/>
  <c r="X1201" i="1"/>
  <c r="Q1141" i="8" s="1"/>
  <c r="L1141" i="8"/>
  <c r="X1200" i="1"/>
  <c r="Q1142" i="8" s="1"/>
  <c r="L1142" i="8"/>
  <c r="X1199" i="1"/>
  <c r="Q1143" i="8" s="1"/>
  <c r="L1143" i="8"/>
  <c r="X1198" i="1"/>
  <c r="Q1144" i="8" s="1"/>
  <c r="L1144" i="8"/>
  <c r="X1197" i="1"/>
  <c r="Q1145" i="8" s="1"/>
  <c r="L1145" i="8"/>
  <c r="X1196" i="1"/>
  <c r="Q1146" i="8" s="1"/>
  <c r="L1146" i="8"/>
  <c r="X1195" i="1"/>
  <c r="Q1147" i="8" s="1"/>
  <c r="L1147" i="8"/>
  <c r="X1194" i="1"/>
  <c r="Q1148" i="8" s="1"/>
  <c r="L1148" i="8"/>
  <c r="X1193" i="1"/>
  <c r="Q1149" i="8" s="1"/>
  <c r="L1149" i="8"/>
  <c r="X1192" i="1"/>
  <c r="Q1150" i="8" s="1"/>
  <c r="L1150" i="8"/>
  <c r="X1191" i="1"/>
  <c r="Q1151" i="8" s="1"/>
  <c r="L1151" i="8"/>
  <c r="X1190" i="1"/>
  <c r="Q1152" i="8" s="1"/>
  <c r="L1152" i="8"/>
  <c r="X1189" i="1"/>
  <c r="Q1153" i="8" s="1"/>
  <c r="L1153" i="8"/>
  <c r="X1188" i="1"/>
  <c r="Q1154" i="8" s="1"/>
  <c r="L1154" i="8"/>
  <c r="X1187" i="1"/>
  <c r="Q1155" i="8" s="1"/>
  <c r="L1155" i="8"/>
  <c r="X1186" i="1"/>
  <c r="Q1156" i="8" s="1"/>
  <c r="L1156" i="8"/>
  <c r="X1185" i="1"/>
  <c r="Q1157" i="8" s="1"/>
  <c r="L1157" i="8"/>
  <c r="X1184" i="1"/>
  <c r="Q1158" i="8" s="1"/>
  <c r="L1158" i="8"/>
  <c r="X1183" i="1"/>
  <c r="Q1159" i="8" s="1"/>
  <c r="L1159" i="8"/>
  <c r="X1182" i="1"/>
  <c r="Q1160" i="8" s="1"/>
  <c r="L1160" i="8"/>
  <c r="X1181" i="1"/>
  <c r="Q1161" i="8" s="1"/>
  <c r="L1161" i="8"/>
  <c r="X1180" i="1"/>
  <c r="Q1162" i="8" s="1"/>
  <c r="L1162" i="8"/>
  <c r="X1179" i="1"/>
  <c r="Q1163" i="8" s="1"/>
  <c r="L1163" i="8"/>
  <c r="X1178" i="1"/>
  <c r="Q1164" i="8" s="1"/>
  <c r="L1164" i="8"/>
  <c r="X1177" i="1"/>
  <c r="Q1165" i="8" s="1"/>
  <c r="L1165" i="8"/>
  <c r="X1176" i="1"/>
  <c r="Q1166" i="8" s="1"/>
  <c r="L1166" i="8"/>
  <c r="X1175" i="1"/>
  <c r="Q1167" i="8" s="1"/>
  <c r="L1167" i="8"/>
  <c r="X1174" i="1"/>
  <c r="Q1168" i="8" s="1"/>
  <c r="L1168" i="8"/>
  <c r="X1173" i="1"/>
  <c r="Q1169" i="8" s="1"/>
  <c r="L1169" i="8"/>
  <c r="X1172" i="1"/>
  <c r="Q1170" i="8" s="1"/>
  <c r="L1170" i="8"/>
  <c r="X1171" i="1"/>
  <c r="Q1171" i="8" s="1"/>
  <c r="L1171" i="8"/>
  <c r="X1170" i="1"/>
  <c r="Q1172" i="8" s="1"/>
  <c r="L1172" i="8"/>
  <c r="X1169" i="1"/>
  <c r="Q1173" i="8" s="1"/>
  <c r="L1173" i="8"/>
  <c r="X1168" i="1"/>
  <c r="Q1174" i="8" s="1"/>
  <c r="L1174" i="8"/>
  <c r="X1167" i="1"/>
  <c r="Q1175" i="8" s="1"/>
  <c r="L1175" i="8"/>
  <c r="X1166" i="1"/>
  <c r="Q1176" i="8" s="1"/>
  <c r="L1176" i="8"/>
  <c r="X1165" i="1"/>
  <c r="Q1177" i="8" s="1"/>
  <c r="L1177" i="8"/>
  <c r="X1164" i="1"/>
  <c r="Q1178" i="8" s="1"/>
  <c r="L1178" i="8"/>
  <c r="X1163" i="1"/>
  <c r="Q1179" i="8" s="1"/>
  <c r="L1179" i="8"/>
  <c r="X1162" i="1"/>
  <c r="Q1180" i="8" s="1"/>
  <c r="L1180" i="8"/>
  <c r="X1161" i="1"/>
  <c r="Q1181" i="8" s="1"/>
  <c r="L1181" i="8"/>
  <c r="X1160" i="1"/>
  <c r="Q1182" i="8" s="1"/>
  <c r="L1182" i="8"/>
  <c r="X1159" i="1"/>
  <c r="Q1183" i="8" s="1"/>
  <c r="L1183" i="8"/>
  <c r="X1158" i="1"/>
  <c r="Q1184" i="8" s="1"/>
  <c r="L1184" i="8"/>
  <c r="X1157" i="1"/>
  <c r="Q1185" i="8" s="1"/>
  <c r="L1185" i="8"/>
  <c r="X1156" i="1"/>
  <c r="Q1186" i="8" s="1"/>
  <c r="L1186" i="8"/>
  <c r="X1155" i="1"/>
  <c r="Q1187" i="8" s="1"/>
  <c r="L1187" i="8"/>
  <c r="X1154" i="1"/>
  <c r="Q1188" i="8" s="1"/>
  <c r="L1188" i="8"/>
  <c r="X1153" i="1"/>
  <c r="Q1189" i="8" s="1"/>
  <c r="L1189" i="8"/>
  <c r="X1152" i="1"/>
  <c r="Q1190" i="8" s="1"/>
  <c r="L1190" i="8"/>
  <c r="X1151" i="1"/>
  <c r="Q1191" i="8" s="1"/>
  <c r="L1191" i="8"/>
  <c r="X1150" i="1"/>
  <c r="Q1192" i="8" s="1"/>
  <c r="L1192" i="8"/>
  <c r="X1149" i="1"/>
  <c r="Q1193" i="8" s="1"/>
  <c r="L1193" i="8"/>
  <c r="X1148" i="1"/>
  <c r="Q1194" i="8" s="1"/>
  <c r="L1194" i="8"/>
  <c r="X1147" i="1"/>
  <c r="Q1195" i="8" s="1"/>
  <c r="L1195" i="8"/>
  <c r="X1146" i="1"/>
  <c r="Q1196" i="8" s="1"/>
  <c r="L1196" i="8"/>
  <c r="X1145" i="1"/>
  <c r="Q1197" i="8" s="1"/>
  <c r="L1197" i="8"/>
  <c r="X1144" i="1"/>
  <c r="Q1198" i="8" s="1"/>
  <c r="L1198" i="8"/>
  <c r="X1143" i="1"/>
  <c r="Q1199" i="8" s="1"/>
  <c r="L1199" i="8"/>
  <c r="X1142" i="1"/>
  <c r="Q1200" i="8" s="1"/>
  <c r="L1200" i="8"/>
  <c r="X1141" i="1"/>
  <c r="Q1201" i="8" s="1"/>
  <c r="L1201" i="8"/>
  <c r="X1140" i="1"/>
  <c r="Q1202" i="8" s="1"/>
  <c r="L1202" i="8"/>
  <c r="X1139" i="1"/>
  <c r="Q1203" i="8" s="1"/>
  <c r="L1203" i="8"/>
  <c r="X1138" i="1"/>
  <c r="Q1204" i="8" s="1"/>
  <c r="L1204" i="8"/>
  <c r="X1137" i="1"/>
  <c r="Q1205" i="8" s="1"/>
  <c r="L1205" i="8"/>
  <c r="X1136" i="1"/>
  <c r="Q1206" i="8" s="1"/>
  <c r="L1206" i="8"/>
  <c r="X1135" i="1"/>
  <c r="Q1207" i="8" s="1"/>
  <c r="L1207" i="8"/>
  <c r="X1134" i="1"/>
  <c r="Q1208" i="8" s="1"/>
  <c r="L1208" i="8"/>
  <c r="X1133" i="1"/>
  <c r="Q1209" i="8" s="1"/>
  <c r="L1209" i="8"/>
  <c r="X1132" i="1"/>
  <c r="Q1210" i="8" s="1"/>
  <c r="L1210" i="8"/>
  <c r="X1131" i="1"/>
  <c r="Q1211" i="8" s="1"/>
  <c r="L1211" i="8"/>
  <c r="X1130" i="1"/>
  <c r="Q1212" i="8" s="1"/>
  <c r="L1212" i="8"/>
  <c r="X1129" i="1"/>
  <c r="Q1213" i="8" s="1"/>
  <c r="L1213" i="8"/>
  <c r="X1128" i="1"/>
  <c r="Q1214" i="8" s="1"/>
  <c r="L1214" i="8"/>
  <c r="X1127" i="1"/>
  <c r="Q1215" i="8" s="1"/>
  <c r="L1215" i="8"/>
  <c r="X1126" i="1"/>
  <c r="Q1216" i="8" s="1"/>
  <c r="L1216" i="8"/>
  <c r="X1125" i="1"/>
  <c r="Q1217" i="8" s="1"/>
  <c r="L1217" i="8"/>
  <c r="X1124" i="1"/>
  <c r="Q1218" i="8" s="1"/>
  <c r="L1218" i="8"/>
  <c r="X1123" i="1"/>
  <c r="Q1219" i="8" s="1"/>
  <c r="L1219" i="8"/>
  <c r="X1122" i="1"/>
  <c r="Q1220" i="8" s="1"/>
  <c r="L1220" i="8"/>
  <c r="X1121" i="1"/>
  <c r="Q1221" i="8" s="1"/>
  <c r="L1221" i="8"/>
  <c r="X1120" i="1"/>
  <c r="Q1222" i="8" s="1"/>
  <c r="L1222" i="8"/>
  <c r="X1119" i="1"/>
  <c r="Q1223" i="8" s="1"/>
  <c r="L1223" i="8"/>
  <c r="X1118" i="1"/>
  <c r="Q1224" i="8" s="1"/>
  <c r="L1224" i="8"/>
  <c r="X1117" i="1"/>
  <c r="Q1225" i="8" s="1"/>
  <c r="L1225" i="8"/>
  <c r="X1116" i="1"/>
  <c r="Q1226" i="8" s="1"/>
  <c r="L1226" i="8"/>
  <c r="X1115" i="1"/>
  <c r="Q1227" i="8" s="1"/>
  <c r="L1227" i="8"/>
  <c r="X1114" i="1"/>
  <c r="Q1228" i="8" s="1"/>
  <c r="L1228" i="8"/>
  <c r="X1113" i="1"/>
  <c r="Q1229" i="8" s="1"/>
  <c r="L1229" i="8"/>
  <c r="X1112" i="1"/>
  <c r="Q1230" i="8" s="1"/>
  <c r="L1230" i="8"/>
  <c r="X1111" i="1"/>
  <c r="Q1231" i="8" s="1"/>
  <c r="L1231" i="8"/>
  <c r="X1110" i="1"/>
  <c r="Q1232" i="8" s="1"/>
  <c r="L1232" i="8"/>
  <c r="X1109" i="1"/>
  <c r="Q1233" i="8" s="1"/>
  <c r="L1233" i="8"/>
  <c r="X1108" i="1"/>
  <c r="Q1234" i="8" s="1"/>
  <c r="L1234" i="8"/>
  <c r="X1107" i="1"/>
  <c r="Q1235" i="8" s="1"/>
  <c r="L1235" i="8"/>
  <c r="X1106" i="1"/>
  <c r="Q1236" i="8" s="1"/>
  <c r="L1236" i="8"/>
  <c r="X1105" i="1"/>
  <c r="Q1237" i="8" s="1"/>
  <c r="L1237" i="8"/>
  <c r="X1104" i="1"/>
  <c r="Q1238" i="8" s="1"/>
  <c r="L1238" i="8"/>
  <c r="X1103" i="1"/>
  <c r="Q1239" i="8" s="1"/>
  <c r="L1239" i="8"/>
  <c r="X1102" i="1"/>
  <c r="Q1240" i="8" s="1"/>
  <c r="L1240" i="8"/>
  <c r="X1101" i="1"/>
  <c r="Q1241" i="8" s="1"/>
  <c r="L1241" i="8"/>
  <c r="X1100" i="1"/>
  <c r="Q1242" i="8" s="1"/>
  <c r="L1242" i="8"/>
  <c r="X1099" i="1"/>
  <c r="Q1243" i="8" s="1"/>
  <c r="L1243" i="8"/>
  <c r="X1098" i="1"/>
  <c r="Q1244" i="8" s="1"/>
  <c r="L1244" i="8"/>
  <c r="X1097" i="1"/>
  <c r="Q1245" i="8" s="1"/>
  <c r="L1245" i="8"/>
  <c r="X1096" i="1"/>
  <c r="Q1246" i="8" s="1"/>
  <c r="L1246" i="8"/>
  <c r="X1095" i="1"/>
  <c r="Q1247" i="8" s="1"/>
  <c r="L1247" i="8"/>
  <c r="X1094" i="1"/>
  <c r="Q1248" i="8" s="1"/>
  <c r="L1248" i="8"/>
  <c r="X1093" i="1"/>
  <c r="Q1249" i="8" s="1"/>
  <c r="L1249" i="8"/>
  <c r="X1092" i="1"/>
  <c r="Q1250" i="8" s="1"/>
  <c r="L1250" i="8"/>
  <c r="X1091" i="1"/>
  <c r="Q1251" i="8" s="1"/>
  <c r="L1251" i="8"/>
  <c r="X1090" i="1"/>
  <c r="Q1252" i="8" s="1"/>
  <c r="L1252" i="8"/>
  <c r="X1089" i="1"/>
  <c r="Q1253" i="8" s="1"/>
  <c r="L1253" i="8"/>
  <c r="X1088" i="1"/>
  <c r="Q1254" i="8" s="1"/>
  <c r="L1254" i="8"/>
  <c r="X1087" i="1"/>
  <c r="Q1255" i="8" s="1"/>
  <c r="L1255" i="8"/>
  <c r="X1086" i="1"/>
  <c r="Q1256" i="8" s="1"/>
  <c r="L1256" i="8"/>
  <c r="X1085" i="1"/>
  <c r="Q1257" i="8" s="1"/>
  <c r="L1257" i="8"/>
  <c r="X1084" i="1"/>
  <c r="Q1258" i="8" s="1"/>
  <c r="L1258" i="8"/>
  <c r="X1083" i="1"/>
  <c r="Q1259" i="8" s="1"/>
  <c r="L1259" i="8"/>
  <c r="X1082" i="1"/>
  <c r="Q1260" i="8" s="1"/>
  <c r="L1260" i="8"/>
  <c r="X1081" i="1"/>
  <c r="Q1261" i="8" s="1"/>
  <c r="L1261" i="8"/>
  <c r="X1080" i="1"/>
  <c r="Q1262" i="8" s="1"/>
  <c r="L1262" i="8"/>
  <c r="X1079" i="1"/>
  <c r="Q1263" i="8" s="1"/>
  <c r="L1263" i="8"/>
  <c r="X1078" i="1"/>
  <c r="Q1264" i="8" s="1"/>
  <c r="L1264" i="8"/>
  <c r="X1077" i="1"/>
  <c r="Q1265" i="8" s="1"/>
  <c r="L1265" i="8"/>
  <c r="X1076" i="1"/>
  <c r="Q1266" i="8" s="1"/>
  <c r="L1266" i="8"/>
  <c r="X1075" i="1"/>
  <c r="Q1267" i="8" s="1"/>
  <c r="L1267" i="8"/>
  <c r="X1074" i="1"/>
  <c r="Q1268" i="8" s="1"/>
  <c r="L1268" i="8"/>
  <c r="X1073" i="1"/>
  <c r="Q1269" i="8" s="1"/>
  <c r="L1269" i="8"/>
  <c r="X1072" i="1"/>
  <c r="Q1270" i="8" s="1"/>
  <c r="L1270" i="8"/>
  <c r="X1071" i="1"/>
  <c r="Q1271" i="8" s="1"/>
  <c r="L1271" i="8"/>
  <c r="X1070" i="1"/>
  <c r="Q1272" i="8" s="1"/>
  <c r="L1272" i="8"/>
  <c r="X1069" i="1"/>
  <c r="Q1273" i="8" s="1"/>
  <c r="L1273" i="8"/>
  <c r="X1068" i="1"/>
  <c r="Q1274" i="8" s="1"/>
  <c r="L1274" i="8"/>
  <c r="X1067" i="1"/>
  <c r="Q1275" i="8" s="1"/>
  <c r="L1275" i="8"/>
  <c r="X1066" i="1"/>
  <c r="Q1276" i="8" s="1"/>
  <c r="L1276" i="8"/>
  <c r="X1065" i="1"/>
  <c r="Q1277" i="8" s="1"/>
  <c r="L1277" i="8"/>
  <c r="X1064" i="1"/>
  <c r="Q1278" i="8" s="1"/>
  <c r="L1278" i="8"/>
  <c r="X1063" i="1"/>
  <c r="Q1279" i="8" s="1"/>
  <c r="L1279" i="8"/>
  <c r="X1062" i="1"/>
  <c r="Q1280" i="8" s="1"/>
  <c r="L1280" i="8"/>
  <c r="X1061" i="1"/>
  <c r="Q1281" i="8" s="1"/>
  <c r="L1281" i="8"/>
  <c r="X1060" i="1"/>
  <c r="Q1282" i="8" s="1"/>
  <c r="L1282" i="8"/>
  <c r="X1059" i="1"/>
  <c r="Q1283" i="8" s="1"/>
  <c r="L1283" i="8"/>
  <c r="X1058" i="1"/>
  <c r="Q1284" i="8" s="1"/>
  <c r="L1284" i="8"/>
  <c r="X1057" i="1"/>
  <c r="Q1285" i="8" s="1"/>
  <c r="L1285" i="8"/>
  <c r="X1056" i="1"/>
  <c r="Q1286" i="8" s="1"/>
  <c r="L1286" i="8"/>
  <c r="X1055" i="1"/>
  <c r="Q1287" i="8" s="1"/>
  <c r="L1287" i="8"/>
  <c r="X1054" i="1"/>
  <c r="Q1288" i="8" s="1"/>
  <c r="L1288" i="8"/>
  <c r="X1053" i="1"/>
  <c r="Q1289" i="8" s="1"/>
  <c r="L1289" i="8"/>
  <c r="X1052" i="1"/>
  <c r="Q1290" i="8" s="1"/>
  <c r="L1290" i="8"/>
  <c r="X1051" i="1"/>
  <c r="Q1291" i="8" s="1"/>
  <c r="L1291" i="8"/>
  <c r="X1050" i="1"/>
  <c r="Q1292" i="8" s="1"/>
  <c r="L1292" i="8"/>
  <c r="X1049" i="1"/>
  <c r="Q1293" i="8" s="1"/>
  <c r="L1293" i="8"/>
  <c r="X1048" i="1"/>
  <c r="Q1294" i="8" s="1"/>
  <c r="L1294" i="8"/>
  <c r="X1047" i="1"/>
  <c r="Q1295" i="8" s="1"/>
  <c r="L1295" i="8"/>
  <c r="X1046" i="1"/>
  <c r="Q1296" i="8" s="1"/>
  <c r="L1296" i="8"/>
  <c r="X1045" i="1"/>
  <c r="Q1297" i="8" s="1"/>
  <c r="L1297" i="8"/>
  <c r="X1044" i="1"/>
  <c r="Q1298" i="8" s="1"/>
  <c r="L1298" i="8"/>
  <c r="X1043" i="1"/>
  <c r="Q1299" i="8" s="1"/>
  <c r="L1299" i="8"/>
  <c r="X1042" i="1"/>
  <c r="Q1300" i="8" s="1"/>
  <c r="L1300" i="8"/>
  <c r="X1041" i="1"/>
  <c r="Q1301" i="8" s="1"/>
  <c r="L1301" i="8"/>
  <c r="X1040" i="1"/>
  <c r="Q1302" i="8" s="1"/>
  <c r="L1302" i="8"/>
  <c r="X1039" i="1"/>
  <c r="Q1303" i="8" s="1"/>
  <c r="L1303" i="8"/>
  <c r="X1038" i="1"/>
  <c r="Q1304" i="8" s="1"/>
  <c r="L1304" i="8"/>
  <c r="X1037" i="1"/>
  <c r="Q1305" i="8" s="1"/>
  <c r="L1305" i="8"/>
  <c r="X1036" i="1"/>
  <c r="Q1306" i="8" s="1"/>
  <c r="L1306" i="8"/>
  <c r="X1035" i="1"/>
  <c r="Q1307" i="8" s="1"/>
  <c r="L1307" i="8"/>
  <c r="X1034" i="1"/>
  <c r="Q1308" i="8" s="1"/>
  <c r="L1308" i="8"/>
  <c r="X1033" i="1"/>
  <c r="Q1309" i="8" s="1"/>
  <c r="L1309" i="8"/>
  <c r="X1032" i="1"/>
  <c r="Q1310" i="8" s="1"/>
  <c r="L1310" i="8"/>
  <c r="X1031" i="1"/>
  <c r="Q1311" i="8" s="1"/>
  <c r="L1311" i="8"/>
  <c r="X1030" i="1"/>
  <c r="Q1312" i="8" s="1"/>
  <c r="L1312" i="8"/>
  <c r="X1029" i="1"/>
  <c r="Q1313" i="8" s="1"/>
  <c r="L1313" i="8"/>
  <c r="X1028" i="1"/>
  <c r="Q1314" i="8" s="1"/>
  <c r="L1314" i="8"/>
  <c r="X1027" i="1"/>
  <c r="Q1315" i="8" s="1"/>
  <c r="L1315" i="8"/>
  <c r="X1026" i="1"/>
  <c r="Q1316" i="8" s="1"/>
  <c r="L1316" i="8"/>
  <c r="X1025" i="1"/>
  <c r="Q1317" i="8" s="1"/>
  <c r="L1317" i="8"/>
  <c r="X1024" i="1"/>
  <c r="Q1318" i="8" s="1"/>
  <c r="L1318" i="8"/>
  <c r="X1023" i="1"/>
  <c r="Q1319" i="8" s="1"/>
  <c r="L1319" i="8"/>
  <c r="X1022" i="1"/>
  <c r="Q1320" i="8" s="1"/>
  <c r="L1320" i="8"/>
  <c r="X1021" i="1"/>
  <c r="Q1321" i="8" s="1"/>
  <c r="L1321" i="8"/>
  <c r="X1020" i="1"/>
  <c r="Q1322" i="8" s="1"/>
  <c r="L1322" i="8"/>
  <c r="X1019" i="1"/>
  <c r="Q1323" i="8" s="1"/>
  <c r="L1323" i="8"/>
  <c r="X1018" i="1"/>
  <c r="Q1324" i="8" s="1"/>
  <c r="L1324" i="8"/>
  <c r="X1017" i="1"/>
  <c r="Q1325" i="8" s="1"/>
  <c r="L1325" i="8"/>
  <c r="X1016" i="1"/>
  <c r="Q1326" i="8" s="1"/>
  <c r="L1326" i="8"/>
  <c r="X1015" i="1"/>
  <c r="Q1327" i="8" s="1"/>
  <c r="L1327" i="8"/>
  <c r="X1014" i="1"/>
  <c r="Q1328" i="8" s="1"/>
  <c r="L1328" i="8"/>
  <c r="X1013" i="1"/>
  <c r="Q1329" i="8" s="1"/>
  <c r="L1329" i="8"/>
  <c r="X1012" i="1"/>
  <c r="Q1330" i="8" s="1"/>
  <c r="L1330" i="8"/>
  <c r="X1011" i="1"/>
  <c r="Q1331" i="8" s="1"/>
  <c r="L1331" i="8"/>
  <c r="X1010" i="1"/>
  <c r="Q1332" i="8" s="1"/>
  <c r="L1332" i="8"/>
  <c r="X1009" i="1"/>
  <c r="Q1333" i="8" s="1"/>
  <c r="L1333" i="8"/>
  <c r="X1008" i="1"/>
  <c r="Q1334" i="8" s="1"/>
  <c r="L1334" i="8"/>
  <c r="X1007" i="1"/>
  <c r="Q1335" i="8" s="1"/>
  <c r="L1335" i="8"/>
  <c r="X1006" i="1"/>
  <c r="Q1336" i="8" s="1"/>
  <c r="L1336" i="8"/>
  <c r="X1005" i="1"/>
  <c r="Q1337" i="8" s="1"/>
  <c r="L1337" i="8"/>
  <c r="X1004" i="1"/>
  <c r="Q1338" i="8" s="1"/>
  <c r="L1338" i="8"/>
  <c r="X1003" i="1"/>
  <c r="Q1339" i="8" s="1"/>
  <c r="L1339" i="8"/>
  <c r="X1002" i="1"/>
  <c r="Q1340" i="8" s="1"/>
  <c r="L1340" i="8"/>
  <c r="X1001" i="1"/>
  <c r="Q1341" i="8" s="1"/>
  <c r="L1341" i="8"/>
  <c r="X1000" i="1"/>
  <c r="Q1342" i="8" s="1"/>
  <c r="L1342" i="8"/>
  <c r="X999" i="1"/>
  <c r="Q1343" i="8" s="1"/>
  <c r="L1343" i="8"/>
  <c r="X998" i="1"/>
  <c r="Q1344" i="8" s="1"/>
  <c r="L1344" i="8"/>
  <c r="X997" i="1"/>
  <c r="Q1345" i="8" s="1"/>
  <c r="L1345" i="8"/>
  <c r="X996" i="1"/>
  <c r="Q1346" i="8" s="1"/>
  <c r="L1346" i="8"/>
  <c r="X995" i="1"/>
  <c r="Q1347" i="8" s="1"/>
  <c r="L1347" i="8"/>
  <c r="X994" i="1"/>
  <c r="Q1348" i="8" s="1"/>
  <c r="L1348" i="8"/>
  <c r="X993" i="1"/>
  <c r="Q1349" i="8" s="1"/>
  <c r="L1349" i="8"/>
  <c r="X992" i="1"/>
  <c r="Q1350" i="8" s="1"/>
  <c r="L1350" i="8"/>
  <c r="X991" i="1"/>
  <c r="Q1351" i="8" s="1"/>
  <c r="L1351" i="8"/>
  <c r="X990" i="1"/>
  <c r="Q1352" i="8" s="1"/>
  <c r="L1352" i="8"/>
  <c r="X989" i="1"/>
  <c r="Q1353" i="8" s="1"/>
  <c r="L1353" i="8"/>
  <c r="X988" i="1"/>
  <c r="Q1354" i="8" s="1"/>
  <c r="L1354" i="8"/>
  <c r="X987" i="1"/>
  <c r="Q1355" i="8" s="1"/>
  <c r="L1355" i="8"/>
  <c r="X986" i="1"/>
  <c r="Q1356" i="8" s="1"/>
  <c r="L1356" i="8"/>
  <c r="X985" i="1"/>
  <c r="Q1357" i="8" s="1"/>
  <c r="L1357" i="8"/>
  <c r="X984" i="1"/>
  <c r="Q1358" i="8" s="1"/>
  <c r="L1358" i="8"/>
  <c r="X983" i="1"/>
  <c r="Q1359" i="8" s="1"/>
  <c r="L1359" i="8"/>
  <c r="X982" i="1"/>
  <c r="Q1360" i="8" s="1"/>
  <c r="L1360" i="8"/>
  <c r="X981" i="1"/>
  <c r="Q1361" i="8" s="1"/>
  <c r="L1361" i="8"/>
  <c r="X980" i="1"/>
  <c r="Q1362" i="8" s="1"/>
  <c r="L1362" i="8"/>
  <c r="X979" i="1"/>
  <c r="Q1363" i="8" s="1"/>
  <c r="L1363" i="8"/>
  <c r="X978" i="1"/>
  <c r="Q1364" i="8" s="1"/>
  <c r="L1364" i="8"/>
  <c r="X977" i="1"/>
  <c r="Q1365" i="8" s="1"/>
  <c r="L1365" i="8"/>
  <c r="X976" i="1"/>
  <c r="Q1366" i="8" s="1"/>
  <c r="L1366" i="8"/>
  <c r="X975" i="1"/>
  <c r="Q1367" i="8" s="1"/>
  <c r="L1367" i="8"/>
  <c r="X974" i="1"/>
  <c r="Q1368" i="8" s="1"/>
  <c r="L1368" i="8"/>
  <c r="X973" i="1"/>
  <c r="Q1369" i="8" s="1"/>
  <c r="L1369" i="8"/>
  <c r="X972" i="1"/>
  <c r="Q1370" i="8" s="1"/>
  <c r="L1370" i="8"/>
  <c r="X971" i="1"/>
  <c r="Q1371" i="8" s="1"/>
  <c r="L1371" i="8"/>
  <c r="X970" i="1"/>
  <c r="Q1372" i="8" s="1"/>
  <c r="L1372" i="8"/>
  <c r="X969" i="1"/>
  <c r="Q1373" i="8" s="1"/>
  <c r="L1373" i="8"/>
  <c r="X968" i="1"/>
  <c r="Q1374" i="8" s="1"/>
  <c r="L1374" i="8"/>
  <c r="X967" i="1"/>
  <c r="Q1375" i="8" s="1"/>
  <c r="L1375" i="8"/>
  <c r="X966" i="1"/>
  <c r="Q1376" i="8" s="1"/>
  <c r="L1376" i="8"/>
  <c r="X965" i="1"/>
  <c r="Q1377" i="8" s="1"/>
  <c r="L1377" i="8"/>
  <c r="X964" i="1"/>
  <c r="Q1378" i="8" s="1"/>
  <c r="L1378" i="8"/>
  <c r="X963" i="1"/>
  <c r="Q1379" i="8" s="1"/>
  <c r="L1379" i="8"/>
  <c r="X962" i="1"/>
  <c r="Q1380" i="8" s="1"/>
  <c r="L1380" i="8"/>
  <c r="X961" i="1"/>
  <c r="Q1381" i="8" s="1"/>
  <c r="L1381" i="8"/>
  <c r="X960" i="1"/>
  <c r="Q1382" i="8" s="1"/>
  <c r="L1382" i="8"/>
  <c r="X959" i="1"/>
  <c r="Q1383" i="8" s="1"/>
  <c r="L1383" i="8"/>
  <c r="X958" i="1"/>
  <c r="Q1384" i="8" s="1"/>
  <c r="L1384" i="8"/>
  <c r="X957" i="1"/>
  <c r="Q1385" i="8" s="1"/>
  <c r="L1385" i="8"/>
  <c r="X956" i="1"/>
  <c r="Q1386" i="8" s="1"/>
  <c r="L1386" i="8"/>
  <c r="X955" i="1"/>
  <c r="Q1387" i="8" s="1"/>
  <c r="L1387" i="8"/>
  <c r="X954" i="1"/>
  <c r="Q1388" i="8" s="1"/>
  <c r="L1388" i="8"/>
  <c r="X953" i="1"/>
  <c r="Q1389" i="8" s="1"/>
  <c r="L1389" i="8"/>
  <c r="X952" i="1"/>
  <c r="Q1390" i="8" s="1"/>
  <c r="L1390" i="8"/>
  <c r="X951" i="1"/>
  <c r="Q1391" i="8" s="1"/>
  <c r="L1391" i="8"/>
  <c r="X950" i="1"/>
  <c r="Q1392" i="8" s="1"/>
  <c r="L1392" i="8"/>
  <c r="X949" i="1"/>
  <c r="Q1393" i="8" s="1"/>
  <c r="L1393" i="8"/>
  <c r="X948" i="1"/>
  <c r="Q1394" i="8" s="1"/>
  <c r="L1394" i="8"/>
  <c r="X947" i="1"/>
  <c r="Q1395" i="8" s="1"/>
  <c r="L1395" i="8"/>
  <c r="X946" i="1"/>
  <c r="Q1396" i="8" s="1"/>
  <c r="L1396" i="8"/>
  <c r="X945" i="1"/>
  <c r="Q1397" i="8" s="1"/>
  <c r="L1397" i="8"/>
  <c r="X944" i="1"/>
  <c r="Q1398" i="8" s="1"/>
  <c r="L1398" i="8"/>
  <c r="X943" i="1"/>
  <c r="Q1399" i="8" s="1"/>
  <c r="L1399" i="8"/>
  <c r="X942" i="1"/>
  <c r="Q1400" i="8" s="1"/>
  <c r="L1400" i="8"/>
  <c r="X941" i="1"/>
  <c r="Q1401" i="8" s="1"/>
  <c r="L1401" i="8"/>
  <c r="X940" i="1"/>
  <c r="Q1402" i="8" s="1"/>
  <c r="L1402" i="8"/>
  <c r="X939" i="1"/>
  <c r="Q1403" i="8" s="1"/>
  <c r="L1403" i="8"/>
  <c r="X938" i="1"/>
  <c r="Q1404" i="8" s="1"/>
  <c r="L1404" i="8"/>
  <c r="X937" i="1"/>
  <c r="Q1405" i="8" s="1"/>
  <c r="L1405" i="8"/>
  <c r="X936" i="1"/>
  <c r="Q1406" i="8" s="1"/>
  <c r="L1406" i="8"/>
  <c r="X935" i="1"/>
  <c r="Q1407" i="8" s="1"/>
  <c r="L1407" i="8"/>
  <c r="X934" i="1"/>
  <c r="Q1408" i="8" s="1"/>
  <c r="L1408" i="8"/>
  <c r="X933" i="1"/>
  <c r="Q1409" i="8" s="1"/>
  <c r="L1409" i="8"/>
  <c r="X932" i="1"/>
  <c r="Q1410" i="8" s="1"/>
  <c r="L1410" i="8"/>
  <c r="X931" i="1"/>
  <c r="Q1411" i="8" s="1"/>
  <c r="L1411" i="8"/>
  <c r="X930" i="1"/>
  <c r="Q1412" i="8" s="1"/>
  <c r="L1412" i="8"/>
  <c r="X929" i="1"/>
  <c r="Q1413" i="8" s="1"/>
  <c r="L1413" i="8"/>
  <c r="X928" i="1"/>
  <c r="Q1414" i="8" s="1"/>
  <c r="L1414" i="8"/>
  <c r="X927" i="1"/>
  <c r="Q1415" i="8" s="1"/>
  <c r="L1415" i="8"/>
  <c r="X926" i="1"/>
  <c r="Q1416" i="8" s="1"/>
  <c r="L1416" i="8"/>
  <c r="X925" i="1"/>
  <c r="Q1417" i="8" s="1"/>
  <c r="L1417" i="8"/>
  <c r="X924" i="1"/>
  <c r="Q1418" i="8" s="1"/>
  <c r="L1418" i="8"/>
  <c r="X923" i="1"/>
  <c r="Q1419" i="8" s="1"/>
  <c r="L1419" i="8"/>
  <c r="X922" i="1"/>
  <c r="Q1420" i="8" s="1"/>
  <c r="L1420" i="8"/>
  <c r="X921" i="1"/>
  <c r="Q1421" i="8" s="1"/>
  <c r="L1421" i="8"/>
  <c r="X920" i="1"/>
  <c r="Q1422" i="8" s="1"/>
  <c r="L1422" i="8"/>
  <c r="X919" i="1"/>
  <c r="Q1423" i="8" s="1"/>
  <c r="L1423" i="8"/>
  <c r="X918" i="1"/>
  <c r="Q1424" i="8" s="1"/>
  <c r="L1424" i="8"/>
  <c r="X917" i="1"/>
  <c r="Q1425" i="8" s="1"/>
  <c r="L1425" i="8"/>
  <c r="X916" i="1"/>
  <c r="Q1426" i="8" s="1"/>
  <c r="L1426" i="8"/>
  <c r="X915" i="1"/>
  <c r="Q1427" i="8" s="1"/>
  <c r="L1427" i="8"/>
  <c r="X914" i="1"/>
  <c r="Q1428" i="8" s="1"/>
  <c r="L1428" i="8"/>
  <c r="X913" i="1"/>
  <c r="Q1429" i="8" s="1"/>
  <c r="L1429" i="8"/>
  <c r="X912" i="1"/>
  <c r="Q1430" i="8" s="1"/>
  <c r="L1430" i="8"/>
  <c r="X911" i="1"/>
  <c r="Q1431" i="8" s="1"/>
  <c r="L1431" i="8"/>
  <c r="X910" i="1"/>
  <c r="Q1432" i="8" s="1"/>
  <c r="L1432" i="8"/>
  <c r="X909" i="1"/>
  <c r="Q1433" i="8" s="1"/>
  <c r="L1433" i="8"/>
  <c r="X908" i="1"/>
  <c r="Q1434" i="8" s="1"/>
  <c r="L1434" i="8"/>
  <c r="X907" i="1"/>
  <c r="Q1435" i="8" s="1"/>
  <c r="L1435" i="8"/>
  <c r="X906" i="1"/>
  <c r="Q1436" i="8" s="1"/>
  <c r="L1436" i="8"/>
  <c r="X905" i="1"/>
  <c r="Q1437" i="8" s="1"/>
  <c r="L1437" i="8"/>
  <c r="X904" i="1"/>
  <c r="Q1438" i="8" s="1"/>
  <c r="L1438" i="8"/>
  <c r="X903" i="1"/>
  <c r="Q1439" i="8" s="1"/>
  <c r="L1439" i="8"/>
  <c r="X902" i="1"/>
  <c r="Q1440" i="8" s="1"/>
  <c r="L1440" i="8"/>
  <c r="X901" i="1"/>
  <c r="Q1441" i="8" s="1"/>
  <c r="L1441" i="8"/>
  <c r="X900" i="1"/>
  <c r="Q1442" i="8" s="1"/>
  <c r="L1442" i="8"/>
  <c r="X899" i="1"/>
  <c r="Q1443" i="8" s="1"/>
  <c r="L1443" i="8"/>
  <c r="X898" i="1"/>
  <c r="Q1444" i="8" s="1"/>
  <c r="L1444" i="8"/>
  <c r="X897" i="1"/>
  <c r="Q1445" i="8" s="1"/>
  <c r="L1445" i="8"/>
  <c r="X896" i="1"/>
  <c r="Q1446" i="8" s="1"/>
  <c r="L1446" i="8"/>
  <c r="X895" i="1"/>
  <c r="Q1447" i="8" s="1"/>
  <c r="L1447" i="8"/>
  <c r="X894" i="1"/>
  <c r="Q1448" i="8" s="1"/>
  <c r="L1448" i="8"/>
  <c r="X893" i="1"/>
  <c r="Q1449" i="8" s="1"/>
  <c r="L1449" i="8"/>
  <c r="X892" i="1"/>
  <c r="Q1450" i="8" s="1"/>
  <c r="L1450" i="8"/>
  <c r="X891" i="1"/>
  <c r="Q1451" i="8" s="1"/>
  <c r="L1451" i="8"/>
  <c r="X890" i="1"/>
  <c r="Q1452" i="8" s="1"/>
  <c r="L1452" i="8"/>
  <c r="X889" i="1"/>
  <c r="Q1453" i="8" s="1"/>
  <c r="L1453" i="8"/>
  <c r="X888" i="1"/>
  <c r="Q1454" i="8" s="1"/>
  <c r="L1454" i="8"/>
  <c r="X887" i="1"/>
  <c r="Q1455" i="8" s="1"/>
  <c r="L1455" i="8"/>
  <c r="X886" i="1"/>
  <c r="Q1456" i="8" s="1"/>
  <c r="L1456" i="8"/>
  <c r="X885" i="1"/>
  <c r="Q1457" i="8" s="1"/>
  <c r="L1457" i="8"/>
  <c r="X884" i="1"/>
  <c r="Q1458" i="8" s="1"/>
  <c r="L1458" i="8"/>
  <c r="X883" i="1"/>
  <c r="Q1459" i="8" s="1"/>
  <c r="L1459" i="8"/>
  <c r="X882" i="1"/>
  <c r="Q1460" i="8" s="1"/>
  <c r="L1460" i="8"/>
  <c r="X881" i="1"/>
  <c r="Q1461" i="8" s="1"/>
  <c r="L1461" i="8"/>
  <c r="X880" i="1"/>
  <c r="Q1462" i="8" s="1"/>
  <c r="L1462" i="8"/>
  <c r="X879" i="1"/>
  <c r="Q1463" i="8" s="1"/>
  <c r="L1463" i="8"/>
  <c r="X878" i="1"/>
  <c r="Q1464" i="8" s="1"/>
  <c r="L1464" i="8"/>
  <c r="X877" i="1"/>
  <c r="Q1465" i="8" s="1"/>
  <c r="L1465" i="8"/>
  <c r="X876" i="1"/>
  <c r="Q1466" i="8" s="1"/>
  <c r="L1466" i="8"/>
  <c r="X875" i="1"/>
  <c r="Q1467" i="8" s="1"/>
  <c r="L1467" i="8"/>
  <c r="X874" i="1"/>
  <c r="Q1468" i="8" s="1"/>
  <c r="L1468" i="8"/>
  <c r="X873" i="1"/>
  <c r="Q1469" i="8" s="1"/>
  <c r="L1469" i="8"/>
  <c r="X872" i="1"/>
  <c r="Q1470" i="8" s="1"/>
  <c r="L1470" i="8"/>
  <c r="X871" i="1"/>
  <c r="Q1471" i="8" s="1"/>
  <c r="L1471" i="8"/>
  <c r="X870" i="1"/>
  <c r="Q1472" i="8" s="1"/>
  <c r="L1472" i="8"/>
  <c r="X869" i="1"/>
  <c r="Q1473" i="8" s="1"/>
  <c r="L1473" i="8"/>
  <c r="X868" i="1"/>
  <c r="Q1474" i="8" s="1"/>
  <c r="L1474" i="8"/>
  <c r="X867" i="1"/>
  <c r="Q1475" i="8" s="1"/>
  <c r="L1475" i="8"/>
  <c r="X866" i="1"/>
  <c r="Q1476" i="8" s="1"/>
  <c r="L1476" i="8"/>
  <c r="X865" i="1"/>
  <c r="Q1477" i="8" s="1"/>
  <c r="L1477" i="8"/>
  <c r="X864" i="1"/>
  <c r="Q1478" i="8" s="1"/>
  <c r="L1478" i="8"/>
  <c r="X863" i="1"/>
  <c r="Q1479" i="8" s="1"/>
  <c r="L1479" i="8"/>
  <c r="X862" i="1"/>
  <c r="Q1480" i="8" s="1"/>
  <c r="L1480" i="8"/>
  <c r="X861" i="1"/>
  <c r="Q1481" i="8" s="1"/>
  <c r="L1481" i="8"/>
  <c r="X860" i="1"/>
  <c r="Q1482" i="8" s="1"/>
  <c r="L1482" i="8"/>
  <c r="X859" i="1"/>
  <c r="Q1483" i="8" s="1"/>
  <c r="L1483" i="8"/>
  <c r="X858" i="1"/>
  <c r="Q1484" i="8" s="1"/>
  <c r="L1484" i="8"/>
  <c r="X857" i="1"/>
  <c r="Q1485" i="8" s="1"/>
  <c r="L1485" i="8"/>
  <c r="X856" i="1"/>
  <c r="Q1486" i="8" s="1"/>
  <c r="L1486" i="8"/>
  <c r="X855" i="1"/>
  <c r="Q1487" i="8" s="1"/>
  <c r="L1487" i="8"/>
  <c r="X854" i="1"/>
  <c r="Q1488" i="8" s="1"/>
  <c r="L1488" i="8"/>
  <c r="X853" i="1"/>
  <c r="Q1489" i="8" s="1"/>
  <c r="L1489" i="8"/>
  <c r="X852" i="1"/>
  <c r="Q1490" i="8" s="1"/>
  <c r="L1490" i="8"/>
  <c r="X851" i="1"/>
  <c r="Q1491" i="8" s="1"/>
  <c r="L1491" i="8"/>
  <c r="X850" i="1"/>
  <c r="Q1492" i="8" s="1"/>
  <c r="L1492" i="8"/>
  <c r="X849" i="1"/>
  <c r="Q1493" i="8" s="1"/>
  <c r="L1493" i="8"/>
  <c r="X848" i="1"/>
  <c r="Q1494" i="8" s="1"/>
  <c r="L1494" i="8"/>
  <c r="X847" i="1"/>
  <c r="Q1495" i="8" s="1"/>
  <c r="L1495" i="8"/>
  <c r="X846" i="1"/>
  <c r="Q1496" i="8" s="1"/>
  <c r="L1496" i="8"/>
  <c r="X845" i="1"/>
  <c r="Q1497" i="8" s="1"/>
  <c r="L1497" i="8"/>
  <c r="X844" i="1"/>
  <c r="Q1498" i="8" s="1"/>
  <c r="L1498" i="8"/>
  <c r="X843" i="1"/>
  <c r="Q1499" i="8" s="1"/>
  <c r="L1499" i="8"/>
  <c r="X842" i="1"/>
  <c r="Q1500" i="8" s="1"/>
  <c r="L1500" i="8"/>
  <c r="X841" i="1"/>
  <c r="Q1501" i="8" s="1"/>
  <c r="L1501" i="8"/>
  <c r="X840" i="1"/>
  <c r="Q1502" i="8" s="1"/>
  <c r="L1502" i="8"/>
  <c r="X839" i="1"/>
  <c r="Q1503" i="8" s="1"/>
  <c r="L1503" i="8"/>
  <c r="X838" i="1"/>
  <c r="Q1504" i="8" s="1"/>
  <c r="L1504" i="8"/>
  <c r="X837" i="1"/>
  <c r="Q1505" i="8" s="1"/>
  <c r="L1505" i="8"/>
  <c r="X836" i="1"/>
  <c r="Q1506" i="8" s="1"/>
  <c r="L1506" i="8"/>
  <c r="X835" i="1"/>
  <c r="Q1507" i="8" s="1"/>
  <c r="L1507" i="8"/>
  <c r="X834" i="1"/>
  <c r="Q1508" i="8" s="1"/>
  <c r="L1508" i="8"/>
  <c r="X833" i="1"/>
  <c r="Q1509" i="8" s="1"/>
  <c r="L1509" i="8"/>
  <c r="X832" i="1"/>
  <c r="Q1510" i="8" s="1"/>
  <c r="L1510" i="8"/>
  <c r="X831" i="1"/>
  <c r="Q1511" i="8" s="1"/>
  <c r="L1511" i="8"/>
  <c r="X830" i="1"/>
  <c r="Q1512" i="8" s="1"/>
  <c r="L1512" i="8"/>
  <c r="X829" i="1"/>
  <c r="Q1513" i="8" s="1"/>
  <c r="L1513" i="8"/>
  <c r="X828" i="1"/>
  <c r="Q1514" i="8" s="1"/>
  <c r="L1514" i="8"/>
  <c r="X827" i="1"/>
  <c r="Q1515" i="8" s="1"/>
  <c r="L1515" i="8"/>
  <c r="X826" i="1"/>
  <c r="Q1516" i="8" s="1"/>
  <c r="L1516" i="8"/>
  <c r="X825" i="1"/>
  <c r="Q1517" i="8" s="1"/>
  <c r="L1517" i="8"/>
  <c r="X824" i="1"/>
  <c r="Q1518" i="8" s="1"/>
  <c r="L1518" i="8"/>
  <c r="X823" i="1"/>
  <c r="Q1519" i="8" s="1"/>
  <c r="L1519" i="8"/>
  <c r="X822" i="1"/>
  <c r="Q1520" i="8" s="1"/>
  <c r="L1520" i="8"/>
  <c r="X821" i="1"/>
  <c r="Q1521" i="8" s="1"/>
  <c r="L1521" i="8"/>
  <c r="X820" i="1"/>
  <c r="Q1522" i="8" s="1"/>
  <c r="L1522" i="8"/>
  <c r="X819" i="1"/>
  <c r="Q1523" i="8" s="1"/>
  <c r="L1523" i="8"/>
  <c r="X818" i="1"/>
  <c r="Q1524" i="8" s="1"/>
  <c r="L1524" i="8"/>
  <c r="X817" i="1"/>
  <c r="Q1525" i="8" s="1"/>
  <c r="L1525" i="8"/>
  <c r="X816" i="1"/>
  <c r="Q1526" i="8" s="1"/>
  <c r="L1526" i="8"/>
  <c r="X815" i="1"/>
  <c r="Q1527" i="8" s="1"/>
  <c r="L1527" i="8"/>
  <c r="X814" i="1"/>
  <c r="Q1528" i="8" s="1"/>
  <c r="L1528" i="8"/>
  <c r="X813" i="1"/>
  <c r="Q1529" i="8" s="1"/>
  <c r="L1529" i="8"/>
  <c r="X812" i="1"/>
  <c r="Q1530" i="8" s="1"/>
  <c r="L1530" i="8"/>
  <c r="X811" i="1"/>
  <c r="Q1531" i="8" s="1"/>
  <c r="L1531" i="8"/>
  <c r="X810" i="1"/>
  <c r="Q1532" i="8" s="1"/>
  <c r="L1532" i="8"/>
  <c r="X809" i="1"/>
  <c r="Q1533" i="8" s="1"/>
  <c r="L1533" i="8"/>
  <c r="X808" i="1"/>
  <c r="Q1534" i="8" s="1"/>
  <c r="L1534" i="8"/>
  <c r="X807" i="1"/>
  <c r="Q1535" i="8" s="1"/>
  <c r="L1535" i="8"/>
  <c r="X806" i="1"/>
  <c r="Q1536" i="8" s="1"/>
  <c r="L1536" i="8"/>
  <c r="X805" i="1"/>
  <c r="Q1537" i="8" s="1"/>
  <c r="L1537" i="8"/>
  <c r="X804" i="1"/>
  <c r="Q1538" i="8" s="1"/>
  <c r="L1538" i="8"/>
  <c r="X803" i="1"/>
  <c r="Q1539" i="8" s="1"/>
  <c r="L1539" i="8"/>
  <c r="X802" i="1"/>
  <c r="Q1540" i="8" s="1"/>
  <c r="L1540" i="8"/>
  <c r="X801" i="1"/>
  <c r="Q1541" i="8" s="1"/>
  <c r="L1541" i="8"/>
  <c r="X800" i="1"/>
  <c r="Q1542" i="8" s="1"/>
  <c r="L1542" i="8"/>
  <c r="X799" i="1"/>
  <c r="Q1543" i="8" s="1"/>
  <c r="L1543" i="8"/>
  <c r="X798" i="1"/>
  <c r="Q1544" i="8" s="1"/>
  <c r="L1544" i="8"/>
  <c r="X797" i="1"/>
  <c r="Q1545" i="8" s="1"/>
  <c r="L1545" i="8"/>
  <c r="X796" i="1"/>
  <c r="Q1546" i="8" s="1"/>
  <c r="L1546" i="8"/>
  <c r="X795" i="1"/>
  <c r="Q1547" i="8" s="1"/>
  <c r="L1547" i="8"/>
  <c r="X794" i="1"/>
  <c r="Q1548" i="8" s="1"/>
  <c r="L1548" i="8"/>
  <c r="X793" i="1"/>
  <c r="Q1549" i="8" s="1"/>
  <c r="L1549" i="8"/>
  <c r="X792" i="1"/>
  <c r="Q1550" i="8" s="1"/>
  <c r="L1550" i="8"/>
  <c r="X791" i="1"/>
  <c r="Q1551" i="8" s="1"/>
  <c r="L1551" i="8"/>
  <c r="X790" i="1"/>
  <c r="Q1552" i="8" s="1"/>
  <c r="L1552" i="8"/>
  <c r="X789" i="1"/>
  <c r="Q1553" i="8" s="1"/>
  <c r="L1553" i="8"/>
  <c r="X788" i="1"/>
  <c r="Q1554" i="8" s="1"/>
  <c r="L1554" i="8"/>
  <c r="X787" i="1"/>
  <c r="Q1555" i="8" s="1"/>
  <c r="L1555" i="8"/>
  <c r="X786" i="1"/>
  <c r="Q1556" i="8" s="1"/>
  <c r="L1556" i="8"/>
  <c r="X785" i="1"/>
  <c r="Q1557" i="8" s="1"/>
  <c r="L1557" i="8"/>
  <c r="X784" i="1"/>
  <c r="Q1558" i="8" s="1"/>
  <c r="L1558" i="8"/>
  <c r="X783" i="1"/>
  <c r="Q1559" i="8" s="1"/>
  <c r="L1559" i="8"/>
  <c r="X782" i="1"/>
  <c r="Q1560" i="8" s="1"/>
  <c r="L1560" i="8"/>
  <c r="X781" i="1"/>
  <c r="Q1561" i="8" s="1"/>
  <c r="L1561" i="8"/>
  <c r="X780" i="1"/>
  <c r="Q1562" i="8" s="1"/>
  <c r="L1562" i="8"/>
  <c r="X779" i="1"/>
  <c r="Q1563" i="8" s="1"/>
  <c r="L1563" i="8"/>
  <c r="X778" i="1"/>
  <c r="Q1564" i="8" s="1"/>
  <c r="L1564" i="8"/>
  <c r="X777" i="1"/>
  <c r="Q1565" i="8" s="1"/>
  <c r="L1565" i="8"/>
  <c r="X776" i="1"/>
  <c r="Q1566" i="8" s="1"/>
  <c r="L1566" i="8"/>
  <c r="X775" i="1"/>
  <c r="Q1567" i="8" s="1"/>
  <c r="L1567" i="8"/>
  <c r="X774" i="1"/>
  <c r="Q1568" i="8" s="1"/>
  <c r="L1568" i="8"/>
  <c r="X773" i="1"/>
  <c r="Q1569" i="8" s="1"/>
  <c r="L1569" i="8"/>
  <c r="X772" i="1"/>
  <c r="Q1570" i="8" s="1"/>
  <c r="L1570" i="8"/>
  <c r="X771" i="1"/>
  <c r="Q1571" i="8" s="1"/>
  <c r="L1571" i="8"/>
  <c r="X770" i="1"/>
  <c r="Q1572" i="8" s="1"/>
  <c r="L1572" i="8"/>
  <c r="X769" i="1"/>
  <c r="Q1573" i="8" s="1"/>
  <c r="L1573" i="8"/>
  <c r="X768" i="1"/>
  <c r="Q1574" i="8" s="1"/>
  <c r="L1574" i="8"/>
  <c r="X767" i="1"/>
  <c r="Q1575" i="8" s="1"/>
  <c r="L1575" i="8"/>
  <c r="X766" i="1"/>
  <c r="Q1576" i="8" s="1"/>
  <c r="L1576" i="8"/>
  <c r="X765" i="1"/>
  <c r="Q1577" i="8" s="1"/>
  <c r="L1577" i="8"/>
  <c r="X764" i="1"/>
  <c r="Q1578" i="8" s="1"/>
  <c r="L1578" i="8"/>
  <c r="X763" i="1"/>
  <c r="Q1579" i="8" s="1"/>
  <c r="L1579" i="8"/>
  <c r="X762" i="1"/>
  <c r="Q1580" i="8" s="1"/>
  <c r="L1580" i="8"/>
  <c r="X761" i="1"/>
  <c r="Q1581" i="8" s="1"/>
  <c r="L1581" i="8"/>
  <c r="X760" i="1"/>
  <c r="Q1582" i="8" s="1"/>
  <c r="L1582" i="8"/>
  <c r="X759" i="1"/>
  <c r="Q1583" i="8" s="1"/>
  <c r="L1583" i="8"/>
  <c r="X758" i="1"/>
  <c r="Q1584" i="8" s="1"/>
  <c r="L1584" i="8"/>
  <c r="X757" i="1"/>
  <c r="Q1585" i="8" s="1"/>
  <c r="L1585" i="8"/>
  <c r="X756" i="1"/>
  <c r="Q1586" i="8" s="1"/>
  <c r="L1586" i="8"/>
  <c r="X755" i="1"/>
  <c r="Q1587" i="8" s="1"/>
  <c r="L1587" i="8"/>
  <c r="X754" i="1"/>
  <c r="Q1588" i="8" s="1"/>
  <c r="L1588" i="8"/>
  <c r="X753" i="1"/>
  <c r="Q1589" i="8" s="1"/>
  <c r="L1589" i="8"/>
  <c r="X752" i="1"/>
  <c r="Q1590" i="8" s="1"/>
  <c r="L1590" i="8"/>
  <c r="X751" i="1"/>
  <c r="Q1591" i="8" s="1"/>
  <c r="L1591" i="8"/>
  <c r="X750" i="1"/>
  <c r="Q1592" i="8" s="1"/>
  <c r="L1592" i="8"/>
  <c r="X749" i="1"/>
  <c r="Q1593" i="8" s="1"/>
  <c r="L1593" i="8"/>
  <c r="X748" i="1"/>
  <c r="Q1594" i="8" s="1"/>
  <c r="L1594" i="8"/>
  <c r="X747" i="1"/>
  <c r="Q1595" i="8" s="1"/>
  <c r="L1595" i="8"/>
  <c r="X746" i="1"/>
  <c r="Q1596" i="8" s="1"/>
  <c r="L1596" i="8"/>
  <c r="X745" i="1"/>
  <c r="Q1597" i="8" s="1"/>
  <c r="L1597" i="8"/>
  <c r="X744" i="1"/>
  <c r="Q1598" i="8" s="1"/>
  <c r="L1598" i="8"/>
  <c r="X743" i="1"/>
  <c r="Q1599" i="8" s="1"/>
  <c r="L1599" i="8"/>
  <c r="X742" i="1"/>
  <c r="Q1600" i="8" s="1"/>
  <c r="L1600" i="8"/>
  <c r="X741" i="1"/>
  <c r="Q1601" i="8" s="1"/>
  <c r="L1601" i="8"/>
  <c r="X740" i="1"/>
  <c r="Q1602" i="8" s="1"/>
  <c r="L1602" i="8"/>
  <c r="X739" i="1"/>
  <c r="Q1603" i="8" s="1"/>
  <c r="L1603" i="8"/>
  <c r="X738" i="1"/>
  <c r="Q1604" i="8" s="1"/>
  <c r="L1604" i="8"/>
  <c r="X737" i="1"/>
  <c r="Q1605" i="8" s="1"/>
  <c r="L1605" i="8"/>
  <c r="X736" i="1"/>
  <c r="Q1606" i="8" s="1"/>
  <c r="L1606" i="8"/>
  <c r="X735" i="1"/>
  <c r="Q1607" i="8" s="1"/>
  <c r="L1607" i="8"/>
  <c r="X733" i="1"/>
  <c r="Q1608" i="8" s="1"/>
  <c r="L1608" i="8"/>
  <c r="X732" i="1"/>
  <c r="Q1609" i="8" s="1"/>
  <c r="L1609" i="8"/>
  <c r="X731" i="1"/>
  <c r="Q1610" i="8" s="1"/>
  <c r="L1610" i="8"/>
  <c r="X730" i="1"/>
  <c r="Q1611" i="8" s="1"/>
  <c r="L1611" i="8"/>
  <c r="X729" i="1"/>
  <c r="Q1612" i="8" s="1"/>
  <c r="L1612" i="8"/>
  <c r="X728" i="1"/>
  <c r="Q1613" i="8" s="1"/>
  <c r="L1613" i="8"/>
  <c r="X727" i="1"/>
  <c r="Q1614" i="8" s="1"/>
  <c r="L1614" i="8"/>
  <c r="X726" i="1"/>
  <c r="Q1615" i="8" s="1"/>
  <c r="L1615" i="8"/>
  <c r="X725" i="1"/>
  <c r="Q1616" i="8" s="1"/>
  <c r="L1616" i="8"/>
  <c r="X724" i="1"/>
  <c r="Q1617" i="8" s="1"/>
  <c r="L1617" i="8"/>
  <c r="X723" i="1"/>
  <c r="Q1618" i="8" s="1"/>
  <c r="L1618" i="8"/>
  <c r="X722" i="1"/>
  <c r="Q1619" i="8" s="1"/>
  <c r="L1619" i="8"/>
  <c r="X721" i="1"/>
  <c r="Q1620" i="8" s="1"/>
  <c r="L1620" i="8"/>
  <c r="X720" i="1"/>
  <c r="Q1621" i="8" s="1"/>
  <c r="L1621" i="8"/>
  <c r="X719" i="1"/>
  <c r="Q1622" i="8" s="1"/>
  <c r="L1622" i="8"/>
  <c r="X718" i="1"/>
  <c r="Q1623" i="8" s="1"/>
  <c r="L1623" i="8"/>
  <c r="X717" i="1"/>
  <c r="Q1624" i="8" s="1"/>
  <c r="L1624" i="8"/>
  <c r="X716" i="1"/>
  <c r="Q1625" i="8" s="1"/>
  <c r="L1625" i="8"/>
  <c r="X715" i="1"/>
  <c r="Q1626" i="8" s="1"/>
  <c r="L1626" i="8"/>
  <c r="X714" i="1"/>
  <c r="Q1627" i="8" s="1"/>
  <c r="L1627" i="8"/>
  <c r="X713" i="1"/>
  <c r="Q1628" i="8" s="1"/>
  <c r="L1628" i="8"/>
  <c r="X712" i="1"/>
  <c r="Q1629" i="8" s="1"/>
  <c r="L1629" i="8"/>
  <c r="X711" i="1"/>
  <c r="Q1630" i="8" s="1"/>
  <c r="L1630" i="8"/>
  <c r="X710" i="1"/>
  <c r="Q1631" i="8" s="1"/>
  <c r="L1631" i="8"/>
  <c r="X709" i="1"/>
  <c r="Q1632" i="8" s="1"/>
  <c r="L1632" i="8"/>
  <c r="X708" i="1"/>
  <c r="Q1633" i="8" s="1"/>
  <c r="L1633" i="8"/>
  <c r="X707" i="1"/>
  <c r="Q1634" i="8" s="1"/>
  <c r="L1634" i="8"/>
  <c r="X706" i="1"/>
  <c r="Q1635" i="8" s="1"/>
  <c r="L1635" i="8"/>
  <c r="X705" i="1"/>
  <c r="Q1636" i="8" s="1"/>
  <c r="L1636" i="8"/>
  <c r="X704" i="1"/>
  <c r="Q1637" i="8" s="1"/>
  <c r="L1637" i="8"/>
  <c r="X703" i="1"/>
  <c r="Q1638" i="8" s="1"/>
  <c r="L1638" i="8"/>
  <c r="X702" i="1"/>
  <c r="Q1639" i="8" s="1"/>
  <c r="L1639" i="8"/>
  <c r="X701" i="1"/>
  <c r="Q1640" i="8" s="1"/>
  <c r="L1640" i="8"/>
  <c r="X700" i="1"/>
  <c r="Q1641" i="8" s="1"/>
  <c r="L1641" i="8"/>
  <c r="X699" i="1"/>
  <c r="Q1642" i="8" s="1"/>
  <c r="L1642" i="8"/>
  <c r="X698" i="1"/>
  <c r="Q1643" i="8" s="1"/>
  <c r="L1643" i="8"/>
  <c r="X697" i="1"/>
  <c r="Q1644" i="8" s="1"/>
  <c r="L1644" i="8"/>
  <c r="X696" i="1"/>
  <c r="Q1645" i="8" s="1"/>
  <c r="L1645" i="8"/>
  <c r="X695" i="1"/>
  <c r="Q1646" i="8" s="1"/>
  <c r="L1646" i="8"/>
  <c r="X694" i="1"/>
  <c r="Q1647" i="8" s="1"/>
  <c r="L1647" i="8"/>
  <c r="X693" i="1"/>
  <c r="Q1648" i="8" s="1"/>
  <c r="L1648" i="8"/>
  <c r="X692" i="1"/>
  <c r="Q1649" i="8" s="1"/>
  <c r="L1649" i="8"/>
  <c r="X691" i="1"/>
  <c r="Q1650" i="8" s="1"/>
  <c r="L1650" i="8"/>
  <c r="X690" i="1"/>
  <c r="Q1651" i="8" s="1"/>
  <c r="L1651" i="8"/>
  <c r="X689" i="1"/>
  <c r="Q1652" i="8" s="1"/>
  <c r="L1652" i="8"/>
  <c r="X688" i="1"/>
  <c r="Q1653" i="8" s="1"/>
  <c r="L1653" i="8"/>
  <c r="X687" i="1"/>
  <c r="Q1654" i="8" s="1"/>
  <c r="L1654" i="8"/>
  <c r="X686" i="1"/>
  <c r="Q1655" i="8" s="1"/>
  <c r="L1655" i="8"/>
  <c r="X685" i="1"/>
  <c r="Q1656" i="8" s="1"/>
  <c r="L1656" i="8"/>
  <c r="X684" i="1"/>
  <c r="Q1657" i="8" s="1"/>
  <c r="L1657" i="8"/>
  <c r="X683" i="1"/>
  <c r="Q1658" i="8" s="1"/>
  <c r="L1658" i="8"/>
  <c r="X682" i="1"/>
  <c r="Q1659" i="8" s="1"/>
  <c r="L1659" i="8"/>
  <c r="X681" i="1"/>
  <c r="Q1660" i="8" s="1"/>
  <c r="L1660" i="8"/>
  <c r="X680" i="1"/>
  <c r="Q1661" i="8" s="1"/>
  <c r="L1661" i="8"/>
  <c r="X679" i="1"/>
  <c r="Q1662" i="8" s="1"/>
  <c r="L1662" i="8"/>
  <c r="X678" i="1"/>
  <c r="Q1663" i="8" s="1"/>
  <c r="L1663" i="8"/>
  <c r="X677" i="1"/>
  <c r="Q1664" i="8" s="1"/>
  <c r="L1664" i="8"/>
  <c r="X676" i="1"/>
  <c r="Q1665" i="8" s="1"/>
  <c r="L1665" i="8"/>
  <c r="X675" i="1"/>
  <c r="Q1666" i="8" s="1"/>
  <c r="L1666" i="8"/>
  <c r="X674" i="1"/>
  <c r="Q1667" i="8" s="1"/>
  <c r="L1667" i="8"/>
  <c r="X673" i="1"/>
  <c r="Q1668" i="8" s="1"/>
  <c r="L1668" i="8"/>
  <c r="X672" i="1"/>
  <c r="Q1669" i="8" s="1"/>
  <c r="L1669" i="8"/>
  <c r="X671" i="1"/>
  <c r="Q1670" i="8" s="1"/>
  <c r="L1670" i="8"/>
  <c r="X670" i="1"/>
  <c r="Q1671" i="8" s="1"/>
  <c r="L1671" i="8"/>
  <c r="X669" i="1"/>
  <c r="Q1672" i="8" s="1"/>
  <c r="L1672" i="8"/>
  <c r="X668" i="1"/>
  <c r="Q1673" i="8" s="1"/>
  <c r="L1673" i="8"/>
  <c r="X667" i="1"/>
  <c r="Q1674" i="8" s="1"/>
  <c r="L1674" i="8"/>
  <c r="X666" i="1"/>
  <c r="Q1675" i="8" s="1"/>
  <c r="L1675" i="8"/>
  <c r="X665" i="1"/>
  <c r="Q1676" i="8" s="1"/>
  <c r="L1676" i="8"/>
  <c r="X664" i="1"/>
  <c r="Q1677" i="8" s="1"/>
  <c r="L1677" i="8"/>
  <c r="X663" i="1"/>
  <c r="Q1678" i="8" s="1"/>
  <c r="L1678" i="8"/>
  <c r="X662" i="1"/>
  <c r="Q1679" i="8" s="1"/>
  <c r="L1679" i="8"/>
  <c r="X661" i="1"/>
  <c r="Q1680" i="8" s="1"/>
  <c r="L1680" i="8"/>
  <c r="X660" i="1"/>
  <c r="Q1681" i="8" s="1"/>
  <c r="L1681" i="8"/>
  <c r="X659" i="1"/>
  <c r="Q1682" i="8" s="1"/>
  <c r="L1682" i="8"/>
  <c r="X658" i="1"/>
  <c r="Q1683" i="8" s="1"/>
  <c r="L1683" i="8"/>
  <c r="X657" i="1"/>
  <c r="Q1684" i="8" s="1"/>
  <c r="L1684" i="8"/>
  <c r="X656" i="1"/>
  <c r="Q1685" i="8" s="1"/>
  <c r="L1685" i="8"/>
  <c r="X655" i="1"/>
  <c r="Q1686" i="8" s="1"/>
  <c r="L1686" i="8"/>
  <c r="X654" i="1"/>
  <c r="Q1687" i="8" s="1"/>
  <c r="L1687" i="8"/>
  <c r="X653" i="1"/>
  <c r="Q1688" i="8" s="1"/>
  <c r="L1688" i="8"/>
  <c r="X652" i="1"/>
  <c r="Q1689" i="8" s="1"/>
  <c r="L1689" i="8"/>
  <c r="X651" i="1"/>
  <c r="Q1690" i="8" s="1"/>
  <c r="L1690" i="8"/>
  <c r="X650" i="1"/>
  <c r="Q1691" i="8" s="1"/>
  <c r="L1691" i="8"/>
  <c r="X649" i="1"/>
  <c r="Q1692" i="8" s="1"/>
  <c r="L1692" i="8"/>
  <c r="X648" i="1"/>
  <c r="Q1693" i="8" s="1"/>
  <c r="L1693" i="8"/>
  <c r="X647" i="1"/>
  <c r="Q1694" i="8" s="1"/>
  <c r="L1694" i="8"/>
  <c r="X646" i="1"/>
  <c r="Q1695" i="8" s="1"/>
  <c r="L1695" i="8"/>
  <c r="X645" i="1"/>
  <c r="Q1696" i="8" s="1"/>
  <c r="L1696" i="8"/>
  <c r="X644" i="1"/>
  <c r="Q1697" i="8" s="1"/>
  <c r="L1697" i="8"/>
  <c r="X643" i="1"/>
  <c r="Q1698" i="8" s="1"/>
  <c r="L1698" i="8"/>
  <c r="X642" i="1"/>
  <c r="Q1699" i="8" s="1"/>
  <c r="L1699" i="8"/>
  <c r="X641" i="1"/>
  <c r="Q1700" i="8" s="1"/>
  <c r="L1700" i="8"/>
  <c r="X640" i="1"/>
  <c r="Q1701" i="8" s="1"/>
  <c r="L1701" i="8"/>
  <c r="X639" i="1"/>
  <c r="Q1702" i="8" s="1"/>
  <c r="L1702" i="8"/>
  <c r="X638" i="1"/>
  <c r="Q1703" i="8" s="1"/>
  <c r="L1703" i="8"/>
  <c r="X637" i="1"/>
  <c r="Q1704" i="8" s="1"/>
  <c r="L1704" i="8"/>
  <c r="X636" i="1"/>
  <c r="Q1705" i="8" s="1"/>
  <c r="L1705" i="8"/>
  <c r="X635" i="1"/>
  <c r="Q1706" i="8" s="1"/>
  <c r="L1706" i="8"/>
  <c r="X634" i="1"/>
  <c r="Q1707" i="8" s="1"/>
  <c r="L1707" i="8"/>
  <c r="X633" i="1"/>
  <c r="Q1708" i="8" s="1"/>
  <c r="L1708" i="8"/>
  <c r="X632" i="1"/>
  <c r="Q1709" i="8" s="1"/>
  <c r="L1709" i="8"/>
  <c r="X631" i="1"/>
  <c r="Q1710" i="8" s="1"/>
  <c r="L1710" i="8"/>
  <c r="X630" i="1"/>
  <c r="Q1711" i="8" s="1"/>
  <c r="L1711" i="8"/>
  <c r="X629" i="1"/>
  <c r="Q1712" i="8" s="1"/>
  <c r="L1712" i="8"/>
  <c r="X628" i="1"/>
  <c r="Q1713" i="8" s="1"/>
  <c r="L1713" i="8"/>
  <c r="X627" i="1"/>
  <c r="Q1714" i="8" s="1"/>
  <c r="L1714" i="8"/>
  <c r="X626" i="1"/>
  <c r="Q1715" i="8" s="1"/>
  <c r="L1715" i="8"/>
  <c r="X625" i="1"/>
  <c r="Q1716" i="8" s="1"/>
  <c r="L1716" i="8"/>
  <c r="X624" i="1"/>
  <c r="Q1717" i="8" s="1"/>
  <c r="L1717" i="8"/>
  <c r="X623" i="1"/>
  <c r="Q1718" i="8" s="1"/>
  <c r="L1718" i="8"/>
  <c r="X622" i="1"/>
  <c r="Q1719" i="8" s="1"/>
  <c r="L1719" i="8"/>
  <c r="X621" i="1"/>
  <c r="Q1720" i="8" s="1"/>
  <c r="L1720" i="8"/>
  <c r="X620" i="1"/>
  <c r="Q1721" i="8" s="1"/>
  <c r="L1721" i="8"/>
  <c r="X619" i="1"/>
  <c r="Q1722" i="8" s="1"/>
  <c r="L1722" i="8"/>
  <c r="X618" i="1"/>
  <c r="Q1723" i="8" s="1"/>
  <c r="L1723" i="8"/>
  <c r="X617" i="1"/>
  <c r="Q1724" i="8" s="1"/>
  <c r="L1724" i="8"/>
  <c r="X616" i="1"/>
  <c r="Q1725" i="8" s="1"/>
  <c r="L1725" i="8"/>
  <c r="X615" i="1"/>
  <c r="Q1726" i="8" s="1"/>
  <c r="L1726" i="8"/>
  <c r="X614" i="1"/>
  <c r="Q1727" i="8" s="1"/>
  <c r="L1727" i="8"/>
  <c r="X613" i="1"/>
  <c r="Q1728" i="8" s="1"/>
  <c r="L1728" i="8"/>
  <c r="X612" i="1"/>
  <c r="Q1729" i="8" s="1"/>
  <c r="L1729" i="8"/>
  <c r="X611" i="1"/>
  <c r="Q1730" i="8" s="1"/>
  <c r="L1730" i="8"/>
  <c r="X610" i="1"/>
  <c r="Q1731" i="8" s="1"/>
  <c r="L1731" i="8"/>
  <c r="X609" i="1"/>
  <c r="Q1732" i="8" s="1"/>
  <c r="L1732" i="8"/>
  <c r="X608" i="1"/>
  <c r="Q1733" i="8" s="1"/>
  <c r="L1733" i="8"/>
  <c r="X607" i="1"/>
  <c r="Q1734" i="8" s="1"/>
  <c r="L1734" i="8"/>
  <c r="X606" i="1"/>
  <c r="Q1735" i="8" s="1"/>
  <c r="L1735" i="8"/>
  <c r="X605" i="1"/>
  <c r="Q1736" i="8" s="1"/>
  <c r="L1736" i="8"/>
  <c r="X604" i="1"/>
  <c r="Q1737" i="8" s="1"/>
  <c r="L1737" i="8"/>
  <c r="X603" i="1"/>
  <c r="Q1738" i="8" s="1"/>
  <c r="L1738" i="8"/>
  <c r="X602" i="1"/>
  <c r="Q1739" i="8" s="1"/>
  <c r="L1739" i="8"/>
  <c r="X601" i="1"/>
  <c r="Q1740" i="8" s="1"/>
  <c r="L1740" i="8"/>
  <c r="X600" i="1"/>
  <c r="Q1741" i="8" s="1"/>
  <c r="L1741" i="8"/>
  <c r="X599" i="1"/>
  <c r="Q1742" i="8" s="1"/>
  <c r="L1742" i="8"/>
  <c r="X598" i="1"/>
  <c r="Q1743" i="8" s="1"/>
  <c r="L1743" i="8"/>
  <c r="X597" i="1"/>
  <c r="Q1744" i="8" s="1"/>
  <c r="L1744" i="8"/>
  <c r="X596" i="1"/>
  <c r="Q1745" i="8" s="1"/>
  <c r="L1745" i="8"/>
  <c r="X595" i="1"/>
  <c r="Q1746" i="8" s="1"/>
  <c r="L1746" i="8"/>
  <c r="X594" i="1"/>
  <c r="Q1747" i="8" s="1"/>
  <c r="L1747" i="8"/>
  <c r="X593" i="1"/>
  <c r="Q1748" i="8" s="1"/>
  <c r="L1748" i="8"/>
  <c r="X592" i="1"/>
  <c r="Q1749" i="8" s="1"/>
  <c r="L1749" i="8"/>
  <c r="X591" i="1"/>
  <c r="Q1750" i="8" s="1"/>
  <c r="L1750" i="8"/>
  <c r="X590" i="1"/>
  <c r="Q1751" i="8" s="1"/>
  <c r="L1751" i="8"/>
  <c r="X589" i="1"/>
  <c r="Q1752" i="8" s="1"/>
  <c r="L1752" i="8"/>
  <c r="X588" i="1"/>
  <c r="Q1753" i="8" s="1"/>
  <c r="L1753" i="8"/>
  <c r="X587" i="1"/>
  <c r="Q1754" i="8" s="1"/>
  <c r="L1754" i="8"/>
  <c r="X586" i="1"/>
  <c r="Q1755" i="8" s="1"/>
  <c r="L1755" i="8"/>
  <c r="X585" i="1"/>
  <c r="Q1756" i="8" s="1"/>
  <c r="L1756" i="8"/>
  <c r="X584" i="1"/>
  <c r="Q1757" i="8" s="1"/>
  <c r="L1757" i="8"/>
  <c r="X583" i="1"/>
  <c r="Q1758" i="8" s="1"/>
  <c r="L1758" i="8"/>
  <c r="X582" i="1"/>
  <c r="Q1759" i="8" s="1"/>
  <c r="L1759" i="8"/>
  <c r="X581" i="1"/>
  <c r="Q1760" i="8" s="1"/>
  <c r="L1760" i="8"/>
  <c r="X580" i="1"/>
  <c r="Q1761" i="8" s="1"/>
  <c r="L1761" i="8"/>
  <c r="X579" i="1"/>
  <c r="Q1762" i="8" s="1"/>
  <c r="L1762" i="8"/>
  <c r="X578" i="1"/>
  <c r="Q1763" i="8" s="1"/>
  <c r="L1763" i="8"/>
  <c r="X577" i="1"/>
  <c r="Q1764" i="8" s="1"/>
  <c r="L1764" i="8"/>
  <c r="X576" i="1"/>
  <c r="Q1765" i="8" s="1"/>
  <c r="L1765" i="8"/>
  <c r="X575" i="1"/>
  <c r="Q1766" i="8" s="1"/>
  <c r="L1766" i="8"/>
  <c r="X574" i="1"/>
  <c r="Q1767" i="8" s="1"/>
  <c r="L1767" i="8"/>
  <c r="X573" i="1"/>
  <c r="Q1768" i="8" s="1"/>
  <c r="L1768" i="8"/>
  <c r="X572" i="1"/>
  <c r="Q1769" i="8" s="1"/>
  <c r="L1769" i="8"/>
  <c r="X571" i="1"/>
  <c r="Q1770" i="8" s="1"/>
  <c r="L1770" i="8"/>
  <c r="X570" i="1"/>
  <c r="Q1771" i="8" s="1"/>
  <c r="L1771" i="8"/>
  <c r="X569" i="1"/>
  <c r="Q1772" i="8" s="1"/>
  <c r="L1772" i="8"/>
  <c r="X568" i="1"/>
  <c r="Q1773" i="8" s="1"/>
  <c r="L1773" i="8"/>
  <c r="X567" i="1"/>
  <c r="Q1774" i="8" s="1"/>
  <c r="L1774" i="8"/>
  <c r="X566" i="1"/>
  <c r="Q1775" i="8" s="1"/>
  <c r="L1775" i="8"/>
  <c r="X565" i="1"/>
  <c r="Q1776" i="8" s="1"/>
  <c r="L1776" i="8"/>
  <c r="X564" i="1"/>
  <c r="Q1777" i="8" s="1"/>
  <c r="L1777" i="8"/>
  <c r="X563" i="1"/>
  <c r="Q1778" i="8" s="1"/>
  <c r="L1778" i="8"/>
  <c r="X562" i="1"/>
  <c r="Q1779" i="8" s="1"/>
  <c r="L1779" i="8"/>
  <c r="X561" i="1"/>
  <c r="Q1780" i="8" s="1"/>
  <c r="L1780" i="8"/>
  <c r="X560" i="1"/>
  <c r="Q1781" i="8" s="1"/>
  <c r="L1781" i="8"/>
  <c r="X559" i="1"/>
  <c r="Q1782" i="8" s="1"/>
  <c r="L1782" i="8"/>
  <c r="X558" i="1"/>
  <c r="Q1783" i="8" s="1"/>
  <c r="L1783" i="8"/>
  <c r="X557" i="1"/>
  <c r="Q1784" i="8" s="1"/>
  <c r="L1784" i="8"/>
  <c r="X556" i="1"/>
  <c r="Q1785" i="8" s="1"/>
  <c r="L1785" i="8"/>
  <c r="X555" i="1"/>
  <c r="Q1786" i="8" s="1"/>
  <c r="L1786" i="8"/>
  <c r="X554" i="1"/>
  <c r="Q1787" i="8" s="1"/>
  <c r="L1787" i="8"/>
  <c r="X553" i="1"/>
  <c r="Q1788" i="8" s="1"/>
  <c r="L1788" i="8"/>
  <c r="X552" i="1"/>
  <c r="Q1789" i="8" s="1"/>
  <c r="L1789" i="8"/>
  <c r="X551" i="1"/>
  <c r="Q1790" i="8" s="1"/>
  <c r="L1790" i="8"/>
  <c r="X550" i="1"/>
  <c r="Q1791" i="8" s="1"/>
  <c r="L1791" i="8"/>
  <c r="X549" i="1"/>
  <c r="Q1792" i="8" s="1"/>
  <c r="L1792" i="8"/>
  <c r="X548" i="1"/>
  <c r="Q1793" i="8" s="1"/>
  <c r="L1793" i="8"/>
  <c r="X547" i="1"/>
  <c r="Q1794" i="8" s="1"/>
  <c r="L1794" i="8"/>
  <c r="X546" i="1"/>
  <c r="Q1795" i="8" s="1"/>
  <c r="L1795" i="8"/>
  <c r="X545" i="1"/>
  <c r="Q1796" i="8" s="1"/>
  <c r="L1796" i="8"/>
  <c r="X544" i="1"/>
  <c r="Q1797" i="8" s="1"/>
  <c r="L1797" i="8"/>
  <c r="X543" i="1"/>
  <c r="Q1798" i="8" s="1"/>
  <c r="L1798" i="8"/>
  <c r="X542" i="1"/>
  <c r="Q1799" i="8" s="1"/>
  <c r="L1799" i="8"/>
  <c r="X541" i="1"/>
  <c r="Q1800" i="8" s="1"/>
  <c r="L1800" i="8"/>
  <c r="X540" i="1"/>
  <c r="Q1801" i="8" s="1"/>
  <c r="L1801" i="8"/>
  <c r="X539" i="1"/>
  <c r="Q1802" i="8" s="1"/>
  <c r="L1802" i="8"/>
  <c r="X538" i="1"/>
  <c r="Q1803" i="8" s="1"/>
  <c r="L1803" i="8"/>
  <c r="X537" i="1"/>
  <c r="Q1804" i="8" s="1"/>
  <c r="L1804" i="8"/>
  <c r="X536" i="1"/>
  <c r="Q1805" i="8" s="1"/>
  <c r="L1805" i="8"/>
  <c r="X535" i="1"/>
  <c r="Q1806" i="8" s="1"/>
  <c r="L1806" i="8"/>
  <c r="X534" i="1"/>
  <c r="Q1807" i="8" s="1"/>
  <c r="L1807" i="8"/>
  <c r="X533" i="1"/>
  <c r="Q1808" i="8" s="1"/>
  <c r="L1808" i="8"/>
  <c r="X532" i="1"/>
  <c r="Q1809" i="8" s="1"/>
  <c r="L1809" i="8"/>
  <c r="X531" i="1"/>
  <c r="Q1810" i="8" s="1"/>
  <c r="L1810" i="8"/>
  <c r="X530" i="1"/>
  <c r="Q1811" i="8" s="1"/>
  <c r="L1811" i="8"/>
  <c r="X529" i="1"/>
  <c r="Q1812" i="8" s="1"/>
  <c r="L1812" i="8"/>
  <c r="X528" i="1"/>
  <c r="Q1813" i="8" s="1"/>
  <c r="L1813" i="8"/>
  <c r="X527" i="1"/>
  <c r="Q1814" i="8" s="1"/>
  <c r="L1814" i="8"/>
  <c r="X526" i="1"/>
  <c r="Q1815" i="8" s="1"/>
  <c r="L1815" i="8"/>
  <c r="X525" i="1"/>
  <c r="Q1816" i="8" s="1"/>
  <c r="L1816" i="8"/>
  <c r="X524" i="1"/>
  <c r="Q1817" i="8" s="1"/>
  <c r="L1817" i="8"/>
  <c r="X523" i="1"/>
  <c r="Q1818" i="8" s="1"/>
  <c r="L1818" i="8"/>
  <c r="X522" i="1"/>
  <c r="Q1819" i="8" s="1"/>
  <c r="L1819" i="8"/>
  <c r="X521" i="1"/>
  <c r="Q1820" i="8" s="1"/>
  <c r="L1820" i="8"/>
  <c r="X520" i="1"/>
  <c r="Q1821" i="8" s="1"/>
  <c r="L1821" i="8"/>
  <c r="X519" i="1"/>
  <c r="Q1822" i="8" s="1"/>
  <c r="L1822" i="8"/>
  <c r="X518" i="1"/>
  <c r="Q1823" i="8" s="1"/>
  <c r="L1823" i="8"/>
  <c r="X517" i="1"/>
  <c r="Q1824" i="8" s="1"/>
  <c r="L1824" i="8"/>
  <c r="X516" i="1"/>
  <c r="Q1825" i="8" s="1"/>
  <c r="L1825" i="8"/>
  <c r="X515" i="1"/>
  <c r="Q1826" i="8" s="1"/>
  <c r="L1826" i="8"/>
  <c r="X514" i="1"/>
  <c r="Q1827" i="8" s="1"/>
  <c r="L1827" i="8"/>
  <c r="X513" i="1"/>
  <c r="Q1828" i="8" s="1"/>
  <c r="L1828" i="8"/>
  <c r="X512" i="1"/>
  <c r="Q1829" i="8" s="1"/>
  <c r="L1829" i="8"/>
  <c r="X511" i="1"/>
  <c r="Q1830" i="8" s="1"/>
  <c r="L1830" i="8"/>
  <c r="X510" i="1"/>
  <c r="Q1831" i="8" s="1"/>
  <c r="L1831" i="8"/>
  <c r="X509" i="1"/>
  <c r="Q1832" i="8" s="1"/>
  <c r="L1832" i="8"/>
  <c r="X508" i="1"/>
  <c r="Q1833" i="8" s="1"/>
  <c r="L1833" i="8"/>
  <c r="X507" i="1"/>
  <c r="Q1834" i="8" s="1"/>
  <c r="L1834" i="8"/>
  <c r="X506" i="1"/>
  <c r="Q1835" i="8" s="1"/>
  <c r="L1835" i="8"/>
  <c r="X505" i="1"/>
  <c r="Q1836" i="8" s="1"/>
  <c r="L1836" i="8"/>
  <c r="X504" i="1"/>
  <c r="Q1837" i="8" s="1"/>
  <c r="L1837" i="8"/>
  <c r="X503" i="1"/>
  <c r="Q1838" i="8" s="1"/>
  <c r="L1838" i="8"/>
  <c r="X502" i="1"/>
  <c r="Q1839" i="8" s="1"/>
  <c r="L1839" i="8"/>
  <c r="X501" i="1"/>
  <c r="Q1840" i="8" s="1"/>
  <c r="L1840" i="8"/>
  <c r="X500" i="1"/>
  <c r="Q1841" i="8" s="1"/>
  <c r="L1841" i="8"/>
  <c r="X499" i="1"/>
  <c r="Q1842" i="8" s="1"/>
  <c r="L1842" i="8"/>
  <c r="X498" i="1"/>
  <c r="Q1843" i="8" s="1"/>
  <c r="L1843" i="8"/>
  <c r="X497" i="1"/>
  <c r="Q1844" i="8" s="1"/>
  <c r="L1844" i="8"/>
  <c r="X496" i="1"/>
  <c r="Q1845" i="8" s="1"/>
  <c r="L1845" i="8"/>
  <c r="X495" i="1"/>
  <c r="Q1846" i="8" s="1"/>
  <c r="L1846" i="8"/>
  <c r="X494" i="1"/>
  <c r="Q1847" i="8" s="1"/>
  <c r="L1847" i="8"/>
  <c r="X493" i="1"/>
  <c r="Q1848" i="8" s="1"/>
  <c r="L1848" i="8"/>
  <c r="X492" i="1"/>
  <c r="Q1849" i="8" s="1"/>
  <c r="L1849" i="8"/>
  <c r="X491" i="1"/>
  <c r="Q1850" i="8" s="1"/>
  <c r="L1850" i="8"/>
  <c r="X490" i="1"/>
  <c r="Q1851" i="8" s="1"/>
  <c r="L1851" i="8"/>
  <c r="X489" i="1"/>
  <c r="Q1852" i="8" s="1"/>
  <c r="L1852" i="8"/>
  <c r="X488" i="1"/>
  <c r="Q1853" i="8" s="1"/>
  <c r="L1853" i="8"/>
  <c r="X487" i="1"/>
  <c r="Q1854" i="8" s="1"/>
  <c r="L1854" i="8"/>
  <c r="X486" i="1"/>
  <c r="Q1855" i="8" s="1"/>
  <c r="L1855" i="8"/>
  <c r="X485" i="1"/>
  <c r="Q1856" i="8" s="1"/>
  <c r="L1856" i="8"/>
  <c r="X484" i="1"/>
  <c r="Q1857" i="8" s="1"/>
  <c r="L1857" i="8"/>
  <c r="X483" i="1"/>
  <c r="Q1858" i="8" s="1"/>
  <c r="L1858" i="8"/>
  <c r="X482" i="1"/>
  <c r="Q1859" i="8" s="1"/>
  <c r="L1859" i="8"/>
  <c r="X481" i="1"/>
  <c r="Q1860" i="8" s="1"/>
  <c r="L1860" i="8"/>
  <c r="X480" i="1"/>
  <c r="Q1861" i="8" s="1"/>
  <c r="L1861" i="8"/>
  <c r="X479" i="1"/>
  <c r="Q1862" i="8" s="1"/>
  <c r="L1862" i="8"/>
  <c r="X478" i="1"/>
  <c r="Q1863" i="8" s="1"/>
  <c r="L1863" i="8"/>
  <c r="X477" i="1"/>
  <c r="Q1864" i="8" s="1"/>
  <c r="L1864" i="8"/>
  <c r="X476" i="1"/>
  <c r="Q1865" i="8" s="1"/>
  <c r="L1865" i="8"/>
  <c r="X475" i="1"/>
  <c r="Q1866" i="8" s="1"/>
  <c r="L1866" i="8"/>
  <c r="X474" i="1"/>
  <c r="Q1867" i="8" s="1"/>
  <c r="L1867" i="8"/>
  <c r="X473" i="1"/>
  <c r="Q1868" i="8" s="1"/>
  <c r="L1868" i="8"/>
  <c r="X472" i="1"/>
  <c r="Q1869" i="8" s="1"/>
  <c r="L1869" i="8"/>
  <c r="X471" i="1"/>
  <c r="Q1870" i="8" s="1"/>
  <c r="L1870" i="8"/>
  <c r="X470" i="1"/>
  <c r="Q1871" i="8" s="1"/>
  <c r="L1871" i="8"/>
  <c r="X469" i="1"/>
  <c r="Q1872" i="8" s="1"/>
  <c r="L1872" i="8"/>
  <c r="X468" i="1"/>
  <c r="Q1873" i="8" s="1"/>
  <c r="L1873" i="8"/>
  <c r="X467" i="1"/>
  <c r="Q1874" i="8" s="1"/>
  <c r="L1874" i="8"/>
  <c r="X466" i="1"/>
  <c r="Q1875" i="8" s="1"/>
  <c r="L1875" i="8"/>
  <c r="X465" i="1"/>
  <c r="Q1876" i="8" s="1"/>
  <c r="L1876" i="8"/>
  <c r="X464" i="1"/>
  <c r="Q1877" i="8" s="1"/>
  <c r="L1877" i="8"/>
  <c r="X463" i="1"/>
  <c r="Q1878" i="8" s="1"/>
  <c r="L1878" i="8"/>
  <c r="X462" i="1"/>
  <c r="Q1879" i="8" s="1"/>
  <c r="L1879" i="8"/>
  <c r="X461" i="1"/>
  <c r="Q1880" i="8" s="1"/>
  <c r="L1880" i="8"/>
  <c r="X460" i="1"/>
  <c r="Q1881" i="8" s="1"/>
  <c r="L1881" i="8"/>
  <c r="X459" i="1"/>
  <c r="Q1882" i="8" s="1"/>
  <c r="L1882" i="8"/>
  <c r="X458" i="1"/>
  <c r="Q1883" i="8" s="1"/>
  <c r="L1883" i="8"/>
  <c r="X457" i="1"/>
  <c r="Q1884" i="8" s="1"/>
  <c r="L1884" i="8"/>
  <c r="X456" i="1"/>
  <c r="Q1885" i="8" s="1"/>
  <c r="L1885" i="8"/>
  <c r="X455" i="1"/>
  <c r="Q1886" i="8" s="1"/>
  <c r="L1886" i="8"/>
  <c r="X454" i="1"/>
  <c r="Q1887" i="8" s="1"/>
  <c r="L1887" i="8"/>
  <c r="X453" i="1"/>
  <c r="Q1888" i="8" s="1"/>
  <c r="L1888" i="8"/>
  <c r="X452" i="1"/>
  <c r="Q1889" i="8" s="1"/>
  <c r="L1889" i="8"/>
  <c r="X451" i="1"/>
  <c r="Q1890" i="8" s="1"/>
  <c r="L1890" i="8"/>
  <c r="X450" i="1"/>
  <c r="Q1891" i="8" s="1"/>
  <c r="L1891" i="8"/>
  <c r="X449" i="1"/>
  <c r="Q1892" i="8" s="1"/>
  <c r="L1892" i="8"/>
  <c r="X448" i="1"/>
  <c r="Q1893" i="8" s="1"/>
  <c r="L1893" i="8"/>
  <c r="X447" i="1"/>
  <c r="Q1894" i="8" s="1"/>
  <c r="L1894" i="8"/>
  <c r="X446" i="1"/>
  <c r="Q1895" i="8" s="1"/>
  <c r="L1895" i="8"/>
  <c r="X445" i="1"/>
  <c r="Q1896" i="8" s="1"/>
  <c r="L1896" i="8"/>
  <c r="X444" i="1"/>
  <c r="Q1897" i="8" s="1"/>
  <c r="L1897" i="8"/>
  <c r="X443" i="1"/>
  <c r="Q1898" i="8" s="1"/>
  <c r="L1898" i="8"/>
  <c r="X442" i="1"/>
  <c r="Q1899" i="8" s="1"/>
  <c r="L1899" i="8"/>
  <c r="X441" i="1"/>
  <c r="Q1900" i="8" s="1"/>
  <c r="L1900" i="8"/>
  <c r="X440" i="1"/>
  <c r="Q1901" i="8" s="1"/>
  <c r="L1901" i="8"/>
  <c r="X439" i="1"/>
  <c r="Q1902" i="8" s="1"/>
  <c r="L1902" i="8"/>
  <c r="X438" i="1"/>
  <c r="Q1903" i="8" s="1"/>
  <c r="L1903" i="8"/>
  <c r="X437" i="1"/>
  <c r="Q1904" i="8" s="1"/>
  <c r="L1904" i="8"/>
  <c r="X436" i="1"/>
  <c r="Q1905" i="8" s="1"/>
  <c r="L1905" i="8"/>
  <c r="X435" i="1"/>
  <c r="Q1906" i="8" s="1"/>
  <c r="L1906" i="8"/>
  <c r="X434" i="1"/>
  <c r="Q1907" i="8" s="1"/>
  <c r="L1907" i="8"/>
  <c r="X433" i="1"/>
  <c r="Q1908" i="8" s="1"/>
  <c r="L1908" i="8"/>
  <c r="X432" i="1"/>
  <c r="Q1909" i="8" s="1"/>
  <c r="L1909" i="8"/>
  <c r="X431" i="1"/>
  <c r="Q1910" i="8" s="1"/>
  <c r="L1910" i="8"/>
  <c r="X430" i="1"/>
  <c r="Q1911" i="8" s="1"/>
  <c r="L1911" i="8"/>
  <c r="X429" i="1"/>
  <c r="Q1912" i="8" s="1"/>
  <c r="L1912" i="8"/>
  <c r="X428" i="1"/>
  <c r="Q1913" i="8" s="1"/>
  <c r="L1913" i="8"/>
  <c r="X427" i="1"/>
  <c r="Q1914" i="8" s="1"/>
  <c r="L1914" i="8"/>
  <c r="X426" i="1"/>
  <c r="Q1915" i="8" s="1"/>
  <c r="L1915" i="8"/>
  <c r="X425" i="1"/>
  <c r="Q1916" i="8" s="1"/>
  <c r="L1916" i="8"/>
  <c r="X424" i="1"/>
  <c r="Q1917" i="8" s="1"/>
  <c r="L1917" i="8"/>
  <c r="X423" i="1"/>
  <c r="Q1918" i="8" s="1"/>
  <c r="L1918" i="8"/>
  <c r="X422" i="1"/>
  <c r="Q1919" i="8" s="1"/>
  <c r="L1919" i="8"/>
  <c r="X421" i="1"/>
  <c r="Q1920" i="8" s="1"/>
  <c r="L1920" i="8"/>
  <c r="X420" i="1"/>
  <c r="Q1921" i="8" s="1"/>
  <c r="L1921" i="8"/>
  <c r="X419" i="1"/>
  <c r="Q1922" i="8" s="1"/>
  <c r="L1922" i="8"/>
  <c r="X418" i="1"/>
  <c r="Q1923" i="8" s="1"/>
  <c r="L1923" i="8"/>
  <c r="X417" i="1"/>
  <c r="Q1924" i="8" s="1"/>
  <c r="L1924" i="8"/>
  <c r="X416" i="1"/>
  <c r="Q1925" i="8" s="1"/>
  <c r="L1925" i="8"/>
  <c r="X415" i="1"/>
  <c r="Q1926" i="8" s="1"/>
  <c r="L1926" i="8"/>
  <c r="X414" i="1"/>
  <c r="Q1927" i="8" s="1"/>
  <c r="L1927" i="8"/>
  <c r="X413" i="1"/>
  <c r="Q1928" i="8" s="1"/>
  <c r="L1928" i="8"/>
  <c r="X412" i="1"/>
  <c r="Q1929" i="8" s="1"/>
  <c r="L1929" i="8"/>
  <c r="X411" i="1"/>
  <c r="Q1930" i="8" s="1"/>
  <c r="L1930" i="8"/>
  <c r="X410" i="1"/>
  <c r="Q1931" i="8" s="1"/>
  <c r="L1931" i="8"/>
  <c r="X409" i="1"/>
  <c r="Q1932" i="8" s="1"/>
  <c r="L1932" i="8"/>
  <c r="X408" i="1"/>
  <c r="Q1933" i="8" s="1"/>
  <c r="L1933" i="8"/>
  <c r="X407" i="1"/>
  <c r="Q1934" i="8" s="1"/>
  <c r="L1934" i="8"/>
  <c r="X406" i="1"/>
  <c r="Q1935" i="8" s="1"/>
  <c r="L1935" i="8"/>
  <c r="X405" i="1"/>
  <c r="Q1936" i="8" s="1"/>
  <c r="L1936" i="8"/>
  <c r="X404" i="1"/>
  <c r="Q1937" i="8" s="1"/>
  <c r="L1937" i="8"/>
  <c r="X403" i="1"/>
  <c r="Q1938" i="8" s="1"/>
  <c r="L1938" i="8"/>
  <c r="X402" i="1"/>
  <c r="Q1939" i="8" s="1"/>
  <c r="L1939" i="8"/>
  <c r="X401" i="1"/>
  <c r="Q1940" i="8" s="1"/>
  <c r="L1940" i="8"/>
  <c r="X400" i="1"/>
  <c r="Q1941" i="8" s="1"/>
  <c r="L1941" i="8"/>
  <c r="X399" i="1"/>
  <c r="Q1942" i="8" s="1"/>
  <c r="L1942" i="8"/>
  <c r="X398" i="1"/>
  <c r="Q1943" i="8" s="1"/>
  <c r="L1943" i="8"/>
  <c r="X397" i="1"/>
  <c r="Q1944" i="8" s="1"/>
  <c r="L1944" i="8"/>
  <c r="X396" i="1"/>
  <c r="Q1945" i="8" s="1"/>
  <c r="L1945" i="8"/>
  <c r="X395" i="1"/>
  <c r="Q1946" i="8" s="1"/>
  <c r="L1946" i="8"/>
  <c r="X394" i="1"/>
  <c r="Q1947" i="8" s="1"/>
  <c r="L1947" i="8"/>
  <c r="X393" i="1"/>
  <c r="Q1948" i="8" s="1"/>
  <c r="L1948" i="8"/>
  <c r="X392" i="1"/>
  <c r="Q1949" i="8" s="1"/>
  <c r="L1949" i="8"/>
  <c r="X391" i="1"/>
  <c r="Q1950" i="8" s="1"/>
  <c r="L1950" i="8"/>
  <c r="X390" i="1"/>
  <c r="Q1951" i="8" s="1"/>
  <c r="L1951" i="8"/>
  <c r="X389" i="1"/>
  <c r="Q1952" i="8" s="1"/>
  <c r="L1952" i="8"/>
  <c r="X388" i="1"/>
  <c r="Q1953" i="8" s="1"/>
  <c r="L1953" i="8"/>
  <c r="X387" i="1"/>
  <c r="Q1954" i="8" s="1"/>
  <c r="L1954" i="8"/>
  <c r="X386" i="1"/>
  <c r="Q1955" i="8" s="1"/>
  <c r="L1955" i="8"/>
  <c r="X385" i="1"/>
  <c r="Q1956" i="8" s="1"/>
  <c r="L1956" i="8"/>
  <c r="X384" i="1"/>
  <c r="Q1957" i="8" s="1"/>
  <c r="L1957" i="8"/>
  <c r="X383" i="1"/>
  <c r="Q1958" i="8" s="1"/>
  <c r="L1958" i="8"/>
  <c r="X382" i="1"/>
  <c r="Q1959" i="8" s="1"/>
  <c r="L1959" i="8"/>
  <c r="X381" i="1"/>
  <c r="Q1960" i="8" s="1"/>
  <c r="L1960" i="8"/>
  <c r="X380" i="1"/>
  <c r="Q1961" i="8" s="1"/>
  <c r="L1961" i="8"/>
  <c r="X379" i="1"/>
  <c r="Q1962" i="8" s="1"/>
  <c r="L1962" i="8"/>
  <c r="X378" i="1"/>
  <c r="Q1963" i="8" s="1"/>
  <c r="L1963" i="8"/>
  <c r="X377" i="1"/>
  <c r="Q1964" i="8" s="1"/>
  <c r="L1964" i="8"/>
  <c r="X376" i="1"/>
  <c r="Q1965" i="8" s="1"/>
  <c r="L1965" i="8"/>
  <c r="X375" i="1"/>
  <c r="Q1966" i="8" s="1"/>
  <c r="L1966" i="8"/>
  <c r="X374" i="1"/>
  <c r="Q1967" i="8" s="1"/>
  <c r="L1967" i="8"/>
  <c r="X373" i="1"/>
  <c r="Q1968" i="8" s="1"/>
  <c r="L1968" i="8"/>
  <c r="X372" i="1"/>
  <c r="Q1969" i="8" s="1"/>
  <c r="L1969" i="8"/>
  <c r="X371" i="1"/>
  <c r="Q1970" i="8" s="1"/>
  <c r="L1970" i="8"/>
  <c r="X370" i="1"/>
  <c r="Q1971" i="8" s="1"/>
  <c r="L1971" i="8"/>
  <c r="X369" i="1"/>
  <c r="Q1972" i="8" s="1"/>
  <c r="L1972" i="8"/>
  <c r="X368" i="1"/>
  <c r="Q1973" i="8" s="1"/>
  <c r="L1973" i="8"/>
  <c r="X367" i="1"/>
  <c r="Q1974" i="8" s="1"/>
  <c r="L1974" i="8"/>
  <c r="X366" i="1"/>
  <c r="Q1975" i="8" s="1"/>
  <c r="L1975" i="8"/>
  <c r="X365" i="1"/>
  <c r="Q1976" i="8" s="1"/>
  <c r="L1976" i="8"/>
  <c r="X364" i="1"/>
  <c r="Q1977" i="8" s="1"/>
  <c r="L1977" i="8"/>
  <c r="X363" i="1"/>
  <c r="Q1978" i="8" s="1"/>
  <c r="L1978" i="8"/>
  <c r="X362" i="1"/>
  <c r="Q1979" i="8" s="1"/>
  <c r="L1979" i="8"/>
  <c r="X361" i="1"/>
  <c r="Q1980" i="8" s="1"/>
  <c r="L1980" i="8"/>
  <c r="X360" i="1"/>
  <c r="Q1981" i="8" s="1"/>
  <c r="L1981" i="8"/>
  <c r="X359" i="1"/>
  <c r="Q1982" i="8" s="1"/>
  <c r="L1982" i="8"/>
  <c r="X358" i="1"/>
  <c r="Q1983" i="8" s="1"/>
  <c r="L1983" i="8"/>
  <c r="X357" i="1"/>
  <c r="Q1984" i="8" s="1"/>
  <c r="L1984" i="8"/>
  <c r="X356" i="1"/>
  <c r="Q1985" i="8" s="1"/>
  <c r="L1985" i="8"/>
  <c r="X355" i="1"/>
  <c r="Q1986" i="8" s="1"/>
  <c r="L1986" i="8"/>
  <c r="X354" i="1"/>
  <c r="Q1987" i="8" s="1"/>
  <c r="L1987" i="8"/>
  <c r="X353" i="1"/>
  <c r="Q1988" i="8" s="1"/>
  <c r="L1988" i="8"/>
  <c r="X352" i="1"/>
  <c r="Q1989" i="8" s="1"/>
  <c r="L1989" i="8"/>
  <c r="X351" i="1"/>
  <c r="Q1990" i="8" s="1"/>
  <c r="L1990" i="8"/>
  <c r="X350" i="1"/>
  <c r="Q1991" i="8" s="1"/>
  <c r="L1991" i="8"/>
  <c r="X349" i="1"/>
  <c r="Q1992" i="8" s="1"/>
  <c r="L1992" i="8"/>
  <c r="X348" i="1"/>
  <c r="Q1993" i="8" s="1"/>
  <c r="L1993" i="8"/>
  <c r="X347" i="1"/>
  <c r="Q1994" i="8" s="1"/>
  <c r="L1994" i="8"/>
  <c r="X346" i="1"/>
  <c r="Q1995" i="8" s="1"/>
  <c r="L1995" i="8"/>
  <c r="X345" i="1"/>
  <c r="Q1996" i="8" s="1"/>
  <c r="L1996" i="8"/>
  <c r="X344" i="1"/>
  <c r="Q1997" i="8" s="1"/>
  <c r="L1997" i="8"/>
  <c r="X343" i="1"/>
  <c r="Q1998" i="8" s="1"/>
  <c r="L1998" i="8"/>
  <c r="X342" i="1"/>
  <c r="Q1999" i="8" s="1"/>
  <c r="L1999" i="8"/>
  <c r="X341" i="1"/>
  <c r="Q2000" i="8" s="1"/>
  <c r="L2000" i="8"/>
  <c r="X340" i="1"/>
  <c r="Q2001" i="8" s="1"/>
  <c r="L2001" i="8"/>
  <c r="X339" i="1"/>
  <c r="Q2002" i="8" s="1"/>
  <c r="L2002" i="8"/>
  <c r="X338" i="1"/>
  <c r="Q2003" i="8" s="1"/>
  <c r="L2003" i="8"/>
  <c r="X337" i="1"/>
  <c r="Q2004" i="8" s="1"/>
  <c r="L2004" i="8"/>
  <c r="X336" i="1"/>
  <c r="Q2005" i="8" s="1"/>
  <c r="L2005" i="8"/>
  <c r="X335" i="1"/>
  <c r="Q2006" i="8" s="1"/>
  <c r="L2006" i="8"/>
  <c r="X334" i="1"/>
  <c r="Q2007" i="8" s="1"/>
  <c r="L2007" i="8"/>
  <c r="X333" i="1"/>
  <c r="Q2008" i="8" s="1"/>
  <c r="L2008" i="8"/>
  <c r="X332" i="1"/>
  <c r="Q2009" i="8" s="1"/>
  <c r="L2009" i="8"/>
  <c r="X331" i="1"/>
  <c r="Q2010" i="8" s="1"/>
  <c r="L2010" i="8"/>
  <c r="X330" i="1"/>
  <c r="Q2011" i="8" s="1"/>
  <c r="L2011" i="8"/>
  <c r="X329" i="1"/>
  <c r="Q2012" i="8" s="1"/>
  <c r="L2012" i="8"/>
  <c r="X328" i="1"/>
  <c r="Q2013" i="8" s="1"/>
  <c r="L2013" i="8"/>
  <c r="X327" i="1"/>
  <c r="Q2014" i="8" s="1"/>
  <c r="L2014" i="8"/>
  <c r="X326" i="1"/>
  <c r="Q2015" i="8" s="1"/>
  <c r="L2015" i="8"/>
  <c r="X325" i="1"/>
  <c r="Q2016" i="8" s="1"/>
  <c r="L2016" i="8"/>
  <c r="X324" i="1"/>
  <c r="Q2017" i="8" s="1"/>
  <c r="L2017" i="8"/>
  <c r="X323" i="1"/>
  <c r="Q2018" i="8" s="1"/>
  <c r="L2018" i="8"/>
  <c r="X322" i="1"/>
  <c r="Q2019" i="8" s="1"/>
  <c r="L2019" i="8"/>
  <c r="X321" i="1"/>
  <c r="Q2020" i="8" s="1"/>
  <c r="L2020" i="8"/>
  <c r="X320" i="1"/>
  <c r="Q2021" i="8" s="1"/>
  <c r="L2021" i="8"/>
  <c r="X319" i="1"/>
  <c r="Q2022" i="8" s="1"/>
  <c r="L2022" i="8"/>
  <c r="X318" i="1"/>
  <c r="Q2023" i="8" s="1"/>
  <c r="L2023" i="8"/>
  <c r="X317" i="1"/>
  <c r="Q2024" i="8" s="1"/>
  <c r="L2024" i="8"/>
  <c r="X316" i="1"/>
  <c r="Q2025" i="8" s="1"/>
  <c r="L2025" i="8"/>
  <c r="X315" i="1"/>
  <c r="Q2026" i="8" s="1"/>
  <c r="L2026" i="8"/>
  <c r="X314" i="1"/>
  <c r="Q2027" i="8" s="1"/>
  <c r="L2027" i="8"/>
  <c r="X313" i="1"/>
  <c r="Q2028" i="8" s="1"/>
  <c r="L2028" i="8"/>
  <c r="X312" i="1"/>
  <c r="Q2029" i="8" s="1"/>
  <c r="L2029" i="8"/>
  <c r="X311" i="1"/>
  <c r="Q2030" i="8" s="1"/>
  <c r="L2030" i="8"/>
  <c r="X310" i="1"/>
  <c r="Q2031" i="8" s="1"/>
  <c r="L2031" i="8"/>
  <c r="X309" i="1"/>
  <c r="Q2032" i="8" s="1"/>
  <c r="L2032" i="8"/>
  <c r="X308" i="1"/>
  <c r="Q2033" i="8" s="1"/>
  <c r="L2033" i="8"/>
  <c r="X307" i="1"/>
  <c r="Q2034" i="8" s="1"/>
  <c r="L2034" i="8"/>
  <c r="X306" i="1"/>
  <c r="Q2035" i="8" s="1"/>
  <c r="L2035" i="8"/>
  <c r="X305" i="1"/>
  <c r="Q2036" i="8" s="1"/>
  <c r="L2036" i="8"/>
  <c r="X304" i="1"/>
  <c r="Q2037" i="8" s="1"/>
  <c r="L2037" i="8"/>
  <c r="X303" i="1"/>
  <c r="Q2038" i="8" s="1"/>
  <c r="L2038" i="8"/>
  <c r="X302" i="1"/>
  <c r="Q2039" i="8" s="1"/>
  <c r="L2039" i="8"/>
  <c r="X301" i="1"/>
  <c r="Q2040" i="8" s="1"/>
  <c r="L2040" i="8"/>
  <c r="X300" i="1"/>
  <c r="Q2041" i="8" s="1"/>
  <c r="L2041" i="8"/>
  <c r="X299" i="1"/>
  <c r="Q2042" i="8" s="1"/>
  <c r="L2042" i="8"/>
  <c r="X298" i="1"/>
  <c r="Q2043" i="8" s="1"/>
  <c r="L2043" i="8"/>
  <c r="X296" i="1"/>
  <c r="Q2044" i="8" s="1"/>
  <c r="L2044" i="8"/>
  <c r="X295" i="1"/>
  <c r="Q2045" i="8" s="1"/>
  <c r="L2045" i="8"/>
  <c r="X294" i="1"/>
  <c r="Q2046" i="8" s="1"/>
  <c r="L2046" i="8"/>
  <c r="X293" i="1"/>
  <c r="Q2047" i="8" s="1"/>
  <c r="L2047" i="8"/>
  <c r="X292" i="1"/>
  <c r="Q2048" i="8" s="1"/>
  <c r="L2048" i="8"/>
  <c r="X291" i="1"/>
  <c r="Q2049" i="8" s="1"/>
  <c r="L2049" i="8"/>
  <c r="X290" i="1"/>
  <c r="Q2050" i="8" s="1"/>
  <c r="L2050" i="8"/>
  <c r="X289" i="1"/>
  <c r="Q2051" i="8" s="1"/>
  <c r="L2051" i="8"/>
  <c r="X288" i="1"/>
  <c r="Q2052" i="8" s="1"/>
  <c r="L2052" i="8"/>
  <c r="X287" i="1"/>
  <c r="Q2053" i="8" s="1"/>
  <c r="L2053" i="8"/>
  <c r="X286" i="1"/>
  <c r="Q2054" i="8" s="1"/>
  <c r="L2054" i="8"/>
  <c r="X285" i="1"/>
  <c r="Q2055" i="8" s="1"/>
  <c r="L2055" i="8"/>
  <c r="X284" i="1"/>
  <c r="Q2056" i="8" s="1"/>
  <c r="L2056" i="8"/>
  <c r="X283" i="1"/>
  <c r="Q2057" i="8" s="1"/>
  <c r="L2057" i="8"/>
  <c r="X282" i="1"/>
  <c r="Q2058" i="8" s="1"/>
  <c r="L2058" i="8"/>
  <c r="X281" i="1"/>
  <c r="Q2059" i="8" s="1"/>
  <c r="L2059" i="8"/>
  <c r="X280" i="1"/>
  <c r="Q2060" i="8" s="1"/>
  <c r="L2060" i="8"/>
  <c r="X279" i="1"/>
  <c r="Q2061" i="8" s="1"/>
  <c r="L2061" i="8"/>
  <c r="X278" i="1"/>
  <c r="Q2062" i="8" s="1"/>
  <c r="L2062" i="8"/>
  <c r="X277" i="1"/>
  <c r="Q2063" i="8" s="1"/>
  <c r="L2063" i="8"/>
  <c r="X276" i="1"/>
  <c r="Q2064" i="8" s="1"/>
  <c r="L2064" i="8"/>
  <c r="X275" i="1"/>
  <c r="Q2065" i="8" s="1"/>
  <c r="L2065" i="8"/>
  <c r="X274" i="1"/>
  <c r="Q2066" i="8" s="1"/>
  <c r="L2066" i="8"/>
  <c r="X273" i="1"/>
  <c r="Q2067" i="8" s="1"/>
  <c r="L2067" i="8"/>
  <c r="X272" i="1"/>
  <c r="Q2068" i="8" s="1"/>
  <c r="L2068" i="8"/>
  <c r="X271" i="1"/>
  <c r="Q2069" i="8" s="1"/>
  <c r="L2069" i="8"/>
  <c r="X270" i="1"/>
  <c r="Q2070" i="8" s="1"/>
  <c r="L2070" i="8"/>
  <c r="X269" i="1"/>
  <c r="Q2071" i="8" s="1"/>
  <c r="L2071" i="8"/>
  <c r="X268" i="1"/>
  <c r="Q2072" i="8" s="1"/>
  <c r="L2072" i="8"/>
  <c r="X267" i="1"/>
  <c r="Q2073" i="8" s="1"/>
  <c r="L2073" i="8"/>
  <c r="X266" i="1"/>
  <c r="Q2074" i="8" s="1"/>
  <c r="L2074" i="8"/>
  <c r="X265" i="1"/>
  <c r="Q2075" i="8" s="1"/>
  <c r="L2075" i="8"/>
  <c r="X264" i="1"/>
  <c r="Q2076" i="8" s="1"/>
  <c r="L2076" i="8"/>
  <c r="X263" i="1"/>
  <c r="Q2077" i="8" s="1"/>
  <c r="L2077" i="8"/>
  <c r="X262" i="1"/>
  <c r="Q2078" i="8" s="1"/>
  <c r="L2078" i="8"/>
  <c r="X261" i="1"/>
  <c r="Q2079" i="8" s="1"/>
  <c r="L2079" i="8"/>
  <c r="X260" i="1"/>
  <c r="Q2080" i="8" s="1"/>
  <c r="L2080" i="8"/>
  <c r="X259" i="1"/>
  <c r="Q2081" i="8" s="1"/>
  <c r="L2081" i="8"/>
  <c r="X258" i="1"/>
  <c r="Q2082" i="8" s="1"/>
  <c r="L2082" i="8"/>
  <c r="X257" i="1"/>
  <c r="Q2083" i="8" s="1"/>
  <c r="L2083" i="8"/>
  <c r="X256" i="1"/>
  <c r="Q2084" i="8" s="1"/>
  <c r="L2084" i="8"/>
  <c r="X255" i="1"/>
  <c r="Q2085" i="8" s="1"/>
  <c r="L2085" i="8"/>
  <c r="X254" i="1"/>
  <c r="Q2086" i="8" s="1"/>
  <c r="L2086" i="8"/>
  <c r="X253" i="1"/>
  <c r="Q2087" i="8" s="1"/>
  <c r="L2087" i="8"/>
  <c r="X252" i="1"/>
  <c r="Q2088" i="8" s="1"/>
  <c r="L2088" i="8"/>
  <c r="X251" i="1"/>
  <c r="Q2089" i="8" s="1"/>
  <c r="L2089" i="8"/>
  <c r="X250" i="1"/>
  <c r="Q2090" i="8" s="1"/>
  <c r="L2090" i="8"/>
  <c r="X249" i="1"/>
  <c r="Q2091" i="8" s="1"/>
  <c r="L2091" i="8"/>
  <c r="X248" i="1"/>
  <c r="Q2092" i="8" s="1"/>
  <c r="L2092" i="8"/>
  <c r="X247" i="1"/>
  <c r="Q2093" i="8" s="1"/>
  <c r="L2093" i="8"/>
  <c r="X246" i="1"/>
  <c r="Q2094" i="8" s="1"/>
  <c r="L2094" i="8"/>
  <c r="X245" i="1"/>
  <c r="Q2095" i="8" s="1"/>
  <c r="L2095" i="8"/>
  <c r="X244" i="1"/>
  <c r="Q2096" i="8" s="1"/>
  <c r="L2096" i="8"/>
  <c r="X243" i="1"/>
  <c r="Q2097" i="8" s="1"/>
  <c r="L2097" i="8"/>
  <c r="X242" i="1"/>
  <c r="Q2098" i="8" s="1"/>
  <c r="L2098" i="8"/>
  <c r="X241" i="1"/>
  <c r="Q2099" i="8" s="1"/>
  <c r="L2099" i="8"/>
  <c r="X240" i="1"/>
  <c r="Q2100" i="8" s="1"/>
  <c r="L2100" i="8"/>
  <c r="X239" i="1"/>
  <c r="Q2101" i="8" s="1"/>
  <c r="L2101" i="8"/>
  <c r="X238" i="1"/>
  <c r="Q2102" i="8" s="1"/>
  <c r="L2102" i="8"/>
  <c r="X237" i="1"/>
  <c r="Q2103" i="8" s="1"/>
  <c r="L2103" i="8"/>
  <c r="X236" i="1"/>
  <c r="Q2104" i="8" s="1"/>
  <c r="L2104" i="8"/>
  <c r="X235" i="1"/>
  <c r="Q2105" i="8" s="1"/>
  <c r="L2105" i="8"/>
  <c r="X234" i="1"/>
  <c r="Q2106" i="8" s="1"/>
  <c r="L2106" i="8"/>
  <c r="X233" i="1"/>
  <c r="Q2107" i="8" s="1"/>
  <c r="L2107" i="8"/>
  <c r="X232" i="1"/>
  <c r="Q2108" i="8" s="1"/>
  <c r="L2108" i="8"/>
  <c r="X231" i="1"/>
  <c r="Q2109" i="8" s="1"/>
  <c r="L2109" i="8"/>
  <c r="X230" i="1"/>
  <c r="Q2110" i="8" s="1"/>
  <c r="L2110" i="8"/>
  <c r="X229" i="1"/>
  <c r="Q2111" i="8" s="1"/>
  <c r="L2111" i="8"/>
  <c r="X228" i="1"/>
  <c r="Q2112" i="8" s="1"/>
  <c r="L2112" i="8"/>
  <c r="X227" i="1"/>
  <c r="Q2113" i="8" s="1"/>
  <c r="L2113" i="8"/>
  <c r="X226" i="1"/>
  <c r="Q2114" i="8" s="1"/>
  <c r="L2114" i="8"/>
  <c r="X225" i="1"/>
  <c r="Q2115" i="8" s="1"/>
  <c r="L2115" i="8"/>
  <c r="X224" i="1"/>
  <c r="Q2116" i="8" s="1"/>
  <c r="L2116" i="8"/>
  <c r="X223" i="1"/>
  <c r="Q2117" i="8" s="1"/>
  <c r="L2117" i="8"/>
  <c r="X222" i="1"/>
  <c r="Q2118" i="8" s="1"/>
  <c r="L2118" i="8"/>
  <c r="X221" i="1"/>
  <c r="Q2119" i="8" s="1"/>
  <c r="L2119" i="8"/>
  <c r="X220" i="1"/>
  <c r="Q2120" i="8" s="1"/>
  <c r="L2120" i="8"/>
  <c r="X219" i="1"/>
  <c r="Q2121" i="8" s="1"/>
  <c r="L2121" i="8"/>
  <c r="X218" i="1"/>
  <c r="Q2122" i="8" s="1"/>
  <c r="L2122" i="8"/>
  <c r="X217" i="1"/>
  <c r="Q2123" i="8" s="1"/>
  <c r="L2123" i="8"/>
  <c r="X216" i="1"/>
  <c r="Q2124" i="8" s="1"/>
  <c r="L2124" i="8"/>
  <c r="X215" i="1"/>
  <c r="Q2125" i="8" s="1"/>
  <c r="L2125" i="8"/>
  <c r="X214" i="1"/>
  <c r="Q2126" i="8" s="1"/>
  <c r="L2126" i="8"/>
  <c r="X213" i="1"/>
  <c r="Q2127" i="8" s="1"/>
  <c r="L2127" i="8"/>
  <c r="X212" i="1"/>
  <c r="Q2128" i="8" s="1"/>
  <c r="L2128" i="8"/>
  <c r="X211" i="1"/>
  <c r="Q2129" i="8" s="1"/>
  <c r="L2129" i="8"/>
  <c r="X210" i="1"/>
  <c r="Q2130" i="8" s="1"/>
  <c r="L2130" i="8"/>
  <c r="X209" i="1"/>
  <c r="Q2131" i="8" s="1"/>
  <c r="L2131" i="8"/>
  <c r="X208" i="1"/>
  <c r="Q2132" i="8" s="1"/>
  <c r="L2132" i="8"/>
  <c r="X207" i="1"/>
  <c r="Q2133" i="8" s="1"/>
  <c r="L2133" i="8"/>
  <c r="X206" i="1"/>
  <c r="Q2134" i="8" s="1"/>
  <c r="L2134" i="8"/>
  <c r="X205" i="1"/>
  <c r="Q2135" i="8" s="1"/>
  <c r="L2135" i="8"/>
  <c r="X204" i="1"/>
  <c r="Q2136" i="8" s="1"/>
  <c r="L2136" i="8"/>
  <c r="X203" i="1"/>
  <c r="Q2137" i="8" s="1"/>
  <c r="L2137" i="8"/>
  <c r="X202" i="1"/>
  <c r="Q2138" i="8" s="1"/>
  <c r="L2138" i="8"/>
  <c r="X201" i="1"/>
  <c r="Q2139" i="8" s="1"/>
  <c r="L2139" i="8"/>
  <c r="X200" i="1"/>
  <c r="Q2140" i="8" s="1"/>
  <c r="L2140" i="8"/>
  <c r="X199" i="1"/>
  <c r="Q2141" i="8" s="1"/>
  <c r="L2141" i="8"/>
  <c r="X198" i="1"/>
  <c r="Q2142" i="8" s="1"/>
  <c r="L2142" i="8"/>
  <c r="X197" i="1"/>
  <c r="Q2143" i="8" s="1"/>
  <c r="L2143" i="8"/>
  <c r="X196" i="1"/>
  <c r="Q2144" i="8" s="1"/>
  <c r="L2144" i="8"/>
  <c r="X195" i="1"/>
  <c r="Q2145" i="8" s="1"/>
  <c r="L2145" i="8"/>
  <c r="X194" i="1"/>
  <c r="Q2146" i="8" s="1"/>
  <c r="L2146" i="8"/>
  <c r="X193" i="1"/>
  <c r="Q2147" i="8" s="1"/>
  <c r="L2147" i="8"/>
  <c r="X192" i="1"/>
  <c r="Q2148" i="8" s="1"/>
  <c r="L2148" i="8"/>
  <c r="X191" i="1"/>
  <c r="Q2149" i="8" s="1"/>
  <c r="L2149" i="8"/>
  <c r="X190" i="1"/>
  <c r="Q2150" i="8" s="1"/>
  <c r="L2150" i="8"/>
  <c r="X189" i="1"/>
  <c r="Q2151" i="8" s="1"/>
  <c r="L2151" i="8"/>
  <c r="X188" i="1"/>
  <c r="Q2152" i="8" s="1"/>
  <c r="L2152" i="8"/>
  <c r="X187" i="1"/>
  <c r="Q2153" i="8" s="1"/>
  <c r="L2153" i="8"/>
  <c r="X186" i="1"/>
  <c r="Q2154" i="8" s="1"/>
  <c r="L2154" i="8"/>
  <c r="X185" i="1"/>
  <c r="Q2155" i="8" s="1"/>
  <c r="L2155" i="8"/>
  <c r="X184" i="1"/>
  <c r="Q2156" i="8" s="1"/>
  <c r="L2156" i="8"/>
  <c r="X183" i="1"/>
  <c r="Q2157" i="8" s="1"/>
  <c r="L2157" i="8"/>
  <c r="X182" i="1"/>
  <c r="Q2158" i="8" s="1"/>
  <c r="L2158" i="8"/>
  <c r="X181" i="1"/>
  <c r="Q2159" i="8" s="1"/>
  <c r="L2159" i="8"/>
  <c r="X180" i="1"/>
  <c r="Q2160" i="8" s="1"/>
  <c r="L2160" i="8"/>
  <c r="X179" i="1"/>
  <c r="Q2161" i="8" s="1"/>
  <c r="L2161" i="8"/>
  <c r="X178" i="1"/>
  <c r="Q2162" i="8" s="1"/>
  <c r="L2162" i="8"/>
  <c r="X177" i="1"/>
  <c r="Q2163" i="8" s="1"/>
  <c r="L2163" i="8"/>
  <c r="X176" i="1"/>
  <c r="Q2164" i="8" s="1"/>
  <c r="L2164" i="8"/>
  <c r="X175" i="1"/>
  <c r="Q2165" i="8" s="1"/>
  <c r="L2165" i="8"/>
  <c r="X174" i="1"/>
  <c r="Q2166" i="8" s="1"/>
  <c r="L2166" i="8"/>
  <c r="X173" i="1"/>
  <c r="Q2167" i="8" s="1"/>
  <c r="L2167" i="8"/>
  <c r="X172" i="1"/>
  <c r="Q2168" i="8" s="1"/>
  <c r="L2168" i="8"/>
  <c r="X171" i="1"/>
  <c r="Q2169" i="8" s="1"/>
  <c r="L2169" i="8"/>
  <c r="X170" i="1"/>
  <c r="Q2170" i="8" s="1"/>
  <c r="L2170" i="8"/>
  <c r="X169" i="1"/>
  <c r="Q2171" i="8" s="1"/>
  <c r="L2171" i="8"/>
  <c r="X168" i="1"/>
  <c r="Q2172" i="8" s="1"/>
  <c r="L2172" i="8"/>
  <c r="X167" i="1"/>
  <c r="Q2173" i="8" s="1"/>
  <c r="L2173" i="8"/>
  <c r="X166" i="1"/>
  <c r="Q2174" i="8" s="1"/>
  <c r="L2174" i="8"/>
  <c r="X165" i="1"/>
  <c r="Q2175" i="8" s="1"/>
  <c r="L2175" i="8"/>
  <c r="X164" i="1"/>
  <c r="Q2176" i="8" s="1"/>
  <c r="L2176" i="8"/>
  <c r="X163" i="1"/>
  <c r="Q2177" i="8" s="1"/>
  <c r="L2177" i="8"/>
  <c r="X162" i="1"/>
  <c r="Q2178" i="8" s="1"/>
  <c r="L2178" i="8"/>
  <c r="X161" i="1"/>
  <c r="Q2179" i="8" s="1"/>
  <c r="L2179" i="8"/>
  <c r="X160" i="1"/>
  <c r="Q2180" i="8" s="1"/>
  <c r="L2180" i="8"/>
  <c r="X159" i="1"/>
  <c r="Q2181" i="8" s="1"/>
  <c r="L2181" i="8"/>
  <c r="X158" i="1"/>
  <c r="Q2182" i="8" s="1"/>
  <c r="L2182" i="8"/>
  <c r="X157" i="1"/>
  <c r="Q2183" i="8" s="1"/>
  <c r="L2183" i="8"/>
  <c r="X156" i="1"/>
  <c r="Q2184" i="8" s="1"/>
  <c r="L2184" i="8"/>
  <c r="X155" i="1"/>
  <c r="Q2185" i="8" s="1"/>
  <c r="L2185" i="8"/>
  <c r="X154" i="1"/>
  <c r="Q2186" i="8" s="1"/>
  <c r="L2186" i="8"/>
  <c r="X153" i="1"/>
  <c r="Q2187" i="8" s="1"/>
  <c r="L2187" i="8"/>
  <c r="X152" i="1"/>
  <c r="Q2188" i="8" s="1"/>
  <c r="L2188" i="8"/>
  <c r="X151" i="1"/>
  <c r="Q2189" i="8" s="1"/>
  <c r="L2189" i="8"/>
  <c r="X150" i="1"/>
  <c r="Q2190" i="8" s="1"/>
  <c r="L2190" i="8"/>
  <c r="X149" i="1"/>
  <c r="Q2191" i="8" s="1"/>
  <c r="L2191" i="8"/>
  <c r="X148" i="1"/>
  <c r="Q2192" i="8" s="1"/>
  <c r="L2192" i="8"/>
  <c r="X147" i="1"/>
  <c r="Q2193" i="8" s="1"/>
  <c r="L2193" i="8"/>
  <c r="X146" i="1"/>
  <c r="Q2194" i="8" s="1"/>
  <c r="L2194" i="8"/>
  <c r="X145" i="1"/>
  <c r="Q2195" i="8" s="1"/>
  <c r="L2195" i="8"/>
  <c r="X144" i="1"/>
  <c r="Q2196" i="8" s="1"/>
  <c r="L2196" i="8"/>
  <c r="X143" i="1"/>
  <c r="Q2197" i="8" s="1"/>
  <c r="L2197" i="8"/>
  <c r="X142" i="1"/>
  <c r="Q2198" i="8" s="1"/>
  <c r="L2198" i="8"/>
  <c r="X141" i="1"/>
  <c r="Q2199" i="8" s="1"/>
  <c r="L2199" i="8"/>
  <c r="X140" i="1"/>
  <c r="Q2200" i="8" s="1"/>
  <c r="L2200" i="8"/>
  <c r="X139" i="1"/>
  <c r="Q2201" i="8" s="1"/>
  <c r="L2201" i="8"/>
  <c r="X138" i="1"/>
  <c r="Q2202" i="8" s="1"/>
  <c r="L2202" i="8"/>
  <c r="X137" i="1"/>
  <c r="Q2203" i="8" s="1"/>
  <c r="L2203" i="8"/>
  <c r="X136" i="1"/>
  <c r="Q2204" i="8" s="1"/>
  <c r="L2204" i="8"/>
  <c r="X135" i="1"/>
  <c r="Q2205" i="8" s="1"/>
  <c r="L2205" i="8"/>
  <c r="X134" i="1"/>
  <c r="Q2206" i="8" s="1"/>
  <c r="L2206" i="8"/>
  <c r="X133" i="1"/>
  <c r="Q2207" i="8" s="1"/>
  <c r="L2207" i="8"/>
  <c r="X132" i="1"/>
  <c r="Q2208" i="8" s="1"/>
  <c r="L2208" i="8"/>
  <c r="X131" i="1"/>
  <c r="Q2209" i="8" s="1"/>
  <c r="L2209" i="8"/>
  <c r="X130" i="1"/>
  <c r="Q2210" i="8" s="1"/>
  <c r="L2210" i="8"/>
  <c r="X129" i="1"/>
  <c r="Q2211" i="8" s="1"/>
  <c r="L2211" i="8"/>
  <c r="X128" i="1"/>
  <c r="Q2212" i="8" s="1"/>
  <c r="L2212" i="8"/>
  <c r="X127" i="1"/>
  <c r="Q2213" i="8" s="1"/>
  <c r="L2213" i="8"/>
  <c r="X126" i="1"/>
  <c r="Q2214" i="8" s="1"/>
  <c r="L2214" i="8"/>
  <c r="X125" i="1"/>
  <c r="Q2215" i="8" s="1"/>
  <c r="L2215" i="8"/>
  <c r="X124" i="1"/>
  <c r="Q2216" i="8" s="1"/>
  <c r="L2216" i="8"/>
  <c r="X123" i="1"/>
  <c r="Q2217" i="8" s="1"/>
  <c r="L2217" i="8"/>
  <c r="X122" i="1"/>
  <c r="Q2218" i="8" s="1"/>
  <c r="L2218" i="8"/>
  <c r="X121" i="1"/>
  <c r="Q2219" i="8" s="1"/>
  <c r="L2219" i="8"/>
  <c r="X120" i="1"/>
  <c r="Q2220" i="8" s="1"/>
  <c r="L2220" i="8"/>
  <c r="X119" i="1"/>
  <c r="Q2221" i="8" s="1"/>
  <c r="L2221" i="8"/>
  <c r="X118" i="1"/>
  <c r="Q2222" i="8" s="1"/>
  <c r="L2222" i="8"/>
  <c r="X117" i="1"/>
  <c r="Q2223" i="8" s="1"/>
  <c r="L2223" i="8"/>
  <c r="X116" i="1"/>
  <c r="Q2224" i="8" s="1"/>
  <c r="L2224" i="8"/>
  <c r="X115" i="1"/>
  <c r="Q2225" i="8" s="1"/>
  <c r="L2225" i="8"/>
  <c r="X114" i="1"/>
  <c r="Q2226" i="8" s="1"/>
  <c r="L2226" i="8"/>
  <c r="X113" i="1"/>
  <c r="Q2227" i="8" s="1"/>
  <c r="L2227" i="8"/>
  <c r="X112" i="1"/>
  <c r="Q2228" i="8" s="1"/>
  <c r="L2228" i="8"/>
  <c r="X111" i="1"/>
  <c r="Q2229" i="8" s="1"/>
  <c r="L2229" i="8"/>
  <c r="X110" i="1"/>
  <c r="Q2230" i="8" s="1"/>
  <c r="L2230" i="8"/>
  <c r="X109" i="1"/>
  <c r="Q2231" i="8" s="1"/>
  <c r="L2231" i="8"/>
  <c r="X108" i="1"/>
  <c r="Q2232" i="8" s="1"/>
  <c r="L2232" i="8"/>
  <c r="X107" i="1"/>
  <c r="Q2233" i="8" s="1"/>
  <c r="L2233" i="8"/>
  <c r="X106" i="1"/>
  <c r="Q2234" i="8" s="1"/>
  <c r="L2234" i="8"/>
  <c r="X105" i="1"/>
  <c r="Q2235" i="8" s="1"/>
  <c r="L2235" i="8"/>
  <c r="X104" i="1"/>
  <c r="Q2236" i="8" s="1"/>
  <c r="L2236" i="8"/>
  <c r="X103" i="1"/>
  <c r="Q2237" i="8" s="1"/>
  <c r="L2237" i="8"/>
  <c r="X102" i="1"/>
  <c r="Q2238" i="8" s="1"/>
  <c r="L2238" i="8"/>
  <c r="X101" i="1"/>
  <c r="Q2239" i="8" s="1"/>
  <c r="L2239" i="8"/>
  <c r="X100" i="1"/>
  <c r="Q2240" i="8" s="1"/>
  <c r="L2240" i="8"/>
  <c r="X99" i="1"/>
  <c r="Q2241" i="8" s="1"/>
  <c r="L2241" i="8"/>
  <c r="X98" i="1"/>
  <c r="Q2242" i="8" s="1"/>
  <c r="L2242" i="8"/>
  <c r="X97" i="1"/>
  <c r="Q2243" i="8" s="1"/>
  <c r="L2243" i="8"/>
  <c r="X96" i="1"/>
  <c r="Q2244" i="8" s="1"/>
  <c r="L2244" i="8"/>
  <c r="X95" i="1"/>
  <c r="Q2245" i="8" s="1"/>
  <c r="L2245" i="8"/>
  <c r="X94" i="1"/>
  <c r="Q2246" i="8" s="1"/>
  <c r="L2246" i="8"/>
  <c r="X93" i="1"/>
  <c r="Q2247" i="8" s="1"/>
  <c r="L2247" i="8"/>
  <c r="X92" i="1"/>
  <c r="Q2248" i="8" s="1"/>
  <c r="L2248" i="8"/>
  <c r="X91" i="1"/>
  <c r="Q2249" i="8" s="1"/>
  <c r="L2249" i="8"/>
  <c r="X90" i="1"/>
  <c r="Q2250" i="8" s="1"/>
  <c r="L2250" i="8"/>
  <c r="X89" i="1"/>
  <c r="Q2251" i="8" s="1"/>
  <c r="L2251" i="8"/>
  <c r="X88" i="1"/>
  <c r="Q2252" i="8" s="1"/>
  <c r="L2252" i="8"/>
  <c r="X87" i="1"/>
  <c r="Q2253" i="8" s="1"/>
  <c r="L2253" i="8"/>
  <c r="X86" i="1"/>
  <c r="Q2254" i="8" s="1"/>
  <c r="L2254" i="8"/>
  <c r="X85" i="1"/>
  <c r="Q2255" i="8" s="1"/>
  <c r="L2255" i="8"/>
  <c r="X84" i="1"/>
  <c r="Q2256" i="8" s="1"/>
  <c r="L2256" i="8"/>
  <c r="X83" i="1"/>
  <c r="Q2257" i="8" s="1"/>
  <c r="L2257" i="8"/>
  <c r="X82" i="1"/>
  <c r="Q2258" i="8" s="1"/>
  <c r="L2258" i="8"/>
  <c r="X81" i="1"/>
  <c r="Q2259" i="8" s="1"/>
  <c r="L2259" i="8"/>
  <c r="X80" i="1"/>
  <c r="Q2260" i="8" s="1"/>
  <c r="L2260" i="8"/>
  <c r="X79" i="1"/>
  <c r="Q2261" i="8" s="1"/>
  <c r="L2261" i="8"/>
  <c r="X78" i="1"/>
  <c r="Q2262" i="8" s="1"/>
  <c r="L2262" i="8"/>
  <c r="X77" i="1"/>
  <c r="Q2263" i="8" s="1"/>
  <c r="L2263" i="8"/>
  <c r="X76" i="1"/>
  <c r="Q2264" i="8" s="1"/>
  <c r="L2264" i="8"/>
  <c r="X75" i="1"/>
  <c r="Q2265" i="8" s="1"/>
  <c r="L2265" i="8"/>
  <c r="X74" i="1"/>
  <c r="Q2266" i="8" s="1"/>
  <c r="L2266" i="8"/>
  <c r="X73" i="1"/>
  <c r="Q2267" i="8" s="1"/>
  <c r="L2267" i="8"/>
  <c r="X72" i="1"/>
  <c r="Q2268" i="8" s="1"/>
  <c r="L2268" i="8"/>
  <c r="X71" i="1"/>
  <c r="Q2269" i="8" s="1"/>
  <c r="L2269" i="8"/>
  <c r="X70" i="1"/>
  <c r="Q2270" i="8" s="1"/>
  <c r="L2270" i="8"/>
  <c r="X69" i="1"/>
  <c r="Q2271" i="8" s="1"/>
  <c r="L2271" i="8"/>
  <c r="X68" i="1"/>
  <c r="Q2272" i="8" s="1"/>
  <c r="L2272" i="8"/>
  <c r="X67" i="1"/>
  <c r="Q2273" i="8" s="1"/>
  <c r="L2273" i="8"/>
  <c r="X66" i="1"/>
  <c r="Q2274" i="8" s="1"/>
  <c r="L2274" i="8"/>
  <c r="X65" i="1"/>
  <c r="Q2275" i="8" s="1"/>
  <c r="L2275" i="8"/>
  <c r="X64" i="1"/>
  <c r="Q2276" i="8" s="1"/>
  <c r="L2276" i="8"/>
  <c r="X63" i="1"/>
  <c r="Q2277" i="8" s="1"/>
  <c r="L2277" i="8"/>
  <c r="X62" i="1"/>
  <c r="Q2278" i="8" s="1"/>
  <c r="L2278" i="8"/>
  <c r="X61" i="1"/>
  <c r="Q2279" i="8" s="1"/>
  <c r="L2279" i="8"/>
  <c r="X60" i="1"/>
  <c r="Q2280" i="8" s="1"/>
  <c r="L2280" i="8"/>
  <c r="X59" i="1"/>
  <c r="Q2281" i="8" s="1"/>
  <c r="L2281" i="8"/>
  <c r="X58" i="1"/>
  <c r="Q2282" i="8" s="1"/>
  <c r="L2282" i="8"/>
  <c r="X57" i="1"/>
  <c r="Q2283" i="8" s="1"/>
  <c r="L2283" i="8"/>
  <c r="X56" i="1"/>
  <c r="Q2284" i="8" s="1"/>
  <c r="L2284" i="8"/>
  <c r="X55" i="1"/>
  <c r="Q2285" i="8" s="1"/>
  <c r="L2285" i="8"/>
  <c r="X54" i="1"/>
  <c r="Q2286" i="8" s="1"/>
  <c r="L2286" i="8"/>
  <c r="X53" i="1"/>
  <c r="Q2287" i="8" s="1"/>
  <c r="L2287" i="8"/>
  <c r="X52" i="1"/>
  <c r="Q2288" i="8" s="1"/>
  <c r="L2288" i="8"/>
  <c r="X51" i="1"/>
  <c r="Q2289" i="8" s="1"/>
  <c r="L2289" i="8"/>
  <c r="X50" i="1"/>
  <c r="Q2290" i="8" s="1"/>
  <c r="L2290" i="8"/>
  <c r="X49" i="1"/>
  <c r="Q2291" i="8" s="1"/>
  <c r="L2291" i="8"/>
  <c r="X47" i="1"/>
  <c r="Q2292" i="8" s="1"/>
  <c r="L2292" i="8"/>
  <c r="X46" i="1"/>
  <c r="Q2293" i="8" s="1"/>
  <c r="L2293" i="8"/>
  <c r="X45" i="1"/>
  <c r="Q2294" i="8" s="1"/>
  <c r="L2294" i="8"/>
  <c r="X44" i="1"/>
  <c r="Q2295" i="8" s="1"/>
  <c r="L2295" i="8"/>
  <c r="X43" i="1"/>
  <c r="Q2296" i="8" s="1"/>
  <c r="L2296" i="8"/>
  <c r="X42" i="1"/>
  <c r="Q2297" i="8" s="1"/>
  <c r="L2297" i="8"/>
  <c r="X41" i="1"/>
  <c r="Q2298" i="8" s="1"/>
  <c r="L2298" i="8"/>
  <c r="X40" i="1"/>
  <c r="Q2299" i="8" s="1"/>
  <c r="L2299" i="8"/>
  <c r="X39" i="1"/>
  <c r="Q2300" i="8" s="1"/>
  <c r="L2300" i="8"/>
  <c r="X38" i="1"/>
  <c r="Q2301" i="8" s="1"/>
  <c r="L2301" i="8"/>
  <c r="X37" i="1"/>
  <c r="Q2302" i="8" s="1"/>
  <c r="L2302" i="8"/>
  <c r="X36" i="1"/>
  <c r="Q2303" i="8" s="1"/>
  <c r="L2303" i="8"/>
  <c r="X35" i="1"/>
  <c r="Q2304" i="8" s="1"/>
  <c r="L2304" i="8"/>
  <c r="X34" i="1"/>
  <c r="Q2305" i="8" s="1"/>
  <c r="L2305" i="8"/>
  <c r="X33" i="1"/>
  <c r="Q2306" i="8" s="1"/>
  <c r="L2306" i="8"/>
  <c r="X32" i="1"/>
  <c r="Q2307" i="8" s="1"/>
  <c r="L2307" i="8"/>
  <c r="X31" i="1"/>
  <c r="Q2308" i="8" s="1"/>
  <c r="L2308" i="8"/>
  <c r="X30" i="1"/>
  <c r="Q2309" i="8" s="1"/>
  <c r="L2309" i="8"/>
  <c r="X29" i="1"/>
  <c r="Q2310" i="8" s="1"/>
  <c r="L2310" i="8"/>
  <c r="X28" i="1"/>
  <c r="Q2311" i="8" s="1"/>
  <c r="L2311" i="8"/>
  <c r="X27" i="1"/>
  <c r="Q2312" i="8" s="1"/>
  <c r="L2312" i="8"/>
  <c r="X26" i="1"/>
  <c r="Q2313" i="8" s="1"/>
  <c r="L2313" i="8"/>
  <c r="X25" i="1"/>
  <c r="Q2314" i="8" s="1"/>
  <c r="L2314" i="8"/>
  <c r="X24" i="1"/>
  <c r="Q2315" i="8" s="1"/>
  <c r="L2315" i="8"/>
  <c r="X23" i="1"/>
  <c r="Q2316" i="8" s="1"/>
  <c r="L2316" i="8"/>
  <c r="X22" i="1"/>
  <c r="Q2317" i="8" s="1"/>
  <c r="L2317" i="8"/>
  <c r="X21" i="1"/>
  <c r="Q2318" i="8" s="1"/>
  <c r="L2318" i="8"/>
  <c r="X20" i="1"/>
  <c r="Q2319" i="8" s="1"/>
  <c r="L2319" i="8"/>
  <c r="X19" i="1"/>
  <c r="Q2320" i="8" s="1"/>
  <c r="L2320" i="8"/>
  <c r="X18" i="1"/>
  <c r="Q2321" i="8" s="1"/>
  <c r="L2321" i="8"/>
  <c r="X17" i="1"/>
  <c r="Q2322" i="8" s="1"/>
  <c r="L2322" i="8"/>
  <c r="X16" i="1"/>
  <c r="Q2323" i="8" s="1"/>
  <c r="L2323" i="8"/>
  <c r="X15" i="1"/>
  <c r="Q2324" i="8" s="1"/>
  <c r="L2324" i="8"/>
  <c r="X14" i="1"/>
  <c r="Q2325" i="8" s="1"/>
  <c r="L2325" i="8"/>
  <c r="X13" i="1"/>
  <c r="Q2326" i="8" s="1"/>
  <c r="L2326" i="8"/>
  <c r="X12" i="1"/>
  <c r="Q2327" i="8" s="1"/>
  <c r="L2327" i="8"/>
  <c r="X11" i="1"/>
  <c r="Q2328" i="8" s="1"/>
  <c r="L2328" i="8"/>
  <c r="X10" i="1"/>
  <c r="Q2329" i="8" s="1"/>
  <c r="L2329" i="8"/>
  <c r="X9" i="1"/>
  <c r="Q2330" i="8" s="1"/>
  <c r="L2330" i="8"/>
  <c r="X8" i="1"/>
  <c r="Q2331" i="8" s="1"/>
  <c r="L2331" i="8"/>
  <c r="X7" i="1"/>
  <c r="Q2332" i="8" s="1"/>
  <c r="L2332" i="8"/>
  <c r="X6" i="1"/>
  <c r="Q2333" i="8" s="1"/>
  <c r="L2333" i="8"/>
  <c r="X5" i="1"/>
  <c r="Q2334" i="8" s="1"/>
  <c r="L2334" i="8"/>
  <c r="X4" i="1"/>
  <c r="Q2335" i="8" s="1"/>
  <c r="L2335" i="8"/>
  <c r="L2336" i="8"/>
  <c r="X3" i="1"/>
  <c r="Q2336" i="8" s="1"/>
  <c r="K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C0A29-D272-4E9E-844E-F4F3AC8784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8B1A11-5E16-46D5-A6BD-92B00594C426}" name="WorksheetConnection_Copy of MODULE END ASSIGNMENT HEALTHCARE REPORT (1).xlsx!Customer_Table" type="102" refreshedVersion="8" minRefreshableVersion="5">
    <extLst>
      <ext xmlns:x15="http://schemas.microsoft.com/office/spreadsheetml/2010/11/main" uri="{DE250136-89BD-433C-8126-D09CA5730AF9}">
        <x15:connection id="Customer_Table">
          <x15:rangePr sourceName="_xlcn.WorksheetConnection_CopyofMODULEENDASSIGNMENTHEALTHCAREREPORT1.xlsxCustomer_Table1"/>
        </x15:connection>
      </ext>
    </extLst>
  </connection>
  <connection id="3" xr16:uid="{AC0FA63A-1DC7-4C15-BEFA-ACCB090BCB60}" name="WorksheetConnection_Copy of MODULE END ASSIGNMENT HEALTHCARE REPORT (1).xlsx!Hospitalization_Table" type="102" refreshedVersion="8" minRefreshableVersion="5">
    <extLst>
      <ext xmlns:x15="http://schemas.microsoft.com/office/spreadsheetml/2010/11/main" uri="{DE250136-89BD-433C-8126-D09CA5730AF9}">
        <x15:connection id="Hospitalization_Table">
          <x15:rangePr sourceName="_xlcn.WorksheetConnection_CopyofMODULEENDASSIGNMENTHEALTHCAREREPORT1.xlsxHospitalization_Table1"/>
        </x15:connection>
      </ext>
    </extLst>
  </connection>
  <connection id="4" xr16:uid="{0F089A81-48EE-487A-9957-13DE0FBEF156}" name="WorksheetConnection_Copy of MODULE END ASSIGNMENT HEALTHCARE REPORT (1).xlsx!Medical_Table" type="102" refreshedVersion="8" minRefreshableVersion="5">
    <extLst>
      <ext xmlns:x15="http://schemas.microsoft.com/office/spreadsheetml/2010/11/main" uri="{DE250136-89BD-433C-8126-D09CA5730AF9}">
        <x15:connection id="Medical_Table">
          <x15:rangePr sourceName="_xlcn.WorksheetConnection_CopyofMODULEENDASSIGNMENTHEALTHCAREREPORT1.xlsxMedical_Table1"/>
        </x15:connection>
      </ext>
    </extLst>
  </connection>
</connections>
</file>

<file path=xl/sharedStrings.xml><?xml version="1.0" encoding="utf-8"?>
<sst xmlns="http://schemas.openxmlformats.org/spreadsheetml/2006/main" count="46986" uniqueCount="4783">
  <si>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</si>
  <si>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</si>
  <si>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</si>
  <si>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</si>
  <si>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</si>
  <si>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</si>
  <si>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</si>
  <si>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</si>
  <si>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</si>
  <si>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</si>
  <si>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</si>
  <si>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</si>
  <si>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</si>
  <si>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</si>
  <si>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</si>
  <si>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</si>
  <si>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</si>
  <si>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</si>
  <si>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</si>
  <si>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</si>
  <si>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</si>
  <si>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</si>
  <si>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</si>
  <si>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</si>
  <si>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</si>
  <si>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</si>
  <si>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</si>
  <si>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</si>
  <si>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</si>
  <si>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</si>
  <si>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</si>
  <si>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</si>
  <si>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</si>
  <si>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</si>
  <si>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</si>
  <si>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</si>
  <si>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</si>
  <si>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</si>
  <si>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</si>
  <si>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</si>
  <si>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</si>
  <si>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</si>
  <si>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</si>
  <si>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</si>
  <si>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</si>
  <si>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</si>
  <si>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</si>
  <si>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</si>
  <si>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</si>
  <si>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</si>
  <si>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</si>
  <si>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</si>
  <si>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</si>
  <si>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</si>
  <si>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</si>
  <si>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</si>
  <si>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</si>
  <si>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</si>
  <si>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</si>
  <si>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</si>
  <si>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</si>
  <si>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</si>
  <si>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</si>
  <si>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</si>
  <si>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</si>
  <si>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</si>
  <si>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</si>
  <si>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</si>
  <si>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</si>
  <si>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</si>
  <si>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</si>
  <si>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</si>
  <si>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</si>
  <si>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</si>
  <si>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</si>
  <si>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</si>
  <si>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</si>
  <si>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</si>
  <si>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</si>
  <si>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</si>
  <si>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</si>
  <si>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</si>
  <si>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</si>
  <si>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</si>
  <si>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</si>
  <si>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</si>
  <si>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</si>
  <si>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</si>
  <si>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</si>
  <si>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</si>
  <si>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</si>
  <si>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</si>
  <si>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</si>
  <si>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</si>
  <si>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</si>
  <si>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</si>
  <si>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</si>
  <si>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</si>
  <si>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</si>
  <si>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</si>
  <si>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</si>
  <si>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</si>
  <si>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</si>
  <si>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</si>
  <si>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</si>
  <si>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</si>
  <si>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</si>
  <si>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</si>
  <si>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</si>
  <si>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</si>
  <si>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</si>
  <si>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</si>
  <si>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</si>
  <si>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</si>
  <si>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</si>
  <si>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</si>
  <si>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</si>
  <si>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</si>
  <si>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</si>
  <si>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</si>
  <si>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</si>
  <si>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</si>
  <si>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</si>
  <si>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</si>
  <si>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</si>
  <si>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</si>
  <si>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</si>
  <si>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</si>
  <si>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</si>
  <si>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</si>
  <si>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</si>
  <si>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</si>
  <si>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</si>
  <si>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</si>
  <si>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</si>
  <si>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</si>
  <si>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</si>
  <si>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</si>
  <si>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</si>
  <si>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</si>
  <si>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</si>
  <si>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</si>
  <si>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</si>
  <si>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</si>
  <si>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</si>
  <si>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</si>
  <si>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</si>
  <si>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</si>
  <si>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</si>
  <si>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</si>
  <si>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</si>
  <si>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</si>
  <si>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</si>
  <si>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</si>
  <si>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</si>
  <si>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</si>
  <si>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</si>
  <si>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</si>
  <si>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</si>
  <si>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</si>
  <si>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</si>
  <si>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</si>
  <si>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</si>
  <si>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</si>
  <si>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</si>
  <si>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</si>
  <si>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</si>
  <si>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</si>
  <si>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</si>
  <si>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</si>
  <si>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</si>
  <si>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</si>
  <si>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</si>
  <si>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</si>
  <si>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</si>
  <si>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</si>
  <si>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</si>
  <si>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</si>
  <si>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</si>
  <si>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</si>
  <si>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</si>
  <si>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</si>
  <si>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</si>
  <si>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</si>
  <si>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</si>
  <si>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</si>
  <si>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</si>
  <si>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</si>
  <si>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</si>
  <si>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</si>
  <si>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</si>
  <si>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</si>
  <si>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</si>
  <si>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</si>
  <si>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</si>
  <si>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</si>
  <si>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</si>
  <si>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</si>
  <si>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</si>
  <si>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</si>
  <si>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</si>
  <si>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</si>
  <si>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</si>
  <si>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</si>
  <si>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</si>
  <si>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</si>
  <si>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</si>
  <si>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</si>
  <si>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</si>
  <si>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</si>
  <si>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</si>
  <si>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</si>
  <si>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</si>
  <si>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</si>
  <si>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</si>
  <si>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</si>
  <si>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</si>
  <si>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</si>
  <si>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</si>
  <si>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</si>
  <si>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</si>
  <si>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</si>
  <si>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</si>
  <si>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</si>
  <si>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</si>
  <si>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</si>
  <si>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</si>
  <si>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</si>
  <si>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</si>
  <si>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</si>
  <si>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</si>
  <si>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</si>
  <si>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</si>
  <si>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</si>
  <si>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</si>
  <si>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</si>
  <si>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</si>
  <si>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</si>
  <si>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</si>
  <si>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</si>
  <si>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</si>
  <si>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</si>
  <si>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</si>
  <si>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</si>
  <si>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</si>
  <si>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</si>
  <si>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</si>
  <si>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</si>
  <si>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</si>
  <si>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</si>
  <si>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</si>
  <si>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</si>
  <si>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</si>
  <si>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</si>
  <si>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</si>
  <si>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</si>
  <si>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</si>
  <si>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</si>
  <si>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</si>
  <si>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</si>
  <si>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</si>
  <si>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</si>
  <si>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</si>
  <si>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</si>
  <si>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</si>
  <si>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</si>
  <si>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</si>
  <si>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</si>
  <si>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</si>
  <si>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</si>
  <si>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</si>
  <si>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</si>
  <si>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</si>
  <si>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</si>
  <si>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</si>
  <si>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</si>
  <si>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</si>
  <si>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</si>
  <si>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</si>
  <si>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</si>
  <si>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</si>
  <si>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</si>
  <si>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</si>
  <si>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</si>
  <si>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</si>
  <si>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</si>
  <si>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</si>
  <si>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</si>
  <si>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</si>
  <si>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</si>
  <si>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</si>
  <si>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</si>
  <si>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</si>
  <si>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</si>
  <si>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</si>
  <si>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</si>
  <si>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</si>
  <si>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</si>
  <si>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</si>
  <si>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</si>
  <si>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</si>
  <si>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</si>
  <si>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</si>
  <si>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</si>
  <si>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</si>
  <si>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</si>
  <si>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</si>
  <si>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</si>
  <si>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</si>
  <si>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</si>
  <si>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</si>
  <si>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</si>
  <si>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</si>
  <si>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</si>
  <si>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</si>
  <si>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</si>
  <si>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</si>
  <si>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</si>
  <si>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</si>
  <si>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</si>
  <si>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</si>
  <si>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</si>
  <si>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</si>
  <si>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</si>
  <si>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</si>
  <si>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</si>
  <si>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</si>
  <si>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</si>
  <si>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</si>
  <si>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</si>
  <si>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</si>
  <si>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</si>
  <si>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</si>
  <si>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</si>
  <si>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</si>
  <si>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</si>
  <si>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</si>
  <si>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</si>
  <si>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</si>
  <si>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</si>
  <si>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</si>
  <si>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</si>
  <si>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</si>
  <si>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</si>
  <si>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</si>
  <si>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</si>
  <si>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</si>
  <si>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</si>
  <si>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</si>
  <si>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</si>
  <si>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</si>
  <si>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</si>
  <si>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</si>
  <si>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</si>
  <si>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</si>
  <si>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</si>
  <si>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</si>
  <si>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</si>
  <si>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</si>
  <si>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</si>
  <si>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</si>
  <si>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</si>
  <si>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</si>
  <si>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</si>
  <si>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</si>
  <si>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</si>
  <si>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</si>
  <si>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</si>
  <si>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</si>
  <si>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</si>
  <si>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</si>
  <si>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</si>
  <si>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</si>
  <si>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</si>
  <si>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</si>
  <si>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</si>
  <si>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</si>
  <si>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</si>
  <si>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</si>
  <si>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</si>
  <si>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</si>
  <si>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</si>
  <si>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</si>
  <si>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</si>
  <si>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</si>
  <si>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</si>
  <si>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</si>
  <si>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</si>
  <si>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</si>
  <si>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</si>
  <si>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</si>
  <si>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</si>
  <si>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</si>
  <si>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</si>
  <si>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</si>
  <si>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</si>
  <si>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</si>
  <si>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</si>
  <si>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</si>
  <si>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</si>
  <si>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</si>
  <si>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</si>
  <si>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</si>
  <si>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</si>
  <si>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</si>
  <si>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</si>
  <si>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</si>
  <si>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</si>
  <si>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</si>
  <si>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</si>
  <si>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</si>
  <si>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</si>
  <si>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</si>
  <si>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</si>
  <si>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</si>
  <si>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</si>
  <si>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</si>
  <si>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</si>
  <si>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</si>
  <si>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</si>
  <si>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</si>
  <si>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</si>
  <si>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</si>
  <si>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</si>
  <si>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</si>
  <si>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</si>
  <si>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</si>
  <si>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</si>
  <si>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</si>
  <si>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</si>
  <si>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</si>
  <si>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</si>
  <si>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</si>
  <si>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</si>
  <si>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</si>
  <si>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</si>
  <si>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</si>
  <si>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</si>
  <si>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</si>
  <si>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</si>
  <si>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</si>
  <si>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</si>
  <si>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</si>
  <si>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</si>
  <si>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</si>
  <si>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</si>
  <si>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</si>
  <si>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</si>
  <si>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</si>
  <si>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</si>
  <si>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</si>
  <si>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</si>
  <si>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</si>
  <si>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</si>
  <si>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</si>
  <si>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</si>
  <si>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</si>
  <si>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</si>
  <si>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</si>
  <si>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</si>
  <si>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</si>
  <si>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</si>
  <si>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</si>
  <si>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</si>
  <si>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</si>
  <si>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</si>
  <si>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</si>
  <si>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</si>
  <si>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</si>
  <si>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</si>
  <si>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</si>
  <si>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</si>
  <si>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</si>
  <si>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</si>
  <si>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</si>
  <si>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</si>
  <si>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</si>
  <si>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</si>
  <si>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</si>
  <si>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</si>
  <si>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</si>
  <si>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</si>
  <si>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</si>
  <si>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</si>
  <si>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</si>
  <si>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</si>
  <si>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</si>
  <si>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</si>
  <si>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</si>
  <si>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</si>
  <si>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</si>
  <si>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</si>
  <si>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</si>
  <si>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</si>
  <si>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</si>
  <si>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</si>
  <si>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</si>
  <si>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</si>
  <si>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</si>
  <si>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</si>
  <si>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</si>
  <si>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</si>
  <si>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</si>
  <si>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</si>
  <si>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</si>
  <si>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</si>
  <si>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</si>
  <si>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</si>
  <si>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</si>
  <si>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</si>
  <si>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</si>
  <si>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</si>
  <si>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</si>
  <si>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</si>
  <si>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</si>
  <si>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</si>
  <si>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</si>
  <si>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</si>
  <si>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</si>
  <si>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</si>
  <si>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</si>
  <si>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</si>
  <si>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</si>
  <si>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</si>
  <si>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</si>
  <si>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</si>
  <si>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</si>
  <si>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</si>
  <si>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</si>
  <si>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</si>
  <si>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</si>
  <si>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</si>
  <si>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</si>
  <si>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</si>
  <si>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</si>
  <si>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</si>
  <si>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</si>
  <si>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</si>
  <si>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</si>
  <si>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</si>
  <si>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</si>
  <si>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</si>
  <si>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</si>
  <si>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</si>
  <si>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</si>
  <si>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</si>
  <si>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</si>
  <si>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</si>
  <si>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</si>
  <si>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</si>
  <si>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</si>
  <si>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</si>
  <si>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</si>
  <si>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</si>
  <si>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</si>
  <si>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</si>
  <si>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</si>
  <si>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</si>
  <si>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</si>
  <si>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</si>
  <si>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</si>
  <si>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</si>
  <si>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</si>
  <si>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</si>
  <si>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</si>
  <si>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</si>
  <si>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</si>
  <si>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</si>
  <si>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</si>
  <si>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</si>
  <si>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</si>
  <si>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</si>
  <si>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</si>
  <si>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</si>
  <si>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</si>
  <si>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</si>
  <si>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</si>
  <si>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</si>
  <si>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</si>
  <si>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</si>
  <si>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</si>
  <si>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</si>
  <si>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</si>
  <si>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</si>
  <si>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</si>
  <si>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</si>
  <si>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</si>
  <si>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</si>
  <si>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</si>
  <si>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</si>
  <si>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</si>
  <si>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</si>
  <si>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</si>
  <si>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</si>
  <si>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</si>
  <si>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</si>
  <si>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</si>
  <si>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</si>
  <si>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</si>
  <si>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</si>
  <si>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</si>
  <si>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</si>
  <si>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</si>
  <si>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</si>
  <si>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</si>
  <si>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</si>
  <si>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</si>
  <si>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</si>
  <si>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</si>
  <si>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</si>
  <si>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</si>
  <si>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</si>
  <si>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</si>
  <si>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</si>
  <si>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</si>
  <si>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</si>
  <si>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</si>
  <si>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</si>
  <si>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</si>
  <si>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</si>
  <si>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</si>
  <si>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</si>
  <si>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</si>
  <si>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</si>
  <si>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</si>
  <si>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</si>
  <si>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</si>
  <si>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</si>
  <si>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</si>
  <si>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</si>
  <si>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</si>
  <si>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</si>
  <si>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</si>
  <si>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</si>
  <si>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</si>
  <si>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</si>
  <si>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</si>
  <si>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</si>
  <si>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</si>
  <si>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</si>
  <si>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</si>
  <si>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</si>
  <si>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</si>
  <si>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</si>
  <si>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</si>
  <si>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</si>
  <si>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</si>
  <si>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</si>
  <si>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</si>
  <si>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</si>
  <si>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</si>
  <si>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</si>
  <si>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</si>
  <si>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</si>
  <si>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</si>
  <si>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</si>
  <si>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</si>
  <si>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</si>
  <si>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</si>
  <si>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</si>
  <si>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</si>
  <si>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</si>
  <si>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</si>
  <si>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</si>
  <si>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</si>
  <si>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</si>
  <si>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</si>
  <si>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</si>
  <si>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</si>
  <si>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</si>
  <si>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</si>
  <si>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</si>
  <si>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</si>
  <si>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</si>
  <si>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</si>
  <si>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</si>
  <si>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</si>
  <si>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</si>
  <si>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</si>
  <si>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</si>
  <si>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</si>
  <si>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</si>
  <si>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</si>
  <si>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</si>
  <si>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</si>
  <si>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</si>
  <si>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</si>
  <si>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</si>
  <si>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</si>
  <si>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</si>
  <si>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</si>
  <si>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</si>
  <si>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</si>
  <si>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</si>
  <si>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</si>
  <si>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</si>
  <si>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</si>
  <si>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</si>
  <si>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</si>
  <si>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</si>
  <si>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</si>
  <si>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</si>
  <si>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</si>
  <si>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</si>
  <si>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</si>
  <si>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</si>
  <si>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</si>
  <si>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</si>
  <si>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</si>
  <si>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</si>
  <si>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</si>
  <si>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</si>
  <si>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</si>
  <si>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</si>
  <si>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</si>
  <si>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</si>
  <si>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</si>
  <si>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</si>
  <si>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</si>
  <si>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</si>
  <si>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</si>
  <si>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</si>
  <si>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</si>
  <si>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</si>
  <si>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</si>
  <si>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</si>
  <si>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</si>
  <si>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</si>
  <si>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</si>
  <si>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</si>
  <si>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</si>
  <si>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</si>
  <si>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</si>
  <si>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</si>
  <si>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</si>
  <si>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</si>
  <si>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</si>
  <si>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</si>
  <si>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</si>
  <si>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</si>
  <si>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</si>
  <si>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</si>
  <si>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</si>
  <si>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</si>
  <si>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</si>
  <si>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</si>
  <si>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</si>
  <si>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</si>
  <si>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</si>
  <si>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</si>
  <si>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</si>
  <si>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</si>
  <si>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</si>
  <si>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</si>
  <si>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</si>
  <si>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</si>
  <si>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</si>
  <si>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</si>
  <si>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</si>
  <si>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</si>
  <si>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</si>
  <si>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</si>
  <si>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</si>
  <si>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</si>
  <si>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</si>
  <si>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</si>
  <si>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</si>
  <si>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</si>
  <si>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</si>
  <si>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</si>
  <si>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</si>
  <si>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</si>
  <si>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</si>
  <si>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</si>
  <si>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</si>
  <si>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</si>
  <si>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</si>
  <si>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</si>
  <si>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</si>
  <si>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</si>
  <si>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</si>
  <si>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</si>
  <si>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</si>
  <si>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</si>
  <si>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</si>
  <si>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</si>
  <si>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</si>
  <si>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</si>
  <si>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</si>
  <si>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</si>
  <si>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</si>
  <si>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</si>
  <si>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</si>
  <si>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</si>
  <si>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</si>
  <si>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</si>
  <si>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</si>
  <si>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</si>
  <si>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</si>
  <si>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</si>
  <si>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</si>
  <si>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</si>
  <si>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</si>
  <si>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</si>
  <si>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</si>
  <si>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</si>
  <si>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</si>
  <si>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</si>
  <si>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</si>
  <si>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</si>
  <si>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</si>
  <si>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</si>
  <si>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</si>
  <si>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</si>
  <si>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</si>
  <si>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</si>
  <si>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</si>
  <si>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</si>
  <si>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</si>
  <si>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</si>
  <si>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</si>
  <si>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</si>
  <si>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</si>
  <si>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</si>
  <si>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</si>
  <si>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</si>
  <si>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</si>
  <si>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</si>
  <si>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</si>
  <si>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</si>
  <si>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</si>
  <si>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</si>
  <si>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</si>
  <si>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</si>
  <si>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</si>
  <si>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</si>
  <si>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</si>
  <si>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</si>
  <si>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</si>
  <si>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</si>
  <si>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</si>
  <si>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</si>
  <si>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</si>
  <si>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</si>
  <si>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</si>
  <si>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</si>
  <si>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</si>
  <si>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</si>
  <si>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</si>
  <si>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</si>
  <si>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</si>
  <si>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</si>
  <si>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</si>
  <si>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</si>
  <si>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</si>
  <si>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</si>
  <si>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</si>
  <si>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</si>
  <si>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</si>
  <si>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</si>
  <si>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</si>
  <si>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</si>
  <si>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</si>
  <si>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</si>
  <si>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</si>
  <si>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</si>
  <si>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</si>
  <si>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</si>
  <si>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</si>
  <si>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</si>
  <si>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</si>
  <si>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</si>
  <si>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</si>
  <si>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</si>
  <si>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</si>
  <si>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</si>
  <si>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</si>
  <si>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</si>
  <si>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</si>
  <si>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</si>
  <si>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</si>
  <si>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</si>
  <si>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</si>
  <si>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</si>
  <si>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</si>
  <si>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</si>
  <si>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</si>
  <si>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</si>
  <si>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</si>
  <si>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</si>
  <si>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</si>
  <si>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</si>
  <si>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</si>
  <si>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</si>
  <si>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</si>
  <si>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</si>
  <si>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</si>
  <si>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</si>
  <si>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</si>
  <si>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</si>
  <si>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</si>
  <si>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</si>
  <si>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</si>
  <si>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</si>
  <si>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</si>
  <si>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</si>
  <si>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</si>
  <si>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</si>
  <si>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</si>
  <si>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</si>
  <si>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</si>
  <si>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</si>
  <si>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</si>
  <si>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</si>
  <si>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</si>
  <si>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</si>
  <si>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</si>
  <si>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</si>
  <si>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</si>
  <si>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</si>
  <si>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</si>
  <si>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</si>
  <si>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</si>
  <si>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</si>
  <si>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</si>
  <si>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</si>
  <si>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</si>
  <si>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</si>
  <si>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</si>
  <si>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</si>
  <si>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</si>
  <si>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</si>
  <si>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</si>
  <si>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</si>
  <si>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</si>
  <si>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</si>
  <si>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</si>
  <si>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</si>
  <si>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</si>
  <si>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</si>
  <si>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</si>
  <si>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</si>
  <si>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</si>
  <si>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</si>
  <si>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</si>
  <si>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</si>
  <si>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</si>
  <si>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</si>
  <si>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</si>
  <si>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</si>
  <si>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</si>
  <si>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</si>
  <si>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</si>
  <si>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</si>
  <si>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</si>
  <si>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</si>
  <si>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</si>
  <si>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</si>
  <si>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</si>
  <si>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</si>
  <si>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</si>
  <si>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</si>
  <si>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</si>
  <si>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</si>
  <si>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</si>
  <si>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</si>
  <si>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</si>
  <si>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</si>
  <si>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</si>
  <si>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</si>
  <si>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</si>
  <si>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</si>
  <si>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</si>
  <si>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</si>
  <si>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</si>
  <si>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</si>
  <si>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</si>
  <si>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</si>
  <si>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</si>
  <si>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</si>
  <si>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</si>
  <si>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</si>
  <si>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</si>
  <si>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</si>
  <si>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</si>
  <si>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</si>
  <si>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</si>
  <si>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</si>
  <si>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</si>
  <si>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</si>
  <si>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</si>
  <si>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</si>
  <si>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</si>
  <si>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</si>
  <si>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</si>
  <si>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</si>
  <si>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</si>
  <si>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</si>
  <si>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</si>
  <si>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</si>
  <si>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</si>
  <si>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</si>
  <si>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</si>
  <si>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</si>
  <si>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</si>
  <si>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</si>
  <si>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</si>
  <si>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</si>
  <si>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</si>
  <si>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</si>
  <si>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</si>
  <si>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</si>
  <si>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</si>
  <si>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</si>
  <si>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</si>
  <si>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</si>
  <si>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</si>
  <si>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</si>
  <si>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</si>
  <si>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</si>
  <si>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</si>
  <si>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</si>
  <si>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</si>
  <si>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</si>
  <si>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</si>
  <si>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</si>
  <si>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</si>
  <si>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</si>
  <si>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</si>
  <si>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</si>
  <si>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</si>
  <si>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</si>
  <si>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</si>
  <si>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</si>
  <si>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</si>
  <si>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</si>
  <si>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</si>
  <si>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</si>
  <si>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</si>
  <si>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</si>
  <si>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</si>
  <si>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</si>
  <si>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</si>
  <si>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</si>
  <si>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</si>
  <si>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</si>
  <si>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</si>
  <si>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</si>
  <si>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</si>
  <si>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</si>
  <si>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</si>
  <si>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</si>
  <si>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</si>
  <si>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</si>
  <si>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</si>
  <si>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</si>
  <si>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</si>
  <si>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</si>
  <si>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</si>
  <si>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</si>
  <si>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</si>
  <si>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</si>
  <si>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</si>
  <si>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</si>
  <si>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</si>
  <si>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</si>
  <si>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</si>
  <si>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</si>
  <si>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</si>
  <si>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</si>
  <si>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</si>
  <si>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</si>
  <si>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</si>
  <si>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</si>
  <si>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</si>
  <si>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</si>
  <si>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</si>
  <si>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</si>
  <si>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</si>
  <si>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</si>
  <si>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</si>
  <si>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</si>
  <si>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</si>
  <si>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</si>
  <si>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</si>
  <si>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</si>
  <si>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</si>
  <si>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</si>
  <si>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</si>
  <si>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</si>
  <si>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</si>
  <si>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</si>
  <si>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</si>
  <si>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</si>
  <si>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</si>
  <si>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</si>
  <si>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</si>
  <si>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</si>
  <si>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</si>
  <si>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</si>
  <si>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</si>
  <si>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</si>
  <si>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</si>
  <si>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</si>
  <si>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</si>
  <si>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</si>
  <si>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</si>
  <si>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</si>
  <si>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</si>
  <si>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</si>
  <si>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</si>
  <si>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</si>
  <si>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</si>
  <si>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</si>
  <si>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</si>
  <si>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</si>
  <si>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</si>
  <si>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</si>
  <si>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</si>
  <si>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</si>
  <si>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</si>
  <si>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</si>
  <si>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</si>
  <si>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</si>
  <si>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</si>
  <si>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</si>
  <si>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</si>
  <si>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</si>
  <si>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</si>
  <si>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</si>
  <si>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</si>
  <si>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</si>
  <si>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</si>
  <si>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</si>
  <si>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</si>
  <si>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</si>
  <si>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</si>
  <si>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</si>
  <si>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</si>
  <si>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</si>
  <si>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</si>
  <si>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</si>
  <si>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</si>
  <si>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</si>
  <si>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</si>
  <si>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</si>
  <si>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</si>
  <si>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</si>
  <si>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</si>
  <si>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</si>
  <si>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</si>
  <si>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</si>
  <si>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</si>
  <si>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</si>
  <si>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</si>
  <si>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</si>
  <si>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</si>
  <si>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</si>
  <si>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</si>
  <si>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</si>
  <si>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</si>
  <si>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</si>
  <si>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</si>
  <si>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</si>
  <si>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</si>
  <si>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</si>
  <si>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</si>
  <si>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</si>
  <si>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</si>
  <si>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</si>
  <si>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</si>
  <si>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</si>
  <si>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</si>
  <si>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</si>
  <si>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</si>
  <si>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</si>
  <si>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</si>
  <si>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</si>
  <si>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</si>
  <si>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</si>
  <si>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</si>
  <si>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</si>
  <si>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</si>
  <si>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</si>
  <si>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</si>
  <si>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</si>
  <si>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</si>
  <si>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</si>
  <si>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</si>
  <si>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</si>
  <si>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</si>
  <si>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</si>
  <si>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</si>
  <si>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</si>
  <si>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</si>
  <si>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</si>
  <si>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</si>
  <si>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</si>
  <si>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</si>
  <si>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</si>
  <si>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</si>
  <si>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</si>
  <si>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</si>
  <si>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</si>
  <si>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</si>
  <si>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</si>
  <si>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</si>
  <si>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</si>
  <si>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</si>
  <si>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</si>
  <si>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</si>
  <si>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</si>
  <si>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</si>
  <si>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</si>
  <si>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</si>
  <si>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</si>
  <si>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</si>
  <si>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</si>
  <si>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</si>
  <si>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</si>
  <si>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</si>
  <si>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</si>
  <si>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</si>
  <si>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</si>
  <si>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</si>
  <si>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</si>
  <si>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</si>
  <si>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</si>
  <si>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</si>
  <si>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</si>
  <si>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</si>
  <si>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</si>
  <si>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</si>
  <si>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</si>
  <si>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</si>
  <si>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</si>
  <si>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</si>
  <si>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</si>
  <si>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</si>
  <si>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</si>
  <si>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</si>
  <si>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</si>
  <si>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</si>
  <si>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</si>
  <si>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</si>
  <si>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</si>
  <si>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</si>
  <si>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</si>
  <si>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</si>
  <si>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</si>
  <si>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</si>
  <si>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</si>
  <si>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</si>
  <si>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</si>
  <si>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</si>
  <si>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</si>
  <si>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</si>
  <si>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</si>
  <si>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</si>
  <si>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</si>
  <si>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</si>
  <si>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</si>
  <si>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</si>
  <si>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</si>
  <si>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</si>
  <si>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</si>
  <si>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</si>
  <si>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</si>
  <si>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</si>
  <si>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</si>
  <si>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</si>
  <si>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</si>
  <si>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</si>
  <si>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</si>
  <si>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</si>
  <si>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</si>
  <si>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</si>
  <si>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</si>
  <si>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</si>
  <si>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</si>
  <si>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</si>
  <si>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</si>
  <si>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</si>
  <si>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</si>
  <si>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</si>
  <si>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</si>
  <si>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</si>
  <si>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</si>
  <si>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</si>
  <si>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</si>
  <si>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</si>
  <si>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</si>
  <si>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</si>
  <si>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</si>
  <si>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</si>
  <si>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</si>
  <si>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</si>
  <si>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</si>
  <si>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</si>
  <si>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</si>
  <si>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</si>
  <si>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</si>
  <si>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</si>
  <si>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</si>
  <si>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</si>
  <si>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</si>
  <si>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</si>
  <si>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</si>
  <si>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</si>
  <si>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</si>
  <si>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</si>
  <si>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</si>
  <si>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</si>
  <si>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</si>
  <si>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</si>
  <si>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</si>
  <si>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</si>
  <si>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</si>
  <si>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</si>
  <si>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</si>
  <si>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</si>
  <si>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</si>
  <si>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</si>
  <si>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</si>
  <si>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</si>
  <si>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</si>
  <si>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</si>
  <si>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</si>
  <si>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</si>
  <si>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</si>
  <si>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</si>
  <si>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</si>
  <si>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</si>
  <si>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</si>
  <si>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</si>
  <si>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</si>
  <si>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</si>
  <si>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</si>
  <si>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</si>
  <si>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</si>
  <si>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</si>
  <si>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</si>
  <si>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</si>
  <si>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</si>
  <si>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</si>
  <si>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</si>
  <si>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</si>
  <si>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</si>
  <si>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</si>
  <si>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</si>
  <si>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</si>
  <si>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</si>
  <si>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</si>
  <si>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</si>
  <si>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</si>
  <si>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</si>
  <si>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</si>
  <si>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</si>
  <si>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</si>
  <si>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</si>
  <si>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</si>
  <si>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</si>
  <si>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</si>
  <si>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</si>
  <si>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</si>
  <si>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</si>
  <si>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</si>
  <si>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</si>
  <si>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</si>
  <si>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</si>
  <si>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</si>
  <si>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</si>
  <si>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</si>
  <si>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</si>
  <si>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</si>
  <si>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</si>
  <si>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</si>
  <si>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</si>
  <si>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</si>
  <si>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</si>
  <si>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</si>
  <si>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</si>
  <si>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</si>
  <si>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</si>
  <si>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</si>
  <si>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</si>
  <si>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</si>
  <si>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</si>
  <si>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</si>
  <si>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</si>
  <si>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</si>
  <si>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</si>
  <si>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</si>
  <si>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</si>
  <si>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</si>
  <si>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</si>
  <si>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</si>
  <si>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</si>
  <si>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</si>
  <si>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</si>
  <si>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</si>
  <si>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</si>
  <si>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</si>
  <si>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</si>
  <si>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</si>
  <si>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</si>
  <si>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</si>
  <si>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</si>
  <si>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</si>
  <si>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</si>
  <si>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</si>
  <si>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</si>
  <si>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</si>
  <si>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</si>
  <si>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</si>
  <si>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</si>
  <si>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</si>
  <si>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</si>
  <si>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</si>
  <si>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</si>
  <si>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</si>
  <si>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</si>
  <si>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</si>
  <si>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</si>
  <si>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</si>
  <si>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</si>
  <si>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</si>
  <si>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</si>
  <si>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</si>
  <si>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</si>
  <si>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</si>
  <si>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</si>
  <si>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</si>
  <si>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</si>
  <si>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</si>
  <si>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</si>
  <si>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</si>
  <si>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</si>
  <si>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</si>
  <si>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</si>
  <si>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</si>
  <si>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</si>
  <si>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</si>
  <si>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</si>
  <si>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</si>
  <si>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</si>
  <si>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</si>
  <si>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</si>
  <si>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</si>
  <si>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</si>
  <si>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</si>
  <si>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</si>
  <si>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</si>
  <si>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</si>
  <si>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</si>
  <si>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</si>
  <si>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</si>
  <si>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</si>
  <si>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</si>
  <si>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</si>
  <si>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</si>
  <si>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</si>
  <si>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</si>
  <si>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</si>
  <si>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</si>
  <si>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</si>
  <si>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</si>
  <si>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</si>
  <si>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</si>
  <si>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</si>
  <si>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</si>
  <si>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</si>
  <si>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</si>
  <si>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</si>
  <si>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</si>
  <si>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</si>
  <si>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</si>
  <si>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</si>
  <si>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</si>
  <si>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</si>
  <si>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</si>
  <si>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</si>
  <si>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</si>
  <si>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</si>
  <si>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</si>
  <si>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</si>
  <si>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</si>
  <si>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</si>
  <si>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</si>
  <si>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</si>
  <si>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</si>
  <si>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</si>
  <si>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</si>
  <si>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</si>
  <si>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</si>
  <si>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</si>
  <si>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</si>
  <si>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</si>
  <si>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</si>
  <si>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</si>
  <si>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</si>
  <si>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</si>
  <si>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</si>
  <si>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</si>
  <si>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</si>
  <si>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</si>
  <si>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</si>
  <si>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</si>
  <si>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</si>
  <si>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</si>
  <si>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</si>
  <si>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</si>
  <si>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</si>
  <si>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</si>
  <si>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</si>
  <si>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</si>
  <si>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</si>
  <si>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</si>
  <si>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</si>
  <si>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</si>
  <si>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</si>
  <si>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</si>
  <si>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</si>
  <si>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</si>
  <si>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</si>
  <si>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</si>
  <si>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</si>
  <si>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</si>
  <si>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</si>
  <si>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</si>
  <si>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</si>
  <si>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</si>
  <si>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</si>
  <si>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</si>
  <si>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</si>
  <si>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</si>
  <si>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</si>
  <si>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</si>
  <si>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</si>
  <si>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</si>
  <si>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</si>
  <si>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</si>
  <si>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</si>
  <si>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</si>
  <si>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</si>
  <si>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</si>
  <si>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</si>
  <si>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</si>
  <si>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</si>
  <si>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</si>
  <si>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</si>
  <si>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</si>
  <si>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</si>
  <si>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</si>
  <si>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</si>
  <si>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</si>
  <si>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</si>
  <si>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</si>
  <si>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</si>
  <si>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</si>
  <si>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</si>
  <si>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</si>
  <si>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</si>
  <si>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</si>
  <si>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</si>
  <si>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</si>
  <si>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</si>
  <si>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</si>
  <si>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</si>
  <si>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</si>
  <si>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</si>
  <si>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</si>
  <si>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</si>
  <si>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</si>
  <si>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</si>
  <si>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</si>
  <si>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</si>
  <si>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</si>
  <si>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</si>
  <si>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</si>
  <si>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</si>
  <si>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</si>
  <si>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</si>
  <si>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</si>
  <si>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</si>
  <si>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</si>
  <si>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</si>
  <si>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</si>
  <si>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</si>
  <si>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</si>
  <si>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</si>
  <si>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</si>
  <si>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</si>
  <si>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</si>
  <si>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</si>
  <si>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</si>
  <si>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</si>
  <si>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</si>
  <si>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</si>
  <si>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</si>
  <si>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</si>
  <si>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</si>
  <si>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</si>
  <si>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</si>
  <si>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</si>
  <si>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</si>
  <si>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</si>
  <si>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</si>
  <si>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</si>
  <si>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</si>
  <si>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</si>
  <si>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</si>
  <si>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</si>
  <si>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</si>
  <si>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</si>
  <si>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</si>
  <si>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</si>
  <si>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</si>
  <si>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</si>
  <si>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</si>
  <si>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</si>
  <si>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</si>
  <si>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</si>
  <si>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</si>
  <si>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</si>
  <si>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</si>
  <si>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</si>
  <si>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</si>
  <si>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</si>
  <si>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</si>
  <si>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</si>
  <si>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</si>
  <si>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</si>
  <si>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</si>
  <si>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</si>
  <si>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</si>
  <si>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</si>
  <si>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</si>
  <si>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</si>
  <si>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</si>
  <si>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</si>
  <si>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</si>
  <si>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</si>
  <si>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</si>
  <si>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</si>
  <si>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</si>
  <si>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</si>
  <si>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</si>
  <si>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</si>
  <si>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</si>
  <si>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</si>
  <si>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</si>
  <si>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</si>
  <si>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</si>
  <si>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</si>
  <si>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</si>
  <si>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</si>
  <si>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</si>
  <si>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</si>
  <si>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</si>
  <si>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</si>
  <si>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</si>
  <si>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</si>
  <si>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</si>
  <si>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</si>
  <si>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</si>
  <si>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</si>
  <si>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</si>
  <si>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</si>
  <si>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</si>
  <si>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</si>
  <si>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</si>
  <si>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</si>
  <si>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</si>
  <si>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</si>
  <si>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</si>
  <si>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</si>
  <si>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</si>
  <si>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</si>
  <si>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</si>
  <si>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</si>
  <si>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</si>
  <si>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</si>
  <si>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</si>
  <si>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</si>
  <si>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</si>
  <si>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</si>
  <si>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</si>
  <si>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</si>
  <si>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</si>
  <si>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</si>
  <si>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</si>
  <si>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</si>
  <si>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</si>
  <si>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</si>
  <si>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</si>
  <si>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</si>
  <si>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</si>
  <si>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</si>
  <si>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</si>
  <si>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</si>
  <si>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</si>
  <si>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</si>
  <si>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</si>
  <si>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</si>
  <si>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</si>
  <si>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</si>
  <si>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</si>
  <si>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</si>
  <si>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</si>
  <si>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</si>
  <si>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</si>
  <si>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</si>
  <si>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</si>
  <si>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</si>
  <si>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</si>
  <si>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</si>
  <si>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</si>
  <si>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</si>
  <si>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</si>
  <si>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</si>
  <si>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</si>
  <si>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</si>
  <si>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</si>
  <si>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</si>
  <si>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</si>
  <si>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</si>
  <si>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</si>
  <si>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</si>
  <si>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</si>
  <si>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</si>
  <si>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</si>
  <si>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</si>
  <si>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</si>
  <si>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</si>
  <si>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</si>
  <si>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</si>
  <si>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</si>
  <si>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</si>
  <si>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</si>
  <si>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</si>
  <si>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</si>
  <si>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</si>
  <si>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</si>
  <si>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</si>
  <si>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</si>
  <si>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</si>
  <si>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</si>
  <si>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</si>
  <si>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</si>
  <si>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</si>
  <si>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</si>
  <si>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</si>
  <si>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</si>
  <si>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</si>
  <si>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</si>
  <si>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</si>
  <si>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</si>
  <si>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</si>
  <si>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</si>
  <si>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</si>
  <si>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</si>
  <si>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</si>
  <si>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</si>
  <si>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</si>
  <si>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</si>
  <si>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</si>
  <si>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</si>
  <si>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</si>
  <si>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</si>
  <si>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</si>
  <si>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</si>
  <si>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</si>
  <si>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</si>
  <si>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</si>
  <si>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</si>
  <si>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</si>
  <si>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</si>
  <si>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</si>
  <si>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</si>
  <si>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</si>
  <si>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</si>
  <si>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</si>
  <si>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</si>
  <si>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</si>
  <si>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</si>
  <si>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</si>
  <si>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</si>
  <si>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</si>
  <si>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</si>
  <si>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</si>
  <si>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</si>
  <si>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</si>
  <si>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</si>
  <si>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</si>
  <si>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</si>
  <si>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</si>
  <si>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</si>
  <si>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</si>
  <si>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</si>
  <si>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</si>
  <si>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</si>
  <si>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</si>
  <si>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</si>
  <si>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</si>
  <si>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</si>
  <si>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</si>
  <si>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</si>
  <si>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</si>
  <si>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</si>
  <si>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</si>
  <si>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</si>
  <si>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</si>
  <si>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</si>
  <si>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</si>
  <si>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</si>
  <si>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</si>
  <si>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</si>
  <si>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</si>
  <si>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</si>
  <si>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</si>
  <si>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</si>
  <si>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</si>
  <si>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</si>
  <si>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</si>
  <si>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</si>
  <si>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</si>
  <si>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</si>
  <si>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</si>
  <si>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</si>
  <si>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</si>
  <si>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</si>
  <si>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</si>
  <si>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</si>
  <si>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</si>
  <si>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</si>
  <si>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</si>
  <si>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</si>
  <si>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</si>
  <si>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</si>
  <si>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</si>
  <si>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</si>
  <si>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</si>
  <si>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</si>
  <si>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</si>
  <si>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</si>
  <si>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</si>
  <si>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</si>
  <si>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</si>
  <si>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</si>
  <si>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</si>
  <si>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</si>
  <si>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</si>
  <si>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</si>
  <si>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</si>
  <si>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</si>
  <si>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</si>
  <si>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</si>
  <si>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</si>
  <si>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</si>
  <si>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</si>
  <si>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</si>
  <si>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</si>
  <si>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</si>
  <si>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</si>
  <si>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</si>
  <si>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</si>
  <si>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</si>
  <si>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</si>
  <si>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</si>
  <si>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</si>
  <si>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</si>
  <si>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</si>
  <si>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</si>
  <si>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</si>
  <si>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</si>
  <si>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</si>
  <si>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</si>
  <si>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</si>
  <si>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</si>
  <si>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</si>
  <si>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</si>
  <si>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</si>
  <si>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</si>
  <si>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</si>
  <si>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</si>
  <si>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</si>
  <si>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</si>
  <si>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</si>
  <si>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</si>
  <si>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</si>
  <si>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</si>
  <si>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</si>
  <si>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</si>
  <si>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</si>
  <si>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</si>
  <si>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</si>
  <si>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</si>
  <si>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</si>
  <si>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</si>
  <si>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</si>
  <si>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</si>
  <si>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</si>
  <si>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</si>
  <si>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</si>
  <si>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</si>
  <si>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</si>
  <si>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</si>
  <si>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</si>
  <si>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</si>
  <si>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</si>
  <si>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</si>
  <si>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</si>
  <si>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</si>
  <si>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</si>
  <si>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</si>
  <si>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</si>
  <si>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</si>
  <si>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</si>
  <si>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</si>
  <si>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</si>
  <si>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</si>
  <si>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</si>
  <si>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</si>
  <si>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</si>
  <si>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</si>
  <si>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</si>
  <si>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</si>
  <si>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</si>
  <si>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</si>
  <si>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</si>
  <si>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</si>
  <si>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</si>
  <si>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</si>
  <si>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</si>
  <si>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</si>
  <si>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</si>
  <si>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</si>
  <si>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</si>
  <si>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</si>
  <si>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</si>
  <si>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</si>
  <si>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</si>
  <si>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</si>
  <si>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</si>
  <si>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</si>
  <si>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</si>
  <si>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</si>
  <si>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</si>
  <si>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</si>
  <si>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</si>
  <si>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</si>
  <si>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</si>
  <si>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</si>
  <si>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</si>
  <si>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</si>
  <si>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</si>
  <si>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</si>
  <si>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</si>
  <si>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</si>
  <si>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</si>
  <si>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</si>
  <si>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</si>
  <si>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</si>
  <si>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</si>
  <si>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</si>
  <si>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</si>
  <si>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</si>
  <si>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</si>
  <si>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</si>
  <si>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</si>
  <si>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</si>
  <si>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</si>
  <si>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</si>
  <si>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</si>
  <si>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</si>
  <si>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</si>
  <si>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</si>
  <si>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</si>
  <si>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</si>
  <si>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</si>
  <si>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</si>
  <si>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</si>
  <si>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</si>
  <si>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</si>
  <si>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</si>
  <si>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</si>
  <si>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</si>
  <si>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</si>
  <si>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</si>
  <si>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</si>
  <si>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</si>
  <si>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</si>
  <si>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</si>
  <si>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</si>
  <si>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</si>
  <si>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</si>
  <si>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</si>
  <si>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</si>
  <si>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</si>
  <si>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</si>
  <si>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</si>
  <si>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</si>
  <si>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</si>
  <si>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</si>
  <si>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</si>
  <si>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</si>
  <si>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</si>
  <si>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</si>
  <si>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</si>
  <si>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</si>
  <si>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</si>
  <si>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</si>
  <si>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</si>
  <si>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</si>
  <si>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</si>
  <si>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</si>
  <si>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</si>
  <si>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</si>
  <si>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</si>
  <si>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</si>
  <si>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</si>
  <si>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</si>
  <si>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</si>
  <si>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</si>
  <si>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</si>
  <si>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</si>
  <si>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</si>
  <si>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</si>
  <si>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</si>
  <si>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</si>
  <si>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</si>
  <si>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</si>
  <si>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</si>
  <si>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</si>
  <si>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</si>
  <si>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</si>
  <si>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</si>
  <si>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</si>
  <si>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</si>
  <si>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</si>
  <si>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</si>
  <si>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</si>
  <si>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</si>
  <si>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</si>
  <si>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</si>
  <si>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</si>
  <si>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</si>
  <si>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</si>
  <si>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</si>
  <si>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</si>
  <si>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</si>
  <si>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</si>
  <si>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</si>
  <si>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</si>
  <si>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</si>
  <si>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</si>
  <si>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</si>
  <si>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</si>
  <si>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</si>
  <si>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</si>
  <si>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</si>
  <si>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</si>
  <si>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</si>
  <si>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</si>
  <si>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</si>
  <si>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</si>
  <si>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</si>
  <si>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</si>
  <si>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</si>
  <si>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</si>
  <si>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</si>
  <si>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</si>
  <si>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</si>
  <si>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</si>
  <si>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</si>
  <si>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</si>
  <si>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</si>
  <si>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</si>
  <si>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</si>
  <si>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</si>
  <si>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</si>
  <si>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</si>
  <si>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</si>
  <si>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</si>
  <si>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</si>
  <si>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</si>
  <si>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</si>
  <si>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</si>
  <si>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</si>
  <si>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</si>
  <si>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</si>
  <si>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</si>
  <si>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</si>
  <si>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</si>
  <si>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</si>
  <si>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</si>
  <si>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</si>
  <si>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</si>
  <si>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</si>
  <si>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</si>
  <si>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</si>
  <si>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</si>
  <si>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</si>
  <si>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</si>
  <si>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</si>
  <si>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</si>
  <si>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</si>
  <si>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</si>
  <si>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</si>
  <si>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</si>
  <si>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</si>
  <si>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</si>
  <si>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</si>
  <si>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</si>
  <si>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</si>
  <si>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</si>
  <si>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</si>
  <si>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</si>
  <si>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</si>
  <si>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</si>
  <si>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</si>
  <si>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</si>
  <si>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</si>
  <si>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</si>
  <si>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</si>
  <si>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</si>
  <si>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</si>
  <si>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</si>
  <si>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</si>
  <si>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</si>
  <si>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</si>
  <si>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</si>
  <si>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</si>
  <si>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</si>
  <si>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</si>
  <si>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</si>
  <si>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</si>
  <si>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</si>
  <si>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</si>
  <si>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</si>
  <si>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</si>
  <si>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</si>
  <si>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</si>
  <si>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</si>
  <si>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</si>
  <si>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</si>
  <si>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</si>
  <si>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</si>
  <si>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</si>
  <si>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</si>
  <si>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</si>
  <si>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</si>
  <si>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</si>
  <si>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</si>
  <si>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</si>
  <si>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</si>
  <si>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</si>
  <si>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</si>
  <si>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</si>
  <si>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</si>
  <si>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</si>
  <si>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</si>
  <si>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</si>
  <si>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</si>
  <si>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</si>
  <si>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</si>
  <si>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</si>
  <si>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</si>
  <si>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</si>
  <si>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</si>
  <si>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</si>
  <si>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</si>
  <si>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</si>
  <si>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</si>
  <si>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</si>
  <si>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</si>
  <si>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</si>
  <si>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</si>
  <si>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</si>
  <si>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</si>
  <si>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</si>
  <si>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</si>
  <si>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</si>
  <si>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</si>
  <si>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</si>
  <si>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</si>
  <si>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</si>
  <si>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</si>
  <si>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</si>
  <si>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</si>
  <si>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</si>
  <si>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</si>
  <si>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</si>
  <si>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</si>
  <si>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</si>
  <si>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</si>
  <si>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</si>
  <si>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</si>
  <si>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</si>
  <si>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</si>
  <si>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</si>
  <si>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</si>
  <si>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</si>
  <si>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</si>
  <si>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</si>
  <si>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</si>
  <si>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</si>
  <si>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</si>
  <si>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</si>
  <si>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</si>
  <si>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</si>
  <si>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</si>
  <si>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</si>
  <si>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</si>
  <si>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</si>
  <si>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</si>
  <si>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</si>
  <si>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</si>
  <si>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</si>
  <si>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</si>
  <si>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</si>
  <si>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</si>
  <si>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</si>
  <si>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</si>
  <si>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</si>
  <si>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</si>
  <si>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</si>
  <si>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</si>
  <si>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</si>
  <si>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</si>
  <si>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</si>
  <si>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</si>
  <si>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</si>
  <si>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</si>
  <si>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</si>
  <si>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</si>
  <si>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</si>
  <si>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</si>
  <si>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</si>
  <si>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</si>
  <si>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</si>
  <si>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</si>
  <si>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</si>
  <si>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</si>
  <si>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</si>
  <si>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</si>
  <si>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</si>
  <si>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</si>
  <si>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</si>
  <si>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</si>
  <si>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</si>
  <si>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</si>
  <si>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</si>
  <si>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</si>
  <si>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</si>
  <si>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</si>
  <si>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</si>
  <si>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</si>
  <si>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</si>
  <si>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</si>
  <si>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</si>
  <si>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</si>
  <si>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</si>
  <si>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</si>
  <si>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</si>
  <si>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</si>
  <si>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</si>
  <si>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</si>
  <si>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</si>
  <si>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</si>
  <si>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</si>
  <si>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</si>
  <si>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</si>
  <si>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</si>
  <si>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</si>
  <si>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</si>
  <si>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</si>
  <si>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</si>
  <si>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</si>
  <si>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</si>
  <si>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</si>
  <si>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</si>
  <si>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</si>
  <si>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</si>
  <si>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</si>
  <si>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</si>
  <si>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</si>
  <si>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</si>
  <si>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</si>
  <si>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</si>
  <si>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</si>
  <si>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</si>
  <si>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</si>
  <si>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</si>
  <si>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</si>
  <si>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</si>
  <si>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</si>
  <si>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</si>
  <si>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</si>
  <si>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</si>
  <si>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</si>
  <si>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</si>
  <si>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</si>
  <si>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</si>
  <si>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</si>
  <si>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</si>
  <si>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</si>
  <si>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</si>
  <si>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</si>
  <si>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</si>
  <si>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</si>
  <si>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</si>
  <si>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</si>
  <si>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</si>
  <si>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</si>
  <si>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</si>
  <si>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</si>
  <si>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</si>
  <si>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</si>
  <si>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</si>
  <si>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</si>
  <si>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</si>
  <si>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</si>
  <si>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</si>
  <si>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</si>
  <si>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</si>
  <si>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</si>
  <si>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</si>
  <si>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</si>
  <si>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</si>
  <si>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</si>
  <si>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</si>
  <si>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</si>
  <si>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</si>
  <si>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</si>
  <si>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</si>
  <si>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</si>
  <si>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</si>
  <si>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</si>
  <si>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</si>
  <si>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</si>
  <si>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</si>
  <si>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</si>
  <si>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</si>
  <si>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</si>
  <si>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</si>
  <si>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</si>
  <si>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</si>
  <si>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</si>
  <si>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</si>
  <si>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</si>
  <si>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</si>
  <si>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</si>
  <si>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</si>
  <si>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</si>
  <si>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</si>
  <si>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</si>
  <si>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</si>
  <si>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</si>
  <si>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</si>
  <si>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</si>
  <si>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</si>
  <si>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</si>
  <si>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</si>
  <si>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</si>
  <si>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</si>
  <si>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</si>
  <si>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</si>
  <si>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</si>
  <si>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</si>
  <si>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</si>
  <si>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</si>
  <si>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</si>
  <si>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</si>
  <si>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</si>
  <si>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</si>
  <si>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</si>
  <si>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</si>
  <si>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</si>
  <si>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</si>
  <si>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</si>
  <si>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</si>
  <si>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</si>
  <si>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</si>
  <si>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</si>
  <si>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</si>
  <si>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</si>
  <si>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</si>
  <si>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</si>
  <si>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</si>
  <si>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</si>
  <si>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</si>
  <si>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</si>
  <si>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</si>
  <si>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</si>
  <si>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</si>
  <si>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</si>
  <si>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</si>
  <si>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</si>
  <si>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</si>
  <si>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</si>
  <si>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</si>
  <si>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</si>
  <si>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</si>
  <si>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</si>
  <si>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</si>
  <si>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</si>
  <si>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</si>
  <si>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</si>
  <si>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</si>
  <si>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</si>
  <si>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</si>
  <si>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</si>
  <si>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</si>
  <si>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</si>
  <si>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</si>
  <si>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</si>
  <si>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</si>
  <si>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</si>
  <si>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</si>
  <si>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</si>
  <si>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</si>
  <si>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</si>
  <si>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</si>
  <si>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</si>
  <si>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</si>
  <si>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</si>
  <si>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</si>
  <si>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</si>
  <si>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</si>
  <si>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</si>
  <si>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</si>
  <si>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</si>
  <si>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</si>
  <si>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</si>
  <si>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</si>
  <si>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</si>
  <si>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</si>
  <si>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</si>
  <si>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</si>
  <si>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</si>
  <si>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</si>
  <si>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</si>
  <si>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</si>
  <si>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</si>
  <si>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</si>
  <si>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</si>
  <si>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</si>
  <si>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</si>
  <si>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</si>
  <si>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</si>
  <si>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</si>
  <si>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</si>
  <si>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</si>
  <si>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</si>
  <si>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</si>
  <si>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</si>
  <si>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</si>
  <si>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</si>
  <si>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</si>
  <si>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</si>
  <si>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</si>
  <si>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</si>
  <si>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</si>
  <si>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</si>
  <si>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</si>
  <si>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</si>
  <si>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</si>
  <si>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</si>
  <si>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</si>
  <si>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</si>
  <si>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</si>
  <si>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</si>
  <si>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</si>
  <si>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</si>
  <si>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</si>
  <si>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</si>
  <si>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</si>
  <si>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</si>
  <si>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</si>
  <si>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</si>
  <si>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</si>
  <si>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</si>
  <si>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</si>
  <si>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</si>
  <si>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</si>
  <si>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</si>
  <si>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</si>
  <si>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</si>
  <si>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</si>
  <si>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</si>
  <si>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</si>
  <si>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</si>
  <si>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</si>
  <si>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</si>
  <si>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</si>
  <si>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</si>
  <si>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</si>
  <si>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</si>
  <si>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</si>
  <si>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</si>
  <si>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</si>
  <si>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</si>
  <si>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</si>
  <si>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</si>
  <si>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</si>
  <si>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</si>
  <si>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</si>
  <si>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</si>
  <si>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</si>
  <si>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</si>
  <si>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</si>
  <si>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</si>
  <si>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</si>
  <si>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</si>
  <si>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</si>
  <si>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</si>
  <si>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</si>
  <si>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</si>
  <si>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</si>
  <si>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</si>
  <si>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</si>
  <si>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</si>
  <si>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</si>
  <si>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</si>
  <si>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</si>
  <si>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</si>
  <si>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</si>
  <si>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</si>
  <si>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</si>
  <si>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</si>
  <si>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</si>
  <si>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</si>
  <si>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</si>
  <si>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</si>
  <si>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</si>
  <si>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</si>
  <si>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</si>
  <si>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</si>
  <si>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</si>
  <si>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</si>
  <si>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</si>
  <si>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</si>
  <si>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</si>
  <si>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</si>
  <si>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</si>
  <si>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</si>
  <si>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</si>
  <si>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</si>
  <si>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</si>
  <si>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</si>
  <si>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</si>
  <si>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</si>
  <si>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</si>
  <si>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</si>
  <si>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</si>
  <si>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</si>
  <si>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</si>
  <si>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</si>
  <si>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</si>
  <si>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</si>
  <si>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</si>
  <si>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</si>
  <si>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</si>
  <si>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</si>
  <si>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</si>
  <si>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</si>
  <si>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</si>
  <si>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</si>
  <si>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</si>
  <si>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</si>
  <si>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</si>
  <si>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</si>
  <si>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</si>
  <si>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</si>
  <si>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</si>
  <si>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</si>
  <si>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</si>
  <si>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</si>
  <si>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</si>
  <si>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</si>
  <si>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</si>
  <si>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</si>
  <si>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</si>
  <si>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</si>
  <si>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</si>
  <si>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</si>
  <si>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</si>
  <si>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</si>
  <si>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</si>
  <si>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</si>
  <si>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</si>
  <si>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</si>
  <si>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</si>
  <si>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</si>
  <si>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</si>
  <si>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</si>
  <si>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</si>
  <si>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</si>
  <si>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</si>
  <si>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</si>
  <si>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</si>
  <si>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</si>
  <si>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</si>
  <si>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</si>
  <si>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</si>
  <si>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</si>
  <si>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</si>
  <si>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</si>
  <si>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</si>
  <si>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</si>
  <si>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</si>
  <si>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</si>
  <si>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</si>
  <si>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</si>
  <si>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</si>
  <si>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</si>
  <si>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</si>
  <si>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</si>
  <si>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</si>
  <si>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</si>
  <si>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</si>
  <si>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</si>
  <si>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</si>
  <si>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</si>
  <si>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</si>
  <si>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</si>
  <si>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</si>
  <si>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</si>
  <si>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</si>
  <si>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</si>
  <si>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</si>
  <si>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</si>
  <si>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</si>
  <si>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</si>
  <si>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</si>
  <si>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</si>
  <si>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</si>
  <si>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</si>
  <si>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</si>
  <si>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</si>
  <si>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</si>
  <si>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</si>
  <si>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</si>
  <si>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</si>
  <si>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</si>
  <si>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</si>
  <si>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</si>
  <si>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</si>
  <si>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</si>
  <si>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</si>
  <si>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</si>
  <si>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</si>
  <si>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</si>
  <si>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</si>
  <si>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</si>
  <si>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</si>
  <si>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</si>
  <si>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</si>
  <si>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</si>
  <si>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</si>
  <si>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</si>
  <si>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</si>
  <si>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</si>
  <si>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</si>
  <si>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</si>
  <si>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</si>
  <si>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</si>
  <si>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</si>
  <si>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</si>
  <si>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</si>
  <si>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</si>
  <si>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</si>
  <si>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</si>
  <si>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</si>
  <si>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</si>
  <si>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</si>
  <si>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</si>
  <si>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</si>
  <si>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</si>
  <si>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</si>
  <si>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</si>
  <si>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</si>
  <si>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</si>
  <si>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</si>
  <si>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</si>
  <si>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</si>
  <si>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</si>
  <si>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</si>
  <si>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</si>
  <si>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</si>
  <si>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</si>
  <si>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</si>
  <si>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</si>
  <si>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</si>
  <si>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</si>
  <si>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</si>
  <si>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</si>
  <si>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</si>
  <si>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</si>
  <si>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</si>
  <si>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</si>
  <si>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</si>
  <si>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</si>
  <si>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</si>
  <si>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</si>
  <si>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</si>
  <si>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</si>
  <si>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</si>
  <si>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</si>
  <si>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</si>
  <si>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</si>
  <si>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</si>
  <si>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</si>
  <si>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</si>
  <si>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</si>
  <si>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</si>
  <si>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</si>
  <si>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</si>
  <si>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</si>
  <si>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</si>
  <si>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</si>
  <si>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</si>
  <si>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</si>
  <si>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</si>
  <si>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</si>
  <si>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</si>
  <si>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</si>
  <si>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</si>
  <si>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</si>
  <si>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</si>
  <si>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</si>
  <si>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</si>
  <si>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</si>
  <si>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</si>
  <si>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</si>
  <si>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</si>
  <si>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</si>
  <si>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</si>
  <si>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</si>
  <si>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</si>
  <si>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</si>
  <si>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</si>
  <si>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</si>
  <si>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</si>
  <si>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</si>
  <si>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</si>
  <si>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</si>
  <si>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</si>
  <si>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</si>
  <si>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</si>
  <si>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</si>
  <si>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</si>
  <si>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</si>
  <si>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</si>
  <si>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</si>
  <si>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</si>
  <si>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</si>
  <si>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</si>
  <si>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</si>
  <si>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</si>
  <si>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</si>
  <si>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</si>
  <si>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</si>
  <si>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</si>
  <si>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</si>
  <si>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</si>
  <si>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</si>
  <si>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</si>
  <si>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</si>
  <si>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</si>
  <si>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</si>
  <si>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</si>
  <si>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</si>
  <si>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</si>
  <si>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</si>
  <si>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</si>
  <si>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</si>
  <si>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</si>
  <si>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</si>
  <si>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</si>
  <si>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</si>
  <si>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</si>
  <si>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</si>
  <si>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</si>
  <si>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</si>
  <si>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</si>
  <si>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</si>
  <si>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</si>
  <si>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</si>
  <si>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</si>
  <si>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</si>
  <si>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</si>
  <si>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</si>
  <si>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</si>
  <si>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</si>
  <si>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</si>
  <si>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</si>
  <si>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</si>
  <si>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</si>
  <si>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</si>
  <si>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</si>
  <si>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</si>
  <si>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</si>
  <si>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</si>
  <si>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</si>
  <si>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</si>
  <si>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</si>
  <si>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</si>
  <si>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</si>
  <si>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</si>
  <si>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</si>
  <si>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</si>
  <si>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</si>
  <si>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</si>
  <si>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</si>
  <si>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</si>
  <si>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</si>
  <si>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</si>
  <si>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</si>
  <si>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</si>
  <si>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</si>
  <si>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</si>
  <si>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</si>
  <si>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</si>
  <si>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</si>
  <si>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</si>
  <si>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</si>
  <si>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</si>
  <si>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</si>
  <si>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</si>
  <si>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</si>
  <si>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</si>
  <si>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</si>
  <si>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</si>
  <si>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</si>
  <si>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</si>
  <si>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</si>
  <si>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</si>
  <si>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</si>
  <si>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</si>
  <si>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</si>
  <si>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</si>
  <si>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</si>
  <si>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</si>
  <si>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</si>
  <si>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</si>
  <si>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</si>
  <si>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</si>
  <si>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</si>
  <si>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</si>
  <si>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</si>
  <si>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</si>
  <si>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</si>
  <si>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</si>
  <si>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</si>
  <si>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</si>
  <si>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</si>
  <si>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</si>
  <si>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</si>
  <si>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</si>
  <si>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</si>
  <si>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</si>
  <si>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</si>
  <si>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</si>
  <si>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</si>
  <si>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</si>
  <si>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</si>
  <si>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</si>
  <si>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</si>
  <si>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</si>
  <si>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</si>
  <si>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</si>
  <si>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</si>
  <si>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</si>
  <si>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</si>
  <si>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</si>
  <si>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</si>
  <si>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</si>
  <si>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</si>
  <si>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</si>
  <si>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</si>
  <si>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</si>
  <si>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</si>
  <si>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</si>
  <si>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</si>
  <si>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</si>
  <si>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</si>
  <si>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</si>
  <si>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</si>
  <si>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</si>
  <si>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</si>
  <si>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</si>
  <si>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</si>
  <si>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</si>
  <si>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</si>
  <si>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</si>
  <si>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</si>
  <si>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</si>
  <si>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</si>
  <si>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</si>
  <si>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</si>
  <si>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</si>
  <si>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</si>
  <si>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</si>
  <si>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</si>
  <si>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</si>
  <si>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</si>
  <si>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</si>
  <si>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</si>
  <si>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</si>
  <si>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</si>
  <si>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</si>
  <si>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</si>
  <si>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</si>
  <si>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</si>
  <si>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</si>
  <si>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</si>
  <si>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</si>
  <si>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</si>
  <si>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</si>
  <si>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</si>
  <si>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</si>
  <si>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</si>
  <si>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</si>
  <si>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</si>
  <si>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</si>
  <si>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</si>
  <si>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</si>
  <si>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</si>
  <si>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</si>
  <si>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</si>
  <si>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</si>
  <si>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</si>
  <si>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</si>
  <si>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</si>
  <si>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</si>
  <si>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</si>
  <si>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</si>
  <si>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</si>
  <si>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</si>
  <si>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</si>
  <si>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</si>
  <si>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</si>
  <si>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</si>
  <si>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</si>
  <si>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</si>
  <si>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</si>
  <si>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</si>
  <si>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</si>
  <si>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</si>
  <si>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</si>
  <si>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</si>
  <si>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</si>
  <si>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</si>
  <si>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</si>
  <si>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</si>
  <si>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</si>
  <si>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</si>
  <si>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</si>
  <si>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</si>
  <si>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</si>
  <si>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</si>
  <si>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</si>
  <si>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</si>
  <si>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</si>
  <si>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</si>
  <si>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</si>
  <si>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</si>
  <si>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</si>
  <si>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</si>
  <si>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</si>
  <si>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</si>
  <si>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</si>
  <si>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</si>
  <si>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</si>
  <si>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</si>
  <si>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</si>
  <si>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</si>
  <si>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</si>
  <si>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</si>
  <si>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</si>
  <si>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</si>
  <si>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</si>
  <si>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</si>
  <si>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</si>
  <si>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</si>
  <si>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</si>
  <si>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</si>
  <si>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</si>
  <si>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</si>
  <si>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</si>
  <si>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</si>
  <si>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</si>
  <si>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</si>
  <si>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</si>
  <si>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</si>
  <si>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</si>
  <si>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</si>
  <si>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</si>
  <si>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</si>
  <si>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</si>
  <si>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</si>
  <si>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</si>
  <si>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</si>
  <si>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</si>
  <si>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</si>
  <si>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</si>
  <si>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</si>
  <si>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</si>
  <si>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</si>
  <si>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</si>
  <si>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</si>
  <si>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</si>
  <si>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</si>
  <si>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</si>
  <si>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</si>
  <si>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</si>
  <si>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</si>
  <si>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</si>
  <si>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</si>
  <si>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</si>
  <si>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</si>
  <si>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</si>
  <si>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</si>
  <si>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</si>
  <si>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</si>
  <si>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</si>
  <si>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</si>
  <si>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</si>
  <si>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</si>
  <si>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</si>
  <si>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</si>
  <si>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</si>
  <si>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</si>
  <si>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</si>
  <si>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</si>
  <si>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</si>
  <si>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</si>
  <si>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</si>
  <si>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</si>
  <si>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</si>
  <si>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</si>
  <si>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</si>
  <si>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</si>
  <si>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</si>
  <si>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</si>
  <si>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</si>
  <si>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</si>
  <si>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</si>
  <si>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</si>
  <si>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</si>
  <si>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</si>
  <si>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</si>
  <si>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</si>
  <si>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</si>
  <si>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</si>
  <si>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</si>
  <si>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</si>
  <si>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</si>
  <si>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</si>
  <si>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</si>
  <si>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</si>
  <si>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</si>
  <si>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</si>
  <si>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</si>
  <si>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</si>
  <si>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</si>
  <si>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</si>
  <si>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</si>
  <si>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</si>
  <si>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</si>
  <si>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</si>
  <si>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</si>
  <si>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</si>
  <si>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</si>
  <si>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</si>
  <si>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</si>
  <si>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</si>
  <si>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</si>
  <si>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</si>
  <si>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</si>
  <si>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</si>
  <si>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</si>
  <si>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</si>
  <si>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</si>
  <si>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</si>
  <si>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</si>
  <si>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</si>
  <si>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</si>
  <si>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</si>
  <si>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</si>
  <si>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</si>
  <si>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</si>
  <si>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</si>
  <si>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</si>
  <si>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</si>
  <si>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</si>
  <si>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</si>
  <si>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</si>
  <si>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</si>
  <si>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</si>
  <si>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</si>
  <si>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</si>
  <si>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</si>
  <si>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</si>
  <si>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</si>
  <si>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</si>
  <si>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</si>
  <si>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</si>
  <si>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</si>
  <si>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</si>
  <si>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</si>
  <si>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</si>
  <si>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</si>
  <si>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</si>
  <si>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</si>
  <si>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</si>
  <si>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</si>
  <si>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</si>
  <si>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</si>
  <si>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</si>
  <si>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</si>
  <si>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</si>
  <si>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</si>
  <si>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</si>
  <si>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</si>
  <si>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</si>
  <si>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</si>
  <si>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</si>
  <si>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</si>
  <si>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</si>
  <si>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</si>
  <si>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</si>
  <si>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</si>
  <si>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</si>
  <si>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</si>
  <si>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</si>
  <si>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</si>
  <si>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</si>
  <si>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</si>
  <si>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</si>
  <si>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</si>
  <si>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</si>
  <si>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</si>
  <si>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</si>
  <si>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</si>
  <si>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</si>
  <si>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</si>
  <si>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</si>
  <si>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</si>
  <si>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</si>
  <si>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</si>
  <si>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</si>
  <si>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</si>
  <si>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</si>
  <si>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</si>
  <si>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</si>
  <si>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</si>
  <si>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</si>
  <si>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</si>
  <si>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</si>
  <si>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</si>
  <si>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</si>
  <si>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</si>
  <si>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</si>
  <si>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</si>
  <si>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</si>
  <si>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</si>
  <si>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</si>
  <si>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</si>
  <si>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</si>
  <si>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</si>
  <si>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</si>
  <si>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</si>
  <si>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</si>
  <si>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</si>
  <si>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</si>
  <si>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</si>
  <si>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</si>
  <si>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</si>
  <si>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</si>
  <si>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</si>
  <si>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</si>
  <si>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</si>
  <si>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</si>
  <si>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</si>
  <si>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</si>
  <si>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</si>
  <si>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</si>
  <si>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</si>
  <si>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</si>
  <si>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</si>
  <si>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</si>
  <si>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</si>
  <si>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</si>
  <si>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</si>
  <si>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</si>
  <si>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</si>
  <si>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</si>
  <si>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</si>
  <si>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</si>
  <si>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</si>
  <si>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</si>
  <si>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</si>
  <si>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</si>
  <si>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</si>
  <si>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</si>
  <si>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</si>
  <si>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</si>
  <si>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</si>
  <si>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</si>
  <si>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</si>
  <si>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</si>
  <si>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</si>
  <si>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</si>
  <si>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</si>
  <si>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</si>
  <si>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</si>
  <si>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</si>
  <si>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</si>
  <si>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</si>
  <si>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</si>
  <si>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</si>
  <si>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</si>
  <si>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</si>
  <si>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</si>
  <si>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</si>
  <si>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</si>
  <si>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</si>
  <si>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</si>
  <si>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</si>
  <si>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</si>
  <si>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</si>
  <si>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</si>
  <si>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</si>
  <si>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</si>
  <si>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</si>
  <si>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</si>
  <si>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</si>
  <si>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</si>
  <si>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</si>
  <si>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</si>
  <si>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</si>
  <si>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</si>
  <si>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</si>
  <si>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</si>
  <si>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</si>
  <si>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</si>
  <si>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</si>
  <si>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</si>
  <si>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</si>
  <si>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</si>
  <si>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</si>
  <si>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</si>
  <si>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</si>
  <si>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</si>
  <si>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</si>
  <si>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</si>
  <si>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</si>
  <si>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</si>
  <si>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</si>
  <si>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</si>
  <si>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</si>
  <si>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</si>
  <si>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</si>
  <si>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</si>
  <si>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</si>
  <si>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</si>
  <si>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</si>
  <si>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</si>
  <si>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</si>
  <si>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</si>
  <si>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</si>
  <si>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</si>
  <si>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</si>
  <si>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</si>
  <si>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</si>
  <si>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</si>
  <si>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</si>
  <si>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</si>
  <si>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</si>
  <si>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</si>
  <si>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</si>
  <si>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</si>
  <si>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</si>
  <si>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</si>
  <si>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</si>
  <si>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</si>
  <si>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</si>
  <si>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</si>
  <si>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</si>
  <si>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</si>
  <si>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</si>
  <si>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</si>
  <si>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</si>
  <si>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</si>
  <si>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</si>
  <si>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</si>
  <si>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</si>
  <si>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</si>
  <si>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</si>
  <si>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</si>
  <si>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</si>
  <si>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</si>
  <si>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</si>
  <si>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</si>
  <si>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</si>
  <si>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</si>
  <si>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</si>
  <si>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</si>
  <si>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</si>
  <si>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</si>
  <si>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</si>
  <si>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</si>
  <si>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</si>
  <si>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</si>
  <si>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</si>
  <si>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</si>
  <si>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</si>
  <si>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</si>
  <si>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</si>
  <si>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</si>
  <si>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</si>
  <si>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</si>
  <si>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</si>
  <si>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</si>
  <si>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</si>
  <si>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</si>
  <si>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</si>
  <si>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</si>
  <si>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</si>
  <si>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</si>
  <si>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</si>
  <si>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</si>
  <si>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</si>
  <si>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</si>
  <si>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</si>
  <si>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</si>
  <si>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</si>
  <si>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</si>
  <si>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</si>
  <si>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</si>
  <si>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</si>
  <si>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</si>
  <si>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</si>
  <si>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</si>
  <si>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</si>
  <si>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</si>
  <si>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</si>
  <si>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</si>
  <si>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</si>
  <si>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</si>
  <si>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</si>
  <si>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</si>
  <si>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</si>
  <si>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</si>
  <si>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</si>
  <si>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</si>
  <si>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</si>
  <si>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</si>
  <si>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</si>
  <si>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</si>
  <si>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</si>
  <si>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</si>
  <si>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</si>
  <si>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</si>
  <si>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</si>
  <si>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</si>
  <si>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</si>
  <si>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</si>
  <si>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</si>
  <si>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</si>
  <si>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</si>
  <si>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</si>
  <si>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</si>
  <si>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</si>
  <si>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</si>
  <si>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</si>
  <si>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</si>
  <si>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</si>
  <si>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</si>
  <si>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</si>
  <si>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</si>
  <si>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</si>
  <si>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</si>
  <si>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</si>
  <si>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</si>
  <si>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</si>
  <si>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</si>
  <si>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</si>
  <si>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</si>
  <si>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</si>
  <si>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</si>
  <si>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</si>
  <si>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</si>
  <si>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</si>
  <si>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</si>
  <si>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</si>
  <si>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</si>
  <si>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</si>
  <si>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</si>
  <si>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</si>
  <si>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</si>
  <si>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</si>
  <si>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</si>
  <si>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</si>
  <si>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</si>
  <si>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</si>
  <si>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</si>
  <si>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</si>
  <si>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</si>
  <si>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</si>
  <si>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</si>
  <si>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</si>
  <si>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</si>
  <si>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</si>
  <si>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</si>
  <si>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</si>
  <si>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</si>
  <si>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</si>
  <si>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</si>
  <si>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</si>
  <si>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</si>
  <si>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</si>
  <si>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</si>
  <si>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</si>
  <si>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</si>
  <si>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</si>
  <si>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</si>
  <si>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</si>
  <si>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</si>
  <si>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</si>
  <si>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</si>
  <si>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</si>
  <si>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</si>
  <si>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</si>
  <si>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</si>
  <si>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</si>
  <si>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</si>
  <si>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</si>
  <si>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</si>
  <si>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</si>
  <si>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</si>
  <si>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</si>
  <si>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</si>
  <si>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</si>
  <si>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</si>
  <si>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</si>
  <si>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</si>
  <si>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</si>
  <si>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</si>
  <si>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</si>
  <si>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</si>
  <si>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</si>
  <si>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</si>
  <si>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</si>
  <si>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</si>
  <si>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</si>
  <si>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</si>
  <si>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</si>
  <si>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</si>
  <si>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</si>
  <si>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</si>
  <si>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</si>
  <si>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</si>
  <si>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</si>
  <si>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</si>
  <si>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</si>
  <si>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</si>
  <si>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</si>
  <si>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</si>
  <si>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</si>
  <si>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</si>
  <si>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</si>
  <si>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</si>
  <si>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</si>
  <si>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</si>
  <si>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</si>
  <si>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</si>
  <si>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</si>
  <si>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</si>
  <si>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</si>
  <si>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</si>
  <si>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</si>
  <si>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</si>
  <si>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</si>
  <si>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</si>
  <si>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</si>
  <si>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</si>
  <si>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</si>
  <si>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</si>
  <si>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</si>
  <si>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</si>
  <si>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</si>
  <si>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</si>
  <si>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</si>
  <si>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</si>
  <si>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</si>
  <si>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</si>
  <si>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</si>
  <si>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</si>
  <si>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</si>
  <si>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</si>
  <si>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</si>
  <si>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</si>
  <si>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</si>
  <si>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</si>
  <si>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</si>
  <si>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</si>
  <si>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</si>
  <si>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</si>
  <si>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</si>
  <si>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</si>
  <si>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</si>
  <si>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</si>
  <si>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</si>
  <si>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</si>
  <si>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</si>
  <si>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</si>
  <si>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</si>
  <si>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</si>
  <si>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</si>
  <si>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</si>
  <si>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</si>
  <si>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</si>
  <si>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</si>
  <si>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</si>
  <si>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</si>
  <si>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</si>
  <si>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</si>
  <si>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</si>
  <si>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</si>
  <si>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</si>
  <si>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</si>
  <si>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</si>
  <si>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</si>
  <si>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</si>
  <si>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</si>
  <si>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</si>
  <si>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</si>
  <si>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</si>
  <si>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</si>
  <si>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</si>
  <si>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</si>
  <si>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</si>
  <si>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</si>
  <si>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</si>
  <si>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</si>
  <si>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</si>
  <si>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</si>
  <si>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</si>
  <si>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</si>
  <si>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</si>
  <si>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</si>
  <si>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</si>
  <si>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</si>
  <si>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</si>
  <si>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</si>
  <si>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</si>
  <si>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</si>
  <si>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</si>
  <si>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</si>
  <si>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</si>
  <si>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</si>
  <si>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</si>
  <si>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</si>
  <si>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</si>
  <si>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</si>
  <si>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</si>
  <si>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</si>
  <si>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</si>
  <si>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</si>
  <si>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</si>
  <si>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</si>
  <si>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</si>
  <si>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</si>
  <si>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</si>
  <si>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</si>
  <si>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</si>
  <si>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</si>
  <si>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</si>
  <si>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</si>
  <si>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</si>
  <si>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</si>
  <si>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</si>
  <si>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</si>
  <si>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</si>
  <si>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</si>
  <si>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</si>
  <si>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</si>
  <si>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</si>
  <si>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</si>
  <si>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</si>
  <si>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</si>
  <si>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</si>
  <si>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</si>
  <si>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</si>
  <si>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</si>
  <si>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</si>
  <si>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</si>
  <si>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</si>
  <si>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</si>
  <si>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</si>
  <si>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</si>
  <si>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</si>
  <si>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</si>
  <si>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</si>
  <si>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</si>
  <si>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</si>
  <si>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</si>
  <si>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</si>
  <si>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</si>
  <si>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</si>
  <si>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</si>
  <si>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</si>
  <si>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</si>
  <si>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</si>
  <si>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</si>
  <si>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</si>
  <si>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</si>
  <si>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</si>
  <si>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</si>
  <si>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</si>
  <si>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</si>
  <si>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</si>
  <si>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</si>
  <si>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</si>
  <si>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</si>
  <si>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</si>
  <si>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</si>
  <si>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</si>
  <si>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</si>
  <si>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</si>
  <si>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</si>
  <si>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</si>
  <si>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</si>
  <si>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</si>
  <si>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</si>
  <si>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</si>
  <si>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</si>
  <si>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</si>
  <si>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</si>
  <si>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</si>
  <si>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</si>
  <si>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</si>
  <si>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</si>
  <si>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</si>
  <si>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</si>
  <si>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</si>
  <si>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</si>
  <si>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</si>
  <si>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</si>
  <si>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</si>
  <si>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</si>
  <si>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</si>
  <si>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</si>
  <si>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</si>
  <si>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</si>
  <si>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</si>
  <si>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</si>
  <si>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</si>
  <si>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</si>
  <si>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</si>
  <si>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</si>
  <si>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</si>
  <si>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</si>
  <si>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</si>
  <si>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</si>
  <si>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</si>
  <si>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</si>
  <si>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</si>
  <si>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</si>
  <si>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</si>
  <si>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</si>
  <si>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</si>
  <si>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</si>
  <si>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</si>
  <si>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</si>
  <si>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</si>
  <si>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</si>
  <si>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</si>
  <si>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</si>
  <si>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</si>
  <si>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</si>
  <si>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</si>
  <si>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</si>
  <si>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</si>
  <si>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</si>
  <si>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</si>
  <si>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</si>
  <si>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</si>
  <si>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</si>
  <si>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</si>
  <si>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</si>
  <si>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</si>
  <si>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</si>
  <si>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</si>
  <si>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</si>
  <si>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</si>
  <si>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</si>
  <si>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</si>
  <si>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</si>
  <si>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</si>
  <si>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</si>
  <si>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</si>
  <si>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</si>
  <si>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</si>
  <si>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</si>
  <si>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</si>
  <si>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</si>
  <si>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</si>
  <si>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</si>
  <si>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</si>
  <si>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</si>
  <si>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</si>
  <si>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</si>
  <si>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</si>
  <si>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</si>
  <si>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</si>
  <si>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</si>
  <si>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</si>
  <si>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</si>
  <si>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</si>
  <si>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</si>
  <si>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</si>
  <si>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</si>
  <si>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</si>
  <si>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</si>
  <si>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</si>
  <si>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</si>
  <si>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</si>
  <si>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</si>
  <si>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</si>
  <si>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</si>
  <si>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</si>
  <si>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</si>
  <si>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</si>
  <si>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</si>
  <si>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</si>
  <si>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</si>
  <si>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</si>
  <si>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</si>
  <si>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</si>
  <si>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</si>
  <si>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</si>
  <si>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</si>
  <si>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</si>
  <si>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</si>
  <si>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</si>
  <si>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</si>
  <si>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</si>
  <si>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</si>
  <si>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</si>
  <si>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</si>
  <si>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</si>
  <si>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</si>
  <si>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</si>
  <si>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</si>
  <si>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</si>
  <si>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</si>
  <si>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</si>
  <si>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</si>
  <si>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</si>
  <si>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</si>
  <si>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</si>
  <si>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</si>
  <si>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</si>
  <si>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</si>
  <si>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</si>
  <si>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</si>
  <si>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</si>
  <si>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</si>
  <si>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</si>
  <si>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</si>
  <si>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</si>
  <si>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</si>
  <si>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</si>
  <si>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</si>
  <si>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</si>
  <si>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</si>
  <si>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</si>
  <si>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</si>
  <si>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</si>
  <si>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</si>
  <si>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</si>
  <si>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</si>
  <si>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</si>
  <si>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</si>
  <si>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</si>
  <si>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</si>
  <si>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</si>
  <si>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</si>
  <si>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</si>
  <si>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</si>
  <si>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</si>
  <si>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</si>
  <si>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</si>
  <si>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</si>
  <si>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</si>
  <si>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</si>
  <si>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</si>
  <si>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</si>
  <si>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</si>
  <si>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</si>
  <si>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</si>
  <si>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</si>
  <si>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</si>
  <si>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</si>
  <si>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</si>
  <si>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</si>
  <si>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</si>
  <si>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</si>
  <si>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</si>
  <si>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</si>
  <si>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</si>
  <si>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</si>
  <si>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</si>
  <si>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</si>
  <si>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</si>
  <si>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</si>
  <si>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</si>
  <si>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</si>
  <si>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</si>
  <si>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</si>
  <si>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</si>
  <si>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</si>
  <si>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</si>
  <si>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</si>
  <si>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</si>
  <si>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</si>
  <si>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</si>
  <si>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</si>
  <si>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</si>
  <si>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</si>
  <si>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</si>
  <si>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</si>
  <si>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</si>
  <si>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</si>
  <si>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</si>
  <si>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</si>
  <si>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</si>
  <si>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</si>
  <si>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</si>
  <si>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</si>
  <si>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</si>
  <si>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</si>
  <si>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</si>
  <si>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</si>
  <si>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</si>
  <si>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</si>
  <si>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</si>
  <si>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</si>
  <si>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</si>
  <si>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</si>
  <si>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</si>
  <si>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</si>
  <si>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</si>
  <si>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</si>
  <si>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</si>
  <si>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</si>
  <si>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</si>
  <si>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</si>
  <si>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</si>
  <si>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</si>
  <si>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</si>
  <si>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</si>
  <si>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</si>
  <si>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</si>
  <si>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</si>
  <si>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</si>
  <si>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</si>
  <si>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</si>
  <si>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</si>
  <si>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</si>
  <si>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</si>
  <si>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</si>
  <si>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</si>
  <si>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</si>
  <si>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</si>
  <si>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</si>
  <si>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</si>
  <si>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</si>
  <si>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</si>
  <si>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</si>
  <si>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</si>
  <si>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</si>
  <si>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</si>
  <si>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</si>
  <si>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</si>
  <si>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</si>
  <si>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</si>
  <si>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</si>
  <si>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</si>
  <si>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</si>
  <si>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</si>
  <si>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</si>
  <si>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</si>
  <si>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</si>
  <si>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</si>
  <si>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</si>
  <si>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</si>
  <si>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</si>
  <si>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</si>
  <si>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</si>
  <si>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</si>
  <si>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</si>
  <si>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</si>
  <si>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</si>
  <si>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</si>
  <si>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</si>
  <si>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</si>
  <si>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</si>
  <si>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</si>
  <si>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</si>
  <si>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</si>
  <si>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</si>
  <si>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</si>
  <si>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</si>
  <si>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</si>
  <si>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</si>
  <si>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</si>
  <si>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</si>
  <si>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</si>
  <si>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</si>
  <si>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</si>
  <si>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</si>
  <si>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</si>
  <si>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</si>
  <si>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</si>
  <si>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</si>
  <si>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</si>
  <si>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</si>
  <si>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</si>
  <si>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</si>
  <si>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</si>
  <si>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</si>
  <si>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</si>
  <si>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</si>
  <si>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</si>
  <si>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</si>
  <si>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</si>
  <si>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</si>
  <si>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</si>
  <si>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</si>
  <si>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</si>
  <si>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</si>
  <si>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</si>
  <si>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</si>
  <si>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</si>
  <si>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</si>
  <si>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</si>
  <si>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</si>
  <si>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</si>
  <si>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</si>
  <si>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</si>
  <si>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</si>
  <si>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</si>
  <si>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</si>
  <si>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</si>
  <si>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</si>
  <si>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</si>
  <si>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</si>
  <si>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</si>
  <si>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</si>
  <si>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</si>
  <si>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</si>
  <si>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</si>
  <si>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</si>
  <si>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</si>
  <si>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</si>
  <si>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</si>
  <si>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</si>
  <si>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</si>
  <si>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</si>
  <si>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</si>
  <si>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</si>
  <si>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</si>
  <si>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</si>
  <si>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</si>
  <si>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</si>
  <si>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</si>
  <si>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</si>
  <si>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</si>
  <si>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</si>
  <si>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</si>
  <si>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</si>
  <si>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</si>
  <si>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</si>
  <si>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</si>
  <si>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</si>
  <si>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</si>
  <si>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</si>
  <si>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</si>
  <si>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</si>
  <si>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</si>
  <si>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</si>
  <si>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</si>
  <si>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</si>
  <si>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</si>
  <si>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</si>
  <si>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</si>
  <si>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</si>
  <si>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</si>
  <si>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</si>
  <si>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</si>
  <si>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</si>
  <si>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</si>
  <si>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</si>
  <si>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</si>
  <si>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</si>
  <si>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</si>
  <si>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</si>
  <si>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</si>
  <si>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</si>
  <si>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</si>
  <si>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</si>
  <si>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</si>
  <si>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</si>
  <si>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</si>
  <si>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</si>
  <si>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</si>
  <si>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</si>
  <si>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</si>
  <si>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</si>
  <si>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</si>
  <si>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</si>
  <si>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</si>
  <si>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</si>
  <si>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</si>
  <si>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</si>
  <si>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</si>
  <si>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</si>
  <si>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</si>
  <si>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</si>
  <si>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</si>
  <si>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</si>
  <si>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</si>
  <si>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</si>
  <si>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</si>
  <si>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</si>
  <si>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</si>
  <si>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</si>
  <si>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</si>
  <si>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</si>
  <si>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</si>
  <si>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</si>
  <si>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</si>
  <si>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</si>
  <si>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</si>
  <si>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</si>
  <si>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</si>
  <si>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</si>
  <si>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</si>
  <si>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</si>
  <si>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</si>
  <si>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</si>
  <si>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</si>
  <si>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</si>
  <si>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</si>
  <si>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</si>
  <si>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</si>
  <si>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</si>
  <si>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</si>
  <si>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</si>
  <si>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</si>
  <si>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</si>
  <si>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</si>
  <si>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</si>
  <si>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</si>
  <si>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</si>
  <si>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</si>
  <si>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</si>
  <si>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</si>
  <si>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</si>
  <si>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</si>
  <si>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</si>
  <si>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</si>
  <si>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</si>
  <si>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</si>
  <si>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</si>
  <si>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</si>
  <si>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</si>
  <si>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</si>
  <si>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</si>
  <si>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</si>
  <si>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</si>
  <si>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</si>
  <si>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</si>
  <si>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</si>
  <si>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</si>
  <si>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</si>
  <si>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</si>
  <si>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</si>
  <si>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</si>
  <si>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</si>
  <si>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</si>
  <si>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</si>
  <si>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</si>
  <si>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</si>
  <si>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</si>
  <si>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</si>
  <si>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</si>
  <si>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</si>
  <si>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</si>
  <si>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</si>
  <si>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</si>
  <si>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</si>
  <si>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</si>
  <si>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</si>
  <si>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</si>
  <si>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</si>
  <si>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</si>
  <si>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</si>
  <si>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</si>
  <si>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</si>
  <si>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</si>
  <si>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</si>
  <si>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</si>
  <si>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</si>
  <si>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</si>
  <si>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</si>
  <si>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</si>
  <si>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</si>
  <si>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</si>
  <si>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</si>
  <si>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</si>
  <si>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</si>
  <si>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</si>
  <si>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</si>
  <si>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</si>
  <si>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</si>
  <si>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</si>
  <si>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</si>
  <si>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</si>
  <si>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</si>
  <si>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</si>
  <si>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</si>
  <si>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</si>
  <si>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</si>
  <si>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</si>
  <si>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</si>
  <si>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</si>
  <si>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</si>
  <si>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</si>
  <si>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</si>
  <si>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</si>
  <si>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</si>
  <si>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</si>
  <si>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</si>
  <si>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</si>
  <si>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</si>
  <si>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</si>
  <si>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</si>
  <si>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</si>
  <si>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</si>
  <si>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</si>
  <si>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</si>
  <si>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</si>
  <si>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</si>
  <si>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</si>
  <si>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</si>
  <si>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</si>
  <si>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</si>
  <si>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</si>
  <si>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</si>
  <si>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</si>
  <si>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</si>
  <si>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</si>
  <si>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</si>
  <si>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</si>
  <si>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</si>
  <si>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</si>
  <si>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</si>
  <si>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</si>
  <si>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</si>
  <si>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</si>
  <si>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</si>
  <si>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</si>
  <si>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</si>
  <si>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</si>
  <si>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</si>
  <si>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</si>
  <si>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</si>
  <si>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</si>
  <si>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</si>
  <si>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</si>
  <si>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</si>
  <si>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</si>
  <si>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</si>
  <si>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</si>
  <si>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</si>
  <si>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</si>
  <si>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</si>
  <si>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</si>
  <si>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</si>
  <si>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</si>
  <si>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</si>
  <si>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</si>
  <si>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</si>
  <si>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</si>
  <si>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</si>
  <si>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</si>
  <si>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</si>
  <si>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</si>
  <si>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</si>
  <si>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</si>
  <si>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</si>
  <si>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</si>
  <si>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</si>
  <si>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</si>
  <si>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</si>
  <si>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</si>
  <si>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</si>
  <si>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</si>
  <si>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</si>
  <si>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</si>
  <si>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</si>
  <si>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</si>
  <si>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</si>
  <si>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</si>
  <si>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</si>
  <si>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</si>
  <si>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</si>
  <si>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</si>
  <si>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</si>
  <si>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</si>
  <si>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</si>
  <si>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</si>
  <si>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</si>
  <si>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</si>
  <si>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</si>
  <si>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</si>
  <si>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</si>
  <si>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</si>
  <si>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</si>
  <si>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</si>
  <si>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</si>
  <si>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</si>
  <si>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</si>
  <si>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</si>
  <si>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</si>
  <si>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</si>
  <si>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</si>
  <si>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</si>
  <si>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</si>
  <si>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</si>
  <si>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</si>
  <si>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</si>
  <si>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</si>
  <si>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</si>
  <si>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</si>
  <si>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</si>
  <si>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</si>
  <si>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</si>
  <si>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</si>
  <si>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</si>
  <si>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</si>
  <si>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</si>
  <si>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</si>
  <si>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</si>
  <si>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</si>
  <si>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</si>
  <si>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</si>
  <si>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</si>
  <si>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</si>
  <si>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</si>
  <si>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</si>
  <si>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</si>
  <si>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</si>
  <si>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</si>
  <si>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</si>
  <si>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</si>
  <si>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</si>
  <si>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</si>
  <si>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</si>
  <si>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</si>
  <si>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</si>
  <si>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</si>
  <si>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</si>
  <si>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</si>
  <si>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</si>
  <si>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</si>
  <si>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</si>
  <si>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</si>
  <si>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</si>
  <si>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</si>
  <si>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</si>
  <si>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</si>
  <si>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</si>
  <si>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</si>
  <si>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</si>
  <si>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</si>
  <si>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</si>
  <si>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</si>
  <si>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</si>
  <si>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</si>
  <si>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</si>
  <si>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</si>
  <si>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</si>
  <si>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</si>
  <si>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</si>
  <si>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</si>
  <si>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</si>
  <si>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</si>
  <si>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</si>
  <si>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</si>
  <si>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</si>
  <si>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</si>
  <si>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</si>
  <si>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</si>
  <si>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</si>
  <si>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</si>
  <si>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</si>
  <si>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</si>
  <si>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</si>
  <si>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</si>
  <si>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</si>
  <si>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</si>
  <si>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</si>
  <si>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</si>
  <si>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</si>
  <si>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</si>
  <si>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</si>
  <si>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</si>
  <si>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</si>
  <si>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</si>
  <si>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</si>
  <si>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</si>
  <si>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</si>
  <si>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</si>
  <si>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</si>
  <si>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</si>
  <si>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</si>
  <si>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</si>
  <si>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</si>
  <si>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</si>
  <si>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</si>
  <si>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</si>
  <si>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</si>
  <si>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</si>
  <si>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</si>
  <si>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</si>
  <si>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</si>
  <si>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</si>
  <si>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</si>
  <si>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</si>
  <si>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</si>
  <si>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</si>
  <si>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</si>
  <si>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</si>
  <si>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</si>
  <si>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</si>
  <si>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</si>
  <si>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</si>
  <si>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</si>
  <si>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</si>
  <si>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</si>
  <si>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</si>
  <si>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</si>
  <si>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</si>
  <si>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</si>
  <si>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</si>
  <si>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</si>
  <si>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</si>
  <si>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</si>
  <si>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</si>
  <si>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</si>
  <si>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</si>
  <si>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</si>
  <si>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</si>
  <si>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</si>
  <si>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</si>
  <si>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</si>
  <si>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</si>
  <si>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</si>
  <si>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</si>
  <si>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</si>
  <si>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</si>
  <si>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</si>
  <si>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</si>
  <si>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</si>
  <si>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</si>
  <si>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</si>
  <si>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</si>
  <si>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</si>
  <si>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</si>
  <si>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</si>
  <si>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</si>
  <si>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</si>
  <si>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</si>
  <si>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</si>
  <si>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</si>
  <si>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</si>
  <si>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</si>
  <si>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</si>
  <si>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</si>
  <si>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</si>
  <si>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</si>
  <si>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</si>
  <si>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</si>
  <si>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</si>
  <si>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</si>
  <si>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</si>
  <si>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</si>
  <si>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</si>
  <si>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</si>
  <si>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</si>
  <si>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</si>
  <si>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</si>
  <si>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</si>
  <si>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</si>
  <si>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</si>
  <si>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</si>
  <si>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</si>
  <si>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</si>
  <si>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</si>
  <si>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</si>
  <si>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</si>
  <si>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</si>
  <si>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</si>
  <si>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</si>
  <si>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</si>
  <si>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</si>
  <si>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</si>
  <si>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</si>
  <si>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</si>
  <si>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</si>
  <si>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</si>
  <si>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</si>
  <si>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</si>
  <si>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</si>
  <si>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</si>
  <si>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</si>
  <si>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</si>
  <si>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</si>
  <si>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</si>
  <si>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</si>
  <si>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</si>
  <si>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</si>
  <si>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</si>
  <si>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</si>
  <si>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</si>
  <si>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</si>
  <si>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</si>
  <si>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</si>
  <si>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</si>
  <si>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</si>
  <si>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</si>
  <si>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</si>
  <si>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</si>
  <si>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</si>
  <si>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</si>
  <si>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</si>
  <si>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</si>
  <si>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</si>
  <si>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</si>
  <si>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</si>
  <si>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</si>
  <si>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</si>
  <si>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</si>
  <si>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</si>
  <si>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</si>
  <si>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</si>
  <si>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</si>
  <si>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</si>
  <si>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</si>
  <si>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</si>
  <si>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</si>
  <si>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</si>
  <si>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</si>
  <si>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</si>
  <si>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</si>
  <si>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</si>
  <si>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</si>
  <si>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</si>
  <si>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</si>
  <si>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</si>
  <si>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</si>
  <si>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</si>
  <si>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</si>
  <si>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</si>
  <si>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</si>
  <si>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</si>
  <si>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</si>
  <si>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</si>
  <si>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</si>
  <si>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</si>
  <si>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</si>
  <si>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</si>
  <si>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</si>
  <si>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</si>
  <si>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</si>
  <si>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</si>
  <si>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</si>
  <si>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</si>
  <si>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</si>
  <si>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</si>
  <si>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</si>
  <si>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</si>
  <si>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</si>
  <si>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</si>
  <si>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</si>
  <si>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</si>
  <si>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</si>
  <si>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</si>
  <si>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</si>
  <si>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</si>
  <si>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</si>
  <si>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</si>
  <si>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</si>
  <si>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</si>
  <si>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</si>
  <si>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</si>
  <si>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</si>
  <si>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</si>
  <si>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</si>
  <si>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</si>
  <si>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</si>
  <si>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</si>
  <si>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</si>
  <si>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</si>
  <si>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</si>
  <si>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</si>
  <si>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</si>
  <si>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</si>
  <si>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</si>
  <si>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</si>
  <si>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</si>
  <si>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</si>
  <si>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</si>
  <si>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</si>
  <si>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</si>
  <si>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</si>
  <si>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</si>
  <si>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</si>
  <si>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</si>
  <si>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</si>
  <si>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</si>
  <si>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</si>
  <si>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</si>
  <si>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</si>
  <si>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</si>
  <si>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</si>
  <si>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</si>
  <si>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</si>
  <si>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</si>
  <si>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</si>
  <si>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</si>
  <si>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</si>
  <si>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</si>
  <si>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</si>
  <si>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</si>
  <si>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</si>
  <si>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</si>
  <si>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</si>
  <si>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</si>
  <si>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</si>
  <si>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</si>
  <si>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</si>
  <si>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</si>
  <si>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</si>
  <si>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</si>
  <si>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</si>
  <si>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</si>
  <si>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</si>
  <si>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</si>
  <si>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</si>
  <si>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</si>
  <si>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</si>
  <si>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</si>
  <si>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</si>
  <si>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</si>
  <si>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</si>
  <si>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</si>
  <si>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</si>
  <si>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</si>
  <si>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</si>
  <si>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</si>
  <si>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</si>
  <si>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</si>
  <si>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</si>
  <si>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</si>
  <si>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</si>
  <si>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</si>
  <si>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</si>
  <si>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</si>
  <si>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</si>
  <si>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</si>
  <si>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</si>
  <si>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</si>
  <si>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</si>
  <si>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</si>
  <si>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</si>
  <si>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</si>
  <si>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</si>
  <si>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</si>
  <si>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</si>
  <si>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</si>
  <si>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</si>
  <si>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</si>
  <si>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</si>
  <si>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</si>
  <si>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</si>
  <si>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</si>
  <si>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</si>
  <si>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</si>
  <si>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</si>
  <si>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</si>
  <si>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</si>
  <si>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</si>
  <si>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</si>
  <si>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</si>
  <si>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</si>
  <si>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</si>
  <si>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</si>
  <si>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</si>
  <si>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</si>
  <si>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</si>
  <si>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</si>
  <si>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</si>
  <si>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</si>
  <si>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</si>
  <si>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</si>
  <si>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</si>
  <si>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</si>
  <si>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</si>
  <si>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</si>
  <si>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</si>
  <si>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</si>
  <si>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</si>
  <si>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</si>
  <si>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</si>
  <si>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</si>
  <si>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</si>
  <si>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</si>
  <si>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</si>
  <si>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</si>
  <si>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</si>
  <si>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</si>
  <si>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</si>
  <si>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</si>
  <si>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</si>
  <si>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</si>
  <si>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</si>
  <si>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</si>
  <si>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</si>
  <si>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</si>
  <si>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</si>
  <si>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</si>
  <si>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</si>
  <si>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</si>
  <si>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</si>
  <si>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</si>
  <si>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</si>
  <si>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</si>
  <si>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</si>
  <si>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</si>
  <si>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</si>
  <si>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</si>
  <si>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</si>
  <si>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</si>
  <si>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</si>
  <si>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</si>
  <si>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</si>
  <si>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</si>
  <si>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</si>
  <si>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</si>
  <si>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</si>
  <si>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</si>
  <si>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</si>
  <si>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</si>
  <si>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</si>
  <si>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</si>
  <si>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</si>
  <si>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</si>
  <si>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</si>
  <si>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</si>
  <si>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</si>
  <si>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</si>
  <si>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</si>
  <si>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</si>
  <si>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</si>
  <si>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</si>
  <si>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</si>
  <si>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</si>
  <si>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</si>
  <si>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</si>
  <si>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</si>
  <si>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</si>
  <si>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</si>
  <si>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</si>
  <si>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</si>
  <si>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</si>
  <si>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</si>
  <si>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</si>
  <si>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</si>
  <si>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</si>
  <si>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</si>
  <si>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</si>
  <si>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</si>
  <si>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</si>
  <si>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</si>
  <si>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</si>
  <si>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</si>
  <si>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</si>
  <si>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</si>
  <si>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</si>
  <si>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</si>
  <si>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</si>
  <si>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</si>
  <si>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</si>
  <si>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</si>
  <si>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</si>
  <si>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</si>
  <si>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</si>
  <si>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</si>
  <si>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</si>
  <si>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t>
  </si>
  <si>
    <t>DATA CLEANING</t>
  </si>
  <si>
    <t>2)</t>
  </si>
  <si>
    <t xml:space="preserve"> using countif fn</t>
  </si>
  <si>
    <t xml:space="preserve">using IF Fn </t>
  </si>
  <si>
    <t>countif(range,"?")</t>
  </si>
  <si>
    <t>if(select cell,"?",select cell)</t>
  </si>
  <si>
    <t>then autofill/just grag it</t>
  </si>
  <si>
    <t>Final Data</t>
  </si>
  <si>
    <t>Average of year/mean and round it</t>
  </si>
  <si>
    <t>Row Labels</t>
  </si>
  <si>
    <t>(blank)</t>
  </si>
  <si>
    <t>Grand Total</t>
  </si>
  <si>
    <t>Count of smoker</t>
  </si>
  <si>
    <t>in year case</t>
  </si>
  <si>
    <t>use pivot table and use filter option and more number is no and just replace that with mean value</t>
  </si>
  <si>
    <t>3)</t>
  </si>
  <si>
    <t>Title</t>
  </si>
  <si>
    <t>First Name</t>
  </si>
  <si>
    <t>Last Name</t>
  </si>
  <si>
    <t>DATA TRANSFORMATION</t>
  </si>
  <si>
    <t>find and replace replace that to 0</t>
  </si>
  <si>
    <t>uses proper fn</t>
  </si>
  <si>
    <t>4)</t>
  </si>
  <si>
    <t>using nested if</t>
  </si>
  <si>
    <t>Weight Status</t>
  </si>
  <si>
    <t>Diabetes Status</t>
  </si>
  <si>
    <t>5)</t>
  </si>
  <si>
    <t>6)</t>
  </si>
  <si>
    <t>Date of Birth</t>
  </si>
  <si>
    <t xml:space="preserve">first set date and month using date and month fn </t>
  </si>
  <si>
    <t>then using format cells custom the date</t>
  </si>
  <si>
    <t>7)</t>
  </si>
  <si>
    <t>Age</t>
  </si>
  <si>
    <t>uses datedif fn</t>
  </si>
  <si>
    <t>8)</t>
  </si>
  <si>
    <t>change data type to currency</t>
  </si>
  <si>
    <t xml:space="preserve"> Data Exploration, Analysis &amp; Visualization:</t>
  </si>
  <si>
    <t>Count of Customer ID</t>
  </si>
  <si>
    <t>ToFind The Mode of Hsptl Tier</t>
  </si>
  <si>
    <t>To find the mode of Smoker</t>
  </si>
  <si>
    <t>To Find the Mode Of City Tier</t>
  </si>
  <si>
    <t>using pivot table to identify the count and use replace fn</t>
  </si>
  <si>
    <t>in Smoker ,Hptl Tier,City Tier</t>
  </si>
  <si>
    <t>Unknown</t>
  </si>
  <si>
    <t>first select row and put the filter and select "?" the using replace fn</t>
  </si>
  <si>
    <t>Column Labels</t>
  </si>
  <si>
    <t>Sum of charges</t>
  </si>
  <si>
    <t>Average of charges</t>
  </si>
  <si>
    <t>using trim,find,mid,len,left fns</t>
  </si>
  <si>
    <t>uses data modelling and using vlookup fn</t>
  </si>
  <si>
    <t>Sum of NumberOfMajorSurgeries</t>
  </si>
  <si>
    <t>Average of HBA1C</t>
  </si>
  <si>
    <t>Normal Weight</t>
  </si>
  <si>
    <t>Obesity</t>
  </si>
  <si>
    <t>Over Weight</t>
  </si>
  <si>
    <t>Under Weight</t>
  </si>
  <si>
    <t>Diabetes</t>
  </si>
  <si>
    <t>Normal</t>
  </si>
  <si>
    <t>Prediabetes</t>
  </si>
  <si>
    <t>HEALTHCARE ANALYSIS DASHBOARD</t>
  </si>
  <si>
    <t>using pivot table and charts</t>
  </si>
  <si>
    <t>dashboard creation</t>
  </si>
  <si>
    <t>FINAL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</si>
</sst>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F800]dddd\,\ mmmm\ dd\,\ yyyy"/>
  </numFmts>
  <fonts count="1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sz val="11"/>
      <color rgb="FFFF0000"/>
      <name val="Calibri"/>
      <family val="2"/>
      <scheme val="minor"/>
    </font>
    <font>
      <sz val="16"/>
      <color theme="1"/>
      <name val="Calibri"/>
      <family val="2"/>
      <scheme val="minor"/>
    </font>
    <font>
      <sz val="16"/>
      <color rgb="FFFF0000"/>
      <name val="Calibri"/>
      <family val="2"/>
      <scheme val="minor"/>
    </font>
    <font>
      <b/>
      <sz val="14"/>
      <color theme="0"/>
      <name val="Calibri"/>
      <family val="2"/>
      <scheme val="minor"/>
    </font>
    <font>
      <i/>
      <sz val="11"/>
      <color theme="1"/>
      <name val="Calibri"/>
      <family val="2"/>
      <scheme val="minor"/>
    </font>
    <font>
      <sz val="14"/>
      <color theme="1"/>
      <name val="Calibri"/>
      <family val="2"/>
      <scheme val="minor"/>
    </font>
    <font>
      <sz val="20"/>
      <color theme="8" tint="-0.499984740745262"/>
      <name val="Calibri"/>
      <family val="2"/>
      <scheme val="minor"/>
    </font>
    <font>
      <sz val="20"/>
      <color theme="8"/>
      <name val="Calibri"/>
      <family val="2"/>
      <scheme val="minor"/>
    </font>
    <font>
      <sz val="14"/>
      <color rgb="FFFF0000"/>
      <name val="Calibri"/>
      <family val="2"/>
      <scheme val="minor"/>
    </font>
    <font>
      <sz val="14"/>
      <color rgb="FF0070C0"/>
      <name val="Calibri"/>
      <family val="2"/>
      <scheme val="minor"/>
    </font>
    <font>
      <sz val="20"/>
      <color rgb="FF0070C0"/>
      <name val="Calibri"/>
      <family val="2"/>
      <scheme val="minor"/>
    </font>
    <font>
      <sz val="16"/>
      <color rgb="FF0070C0"/>
      <name val="Calibri"/>
      <family val="2"/>
      <scheme val="minor"/>
    </font>
    <font>
      <sz val="11"/>
      <color rgb="FFC00000"/>
      <name val="Calibri"/>
      <family val="2"/>
      <scheme val="minor"/>
    </font>
    <font>
      <sz val="16"/>
      <color rgb="FFC00000"/>
      <name val="Calibri"/>
      <family val="2"/>
      <scheme val="minor"/>
    </font>
    <font>
      <sz val="18"/>
      <color rgb="FFC0000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theme="4" tint="0.39997558519241921"/>
      </bottom>
      <diagonal/>
    </border>
  </borders>
  <cellStyleXfs count="2">
    <xf numFmtId="0" fontId="0" fillId="0" borderId="0"/>
    <xf numFmtId="0" fontId="1" fillId="0" borderId="0"/>
  </cellStyleXfs>
  <cellXfs count="4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164" fontId="7"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0" fontId="7" fillId="4" borderId="0" xfId="0" applyFont="1" applyFill="1" applyAlignment="1">
      <alignment horizontal="center" vertical="center"/>
    </xf>
    <xf numFmtId="0" fontId="3" fillId="2" borderId="0" xfId="0" applyFont="1" applyFill="1" applyAlignment="1">
      <alignment horizontal="center" vertical="center"/>
    </xf>
    <xf numFmtId="0" fontId="3" fillId="2" borderId="3" xfId="0" applyFont="1" applyFill="1" applyBorder="1" applyAlignment="1">
      <alignment horizontal="center" vertical="center"/>
    </xf>
    <xf numFmtId="0" fontId="2" fillId="3" borderId="3" xfId="0"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7" fillId="4" borderId="5" xfId="0" applyFont="1" applyFill="1" applyBorder="1" applyAlignment="1">
      <alignment horizontal="center" vertical="center"/>
    </xf>
    <xf numFmtId="0" fontId="1" fillId="0" borderId="4" xfId="1" applyBorder="1"/>
    <xf numFmtId="14" fontId="0" fillId="0" borderId="0" xfId="0" applyNumberFormat="1"/>
    <xf numFmtId="167" fontId="0" fillId="0" borderId="0" xfId="0" applyNumberFormat="1"/>
    <xf numFmtId="0" fontId="8" fillId="0" borderId="0" xfId="0" applyFont="1"/>
    <xf numFmtId="0" fontId="0" fillId="0" borderId="0" xfId="0" applyNumberFormat="1"/>
    <xf numFmtId="0" fontId="0" fillId="0" borderId="0" xfId="0" applyAlignment="1">
      <alignment horizontal="center"/>
    </xf>
    <xf numFmtId="0" fontId="10" fillId="5" borderId="0" xfId="0" applyFont="1" applyFill="1" applyAlignment="1">
      <alignment horizontal="center"/>
    </xf>
    <xf numFmtId="0" fontId="11" fillId="5" borderId="0" xfId="0" applyFont="1" applyFill="1" applyAlignment="1">
      <alignment horizontal="center"/>
    </xf>
    <xf numFmtId="0" fontId="12" fillId="0" borderId="0" xfId="0" applyFont="1"/>
    <xf numFmtId="0" fontId="9" fillId="0" borderId="0" xfId="0" applyFont="1"/>
    <xf numFmtId="0" fontId="13" fillId="0" borderId="0" xfId="0" applyFont="1"/>
    <xf numFmtId="0" fontId="14" fillId="5" borderId="0" xfId="0" applyFont="1" applyFill="1" applyAlignment="1">
      <alignment horizontal="center"/>
    </xf>
    <xf numFmtId="0" fontId="15" fillId="0" borderId="0" xfId="0" applyFont="1"/>
    <xf numFmtId="0" fontId="16" fillId="5" borderId="0" xfId="0" applyFont="1" applyFill="1"/>
    <xf numFmtId="0" fontId="17" fillId="5" borderId="0" xfId="0" applyFont="1" applyFill="1" applyAlignment="1">
      <alignment horizontal="center"/>
    </xf>
    <xf numFmtId="0" fontId="18" fillId="5" borderId="0"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14" fontId="7" fillId="4" borderId="7" xfId="0" applyNumberFormat="1" applyFont="1" applyFill="1" applyBorder="1" applyAlignment="1">
      <alignment horizontal="center" vertical="center"/>
    </xf>
    <xf numFmtId="166" fontId="7" fillId="4" borderId="2" xfId="0" applyNumberFormat="1" applyFont="1" applyFill="1" applyBorder="1" applyAlignment="1">
      <alignment horizontal="center" vertical="center"/>
    </xf>
  </cellXfs>
  <cellStyles count="2">
    <cellStyle name="Normal" xfId="0" builtinId="0"/>
    <cellStyle name="Normal 2" xfId="1" xr:uid="{00000000-0005-0000-0000-000001000000}"/>
  </cellStyles>
  <dxfs count="8">
    <dxf>
      <numFmt numFmtId="165" formatCode="dd/mmm/yyyy"/>
    </dxf>
    <dxf>
      <numFmt numFmtId="166" formatCode="&quot;₹&quot;\ #,##0.00"/>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font>
        <b/>
        <i val="0"/>
        <strike val="0"/>
        <condense val="0"/>
        <extend val="0"/>
        <outline val="0"/>
        <shadow val="0"/>
        <u val="none"/>
        <vertAlign val="baseline"/>
        <sz val="14"/>
        <color theme="0"/>
        <name val="Calibri"/>
        <family val="2"/>
        <scheme val="minor"/>
      </font>
      <fill>
        <patternFill patternType="solid">
          <fgColor indexed="64"/>
          <bgColor rgb="FF7030A0"/>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Major Surgeries by Transplant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For Health Care'!$C$27</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A7-41E1-A007-963172D534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A7-41E1-A007-963172D534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For Health Care'!$B$28:$B$30</c:f>
              <c:strCache>
                <c:ptCount val="2"/>
                <c:pt idx="0">
                  <c:v>No</c:v>
                </c:pt>
                <c:pt idx="1">
                  <c:v>yes</c:v>
                </c:pt>
              </c:strCache>
            </c:strRef>
          </c:cat>
          <c:val>
            <c:numRef>
              <c:f>'Pivot Table For Health Care'!$C$28:$C$30</c:f>
              <c:numCache>
                <c:formatCode>General</c:formatCode>
                <c:ptCount val="2"/>
                <c:pt idx="0">
                  <c:v>1417</c:v>
                </c:pt>
                <c:pt idx="1">
                  <c:v>162</c:v>
                </c:pt>
              </c:numCache>
            </c:numRef>
          </c:val>
          <c:extLst>
            <c:ext xmlns:c16="http://schemas.microsoft.com/office/drawing/2014/chart" uri="{C3380CC4-5D6E-409C-BE32-E72D297353CC}">
              <c16:uniqueId val="{00000000-9D70-45FD-96F0-4AACB5C98449}"/>
            </c:ext>
          </c:extLst>
        </c:ser>
        <c:ser>
          <c:idx val="1"/>
          <c:order val="1"/>
          <c:tx>
            <c:strRef>
              <c:f>'Pivot Table For Health Care'!$D$27</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A7-41E1-A007-963172D534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6A7-41E1-A007-963172D534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For Health Care'!$B$28:$B$30</c:f>
              <c:strCache>
                <c:ptCount val="2"/>
                <c:pt idx="0">
                  <c:v>No</c:v>
                </c:pt>
                <c:pt idx="1">
                  <c:v>yes</c:v>
                </c:pt>
              </c:strCache>
            </c:strRef>
          </c:cat>
          <c:val>
            <c:numRef>
              <c:f>'Pivot Table For Health Care'!$D$28:$D$30</c:f>
              <c:numCache>
                <c:formatCode>General</c:formatCode>
                <c:ptCount val="2"/>
                <c:pt idx="0">
                  <c:v>6.6704427202190848</c:v>
                </c:pt>
                <c:pt idx="1">
                  <c:v>5.1876388888888894</c:v>
                </c:pt>
              </c:numCache>
            </c:numRef>
          </c:val>
          <c:extLst>
            <c:ext xmlns:c16="http://schemas.microsoft.com/office/drawing/2014/chart" uri="{C3380CC4-5D6E-409C-BE32-E72D297353CC}">
              <c16:uniqueId val="{00000001-9D70-45FD-96F0-4AACB5C9844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Among Smoker and Non-Smoker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For Health Care'!$C$8:$C$9</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34A-42CA-A42A-2EE5EF071A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34A-42CA-A42A-2EE5EF071AC4}"/>
              </c:ext>
            </c:extLst>
          </c:dPt>
          <c:cat>
            <c:strRef>
              <c:f>'Pivot Table For Health Care'!$B$10:$B$12</c:f>
              <c:strCache>
                <c:ptCount val="2"/>
                <c:pt idx="0">
                  <c:v>No</c:v>
                </c:pt>
                <c:pt idx="1">
                  <c:v>Yes</c:v>
                </c:pt>
              </c:strCache>
            </c:strRef>
          </c:cat>
          <c:val>
            <c:numRef>
              <c:f>'Pivot Table For Health Care'!$C$10:$C$12</c:f>
              <c:numCache>
                <c:formatCode>General</c:formatCode>
                <c:ptCount val="2"/>
                <c:pt idx="0">
                  <c:v>1540</c:v>
                </c:pt>
                <c:pt idx="1">
                  <c:v>404</c:v>
                </c:pt>
              </c:numCache>
            </c:numRef>
          </c:val>
          <c:extLst>
            <c:ext xmlns:c16="http://schemas.microsoft.com/office/drawing/2014/chart" uri="{C3380CC4-5D6E-409C-BE32-E72D297353CC}">
              <c16:uniqueId val="{00000000-F2A3-4BCC-AA70-462A0F4634B1}"/>
            </c:ext>
          </c:extLst>
        </c:ser>
        <c:ser>
          <c:idx val="1"/>
          <c:order val="1"/>
          <c:tx>
            <c:strRef>
              <c:f>'Pivot Table For Health Care'!$D$8:$D$9</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34A-42CA-A42A-2EE5EF071A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34A-42CA-A42A-2EE5EF071AC4}"/>
              </c:ext>
            </c:extLst>
          </c:dPt>
          <c:cat>
            <c:strRef>
              <c:f>'Pivot Table For Health Care'!$B$10:$B$12</c:f>
              <c:strCache>
                <c:ptCount val="2"/>
                <c:pt idx="0">
                  <c:v>No</c:v>
                </c:pt>
                <c:pt idx="1">
                  <c:v>Yes</c:v>
                </c:pt>
              </c:strCache>
            </c:strRef>
          </c:cat>
          <c:val>
            <c:numRef>
              <c:f>'Pivot Table For Health Care'!$D$10:$D$12</c:f>
              <c:numCache>
                <c:formatCode>General</c:formatCode>
                <c:ptCount val="2"/>
                <c:pt idx="0">
                  <c:v>307</c:v>
                </c:pt>
                <c:pt idx="1">
                  <c:v>84</c:v>
                </c:pt>
              </c:numCache>
            </c:numRef>
          </c:val>
          <c:extLst>
            <c:ext xmlns:c16="http://schemas.microsoft.com/office/drawing/2014/chart" uri="{C3380CC4-5D6E-409C-BE32-E72D297353CC}">
              <c16:uniqueId val="{00000001-F2A3-4BCC-AA70-462A0F4634B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Healthcare Charges by weight Status and Diabetes Status</a:t>
            </a:r>
          </a:p>
        </c:rich>
      </c:tx>
      <c:layout>
        <c:manualLayout>
          <c:xMode val="edge"/>
          <c:yMode val="edge"/>
          <c:x val="0.12671604938271605"/>
          <c:y val="0.1099323791422623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Health Care'!$B$43:$B$44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Care'!$B$45:$B$49</c:f>
              <c:numCache>
                <c:formatCode>General</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581B-433E-816E-60C4233514A4}"/>
            </c:ext>
          </c:extLst>
        </c:ser>
        <c:ser>
          <c:idx val="1"/>
          <c:order val="1"/>
          <c:tx>
            <c:strRef>
              <c:f>'Pivot Table For Health Care'!$C$43:$C$44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Care'!$C$45:$C$49</c:f>
              <c:numCache>
                <c:formatCode>General</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1-581B-433E-816E-60C4233514A4}"/>
            </c:ext>
          </c:extLst>
        </c:ser>
        <c:ser>
          <c:idx val="2"/>
          <c:order val="2"/>
          <c:tx>
            <c:strRef>
              <c:f>'Pivot Table For Health Care'!$D$43:$D$44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Care'!$D$45:$D$49</c:f>
              <c:numCache>
                <c:formatCode>General</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2-581B-433E-816E-60C4233514A4}"/>
            </c:ext>
          </c:extLst>
        </c:ser>
        <c:dLbls>
          <c:showLegendKey val="0"/>
          <c:showVal val="0"/>
          <c:showCatName val="0"/>
          <c:showSerName val="0"/>
          <c:showPercent val="0"/>
          <c:showBubbleSize val="0"/>
        </c:dLbls>
        <c:gapWidth val="100"/>
        <c:overlap val="-24"/>
        <c:axId val="2093615567"/>
        <c:axId val="686545327"/>
      </c:barChart>
      <c:catAx>
        <c:axId val="2093615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545327"/>
        <c:crosses val="autoZero"/>
        <c:auto val="1"/>
        <c:lblAlgn val="ctr"/>
        <c:lblOffset val="100"/>
        <c:noMultiLvlLbl val="0"/>
      </c:catAx>
      <c:valAx>
        <c:axId val="686545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36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Chargs by Hptl Tier nad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Health Care'!$C$63:$C$64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Care'!$C$65:$C$82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307-40D8-9361-940BB9B3E90D}"/>
            </c:ext>
          </c:extLst>
        </c:ser>
        <c:ser>
          <c:idx val="1"/>
          <c:order val="1"/>
          <c:tx>
            <c:strRef>
              <c:f>'Pivot Table For Health Care'!$D$63:$D$64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Care'!$D$65:$D$82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307-40D8-9361-940BB9B3E90D}"/>
            </c:ext>
          </c:extLst>
        </c:ser>
        <c:ser>
          <c:idx val="2"/>
          <c:order val="2"/>
          <c:tx>
            <c:strRef>
              <c:f>'Pivot Table For Health Care'!$E$63:$E$64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Care'!$E$65:$E$82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307-40D8-9361-940BB9B3E90D}"/>
            </c:ext>
          </c:extLst>
        </c:ser>
        <c:dLbls>
          <c:showLegendKey val="0"/>
          <c:showVal val="0"/>
          <c:showCatName val="0"/>
          <c:showSerName val="0"/>
          <c:showPercent val="0"/>
          <c:showBubbleSize val="0"/>
        </c:dLbls>
        <c:gapWidth val="100"/>
        <c:overlap val="-24"/>
        <c:axId val="1853120031"/>
        <c:axId val="881669711"/>
      </c:barChart>
      <c:catAx>
        <c:axId val="1853120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1669711"/>
        <c:crosses val="autoZero"/>
        <c:auto val="1"/>
        <c:lblAlgn val="ctr"/>
        <c:lblOffset val="100"/>
        <c:noMultiLvlLbl val="0"/>
      </c:catAx>
      <c:valAx>
        <c:axId val="88166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12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23AA-4468-9869-6A72BEB839F7}"/>
            </c:ext>
          </c:extLst>
        </c:ser>
        <c:dLbls>
          <c:showLegendKey val="0"/>
          <c:showVal val="0"/>
          <c:showCatName val="0"/>
          <c:showSerName val="0"/>
          <c:showPercent val="0"/>
          <c:showBubbleSize val="0"/>
        </c:dLbls>
        <c:axId val="670325840"/>
        <c:axId val="459394256"/>
      </c:scatterChart>
      <c:valAx>
        <c:axId val="67032584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94256"/>
        <c:crosses val="autoZero"/>
        <c:crossBetween val="midCat"/>
      </c:valAx>
      <c:valAx>
        <c:axId val="45939425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325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Care'!$D$2</c:f>
              <c:numCache>
                <c:formatCode>General</c:formatCode>
                <c:ptCount val="1"/>
                <c:pt idx="0">
                  <c:v>7.47</c:v>
                </c:pt>
              </c:numCache>
            </c:numRef>
          </c:yVal>
          <c:smooth val="0"/>
          <c:extLst>
            <c:ext xmlns:c16="http://schemas.microsoft.com/office/drawing/2014/chart" uri="{C3380CC4-5D6E-409C-BE32-E72D297353CC}">
              <c16:uniqueId val="{00000000-13D7-4304-A19E-AE63F2DDB82E}"/>
            </c:ext>
          </c:extLst>
        </c:ser>
        <c:dLbls>
          <c:showLegendKey val="0"/>
          <c:showVal val="0"/>
          <c:showCatName val="0"/>
          <c:showSerName val="0"/>
          <c:showPercent val="0"/>
          <c:showBubbleSize val="0"/>
        </c:dLbls>
        <c:axId val="670404256"/>
        <c:axId val="459338576"/>
      </c:scatterChart>
      <c:valAx>
        <c:axId val="67040425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38576"/>
        <c:crosses val="autoZero"/>
        <c:crossBetween val="midCat"/>
      </c:valAx>
      <c:valAx>
        <c:axId val="45933857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layout>
            <c:manualLayout>
              <c:xMode val="edge"/>
              <c:yMode val="edge"/>
              <c:x val="2.2222222222222223E-2"/>
              <c:y val="0.4073071595217265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404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none"/>
          </c:marker>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Care'!$M$2:$M$2336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B7BA-4EC9-B1A6-BDD75F17A5E0}"/>
            </c:ext>
          </c:extLst>
        </c:ser>
        <c:dLbls>
          <c:showLegendKey val="0"/>
          <c:showVal val="0"/>
          <c:showCatName val="0"/>
          <c:showSerName val="0"/>
          <c:showPercent val="0"/>
          <c:showBubbleSize val="0"/>
        </c:dLbls>
        <c:axId val="1007055744"/>
        <c:axId val="459329936"/>
      </c:scatterChart>
      <c:valAx>
        <c:axId val="100705574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29936"/>
        <c:crosses val="autoZero"/>
        <c:crossBetween val="midCat"/>
      </c:valAx>
      <c:valAx>
        <c:axId val="45932993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055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Among Smoker and Non-Smoker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For Health Care'!$C$8:$C$9</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7C1-4623-8A1A-CD99858C51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7C1-4623-8A1A-CD99858C5152}"/>
              </c:ext>
            </c:extLst>
          </c:dPt>
          <c:cat>
            <c:strRef>
              <c:f>'Pivot Table For Health Care'!$B$10:$B$12</c:f>
              <c:strCache>
                <c:ptCount val="2"/>
                <c:pt idx="0">
                  <c:v>No</c:v>
                </c:pt>
                <c:pt idx="1">
                  <c:v>Yes</c:v>
                </c:pt>
              </c:strCache>
            </c:strRef>
          </c:cat>
          <c:val>
            <c:numRef>
              <c:f>'Pivot Table For Health Care'!$C$10:$C$12</c:f>
              <c:numCache>
                <c:formatCode>General</c:formatCode>
                <c:ptCount val="2"/>
                <c:pt idx="0">
                  <c:v>1540</c:v>
                </c:pt>
                <c:pt idx="1">
                  <c:v>404</c:v>
                </c:pt>
              </c:numCache>
            </c:numRef>
          </c:val>
          <c:extLst>
            <c:ext xmlns:c16="http://schemas.microsoft.com/office/drawing/2014/chart" uri="{C3380CC4-5D6E-409C-BE32-E72D297353CC}">
              <c16:uniqueId val="{00000004-07C1-4623-8A1A-CD99858C5152}"/>
            </c:ext>
          </c:extLst>
        </c:ser>
        <c:ser>
          <c:idx val="1"/>
          <c:order val="1"/>
          <c:tx>
            <c:strRef>
              <c:f>'Pivot Table For Health Care'!$D$8:$D$9</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07C1-4623-8A1A-CD99858C51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07C1-4623-8A1A-CD99858C5152}"/>
              </c:ext>
            </c:extLst>
          </c:dPt>
          <c:cat>
            <c:strRef>
              <c:f>'Pivot Table For Health Care'!$B$10:$B$12</c:f>
              <c:strCache>
                <c:ptCount val="2"/>
                <c:pt idx="0">
                  <c:v>No</c:v>
                </c:pt>
                <c:pt idx="1">
                  <c:v>Yes</c:v>
                </c:pt>
              </c:strCache>
            </c:strRef>
          </c:cat>
          <c:val>
            <c:numRef>
              <c:f>'Pivot Table For Health Care'!$D$10:$D$12</c:f>
              <c:numCache>
                <c:formatCode>General</c:formatCode>
                <c:ptCount val="2"/>
                <c:pt idx="0">
                  <c:v>307</c:v>
                </c:pt>
                <c:pt idx="1">
                  <c:v>84</c:v>
                </c:pt>
              </c:numCache>
            </c:numRef>
          </c:val>
          <c:extLst>
            <c:ext xmlns:c16="http://schemas.microsoft.com/office/drawing/2014/chart" uri="{C3380CC4-5D6E-409C-BE32-E72D297353CC}">
              <c16:uniqueId val="{00000009-07C1-4623-8A1A-CD99858C515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Major Surgeries by Transplant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For Health Care'!$C$27</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BD-45AC-BF8F-2D24899B84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BD-45AC-BF8F-2D24899B8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For Health Care'!$B$28:$B$30</c:f>
              <c:strCache>
                <c:ptCount val="2"/>
                <c:pt idx="0">
                  <c:v>No</c:v>
                </c:pt>
                <c:pt idx="1">
                  <c:v>yes</c:v>
                </c:pt>
              </c:strCache>
            </c:strRef>
          </c:cat>
          <c:val>
            <c:numRef>
              <c:f>'Pivot Table For Health Care'!$C$28:$C$30</c:f>
              <c:numCache>
                <c:formatCode>General</c:formatCode>
                <c:ptCount val="2"/>
                <c:pt idx="0">
                  <c:v>1417</c:v>
                </c:pt>
                <c:pt idx="1">
                  <c:v>162</c:v>
                </c:pt>
              </c:numCache>
            </c:numRef>
          </c:val>
          <c:extLst>
            <c:ext xmlns:c16="http://schemas.microsoft.com/office/drawing/2014/chart" uri="{C3380CC4-5D6E-409C-BE32-E72D297353CC}">
              <c16:uniqueId val="{00000004-A9BD-45AC-BF8F-2D24899B8459}"/>
            </c:ext>
          </c:extLst>
        </c:ser>
        <c:ser>
          <c:idx val="1"/>
          <c:order val="1"/>
          <c:tx>
            <c:strRef>
              <c:f>'Pivot Table For Health Care'!$D$27</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9BD-45AC-BF8F-2D24899B84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9BD-45AC-BF8F-2D24899B8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For Health Care'!$B$28:$B$30</c:f>
              <c:strCache>
                <c:ptCount val="2"/>
                <c:pt idx="0">
                  <c:v>No</c:v>
                </c:pt>
                <c:pt idx="1">
                  <c:v>yes</c:v>
                </c:pt>
              </c:strCache>
            </c:strRef>
          </c:cat>
          <c:val>
            <c:numRef>
              <c:f>'Pivot Table For Health Care'!$D$28:$D$30</c:f>
              <c:numCache>
                <c:formatCode>General</c:formatCode>
                <c:ptCount val="2"/>
                <c:pt idx="0">
                  <c:v>6.6704427202190848</c:v>
                </c:pt>
                <c:pt idx="1">
                  <c:v>5.1876388888888894</c:v>
                </c:pt>
              </c:numCache>
            </c:numRef>
          </c:val>
          <c:extLst>
            <c:ext xmlns:c16="http://schemas.microsoft.com/office/drawing/2014/chart" uri="{C3380CC4-5D6E-409C-BE32-E72D297353CC}">
              <c16:uniqueId val="{00000009-A9BD-45AC-BF8F-2D24899B845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Healthcare Charges by weight Status and Diabetes Status</a:t>
            </a:r>
          </a:p>
        </c:rich>
      </c:tx>
      <c:layout>
        <c:manualLayout>
          <c:xMode val="edge"/>
          <c:yMode val="edge"/>
          <c:x val="0.12671604938271605"/>
          <c:y val="0.1099323791422623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Health Care'!$B$43:$B$44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Care'!$B$45:$B$49</c:f>
              <c:numCache>
                <c:formatCode>General</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A259-4E4F-8C05-60839EB012BD}"/>
            </c:ext>
          </c:extLst>
        </c:ser>
        <c:ser>
          <c:idx val="1"/>
          <c:order val="1"/>
          <c:tx>
            <c:strRef>
              <c:f>'Pivot Table For Health Care'!$C$43:$C$44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Care'!$C$45:$C$49</c:f>
              <c:numCache>
                <c:formatCode>General</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1-A259-4E4F-8C05-60839EB012BD}"/>
            </c:ext>
          </c:extLst>
        </c:ser>
        <c:ser>
          <c:idx val="2"/>
          <c:order val="2"/>
          <c:tx>
            <c:strRef>
              <c:f>'Pivot Table For Health Care'!$D$43:$D$44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Care'!$A$45:$A$49</c:f>
              <c:strCache>
                <c:ptCount val="4"/>
                <c:pt idx="0">
                  <c:v>Normal Weight</c:v>
                </c:pt>
                <c:pt idx="1">
                  <c:v>Obesity</c:v>
                </c:pt>
                <c:pt idx="2">
                  <c:v>Over Weight</c:v>
                </c:pt>
                <c:pt idx="3">
                  <c:v>Under Weight</c:v>
                </c:pt>
              </c:strCache>
            </c:strRef>
          </c:cat>
          <c:val>
            <c:numRef>
              <c:f>'Pivot Table For Health Care'!$D$45:$D$49</c:f>
              <c:numCache>
                <c:formatCode>General</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2-A259-4E4F-8C05-60839EB012BD}"/>
            </c:ext>
          </c:extLst>
        </c:ser>
        <c:dLbls>
          <c:showLegendKey val="0"/>
          <c:showVal val="0"/>
          <c:showCatName val="0"/>
          <c:showSerName val="0"/>
          <c:showPercent val="0"/>
          <c:showBubbleSize val="0"/>
        </c:dLbls>
        <c:gapWidth val="100"/>
        <c:overlap val="-24"/>
        <c:axId val="2093615567"/>
        <c:axId val="686545327"/>
      </c:barChart>
      <c:catAx>
        <c:axId val="2093615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545327"/>
        <c:crosses val="autoZero"/>
        <c:auto val="1"/>
        <c:lblAlgn val="ctr"/>
        <c:lblOffset val="100"/>
        <c:noMultiLvlLbl val="0"/>
      </c:catAx>
      <c:valAx>
        <c:axId val="686545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36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.xlsx]Pivot Table For Health Care!PivotTable4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Chargs by Hptl Tier nad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Health Care'!$C$63:$C$64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Care'!$C$65:$C$82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78B-4C41-8A50-54ABB030F684}"/>
            </c:ext>
          </c:extLst>
        </c:ser>
        <c:ser>
          <c:idx val="1"/>
          <c:order val="1"/>
          <c:tx>
            <c:strRef>
              <c:f>'Pivot Table For Health Care'!$D$63:$D$64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Care'!$D$65:$D$82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78B-4C41-8A50-54ABB030F684}"/>
            </c:ext>
          </c:extLst>
        </c:ser>
        <c:ser>
          <c:idx val="2"/>
          <c:order val="2"/>
          <c:tx>
            <c:strRef>
              <c:f>'Pivot Table For Health Care'!$E$63:$E$64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For Health Care'!$B$65:$B$82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Health Care'!$E$65:$E$82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78B-4C41-8A50-54ABB030F684}"/>
            </c:ext>
          </c:extLst>
        </c:ser>
        <c:dLbls>
          <c:showLegendKey val="0"/>
          <c:showVal val="0"/>
          <c:showCatName val="0"/>
          <c:showSerName val="0"/>
          <c:showPercent val="0"/>
          <c:showBubbleSize val="0"/>
        </c:dLbls>
        <c:gapWidth val="100"/>
        <c:overlap val="-24"/>
        <c:axId val="1853120031"/>
        <c:axId val="881669711"/>
      </c:barChart>
      <c:catAx>
        <c:axId val="1853120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1669711"/>
        <c:crosses val="autoZero"/>
        <c:auto val="1"/>
        <c:lblAlgn val="ctr"/>
        <c:lblOffset val="100"/>
        <c:noMultiLvlLbl val="0"/>
      </c:catAx>
      <c:valAx>
        <c:axId val="88166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12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DE25-432C-8E22-B18A80F6B405}"/>
            </c:ext>
          </c:extLst>
        </c:ser>
        <c:dLbls>
          <c:showLegendKey val="0"/>
          <c:showVal val="0"/>
          <c:showCatName val="0"/>
          <c:showSerName val="0"/>
          <c:showPercent val="0"/>
          <c:showBubbleSize val="0"/>
        </c:dLbls>
        <c:axId val="670325840"/>
        <c:axId val="459394256"/>
      </c:scatterChart>
      <c:valAx>
        <c:axId val="67032584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94256"/>
        <c:crosses val="autoZero"/>
        <c:crossBetween val="midCat"/>
      </c:valAx>
      <c:valAx>
        <c:axId val="45939425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325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Care'!$D$2</c:f>
              <c:numCache>
                <c:formatCode>General</c:formatCode>
                <c:ptCount val="1"/>
                <c:pt idx="0">
                  <c:v>7.47</c:v>
                </c:pt>
              </c:numCache>
            </c:numRef>
          </c:yVal>
          <c:smooth val="0"/>
          <c:extLst>
            <c:ext xmlns:c16="http://schemas.microsoft.com/office/drawing/2014/chart" uri="{C3380CC4-5D6E-409C-BE32-E72D297353CC}">
              <c16:uniqueId val="{00000000-D06D-4283-885F-73BFAF41B826}"/>
            </c:ext>
          </c:extLst>
        </c:ser>
        <c:dLbls>
          <c:showLegendKey val="0"/>
          <c:showVal val="0"/>
          <c:showCatName val="0"/>
          <c:showSerName val="0"/>
          <c:showPercent val="0"/>
          <c:showBubbleSize val="0"/>
        </c:dLbls>
        <c:axId val="670404256"/>
        <c:axId val="459338576"/>
      </c:scatterChart>
      <c:valAx>
        <c:axId val="67040425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38576"/>
        <c:crosses val="autoZero"/>
        <c:crossBetween val="midCat"/>
      </c:valAx>
      <c:valAx>
        <c:axId val="45933857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layout>
            <c:manualLayout>
              <c:xMode val="edge"/>
              <c:yMode val="edge"/>
              <c:x val="2.2222222222222223E-2"/>
              <c:y val="0.4073071595217265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404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none"/>
          </c:marker>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Care'!$M$2:$M$2336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A3F2-4F1B-8F4D-D1C12EFCDB6B}"/>
            </c:ext>
          </c:extLst>
        </c:ser>
        <c:dLbls>
          <c:showLegendKey val="0"/>
          <c:showVal val="0"/>
          <c:showCatName val="0"/>
          <c:showSerName val="0"/>
          <c:showPercent val="0"/>
          <c:showBubbleSize val="0"/>
        </c:dLbls>
        <c:axId val="1007055744"/>
        <c:axId val="459329936"/>
      </c:scatterChart>
      <c:valAx>
        <c:axId val="100705574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329936"/>
        <c:crosses val="autoZero"/>
        <c:crossBetween val="midCat"/>
      </c:valAx>
      <c:valAx>
        <c:axId val="45932993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055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HEALTHCARE REPORT .xlsx]Dashboard!Weight_Status</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Dashboard!$C$116:$C$117</c:f>
              <c:strCache>
                <c:ptCount val="1"/>
                <c:pt idx="0">
                  <c:v>Diabetes</c:v>
                </c:pt>
              </c:strCache>
            </c:strRef>
          </c:tx>
          <c:spPr>
            <a:solidFill>
              <a:schemeClr val="accent1"/>
            </a:solidFill>
            <a:ln>
              <a:noFill/>
            </a:ln>
            <a:effectLst/>
          </c:spPr>
          <c:invertIfNegative val="0"/>
          <c:cat>
            <c:strRef>
              <c:f>Dashboard!$B$118:$B$122</c:f>
              <c:strCache>
                <c:ptCount val="4"/>
                <c:pt idx="0">
                  <c:v>Normal Weight</c:v>
                </c:pt>
                <c:pt idx="1">
                  <c:v>Obesity</c:v>
                </c:pt>
                <c:pt idx="2">
                  <c:v>Over Weight</c:v>
                </c:pt>
                <c:pt idx="3">
                  <c:v>Under Weight</c:v>
                </c:pt>
              </c:strCache>
            </c:strRef>
          </c:cat>
          <c:val>
            <c:numRef>
              <c:f>Dashboard!$C$118:$C$122</c:f>
              <c:numCache>
                <c:formatCode>General</c:formatCode>
                <c:ptCount val="4"/>
                <c:pt idx="0">
                  <c:v>1730218.1900000011</c:v>
                </c:pt>
                <c:pt idx="1">
                  <c:v>8184059.0599999968</c:v>
                </c:pt>
                <c:pt idx="2">
                  <c:v>2240235.1999999993</c:v>
                </c:pt>
                <c:pt idx="3">
                  <c:v>483792.72000000003</c:v>
                </c:pt>
              </c:numCache>
            </c:numRef>
          </c:val>
          <c:extLst>
            <c:ext xmlns:c16="http://schemas.microsoft.com/office/drawing/2014/chart" uri="{C3380CC4-5D6E-409C-BE32-E72D297353CC}">
              <c16:uniqueId val="{00000000-3A4E-4CC2-85EB-B0C1666E7315}"/>
            </c:ext>
          </c:extLst>
        </c:ser>
        <c:dLbls>
          <c:showLegendKey val="0"/>
          <c:showVal val="0"/>
          <c:showCatName val="0"/>
          <c:showSerName val="0"/>
          <c:showPercent val="0"/>
          <c:showBubbleSize val="0"/>
        </c:dLbls>
        <c:gapWidth val="219"/>
        <c:overlap val="-27"/>
        <c:axId val="36756015"/>
        <c:axId val="459442256"/>
      </c:barChart>
      <c:catAx>
        <c:axId val="3675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42256"/>
        <c:crosses val="autoZero"/>
        <c:auto val="1"/>
        <c:lblAlgn val="ctr"/>
        <c:lblOffset val="100"/>
        <c:noMultiLvlLbl val="0"/>
      </c:catAx>
      <c:valAx>
        <c:axId val="45944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4C1B-44DA-AE5B-5ED0812D7612}"/>
            </c:ext>
          </c:extLst>
        </c:ser>
        <c:ser>
          <c:idx val="1"/>
          <c:order val="1"/>
          <c:spPr>
            <a:ln w="28575" cap="rnd">
              <a:solidFill>
                <a:schemeClr val="accent2"/>
              </a:solidFill>
              <a:round/>
            </a:ln>
            <a:effectLst/>
          </c:spPr>
          <c:marker>
            <c:symbol val="none"/>
          </c:marker>
          <c: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1-4C1B-44DA-AE5B-5ED0812D7612}"/>
            </c:ext>
          </c:extLst>
        </c:ser>
        <c:dLbls>
          <c:showLegendKey val="0"/>
          <c:showVal val="0"/>
          <c:showCatName val="0"/>
          <c:showSerName val="0"/>
          <c:showPercent val="0"/>
          <c:showBubbleSize val="0"/>
        </c:dLbls>
        <c:smooth val="0"/>
        <c:axId val="670387552"/>
        <c:axId val="459351536"/>
      </c:lineChart>
      <c:catAx>
        <c:axId val="670387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51536"/>
        <c:crosses val="autoZero"/>
        <c:auto val="1"/>
        <c:lblAlgn val="ctr"/>
        <c:lblOffset val="100"/>
        <c:noMultiLvlLbl val="0"/>
      </c:catAx>
      <c:valAx>
        <c:axId val="45935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8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'Health Care'!$M$2:$M$2336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smooth val="0"/>
          <c:extLst>
            <c:ext xmlns:c16="http://schemas.microsoft.com/office/drawing/2014/chart" uri="{C3380CC4-5D6E-409C-BE32-E72D297353CC}">
              <c16:uniqueId val="{00000000-511C-40AB-96D7-E4A0DBC2E48F}"/>
            </c:ext>
          </c:extLst>
        </c:ser>
        <c:ser>
          <c:idx val="1"/>
          <c:order val="1"/>
          <c:spPr>
            <a:ln w="28575" cap="rnd">
              <a:solidFill>
                <a:schemeClr val="accent2"/>
              </a:solidFill>
              <a:round/>
            </a:ln>
            <a:effectLst/>
          </c:spPr>
          <c:marker>
            <c:symbol val="none"/>
          </c:marker>
          <c: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37</c:v>
                </c:pt>
                <c:pt idx="1286">
                  <c:v>47</c:v>
                </c:pt>
                <c:pt idx="1287">
                  <c:v>41</c:v>
                </c:pt>
                <c:pt idx="1288">
                  <c:v>37</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1-511C-40AB-96D7-E4A0DBC2E48F}"/>
            </c:ext>
          </c:extLst>
        </c:ser>
        <c:dLbls>
          <c:showLegendKey val="0"/>
          <c:showVal val="0"/>
          <c:showCatName val="0"/>
          <c:showSerName val="0"/>
          <c:showPercent val="0"/>
          <c:showBubbleSize val="0"/>
        </c:dLbls>
        <c:smooth val="0"/>
        <c:axId val="1007000064"/>
        <c:axId val="459339056"/>
      </c:lineChart>
      <c:catAx>
        <c:axId val="1007000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39056"/>
        <c:crosses val="autoZero"/>
        <c:auto val="1"/>
        <c:lblAlgn val="ctr"/>
        <c:lblOffset val="100"/>
        <c:noMultiLvlLbl val="0"/>
      </c:catAx>
      <c:valAx>
        <c:axId val="459339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00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7</xdr:col>
      <xdr:colOff>30480</xdr:colOff>
      <xdr:row>19</xdr:row>
      <xdr:rowOff>53340</xdr:rowOff>
    </xdr:from>
    <xdr:to>
      <xdr:col>12</xdr:col>
      <xdr:colOff>1303020</xdr:colOff>
      <xdr:row>36</xdr:row>
      <xdr:rowOff>76200</xdr:rowOff>
    </xdr:to>
    <xdr:graphicFrame macro="">
      <xdr:nvGraphicFramePr>
        <xdr:cNvPr id="2" name="Chart 1">
          <a:extLst>
            <a:ext uri="{FF2B5EF4-FFF2-40B4-BE49-F238E27FC236}">
              <a16:creationId xmlns:a16="http://schemas.microsoft.com/office/drawing/2014/main" id="{FB12F8A7-8827-4EF2-88CA-33186027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1</xdr:row>
      <xdr:rowOff>160020</xdr:rowOff>
    </xdr:from>
    <xdr:to>
      <xdr:col>12</xdr:col>
      <xdr:colOff>1996440</xdr:colOff>
      <xdr:row>16</xdr:row>
      <xdr:rowOff>160020</xdr:rowOff>
    </xdr:to>
    <xdr:graphicFrame macro="">
      <xdr:nvGraphicFramePr>
        <xdr:cNvPr id="5" name="Chart 4">
          <a:extLst>
            <a:ext uri="{FF2B5EF4-FFF2-40B4-BE49-F238E27FC236}">
              <a16:creationId xmlns:a16="http://schemas.microsoft.com/office/drawing/2014/main" id="{70185E59-424F-41A2-AA75-71CD17441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xdr:colOff>
      <xdr:row>38</xdr:row>
      <xdr:rowOff>175260</xdr:rowOff>
    </xdr:from>
    <xdr:to>
      <xdr:col>12</xdr:col>
      <xdr:colOff>1775460</xdr:colOff>
      <xdr:row>55</xdr:row>
      <xdr:rowOff>160020</xdr:rowOff>
    </xdr:to>
    <xdr:graphicFrame macro="">
      <xdr:nvGraphicFramePr>
        <xdr:cNvPr id="6" name="Chart 5">
          <a:extLst>
            <a:ext uri="{FF2B5EF4-FFF2-40B4-BE49-F238E27FC236}">
              <a16:creationId xmlns:a16="http://schemas.microsoft.com/office/drawing/2014/main" id="{FBF5378C-1F57-4AF6-B258-0AE2E96B5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64</xdr:row>
      <xdr:rowOff>137160</xdr:rowOff>
    </xdr:from>
    <xdr:to>
      <xdr:col>12</xdr:col>
      <xdr:colOff>1927860</xdr:colOff>
      <xdr:row>79</xdr:row>
      <xdr:rowOff>137160</xdr:rowOff>
    </xdr:to>
    <xdr:graphicFrame macro="">
      <xdr:nvGraphicFramePr>
        <xdr:cNvPr id="7" name="Chart 6">
          <a:extLst>
            <a:ext uri="{FF2B5EF4-FFF2-40B4-BE49-F238E27FC236}">
              <a16:creationId xmlns:a16="http://schemas.microsoft.com/office/drawing/2014/main" id="{9D4D77F3-134C-4B6E-9CC0-BDAA18B12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85</xdr:row>
      <xdr:rowOff>0</xdr:rowOff>
    </xdr:from>
    <xdr:to>
      <xdr:col>12</xdr:col>
      <xdr:colOff>1272540</xdr:colOff>
      <xdr:row>100</xdr:row>
      <xdr:rowOff>0</xdr:rowOff>
    </xdr:to>
    <xdr:graphicFrame macro="">
      <xdr:nvGraphicFramePr>
        <xdr:cNvPr id="3" name="Chart 2">
          <a:extLst>
            <a:ext uri="{FF2B5EF4-FFF2-40B4-BE49-F238E27FC236}">
              <a16:creationId xmlns:a16="http://schemas.microsoft.com/office/drawing/2014/main" id="{B1074B7E-92A1-4008-9DF3-0934984A9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586740</xdr:colOff>
      <xdr:row>102</xdr:row>
      <xdr:rowOff>53340</xdr:rowOff>
    </xdr:from>
    <xdr:to>
      <xdr:col>12</xdr:col>
      <xdr:colOff>1249680</xdr:colOff>
      <xdr:row>117</xdr:row>
      <xdr:rowOff>53340</xdr:rowOff>
    </xdr:to>
    <xdr:graphicFrame macro="">
      <xdr:nvGraphicFramePr>
        <xdr:cNvPr id="4" name="Chart 3">
          <a:extLst>
            <a:ext uri="{FF2B5EF4-FFF2-40B4-BE49-F238E27FC236}">
              <a16:creationId xmlns:a16="http://schemas.microsoft.com/office/drawing/2014/main" id="{28EA83D1-9146-4ABB-A007-F547976D5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556260</xdr:colOff>
      <xdr:row>120</xdr:row>
      <xdr:rowOff>15240</xdr:rowOff>
    </xdr:from>
    <xdr:to>
      <xdr:col>12</xdr:col>
      <xdr:colOff>1219200</xdr:colOff>
      <xdr:row>135</xdr:row>
      <xdr:rowOff>15240</xdr:rowOff>
    </xdr:to>
    <xdr:graphicFrame macro="">
      <xdr:nvGraphicFramePr>
        <xdr:cNvPr id="9" name="Chart 8">
          <a:extLst>
            <a:ext uri="{FF2B5EF4-FFF2-40B4-BE49-F238E27FC236}">
              <a16:creationId xmlns:a16="http://schemas.microsoft.com/office/drawing/2014/main" id="{AEA69526-6E12-436E-8D45-6270BA8DA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396240</xdr:colOff>
      <xdr:row>18</xdr:row>
      <xdr:rowOff>0</xdr:rowOff>
    </xdr:to>
    <xdr:graphicFrame macro="">
      <xdr:nvGraphicFramePr>
        <xdr:cNvPr id="2" name="Chart 1">
          <a:extLst>
            <a:ext uri="{FF2B5EF4-FFF2-40B4-BE49-F238E27FC236}">
              <a16:creationId xmlns:a16="http://schemas.microsoft.com/office/drawing/2014/main" id="{3938964E-EC6B-4662-B09A-EDDDD0340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7</xdr:col>
      <xdr:colOff>304800</xdr:colOff>
      <xdr:row>37</xdr:row>
      <xdr:rowOff>22860</xdr:rowOff>
    </xdr:to>
    <xdr:graphicFrame macro="">
      <xdr:nvGraphicFramePr>
        <xdr:cNvPr id="3" name="Chart 2">
          <a:extLst>
            <a:ext uri="{FF2B5EF4-FFF2-40B4-BE49-F238E27FC236}">
              <a16:creationId xmlns:a16="http://schemas.microsoft.com/office/drawing/2014/main" id="{8CBA0A33-4C61-4984-B2C5-9AAF130FA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8</xdr:col>
      <xdr:colOff>175260</xdr:colOff>
      <xdr:row>56</xdr:row>
      <xdr:rowOff>167640</xdr:rowOff>
    </xdr:to>
    <xdr:graphicFrame macro="">
      <xdr:nvGraphicFramePr>
        <xdr:cNvPr id="4" name="Chart 3">
          <a:extLst>
            <a:ext uri="{FF2B5EF4-FFF2-40B4-BE49-F238E27FC236}">
              <a16:creationId xmlns:a16="http://schemas.microsoft.com/office/drawing/2014/main" id="{7551289D-EC91-4B67-BE01-B05C1DF87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8</xdr:col>
      <xdr:colOff>335280</xdr:colOff>
      <xdr:row>75</xdr:row>
      <xdr:rowOff>0</xdr:rowOff>
    </xdr:to>
    <xdr:graphicFrame macro="">
      <xdr:nvGraphicFramePr>
        <xdr:cNvPr id="5" name="Chart 4">
          <a:extLst>
            <a:ext uri="{FF2B5EF4-FFF2-40B4-BE49-F238E27FC236}">
              <a16:creationId xmlns:a16="http://schemas.microsoft.com/office/drawing/2014/main" id="{335FE898-8DB8-49D7-AFE5-4A6D22949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78</xdr:row>
      <xdr:rowOff>0</xdr:rowOff>
    </xdr:from>
    <xdr:to>
      <xdr:col>7</xdr:col>
      <xdr:colOff>304800</xdr:colOff>
      <xdr:row>93</xdr:row>
      <xdr:rowOff>0</xdr:rowOff>
    </xdr:to>
    <xdr:graphicFrame macro="">
      <xdr:nvGraphicFramePr>
        <xdr:cNvPr id="6" name="Chart 5">
          <a:extLst>
            <a:ext uri="{FF2B5EF4-FFF2-40B4-BE49-F238E27FC236}">
              <a16:creationId xmlns:a16="http://schemas.microsoft.com/office/drawing/2014/main" id="{08DE4D03-932A-4F60-898A-01C133F9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78</xdr:row>
      <xdr:rowOff>0</xdr:rowOff>
    </xdr:from>
    <xdr:to>
      <xdr:col>17</xdr:col>
      <xdr:colOff>304800</xdr:colOff>
      <xdr:row>93</xdr:row>
      <xdr:rowOff>0</xdr:rowOff>
    </xdr:to>
    <xdr:graphicFrame macro="">
      <xdr:nvGraphicFramePr>
        <xdr:cNvPr id="7" name="Chart 6">
          <a:extLst>
            <a:ext uri="{FF2B5EF4-FFF2-40B4-BE49-F238E27FC236}">
              <a16:creationId xmlns:a16="http://schemas.microsoft.com/office/drawing/2014/main" id="{AF79887E-100F-4D2E-B645-0C6E8F8D7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96</xdr:row>
      <xdr:rowOff>0</xdr:rowOff>
    </xdr:from>
    <xdr:to>
      <xdr:col>7</xdr:col>
      <xdr:colOff>304800</xdr:colOff>
      <xdr:row>111</xdr:row>
      <xdr:rowOff>0</xdr:rowOff>
    </xdr:to>
    <xdr:graphicFrame macro="">
      <xdr:nvGraphicFramePr>
        <xdr:cNvPr id="8" name="Chart 7">
          <a:extLst>
            <a:ext uri="{FF2B5EF4-FFF2-40B4-BE49-F238E27FC236}">
              <a16:creationId xmlns:a16="http://schemas.microsoft.com/office/drawing/2014/main" id="{5B785EBD-1B6E-474A-A0B7-C71DCC706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30480</xdr:colOff>
      <xdr:row>125</xdr:row>
      <xdr:rowOff>7620</xdr:rowOff>
    </xdr:from>
    <xdr:to>
      <xdr:col>2</xdr:col>
      <xdr:colOff>899160</xdr:colOff>
      <xdr:row>138</xdr:row>
      <xdr:rowOff>97155</xdr:rowOff>
    </xdr:to>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4A4F28DC-9EDB-836D-2BA1-670825E4D2D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40080" y="2286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125</xdr:row>
      <xdr:rowOff>7620</xdr:rowOff>
    </xdr:from>
    <xdr:to>
      <xdr:col>6</xdr:col>
      <xdr:colOff>281940</xdr:colOff>
      <xdr:row>138</xdr:row>
      <xdr:rowOff>97155</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CF1B77A2-56A4-B7E3-550B-16FCC33AEF8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489960" y="2286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495300</xdr:colOff>
      <xdr:row>112</xdr:row>
      <xdr:rowOff>57150</xdr:rowOff>
    </xdr:from>
    <xdr:to>
      <xdr:col>14</xdr:col>
      <xdr:colOff>190500</xdr:colOff>
      <xdr:row>127</xdr:row>
      <xdr:rowOff>57150</xdr:rowOff>
    </xdr:to>
    <xdr:graphicFrame macro="">
      <xdr:nvGraphicFramePr>
        <xdr:cNvPr id="11" name="Chart 10">
          <a:extLst>
            <a:ext uri="{FF2B5EF4-FFF2-40B4-BE49-F238E27FC236}">
              <a16:creationId xmlns:a16="http://schemas.microsoft.com/office/drawing/2014/main" id="{655EF14D-EDAD-B249-8DAE-EEAA4B9CF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232410</xdr:colOff>
      <xdr:row>1364</xdr:row>
      <xdr:rowOff>156210</xdr:rowOff>
    </xdr:from>
    <xdr:to>
      <xdr:col>9</xdr:col>
      <xdr:colOff>80010</xdr:colOff>
      <xdr:row>1378</xdr:row>
      <xdr:rowOff>125730</xdr:rowOff>
    </xdr:to>
    <xdr:graphicFrame macro="">
      <xdr:nvGraphicFramePr>
        <xdr:cNvPr id="5" name="Chart 4">
          <a:extLst>
            <a:ext uri="{FF2B5EF4-FFF2-40B4-BE49-F238E27FC236}">
              <a16:creationId xmlns:a16="http://schemas.microsoft.com/office/drawing/2014/main" id="{0F120D1D-D38A-B170-DFFD-2FAE2D75D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948690</xdr:colOff>
      <xdr:row>2283</xdr:row>
      <xdr:rowOff>64770</xdr:rowOff>
    </xdr:from>
    <xdr:to>
      <xdr:col>10</xdr:col>
      <xdr:colOff>681990</xdr:colOff>
      <xdr:row>2297</xdr:row>
      <xdr:rowOff>34290</xdr:rowOff>
    </xdr:to>
    <xdr:graphicFrame macro="">
      <xdr:nvGraphicFramePr>
        <xdr:cNvPr id="9" name="Chart 8">
          <a:extLst>
            <a:ext uri="{FF2B5EF4-FFF2-40B4-BE49-F238E27FC236}">
              <a16:creationId xmlns:a16="http://schemas.microsoft.com/office/drawing/2014/main" id="{8C7503C1-FF20-B42C-0609-F34C76230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5.904104629626" backgroundQuery="1" createdVersion="6" refreshedVersion="8" minRefreshableVersion="3" recordCount="0" supportSubquery="1" supportAdvancedDrill="1" xr:uid="{44F56B24-55CE-462D-9081-7DE0026CE2FC}">
  <cacheSource type="external" connectionId="1"/>
  <cacheFields count="3">
    <cacheField name="[Hospitalization_Table].[State ID].[State ID]" caption="State ID" numFmtId="0" hierarchy="13" level="1">
      <sharedItems count="17">
        <s v="R1011"/>
        <s v="R1012"/>
        <s v="R1013"/>
        <s v="R1014"/>
        <s v="R1015"/>
        <s v="R1016"/>
        <s v="R1017"/>
        <s v="R1018"/>
        <s v="R1019"/>
        <s v="R1020"/>
        <s v="R1021"/>
        <s v="R1022"/>
        <s v="R1023"/>
        <s v="R1024"/>
        <s v="R1025"/>
        <s v="R1026"/>
        <s v="Unknown"/>
      </sharedItems>
    </cacheField>
    <cacheField name="[Hospitalization_Table].[Hospital tier].[Hospital tier]" caption="Hospital tier" numFmtId="0" hierarchy="11" level="1">
      <sharedItems count="3">
        <s v="tier - 1"/>
        <s v="tier - 2"/>
        <s v="tier - 3"/>
      </sharedItems>
    </cacheField>
    <cacheField name="[Measures].[Average of charges]" caption="Average of charges" numFmtId="0" hierarchy="31" level="32767"/>
  </cacheFields>
  <cacheHierarchies count="32">
    <cacheHierarchy uniqueName="[Customer_Table].[Customer ID]" caption="Customer ID" attribute="1" defaultMemberUniqueName="[Customer_Table].[Customer ID].[All]" allUniqueName="[Customer_Table].[Customer 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Title]" caption="Title" attribute="1" defaultMemberUniqueName="[Customer_Table].[Title].[All]" allUniqueName="[Customer_Table].[Title].[All]" dimensionUniqueName="[Customer_Table]" displayFolder="" count="0" memberValueDatatype="130" unbalanced="0"/>
    <cacheHierarchy uniqueName="[Customer_Table].[First Name]" caption="First Name" attribute="1" defaultMemberUniqueName="[Customer_Table].[First Name].[All]" allUniqueName="[Customer_Table].[First Name].[All]" dimensionUniqueName="[Customer_Table]" displayFolder="" count="0" memberValueDatatype="130" unbalanced="0"/>
    <cacheHierarchy uniqueName="[Customer_Table].[Last Name]" caption="Last Name" attribute="1" defaultMemberUniqueName="[Customer_Table].[Last Name].[All]" allUniqueName="[Customer_Table].[Last Name].[All]" dimensionUniqueName="[Customer_Table]" displayFolder="" count="0" memberValueDatatype="130" unbalanced="0"/>
    <cacheHierarchy uniqueName="[Hospitalization_Table].[Customer ID]" caption="Customer ID" attribute="1" defaultMemberUniqueName="[Hospitalization_Table].[Customer ID].[All]" allUniqueName="[Hospitalization_Table].[Customer ID].[All]" dimensionUniqueName="[Hospitalization_Table]" displayFolder="" count="0" memberValueDatatype="130" unbalanced="0"/>
    <cacheHierarchy uniqueName="[Hospitalization_Table].[year]" caption="year" attribute="1" defaultMemberUniqueName="[Hospitalization_Table].[year].[All]" allUniqueName="[Hospitalization_Table].[year].[All]" dimensionUniqueName="[Hospitalization_Table]" displayFolder="" count="0" memberValueDatatype="20" unbalanced="0"/>
    <cacheHierarchy uniqueName="[Hospitalization_Table].[month]" caption="month" attribute="1" defaultMemberUniqueName="[Hospitalization_Table].[month].[All]" allUniqueName="[Hospitalization_Table].[month].[All]" dimensionUniqueName="[Hospitalization_Table]" displayFolder="" count="0" memberValueDatatype="130" unbalanced="0"/>
    <cacheHierarchy uniqueName="[Hospitalization_Table].[date]" caption="date" attribute="1" defaultMemberUniqueName="[Hospitalization_Table].[date].[All]" allUniqueName="[Hospitalization_Table].[date].[All]" dimensionUniqueName="[Hospitalization_Table]" displayFolder="" count="0" memberValueDatatype="20" unbalanced="0"/>
    <cacheHierarchy uniqueName="[Hospitalization_Table].[children]" caption="children" attribute="1" defaultMemberUniqueName="[Hospitalization_Table].[children].[All]" allUniqueName="[Hospitalization_Table].[children].[All]" dimensionUniqueName="[Hospitalization_Table]" displayFolder="" count="0" memberValueDatatype="20" unbalanced="0"/>
    <cacheHierarchy uniqueName="[Hospitalization_Table].[charges]" caption="charges" attribute="1" defaultMemberUniqueName="[Hospitalization_Table].[charges].[All]" allUniqueName="[Hospitalization_Table].[charges].[All]" dimensionUniqueName="[Hospitalization_Table]" displayFolder="" count="0" memberValueDatatype="5" unbalanced="0"/>
    <cacheHierarchy uniqueName="[Hospitalization_Table].[Hospital tier]" caption="Hospital tier" attribute="1" defaultMemberUniqueName="[Hospitalization_Table].[Hospital tier].[All]" allUniqueName="[Hospitalization_Table].[Hospital tier].[All]" dimensionUniqueName="[Hospitalization_Table]" displayFolder="" count="2" memberValueDatatype="130" unbalanced="0">
      <fieldsUsage count="2">
        <fieldUsage x="-1"/>
        <fieldUsage x="1"/>
      </fieldsUsage>
    </cacheHierarchy>
    <cacheHierarchy uniqueName="[Hospitalization_Table].[City tier]" caption="City tier" attribute="1" defaultMemberUniqueName="[Hospitalization_Table].[City tier].[All]" allUniqueName="[Hospitalization_Table].[City tier].[All]" dimensionUniqueName="[Hospitalization_Table]" displayFolder="" count="0" memberValueDatatype="130" unbalanced="0"/>
    <cacheHierarchy uniqueName="[Hospitalization_Table].[State ID]" caption="State ID" attribute="1" defaultMemberUniqueName="[Hospitalization_Table].[State ID].[All]" allUniqueName="[Hospitalization_Table].[State ID].[All]" dimensionUniqueName="[Hospitalization_Table]" displayFolder="" count="2" memberValueDatatype="130" unbalanced="0">
      <fieldsUsage count="2">
        <fieldUsage x="-1"/>
        <fieldUsage x="0"/>
      </fieldsUsage>
    </cacheHierarchy>
    <cacheHierarchy uniqueName="[Hospitalization_Table].[Date of Birth]" caption="Date of Birth" attribute="1" time="1" defaultMemberUniqueName="[Hospitalization_Table].[Date of Birth].[All]" allUniqueName="[Hospitalization_Table].[Date of Birth].[All]" dimensionUniqueName="[Hospitalization_Table]" displayFolder="" count="0" memberValueDatatype="7" unbalanced="0"/>
    <cacheHierarchy uniqueName="[Hospitalization_Table].[Age]" caption="Age" attribute="1" defaultMemberUniqueName="[Hospitalization_Table].[Age].[All]" allUniqueName="[Hospitalization_Table].[Age].[All]" dimensionUniqueName="[Hospitalization_Table]" displayFolder="" count="0" memberValueDatatype="20" unbalanced="0"/>
    <cacheHierarchy uniqueName="[Medical_Table].[Customer ID]" caption="Customer ID" attribute="1" defaultMemberUniqueName="[Medical_Table].[Customer ID].[All]" allUniqueName="[Medical_Table].[Customer ID].[All]" dimensionUniqueName="[Medical_Table]" displayFolder="" count="0" memberValueDatatype="130" unbalanced="0"/>
    <cacheHierarchy uniqueName="[Medical_Table].[Heart Issues]" caption="Heart Issues" attribute="1" defaultMemberUniqueName="[Medical_Table].[Heart Issues].[All]" allUniqueName="[Medical_Table].[Heart Issues].[All]" dimensionUniqueName="[Medical_Table]" displayFolder="" count="0" memberValueDatatype="130" unbalanced="0"/>
    <cacheHierarchy uniqueName="[Medical_Table].[smoker]" caption="smoker" attribute="1" defaultMemberUniqueName="[Medical_Table].[smoker].[All]" allUniqueName="[Medical_Table].[smoker].[All]" dimensionUniqueName="[Medical_Table]" displayFolder="" count="0" memberValueDatatype="130" unbalanced="0"/>
    <cacheHierarchy uniqueName="[Medical_Table].[BMI]" caption="BMI" attribute="1" defaultMemberUniqueName="[Medical_Table].[BMI].[All]" allUniqueName="[Medical_Table].[BMI].[All]" dimensionUniqueName="[Medical_Table]" displayFolder="" count="0" memberValueDatatype="5" unbalanced="0"/>
    <cacheHierarchy uniqueName="[Medical_Table].[Weight Status]" caption="Weight Status" attribute="1" defaultMemberUniqueName="[Medical_Table].[Weight Status].[All]" allUniqueName="[Medical_Table].[Weight Status].[All]" dimensionUniqueName="[Medical_Table]" displayFolder="" count="0" memberValueDatatype="130" unbalanced="0"/>
    <cacheHierarchy uniqueName="[Medical_Table].[HBA1C]" caption="HBA1C" attribute="1" defaultMemberUniqueName="[Medical_Table].[HBA1C].[All]" allUniqueName="[Medical_Table].[HBA1C].[All]" dimensionUniqueName="[Medical_Table]" displayFolder="" count="0" memberValueDatatype="5" unbalanced="0"/>
    <cacheHierarchy uniqueName="[Medical_Table].[Diabetes Status]" caption="Diabetes Status" attribute="1" defaultMemberUniqueName="[Medical_Table].[Diabetes Status].[All]" allUniqueName="[Medical_Table].[Diabetes Status].[All]" dimensionUniqueName="[Medical_Table]" displayFolder="" count="0" memberValueDatatype="130" unbalanced="0"/>
    <cacheHierarchy uniqueName="[Medical_Table].[Any Transplants]" caption="Any Transplants" attribute="1" defaultMemberUniqueName="[Medical_Table].[Any Transplants].[All]" allUniqueName="[Medical_Table].[Any Transplants].[All]" dimensionUniqueName="[Medical_Table]" displayFolder="" count="0" memberValueDatatype="130" unbalanced="0"/>
    <cacheHierarchy uniqueName="[Medical_Table].[Cancer history]" caption="Cancer history" attribute="1" defaultMemberUniqueName="[Medical_Table].[Cancer history].[All]" allUniqueName="[Medical_Table].[Cancer history].[All]" dimensionUniqueName="[Medical_Table]" displayFolder="" count="0" memberValueDatatype="130" unbalanced="0"/>
    <cacheHierarchy uniqueName="[Medical_Table].[NumberOfMajorSurgeries]" caption="NumberOfMajorSurgeries" attribute="1" defaultMemberUniqueName="[Medical_Table].[NumberOfMajorSurgeries].[All]" allUniqueName="[Medical_Table].[NumberOfMajorSurgeries].[All]" dimensionUniqueName="[Medical_Table]" displayFolder="" count="0" memberValueDatatype="20" unbalanced="0"/>
    <cacheHierarchy uniqueName="[Measures].[__XL_Count Customer_Table]" caption="__XL_Count Customer_Table" measure="1" displayFolder="" measureGroup="Customer_Table" count="0" hidden="1"/>
    <cacheHierarchy uniqueName="[Measures].[__XL_Count Medical_Table]" caption="__XL_Count Medical_Table" measure="1" displayFolder="" measureGroup="Medical_Table" count="0" hidden="1"/>
    <cacheHierarchy uniqueName="[Measures].[__XL_Count Hospitalization_Table]" caption="__XL_Count Hospitalization_Table" measure="1" displayFolder="" measureGroup="Hospitalization_Table" count="0" hidden="1"/>
    <cacheHierarchy uniqueName="[Measures].[__No measures defined]" caption="__No measures defined" measure="1" displayFolder="" count="0" hidden="1"/>
    <cacheHierarchy uniqueName="[Measures].[Sum of charges]" caption="Sum of charges" measure="1" displayFolder="" measureGroup="Hospitalization_Table" count="0" hidden="1">
      <extLst>
        <ext xmlns:x15="http://schemas.microsoft.com/office/spreadsheetml/2010/11/main" uri="{B97F6D7D-B522-45F9-BDA1-12C45D357490}">
          <x15:cacheHierarchy aggregatedColumn="10"/>
        </ext>
      </extLst>
    </cacheHierarchy>
    <cacheHierarchy uniqueName="[Measures].[Average of charges]" caption="Average of charges" measure="1" displayFolder="" measureGroup="Hospitalization_Table"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4">
    <dimension name="Customer_Table" uniqueName="[Customer_Table]" caption="Customer_Table"/>
    <dimension name="Hospitalization_Table" uniqueName="[Hospitalization_Table]" caption="Hospitalization_Table"/>
    <dimension measure="1" name="Measures" uniqueName="[Measures]" caption="Measures"/>
    <dimension name="Medical_Table" uniqueName="[Medical_Table]" caption="Medical_Table"/>
  </dimensions>
  <measureGroups count="3">
    <measureGroup name="Customer_Table" caption="Customer_Table"/>
    <measureGroup name="Hospitalization_Table" caption="Hospitalization_Table"/>
    <measureGroup name="Medical_Table" caption="Medical_Table"/>
  </measureGroups>
  <maps count="4">
    <map measureGroup="0"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904104976849" createdVersion="6" refreshedVersion="8" minRefreshableVersion="3" recordCount="2335" xr:uid="{83BC39F3-D438-461D-B150-95CCCD101CC7}">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67">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761424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904105439811" createdVersion="6" refreshedVersion="8" minRefreshableVersion="3" recordCount="2343" xr:uid="{351514FB-E87A-4E67-A862-3263D07B44C7}">
  <cacheSource type="worksheet">
    <worksheetSource ref="N2:X2345" sheet="Hospitalisation Details"/>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4">
        <s v="tier - 2"/>
        <s v="tier - 3"/>
        <s v="tier - 1"/>
        <s v="?" u="1"/>
      </sharedItems>
    </cacheField>
    <cacheField name="City tier" numFmtId="0">
      <sharedItems count="4">
        <s v="tier - 3"/>
        <s v="tier - 1"/>
        <s v="tier - 2"/>
        <s v="?" u="1"/>
      </sharedItems>
    </cacheField>
    <cacheField name="State ID" numFmtId="0">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904105671296" createdVersion="6" refreshedVersion="8" minRefreshableVersion="3" recordCount="2337" xr:uid="{576753E4-BD3C-4FFE-9953-B449D4D8D004}">
  <cacheSource type="worksheet">
    <worksheetSource ref="H1:H1048576" sheet="Medical Examinations"/>
  </cacheSource>
  <cacheFields count="1">
    <cacheField name="smoker" numFmtId="0">
      <sharedItems containsBlank="1" containsMixedTypes="1" containsNumber="1" containsInteger="1" minValue="0" maxValue="2" count="5">
        <s v="yes"/>
        <s v="No"/>
        <n v="0"/>
        <m/>
        <n v="2"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1"/>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1"/>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1"/>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2"/>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1"/>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1"/>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1"/>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1"/>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2"/>
    <x v="0"/>
    <d v="1963-07-11T00:00:00"/>
    <n v="11319.12"/>
    <x v="2"/>
    <s v="tier - 1"/>
    <x v="1"/>
    <n v="59"/>
  </r>
  <r>
    <s v="Id988"/>
    <s v="Suzanne"/>
    <n v="48.12"/>
    <n v="4.51"/>
    <s v="Yes"/>
    <x v="0"/>
    <x v="0"/>
    <n v="1"/>
    <x v="1"/>
    <x v="0"/>
    <x v="2"/>
    <d v="1995-12-10T00:00:00"/>
    <n v="11318.57"/>
    <x v="2"/>
    <s v="tier - 2"/>
    <x v="12"/>
    <n v="27"/>
  </r>
  <r>
    <s v="Id989"/>
    <s v="Jasmine P."/>
    <n v="24.91"/>
    <n v="7.33"/>
    <s v="Yes"/>
    <x v="0"/>
    <x v="1"/>
    <n v="1"/>
    <x v="1"/>
    <x v="2"/>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1"/>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1"/>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1"/>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1"/>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5-12-12T00:00:00"/>
    <n v="8547.69"/>
    <x v="1"/>
    <s v="tier - 1"/>
    <x v="0"/>
    <n v="37"/>
  </r>
  <r>
    <s v="Id1287"/>
    <s v="Elizabeth A."/>
    <n v="23.6"/>
    <n v="7.4"/>
    <s v="Yes"/>
    <x v="0"/>
    <x v="0"/>
    <n v="1"/>
    <x v="1"/>
    <x v="2"/>
    <x v="0"/>
    <d v="1975-11-06T00:00:00"/>
    <n v="8539.67"/>
    <x v="1"/>
    <s v="tier - 3"/>
    <x v="3"/>
    <n v="47"/>
  </r>
  <r>
    <s v="Id1288"/>
    <s v="Sarah"/>
    <n v="33.155000000000001"/>
    <n v="8.3800000000000008"/>
    <s v="Yes"/>
    <x v="0"/>
    <x v="0"/>
    <n v="0"/>
    <x v="1"/>
    <x v="0"/>
    <x v="0"/>
    <d v="1981-12-27T00:00:00"/>
    <n v="8538.2900000000009"/>
    <x v="1"/>
    <s v="tier - 3"/>
    <x v="2"/>
    <n v="41"/>
  </r>
  <r>
    <s v="Id1289"/>
    <s v="Annie J."/>
    <n v="24.32"/>
    <n v="11.56"/>
    <s v="Yes"/>
    <x v="0"/>
    <x v="0"/>
    <n v="1"/>
    <x v="1"/>
    <x v="2"/>
    <x v="0"/>
    <d v="1985-07-24T00:00:00"/>
    <n v="8534.67"/>
    <x v="1"/>
    <s v="tier - 3"/>
    <x v="2"/>
    <n v="37"/>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2"/>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2"/>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1"/>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1"/>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1"/>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1"/>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1"/>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1"/>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1"/>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1"/>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1"/>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1"/>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1"/>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2"/>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1"/>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1"/>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1"/>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1"/>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1"/>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 - 2"/>
    <x v="1"/>
    <n v="26"/>
  </r>
  <r>
    <s v="Id2319"/>
    <s v="Theodore A."/>
    <n v="17.079999999999998"/>
    <n v="5.73"/>
    <s v="No"/>
    <x v="0"/>
    <x v="1"/>
    <n v="1"/>
    <x v="1"/>
    <x v="3"/>
    <x v="1"/>
    <d v="1993-06-28T00:00:00"/>
    <n v="770"/>
    <x v="2"/>
    <s v="tier - 2"/>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1"/>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d v="1992-07-09T00:00:00"/>
    <n v="30"/>
  </r>
  <r>
    <s v="Id2334"/>
    <n v="1992"/>
    <s v="Nov"/>
    <n v="30"/>
    <n v="0"/>
    <n v="570.62"/>
    <x v="0"/>
    <x v="1"/>
    <s v="R1013"/>
    <d v="1992-11-30T00:00:00"/>
    <n v="30"/>
  </r>
  <r>
    <s v="Id2333"/>
    <n v="1993"/>
    <s v="Jun"/>
    <n v="30"/>
    <n v="0"/>
    <n v="600"/>
    <x v="0"/>
    <x v="1"/>
    <s v="R1013"/>
    <d v="1993-06-30T00:00:00"/>
    <n v="29"/>
  </r>
  <r>
    <s v="Id2332"/>
    <n v="1992"/>
    <s v="Sep"/>
    <n v="13"/>
    <n v="0"/>
    <n v="604.54"/>
    <x v="1"/>
    <x v="0"/>
    <s v="R1013"/>
    <d v="1992-09-13T00:00:00"/>
    <n v="30"/>
  </r>
  <r>
    <s v="Id2331"/>
    <n v="1998"/>
    <s v="Jul"/>
    <n v="27"/>
    <n v="0"/>
    <n v="637.26"/>
    <x v="1"/>
    <x v="0"/>
    <s v="R1013"/>
    <d v="1998-07-27T00:00:00"/>
    <n v="24"/>
  </r>
  <r>
    <s v="Id2330"/>
    <n v="2001"/>
    <s v="Nov"/>
    <n v="20"/>
    <n v="0"/>
    <n v="646.14"/>
    <x v="1"/>
    <x v="0"/>
    <s v="R1012"/>
    <d v="2001-11-20T00:00:00"/>
    <n v="21"/>
  </r>
  <r>
    <s v="Id2329"/>
    <n v="1993"/>
    <s v="Jun"/>
    <n v="1"/>
    <n v="0"/>
    <n v="650"/>
    <x v="1"/>
    <x v="0"/>
    <s v="R1013"/>
    <d v="1993-06-01T00:00:00"/>
    <n v="30"/>
  </r>
  <r>
    <s v="Id2328"/>
    <n v="1995"/>
    <s v="Jul"/>
    <n v="4"/>
    <n v="0"/>
    <n v="650"/>
    <x v="1"/>
    <x v="0"/>
    <s v="R1013"/>
    <d v="1995-07-04T00:00:00"/>
    <n v="27"/>
  </r>
  <r>
    <s v="Id2327"/>
    <n v="2002"/>
    <s v="Nov"/>
    <n v="29"/>
    <n v="0"/>
    <n v="668"/>
    <x v="1"/>
    <x v="2"/>
    <s v="R1012"/>
    <d v="2002-11-29T00:00:00"/>
    <n v="20"/>
  </r>
  <r>
    <s v="Id2326"/>
    <n v="1997"/>
    <s v="Nov"/>
    <n v="9"/>
    <n v="0"/>
    <n v="670"/>
    <x v="1"/>
    <x v="0"/>
    <s v="R1013"/>
    <d v="1997-11-09T00:00:00"/>
    <n v="25"/>
  </r>
  <r>
    <s v="Id2325"/>
    <n v="2001"/>
    <s v="Sep"/>
    <n v="12"/>
    <n v="0"/>
    <n v="687.54"/>
    <x v="1"/>
    <x v="2"/>
    <s v="R1013"/>
    <d v="2001-09-12T00:00:00"/>
    <n v="21"/>
  </r>
  <r>
    <s v="Id2324"/>
    <n v="1999"/>
    <s v="Dec"/>
    <n v="26"/>
    <n v="0"/>
    <n v="700"/>
    <x v="0"/>
    <x v="0"/>
    <s v="R1013"/>
    <d v="1999-12-26T00:00:00"/>
    <n v="23"/>
  </r>
  <r>
    <s v="Id2323"/>
    <n v="1999"/>
    <s v="Dec"/>
    <n v="14"/>
    <n v="0"/>
    <n v="722.99"/>
    <x v="1"/>
    <x v="1"/>
    <s v="R1013"/>
    <d v="1999-12-14T00:00:00"/>
    <n v="23"/>
  </r>
  <r>
    <s v="Id2322"/>
    <n v="2002"/>
    <s v="Sep"/>
    <n v="19"/>
    <n v="0"/>
    <n v="750"/>
    <x v="1"/>
    <x v="1"/>
    <s v="R1012"/>
    <d v="2002-09-19T00:00:00"/>
    <n v="20"/>
  </r>
  <r>
    <s v="Id2321"/>
    <n v="1993"/>
    <s v="Aug"/>
    <n v="9"/>
    <n v="0"/>
    <n v="760"/>
    <x v="1"/>
    <x v="1"/>
    <s v="R1013"/>
    <d v="1993-08-09T00:00:00"/>
    <n v="29"/>
  </r>
  <r>
    <s v="Id2320"/>
    <n v="1996"/>
    <s v="Oct"/>
    <n v="22"/>
    <n v="0"/>
    <n v="760"/>
    <x v="1"/>
    <x v="0"/>
    <s v="R1013"/>
    <d v="1996-10-22T00:00:00"/>
    <n v="26"/>
  </r>
  <r>
    <s v="Id2319"/>
    <n v="1993"/>
    <s v="Jun"/>
    <n v="28"/>
    <n v="0"/>
    <n v="770"/>
    <x v="1"/>
    <x v="2"/>
    <s v="R1013"/>
    <d v="1993-06-28T00:00:00"/>
    <n v="29"/>
  </r>
  <r>
    <s v="Id2318"/>
    <n v="1996"/>
    <s v="Sep"/>
    <n v="18"/>
    <n v="0"/>
    <n v="770.38"/>
    <x v="1"/>
    <x v="2"/>
    <s v="R1012"/>
    <d v="1996-09-18T00:00:00"/>
    <n v="26"/>
  </r>
  <r>
    <s v="Id2317"/>
    <n v="1995"/>
    <s v="Dec"/>
    <n v="7"/>
    <n v="0"/>
    <n v="773.54"/>
    <x v="1"/>
    <x v="2"/>
    <s v="R1013"/>
    <d v="1995-12-07T00:00:00"/>
    <n v="27"/>
  </r>
  <r>
    <s v="Id2316"/>
    <n v="2004"/>
    <s v="Oct"/>
    <n v="7"/>
    <n v="0"/>
    <n v="830.52"/>
    <x v="1"/>
    <x v="2"/>
    <s v="R1011"/>
    <d v="2004-10-07T00:00:00"/>
    <n v="18"/>
  </r>
  <r>
    <s v="Id2315"/>
    <n v="2000"/>
    <s v="Nov"/>
    <n v="18"/>
    <n v="0"/>
    <n v="865.41"/>
    <x v="1"/>
    <x v="1"/>
    <s v="R1013"/>
    <d v="2000-11-18T00:00:00"/>
    <n v="22"/>
  </r>
  <r>
    <s v="Id2314"/>
    <n v="1993"/>
    <s v="Nov"/>
    <n v="27"/>
    <n v="0"/>
    <n v="896.21"/>
    <x v="1"/>
    <x v="1"/>
    <s v="R1013"/>
    <d v="1993-11-27T00:00:00"/>
    <n v="29"/>
  </r>
  <r>
    <s v="Id2313"/>
    <n v="1994"/>
    <s v="Oct"/>
    <n v="30"/>
    <n v="0"/>
    <n v="915.07"/>
    <x v="1"/>
    <x v="1"/>
    <s v="R1013"/>
    <d v="1994-10-30T00:00:00"/>
    <n v="28"/>
  </r>
  <r>
    <s v="Id2312"/>
    <n v="1995"/>
    <s v="Oct"/>
    <n v="28"/>
    <n v="0"/>
    <n v="928.59"/>
    <x v="1"/>
    <x v="1"/>
    <s v="R1013"/>
    <d v="1995-10-28T00:00:00"/>
    <n v="27"/>
  </r>
  <r>
    <s v="Id2311"/>
    <n v="2001"/>
    <s v="Aug"/>
    <n v="19"/>
    <n v="0"/>
    <n v="964.71"/>
    <x v="1"/>
    <x v="2"/>
    <s v="R1013"/>
    <d v="2001-08-19T00:00:00"/>
    <n v="21"/>
  </r>
  <r>
    <s v="Id2310"/>
    <n v="1994"/>
    <s v="Nov"/>
    <n v="22"/>
    <n v="0"/>
    <n v="1006.65"/>
    <x v="1"/>
    <x v="2"/>
    <s v="R1013"/>
    <d v="1994-11-22T00:00:00"/>
    <n v="28"/>
  </r>
  <r>
    <s v="Id2309"/>
    <n v="2000"/>
    <s v="Oct"/>
    <n v="9"/>
    <n v="0"/>
    <n v="1012"/>
    <x v="1"/>
    <x v="2"/>
    <s v="R1013"/>
    <d v="2000-10-09T00:00:00"/>
    <n v="22"/>
  </r>
  <r>
    <s v="Id2308"/>
    <n v="1999"/>
    <s v="Aug"/>
    <n v="5"/>
    <n v="0"/>
    <n v="1019"/>
    <x v="1"/>
    <x v="2"/>
    <s v="R1013"/>
    <d v="1999-08-05T00:00:00"/>
    <n v="23"/>
  </r>
  <r>
    <s v="Id2307"/>
    <n v="1995"/>
    <s v="Oct"/>
    <n v="5"/>
    <n v="0"/>
    <n v="1033.74"/>
    <x v="1"/>
    <x v="1"/>
    <s v="R1013"/>
    <d v="1995-10-05T00:00:00"/>
    <n v="27"/>
  </r>
  <r>
    <s v="Id2306"/>
    <n v="1994"/>
    <s v="Nov"/>
    <n v="17"/>
    <n v="0"/>
    <n v="1044"/>
    <x v="1"/>
    <x v="2"/>
    <s v="R1013"/>
    <d v="1994-11-17T00:00:00"/>
    <n v="28"/>
  </r>
  <r>
    <s v="Id2305"/>
    <n v="2002"/>
    <s v="Jul"/>
    <n v="20"/>
    <n v="0"/>
    <n v="1047"/>
    <x v="1"/>
    <x v="1"/>
    <s v="R1013"/>
    <d v="2002-07-20T00:00:00"/>
    <n v="20"/>
  </r>
  <r>
    <s v="Id2304"/>
    <n v="2002"/>
    <s v="Jul"/>
    <n v="1"/>
    <n v="0"/>
    <n v="1049"/>
    <x v="1"/>
    <x v="2"/>
    <s v="R1012"/>
    <d v="2002-07-01T00:00:00"/>
    <n v="20"/>
  </r>
  <r>
    <s v="Id2303"/>
    <n v="1995"/>
    <s v="Jun"/>
    <n v="1"/>
    <n v="0"/>
    <n v="1056"/>
    <x v="1"/>
    <x v="2"/>
    <s v="R1013"/>
    <d v="1995-06-01T00:00:00"/>
    <n v="28"/>
  </r>
  <r>
    <s v="Id2302"/>
    <n v="1993"/>
    <s v="Sep"/>
    <n v="28"/>
    <n v="0"/>
    <n v="1068"/>
    <x v="1"/>
    <x v="1"/>
    <s v="R1013"/>
    <d v="1993-09-28T00:00:00"/>
    <n v="29"/>
  </r>
  <r>
    <s v="Id2301"/>
    <n v="2004"/>
    <s v="Aug"/>
    <n v="24"/>
    <n v="0"/>
    <n v="1070"/>
    <x v="1"/>
    <x v="0"/>
    <s v="R1013"/>
    <d v="2004-08-24T00:00:00"/>
    <n v="18"/>
  </r>
  <r>
    <s v="Id2300"/>
    <n v="1997"/>
    <s v="Aug"/>
    <n v="13"/>
    <n v="0"/>
    <n v="1071"/>
    <x v="1"/>
    <x v="0"/>
    <s v="R1013"/>
    <d v="1997-08-13T00:00:00"/>
    <n v="25"/>
  </r>
  <r>
    <s v="Id2299"/>
    <n v="1998"/>
    <s v="Dec"/>
    <n v="26"/>
    <n v="0"/>
    <n v="1082"/>
    <x v="1"/>
    <x v="2"/>
    <s v="R1013"/>
    <d v="1998-12-26T00:00:00"/>
    <n v="24"/>
  </r>
  <r>
    <s v="Id2298"/>
    <n v="2002"/>
    <s v="Aug"/>
    <n v="13"/>
    <n v="0"/>
    <n v="1086"/>
    <x v="1"/>
    <x v="0"/>
    <s v="R1013"/>
    <d v="2002-08-13T00:00:00"/>
    <n v="20"/>
  </r>
  <r>
    <s v="Id2297"/>
    <n v="2004"/>
    <s v="Nov"/>
    <n v="12"/>
    <n v="0"/>
    <n v="1121.8699999999999"/>
    <x v="1"/>
    <x v="1"/>
    <s v="R1013"/>
    <d v="2004-11-12T00:00:00"/>
    <n v="18"/>
  </r>
  <r>
    <s v="Id2296"/>
    <n v="2004"/>
    <s v="Jun"/>
    <n v="14"/>
    <n v="0"/>
    <n v="1131.51"/>
    <x v="1"/>
    <x v="1"/>
    <s v="R1013"/>
    <d v="2004-06-14T00:00:00"/>
    <n v="18"/>
  </r>
  <r>
    <s v="Id2295"/>
    <n v="2002"/>
    <s v="Jul"/>
    <n v="19"/>
    <n v="0"/>
    <n v="1132"/>
    <x v="1"/>
    <x v="1"/>
    <s v="R1013"/>
    <d v="2002-07-19T00:00:00"/>
    <n v="20"/>
  </r>
  <r>
    <s v="Id2294"/>
    <n v="2004"/>
    <s v="Oct"/>
    <n v="6"/>
    <n v="0"/>
    <n v="1135"/>
    <x v="1"/>
    <x v="0"/>
    <s v="R1013"/>
    <d v="2004-10-06T00:00:00"/>
    <n v="18"/>
  </r>
  <r>
    <s v="Id2293"/>
    <n v="2004"/>
    <s v="Jun"/>
    <n v="11"/>
    <n v="0"/>
    <n v="1135.94"/>
    <x v="1"/>
    <x v="0"/>
    <s v="R1013"/>
    <d v="2004-06-11T00:00:00"/>
    <n v="18"/>
  </r>
  <r>
    <s v="Id2292"/>
    <n v="2004"/>
    <s v="Nov"/>
    <n v="28"/>
    <n v="0"/>
    <n v="1136.4000000000001"/>
    <x v="1"/>
    <x v="0"/>
    <s v="R1013"/>
    <d v="2004-11-28T00:00:00"/>
    <n v="18"/>
  </r>
  <r>
    <s v="Id2291"/>
    <n v="2002"/>
    <s v="Aug"/>
    <n v="11"/>
    <n v="0"/>
    <n v="1137"/>
    <x v="1"/>
    <x v="1"/>
    <s v="R1013"/>
    <d v="2002-08-11T00:00:00"/>
    <n v="20"/>
  </r>
  <r>
    <s v="?"/>
    <n v="2004"/>
    <s v="Nov"/>
    <n v="6"/>
    <n v="0"/>
    <n v="1137.01"/>
    <x v="1"/>
    <x v="1"/>
    <s v="R1013"/>
    <d v="2004-11-06T00:00:00"/>
    <n v="18"/>
  </r>
  <r>
    <s v="Id2290"/>
    <n v="2004"/>
    <s v="Oct"/>
    <n v="15"/>
    <n v="0"/>
    <n v="1137.01"/>
    <x v="1"/>
    <x v="1"/>
    <s v="R1013"/>
    <d v="2004-10-15T00:00:00"/>
    <n v="18"/>
  </r>
  <r>
    <s v="Id2289"/>
    <n v="2004"/>
    <s v="Nov"/>
    <n v="27"/>
    <n v="0"/>
    <n v="1137.47"/>
    <x v="1"/>
    <x v="2"/>
    <s v="R1013"/>
    <d v="2004-11-27T00:00:00"/>
    <n v="18"/>
  </r>
  <r>
    <s v="Id2288"/>
    <n v="2001"/>
    <s v="Oct"/>
    <n v="25"/>
    <n v="0"/>
    <n v="1141"/>
    <x v="1"/>
    <x v="1"/>
    <s v="R1013"/>
    <d v="2001-10-25T00:00:00"/>
    <n v="21"/>
  </r>
  <r>
    <s v="Id2287"/>
    <n v="2004"/>
    <s v="Sep"/>
    <n v="12"/>
    <n v="0"/>
    <n v="1141.45"/>
    <x v="1"/>
    <x v="0"/>
    <s v="R1013"/>
    <d v="2004-09-12T00:00:00"/>
    <n v="18"/>
  </r>
  <r>
    <s v="Id2286"/>
    <n v="2002"/>
    <s v="Oct"/>
    <n v="1"/>
    <n v="0"/>
    <n v="1142"/>
    <x v="1"/>
    <x v="2"/>
    <s v="R1011"/>
    <d v="2002-10-01T00:00:00"/>
    <n v="20"/>
  </r>
  <r>
    <s v="Id2285"/>
    <n v="2004"/>
    <s v="Jun"/>
    <n v="10"/>
    <n v="0"/>
    <n v="1146.8"/>
    <x v="0"/>
    <x v="2"/>
    <s v="R1013"/>
    <d v="2004-06-10T00:00:00"/>
    <n v="18"/>
  </r>
  <r>
    <s v="Id2284"/>
    <n v="2003"/>
    <s v="Jun"/>
    <n v="12"/>
    <n v="0"/>
    <n v="1149"/>
    <x v="0"/>
    <x v="1"/>
    <s v="R1012"/>
    <d v="2003-06-12T00:00:00"/>
    <n v="19"/>
  </r>
  <r>
    <s v="Id2283"/>
    <n v="2004"/>
    <s v="Jul"/>
    <n v="18"/>
    <n v="0"/>
    <n v="1149.4000000000001"/>
    <x v="0"/>
    <x v="2"/>
    <s v="R1013"/>
    <d v="2004-07-18T00:00:00"/>
    <n v="18"/>
  </r>
  <r>
    <s v="Id2282"/>
    <n v="1994"/>
    <s v="Jul"/>
    <n v="26"/>
    <n v="0"/>
    <n v="1158.32"/>
    <x v="0"/>
    <x v="1"/>
    <s v="R1013"/>
    <d v="1994-07-26T00:00:00"/>
    <n v="28"/>
  </r>
  <r>
    <s v="Id2281"/>
    <n v="2004"/>
    <s v="Nov"/>
    <n v="11"/>
    <n v="0"/>
    <n v="1163.46"/>
    <x v="0"/>
    <x v="0"/>
    <s v="R1013"/>
    <d v="2004-11-11T00:00:00"/>
    <n v="18"/>
  </r>
  <r>
    <s v="Id2280"/>
    <n v="2002"/>
    <s v="Jun"/>
    <n v="11"/>
    <n v="0"/>
    <n v="1165"/>
    <x v="0"/>
    <x v="0"/>
    <s v="R1012"/>
    <d v="2002-06-11T00:00:00"/>
    <n v="20"/>
  </r>
  <r>
    <s v="Id2279"/>
    <n v="2001"/>
    <s v="Nov"/>
    <n v="12"/>
    <n v="0"/>
    <n v="1167"/>
    <x v="0"/>
    <x v="1"/>
    <s v="R1013"/>
    <d v="2001-11-12T00:00:00"/>
    <n v="21"/>
  </r>
  <r>
    <s v="Id2278"/>
    <n v="1996"/>
    <s v="Aug"/>
    <n v="11"/>
    <n v="0"/>
    <n v="1178"/>
    <x v="0"/>
    <x v="0"/>
    <s v="R1013"/>
    <d v="1996-08-11T00:00:00"/>
    <n v="26"/>
  </r>
  <r>
    <s v="Id2277"/>
    <n v="1997"/>
    <s v="Jun"/>
    <n v="28"/>
    <n v="0"/>
    <n v="1178.07"/>
    <x v="0"/>
    <x v="2"/>
    <s v="R1013"/>
    <d v="1997-06-28T00:00:00"/>
    <n v="25"/>
  </r>
  <r>
    <s v="Id2276"/>
    <n v="2002"/>
    <s v="Aug"/>
    <n v="26"/>
    <n v="0"/>
    <n v="1191"/>
    <x v="0"/>
    <x v="1"/>
    <s v="R1013"/>
    <d v="2002-08-26T00:00:00"/>
    <n v="20"/>
  </r>
  <r>
    <s v="Id2275"/>
    <n v="1999"/>
    <s v="Jun"/>
    <n v="28"/>
    <n v="0"/>
    <n v="1200"/>
    <x v="0"/>
    <x v="0"/>
    <s v="R1012"/>
    <d v="1999-06-28T00:00:00"/>
    <n v="23"/>
  </r>
  <r>
    <s v="Id2274"/>
    <n v="1992"/>
    <s v="Oct"/>
    <n v="6"/>
    <n v="0"/>
    <n v="1200.55"/>
    <x v="0"/>
    <x v="0"/>
    <s v="R1013"/>
    <d v="1992-10-06T00:00:00"/>
    <n v="30"/>
  </r>
  <r>
    <s v="Id2273"/>
    <n v="2004"/>
    <s v="Jun"/>
    <n v="2"/>
    <n v="0"/>
    <n v="1210"/>
    <x v="0"/>
    <x v="1"/>
    <s v="R1013"/>
    <d v="2004-06-02T00:00:00"/>
    <n v="19"/>
  </r>
  <r>
    <s v="Id2272"/>
    <n v="1996"/>
    <s v="Nov"/>
    <n v="4"/>
    <n v="0"/>
    <n v="1220"/>
    <x v="0"/>
    <x v="0"/>
    <s v="R1012"/>
    <d v="1996-11-04T00:00:00"/>
    <n v="26"/>
  </r>
  <r>
    <s v="Id2271"/>
    <n v="2004"/>
    <s v="Jul"/>
    <n v="9"/>
    <n v="0"/>
    <n v="1224"/>
    <x v="0"/>
    <x v="1"/>
    <s v="R1013"/>
    <d v="2004-07-09T00:00:00"/>
    <n v="18"/>
  </r>
  <r>
    <s v="Id2270"/>
    <n v="2004"/>
    <s v="Oct"/>
    <n v="16"/>
    <n v="0"/>
    <n v="1228"/>
    <x v="0"/>
    <x v="1"/>
    <s v="R1012"/>
    <d v="2004-10-16T00:00:00"/>
    <n v="18"/>
  </r>
  <r>
    <s v="Id2269"/>
    <n v="1998"/>
    <s v="Jul"/>
    <n v="13"/>
    <n v="0"/>
    <n v="1234"/>
    <x v="0"/>
    <x v="1"/>
    <s v="R1013"/>
    <d v="1998-07-13T00:00:00"/>
    <n v="24"/>
  </r>
  <r>
    <s v="Id2268"/>
    <n v="2002"/>
    <s v="Dec"/>
    <n v="12"/>
    <n v="0"/>
    <n v="1237"/>
    <x v="0"/>
    <x v="2"/>
    <s v="R1013"/>
    <d v="2002-12-12T00:00:00"/>
    <n v="20"/>
  </r>
  <r>
    <s v="Id2267"/>
    <n v="1998"/>
    <s v="Oct"/>
    <n v="11"/>
    <n v="0"/>
    <n v="1240"/>
    <x v="0"/>
    <x v="1"/>
    <s v="R1012"/>
    <d v="1998-10-11T00:00:00"/>
    <n v="24"/>
  </r>
  <r>
    <s v="Id2266"/>
    <n v="2002"/>
    <s v="Jul"/>
    <n v="1"/>
    <n v="0"/>
    <n v="1241"/>
    <x v="0"/>
    <x v="2"/>
    <s v="R1013"/>
    <d v="2002-07-01T00:00:00"/>
    <n v="20"/>
  </r>
  <r>
    <s v="Id2265"/>
    <n v="2003"/>
    <s v="Aug"/>
    <n v="2"/>
    <n v="0"/>
    <n v="1241.57"/>
    <x v="0"/>
    <x v="2"/>
    <s v="R1011"/>
    <d v="2003-08-02T00:00:00"/>
    <n v="19"/>
  </r>
  <r>
    <s v="Id2264"/>
    <n v="2003"/>
    <s v="Sep"/>
    <n v="15"/>
    <n v="0"/>
    <n v="1242.26"/>
    <x v="0"/>
    <x v="1"/>
    <s v="R1011"/>
    <d v="2003-09-15T00:00:00"/>
    <n v="19"/>
  </r>
  <r>
    <s v="Id2263"/>
    <n v="2003"/>
    <s v="Sep"/>
    <n v="8"/>
    <n v="0"/>
    <n v="1242.82"/>
    <x v="0"/>
    <x v="1"/>
    <s v="R1011"/>
    <d v="2003-09-08T00:00:00"/>
    <n v="19"/>
  </r>
  <r>
    <s v="Id2262"/>
    <n v="2003"/>
    <s v="Sep"/>
    <n v="15"/>
    <n v="0"/>
    <n v="1252.4100000000001"/>
    <x v="0"/>
    <x v="0"/>
    <s v="R1011"/>
    <d v="2003-09-15T00:00:00"/>
    <n v="19"/>
  </r>
  <r>
    <s v="Id2261"/>
    <n v="1997"/>
    <s v="Nov"/>
    <n v="4"/>
    <n v="0"/>
    <n v="1253"/>
    <x v="0"/>
    <x v="2"/>
    <s v="R1013"/>
    <d v="1997-11-04T00:00:00"/>
    <n v="25"/>
  </r>
  <r>
    <s v="Id2260"/>
    <n v="2003"/>
    <s v="Dec"/>
    <n v="10"/>
    <n v="0"/>
    <n v="1253.94"/>
    <x v="0"/>
    <x v="2"/>
    <s v="R1011"/>
    <d v="2003-12-10T00:00:00"/>
    <n v="19"/>
  </r>
  <r>
    <s v="Id2259"/>
    <n v="2003"/>
    <s v="Oct"/>
    <n v="13"/>
    <n v="0"/>
    <n v="1256.3"/>
    <x v="0"/>
    <x v="0"/>
    <s v="R1011"/>
    <d v="2003-10-13T00:00:00"/>
    <n v="19"/>
  </r>
  <r>
    <s v="Id2258"/>
    <n v="2003"/>
    <s v="Oct"/>
    <n v="30"/>
    <n v="0"/>
    <n v="1261.44"/>
    <x v="0"/>
    <x v="0"/>
    <s v="R1011"/>
    <d v="2003-10-30T00:00:00"/>
    <n v="19"/>
  </r>
  <r>
    <s v="Id2257"/>
    <n v="2003"/>
    <s v="Aug"/>
    <n v="15"/>
    <n v="0"/>
    <n v="1261.8599999999999"/>
    <x v="0"/>
    <x v="0"/>
    <s v="R1011"/>
    <d v="2003-08-15T00:00:00"/>
    <n v="19"/>
  </r>
  <r>
    <s v="Id2256"/>
    <n v="2003"/>
    <s v="Nov"/>
    <n v="21"/>
    <n v="0"/>
    <n v="1263.25"/>
    <x v="0"/>
    <x v="0"/>
    <s v="R1011"/>
    <d v="2003-11-21T00:00:00"/>
    <n v="19"/>
  </r>
  <r>
    <s v="Id2255"/>
    <n v="2002"/>
    <s v="Dec"/>
    <n v="4"/>
    <n v="0"/>
    <n v="1267"/>
    <x v="0"/>
    <x v="1"/>
    <s v="R1013"/>
    <d v="2002-12-04T00:00:00"/>
    <n v="20"/>
  </r>
  <r>
    <s v="Id2254"/>
    <n v="1997"/>
    <s v="Oct"/>
    <n v="26"/>
    <n v="0"/>
    <n v="1276"/>
    <x v="0"/>
    <x v="2"/>
    <s v="R1012"/>
    <d v="1997-10-26T00:00:00"/>
    <n v="25"/>
  </r>
  <r>
    <s v="Id2253"/>
    <n v="2004"/>
    <s v="Sep"/>
    <n v="30"/>
    <n v="0"/>
    <n v="1283"/>
    <x v="0"/>
    <x v="1"/>
    <s v="R1013"/>
    <d v="2004-09-30T00:00:00"/>
    <n v="18"/>
  </r>
  <r>
    <s v="Id2252"/>
    <n v="2004"/>
    <s v="Jul"/>
    <n v="28"/>
    <n v="0"/>
    <n v="1285"/>
    <x v="0"/>
    <x v="0"/>
    <s v="R1013"/>
    <d v="2004-07-28T00:00:00"/>
    <n v="18"/>
  </r>
  <r>
    <s v="Id2251"/>
    <n v="2000"/>
    <s v="Jun"/>
    <n v="26"/>
    <n v="0"/>
    <n v="1286"/>
    <x v="0"/>
    <x v="2"/>
    <s v="R1013"/>
    <d v="2000-06-26T00:00:00"/>
    <n v="22"/>
  </r>
  <r>
    <s v="Id2250"/>
    <n v="1998"/>
    <s v="Jun"/>
    <n v="4"/>
    <n v="0"/>
    <n v="1290.93"/>
    <x v="0"/>
    <x v="2"/>
    <s v="R1013"/>
    <d v="1998-06-04T00:00:00"/>
    <n v="25"/>
  </r>
  <r>
    <s v="Id2249"/>
    <n v="2001"/>
    <s v="Nov"/>
    <n v="29"/>
    <n v="0"/>
    <n v="1293"/>
    <x v="0"/>
    <x v="0"/>
    <s v="R1012"/>
    <d v="2001-11-29T00:00:00"/>
    <n v="21"/>
  </r>
  <r>
    <s v="Id2248"/>
    <n v="2002"/>
    <s v="Dec"/>
    <n v="10"/>
    <n v="0"/>
    <n v="1304"/>
    <x v="0"/>
    <x v="2"/>
    <s v="R1012"/>
    <d v="2002-12-10T00:00:00"/>
    <n v="20"/>
  </r>
  <r>
    <s v="Id2247"/>
    <n v="1999"/>
    <s v="Dec"/>
    <n v="2"/>
    <n v="0"/>
    <n v="1304"/>
    <x v="0"/>
    <x v="2"/>
    <s v="R1013"/>
    <d v="1999-12-02T00:00:00"/>
    <n v="23"/>
  </r>
  <r>
    <s v="Id2246"/>
    <n v="2002"/>
    <s v="Oct"/>
    <n v="13"/>
    <n v="0"/>
    <n v="1315"/>
    <x v="0"/>
    <x v="2"/>
    <s v="R1013"/>
    <d v="2002-10-13T00:00:00"/>
    <n v="20"/>
  </r>
  <r>
    <s v="Id2245"/>
    <n v="1999"/>
    <s v="Oct"/>
    <n v="14"/>
    <n v="0"/>
    <n v="1329.17"/>
    <x v="0"/>
    <x v="0"/>
    <s v="R1013"/>
    <d v="1999-10-14T00:00:00"/>
    <n v="23"/>
  </r>
  <r>
    <s v="Id2244"/>
    <n v="1998"/>
    <s v="Jul"/>
    <n v="12"/>
    <n v="0"/>
    <n v="1332.61"/>
    <x v="0"/>
    <x v="0"/>
    <s v="R1013"/>
    <d v="1998-07-12T00:00:00"/>
    <n v="24"/>
  </r>
  <r>
    <s v="Id2243"/>
    <n v="1995"/>
    <s v="Jul"/>
    <n v="30"/>
    <n v="0"/>
    <n v="1338"/>
    <x v="0"/>
    <x v="0"/>
    <s v="R1012"/>
    <d v="1995-07-30T00:00:00"/>
    <n v="27"/>
  </r>
  <r>
    <s v="Id2242"/>
    <n v="1997"/>
    <s v="Nov"/>
    <n v="7"/>
    <n v="0"/>
    <n v="1341.16"/>
    <x v="0"/>
    <x v="2"/>
    <s v="R1012"/>
    <d v="1997-11-07T00:00:00"/>
    <n v="25"/>
  </r>
  <r>
    <s v="Id2241"/>
    <n v="1998"/>
    <s v="Dec"/>
    <n v="3"/>
    <n v="0"/>
    <n v="1359"/>
    <x v="0"/>
    <x v="1"/>
    <s v="R1013"/>
    <d v="1998-12-03T00:00:00"/>
    <n v="24"/>
  </r>
  <r>
    <s v="Id2240"/>
    <n v="2002"/>
    <s v="Aug"/>
    <n v="15"/>
    <n v="0"/>
    <n v="1382"/>
    <x v="0"/>
    <x v="1"/>
    <s v="R1013"/>
    <d v="2002-08-15T00:00:00"/>
    <n v="20"/>
  </r>
  <r>
    <s v="Id2239"/>
    <n v="1999"/>
    <s v="Jul"/>
    <n v="6"/>
    <n v="0"/>
    <n v="1389"/>
    <x v="0"/>
    <x v="2"/>
    <s v="R1013"/>
    <d v="1999-07-06T00:00:00"/>
    <n v="23"/>
  </r>
  <r>
    <s v="Id2238"/>
    <n v="2002"/>
    <s v="Nov"/>
    <n v="14"/>
    <n v="0"/>
    <n v="1390"/>
    <x v="0"/>
    <x v="2"/>
    <s v="R1013"/>
    <d v="2002-11-14T00:00:00"/>
    <n v="20"/>
  </r>
  <r>
    <s v="Id2237"/>
    <n v="2002"/>
    <s v="Dec"/>
    <n v="22"/>
    <n v="0"/>
    <n v="1391.53"/>
    <x v="0"/>
    <x v="1"/>
    <s v="R1013"/>
    <d v="2002-12-22T00:00:00"/>
    <n v="20"/>
  </r>
  <r>
    <s v="Id2236"/>
    <n v="1998"/>
    <s v="Sep"/>
    <n v="5"/>
    <n v="0"/>
    <n v="1400.44"/>
    <x v="0"/>
    <x v="2"/>
    <s v="R1013"/>
    <d v="1998-09-05T00:00:00"/>
    <n v="24"/>
  </r>
  <r>
    <s v="Id2235"/>
    <n v="1997"/>
    <s v="Oct"/>
    <n v="27"/>
    <n v="0"/>
    <n v="1402"/>
    <x v="0"/>
    <x v="0"/>
    <s v="R1011"/>
    <d v="1997-10-27T00:00:00"/>
    <n v="25"/>
  </r>
  <r>
    <s v="Id2234"/>
    <n v="1996"/>
    <s v="Jun"/>
    <n v="23"/>
    <n v="0"/>
    <n v="1417"/>
    <x v="0"/>
    <x v="0"/>
    <s v="R1013"/>
    <d v="1996-06-23T00:00:00"/>
    <n v="26"/>
  </r>
  <r>
    <s v="Id2233"/>
    <n v="2001"/>
    <s v="Aug"/>
    <n v="23"/>
    <n v="0"/>
    <n v="1421"/>
    <x v="0"/>
    <x v="2"/>
    <s v="R1013"/>
    <d v="2001-08-23T00:00:00"/>
    <n v="21"/>
  </r>
  <r>
    <s v="Id2232"/>
    <n v="1997"/>
    <s v="Dec"/>
    <n v="5"/>
    <n v="0"/>
    <n v="1422"/>
    <x v="0"/>
    <x v="2"/>
    <s v="R1013"/>
    <d v="1997-12-05T00:00:00"/>
    <n v="25"/>
  </r>
  <r>
    <s v="Id2231"/>
    <n v="2000"/>
    <s v="Sep"/>
    <n v="1"/>
    <n v="0"/>
    <n v="1438"/>
    <x v="0"/>
    <x v="2"/>
    <s v="R1013"/>
    <d v="2000-09-01T00:00:00"/>
    <n v="22"/>
  </r>
  <r>
    <s v="Id2230"/>
    <n v="1997"/>
    <s v="Jun"/>
    <n v="19"/>
    <n v="0"/>
    <n v="1445"/>
    <x v="0"/>
    <x v="1"/>
    <s v="R1013"/>
    <d v="1997-06-19T00:00:00"/>
    <n v="25"/>
  </r>
  <r>
    <s v="Id2229"/>
    <n v="2003"/>
    <s v="Jun"/>
    <n v="20"/>
    <n v="0"/>
    <n v="1467"/>
    <x v="0"/>
    <x v="2"/>
    <s v="R1013"/>
    <d v="2003-06-20T00:00:00"/>
    <n v="19"/>
  </r>
  <r>
    <s v="Id2228"/>
    <n v="1998"/>
    <s v="Dec"/>
    <n v="7"/>
    <n v="0"/>
    <n v="1477"/>
    <x v="0"/>
    <x v="1"/>
    <s v="R1013"/>
    <d v="1998-12-07T00:00:00"/>
    <n v="24"/>
  </r>
  <r>
    <s v="Id2227"/>
    <n v="1997"/>
    <s v="Jun"/>
    <n v="9"/>
    <n v="0"/>
    <n v="1481"/>
    <x v="0"/>
    <x v="1"/>
    <s v="R1012"/>
    <d v="1997-06-09T00:00:00"/>
    <n v="25"/>
  </r>
  <r>
    <s v="Id2226"/>
    <n v="1995"/>
    <s v="Oct"/>
    <n v="7"/>
    <n v="0"/>
    <n v="1493"/>
    <x v="0"/>
    <x v="0"/>
    <s v="R1013"/>
    <d v="1995-10-07T00:00:00"/>
    <n v="27"/>
  </r>
  <r>
    <s v="Id2225"/>
    <n v="1998"/>
    <s v="Jun"/>
    <n v="19"/>
    <n v="0"/>
    <n v="1497"/>
    <x v="0"/>
    <x v="2"/>
    <s v="R1013"/>
    <d v="1998-06-19T00:00:00"/>
    <n v="24"/>
  </r>
  <r>
    <s v="Id2224"/>
    <n v="2001"/>
    <s v="Aug"/>
    <n v="25"/>
    <n v="0"/>
    <n v="1515.34"/>
    <x v="0"/>
    <x v="0"/>
    <s v="R1013"/>
    <d v="2001-08-25T00:00:00"/>
    <n v="21"/>
  </r>
  <r>
    <s v="Id2223"/>
    <n v="2001"/>
    <s v="Jul"/>
    <n v="7"/>
    <n v="0"/>
    <n v="1526.31"/>
    <x v="0"/>
    <x v="0"/>
    <s v="R1011"/>
    <d v="2001-07-07T00:00:00"/>
    <n v="21"/>
  </r>
  <r>
    <s v="Id2222"/>
    <n v="2001"/>
    <s v="Jun"/>
    <n v="2"/>
    <n v="0"/>
    <n v="1532.47"/>
    <x v="0"/>
    <x v="2"/>
    <s v="R1013"/>
    <d v="2001-06-02T00:00:00"/>
    <n v="22"/>
  </r>
  <r>
    <s v="Id2221"/>
    <n v="2001"/>
    <s v="Dec"/>
    <n v="5"/>
    <n v="0"/>
    <n v="1534.3"/>
    <x v="0"/>
    <x v="2"/>
    <s v="R1013"/>
    <d v="2001-12-05T00:00:00"/>
    <n v="21"/>
  </r>
  <r>
    <s v="Id2220"/>
    <n v="1992"/>
    <s v="Sep"/>
    <n v="22"/>
    <n v="0"/>
    <n v="1566.88"/>
    <x v="0"/>
    <x v="1"/>
    <s v="R1013"/>
    <d v="1992-09-22T00:00:00"/>
    <n v="30"/>
  </r>
  <r>
    <s v="Id2219"/>
    <n v="2004"/>
    <s v="Nov"/>
    <n v="19"/>
    <n v="0"/>
    <n v="1607.51"/>
    <x v="0"/>
    <x v="0"/>
    <s v="R1013"/>
    <d v="2004-11-19T00:00:00"/>
    <n v="18"/>
  </r>
  <r>
    <s v="Id2218"/>
    <n v="2004"/>
    <s v="Jul"/>
    <n v="22"/>
    <n v="0"/>
    <n v="1615.77"/>
    <x v="0"/>
    <x v="1"/>
    <s v="R1013"/>
    <d v="2004-07-22T00:00:00"/>
    <n v="18"/>
  </r>
  <r>
    <s v="Id2217"/>
    <n v="1995"/>
    <s v="Aug"/>
    <n v="5"/>
    <n v="0"/>
    <n v="1617.16"/>
    <x v="0"/>
    <x v="1"/>
    <s v="R1013"/>
    <d v="1995-08-05T00:00:00"/>
    <n v="27"/>
  </r>
  <r>
    <s v="Id2216"/>
    <n v="2003"/>
    <s v="Sep"/>
    <n v="14"/>
    <n v="0"/>
    <n v="1621.34"/>
    <x v="0"/>
    <x v="2"/>
    <s v="R1012"/>
    <d v="2003-09-14T00:00:00"/>
    <n v="19"/>
  </r>
  <r>
    <s v="Id2215"/>
    <n v="2004"/>
    <s v="Aug"/>
    <n v="21"/>
    <n v="0"/>
    <n v="1621.88"/>
    <x v="0"/>
    <x v="2"/>
    <s v="R1013"/>
    <d v="2004-08-21T00:00:00"/>
    <n v="18"/>
  </r>
  <r>
    <s v="Id2214"/>
    <n v="2004"/>
    <s v="Jul"/>
    <n v="25"/>
    <n v="0"/>
    <n v="1622.19"/>
    <x v="0"/>
    <x v="1"/>
    <s v="R1013"/>
    <d v="2004-07-25T00:00:00"/>
    <n v="18"/>
  </r>
  <r>
    <s v="Id2213"/>
    <n v="2003"/>
    <s v="Sep"/>
    <n v="9"/>
    <n v="0"/>
    <n v="1625.43"/>
    <x v="0"/>
    <x v="0"/>
    <s v="R1012"/>
    <d v="2003-09-09T00:00:00"/>
    <n v="19"/>
  </r>
  <r>
    <s v="Id2212"/>
    <n v="2003"/>
    <s v="Dec"/>
    <n v="4"/>
    <n v="0"/>
    <n v="1627.28"/>
    <x v="0"/>
    <x v="2"/>
    <s v="R1012"/>
    <d v="2003-12-04T00:00:00"/>
    <n v="19"/>
  </r>
  <r>
    <s v="Id2211"/>
    <n v="2003"/>
    <s v="Jul"/>
    <n v="17"/>
    <n v="0"/>
    <n v="1628.47"/>
    <x v="0"/>
    <x v="1"/>
    <s v="R1012"/>
    <d v="2003-07-17T00:00:00"/>
    <n v="19"/>
  </r>
  <r>
    <s v="Id2210"/>
    <n v="2004"/>
    <s v="Oct"/>
    <n v="4"/>
    <n v="0"/>
    <n v="1629.83"/>
    <x v="0"/>
    <x v="2"/>
    <s v="R1013"/>
    <d v="2004-10-04T00:00:00"/>
    <n v="18"/>
  </r>
  <r>
    <s v="Id2209"/>
    <n v="2004"/>
    <s v="Dec"/>
    <n v="5"/>
    <n v="0"/>
    <n v="1631.67"/>
    <x v="0"/>
    <x v="0"/>
    <s v="R1013"/>
    <d v="2004-12-05T00:00:00"/>
    <n v="18"/>
  </r>
  <r>
    <s v="Id2208"/>
    <n v="2004"/>
    <s v="Jul"/>
    <n v="9"/>
    <n v="0"/>
    <n v="1631.82"/>
    <x v="0"/>
    <x v="1"/>
    <s v="R1013"/>
    <d v="2004-07-09T00:00:00"/>
    <n v="18"/>
  </r>
  <r>
    <s v="Id2207"/>
    <n v="2003"/>
    <s v="Oct"/>
    <n v="3"/>
    <n v="0"/>
    <n v="1632.04"/>
    <x v="0"/>
    <x v="2"/>
    <s v="R1012"/>
    <d v="2003-10-03T00:00:00"/>
    <n v="19"/>
  </r>
  <r>
    <s v="Id2206"/>
    <n v="2003"/>
    <s v="Sep"/>
    <n v="16"/>
    <n v="0"/>
    <n v="1632.56"/>
    <x v="0"/>
    <x v="2"/>
    <s v="R1012"/>
    <d v="2003-09-16T00:00:00"/>
    <n v="19"/>
  </r>
  <r>
    <s v="Id2205"/>
    <n v="2004"/>
    <s v="Dec"/>
    <n v="13"/>
    <n v="0"/>
    <n v="1633.04"/>
    <x v="0"/>
    <x v="2"/>
    <s v="R1013"/>
    <d v="2004-12-13T00:00:00"/>
    <n v="18"/>
  </r>
  <r>
    <s v="Id2204"/>
    <n v="2004"/>
    <s v="Aug"/>
    <n v="8"/>
    <n v="0"/>
    <n v="1633.96"/>
    <x v="0"/>
    <x v="1"/>
    <s v="R1013"/>
    <d v="2004-08-08T00:00:00"/>
    <n v="18"/>
  </r>
  <r>
    <s v="Id2203"/>
    <n v="2004"/>
    <s v="Jun"/>
    <n v="13"/>
    <n v="0"/>
    <n v="1634.57"/>
    <x v="0"/>
    <x v="2"/>
    <s v="R1013"/>
    <d v="2004-06-13T00:00:00"/>
    <n v="18"/>
  </r>
  <r>
    <s v="Id2202"/>
    <n v="2003"/>
    <s v="Dec"/>
    <n v="30"/>
    <n v="0"/>
    <n v="1635.73"/>
    <x v="0"/>
    <x v="0"/>
    <s v="R1012"/>
    <d v="2003-12-30T00:00:00"/>
    <n v="19"/>
  </r>
  <r>
    <s v="Id2201"/>
    <n v="2003"/>
    <s v="Sep"/>
    <n v="16"/>
    <n v="0"/>
    <n v="1639.56"/>
    <x v="0"/>
    <x v="2"/>
    <s v="R1012"/>
    <d v="2003-09-16T00:00:00"/>
    <n v="19"/>
  </r>
  <r>
    <s v="Id2200"/>
    <n v="2003"/>
    <s v="Aug"/>
    <n v="21"/>
    <n v="0"/>
    <n v="1639.56"/>
    <x v="0"/>
    <x v="2"/>
    <s v="R1012"/>
    <d v="2003-08-21T00:00:00"/>
    <n v="19"/>
  </r>
  <r>
    <s v="Id2199"/>
    <n v="2003"/>
    <s v="Dec"/>
    <n v="30"/>
    <n v="0"/>
    <n v="1646.43"/>
    <x v="0"/>
    <x v="1"/>
    <s v="R1012"/>
    <d v="2003-12-30T00:00:00"/>
    <n v="19"/>
  </r>
  <r>
    <s v="Id2198"/>
    <n v="2000"/>
    <s v="Oct"/>
    <n v="23"/>
    <n v="0"/>
    <n v="1665"/>
    <x v="0"/>
    <x v="2"/>
    <s v="R1013"/>
    <d v="2000-10-23T00:00:00"/>
    <n v="22"/>
  </r>
  <r>
    <s v="Id2197"/>
    <n v="2000"/>
    <s v="Jun"/>
    <n v="10"/>
    <n v="0"/>
    <n v="1674.63"/>
    <x v="0"/>
    <x v="2"/>
    <s v="R1013"/>
    <d v="2000-06-10T00:00:00"/>
    <n v="22"/>
  </r>
  <r>
    <s v="Id2196"/>
    <n v="2000"/>
    <s v="Oct"/>
    <n v="21"/>
    <n v="0"/>
    <n v="1682.6"/>
    <x v="0"/>
    <x v="2"/>
    <s v="R1011"/>
    <d v="2000-10-21T00:00:00"/>
    <n v="22"/>
  </r>
  <r>
    <s v="Id2195"/>
    <n v="2004"/>
    <s v="Nov"/>
    <n v="17"/>
    <n v="0"/>
    <n v="1694.8"/>
    <x v="0"/>
    <x v="2"/>
    <s v="R1015"/>
    <d v="2004-11-17T00:00:00"/>
    <n v="18"/>
  </r>
  <r>
    <s v="Id2194"/>
    <n v="2004"/>
    <s v="Dec"/>
    <n v="10"/>
    <n v="0"/>
    <n v="1702.46"/>
    <x v="0"/>
    <x v="0"/>
    <s v="R1019"/>
    <d v="2004-12-10T00:00:00"/>
    <n v="18"/>
  </r>
  <r>
    <s v="Id2193"/>
    <n v="2004"/>
    <s v="Nov"/>
    <n v="7"/>
    <n v="0"/>
    <n v="1704.57"/>
    <x v="0"/>
    <x v="1"/>
    <s v="R1016"/>
    <d v="2004-11-07T00:00:00"/>
    <n v="18"/>
  </r>
  <r>
    <s v="Id2192"/>
    <n v="2004"/>
    <s v="Dec"/>
    <n v="14"/>
    <n v="0"/>
    <n v="1704.7"/>
    <x v="0"/>
    <x v="0"/>
    <s v="R1018"/>
    <d v="2004-12-14T00:00:00"/>
    <n v="18"/>
  </r>
  <r>
    <s v="Id2191"/>
    <n v="2004"/>
    <s v="Dec"/>
    <n v="6"/>
    <n v="0"/>
    <n v="1705.62"/>
    <x v="0"/>
    <x v="2"/>
    <s v="R1015"/>
    <d v="2004-12-06T00:00:00"/>
    <n v="18"/>
  </r>
  <r>
    <s v="Id2190"/>
    <n v="2004"/>
    <s v="Oct"/>
    <n v="17"/>
    <n v="0"/>
    <n v="1708"/>
    <x v="1"/>
    <x v="2"/>
    <s v="R1016"/>
    <d v="2004-10-17T00:00:00"/>
    <n v="18"/>
  </r>
  <r>
    <s v="Id2189"/>
    <n v="2004"/>
    <s v="Dec"/>
    <n v="12"/>
    <n v="0"/>
    <n v="1708.93"/>
    <x v="1"/>
    <x v="1"/>
    <s v="R1019"/>
    <d v="2004-12-12T00:00:00"/>
    <n v="18"/>
  </r>
  <r>
    <s v="Id2188"/>
    <n v="2004"/>
    <s v="Sep"/>
    <n v="19"/>
    <n v="1"/>
    <n v="1711.03"/>
    <x v="1"/>
    <x v="0"/>
    <s v="R1013"/>
    <d v="2004-09-19T00:00:00"/>
    <n v="18"/>
  </r>
  <r>
    <s v="Id2187"/>
    <n v="2004"/>
    <s v="Sep"/>
    <n v="21"/>
    <n v="0"/>
    <n v="1712.23"/>
    <x v="1"/>
    <x v="1"/>
    <s v="R1016"/>
    <d v="2004-09-21T00:00:00"/>
    <n v="18"/>
  </r>
  <r>
    <s v="Id2186"/>
    <n v="2004"/>
    <s v="Jun"/>
    <n v="10"/>
    <n v="1"/>
    <n v="1719.44"/>
    <x v="1"/>
    <x v="0"/>
    <s v="R1013"/>
    <d v="2004-06-10T00:00:00"/>
    <n v="18"/>
  </r>
  <r>
    <s v="Id2185"/>
    <n v="2004"/>
    <s v="Sep"/>
    <n v="11"/>
    <n v="1"/>
    <n v="1720.35"/>
    <x v="1"/>
    <x v="0"/>
    <s v="R1013"/>
    <d v="2004-09-11T00:00:00"/>
    <n v="18"/>
  </r>
  <r>
    <s v="Id2184"/>
    <n v="2004"/>
    <s v="Oct"/>
    <n v="21"/>
    <n v="1"/>
    <n v="1725.55"/>
    <x v="1"/>
    <x v="2"/>
    <s v="R1013"/>
    <d v="2004-10-21T00:00:00"/>
    <n v="18"/>
  </r>
  <r>
    <s v="Id2183"/>
    <n v="2004"/>
    <s v="Sep"/>
    <n v="9"/>
    <n v="1"/>
    <n v="1727.54"/>
    <x v="1"/>
    <x v="1"/>
    <s v="R1013"/>
    <d v="2004-09-09T00:00:00"/>
    <n v="18"/>
  </r>
  <r>
    <s v="Id2182"/>
    <n v="2003"/>
    <s v="Nov"/>
    <n v="21"/>
    <n v="0"/>
    <n v="1727.79"/>
    <x v="1"/>
    <x v="0"/>
    <s v="R1011"/>
    <d v="2003-11-21T00:00:00"/>
    <n v="19"/>
  </r>
  <r>
    <s v="Id2181"/>
    <n v="2003"/>
    <s v="Sep"/>
    <n v="1"/>
    <n v="0"/>
    <n v="1728.9"/>
    <x v="1"/>
    <x v="2"/>
    <s v="R1011"/>
    <d v="2003-09-01T00:00:00"/>
    <n v="19"/>
  </r>
  <r>
    <s v="Id2180"/>
    <n v="2003"/>
    <s v="Nov"/>
    <n v="9"/>
    <n v="0"/>
    <n v="1731.68"/>
    <x v="1"/>
    <x v="2"/>
    <s v="R1011"/>
    <d v="2003-11-09T00:00:00"/>
    <n v="19"/>
  </r>
  <r>
    <s v="Id2179"/>
    <n v="2003"/>
    <s v="Nov"/>
    <n v="14"/>
    <n v="0"/>
    <n v="1737.38"/>
    <x v="1"/>
    <x v="2"/>
    <s v="R1011"/>
    <d v="2003-11-14T00:00:00"/>
    <n v="19"/>
  </r>
  <r>
    <s v="Id2178"/>
    <n v="2003"/>
    <s v="Jul"/>
    <n v="25"/>
    <n v="0"/>
    <n v="1743.21"/>
    <x v="1"/>
    <x v="1"/>
    <s v="R1011"/>
    <d v="2003-07-25T00:00:00"/>
    <n v="19"/>
  </r>
  <r>
    <s v="Id2177"/>
    <n v="2003"/>
    <s v="Jul"/>
    <n v="28"/>
    <n v="0"/>
    <n v="1744.47"/>
    <x v="1"/>
    <x v="1"/>
    <s v="R1011"/>
    <d v="2003-07-28T00:00:00"/>
    <n v="19"/>
  </r>
  <r>
    <s v="Id2176"/>
    <n v="2003"/>
    <s v="Sep"/>
    <n v="26"/>
    <n v="0"/>
    <n v="1748.77"/>
    <x v="1"/>
    <x v="1"/>
    <s v="R1011"/>
    <d v="2003-09-26T00:00:00"/>
    <n v="19"/>
  </r>
  <r>
    <s v="Id2175"/>
    <n v="1998"/>
    <s v="Oct"/>
    <n v="7"/>
    <n v="0"/>
    <n v="1756.6"/>
    <x v="1"/>
    <x v="0"/>
    <s v="R1013"/>
    <d v="1998-10-07T00:00:00"/>
    <n v="24"/>
  </r>
  <r>
    <s v="Id2174"/>
    <n v="2003"/>
    <s v="Nov"/>
    <n v="19"/>
    <n v="0"/>
    <n v="1759.34"/>
    <x v="1"/>
    <x v="1"/>
    <s v="R1011"/>
    <d v="2003-11-19T00:00:00"/>
    <n v="19"/>
  </r>
  <r>
    <s v="Id2173"/>
    <n v="2002"/>
    <s v="Dec"/>
    <n v="13"/>
    <n v="0"/>
    <n v="1769.53"/>
    <x v="1"/>
    <x v="0"/>
    <s v="R1012"/>
    <d v="2002-12-13T00:00:00"/>
    <n v="20"/>
  </r>
  <r>
    <s v="Id2172"/>
    <n v="1999"/>
    <s v="Sep"/>
    <n v="25"/>
    <n v="0"/>
    <n v="1815.88"/>
    <x v="1"/>
    <x v="0"/>
    <s v="R1013"/>
    <d v="1999-09-25T00:00:00"/>
    <n v="23"/>
  </r>
  <r>
    <s v="Id2171"/>
    <n v="2004"/>
    <s v="Aug"/>
    <n v="19"/>
    <n v="0"/>
    <n v="1822.54"/>
    <x v="1"/>
    <x v="1"/>
    <s v="R1012"/>
    <d v="2004-08-19T00:00:00"/>
    <n v="18"/>
  </r>
  <r>
    <s v="Id2170"/>
    <n v="1999"/>
    <s v="Nov"/>
    <n v="17"/>
    <n v="0"/>
    <n v="1824.29"/>
    <x v="1"/>
    <x v="0"/>
    <s v="R1013"/>
    <d v="1999-11-17T00:00:00"/>
    <n v="23"/>
  </r>
  <r>
    <s v="Id2169"/>
    <n v="1999"/>
    <s v="Oct"/>
    <n v="1"/>
    <n v="0"/>
    <n v="1826.84"/>
    <x v="1"/>
    <x v="2"/>
    <s v="R1011"/>
    <d v="1999-10-01T00:00:00"/>
    <n v="23"/>
  </r>
  <r>
    <s v="Id2168"/>
    <n v="2003"/>
    <s v="Aug"/>
    <n v="11"/>
    <n v="1"/>
    <n v="1832.09"/>
    <x v="1"/>
    <x v="0"/>
    <s v="R1011"/>
    <d v="2003-08-11T00:00:00"/>
    <n v="19"/>
  </r>
  <r>
    <s v="Id2167"/>
    <n v="2003"/>
    <s v="Aug"/>
    <n v="4"/>
    <n v="1"/>
    <n v="1837.24"/>
    <x v="1"/>
    <x v="2"/>
    <s v="R1011"/>
    <d v="2003-08-04T00:00:00"/>
    <n v="19"/>
  </r>
  <r>
    <s v="Id2166"/>
    <n v="1999"/>
    <s v="Dec"/>
    <n v="12"/>
    <n v="0"/>
    <n v="1837.28"/>
    <x v="1"/>
    <x v="2"/>
    <s v="R1013"/>
    <d v="1999-12-12T00:00:00"/>
    <n v="23"/>
  </r>
  <r>
    <s v="Id2165"/>
    <n v="2003"/>
    <s v="Jul"/>
    <n v="20"/>
    <n v="1"/>
    <n v="1842.52"/>
    <x v="1"/>
    <x v="2"/>
    <s v="R1011"/>
    <d v="2003-07-20T00:00:00"/>
    <n v="19"/>
  </r>
  <r>
    <s v="Id2164"/>
    <n v="1994"/>
    <s v="Dec"/>
    <n v="6"/>
    <n v="0"/>
    <n v="1850.55"/>
    <x v="1"/>
    <x v="2"/>
    <s v="R1012"/>
    <d v="1994-12-06T00:00:00"/>
    <n v="28"/>
  </r>
  <r>
    <s v="Id2163"/>
    <n v="2004"/>
    <s v="Dec"/>
    <n v="27"/>
    <n v="0"/>
    <n v="1863.45"/>
    <x v="1"/>
    <x v="1"/>
    <s v="R1025"/>
    <d v="2004-12-27T00:00:00"/>
    <n v="18"/>
  </r>
  <r>
    <s v="Id2162"/>
    <n v="1996"/>
    <s v="Jul"/>
    <n v="2"/>
    <n v="0"/>
    <n v="1865.98"/>
    <x v="1"/>
    <x v="0"/>
    <s v="R1012"/>
    <d v="1996-07-02T00:00:00"/>
    <n v="26"/>
  </r>
  <r>
    <s v="Id2161"/>
    <n v="2002"/>
    <s v="Sep"/>
    <n v="22"/>
    <n v="0"/>
    <n v="1875.34"/>
    <x v="1"/>
    <x v="2"/>
    <s v="R1011"/>
    <d v="2002-09-22T00:00:00"/>
    <n v="20"/>
  </r>
  <r>
    <s v="Id2160"/>
    <n v="2002"/>
    <s v="Oct"/>
    <n v="29"/>
    <n v="0"/>
    <n v="1877.93"/>
    <x v="1"/>
    <x v="1"/>
    <s v="R1013"/>
    <d v="2002-10-29T00:00:00"/>
    <n v="20"/>
  </r>
  <r>
    <s v="Id2159"/>
    <n v="2002"/>
    <s v="Aug"/>
    <n v="29"/>
    <n v="0"/>
    <n v="1880.07"/>
    <x v="1"/>
    <x v="2"/>
    <s v="R1013"/>
    <d v="2002-08-29T00:00:00"/>
    <n v="20"/>
  </r>
  <r>
    <s v="Id2158"/>
    <n v="2002"/>
    <s v="Aug"/>
    <n v="21"/>
    <n v="0"/>
    <n v="1880.49"/>
    <x v="1"/>
    <x v="1"/>
    <s v="R1011"/>
    <d v="2002-08-21T00:00:00"/>
    <n v="20"/>
  </r>
  <r>
    <s v="Id2157"/>
    <n v="2001"/>
    <s v="Aug"/>
    <n v="10"/>
    <n v="0"/>
    <n v="1906.36"/>
    <x v="1"/>
    <x v="1"/>
    <s v="R1012"/>
    <d v="2001-08-10T00:00:00"/>
    <n v="21"/>
  </r>
  <r>
    <s v="Id2156"/>
    <n v="1994"/>
    <s v="Oct"/>
    <n v="6"/>
    <n v="0"/>
    <n v="1908.9"/>
    <x v="1"/>
    <x v="0"/>
    <s v="R1013"/>
    <d v="1994-10-06T00:00:00"/>
    <n v="28"/>
  </r>
  <r>
    <s v="Id2155"/>
    <n v="2001"/>
    <s v="Aug"/>
    <n v="3"/>
    <n v="0"/>
    <n v="1909.53"/>
    <x v="1"/>
    <x v="0"/>
    <s v="R1012"/>
    <d v="2001-08-03T00:00:00"/>
    <n v="21"/>
  </r>
  <r>
    <s v="Id2154"/>
    <n v="2001"/>
    <s v="Dec"/>
    <n v="9"/>
    <n v="0"/>
    <n v="1917.32"/>
    <x v="1"/>
    <x v="2"/>
    <s v="R1012"/>
    <d v="2001-12-09T00:00:00"/>
    <n v="21"/>
  </r>
  <r>
    <s v="Id2153"/>
    <n v="2002"/>
    <s v="Sep"/>
    <n v="7"/>
    <n v="1"/>
    <n v="1964.78"/>
    <x v="1"/>
    <x v="1"/>
    <s v="R1011"/>
    <d v="2002-09-07T00:00:00"/>
    <n v="20"/>
  </r>
  <r>
    <s v="Id2152"/>
    <n v="2002"/>
    <s v="Jul"/>
    <n v="29"/>
    <n v="0"/>
    <n v="1967.02"/>
    <x v="1"/>
    <x v="2"/>
    <s v="R1016"/>
    <d v="2002-07-29T00:00:00"/>
    <n v="20"/>
  </r>
  <r>
    <s v="Id2151"/>
    <n v="1998"/>
    <s v="Sep"/>
    <n v="28"/>
    <n v="0"/>
    <n v="1969.61"/>
    <x v="1"/>
    <x v="0"/>
    <s v="R1011"/>
    <d v="1998-09-28T00:00:00"/>
    <n v="24"/>
  </r>
  <r>
    <s v="Id2150"/>
    <n v="1998"/>
    <s v="Oct"/>
    <n v="5"/>
    <n v="0"/>
    <n v="1972.95"/>
    <x v="1"/>
    <x v="1"/>
    <s v="R1011"/>
    <d v="1998-10-05T00:00:00"/>
    <n v="24"/>
  </r>
  <r>
    <s v="Id2149"/>
    <n v="1998"/>
    <s v="Sep"/>
    <n v="29"/>
    <n v="0"/>
    <n v="1977.82"/>
    <x v="1"/>
    <x v="1"/>
    <s v="R1011"/>
    <d v="1998-09-29T00:00:00"/>
    <n v="24"/>
  </r>
  <r>
    <s v="Id2148"/>
    <n v="2002"/>
    <s v="Jul"/>
    <n v="16"/>
    <n v="1"/>
    <n v="1980.07"/>
    <x v="1"/>
    <x v="0"/>
    <s v="R1011"/>
    <d v="2002-07-16T00:00:00"/>
    <n v="20"/>
  </r>
  <r>
    <s v="Id2147"/>
    <n v="1998"/>
    <s v="Dec"/>
    <n v="29"/>
    <n v="0"/>
    <n v="1981.58"/>
    <x v="1"/>
    <x v="1"/>
    <s v="R1013"/>
    <d v="1998-12-29T00:00:00"/>
    <n v="24"/>
  </r>
  <r>
    <s v="Id2146"/>
    <n v="2002"/>
    <s v="Sep"/>
    <n v="29"/>
    <n v="0"/>
    <n v="1984.45"/>
    <x v="1"/>
    <x v="0"/>
    <s v="R1016"/>
    <d v="2002-09-29T00:00:00"/>
    <n v="20"/>
  </r>
  <r>
    <s v="Id2145"/>
    <n v="1998"/>
    <s v="Sep"/>
    <n v="14"/>
    <n v="0"/>
    <n v="1986.93"/>
    <x v="1"/>
    <x v="2"/>
    <s v="R1013"/>
    <d v="1998-09-14T00:00:00"/>
    <n v="24"/>
  </r>
  <r>
    <s v="Id2144"/>
    <n v="2001"/>
    <s v="Aug"/>
    <n v="14"/>
    <n v="0"/>
    <n v="2007.95"/>
    <x v="1"/>
    <x v="2"/>
    <s v="R1011"/>
    <d v="2001-08-14T00:00:00"/>
    <n v="21"/>
  </r>
  <r>
    <s v="Id2143"/>
    <n v="2001"/>
    <s v="Jul"/>
    <n v="1"/>
    <n v="0"/>
    <n v="2020.18"/>
    <x v="1"/>
    <x v="1"/>
    <s v="R1011"/>
    <d v="2001-07-01T00:00:00"/>
    <n v="21"/>
  </r>
  <r>
    <s v="Id2142"/>
    <n v="2001"/>
    <s v="Sep"/>
    <n v="6"/>
    <n v="0"/>
    <n v="2020.55"/>
    <x v="1"/>
    <x v="2"/>
    <s v="R1013"/>
    <d v="2001-09-06T00:00:00"/>
    <n v="21"/>
  </r>
  <r>
    <s v="Id2141"/>
    <n v="2001"/>
    <s v="Aug"/>
    <n v="4"/>
    <n v="0"/>
    <n v="2026.97"/>
    <x v="1"/>
    <x v="2"/>
    <s v="R1013"/>
    <d v="2001-08-04T00:00:00"/>
    <n v="21"/>
  </r>
  <r>
    <s v="Id2140"/>
    <n v="2000"/>
    <s v="Sep"/>
    <n v="2"/>
    <n v="0"/>
    <n v="2045.69"/>
    <x v="1"/>
    <x v="0"/>
    <s v="R1012"/>
    <d v="2000-09-02T00:00:00"/>
    <n v="22"/>
  </r>
  <r>
    <s v="Id2139"/>
    <n v="2000"/>
    <s v="Jul"/>
    <n v="26"/>
    <n v="0"/>
    <n v="2055.3200000000002"/>
    <x v="1"/>
    <x v="0"/>
    <s v="R1012"/>
    <d v="2000-07-26T00:00:00"/>
    <n v="22"/>
  </r>
  <r>
    <s v="Id2138"/>
    <n v="2004"/>
    <s v="Jun"/>
    <n v="12"/>
    <n v="0"/>
    <n v="2094.1"/>
    <x v="1"/>
    <x v="2"/>
    <s v="R1025"/>
    <d v="2004-06-12T00:00:00"/>
    <n v="18"/>
  </r>
  <r>
    <s v="Id2137"/>
    <n v="2001"/>
    <s v="Aug"/>
    <n v="14"/>
    <n v="0"/>
    <n v="2102.2600000000002"/>
    <x v="1"/>
    <x v="2"/>
    <s v="R1019"/>
    <d v="2001-08-14T00:00:00"/>
    <n v="21"/>
  </r>
  <r>
    <s v="Id2136"/>
    <n v="2001"/>
    <s v="Jun"/>
    <n v="22"/>
    <n v="1"/>
    <n v="2103.08"/>
    <x v="1"/>
    <x v="2"/>
    <s v="R1011"/>
    <d v="2001-06-22T00:00:00"/>
    <n v="21"/>
  </r>
  <r>
    <s v="Id2135"/>
    <n v="2001"/>
    <s v="Nov"/>
    <n v="28"/>
    <n v="0"/>
    <n v="2104.11"/>
    <x v="0"/>
    <x v="1"/>
    <s v="R1016"/>
    <d v="2001-11-28T00:00:00"/>
    <n v="21"/>
  </r>
  <r>
    <s v="Id2134"/>
    <n v="1989"/>
    <s v="Jul"/>
    <n v="21"/>
    <n v="3"/>
    <n v="2106.2600000000002"/>
    <x v="0"/>
    <x v="2"/>
    <s v="R1013"/>
    <d v="1989-07-21T00:00:00"/>
    <n v="33"/>
  </r>
  <r>
    <s v="Id2133"/>
    <n v="2003"/>
    <s v="Sep"/>
    <n v="30"/>
    <n v="0"/>
    <n v="2117.34"/>
    <x v="0"/>
    <x v="0"/>
    <s v="R1012"/>
    <d v="2003-09-30T00:00:00"/>
    <n v="19"/>
  </r>
  <r>
    <s v="Id2132"/>
    <n v="2004"/>
    <s v="Nov"/>
    <n v="4"/>
    <n v="0"/>
    <n v="2118.61"/>
    <x v="0"/>
    <x v="1"/>
    <s v="R1012"/>
    <d v="2004-11-04T00:00:00"/>
    <n v="18"/>
  </r>
  <r>
    <s v="Id2131"/>
    <n v="2003"/>
    <s v="Aug"/>
    <n v="30"/>
    <n v="0"/>
    <n v="2128.4299999999998"/>
    <x v="0"/>
    <x v="1"/>
    <s v="R1012"/>
    <d v="2003-08-30T00:00:00"/>
    <n v="19"/>
  </r>
  <r>
    <s v="Id2130"/>
    <n v="2003"/>
    <s v="Dec"/>
    <n v="22"/>
    <n v="0"/>
    <n v="2130.6799999999998"/>
    <x v="0"/>
    <x v="0"/>
    <s v="R1012"/>
    <d v="2003-12-22T00:00:00"/>
    <n v="19"/>
  </r>
  <r>
    <s v="Id2129"/>
    <n v="2003"/>
    <s v="Sep"/>
    <n v="1"/>
    <n v="0"/>
    <n v="2134.9"/>
    <x v="0"/>
    <x v="0"/>
    <s v="R1012"/>
    <d v="2003-09-01T00:00:00"/>
    <n v="19"/>
  </r>
  <r>
    <s v="Id2128"/>
    <n v="2003"/>
    <s v="Sep"/>
    <n v="26"/>
    <n v="0"/>
    <n v="2136.88"/>
    <x v="0"/>
    <x v="2"/>
    <s v="R1012"/>
    <d v="2003-09-26T00:00:00"/>
    <n v="19"/>
  </r>
  <r>
    <s v="Id2127"/>
    <n v="1997"/>
    <s v="Sep"/>
    <n v="3"/>
    <n v="0"/>
    <n v="2137.65"/>
    <x v="1"/>
    <x v="1"/>
    <s v="R1013"/>
    <d v="1997-09-03T00:00:00"/>
    <n v="25"/>
  </r>
  <r>
    <s v="Id2126"/>
    <n v="2003"/>
    <s v="Aug"/>
    <n v="19"/>
    <n v="0"/>
    <n v="2138.0700000000002"/>
    <x v="0"/>
    <x v="1"/>
    <s v="R1012"/>
    <d v="2003-08-19T00:00:00"/>
    <n v="19"/>
  </r>
  <r>
    <s v="Id2125"/>
    <n v="2004"/>
    <s v="Oct"/>
    <n v="4"/>
    <n v="0"/>
    <n v="2144.85"/>
    <x v="0"/>
    <x v="1"/>
    <s v="R1011"/>
    <d v="2004-10-04T00:00:00"/>
    <n v="18"/>
  </r>
  <r>
    <s v="Id2124"/>
    <n v="2000"/>
    <s v="Dec"/>
    <n v="27"/>
    <n v="0"/>
    <n v="2150.4699999999998"/>
    <x v="0"/>
    <x v="0"/>
    <s v="R1011"/>
    <d v="2000-12-27T00:00:00"/>
    <n v="22"/>
  </r>
  <r>
    <s v="Id2123"/>
    <n v="2000"/>
    <s v="Oct"/>
    <n v="22"/>
    <n v="0"/>
    <n v="2154.36"/>
    <x v="0"/>
    <x v="2"/>
    <s v="R1011"/>
    <d v="2000-10-22T00:00:00"/>
    <n v="22"/>
  </r>
  <r>
    <s v="Id2122"/>
    <n v="2000"/>
    <s v="Nov"/>
    <n v="29"/>
    <n v="0"/>
    <n v="2155.6799999999998"/>
    <x v="0"/>
    <x v="0"/>
    <s v="R1013"/>
    <d v="2000-11-29T00:00:00"/>
    <n v="22"/>
  </r>
  <r>
    <s v="Id2121"/>
    <n v="2000"/>
    <s v="Dec"/>
    <n v="10"/>
    <n v="0"/>
    <n v="2156.75"/>
    <x v="0"/>
    <x v="2"/>
    <s v="R1013"/>
    <d v="2000-12-10T00:00:00"/>
    <n v="22"/>
  </r>
  <r>
    <s v="Id2120"/>
    <n v="2000"/>
    <s v="Aug"/>
    <n v="23"/>
    <n v="0"/>
    <n v="2166.73"/>
    <x v="0"/>
    <x v="2"/>
    <s v="R1011"/>
    <d v="2000-08-23T00:00:00"/>
    <n v="22"/>
  </r>
  <r>
    <s v="Id2119"/>
    <n v="1994"/>
    <s v="Sep"/>
    <n v="27"/>
    <n v="0"/>
    <n v="2170.08"/>
    <x v="0"/>
    <x v="2"/>
    <s v="R1013"/>
    <d v="1994-09-27T00:00:00"/>
    <n v="28"/>
  </r>
  <r>
    <s v="Id2118"/>
    <n v="1991"/>
    <s v="Dec"/>
    <n v="16"/>
    <n v="3"/>
    <n v="2193.1999999999998"/>
    <x v="0"/>
    <x v="2"/>
    <s v="R1012"/>
    <d v="1991-12-16T00:00:00"/>
    <n v="31"/>
  </r>
  <r>
    <s v="Id2117"/>
    <n v="2004"/>
    <s v="Dec"/>
    <n v="7"/>
    <n v="0"/>
    <n v="2196.4699999999998"/>
    <x v="0"/>
    <x v="0"/>
    <s v="R1024"/>
    <d v="2004-12-07T00:00:00"/>
    <n v="18"/>
  </r>
  <r>
    <s v="Id2116"/>
    <n v="2004"/>
    <s v="Sep"/>
    <n v="3"/>
    <n v="0"/>
    <n v="2198.19"/>
    <x v="0"/>
    <x v="1"/>
    <s v="R1023"/>
    <d v="2004-09-03T00:00:00"/>
    <n v="18"/>
  </r>
  <r>
    <s v="Id2115"/>
    <n v="2004"/>
    <s v="Sep"/>
    <n v="12"/>
    <n v="0"/>
    <n v="2200.83"/>
    <x v="0"/>
    <x v="2"/>
    <s v="R1024"/>
    <d v="2004-09-12T00:00:00"/>
    <n v="18"/>
  </r>
  <r>
    <s v="Id2114"/>
    <n v="2004"/>
    <s v="Jul"/>
    <n v="27"/>
    <n v="1"/>
    <n v="2201.1"/>
    <x v="0"/>
    <x v="0"/>
    <s v="R1013"/>
    <d v="2004-07-27T00:00:00"/>
    <n v="18"/>
  </r>
  <r>
    <s v="Id2113"/>
    <n v="2004"/>
    <s v="Aug"/>
    <n v="6"/>
    <n v="0"/>
    <n v="2203.4699999999998"/>
    <x v="0"/>
    <x v="2"/>
    <s v="R1024"/>
    <d v="2004-08-06T00:00:00"/>
    <n v="18"/>
  </r>
  <r>
    <s v="Id2112"/>
    <n v="2004"/>
    <s v="Oct"/>
    <n v="28"/>
    <n v="0"/>
    <n v="2203.7399999999998"/>
    <x v="0"/>
    <x v="2"/>
    <s v="R1024"/>
    <d v="2004-10-28T00:00:00"/>
    <n v="18"/>
  </r>
  <r>
    <s v="Id2111"/>
    <n v="2004"/>
    <s v="Nov"/>
    <n v="13"/>
    <n v="0"/>
    <n v="2205.98"/>
    <x v="0"/>
    <x v="0"/>
    <s v="R1024"/>
    <d v="2004-11-13T00:00:00"/>
    <n v="18"/>
  </r>
  <r>
    <s v="Id2110"/>
    <n v="2004"/>
    <s v="Aug"/>
    <n v="6"/>
    <n v="0"/>
    <n v="2207.6999999999998"/>
    <x v="0"/>
    <x v="2"/>
    <s v="R1024"/>
    <d v="2004-08-06T00:00:00"/>
    <n v="18"/>
  </r>
  <r>
    <s v="Id2109"/>
    <n v="2004"/>
    <s v="Jul"/>
    <n v="27"/>
    <n v="0"/>
    <n v="2211.13"/>
    <x v="0"/>
    <x v="2"/>
    <s v="R1024"/>
    <d v="2004-07-27T00:00:00"/>
    <n v="18"/>
  </r>
  <r>
    <s v="Id2108"/>
    <n v="1994"/>
    <s v="Nov"/>
    <n v="17"/>
    <n v="0"/>
    <n v="2213.21"/>
    <x v="0"/>
    <x v="2"/>
    <s v="R1013"/>
    <d v="1994-11-17T00:00:00"/>
    <n v="28"/>
  </r>
  <r>
    <s v="Id2107"/>
    <n v="2004"/>
    <s v="Jun"/>
    <n v="13"/>
    <n v="0"/>
    <n v="2217.4699999999998"/>
    <x v="0"/>
    <x v="1"/>
    <s v="R1024"/>
    <d v="2004-06-13T00:00:00"/>
    <n v="18"/>
  </r>
  <r>
    <s v="Id2106"/>
    <n v="2004"/>
    <s v="Sep"/>
    <n v="25"/>
    <n v="0"/>
    <n v="2217.6"/>
    <x v="0"/>
    <x v="1"/>
    <s v="R1024"/>
    <d v="2004-09-25T00:00:00"/>
    <n v="18"/>
  </r>
  <r>
    <s v="Id2105"/>
    <n v="2004"/>
    <s v="Dec"/>
    <n v="12"/>
    <n v="1"/>
    <n v="2219.4499999999998"/>
    <x v="0"/>
    <x v="1"/>
    <s v="R1013"/>
    <d v="2004-12-12T00:00:00"/>
    <n v="18"/>
  </r>
  <r>
    <s v="Id2104"/>
    <n v="2003"/>
    <s v="Dec"/>
    <n v="10"/>
    <n v="1"/>
    <n v="2221.56"/>
    <x v="0"/>
    <x v="0"/>
    <s v="R1012"/>
    <d v="2003-12-10T00:00:00"/>
    <n v="19"/>
  </r>
  <r>
    <s v="Id2103"/>
    <n v="2000"/>
    <s v="Jun"/>
    <n v="30"/>
    <n v="0"/>
    <n v="2250.84"/>
    <x v="0"/>
    <x v="2"/>
    <s v="R1018"/>
    <d v="2000-06-30T00:00:00"/>
    <n v="22"/>
  </r>
  <r>
    <s v="Id2102"/>
    <n v="2000"/>
    <s v="Dec"/>
    <n v="11"/>
    <n v="0"/>
    <n v="2254.8000000000002"/>
    <x v="0"/>
    <x v="0"/>
    <s v="R1016"/>
    <d v="2000-12-11T00:00:00"/>
    <n v="22"/>
  </r>
  <r>
    <s v="Id2101"/>
    <n v="2002"/>
    <s v="Jul"/>
    <n v="15"/>
    <n v="0"/>
    <n v="2257.48"/>
    <x v="0"/>
    <x v="1"/>
    <s v="R1012"/>
    <d v="2002-07-15T00:00:00"/>
    <n v="20"/>
  </r>
  <r>
    <s v="Id2100"/>
    <n v="2002"/>
    <s v="Nov"/>
    <n v="12"/>
    <n v="0"/>
    <n v="2261.5700000000002"/>
    <x v="0"/>
    <x v="1"/>
    <s v="R1012"/>
    <d v="2002-11-12T00:00:00"/>
    <n v="20"/>
  </r>
  <r>
    <s v="Id2099"/>
    <n v="1991"/>
    <s v="Jun"/>
    <n v="16"/>
    <n v="3"/>
    <n v="2277.7199999999998"/>
    <x v="0"/>
    <x v="1"/>
    <s v="R1013"/>
    <d v="1991-06-16T00:00:00"/>
    <n v="31"/>
  </r>
  <r>
    <s v="Id2098"/>
    <n v="1989"/>
    <s v="Oct"/>
    <n v="5"/>
    <n v="3"/>
    <n v="2295.2399999999998"/>
    <x v="0"/>
    <x v="1"/>
    <s v="R1013"/>
    <d v="1989-10-05T00:00:00"/>
    <n v="33"/>
  </r>
  <r>
    <s v="Id2097"/>
    <n v="1996"/>
    <s v="Nov"/>
    <n v="28"/>
    <n v="0"/>
    <n v="2302.3000000000002"/>
    <x v="2"/>
    <x v="2"/>
    <s v="R1011"/>
    <d v="1996-11-28T00:00:00"/>
    <n v="26"/>
  </r>
  <r>
    <s v="Id2096"/>
    <n v="2004"/>
    <s v="Sep"/>
    <n v="6"/>
    <n v="2"/>
    <n v="2304"/>
    <x v="0"/>
    <x v="0"/>
    <s v="R1013"/>
    <d v="2004-09-06T00:00:00"/>
    <n v="18"/>
  </r>
  <r>
    <s v="Id2095"/>
    <n v="1996"/>
    <s v="Dec"/>
    <n v="17"/>
    <n v="0"/>
    <n v="2322.62"/>
    <x v="0"/>
    <x v="1"/>
    <s v="R1013"/>
    <d v="1996-12-17T00:00:00"/>
    <n v="26"/>
  </r>
  <r>
    <s v="Id2094"/>
    <n v="2003"/>
    <s v="Nov"/>
    <n v="18"/>
    <n v="1"/>
    <n v="2331.52"/>
    <x v="0"/>
    <x v="0"/>
    <s v="R1011"/>
    <d v="2003-11-18T00:00:00"/>
    <n v="19"/>
  </r>
  <r>
    <s v="Id2093"/>
    <n v="1998"/>
    <s v="Oct"/>
    <n v="21"/>
    <n v="0"/>
    <n v="2352.9699999999998"/>
    <x v="1"/>
    <x v="0"/>
    <s v="R1012"/>
    <d v="1998-10-21T00:00:00"/>
    <n v="24"/>
  </r>
  <r>
    <s v="Id2092"/>
    <n v="2002"/>
    <s v="Nov"/>
    <n v="5"/>
    <n v="1"/>
    <n v="2362.23"/>
    <x v="0"/>
    <x v="1"/>
    <s v="R1012"/>
    <d v="2002-11-05T00:00:00"/>
    <n v="20"/>
  </r>
  <r>
    <s v="Id2091"/>
    <n v="1988"/>
    <s v="Dec"/>
    <n v="12"/>
    <n v="3"/>
    <n v="2373.3000000000002"/>
    <x v="0"/>
    <x v="2"/>
    <s v="R1013"/>
    <d v="1988-12-12T00:00:00"/>
    <n v="34"/>
  </r>
  <r>
    <s v="Id2090"/>
    <n v="1999"/>
    <s v="Dec"/>
    <n v="17"/>
    <n v="0"/>
    <n v="2395.17"/>
    <x v="0"/>
    <x v="1"/>
    <s v="R1014"/>
    <d v="1999-12-17T00:00:00"/>
    <n v="23"/>
  </r>
  <r>
    <s v="Id2089"/>
    <n v="1999"/>
    <s v="Aug"/>
    <n v="10"/>
    <n v="0"/>
    <n v="2396.1"/>
    <x v="0"/>
    <x v="1"/>
    <s v="R1019"/>
    <d v="1999-08-10T00:00:00"/>
    <n v="23"/>
  </r>
  <r>
    <s v="Id2088"/>
    <n v="2001"/>
    <s v="Jun"/>
    <n v="3"/>
    <n v="0"/>
    <n v="2404.73"/>
    <x v="0"/>
    <x v="0"/>
    <s v="R1012"/>
    <d v="2001-06-03T00:00:00"/>
    <n v="22"/>
  </r>
  <r>
    <s v="Id2087"/>
    <n v="1999"/>
    <s v="Nov"/>
    <n v="12"/>
    <n v="1"/>
    <n v="2416.96"/>
    <x v="0"/>
    <x v="2"/>
    <s v="R1011"/>
    <d v="1999-11-12T00:00:00"/>
    <n v="23"/>
  </r>
  <r>
    <s v="Id2086"/>
    <n v="1999"/>
    <s v="Nov"/>
    <n v="21"/>
    <n v="1"/>
    <n v="2438.06"/>
    <x v="0"/>
    <x v="2"/>
    <s v="R1013"/>
    <d v="1999-11-21T00:00:00"/>
    <n v="23"/>
  </r>
  <r>
    <s v="Id2085"/>
    <n v="2002"/>
    <s v="Jul"/>
    <n v="29"/>
    <n v="0"/>
    <n v="2457.21"/>
    <x v="0"/>
    <x v="1"/>
    <s v="R1024"/>
    <d v="2002-07-29T00:00:00"/>
    <n v="20"/>
  </r>
  <r>
    <s v="Id2084"/>
    <n v="1998"/>
    <s v="Nov"/>
    <n v="19"/>
    <n v="0"/>
    <n v="2457.5"/>
    <x v="0"/>
    <x v="1"/>
    <s v="R1011"/>
    <d v="1998-11-19T00:00:00"/>
    <n v="24"/>
  </r>
  <r>
    <s v="Id2083"/>
    <n v="2002"/>
    <s v="Jul"/>
    <n v="11"/>
    <n v="0"/>
    <n v="2459.7199999999998"/>
    <x v="0"/>
    <x v="2"/>
    <s v="R1024"/>
    <d v="2002-07-11T00:00:00"/>
    <n v="20"/>
  </r>
  <r>
    <s v="Id2082"/>
    <n v="1998"/>
    <s v="Aug"/>
    <n v="17"/>
    <n v="0"/>
    <n v="2464.62"/>
    <x v="0"/>
    <x v="0"/>
    <s v="R1013"/>
    <d v="1998-08-17T00:00:00"/>
    <n v="24"/>
  </r>
  <r>
    <s v="Id2081"/>
    <n v="1998"/>
    <s v="Jul"/>
    <n v="2"/>
    <n v="0"/>
    <n v="2473.33"/>
    <x v="0"/>
    <x v="0"/>
    <s v="R1013"/>
    <d v="1998-07-02T00:00:00"/>
    <n v="24"/>
  </r>
  <r>
    <s v="Id2080"/>
    <n v="1998"/>
    <s v="Jun"/>
    <n v="20"/>
    <n v="0"/>
    <n v="2480.98"/>
    <x v="0"/>
    <x v="2"/>
    <s v="R1013"/>
    <d v="1998-06-20T00:00:00"/>
    <n v="24"/>
  </r>
  <r>
    <s v="Id2079"/>
    <n v="1995"/>
    <s v="Nov"/>
    <n v="6"/>
    <n v="0"/>
    <n v="2483.7399999999998"/>
    <x v="1"/>
    <x v="2"/>
    <s v="R1013"/>
    <d v="1995-11-06T00:00:00"/>
    <n v="27"/>
  </r>
  <r>
    <s v="Id2078"/>
    <n v="1995"/>
    <s v="Oct"/>
    <n v="14"/>
    <n v="0"/>
    <n v="2494.02"/>
    <x v="1"/>
    <x v="1"/>
    <s v="R1011"/>
    <d v="1995-10-14T00:00:00"/>
    <n v="27"/>
  </r>
  <r>
    <s v="Id2077"/>
    <n v="1995"/>
    <s v="Jul"/>
    <n v="9"/>
    <n v="0"/>
    <n v="2497.04"/>
    <x v="1"/>
    <x v="0"/>
    <s v="R1013"/>
    <d v="1995-07-09T00:00:00"/>
    <n v="27"/>
  </r>
  <r>
    <s v="Id2076"/>
    <n v="1995"/>
    <s v="Oct"/>
    <n v="15"/>
    <n v="0"/>
    <n v="2498.41"/>
    <x v="1"/>
    <x v="0"/>
    <s v="R1013"/>
    <d v="1995-10-15T00:00:00"/>
    <n v="27"/>
  </r>
  <r>
    <s v="Id2075"/>
    <n v="2004"/>
    <s v="Sep"/>
    <n v="6"/>
    <n v="0"/>
    <n v="2500.9299999999998"/>
    <x v="0"/>
    <x v="2"/>
    <s v="R1012"/>
    <d v="2004-09-06T00:00:00"/>
    <n v="18"/>
  </r>
  <r>
    <s v="Id2074"/>
    <n v="1991"/>
    <s v="Aug"/>
    <n v="5"/>
    <n v="3"/>
    <n v="2510.79"/>
    <x v="0"/>
    <x v="1"/>
    <s v="R1013"/>
    <d v="1991-08-05T00:00:00"/>
    <n v="31"/>
  </r>
  <r>
    <s v="Id2073"/>
    <n v="1997"/>
    <s v="Nov"/>
    <n v="2"/>
    <n v="0"/>
    <n v="2523.17"/>
    <x v="1"/>
    <x v="1"/>
    <s v="R1012"/>
    <d v="1997-11-02T00:00:00"/>
    <n v="25"/>
  </r>
  <r>
    <s v="Id2072"/>
    <n v="2000"/>
    <s v="Aug"/>
    <n v="25"/>
    <n v="0"/>
    <n v="2527.8200000000002"/>
    <x v="0"/>
    <x v="0"/>
    <s v="R1012"/>
    <d v="2000-08-25T00:00:00"/>
    <n v="22"/>
  </r>
  <r>
    <s v="Id2071"/>
    <n v="1997"/>
    <s v="Jul"/>
    <n v="28"/>
    <n v="0"/>
    <n v="2534.39"/>
    <x v="1"/>
    <x v="0"/>
    <s v="R1012"/>
    <d v="1997-07-28T00:00:00"/>
    <n v="25"/>
  </r>
  <r>
    <s v="Id2070"/>
    <n v="1990"/>
    <s v="Oct"/>
    <n v="1"/>
    <n v="3"/>
    <n v="2540.39"/>
    <x v="0"/>
    <x v="2"/>
    <s v="R1013"/>
    <d v="1990-10-01T00:00:00"/>
    <n v="32"/>
  </r>
  <r>
    <s v="Id2069"/>
    <n v="1991"/>
    <s v="Nov"/>
    <n v="17"/>
    <n v="3"/>
    <n v="2545.6799999999998"/>
    <x v="0"/>
    <x v="1"/>
    <s v="R1013"/>
    <d v="1991-11-17T00:00:00"/>
    <n v="31"/>
  </r>
  <r>
    <s v="Id2068"/>
    <n v="2002"/>
    <s v="Oct"/>
    <n v="11"/>
    <n v="2"/>
    <n v="2566.4699999999998"/>
    <x v="0"/>
    <x v="0"/>
    <s v="R1013"/>
    <d v="2002-10-11T00:00:00"/>
    <n v="20"/>
  </r>
  <r>
    <s v="Id2067"/>
    <n v="2002"/>
    <s v="Jul"/>
    <n v="20"/>
    <n v="0"/>
    <n v="2585.04"/>
    <x v="0"/>
    <x v="2"/>
    <s v="R1021"/>
    <d v="2002-07-20T00:00:00"/>
    <n v="20"/>
  </r>
  <r>
    <s v="Id2066"/>
    <n v="2001"/>
    <s v="Oct"/>
    <n v="15"/>
    <n v="1"/>
    <n v="2585.27"/>
    <x v="0"/>
    <x v="0"/>
    <s v="R1011"/>
    <d v="2001-10-15T00:00:00"/>
    <n v="21"/>
  </r>
  <r>
    <s v="Id2065"/>
    <n v="2001"/>
    <s v="Jul"/>
    <n v="28"/>
    <n v="0"/>
    <n v="2585.85"/>
    <x v="0"/>
    <x v="2"/>
    <s v="R1024"/>
    <d v="2001-07-28T00:00:00"/>
    <n v="21"/>
  </r>
  <r>
    <s v="Id2064"/>
    <n v="2001"/>
    <s v="Aug"/>
    <n v="26"/>
    <n v="1"/>
    <n v="2597.7800000000002"/>
    <x v="0"/>
    <x v="1"/>
    <s v="R1011"/>
    <d v="2001-08-26T00:00:00"/>
    <n v="21"/>
  </r>
  <r>
    <s v="Id2063"/>
    <n v="1997"/>
    <s v="Aug"/>
    <n v="26"/>
    <n v="0"/>
    <n v="2632.99"/>
    <x v="0"/>
    <x v="1"/>
    <s v="R1011"/>
    <d v="1997-08-26T00:00:00"/>
    <n v="25"/>
  </r>
  <r>
    <s v="Id2062"/>
    <n v="2000"/>
    <s v="Jun"/>
    <n v="24"/>
    <n v="1"/>
    <n v="2639.04"/>
    <x v="0"/>
    <x v="2"/>
    <s v="R1012"/>
    <d v="2000-06-24T00:00:00"/>
    <n v="22"/>
  </r>
  <r>
    <s v="Id2061"/>
    <n v="2000"/>
    <s v="Dec"/>
    <n v="9"/>
    <n v="1"/>
    <n v="2643.27"/>
    <x v="0"/>
    <x v="1"/>
    <s v="R1012"/>
    <d v="2000-12-09T00:00:00"/>
    <n v="22"/>
  </r>
  <r>
    <s v="Id2060"/>
    <n v="1996"/>
    <s v="Aug"/>
    <n v="5"/>
    <n v="0"/>
    <n v="2680.95"/>
    <x v="1"/>
    <x v="2"/>
    <s v="R1012"/>
    <d v="1996-08-05T00:00:00"/>
    <n v="26"/>
  </r>
  <r>
    <s v="Id2059"/>
    <n v="1994"/>
    <s v="Sep"/>
    <n v="17"/>
    <n v="0"/>
    <n v="2684.69"/>
    <x v="0"/>
    <x v="2"/>
    <s v="R1013"/>
    <d v="1994-09-17T00:00:00"/>
    <n v="28"/>
  </r>
  <r>
    <s v="Id2058"/>
    <n v="1994"/>
    <s v="Oct"/>
    <n v="2"/>
    <n v="0"/>
    <n v="2689.5"/>
    <x v="1"/>
    <x v="2"/>
    <s v="R1013"/>
    <d v="1994-10-02T00:00:00"/>
    <n v="28"/>
  </r>
  <r>
    <s v="Id2057"/>
    <n v="1999"/>
    <s v="Jun"/>
    <n v="11"/>
    <n v="0"/>
    <n v="2690.11"/>
    <x v="0"/>
    <x v="2"/>
    <s v="R1012"/>
    <d v="1999-06-11T00:00:00"/>
    <n v="23"/>
  </r>
  <r>
    <s v="Id2056"/>
    <n v="1996"/>
    <s v="Jun"/>
    <n v="13"/>
    <n v="0"/>
    <n v="2699.57"/>
    <x v="0"/>
    <x v="1"/>
    <s v="R1012"/>
    <d v="1996-06-13T00:00:00"/>
    <n v="26"/>
  </r>
  <r>
    <s v="Id2055"/>
    <n v="2003"/>
    <s v="Jul"/>
    <n v="17"/>
    <n v="1"/>
    <n v="2709.11"/>
    <x v="0"/>
    <x v="2"/>
    <s v="R1012"/>
    <d v="2003-07-17T00:00:00"/>
    <n v="19"/>
  </r>
  <r>
    <s v="Id2054"/>
    <n v="2003"/>
    <s v="Nov"/>
    <n v="21"/>
    <n v="1"/>
    <n v="2709.24"/>
    <x v="0"/>
    <x v="2"/>
    <s v="R1012"/>
    <d v="2003-11-21T00:00:00"/>
    <n v="19"/>
  </r>
  <r>
    <s v="Id2053"/>
    <n v="2003"/>
    <s v="Dec"/>
    <n v="1"/>
    <n v="1"/>
    <n v="2710.83"/>
    <x v="0"/>
    <x v="0"/>
    <s v="R1012"/>
    <d v="2003-12-01T00:00:00"/>
    <n v="19"/>
  </r>
  <r>
    <s v="Id2052"/>
    <n v="2003"/>
    <s v="Aug"/>
    <n v="6"/>
    <n v="1"/>
    <n v="2719.28"/>
    <x v="0"/>
    <x v="2"/>
    <s v="R1012"/>
    <d v="2003-08-06T00:00:00"/>
    <n v="19"/>
  </r>
  <r>
    <s v="Id2051"/>
    <n v="1997"/>
    <s v="Oct"/>
    <n v="30"/>
    <n v="0"/>
    <n v="2721.32"/>
    <x v="2"/>
    <x v="0"/>
    <s v="R1014"/>
    <d v="1997-10-30T00:00:00"/>
    <n v="25"/>
  </r>
  <r>
    <s v="Id2050"/>
    <n v="1988"/>
    <s v="Aug"/>
    <n v="20"/>
    <n v="3"/>
    <n v="2726.06"/>
    <x v="0"/>
    <x v="2"/>
    <s v="R1013"/>
    <d v="1988-08-20T00:00:00"/>
    <n v="34"/>
  </r>
  <r>
    <s v="Id2049"/>
    <n v="1997"/>
    <s v="Oct"/>
    <n v="6"/>
    <n v="0"/>
    <n v="2727.4"/>
    <x v="1"/>
    <x v="0"/>
    <s v="R1016"/>
    <d v="1997-10-06T00:00:00"/>
    <n v="25"/>
  </r>
  <r>
    <s v="Id2048"/>
    <n v="2003"/>
    <s v="Dec"/>
    <n v="3"/>
    <n v="1"/>
    <n v="2730.11"/>
    <x v="0"/>
    <x v="0"/>
    <s v="R1012"/>
    <d v="2003-12-03T00:00:00"/>
    <n v="19"/>
  </r>
  <r>
    <s v="Id2047"/>
    <n v="2000"/>
    <s v="Dec"/>
    <n v="17"/>
    <n v="0"/>
    <n v="2731.91"/>
    <x v="0"/>
    <x v="0"/>
    <s v="R1024"/>
    <d v="2000-12-17T00:00:00"/>
    <n v="22"/>
  </r>
  <r>
    <s v="Id2046"/>
    <n v="2000"/>
    <s v="Oct"/>
    <n v="3"/>
    <n v="0"/>
    <n v="2741.95"/>
    <x v="0"/>
    <x v="0"/>
    <s v="R1024"/>
    <d v="2000-10-03T00:00:00"/>
    <n v="22"/>
  </r>
  <r>
    <s v="Id2045"/>
    <n v="2000"/>
    <s v="Oct"/>
    <n v="11"/>
    <n v="0"/>
    <n v="2755.02"/>
    <x v="0"/>
    <x v="1"/>
    <s v="R1024"/>
    <d v="2000-10-11T00:00:00"/>
    <n v="22"/>
  </r>
  <r>
    <s v="Id2044"/>
    <n v="1997"/>
    <s v="Aug"/>
    <n v="10"/>
    <n v="0"/>
    <n v="2758.99"/>
    <x v="0"/>
    <x v="1"/>
    <s v="R1012"/>
    <d v="1997-08-10T00:00:00"/>
    <n v="25"/>
  </r>
  <r>
    <s v="Id2043"/>
    <n v="2004"/>
    <s v="Nov"/>
    <n v="14"/>
    <n v="0"/>
    <n v="2773.46"/>
    <x v="0"/>
    <x v="1"/>
    <s v="R1021"/>
    <d v="2004-11-14T00:00:00"/>
    <n v="18"/>
  </r>
  <r>
    <s v="?"/>
    <n v="1999"/>
    <s v="Jun"/>
    <n v="9"/>
    <n v="1"/>
    <n v="2775.19"/>
    <x v="0"/>
    <x v="1"/>
    <s v="R1012"/>
    <d v="1999-06-09T00:00:00"/>
    <n v="23"/>
  </r>
  <r>
    <s v="Id2042"/>
    <n v="1999"/>
    <s v="Aug"/>
    <n v="29"/>
    <n v="1"/>
    <n v="2775.19"/>
    <x v="0"/>
    <x v="1"/>
    <s v="R1012"/>
    <d v="1999-08-29T00:00:00"/>
    <n v="23"/>
  </r>
  <r>
    <s v="Id2041"/>
    <n v="1999"/>
    <s v="Dec"/>
    <n v="24"/>
    <n v="1"/>
    <n v="2789.06"/>
    <x v="0"/>
    <x v="0"/>
    <s v="R1012"/>
    <d v="1999-12-24T00:00:00"/>
    <n v="23"/>
  </r>
  <r>
    <s v="Id2040"/>
    <n v="2004"/>
    <s v="Aug"/>
    <n v="4"/>
    <n v="2"/>
    <n v="2801.26"/>
    <x v="0"/>
    <x v="0"/>
    <s v="R1013"/>
    <d v="2004-08-04T00:00:00"/>
    <n v="18"/>
  </r>
  <r>
    <s v="Id2039"/>
    <n v="2003"/>
    <s v="Sep"/>
    <n v="23"/>
    <n v="2"/>
    <n v="2803.7"/>
    <x v="0"/>
    <x v="1"/>
    <s v="R1012"/>
    <d v="2003-09-23T00:00:00"/>
    <n v="19"/>
  </r>
  <r>
    <s v="Id2038"/>
    <n v="2000"/>
    <s v="Oct"/>
    <n v="1"/>
    <n v="0"/>
    <n v="2819.51"/>
    <x v="0"/>
    <x v="0"/>
    <s v="R1011"/>
    <d v="2000-10-01T00:00:00"/>
    <n v="22"/>
  </r>
  <r>
    <s v="Id2037"/>
    <n v="1998"/>
    <s v="Nov"/>
    <n v="15"/>
    <n v="0"/>
    <n v="2842.76"/>
    <x v="0"/>
    <x v="0"/>
    <s v="R1012"/>
    <d v="1998-11-15T00:00:00"/>
    <n v="24"/>
  </r>
  <r>
    <s v="Id2036"/>
    <n v="1998"/>
    <s v="Jun"/>
    <n v="17"/>
    <n v="0"/>
    <n v="2850.68"/>
    <x v="0"/>
    <x v="0"/>
    <s v="R1012"/>
    <d v="1998-06-17T00:00:00"/>
    <n v="24"/>
  </r>
  <r>
    <s v="Id2035"/>
    <n v="1998"/>
    <s v="Sep"/>
    <n v="4"/>
    <n v="0"/>
    <n v="2855.44"/>
    <x v="0"/>
    <x v="0"/>
    <s v="R1012"/>
    <d v="1998-09-04T00:00:00"/>
    <n v="24"/>
  </r>
  <r>
    <s v="Id2034"/>
    <n v="1993"/>
    <s v="Nov"/>
    <n v="1"/>
    <n v="0"/>
    <n v="2866.09"/>
    <x v="1"/>
    <x v="0"/>
    <s v="R1011"/>
    <d v="1993-11-01T00:00:00"/>
    <n v="29"/>
  </r>
  <r>
    <s v="Id2033"/>
    <n v="1993"/>
    <s v="Aug"/>
    <n v="12"/>
    <n v="0"/>
    <n v="2867.12"/>
    <x v="2"/>
    <x v="0"/>
    <s v="R1013"/>
    <d v="1993-08-12T00:00:00"/>
    <n v="29"/>
  </r>
  <r>
    <s v="Id2032"/>
    <n v="1996"/>
    <s v="Jun"/>
    <n v="21"/>
    <n v="0"/>
    <n v="2897.32"/>
    <x v="1"/>
    <x v="0"/>
    <s v="R1016"/>
    <d v="1996-06-21T00:00:00"/>
    <n v="26"/>
  </r>
  <r>
    <s v="Id2031"/>
    <n v="2000"/>
    <s v="Jul"/>
    <n v="14"/>
    <n v="0"/>
    <n v="2897.46"/>
    <x v="0"/>
    <x v="1"/>
    <s v="R1012"/>
    <d v="2000-07-14T00:00:00"/>
    <n v="22"/>
  </r>
  <r>
    <s v="Id2030"/>
    <n v="1999"/>
    <s v="Nov"/>
    <n v="1"/>
    <n v="0"/>
    <n v="2899.49"/>
    <x v="0"/>
    <x v="2"/>
    <s v="R1024"/>
    <d v="1999-11-01T00:00:00"/>
    <n v="23"/>
  </r>
  <r>
    <s v="Id2029"/>
    <n v="1996"/>
    <s v="Oct"/>
    <n v="24"/>
    <n v="1"/>
    <n v="2902.91"/>
    <x v="0"/>
    <x v="2"/>
    <s v="R1013"/>
    <d v="1996-10-24T00:00:00"/>
    <n v="26"/>
  </r>
  <r>
    <s v="Id2028"/>
    <n v="1996"/>
    <s v="Jun"/>
    <n v="13"/>
    <n v="1"/>
    <n v="2904.09"/>
    <x v="0"/>
    <x v="2"/>
    <s v="R1011"/>
    <d v="1996-06-13T00:00:00"/>
    <n v="26"/>
  </r>
  <r>
    <s v="Id2027"/>
    <n v="2003"/>
    <s v="Jun"/>
    <n v="5"/>
    <n v="2"/>
    <n v="2913.57"/>
    <x v="0"/>
    <x v="2"/>
    <s v="R1011"/>
    <d v="2003-06-05T00:00:00"/>
    <n v="20"/>
  </r>
  <r>
    <s v="Id2026"/>
    <n v="1996"/>
    <s v="Jun"/>
    <n v="30"/>
    <n v="1"/>
    <n v="2927.06"/>
    <x v="0"/>
    <x v="2"/>
    <s v="R1013"/>
    <d v="1996-06-30T00:00:00"/>
    <n v="26"/>
  </r>
  <r>
    <s v="Id2025"/>
    <n v="2002"/>
    <s v="Sep"/>
    <n v="30"/>
    <n v="0"/>
    <n v="2943.41"/>
    <x v="0"/>
    <x v="0"/>
    <s v="R1012"/>
    <d v="2002-09-30T00:00:00"/>
    <n v="20"/>
  </r>
  <r>
    <s v="Id2024"/>
    <n v="1995"/>
    <s v="Sep"/>
    <n v="24"/>
    <n v="0"/>
    <n v="2974.13"/>
    <x v="0"/>
    <x v="1"/>
    <s v="R1011"/>
    <d v="1995-09-24T00:00:00"/>
    <n v="27"/>
  </r>
  <r>
    <s v="Id2023"/>
    <n v="1987"/>
    <s v="Jun"/>
    <n v="18"/>
    <n v="3"/>
    <n v="2979.52"/>
    <x v="0"/>
    <x v="0"/>
    <s v="R1013"/>
    <d v="1987-06-18T00:00:00"/>
    <n v="35"/>
  </r>
  <r>
    <s v="Id2022"/>
    <n v="1991"/>
    <s v="Nov"/>
    <n v="20"/>
    <n v="3"/>
    <n v="2985.67"/>
    <x v="0"/>
    <x v="2"/>
    <s v="R1013"/>
    <d v="1991-11-20T00:00:00"/>
    <n v="31"/>
  </r>
  <r>
    <s v="Id2021"/>
    <n v="2002"/>
    <s v="Dec"/>
    <n v="15"/>
    <n v="0"/>
    <n v="3012.22"/>
    <x v="0"/>
    <x v="0"/>
    <s v="R1012"/>
    <d v="2002-12-15T00:00:00"/>
    <n v="20"/>
  </r>
  <r>
    <s v="Id2020"/>
    <n v="1988"/>
    <s v="Sep"/>
    <n v="28"/>
    <n v="3"/>
    <n v="3018.04"/>
    <x v="0"/>
    <x v="2"/>
    <s v="R1012"/>
    <d v="1988-09-28T00:00:00"/>
    <n v="34"/>
  </r>
  <r>
    <s v="Id2019"/>
    <n v="1997"/>
    <s v="Dec"/>
    <n v="19"/>
    <n v="0"/>
    <n v="3021.81"/>
    <x v="0"/>
    <x v="0"/>
    <s v="R1012"/>
    <d v="1997-12-19T00:00:00"/>
    <n v="25"/>
  </r>
  <r>
    <s v="Id2018"/>
    <n v="1998"/>
    <s v="Sep"/>
    <n v="15"/>
    <n v="0"/>
    <n v="3044.21"/>
    <x v="0"/>
    <x v="0"/>
    <s v="R1024"/>
    <d v="1998-09-15T00:00:00"/>
    <n v="24"/>
  </r>
  <r>
    <s v="Id2017"/>
    <n v="1998"/>
    <s v="Aug"/>
    <n v="9"/>
    <n v="0"/>
    <n v="3046.06"/>
    <x v="0"/>
    <x v="1"/>
    <s v="R1023"/>
    <d v="1998-08-09T00:00:00"/>
    <n v="24"/>
  </r>
  <r>
    <s v="Id2016"/>
    <n v="1997"/>
    <s v="Dec"/>
    <n v="22"/>
    <n v="0"/>
    <n v="3051.73"/>
    <x v="0"/>
    <x v="2"/>
    <s v="R1011"/>
    <d v="1997-12-22T00:00:00"/>
    <n v="25"/>
  </r>
  <r>
    <s v="Id2015"/>
    <n v="2002"/>
    <s v="Jun"/>
    <n v="21"/>
    <n v="2"/>
    <n v="3056.39"/>
    <x v="0"/>
    <x v="0"/>
    <s v="R1013"/>
    <d v="2002-06-21T00:00:00"/>
    <n v="20"/>
  </r>
  <r>
    <s v="Id2014"/>
    <n v="1994"/>
    <s v="Sep"/>
    <n v="26"/>
    <n v="0"/>
    <n v="3062.51"/>
    <x v="1"/>
    <x v="1"/>
    <s v="R1012"/>
    <d v="1994-09-26T00:00:00"/>
    <n v="28"/>
  </r>
  <r>
    <s v="Id2013"/>
    <n v="1989"/>
    <s v="Oct"/>
    <n v="1"/>
    <n v="3"/>
    <n v="3065.49"/>
    <x v="0"/>
    <x v="1"/>
    <s v="R1012"/>
    <d v="1989-10-01T00:00:00"/>
    <n v="33"/>
  </r>
  <r>
    <s v="Id2012"/>
    <n v="1995"/>
    <s v="Sep"/>
    <n v="10"/>
    <n v="0"/>
    <n v="3070.81"/>
    <x v="1"/>
    <x v="1"/>
    <s v="R1017"/>
    <d v="1995-09-10T00:00:00"/>
    <n v="27"/>
  </r>
  <r>
    <s v="Id2011"/>
    <n v="2001"/>
    <s v="Oct"/>
    <n v="13"/>
    <n v="2"/>
    <n v="3077.1"/>
    <x v="0"/>
    <x v="1"/>
    <s v="R1012"/>
    <d v="2001-10-13T00:00:00"/>
    <n v="21"/>
  </r>
  <r>
    <s v="Id2010"/>
    <n v="1987"/>
    <s v="Aug"/>
    <n v="1"/>
    <n v="3"/>
    <n v="3088.06"/>
    <x v="0"/>
    <x v="2"/>
    <s v="R1013"/>
    <d v="1987-08-01T00:00:00"/>
    <n v="35"/>
  </r>
  <r>
    <s v="Id2009"/>
    <n v="1999"/>
    <s v="Jun"/>
    <n v="25"/>
    <n v="0"/>
    <n v="3128.35"/>
    <x v="0"/>
    <x v="0"/>
    <s v="R1021"/>
    <d v="1999-06-25T00:00:00"/>
    <n v="23"/>
  </r>
  <r>
    <s v="Id2008"/>
    <n v="1994"/>
    <s v="Jul"/>
    <n v="10"/>
    <n v="0"/>
    <n v="3161.45"/>
    <x v="0"/>
    <x v="1"/>
    <s v="R1011"/>
    <d v="1994-07-10T00:00:00"/>
    <n v="28"/>
  </r>
  <r>
    <s v="Id2007"/>
    <n v="1993"/>
    <s v="Sep"/>
    <n v="25"/>
    <n v="0"/>
    <n v="3162.02"/>
    <x v="0"/>
    <x v="0"/>
    <s v="R1013"/>
    <d v="1993-09-25T00:00:00"/>
    <n v="29"/>
  </r>
  <r>
    <s v="Id2006"/>
    <n v="2001"/>
    <s v="Aug"/>
    <n v="29"/>
    <n v="1"/>
    <n v="3167.46"/>
    <x v="0"/>
    <x v="0"/>
    <s v="R1024"/>
    <d v="2001-08-29T00:00:00"/>
    <n v="21"/>
  </r>
  <r>
    <s v="Id2005"/>
    <n v="1994"/>
    <s v="Oct"/>
    <n v="25"/>
    <n v="0"/>
    <n v="3171.61"/>
    <x v="0"/>
    <x v="0"/>
    <s v="R1013"/>
    <d v="1994-10-25T00:00:00"/>
    <n v="28"/>
  </r>
  <r>
    <s v="Id2004"/>
    <n v="1994"/>
    <s v="Jul"/>
    <n v="6"/>
    <n v="0"/>
    <n v="3172.02"/>
    <x v="0"/>
    <x v="1"/>
    <s v="R1011"/>
    <d v="1994-07-06T00:00:00"/>
    <n v="28"/>
  </r>
  <r>
    <s v="Id2003"/>
    <n v="1996"/>
    <s v="Aug"/>
    <n v="14"/>
    <n v="0"/>
    <n v="3176.29"/>
    <x v="0"/>
    <x v="2"/>
    <s v="R1012"/>
    <d v="1996-08-14T00:00:00"/>
    <n v="26"/>
  </r>
  <r>
    <s v="Id2002"/>
    <n v="1996"/>
    <s v="Jul"/>
    <n v="3"/>
    <n v="0"/>
    <n v="3176.82"/>
    <x v="0"/>
    <x v="1"/>
    <s v="R1012"/>
    <d v="1996-07-03T00:00:00"/>
    <n v="26"/>
  </r>
  <r>
    <s v="Id2001"/>
    <n v="2000"/>
    <s v="Sep"/>
    <n v="23"/>
    <n v="0"/>
    <n v="3179.96"/>
    <x v="0"/>
    <x v="2"/>
    <s v="R1012"/>
    <d v="2000-09-23T00:00:00"/>
    <n v="22"/>
  </r>
  <r>
    <s v="Id2000"/>
    <n v="2001"/>
    <s v="Sep"/>
    <n v="2"/>
    <n v="2"/>
    <n v="3180.51"/>
    <x v="0"/>
    <x v="2"/>
    <s v="R1013"/>
    <d v="2001-09-02T00:00:00"/>
    <n v="21"/>
  </r>
  <r>
    <s v="Id1999"/>
    <n v="1996"/>
    <s v="Oct"/>
    <n v="11"/>
    <n v="0"/>
    <n v="3201.25"/>
    <x v="0"/>
    <x v="0"/>
    <s v="R1012"/>
    <d v="1996-10-11T00:00:00"/>
    <n v="26"/>
  </r>
  <r>
    <s v="Id1998"/>
    <n v="1997"/>
    <s v="Jul"/>
    <n v="5"/>
    <n v="0"/>
    <n v="3206.49"/>
    <x v="0"/>
    <x v="0"/>
    <s v="R1024"/>
    <d v="1997-07-05T00:00:00"/>
    <n v="25"/>
  </r>
  <r>
    <s v="Id1997"/>
    <n v="1997"/>
    <s v="Dec"/>
    <n v="22"/>
    <n v="1"/>
    <n v="3208.79"/>
    <x v="0"/>
    <x v="0"/>
    <s v="R1011"/>
    <d v="1997-12-22T00:00:00"/>
    <n v="25"/>
  </r>
  <r>
    <s v="Id1996"/>
    <n v="1997"/>
    <s v="Jul"/>
    <n v="6"/>
    <n v="0"/>
    <n v="3213.62"/>
    <x v="0"/>
    <x v="2"/>
    <s v="R1024"/>
    <d v="1997-07-06T00:00:00"/>
    <n v="25"/>
  </r>
  <r>
    <s v="Id1995"/>
    <n v="1997"/>
    <s v="Aug"/>
    <n v="2"/>
    <n v="1"/>
    <n v="3227.12"/>
    <x v="0"/>
    <x v="0"/>
    <s v="R1013"/>
    <d v="1997-08-02T00:00:00"/>
    <n v="25"/>
  </r>
  <r>
    <s v="Id1994"/>
    <n v="1997"/>
    <s v="Sep"/>
    <n v="2"/>
    <n v="1"/>
    <n v="3238.44"/>
    <x v="0"/>
    <x v="0"/>
    <s v="R1013"/>
    <d v="1997-09-02T00:00:00"/>
    <n v="25"/>
  </r>
  <r>
    <s v="Id1993"/>
    <n v="1991"/>
    <s v="Nov"/>
    <n v="13"/>
    <n v="0"/>
    <n v="3260.2"/>
    <x v="1"/>
    <x v="2"/>
    <s v="R1011"/>
    <d v="1991-11-13T00:00:00"/>
    <n v="31"/>
  </r>
  <r>
    <s v="Id1992"/>
    <n v="1994"/>
    <s v="Dec"/>
    <n v="2"/>
    <n v="0"/>
    <n v="3268.85"/>
    <x v="1"/>
    <x v="1"/>
    <s v="R1016"/>
    <d v="1994-12-02T00:00:00"/>
    <n v="28"/>
  </r>
  <r>
    <s v="Id1991"/>
    <n v="1994"/>
    <s v="Jul"/>
    <n v="1"/>
    <n v="1"/>
    <n v="3277.16"/>
    <x v="0"/>
    <x v="0"/>
    <s v="R1011"/>
    <d v="1994-07-01T00:00:00"/>
    <n v="28"/>
  </r>
  <r>
    <s v="Id1990"/>
    <n v="2001"/>
    <s v="Oct"/>
    <n v="6"/>
    <n v="2"/>
    <n v="3279.87"/>
    <x v="0"/>
    <x v="1"/>
    <s v="R1017"/>
    <d v="2001-10-06T00:00:00"/>
    <n v="21"/>
  </r>
  <r>
    <s v="Id1989"/>
    <n v="2003"/>
    <s v="Jul"/>
    <n v="3"/>
    <n v="0"/>
    <n v="3280.22"/>
    <x v="0"/>
    <x v="0"/>
    <s v="R1011"/>
    <d v="2003-07-03T00:00:00"/>
    <n v="19"/>
  </r>
  <r>
    <s v="Id1988"/>
    <n v="1996"/>
    <s v="Nov"/>
    <n v="17"/>
    <n v="1"/>
    <n v="3292.53"/>
    <x v="0"/>
    <x v="2"/>
    <s v="R1012"/>
    <d v="1996-11-17T00:00:00"/>
    <n v="26"/>
  </r>
  <r>
    <s v="Id1987"/>
    <n v="2003"/>
    <s v="Dec"/>
    <n v="5"/>
    <n v="0"/>
    <n v="3300.7"/>
    <x v="0"/>
    <x v="2"/>
    <s v="R1025"/>
    <d v="2003-12-05T00:00:00"/>
    <n v="19"/>
  </r>
  <r>
    <s v="Id1986"/>
    <n v="2003"/>
    <s v="Nov"/>
    <n v="18"/>
    <n v="0"/>
    <n v="3308.46"/>
    <x v="0"/>
    <x v="1"/>
    <s v="R1021"/>
    <d v="2003-11-18T00:00:00"/>
    <n v="19"/>
  </r>
  <r>
    <s v="Id1985"/>
    <n v="1997"/>
    <s v="Jun"/>
    <n v="20"/>
    <n v="1"/>
    <n v="3309.79"/>
    <x v="1"/>
    <x v="0"/>
    <s v="R1017"/>
    <d v="1997-06-20T00:00:00"/>
    <n v="25"/>
  </r>
  <r>
    <s v="Id1984"/>
    <n v="1991"/>
    <s v="Sep"/>
    <n v="1"/>
    <n v="3"/>
    <n v="3342.79"/>
    <x v="0"/>
    <x v="1"/>
    <s v="R1013"/>
    <d v="1991-09-01T00:00:00"/>
    <n v="31"/>
  </r>
  <r>
    <s v="Id1983"/>
    <n v="1993"/>
    <s v="Oct"/>
    <n v="28"/>
    <n v="0"/>
    <n v="3353.28"/>
    <x v="0"/>
    <x v="1"/>
    <s v="R1011"/>
    <d v="1993-10-28T00:00:00"/>
    <n v="29"/>
  </r>
  <r>
    <s v="Id1982"/>
    <n v="1995"/>
    <s v="Jun"/>
    <n v="23"/>
    <n v="0"/>
    <n v="3353.47"/>
    <x v="0"/>
    <x v="0"/>
    <s v="R1012"/>
    <d v="1995-06-23T00:00:00"/>
    <n v="27"/>
  </r>
  <r>
    <s v="Id1981"/>
    <n v="1993"/>
    <s v="Oct"/>
    <n v="7"/>
    <n v="0"/>
    <n v="3366.67"/>
    <x v="0"/>
    <x v="2"/>
    <s v="R1013"/>
    <d v="1993-10-07T00:00:00"/>
    <n v="29"/>
  </r>
  <r>
    <s v="Id1980"/>
    <n v="1996"/>
    <s v="Dec"/>
    <n v="14"/>
    <n v="1"/>
    <n v="3378.91"/>
    <x v="0"/>
    <x v="1"/>
    <s v="R1011"/>
    <d v="1996-12-14T00:00:00"/>
    <n v="26"/>
  </r>
  <r>
    <s v="Id1979"/>
    <n v="1996"/>
    <s v="Nov"/>
    <n v="13"/>
    <n v="0"/>
    <n v="3385.4"/>
    <x v="0"/>
    <x v="2"/>
    <s v="R1024"/>
    <d v="1996-11-13T00:00:00"/>
    <n v="26"/>
  </r>
  <r>
    <s v="Id1978"/>
    <n v="1996"/>
    <s v="Aug"/>
    <n v="10"/>
    <n v="1"/>
    <n v="3392.37"/>
    <x v="0"/>
    <x v="0"/>
    <s v="R1013"/>
    <d v="1996-08-10T00:00:00"/>
    <n v="26"/>
  </r>
  <r>
    <s v="Id1977"/>
    <n v="1996"/>
    <s v="Oct"/>
    <n v="27"/>
    <n v="1"/>
    <n v="3392.98"/>
    <x v="0"/>
    <x v="0"/>
    <s v="R1013"/>
    <d v="1996-10-27T00:00:00"/>
    <n v="26"/>
  </r>
  <r>
    <s v="Id1976"/>
    <n v="2004"/>
    <s v="Jul"/>
    <n v="16"/>
    <n v="2"/>
    <n v="3393.36"/>
    <x v="0"/>
    <x v="2"/>
    <s v="R1023"/>
    <d v="2004-07-16T00:00:00"/>
    <n v="18"/>
  </r>
  <r>
    <s v="Id1975"/>
    <n v="1996"/>
    <s v="Dec"/>
    <n v="19"/>
    <n v="1"/>
    <n v="3410.32"/>
    <x v="0"/>
    <x v="2"/>
    <s v="R1011"/>
    <d v="1996-12-19T00:00:00"/>
    <n v="26"/>
  </r>
  <r>
    <s v="Id1974"/>
    <n v="2001"/>
    <s v="Dec"/>
    <n v="26"/>
    <n v="0"/>
    <n v="3434.38"/>
    <x v="0"/>
    <x v="2"/>
    <s v="R1011"/>
    <d v="2001-12-26T00:00:00"/>
    <n v="21"/>
  </r>
  <r>
    <s v="Id1973"/>
    <n v="1986"/>
    <s v="Aug"/>
    <n v="27"/>
    <n v="3"/>
    <n v="3436.5"/>
    <x v="0"/>
    <x v="1"/>
    <s v="R1013"/>
    <d v="1986-08-27T00:00:00"/>
    <n v="36"/>
  </r>
  <r>
    <s v="Id1972"/>
    <n v="2000"/>
    <s v="Jun"/>
    <n v="20"/>
    <n v="3"/>
    <n v="3443.06"/>
    <x v="0"/>
    <x v="1"/>
    <s v="R1011"/>
    <d v="2000-06-20T00:00:00"/>
    <n v="22"/>
  </r>
  <r>
    <s v="Id1971"/>
    <n v="1987"/>
    <s v="Sep"/>
    <n v="14"/>
    <n v="3"/>
    <n v="3453.77"/>
    <x v="0"/>
    <x v="1"/>
    <s v="R1011"/>
    <d v="1987-09-14T00:00:00"/>
    <n v="35"/>
  </r>
  <r>
    <s v="Id1970"/>
    <n v="2003"/>
    <s v="Jul"/>
    <n v="29"/>
    <n v="0"/>
    <n v="3463.51"/>
    <x v="0"/>
    <x v="1"/>
    <s v="R1025"/>
    <d v="2003-07-29T00:00:00"/>
    <n v="19"/>
  </r>
  <r>
    <s v="Id1969"/>
    <n v="1993"/>
    <s v="Oct"/>
    <n v="12"/>
    <n v="1"/>
    <n v="3471.41"/>
    <x v="0"/>
    <x v="2"/>
    <s v="R1013"/>
    <d v="1993-10-12T00:00:00"/>
    <n v="29"/>
  </r>
  <r>
    <s v="Id1968"/>
    <n v="2004"/>
    <s v="Jun"/>
    <n v="26"/>
    <n v="3"/>
    <n v="3481.87"/>
    <x v="0"/>
    <x v="0"/>
    <s v="R1016"/>
    <d v="2004-06-26T00:00:00"/>
    <n v="18"/>
  </r>
  <r>
    <s v="Id1967"/>
    <n v="1996"/>
    <s v="Sep"/>
    <n v="19"/>
    <n v="2"/>
    <n v="3484.33"/>
    <x v="1"/>
    <x v="0"/>
    <s v="R1011"/>
    <d v="1996-09-19T00:00:00"/>
    <n v="26"/>
  </r>
  <r>
    <s v="Id1966"/>
    <n v="1996"/>
    <s v="Sep"/>
    <n v="18"/>
    <n v="1"/>
    <n v="3490.55"/>
    <x v="2"/>
    <x v="2"/>
    <s v="R1015"/>
    <d v="1996-09-18T00:00:00"/>
    <n v="26"/>
  </r>
  <r>
    <s v="Id1965"/>
    <n v="1999"/>
    <s v="Sep"/>
    <n v="22"/>
    <n v="2"/>
    <n v="3500.61"/>
    <x v="0"/>
    <x v="2"/>
    <s v="R1013"/>
    <d v="1999-09-22T00:00:00"/>
    <n v="23"/>
  </r>
  <r>
    <s v="Id1964"/>
    <n v="1998"/>
    <s v="Sep"/>
    <n v="16"/>
    <n v="2"/>
    <n v="3537.7"/>
    <x v="1"/>
    <x v="0"/>
    <s v="R1012"/>
    <d v="1998-09-16T00:00:00"/>
    <n v="24"/>
  </r>
  <r>
    <s v="Id1963"/>
    <n v="2003"/>
    <s v="Aug"/>
    <n v="24"/>
    <n v="0"/>
    <n v="3538.9"/>
    <x v="0"/>
    <x v="2"/>
    <s v="R1012"/>
    <d v="2003-08-24T00:00:00"/>
    <n v="19"/>
  </r>
  <r>
    <s v="Id1962"/>
    <n v="1988"/>
    <s v="Oct"/>
    <n v="15"/>
    <n v="3"/>
    <n v="3540.12"/>
    <x v="0"/>
    <x v="1"/>
    <s v="R1013"/>
    <d v="1988-10-15T00:00:00"/>
    <n v="34"/>
  </r>
  <r>
    <s v="Id1961"/>
    <n v="1992"/>
    <s v="Dec"/>
    <n v="22"/>
    <n v="0"/>
    <n v="3554.2"/>
    <x v="0"/>
    <x v="0"/>
    <s v="R1011"/>
    <d v="1992-12-22T00:00:00"/>
    <n v="30"/>
  </r>
  <r>
    <s v="Id1960"/>
    <n v="1994"/>
    <s v="Sep"/>
    <n v="24"/>
    <n v="0"/>
    <n v="3556.92"/>
    <x v="0"/>
    <x v="0"/>
    <s v="R1012"/>
    <d v="1994-09-24T00:00:00"/>
    <n v="28"/>
  </r>
  <r>
    <s v="Id1959"/>
    <n v="1995"/>
    <s v="Oct"/>
    <n v="9"/>
    <n v="0"/>
    <n v="3558.62"/>
    <x v="0"/>
    <x v="0"/>
    <s v="R1024"/>
    <d v="1995-10-09T00:00:00"/>
    <n v="27"/>
  </r>
  <r>
    <s v="Id1958"/>
    <n v="1995"/>
    <s v="Jun"/>
    <n v="16"/>
    <n v="1"/>
    <n v="3561.89"/>
    <x v="0"/>
    <x v="1"/>
    <s v="R1013"/>
    <d v="1995-06-16T00:00:00"/>
    <n v="27"/>
  </r>
  <r>
    <s v="Id1957"/>
    <n v="1981"/>
    <s v="Oct"/>
    <n v="10"/>
    <n v="1"/>
    <n v="3562.87"/>
    <x v="0"/>
    <x v="1"/>
    <s v="R1013"/>
    <d v="1981-10-10T00:00:00"/>
    <n v="41"/>
  </r>
  <r>
    <s v="Id1956"/>
    <n v="1988"/>
    <s v="Aug"/>
    <n v="18"/>
    <n v="3"/>
    <n v="3569.96"/>
    <x v="0"/>
    <x v="1"/>
    <s v="R1012"/>
    <d v="1988-08-18T00:00:00"/>
    <n v="34"/>
  </r>
  <r>
    <s v="Id1955"/>
    <n v="1995"/>
    <s v="Aug"/>
    <n v="23"/>
    <n v="1"/>
    <n v="3578"/>
    <x v="0"/>
    <x v="0"/>
    <s v="R1011"/>
    <d v="1995-08-23T00:00:00"/>
    <n v="27"/>
  </r>
  <r>
    <s v="Id1954"/>
    <n v="2001"/>
    <s v="Nov"/>
    <n v="11"/>
    <n v="2"/>
    <n v="3579.83"/>
    <x v="0"/>
    <x v="2"/>
    <s v="R1012"/>
    <d v="2001-11-11T00:00:00"/>
    <n v="21"/>
  </r>
  <r>
    <s v="Id1953"/>
    <n v="1986"/>
    <s v="Dec"/>
    <n v="27"/>
    <n v="3"/>
    <n v="3589.14"/>
    <x v="0"/>
    <x v="2"/>
    <s v="R1013"/>
    <d v="1986-12-27T00:00:00"/>
    <n v="36"/>
  </r>
  <r>
    <s v="Id1952"/>
    <n v="1999"/>
    <s v="Jun"/>
    <n v="6"/>
    <n v="3"/>
    <n v="3591.48"/>
    <x v="0"/>
    <x v="0"/>
    <s v="R1011"/>
    <d v="1999-06-06T00:00:00"/>
    <n v="24"/>
  </r>
  <r>
    <s v="Id1951"/>
    <n v="1997"/>
    <s v="Nov"/>
    <n v="4"/>
    <n v="1"/>
    <n v="3594.17"/>
    <x v="0"/>
    <x v="2"/>
    <s v="R1012"/>
    <d v="1997-11-04T00:00:00"/>
    <n v="25"/>
  </r>
  <r>
    <s v="Id1950"/>
    <n v="1999"/>
    <s v="Aug"/>
    <n v="12"/>
    <n v="3"/>
    <n v="3597.6"/>
    <x v="0"/>
    <x v="2"/>
    <s v="R1011"/>
    <d v="1999-08-12T00:00:00"/>
    <n v="23"/>
  </r>
  <r>
    <s v="Id1949"/>
    <n v="1988"/>
    <s v="Nov"/>
    <n v="4"/>
    <n v="3"/>
    <n v="3603.6"/>
    <x v="0"/>
    <x v="1"/>
    <s v="R1013"/>
    <d v="1988-11-04T00:00:00"/>
    <n v="34"/>
  </r>
  <r>
    <s v="Id1948"/>
    <n v="1990"/>
    <s v="Oct"/>
    <n v="11"/>
    <n v="3"/>
    <n v="3606.43"/>
    <x v="0"/>
    <x v="1"/>
    <s v="R1013"/>
    <d v="1990-10-11T00:00:00"/>
    <n v="32"/>
  </r>
  <r>
    <s v="Id1947"/>
    <n v="1985"/>
    <s v="Jun"/>
    <n v="14"/>
    <n v="3"/>
    <n v="3622.13"/>
    <x v="0"/>
    <x v="1"/>
    <s v="R1013"/>
    <d v="1985-06-14T00:00:00"/>
    <n v="37"/>
  </r>
  <r>
    <s v="Id1946"/>
    <n v="1992"/>
    <s v="Nov"/>
    <n v="17"/>
    <n v="0"/>
    <n v="3645.09"/>
    <x v="2"/>
    <x v="2"/>
    <s v="R1014"/>
    <d v="1992-11-17T00:00:00"/>
    <n v="30"/>
  </r>
  <r>
    <s v="Id1945"/>
    <n v="1990"/>
    <s v="Nov"/>
    <n v="8"/>
    <n v="3"/>
    <n v="3653.29"/>
    <x v="0"/>
    <x v="0"/>
    <s v="R1011"/>
    <d v="1990-11-08T00:00:00"/>
    <n v="32"/>
  </r>
  <r>
    <s v="Id1944"/>
    <n v="1992"/>
    <s v="Sep"/>
    <n v="14"/>
    <n v="1"/>
    <n v="3659.35"/>
    <x v="1"/>
    <x v="1"/>
    <s v="R1011"/>
    <d v="1992-09-14T00:00:00"/>
    <n v="30"/>
  </r>
  <r>
    <s v="Id1943"/>
    <n v="1984"/>
    <s v="Jul"/>
    <n v="6"/>
    <n v="3"/>
    <n v="3678.86"/>
    <x v="0"/>
    <x v="0"/>
    <s v="R1013"/>
    <d v="1984-07-06T00:00:00"/>
    <n v="38"/>
  </r>
  <r>
    <s v="Id1942"/>
    <n v="2003"/>
    <s v="Jul"/>
    <n v="10"/>
    <n v="0"/>
    <n v="3688.35"/>
    <x v="0"/>
    <x v="2"/>
    <s v="R1021"/>
    <d v="2003-07-10T00:00:00"/>
    <n v="19"/>
  </r>
  <r>
    <s v="Id1941"/>
    <n v="1981"/>
    <s v="Dec"/>
    <n v="14"/>
    <n v="1"/>
    <n v="3688.38"/>
    <x v="0"/>
    <x v="2"/>
    <s v="R1013"/>
    <d v="1981-12-14T00:00:00"/>
    <n v="41"/>
  </r>
  <r>
    <s v="Id1940"/>
    <n v="1995"/>
    <s v="Oct"/>
    <n v="21"/>
    <n v="2"/>
    <n v="3693.43"/>
    <x v="0"/>
    <x v="0"/>
    <s v="R1011"/>
    <d v="1995-10-21T00:00:00"/>
    <n v="27"/>
  </r>
  <r>
    <s v="Id1939"/>
    <n v="1988"/>
    <s v="Aug"/>
    <n v="18"/>
    <n v="3"/>
    <n v="3699.54"/>
    <x v="0"/>
    <x v="0"/>
    <s v="R1013"/>
    <d v="1988-08-18T00:00:00"/>
    <n v="34"/>
  </r>
  <r>
    <s v="Id1938"/>
    <n v="1989"/>
    <s v="Dec"/>
    <n v="2"/>
    <n v="0"/>
    <n v="3704.35"/>
    <x v="0"/>
    <x v="2"/>
    <s v="R1013"/>
    <d v="1989-12-02T00:00:00"/>
    <n v="33"/>
  </r>
  <r>
    <s v="Id1937"/>
    <n v="2004"/>
    <s v="Nov"/>
    <n v="5"/>
    <n v="0"/>
    <n v="3722.23"/>
    <x v="0"/>
    <x v="2"/>
    <s v="R1025"/>
    <d v="2004-11-05T00:00:00"/>
    <n v="18"/>
  </r>
  <r>
    <s v="Id1936"/>
    <n v="1986"/>
    <s v="Dec"/>
    <n v="1"/>
    <n v="3"/>
    <n v="3731.6"/>
    <x v="0"/>
    <x v="2"/>
    <s v="R1013"/>
    <d v="1986-12-01T00:00:00"/>
    <n v="36"/>
  </r>
  <r>
    <s v="Id1935"/>
    <n v="1994"/>
    <s v="Aug"/>
    <n v="22"/>
    <n v="0"/>
    <n v="3732.63"/>
    <x v="0"/>
    <x v="0"/>
    <s v="R1024"/>
    <d v="1994-08-22T00:00:00"/>
    <n v="28"/>
  </r>
  <r>
    <s v="Id1934"/>
    <n v="1993"/>
    <s v="Jun"/>
    <n v="22"/>
    <n v="0"/>
    <n v="3736.46"/>
    <x v="0"/>
    <x v="2"/>
    <s v="R1012"/>
    <d v="1993-06-22T00:00:00"/>
    <n v="29"/>
  </r>
  <r>
    <s v="Id1933"/>
    <n v="1986"/>
    <s v="Sep"/>
    <n v="9"/>
    <n v="3"/>
    <n v="3748.56"/>
    <x v="0"/>
    <x v="2"/>
    <s v="R1013"/>
    <d v="1986-09-09T00:00:00"/>
    <n v="36"/>
  </r>
  <r>
    <s v="Id1932"/>
    <n v="1991"/>
    <s v="Oct"/>
    <n v="28"/>
    <n v="0"/>
    <n v="3756.62"/>
    <x v="0"/>
    <x v="2"/>
    <s v="R1013"/>
    <d v="1991-10-28T00:00:00"/>
    <n v="31"/>
  </r>
  <r>
    <s v="Id1931"/>
    <n v="1991"/>
    <s v="Aug"/>
    <n v="25"/>
    <n v="0"/>
    <n v="3757.84"/>
    <x v="0"/>
    <x v="1"/>
    <s v="R1013"/>
    <d v="1991-08-25T00:00:00"/>
    <n v="31"/>
  </r>
  <r>
    <s v="Id1930"/>
    <n v="1991"/>
    <s v="Oct"/>
    <n v="24"/>
    <n v="0"/>
    <n v="3761.29"/>
    <x v="0"/>
    <x v="0"/>
    <s v="R1011"/>
    <d v="1991-10-24T00:00:00"/>
    <n v="31"/>
  </r>
  <r>
    <s v="Id1929"/>
    <n v="1994"/>
    <s v="Nov"/>
    <n v="21"/>
    <n v="1"/>
    <n v="3766.88"/>
    <x v="0"/>
    <x v="1"/>
    <s v="R1013"/>
    <d v="1994-11-21T00:00:00"/>
    <n v="28"/>
  </r>
  <r>
    <s v="Id1928"/>
    <n v="1987"/>
    <s v="Oct"/>
    <n v="24"/>
    <n v="3"/>
    <n v="3773.23"/>
    <x v="0"/>
    <x v="0"/>
    <s v="R1013"/>
    <d v="1987-10-24T00:00:00"/>
    <n v="35"/>
  </r>
  <r>
    <s v="Id1927"/>
    <n v="1981"/>
    <s v="Dec"/>
    <n v="13"/>
    <n v="1"/>
    <n v="3785.77"/>
    <x v="0"/>
    <x v="1"/>
    <s v="R1013"/>
    <d v="1981-12-13T00:00:00"/>
    <n v="41"/>
  </r>
  <r>
    <s v="Id1926"/>
    <n v="1988"/>
    <s v="Aug"/>
    <n v="28"/>
    <n v="3"/>
    <n v="3793.55"/>
    <x v="0"/>
    <x v="0"/>
    <s v="R1013"/>
    <d v="1988-08-28T00:00:00"/>
    <n v="34"/>
  </r>
  <r>
    <s v="Id1925"/>
    <n v="1999"/>
    <s v="Jun"/>
    <n v="24"/>
    <n v="0"/>
    <n v="3796.36"/>
    <x v="0"/>
    <x v="0"/>
    <s v="R1012"/>
    <d v="1999-06-24T00:00:00"/>
    <n v="23"/>
  </r>
  <r>
    <s v="Id1924"/>
    <n v="1981"/>
    <s v="Sep"/>
    <n v="29"/>
    <n v="1"/>
    <n v="3797.2"/>
    <x v="0"/>
    <x v="0"/>
    <s v="R1012"/>
    <d v="1981-09-29T00:00:00"/>
    <n v="41"/>
  </r>
  <r>
    <s v="Id1923"/>
    <n v="1994"/>
    <s v="Aug"/>
    <n v="12"/>
    <n v="2"/>
    <n v="3847.67"/>
    <x v="1"/>
    <x v="2"/>
    <s v="R1011"/>
    <d v="1994-08-12T00:00:00"/>
    <n v="28"/>
  </r>
  <r>
    <s v="Id1922"/>
    <n v="1991"/>
    <s v="Aug"/>
    <n v="19"/>
    <n v="0"/>
    <n v="3857.76"/>
    <x v="1"/>
    <x v="1"/>
    <s v="R1016"/>
    <d v="1991-08-19T00:00:00"/>
    <n v="31"/>
  </r>
  <r>
    <s v="Id1921"/>
    <n v="2001"/>
    <s v="Jun"/>
    <n v="6"/>
    <n v="0"/>
    <n v="3858.51"/>
    <x v="0"/>
    <x v="0"/>
    <s v="R1025"/>
    <d v="2001-06-06T00:00:00"/>
    <n v="22"/>
  </r>
  <r>
    <s v="Id1920"/>
    <n v="2001"/>
    <s v="Oct"/>
    <n v="18"/>
    <n v="3"/>
    <n v="3861.21"/>
    <x v="0"/>
    <x v="2"/>
    <s v="R1016"/>
    <d v="2001-10-18T00:00:00"/>
    <n v="21"/>
  </r>
  <r>
    <s v="Id1919"/>
    <n v="1990"/>
    <s v="Jun"/>
    <n v="24"/>
    <n v="0"/>
    <n v="3866.86"/>
    <x v="2"/>
    <x v="1"/>
    <s v="R1012"/>
    <d v="1990-06-24T00:00:00"/>
    <n v="32"/>
  </r>
  <r>
    <s v="Id1918"/>
    <n v="1991"/>
    <s v="Jul"/>
    <n v="25"/>
    <n v="1"/>
    <n v="3875.73"/>
    <x v="0"/>
    <x v="0"/>
    <s v="R1013"/>
    <d v="1991-07-25T00:00:00"/>
    <n v="31"/>
  </r>
  <r>
    <s v="Id1917"/>
    <n v="1996"/>
    <s v="Oct"/>
    <n v="23"/>
    <n v="2"/>
    <n v="3877.3"/>
    <x v="2"/>
    <x v="0"/>
    <s v="R1012"/>
    <d v="1996-10-23T00:00:00"/>
    <n v="26"/>
  </r>
  <r>
    <s v="Id1916"/>
    <n v="2004"/>
    <s v="Jul"/>
    <n v="13"/>
    <n v="0"/>
    <n v="3889.2"/>
    <x v="0"/>
    <x v="2"/>
    <s v="R1012"/>
    <d v="2004-07-13T00:00:00"/>
    <n v="18"/>
  </r>
  <r>
    <s v="Id1915"/>
    <n v="1993"/>
    <s v="Sep"/>
    <n v="14"/>
    <n v="0"/>
    <n v="3898.35"/>
    <x v="0"/>
    <x v="2"/>
    <s v="R1012"/>
    <d v="1993-09-14T00:00:00"/>
    <n v="29"/>
  </r>
  <r>
    <s v="Id1914"/>
    <n v="1981"/>
    <s v="Aug"/>
    <n v="27"/>
    <n v="1"/>
    <n v="3902.07"/>
    <x v="0"/>
    <x v="2"/>
    <s v="R1013"/>
    <d v="1981-08-27T00:00:00"/>
    <n v="41"/>
  </r>
  <r>
    <s v="Id1913"/>
    <n v="1997"/>
    <s v="Nov"/>
    <n v="24"/>
    <n v="3"/>
    <n v="3906.13"/>
    <x v="1"/>
    <x v="0"/>
    <s v="R1011"/>
    <d v="1997-11-24T00:00:00"/>
    <n v="25"/>
  </r>
  <r>
    <s v="Id1912"/>
    <n v="1985"/>
    <s v="Jul"/>
    <n v="5"/>
    <n v="3"/>
    <n v="3910.44"/>
    <x v="0"/>
    <x v="2"/>
    <s v="R1013"/>
    <d v="1985-07-05T00:00:00"/>
    <n v="37"/>
  </r>
  <r>
    <s v="Id1911"/>
    <n v="2000"/>
    <s v="Jul"/>
    <n v="10"/>
    <n v="2"/>
    <n v="3925.76"/>
    <x v="0"/>
    <x v="2"/>
    <s v="R1024"/>
    <d v="2000-07-10T00:00:00"/>
    <n v="22"/>
  </r>
  <r>
    <s v="Id1910"/>
    <n v="2002"/>
    <s v="Jun"/>
    <n v="15"/>
    <n v="0"/>
    <n v="3931.51"/>
    <x v="0"/>
    <x v="0"/>
    <s v="R1011"/>
    <d v="2002-06-15T00:00:00"/>
    <n v="20"/>
  </r>
  <r>
    <s v="Id1909"/>
    <n v="1988"/>
    <s v="Oct"/>
    <n v="24"/>
    <n v="0"/>
    <n v="3935.18"/>
    <x v="1"/>
    <x v="1"/>
    <s v="R1013"/>
    <d v="1988-10-24T00:00:00"/>
    <n v="34"/>
  </r>
  <r>
    <s v="Id1908"/>
    <n v="1993"/>
    <s v="Sep"/>
    <n v="29"/>
    <n v="0"/>
    <n v="3943.6"/>
    <x v="0"/>
    <x v="0"/>
    <s v="R1024"/>
    <d v="1993-09-29T00:00:00"/>
    <n v="29"/>
  </r>
  <r>
    <s v="Id1907"/>
    <n v="1993"/>
    <s v="Nov"/>
    <n v="11"/>
    <n v="1"/>
    <n v="3947.41"/>
    <x v="0"/>
    <x v="2"/>
    <s v="R1013"/>
    <d v="1993-11-11T00:00:00"/>
    <n v="29"/>
  </r>
  <r>
    <s v="Id1906"/>
    <n v="1999"/>
    <s v="Jul"/>
    <n v="10"/>
    <n v="0"/>
    <n v="3955.98"/>
    <x v="0"/>
    <x v="0"/>
    <s v="R1021"/>
    <d v="1999-07-10T00:00:00"/>
    <n v="23"/>
  </r>
  <r>
    <s v="Id1905"/>
    <n v="1995"/>
    <s v="Jul"/>
    <n v="11"/>
    <n v="1"/>
    <n v="3956.07"/>
    <x v="0"/>
    <x v="2"/>
    <s v="R1012"/>
    <d v="1995-07-11T00:00:00"/>
    <n v="27"/>
  </r>
  <r>
    <s v="Id1904"/>
    <n v="1990"/>
    <s v="Jul"/>
    <n v="29"/>
    <n v="0"/>
    <n v="3972.92"/>
    <x v="0"/>
    <x v="0"/>
    <s v="R1013"/>
    <d v="1990-07-29T00:00:00"/>
    <n v="32"/>
  </r>
  <r>
    <s v="Id1903"/>
    <n v="1996"/>
    <s v="Aug"/>
    <n v="17"/>
    <n v="2"/>
    <n v="3981.98"/>
    <x v="0"/>
    <x v="2"/>
    <s v="R1013"/>
    <d v="1996-08-17T00:00:00"/>
    <n v="26"/>
  </r>
  <r>
    <s v="Id1902"/>
    <n v="1996"/>
    <s v="Sep"/>
    <n v="8"/>
    <n v="2"/>
    <n v="3987.93"/>
    <x v="0"/>
    <x v="2"/>
    <s v="R1011"/>
    <d v="1996-09-08T00:00:00"/>
    <n v="26"/>
  </r>
  <r>
    <s v="Id1901"/>
    <n v="1990"/>
    <s v="Nov"/>
    <n v="22"/>
    <n v="0"/>
    <n v="3989.84"/>
    <x v="0"/>
    <x v="2"/>
    <s v="R1011"/>
    <d v="1990-11-22T00:00:00"/>
    <n v="32"/>
  </r>
  <r>
    <s v="Id1900"/>
    <n v="1990"/>
    <s v="Nov"/>
    <n v="1"/>
    <n v="0"/>
    <n v="3994.18"/>
    <x v="0"/>
    <x v="2"/>
    <s v="R1013"/>
    <d v="1990-11-01T00:00:00"/>
    <n v="32"/>
  </r>
  <r>
    <s v="Id1899"/>
    <n v="1989"/>
    <s v="Jul"/>
    <n v="10"/>
    <n v="3"/>
    <n v="4002.36"/>
    <x v="0"/>
    <x v="1"/>
    <s v="R1013"/>
    <d v="1989-07-10T00:00:00"/>
    <n v="33"/>
  </r>
  <r>
    <s v="Id1898"/>
    <n v="2000"/>
    <s v="Sep"/>
    <n v="13"/>
    <n v="3"/>
    <n v="4005.42"/>
    <x v="0"/>
    <x v="1"/>
    <s v="R1015"/>
    <d v="2000-09-13T00:00:00"/>
    <n v="22"/>
  </r>
  <r>
    <s v="Id1897"/>
    <n v="1992"/>
    <s v="Oct"/>
    <n v="11"/>
    <n v="1"/>
    <n v="4032.24"/>
    <x v="1"/>
    <x v="0"/>
    <s v="R1012"/>
    <d v="1992-10-11T00:00:00"/>
    <n v="30"/>
  </r>
  <r>
    <s v="Id1896"/>
    <n v="1984"/>
    <s v="Jul"/>
    <n v="7"/>
    <n v="3"/>
    <n v="4038.41"/>
    <x v="0"/>
    <x v="1"/>
    <s v="R1013"/>
    <d v="1984-07-07T00:00:00"/>
    <n v="38"/>
  </r>
  <r>
    <s v="Id1895"/>
    <n v="1983"/>
    <s v="Nov"/>
    <n v="10"/>
    <n v="3"/>
    <n v="4039.9"/>
    <x v="0"/>
    <x v="1"/>
    <s v="R1013"/>
    <d v="1983-11-10T00:00:00"/>
    <n v="39"/>
  </r>
  <r>
    <s v="Id1894"/>
    <n v="1993"/>
    <s v="Dec"/>
    <n v="26"/>
    <n v="1"/>
    <n v="4040.56"/>
    <x v="1"/>
    <x v="0"/>
    <s v="R1015"/>
    <d v="1993-12-26T00:00:00"/>
    <n v="29"/>
  </r>
  <r>
    <s v="Id1893"/>
    <n v="1988"/>
    <s v="Nov"/>
    <n v="30"/>
    <n v="3"/>
    <n v="4047.94"/>
    <x v="0"/>
    <x v="1"/>
    <s v="R1013"/>
    <d v="1988-11-30T00:00:00"/>
    <n v="34"/>
  </r>
  <r>
    <s v="Id1892"/>
    <n v="1993"/>
    <s v="Aug"/>
    <n v="13"/>
    <n v="2"/>
    <n v="4058.12"/>
    <x v="0"/>
    <x v="1"/>
    <s v="R1013"/>
    <d v="1993-08-13T00:00:00"/>
    <n v="29"/>
  </r>
  <r>
    <s v="Id1891"/>
    <n v="1995"/>
    <s v="Sep"/>
    <n v="14"/>
    <n v="2"/>
    <n v="4058.71"/>
    <x v="1"/>
    <x v="0"/>
    <s v="R1012"/>
    <d v="1995-09-14T00:00:00"/>
    <n v="27"/>
  </r>
  <r>
    <s v="Id1890"/>
    <n v="1983"/>
    <s v="Sep"/>
    <n v="16"/>
    <n v="3"/>
    <n v="4070.42"/>
    <x v="0"/>
    <x v="1"/>
    <s v="R1013"/>
    <d v="1983-09-16T00:00:00"/>
    <n v="39"/>
  </r>
  <r>
    <s v="Id1889"/>
    <n v="2002"/>
    <s v="Oct"/>
    <n v="18"/>
    <n v="0"/>
    <n v="4070.51"/>
    <x v="0"/>
    <x v="1"/>
    <s v="R1012"/>
    <d v="2002-10-18T00:00:00"/>
    <n v="20"/>
  </r>
  <r>
    <s v="Id1888"/>
    <n v="1990"/>
    <s v="Dec"/>
    <n v="1"/>
    <n v="1"/>
    <n v="4074.45"/>
    <x v="1"/>
    <x v="2"/>
    <s v="R1013"/>
    <d v="1990-12-01T00:00:00"/>
    <n v="32"/>
  </r>
  <r>
    <s v="Id1887"/>
    <n v="1990"/>
    <s v="Dec"/>
    <n v="14"/>
    <n v="1"/>
    <n v="4076.5"/>
    <x v="0"/>
    <x v="0"/>
    <s v="R1011"/>
    <d v="1990-12-14T00:00:00"/>
    <n v="32"/>
  </r>
  <r>
    <s v="Id1886"/>
    <n v="1994"/>
    <s v="Aug"/>
    <n v="21"/>
    <n v="1"/>
    <n v="4133.6400000000003"/>
    <x v="0"/>
    <x v="0"/>
    <s v="R1012"/>
    <d v="1994-08-21T00:00:00"/>
    <n v="28"/>
  </r>
  <r>
    <s v="Id1885"/>
    <n v="1991"/>
    <s v="Aug"/>
    <n v="6"/>
    <n v="0"/>
    <n v="4134.08"/>
    <x v="0"/>
    <x v="1"/>
    <s v="R1012"/>
    <d v="1991-08-06T00:00:00"/>
    <n v="31"/>
  </r>
  <r>
    <s v="Id1884"/>
    <n v="1992"/>
    <s v="Jun"/>
    <n v="18"/>
    <n v="0"/>
    <n v="4137.5200000000004"/>
    <x v="0"/>
    <x v="0"/>
    <s v="R1024"/>
    <d v="1992-06-18T00:00:00"/>
    <n v="30"/>
  </r>
  <r>
    <s v="Id1883"/>
    <n v="1992"/>
    <s v="Jun"/>
    <n v="28"/>
    <n v="1"/>
    <n v="4149.74"/>
    <x v="0"/>
    <x v="1"/>
    <s v="R1011"/>
    <d v="1992-06-28T00:00:00"/>
    <n v="30"/>
  </r>
  <r>
    <s v="Id1882"/>
    <n v="1992"/>
    <s v="Aug"/>
    <n v="4"/>
    <n v="1"/>
    <n v="4151.03"/>
    <x v="0"/>
    <x v="2"/>
    <s v="R1013"/>
    <d v="1992-08-04T00:00:00"/>
    <n v="30"/>
  </r>
  <r>
    <s v="Id1881"/>
    <n v="1998"/>
    <s v="Nov"/>
    <n v="26"/>
    <n v="0"/>
    <n v="4154.97"/>
    <x v="0"/>
    <x v="1"/>
    <s v="R1012"/>
    <d v="1998-11-26T00:00:00"/>
    <n v="24"/>
  </r>
  <r>
    <s v="Id1880"/>
    <n v="1984"/>
    <s v="Sep"/>
    <n v="16"/>
    <n v="3"/>
    <n v="4163.21"/>
    <x v="0"/>
    <x v="2"/>
    <s v="R1012"/>
    <d v="1984-09-16T00:00:00"/>
    <n v="38"/>
  </r>
  <r>
    <s v="Id1879"/>
    <n v="1989"/>
    <s v="Jun"/>
    <n v="25"/>
    <n v="0"/>
    <n v="4185.1000000000004"/>
    <x v="0"/>
    <x v="0"/>
    <s v="R1013"/>
    <d v="1989-06-25T00:00:00"/>
    <n v="33"/>
  </r>
  <r>
    <s v="Id1878"/>
    <n v="1995"/>
    <s v="Oct"/>
    <n v="3"/>
    <n v="0"/>
    <n v="4188.7299999999996"/>
    <x v="0"/>
    <x v="2"/>
    <s v="R1025"/>
    <d v="1995-10-03T00:00:00"/>
    <n v="27"/>
  </r>
  <r>
    <s v="Id1877"/>
    <n v="1997"/>
    <s v="Sep"/>
    <n v="6"/>
    <n v="2"/>
    <n v="4189.1099999999997"/>
    <x v="0"/>
    <x v="2"/>
    <s v="R1012"/>
    <d v="1997-09-06T00:00:00"/>
    <n v="25"/>
  </r>
  <r>
    <s v="Id1876"/>
    <n v="1998"/>
    <s v="Dec"/>
    <n v="14"/>
    <n v="3"/>
    <n v="4234.93"/>
    <x v="0"/>
    <x v="1"/>
    <s v="R1011"/>
    <d v="1998-12-14T00:00:00"/>
    <n v="24"/>
  </r>
  <r>
    <s v="Id1875"/>
    <n v="1992"/>
    <s v="Jun"/>
    <n v="27"/>
    <n v="1"/>
    <n v="4237.13"/>
    <x v="1"/>
    <x v="1"/>
    <s v="R1016"/>
    <d v="1992-06-27T00:00:00"/>
    <n v="30"/>
  </r>
  <r>
    <s v="Id1874"/>
    <n v="1991"/>
    <s v="Nov"/>
    <n v="3"/>
    <n v="1"/>
    <n v="4239.8900000000003"/>
    <x v="0"/>
    <x v="2"/>
    <s v="R1012"/>
    <d v="1991-11-03T00:00:00"/>
    <n v="31"/>
  </r>
  <r>
    <s v="Id1873"/>
    <n v="1991"/>
    <s v="Dec"/>
    <n v="1"/>
    <n v="1"/>
    <n v="4243.59"/>
    <x v="1"/>
    <x v="1"/>
    <s v="R1012"/>
    <d v="1991-12-01T00:00:00"/>
    <n v="31"/>
  </r>
  <r>
    <s v="Id1872"/>
    <n v="1982"/>
    <s v="Jun"/>
    <n v="16"/>
    <n v="3"/>
    <n v="4250.24"/>
    <x v="0"/>
    <x v="0"/>
    <s v="R1013"/>
    <d v="1982-06-16T00:00:00"/>
    <n v="40"/>
  </r>
  <r>
    <s v="Id1871"/>
    <n v="1995"/>
    <s v="Oct"/>
    <n v="14"/>
    <n v="3"/>
    <n v="4260.74"/>
    <x v="1"/>
    <x v="2"/>
    <s v="R1011"/>
    <d v="1995-10-14T00:00:00"/>
    <n v="27"/>
  </r>
  <r>
    <s v="Id1870"/>
    <n v="1983"/>
    <s v="Nov"/>
    <n v="20"/>
    <n v="3"/>
    <n v="4265.01"/>
    <x v="0"/>
    <x v="1"/>
    <s v="R1012"/>
    <d v="1983-11-20T00:00:00"/>
    <n v="39"/>
  </r>
  <r>
    <s v="Id1869"/>
    <n v="1992"/>
    <s v="Jun"/>
    <n v="18"/>
    <n v="2"/>
    <n v="4266.17"/>
    <x v="1"/>
    <x v="2"/>
    <s v="R1013"/>
    <d v="1992-06-18T00:00:00"/>
    <n v="30"/>
  </r>
  <r>
    <s v="Id1868"/>
    <n v="2003"/>
    <s v="Jun"/>
    <n v="8"/>
    <n v="0"/>
    <n v="4278.55"/>
    <x v="0"/>
    <x v="1"/>
    <s v="R1021"/>
    <d v="2003-06-08T00:00:00"/>
    <n v="20"/>
  </r>
  <r>
    <s v="Id1867"/>
    <n v="2000"/>
    <s v="Nov"/>
    <n v="25"/>
    <n v="3"/>
    <n v="4296.2700000000004"/>
    <x v="0"/>
    <x v="0"/>
    <s v="R1012"/>
    <d v="2000-11-25T00:00:00"/>
    <n v="22"/>
  </r>
  <r>
    <s v="Id1866"/>
    <n v="1988"/>
    <s v="Dec"/>
    <n v="19"/>
    <n v="0"/>
    <n v="4320.41"/>
    <x v="0"/>
    <x v="1"/>
    <s v="R1012"/>
    <d v="1988-12-19T00:00:00"/>
    <n v="34"/>
  </r>
  <r>
    <s v="Id1865"/>
    <n v="1994"/>
    <s v="Nov"/>
    <n v="2"/>
    <n v="1"/>
    <n v="4337.74"/>
    <x v="0"/>
    <x v="1"/>
    <s v="R1024"/>
    <d v="1994-11-02T00:00:00"/>
    <n v="28"/>
  </r>
  <r>
    <s v="Id1864"/>
    <n v="1994"/>
    <s v="Oct"/>
    <n v="26"/>
    <n v="2"/>
    <n v="4340.4399999999996"/>
    <x v="0"/>
    <x v="1"/>
    <s v="R1013"/>
    <d v="1994-10-26T00:00:00"/>
    <n v="28"/>
  </r>
  <r>
    <s v="Id1863"/>
    <n v="1991"/>
    <s v="Jun"/>
    <n v="1"/>
    <n v="0"/>
    <n v="4347.0200000000004"/>
    <x v="0"/>
    <x v="1"/>
    <s v="R1024"/>
    <d v="1991-06-01T00:00:00"/>
    <n v="32"/>
  </r>
  <r>
    <s v="Id1862"/>
    <n v="1994"/>
    <s v="Nov"/>
    <n v="1"/>
    <n v="2"/>
    <n v="4349.46"/>
    <x v="0"/>
    <x v="2"/>
    <s v="R1013"/>
    <d v="1994-11-01T00:00:00"/>
    <n v="28"/>
  </r>
  <r>
    <s v="Id1861"/>
    <n v="1991"/>
    <s v="Sep"/>
    <n v="13"/>
    <n v="1"/>
    <n v="4350.51"/>
    <x v="0"/>
    <x v="2"/>
    <s v="R1013"/>
    <d v="1991-09-13T00:00:00"/>
    <n v="31"/>
  </r>
  <r>
    <s v="Id1860"/>
    <n v="1990"/>
    <s v="Aug"/>
    <n v="28"/>
    <n v="0"/>
    <n v="4357.04"/>
    <x v="0"/>
    <x v="0"/>
    <s v="R1012"/>
    <d v="1990-08-28T00:00:00"/>
    <n v="32"/>
  </r>
  <r>
    <s v="Id1859"/>
    <n v="1997"/>
    <s v="Nov"/>
    <n v="29"/>
    <n v="3"/>
    <n v="4391.6499999999996"/>
    <x v="0"/>
    <x v="2"/>
    <s v="R1011"/>
    <d v="1997-11-29T00:00:00"/>
    <n v="25"/>
  </r>
  <r>
    <s v="Id1858"/>
    <n v="1982"/>
    <s v="Jun"/>
    <n v="29"/>
    <n v="3"/>
    <n v="4392.7"/>
    <x v="0"/>
    <x v="2"/>
    <s v="R1013"/>
    <d v="1982-06-29T00:00:00"/>
    <n v="40"/>
  </r>
  <r>
    <s v="Id1857"/>
    <n v="1988"/>
    <s v="Jul"/>
    <n v="18"/>
    <n v="3"/>
    <n v="4397.3100000000004"/>
    <x v="0"/>
    <x v="2"/>
    <s v="R1013"/>
    <d v="1988-07-18T00:00:00"/>
    <n v="34"/>
  </r>
  <r>
    <s v="Id1856"/>
    <n v="1986"/>
    <s v="Aug"/>
    <n v="11"/>
    <n v="0"/>
    <n v="4399.7299999999996"/>
    <x v="1"/>
    <x v="2"/>
    <s v="R1013"/>
    <d v="1986-08-11T00:00:00"/>
    <n v="36"/>
  </r>
  <r>
    <s v="Id1855"/>
    <n v="1986"/>
    <s v="Jul"/>
    <n v="13"/>
    <n v="0"/>
    <n v="4402.2299999999996"/>
    <x v="0"/>
    <x v="2"/>
    <s v="R1011"/>
    <d v="1986-07-13T00:00:00"/>
    <n v="36"/>
  </r>
  <r>
    <s v="Id1854"/>
    <n v="1988"/>
    <s v="Sep"/>
    <n v="16"/>
    <n v="0"/>
    <n v="4415.16"/>
    <x v="0"/>
    <x v="1"/>
    <s v="R1013"/>
    <d v="1988-09-16T00:00:00"/>
    <n v="34"/>
  </r>
  <r>
    <s v="Id1853"/>
    <n v="1992"/>
    <s v="Aug"/>
    <n v="15"/>
    <n v="0"/>
    <n v="4420.95"/>
    <x v="0"/>
    <x v="0"/>
    <s v="R1020"/>
    <d v="1992-08-15T00:00:00"/>
    <n v="30"/>
  </r>
  <r>
    <s v="Id1852"/>
    <n v="1994"/>
    <s v="Dec"/>
    <n v="29"/>
    <n v="2"/>
    <n v="4428.8900000000003"/>
    <x v="1"/>
    <x v="1"/>
    <s v="R1017"/>
    <d v="1994-12-29T00:00:00"/>
    <n v="28"/>
  </r>
  <r>
    <s v="Id1851"/>
    <n v="1993"/>
    <s v="Sep"/>
    <n v="4"/>
    <n v="2"/>
    <n v="4433.3900000000003"/>
    <x v="0"/>
    <x v="0"/>
    <s v="R1012"/>
    <d v="1993-09-04T00:00:00"/>
    <n v="29"/>
  </r>
  <r>
    <s v="Id1850"/>
    <n v="1993"/>
    <s v="Dec"/>
    <n v="23"/>
    <n v="2"/>
    <n v="4433.92"/>
    <x v="0"/>
    <x v="2"/>
    <s v="R1012"/>
    <d v="1993-12-23T00:00:00"/>
    <n v="29"/>
  </r>
  <r>
    <s v="Id1849"/>
    <n v="1994"/>
    <s v="Oct"/>
    <n v="8"/>
    <n v="2"/>
    <n v="4435.09"/>
    <x v="1"/>
    <x v="2"/>
    <s v="R1016"/>
    <d v="1994-10-08T00:00:00"/>
    <n v="28"/>
  </r>
  <r>
    <s v="Id1848"/>
    <n v="1994"/>
    <s v="Oct"/>
    <n v="24"/>
    <n v="2"/>
    <n v="4438.26"/>
    <x v="0"/>
    <x v="0"/>
    <s v="R1017"/>
    <d v="1994-10-24T00:00:00"/>
    <n v="28"/>
  </r>
  <r>
    <s v="Id1847"/>
    <n v="1991"/>
    <s v="Sep"/>
    <n v="3"/>
    <n v="1"/>
    <n v="4441.21"/>
    <x v="2"/>
    <x v="2"/>
    <s v="R1014"/>
    <d v="1991-09-03T00:00:00"/>
    <n v="31"/>
  </r>
  <r>
    <s v="Id1846"/>
    <n v="1994"/>
    <s v="Jun"/>
    <n v="28"/>
    <n v="3"/>
    <n v="4449.46"/>
    <x v="2"/>
    <x v="2"/>
    <s v="R1013"/>
    <d v="1994-06-28T00:00:00"/>
    <n v="28"/>
  </r>
  <r>
    <s v="Id1845"/>
    <n v="1990"/>
    <s v="Aug"/>
    <n v="8"/>
    <n v="1"/>
    <n v="4454.3999999999996"/>
    <x v="0"/>
    <x v="0"/>
    <s v="R1012"/>
    <d v="1990-08-08T00:00:00"/>
    <n v="32"/>
  </r>
  <r>
    <s v="Id1844"/>
    <n v="1990"/>
    <s v="Jul"/>
    <n v="15"/>
    <n v="1"/>
    <n v="4462.72"/>
    <x v="0"/>
    <x v="0"/>
    <s v="R1012"/>
    <d v="1990-07-15T00:00:00"/>
    <n v="32"/>
  </r>
  <r>
    <s v="Id1843"/>
    <n v="1991"/>
    <s v="Jul"/>
    <n v="4"/>
    <n v="2"/>
    <n v="4463.21"/>
    <x v="1"/>
    <x v="0"/>
    <s v="R1013"/>
    <d v="1991-07-04T00:00:00"/>
    <n v="31"/>
  </r>
  <r>
    <s v="Id1842"/>
    <n v="1999"/>
    <s v="Nov"/>
    <n v="20"/>
    <n v="3"/>
    <n v="4466.62"/>
    <x v="0"/>
    <x v="2"/>
    <s v="R1012"/>
    <d v="1999-11-20T00:00:00"/>
    <n v="23"/>
  </r>
  <r>
    <s v="Id1841"/>
    <n v="2004"/>
    <s v="Jul"/>
    <n v="18"/>
    <n v="0"/>
    <n v="4468.25"/>
    <x v="0"/>
    <x v="2"/>
    <s v="R1012"/>
    <d v="2004-07-18T00:00:00"/>
    <n v="18"/>
  </r>
  <r>
    <s v="Id1840"/>
    <n v="1992"/>
    <s v="Jul"/>
    <n v="12"/>
    <n v="0"/>
    <n v="4488.58"/>
    <x v="0"/>
    <x v="0"/>
    <s v="R1012"/>
    <d v="1992-07-12T00:00:00"/>
    <n v="30"/>
  </r>
  <r>
    <s v="Id1839"/>
    <n v="1988"/>
    <s v="Jun"/>
    <n v="26"/>
    <n v="0"/>
    <n v="4500.34"/>
    <x v="0"/>
    <x v="1"/>
    <s v="R1017"/>
    <d v="1988-06-26T00:00:00"/>
    <n v="34"/>
  </r>
  <r>
    <s v="Id1838"/>
    <n v="1997"/>
    <s v="Oct"/>
    <n v="13"/>
    <n v="4"/>
    <n v="4504.66"/>
    <x v="2"/>
    <x v="2"/>
    <s v="R1013"/>
    <d v="1997-10-13T00:00:00"/>
    <n v="25"/>
  </r>
  <r>
    <s v="Id1837"/>
    <n v="1982"/>
    <s v="Sep"/>
    <n v="27"/>
    <n v="3"/>
    <n v="4511.41"/>
    <x v="0"/>
    <x v="0"/>
    <s v="R1013"/>
    <d v="1982-09-27T00:00:00"/>
    <n v="40"/>
  </r>
  <r>
    <s v="Id1836"/>
    <n v="1980"/>
    <s v="Jun"/>
    <n v="16"/>
    <n v="2"/>
    <n v="4515.71"/>
    <x v="0"/>
    <x v="0"/>
    <s v="R1013"/>
    <d v="1980-06-16T00:00:00"/>
    <n v="42"/>
  </r>
  <r>
    <s v="Id1835"/>
    <n v="2003"/>
    <s v="Oct"/>
    <n v="2"/>
    <n v="0"/>
    <n v="4518.3999999999996"/>
    <x v="0"/>
    <x v="0"/>
    <s v="R1026"/>
    <d v="2003-10-02T00:00:00"/>
    <n v="19"/>
  </r>
  <r>
    <s v="Id1834"/>
    <n v="1987"/>
    <s v="Dec"/>
    <n v="5"/>
    <n v="3"/>
    <n v="4518.7700000000004"/>
    <x v="0"/>
    <x v="0"/>
    <s v="R1012"/>
    <d v="1987-12-05T00:00:00"/>
    <n v="35"/>
  </r>
  <r>
    <s v="Id1833"/>
    <n v="1988"/>
    <s v="Dec"/>
    <n v="21"/>
    <n v="0"/>
    <n v="4518.83"/>
    <x v="0"/>
    <x v="2"/>
    <s v="R1017"/>
    <d v="1988-12-21T00:00:00"/>
    <n v="34"/>
  </r>
  <r>
    <s v="Id1832"/>
    <n v="1992"/>
    <s v="Aug"/>
    <n v="13"/>
    <n v="1"/>
    <n v="4527.18"/>
    <x v="0"/>
    <x v="2"/>
    <s v="R1012"/>
    <d v="1992-08-13T00:00:00"/>
    <n v="30"/>
  </r>
  <r>
    <s v="Id1831"/>
    <n v="1993"/>
    <s v="Jun"/>
    <n v="29"/>
    <n v="2"/>
    <n v="4529.4799999999996"/>
    <x v="0"/>
    <x v="1"/>
    <s v="R1011"/>
    <d v="1993-06-29T00:00:00"/>
    <n v="29"/>
  </r>
  <r>
    <s v="Id1830"/>
    <n v="1988"/>
    <s v="Jun"/>
    <n v="13"/>
    <n v="1"/>
    <n v="4536.26"/>
    <x v="0"/>
    <x v="2"/>
    <s v="R1011"/>
    <d v="1988-06-13T00:00:00"/>
    <n v="34"/>
  </r>
  <r>
    <s v="Id1829"/>
    <n v="1990"/>
    <s v="Nov"/>
    <n v="17"/>
    <n v="0"/>
    <n v="4544.2299999999996"/>
    <x v="0"/>
    <x v="1"/>
    <s v="R1024"/>
    <d v="1990-11-17T00:00:00"/>
    <n v="32"/>
  </r>
  <r>
    <s v="Id1828"/>
    <n v="2004"/>
    <s v="Dec"/>
    <n v="22"/>
    <n v="4"/>
    <n v="4561.1899999999996"/>
    <x v="0"/>
    <x v="2"/>
    <s v="R1024"/>
    <d v="2004-12-22T00:00:00"/>
    <n v="18"/>
  </r>
  <r>
    <s v="Id1827"/>
    <n v="1990"/>
    <s v="Sep"/>
    <n v="20"/>
    <n v="1"/>
    <n v="4562.84"/>
    <x v="0"/>
    <x v="2"/>
    <s v="R1013"/>
    <d v="1990-09-20T00:00:00"/>
    <n v="32"/>
  </r>
  <r>
    <s v="Id1826"/>
    <n v="1996"/>
    <s v="Dec"/>
    <n v="25"/>
    <n v="2"/>
    <n v="4564.1899999999996"/>
    <x v="0"/>
    <x v="2"/>
    <s v="R1024"/>
    <d v="1996-12-25T00:00:00"/>
    <n v="26"/>
  </r>
  <r>
    <s v="Id1825"/>
    <n v="1989"/>
    <s v="Sep"/>
    <n v="18"/>
    <n v="0"/>
    <n v="4571.41"/>
    <x v="0"/>
    <x v="2"/>
    <s v="R1012"/>
    <d v="1989-09-18T00:00:00"/>
    <n v="33"/>
  </r>
  <r>
    <s v="Id1824"/>
    <n v="2000"/>
    <s v="Jul"/>
    <n v="2"/>
    <n v="0"/>
    <n v="4608.03"/>
    <x v="0"/>
    <x v="0"/>
    <s v="R1011"/>
    <d v="2000-07-02T00:00:00"/>
    <n v="22"/>
  </r>
  <r>
    <s v="Id1823"/>
    <n v="1998"/>
    <s v="Jun"/>
    <n v="29"/>
    <n v="3"/>
    <n v="4618.08"/>
    <x v="0"/>
    <x v="1"/>
    <s v="R1012"/>
    <d v="1998-06-29T00:00:00"/>
    <n v="24"/>
  </r>
  <r>
    <s v="Id1822"/>
    <n v="1985"/>
    <s v="Jun"/>
    <n v="22"/>
    <n v="0"/>
    <n v="4646.76"/>
    <x v="2"/>
    <x v="1"/>
    <s v="R1011"/>
    <d v="1985-06-22T00:00:00"/>
    <n v="37"/>
  </r>
  <r>
    <s v="Id1821"/>
    <n v="1996"/>
    <s v="Oct"/>
    <n v="25"/>
    <n v="3"/>
    <n v="4661.29"/>
    <x v="0"/>
    <x v="1"/>
    <s v="R1017"/>
    <d v="1996-10-25T00:00:00"/>
    <n v="26"/>
  </r>
  <r>
    <s v="Id1820"/>
    <n v="1990"/>
    <s v="Aug"/>
    <n v="5"/>
    <n v="1"/>
    <n v="4667.6099999999997"/>
    <x v="1"/>
    <x v="0"/>
    <s v="R1016"/>
    <d v="1990-08-05T00:00:00"/>
    <n v="32"/>
  </r>
  <r>
    <s v="Id1819"/>
    <n v="1990"/>
    <s v="Sep"/>
    <n v="26"/>
    <n v="2"/>
    <n v="4670.6400000000003"/>
    <x v="0"/>
    <x v="2"/>
    <s v="R1011"/>
    <d v="1990-09-26T00:00:00"/>
    <n v="32"/>
  </r>
  <r>
    <s v="Id1818"/>
    <n v="1990"/>
    <s v="Jul"/>
    <n v="13"/>
    <n v="2"/>
    <n v="4673.3900000000003"/>
    <x v="0"/>
    <x v="1"/>
    <s v="R1013"/>
    <d v="1990-07-13T00:00:00"/>
    <n v="32"/>
  </r>
  <r>
    <s v="Id1817"/>
    <n v="1979"/>
    <s v="Oct"/>
    <n v="18"/>
    <n v="2"/>
    <n v="4674.2"/>
    <x v="0"/>
    <x v="1"/>
    <s v="R1013"/>
    <d v="1979-10-18T00:00:00"/>
    <n v="43"/>
  </r>
  <r>
    <s v="Id1816"/>
    <n v="2003"/>
    <s v="Oct"/>
    <n v="4"/>
    <n v="0"/>
    <n v="4678.8"/>
    <x v="0"/>
    <x v="1"/>
    <s v="R1021"/>
    <d v="2003-10-04T00:00:00"/>
    <n v="19"/>
  </r>
  <r>
    <s v="Id1815"/>
    <n v="1990"/>
    <s v="Sep"/>
    <n v="4"/>
    <n v="2"/>
    <n v="4686.3900000000003"/>
    <x v="1"/>
    <x v="0"/>
    <s v="R1013"/>
    <d v="1990-09-04T00:00:00"/>
    <n v="32"/>
  </r>
  <r>
    <s v="Id1814"/>
    <n v="2003"/>
    <s v="Jun"/>
    <n v="22"/>
    <n v="5"/>
    <n v="4687.8"/>
    <x v="0"/>
    <x v="0"/>
    <s v="R1011"/>
    <d v="2003-06-22T00:00:00"/>
    <n v="19"/>
  </r>
  <r>
    <s v="Id1813"/>
    <n v="1977"/>
    <s v="Dec"/>
    <n v="4"/>
    <n v="2"/>
    <n v="4699.47"/>
    <x v="0"/>
    <x v="0"/>
    <s v="R1013"/>
    <d v="1977-12-04T00:00:00"/>
    <n v="45"/>
  </r>
  <r>
    <s v="Id1812"/>
    <n v="1981"/>
    <s v="Aug"/>
    <n v="12"/>
    <n v="1"/>
    <n v="4712.12"/>
    <x v="0"/>
    <x v="0"/>
    <s v="R1011"/>
    <d v="1981-08-12T00:00:00"/>
    <n v="41"/>
  </r>
  <r>
    <s v="Id1811"/>
    <n v="1992"/>
    <s v="Oct"/>
    <n v="9"/>
    <n v="1"/>
    <n v="4718.2"/>
    <x v="0"/>
    <x v="0"/>
    <s v="R1024"/>
    <d v="1992-10-09T00:00:00"/>
    <n v="30"/>
  </r>
  <r>
    <s v="Id1810"/>
    <n v="1992"/>
    <s v="Sep"/>
    <n v="28"/>
    <n v="1"/>
    <n v="4719.5200000000004"/>
    <x v="0"/>
    <x v="2"/>
    <s v="R1024"/>
    <d v="1992-09-28T00:00:00"/>
    <n v="30"/>
  </r>
  <r>
    <s v="Id1809"/>
    <n v="1994"/>
    <s v="Aug"/>
    <n v="12"/>
    <n v="2"/>
    <n v="4719.74"/>
    <x v="0"/>
    <x v="1"/>
    <s v="R1012"/>
    <d v="1994-08-12T00:00:00"/>
    <n v="28"/>
  </r>
  <r>
    <s v="Id1808"/>
    <n v="1980"/>
    <s v="Jul"/>
    <n v="2"/>
    <n v="2"/>
    <n v="4728.71"/>
    <x v="0"/>
    <x v="0"/>
    <s v="R1012"/>
    <d v="1980-07-02T00:00:00"/>
    <n v="42"/>
  </r>
  <r>
    <s v="Id1807"/>
    <n v="1986"/>
    <s v="Sep"/>
    <n v="5"/>
    <n v="3"/>
    <n v="4734.6400000000003"/>
    <x v="0"/>
    <x v="1"/>
    <s v="R1013"/>
    <d v="1986-09-05T00:00:00"/>
    <n v="36"/>
  </r>
  <r>
    <s v="Id1806"/>
    <n v="1991"/>
    <s v="Oct"/>
    <n v="12"/>
    <n v="1"/>
    <n v="4738.2700000000004"/>
    <x v="0"/>
    <x v="0"/>
    <s v="R1012"/>
    <d v="1991-10-12T00:00:00"/>
    <n v="31"/>
  </r>
  <r>
    <s v="Id1805"/>
    <n v="2004"/>
    <s v="Nov"/>
    <n v="24"/>
    <n v="0"/>
    <n v="4740.78"/>
    <x v="0"/>
    <x v="0"/>
    <s v="R1021"/>
    <d v="2004-11-24T00:00:00"/>
    <n v="18"/>
  </r>
  <r>
    <s v="Id1804"/>
    <n v="1987"/>
    <s v="Jun"/>
    <n v="5"/>
    <n v="1"/>
    <n v="4746.34"/>
    <x v="0"/>
    <x v="2"/>
    <s v="R1011"/>
    <d v="1987-06-05T00:00:00"/>
    <n v="36"/>
  </r>
  <r>
    <s v="Id1803"/>
    <n v="1987"/>
    <s v="Sep"/>
    <n v="2"/>
    <n v="1"/>
    <n v="4747.05"/>
    <x v="0"/>
    <x v="2"/>
    <s v="R1013"/>
    <d v="1987-09-02T00:00:00"/>
    <n v="35"/>
  </r>
  <r>
    <s v="Id1802"/>
    <n v="1987"/>
    <s v="Nov"/>
    <n v="22"/>
    <n v="1"/>
    <n v="4751.07"/>
    <x v="1"/>
    <x v="1"/>
    <s v="R1011"/>
    <d v="1987-11-22T00:00:00"/>
    <n v="35"/>
  </r>
  <r>
    <s v="Id1801"/>
    <n v="1992"/>
    <s v="Aug"/>
    <n v="16"/>
    <n v="2"/>
    <n v="4753.6400000000003"/>
    <x v="0"/>
    <x v="0"/>
    <s v="R1013"/>
    <d v="1992-08-16T00:00:00"/>
    <n v="30"/>
  </r>
  <r>
    <s v="Id1800"/>
    <n v="1987"/>
    <s v="Sep"/>
    <n v="27"/>
    <n v="1"/>
    <n v="4762.33"/>
    <x v="1"/>
    <x v="0"/>
    <s v="R1011"/>
    <d v="1987-09-27T00:00:00"/>
    <n v="35"/>
  </r>
  <r>
    <s v="Id1799"/>
    <n v="1989"/>
    <s v="Aug"/>
    <n v="1"/>
    <n v="1"/>
    <n v="4766.0200000000004"/>
    <x v="0"/>
    <x v="0"/>
    <s v="R1011"/>
    <d v="1989-08-01T00:00:00"/>
    <n v="33"/>
  </r>
  <r>
    <s v="Id1798"/>
    <n v="1989"/>
    <s v="Dec"/>
    <n v="9"/>
    <n v="1"/>
    <n v="4779.6000000000004"/>
    <x v="0"/>
    <x v="0"/>
    <s v="R1013"/>
    <d v="1989-12-09T00:00:00"/>
    <n v="33"/>
  </r>
  <r>
    <s v="Id1797"/>
    <n v="1987"/>
    <s v="Jun"/>
    <n v="22"/>
    <n v="3"/>
    <n v="4787.42"/>
    <x v="0"/>
    <x v="0"/>
    <s v="R1013"/>
    <d v="1987-06-22T00:00:00"/>
    <n v="35"/>
  </r>
  <r>
    <s v="Id1796"/>
    <n v="1989"/>
    <s v="Dec"/>
    <n v="16"/>
    <n v="1"/>
    <n v="4795.66"/>
    <x v="0"/>
    <x v="1"/>
    <s v="R1013"/>
    <d v="1989-12-16T00:00:00"/>
    <n v="33"/>
  </r>
  <r>
    <s v="Id1795"/>
    <n v="1978"/>
    <s v="Oct"/>
    <n v="3"/>
    <n v="2"/>
    <n v="4812.34"/>
    <x v="0"/>
    <x v="0"/>
    <s v="R1013"/>
    <d v="1978-10-03T00:00:00"/>
    <n v="44"/>
  </r>
  <r>
    <s v="Id1794"/>
    <n v="1981"/>
    <s v="Jul"/>
    <n v="3"/>
    <n v="1"/>
    <n v="4827.1000000000004"/>
    <x v="0"/>
    <x v="1"/>
    <s v="R1013"/>
    <d v="1981-07-03T00:00:00"/>
    <n v="41"/>
  </r>
  <r>
    <s v="Id1793"/>
    <n v="1995"/>
    <s v="Dec"/>
    <n v="1"/>
    <n v="3"/>
    <n v="4827.8999999999996"/>
    <x v="2"/>
    <x v="2"/>
    <s v="Unknown"/>
    <d v="1995-12-01T00:00:00"/>
    <n v="27"/>
  </r>
  <r>
    <s v="Id1792"/>
    <n v="2002"/>
    <s v="Jun"/>
    <n v="27"/>
    <n v="5"/>
    <n v="4830.63"/>
    <x v="0"/>
    <x v="1"/>
    <s v="R1011"/>
    <d v="2002-06-27T00:00:00"/>
    <n v="20"/>
  </r>
  <r>
    <s v="Id1791"/>
    <n v="2000"/>
    <s v="Dec"/>
    <n v="11"/>
    <n v="0"/>
    <n v="4835.43"/>
    <x v="0"/>
    <x v="2"/>
    <s v="R1021"/>
    <d v="2000-12-11T00:00:00"/>
    <n v="22"/>
  </r>
  <r>
    <s v="Id1790"/>
    <n v="1992"/>
    <s v="Sep"/>
    <n v="10"/>
    <n v="3"/>
    <n v="4837.58"/>
    <x v="1"/>
    <x v="2"/>
    <s v="R1013"/>
    <d v="1992-09-10T00:00:00"/>
    <n v="30"/>
  </r>
  <r>
    <s v="Id1789"/>
    <n v="1984"/>
    <s v="Oct"/>
    <n v="15"/>
    <n v="3"/>
    <n v="4839.18"/>
    <x v="0"/>
    <x v="1"/>
    <s v="R1012"/>
    <d v="1984-10-15T00:00:00"/>
    <n v="38"/>
  </r>
  <r>
    <s v="Id1788"/>
    <n v="1995"/>
    <s v="Sep"/>
    <n v="29"/>
    <n v="0"/>
    <n v="4840.95"/>
    <x v="0"/>
    <x v="1"/>
    <s v="R1021"/>
    <d v="1995-09-29T00:00:00"/>
    <n v="27"/>
  </r>
  <r>
    <s v="Id1787"/>
    <n v="1979"/>
    <s v="Dec"/>
    <n v="13"/>
    <n v="2"/>
    <n v="4843.79"/>
    <x v="0"/>
    <x v="0"/>
    <s v="R1013"/>
    <d v="1979-12-13T00:00:00"/>
    <n v="43"/>
  </r>
  <r>
    <s v="Id1786"/>
    <n v="1974"/>
    <s v="Sep"/>
    <n v="11"/>
    <n v="0"/>
    <n v="4844.67"/>
    <x v="0"/>
    <x v="2"/>
    <s v="R1013"/>
    <d v="1974-09-11T00:00:00"/>
    <n v="48"/>
  </r>
  <r>
    <s v="Id1785"/>
    <n v="2001"/>
    <s v="Jun"/>
    <n v="7"/>
    <n v="0"/>
    <n v="4846.53"/>
    <x v="0"/>
    <x v="0"/>
    <s v="R1021"/>
    <d v="2001-06-07T00:00:00"/>
    <n v="22"/>
  </r>
  <r>
    <s v="Id1784"/>
    <n v="1995"/>
    <s v="Dec"/>
    <n v="27"/>
    <n v="3"/>
    <n v="4846.92"/>
    <x v="0"/>
    <x v="0"/>
    <s v="R1017"/>
    <d v="1995-12-27T00:00:00"/>
    <n v="27"/>
  </r>
  <r>
    <s v="Id1783"/>
    <n v="1989"/>
    <s v="Sep"/>
    <n v="1"/>
    <n v="3"/>
    <n v="4859.8900000000003"/>
    <x v="0"/>
    <x v="0"/>
    <s v="R1011"/>
    <d v="1989-09-01T00:00:00"/>
    <n v="33"/>
  </r>
  <r>
    <s v="Id1782"/>
    <n v="1997"/>
    <s v="Sep"/>
    <n v="29"/>
    <n v="4"/>
    <n v="4877.9799999999996"/>
    <x v="0"/>
    <x v="0"/>
    <s v="R1012"/>
    <d v="1997-09-29T00:00:00"/>
    <n v="25"/>
  </r>
  <r>
    <s v="Id1781"/>
    <n v="1986"/>
    <s v="Dec"/>
    <n v="23"/>
    <n v="0"/>
    <n v="4883.87"/>
    <x v="0"/>
    <x v="1"/>
    <s v="R1011"/>
    <d v="1986-12-23T00:00:00"/>
    <n v="36"/>
  </r>
  <r>
    <s v="Id1780"/>
    <n v="1986"/>
    <s v="Oct"/>
    <n v="27"/>
    <n v="0"/>
    <n v="4889.04"/>
    <x v="0"/>
    <x v="1"/>
    <s v="R1013"/>
    <d v="1986-10-27T00:00:00"/>
    <n v="36"/>
  </r>
  <r>
    <s v="Id1779"/>
    <n v="1989"/>
    <s v="Jul"/>
    <n v="10"/>
    <n v="2"/>
    <n v="4890"/>
    <x v="1"/>
    <x v="2"/>
    <s v="R1013"/>
    <d v="1989-07-10T00:00:00"/>
    <n v="33"/>
  </r>
  <r>
    <s v="Id1778"/>
    <n v="1990"/>
    <s v="Nov"/>
    <n v="28"/>
    <n v="3"/>
    <n v="4894.3900000000003"/>
    <x v="0"/>
    <x v="0"/>
    <s v="R1013"/>
    <d v="1990-11-28T00:00:00"/>
    <n v="32"/>
  </r>
  <r>
    <s v="Id1777"/>
    <n v="1988"/>
    <s v="Sep"/>
    <n v="23"/>
    <n v="1"/>
    <n v="4894.75"/>
    <x v="1"/>
    <x v="0"/>
    <s v="R1012"/>
    <d v="1988-09-23T00:00:00"/>
    <n v="34"/>
  </r>
  <r>
    <s v="Id1776"/>
    <n v="1993"/>
    <s v="Jul"/>
    <n v="10"/>
    <n v="2"/>
    <n v="4906.41"/>
    <x v="0"/>
    <x v="1"/>
    <s v="R1012"/>
    <d v="1993-07-10T00:00:00"/>
    <n v="29"/>
  </r>
  <r>
    <s v="Id1775"/>
    <n v="1981"/>
    <s v="Oct"/>
    <n v="18"/>
    <n v="1"/>
    <n v="4911.8900000000003"/>
    <x v="0"/>
    <x v="0"/>
    <s v="R1013"/>
    <d v="1981-10-18T00:00:00"/>
    <n v="41"/>
  </r>
  <r>
    <s v="Id1774"/>
    <n v="2002"/>
    <s v="Aug"/>
    <n v="21"/>
    <n v="5"/>
    <n v="4915.0600000000004"/>
    <x v="0"/>
    <x v="1"/>
    <s v="R1017"/>
    <d v="2002-08-21T00:00:00"/>
    <n v="20"/>
  </r>
  <r>
    <s v="Id1773"/>
    <n v="1993"/>
    <s v="Aug"/>
    <n v="10"/>
    <n v="2"/>
    <n v="4922.92"/>
    <x v="0"/>
    <x v="2"/>
    <s v="R1012"/>
    <d v="1993-08-10T00:00:00"/>
    <n v="29"/>
  </r>
  <r>
    <s v="Id1772"/>
    <n v="1991"/>
    <s v="Aug"/>
    <n v="23"/>
    <n v="2"/>
    <n v="4931.6499999999996"/>
    <x v="0"/>
    <x v="0"/>
    <s v="R1011"/>
    <d v="1991-08-23T00:00:00"/>
    <n v="31"/>
  </r>
  <r>
    <s v="Id1771"/>
    <n v="1991"/>
    <s v="Nov"/>
    <n v="27"/>
    <n v="2"/>
    <n v="4934.71"/>
    <x v="0"/>
    <x v="0"/>
    <s v="R1011"/>
    <d v="1991-11-27T00:00:00"/>
    <n v="31"/>
  </r>
  <r>
    <s v="Id1770"/>
    <n v="1974"/>
    <s v="Jun"/>
    <n v="26"/>
    <n v="0"/>
    <n v="4942.0600000000004"/>
    <x v="0"/>
    <x v="2"/>
    <s v="R1013"/>
    <d v="1974-06-26T00:00:00"/>
    <n v="48"/>
  </r>
  <r>
    <s v="Id1769"/>
    <n v="1991"/>
    <s v="Aug"/>
    <n v="30"/>
    <n v="2"/>
    <n v="4949.76"/>
    <x v="0"/>
    <x v="1"/>
    <s v="R1013"/>
    <d v="1991-08-30T00:00:00"/>
    <n v="31"/>
  </r>
  <r>
    <s v="Id1768"/>
    <n v="1973"/>
    <s v="Nov"/>
    <n v="7"/>
    <n v="0"/>
    <n v="4985.22"/>
    <x v="0"/>
    <x v="0"/>
    <s v="R1013"/>
    <d v="1973-11-07T00:00:00"/>
    <n v="49"/>
  </r>
  <r>
    <s v="Id1767"/>
    <n v="1988"/>
    <s v="Jun"/>
    <n v="24"/>
    <n v="0"/>
    <n v="4992.38"/>
    <x v="0"/>
    <x v="0"/>
    <s v="R1024"/>
    <d v="1988-06-24T00:00:00"/>
    <n v="34"/>
  </r>
  <r>
    <s v="Id1766"/>
    <n v="2001"/>
    <s v="Oct"/>
    <n v="5"/>
    <n v="0"/>
    <n v="4999.04"/>
    <x v="0"/>
    <x v="2"/>
    <s v="R1011"/>
    <d v="2001-10-05T00:00:00"/>
    <n v="21"/>
  </r>
  <r>
    <s v="Id1765"/>
    <n v="1988"/>
    <s v="Sep"/>
    <n v="4"/>
    <n v="1"/>
    <n v="5002.78"/>
    <x v="0"/>
    <x v="2"/>
    <s v="R1013"/>
    <d v="1988-09-04T00:00:00"/>
    <n v="34"/>
  </r>
  <r>
    <s v="Id1764"/>
    <n v="1977"/>
    <s v="Jun"/>
    <n v="9"/>
    <n v="2"/>
    <n v="5003.7700000000004"/>
    <x v="0"/>
    <x v="0"/>
    <s v="R1013"/>
    <d v="1977-06-09T00:00:00"/>
    <n v="45"/>
  </r>
  <r>
    <s v="Id1763"/>
    <n v="1988"/>
    <s v="Jul"/>
    <n v="8"/>
    <n v="1"/>
    <n v="5003.8500000000004"/>
    <x v="0"/>
    <x v="0"/>
    <s v="R1011"/>
    <d v="1988-07-08T00:00:00"/>
    <n v="34"/>
  </r>
  <r>
    <s v="Id1762"/>
    <n v="1988"/>
    <s v="Nov"/>
    <n v="9"/>
    <n v="1"/>
    <n v="5012.47"/>
    <x v="0"/>
    <x v="0"/>
    <s v="R1011"/>
    <d v="1988-11-09T00:00:00"/>
    <n v="34"/>
  </r>
  <r>
    <s v="Id1761"/>
    <n v="1985"/>
    <s v="Dec"/>
    <n v="28"/>
    <n v="0"/>
    <n v="5028.1499999999996"/>
    <x v="2"/>
    <x v="2"/>
    <s v="R1012"/>
    <d v="1985-12-28T00:00:00"/>
    <n v="37"/>
  </r>
  <r>
    <s v="Id1760"/>
    <n v="1991"/>
    <s v="Sep"/>
    <n v="10"/>
    <n v="2"/>
    <n v="5031.2700000000004"/>
    <x v="1"/>
    <x v="1"/>
    <s v="R1016"/>
    <d v="1991-09-10T00:00:00"/>
    <n v="31"/>
  </r>
  <r>
    <s v="Id1759"/>
    <n v="1986"/>
    <s v="Jun"/>
    <n v="29"/>
    <n v="3"/>
    <n v="5034.1000000000004"/>
    <x v="0"/>
    <x v="2"/>
    <s v="R1013"/>
    <d v="1986-06-29T00:00:00"/>
    <n v="36"/>
  </r>
  <r>
    <s v="Id1758"/>
    <n v="1997"/>
    <s v="Dec"/>
    <n v="4"/>
    <n v="0"/>
    <n v="5038.57"/>
    <x v="0"/>
    <x v="2"/>
    <s v="R1025"/>
    <d v="1997-12-04T00:00:00"/>
    <n v="25"/>
  </r>
  <r>
    <s v="Id1757"/>
    <n v="2001"/>
    <s v="Oct"/>
    <n v="16"/>
    <n v="0"/>
    <n v="5043.13"/>
    <x v="0"/>
    <x v="0"/>
    <s v="R1011"/>
    <d v="2001-10-16T00:00:00"/>
    <n v="21"/>
  </r>
  <r>
    <s v="Id1756"/>
    <n v="1997"/>
    <s v="Jul"/>
    <n v="29"/>
    <n v="0"/>
    <n v="5045.1499999999996"/>
    <x v="0"/>
    <x v="2"/>
    <s v="R1012"/>
    <d v="1997-07-29T00:00:00"/>
    <n v="25"/>
  </r>
  <r>
    <s v="Id1755"/>
    <n v="1980"/>
    <s v="Sep"/>
    <n v="7"/>
    <n v="2"/>
    <n v="5054.05"/>
    <x v="0"/>
    <x v="2"/>
    <s v="R1013"/>
    <d v="1980-09-07T00:00:00"/>
    <n v="42"/>
  </r>
  <r>
    <s v="Id1754"/>
    <n v="1993"/>
    <s v="Jun"/>
    <n v="11"/>
    <n v="0"/>
    <n v="5059.5600000000004"/>
    <x v="0"/>
    <x v="1"/>
    <s v="R1021"/>
    <d v="1993-06-11T00:00:00"/>
    <n v="29"/>
  </r>
  <r>
    <s v="Id1753"/>
    <n v="1978"/>
    <s v="Nov"/>
    <n v="22"/>
    <n v="2"/>
    <n v="5077.1899999999996"/>
    <x v="0"/>
    <x v="0"/>
    <s v="R1012"/>
    <d v="1978-11-22T00:00:00"/>
    <n v="44"/>
  </r>
  <r>
    <s v="Id1752"/>
    <n v="1997"/>
    <s v="Jul"/>
    <n v="14"/>
    <n v="5"/>
    <n v="5080.1000000000004"/>
    <x v="1"/>
    <x v="2"/>
    <s v="R1011"/>
    <d v="1997-07-14T00:00:00"/>
    <n v="25"/>
  </r>
  <r>
    <s v="Id1751"/>
    <n v="1999"/>
    <s v="Jun"/>
    <n v="19"/>
    <n v="0"/>
    <n v="5087.92"/>
    <x v="0"/>
    <x v="2"/>
    <s v="R1026"/>
    <d v="1999-06-19T00:00:00"/>
    <n v="23"/>
  </r>
  <r>
    <s v="Id1750"/>
    <n v="1987"/>
    <s v="Nov"/>
    <n v="18"/>
    <n v="1"/>
    <n v="5116.5"/>
    <x v="0"/>
    <x v="2"/>
    <s v="R1012"/>
    <d v="1987-11-18T00:00:00"/>
    <n v="35"/>
  </r>
  <r>
    <s v="Id1749"/>
    <n v="1988"/>
    <s v="Nov"/>
    <n v="1"/>
    <n v="2"/>
    <n v="5124.1899999999996"/>
    <x v="0"/>
    <x v="0"/>
    <s v="R1013"/>
    <d v="1988-11-01T00:00:00"/>
    <n v="34"/>
  </r>
  <r>
    <s v="Id1748"/>
    <n v="1987"/>
    <s v="Sep"/>
    <n v="13"/>
    <n v="1"/>
    <n v="5125.22"/>
    <x v="2"/>
    <x v="2"/>
    <s v="R1012"/>
    <d v="1987-09-13T00:00:00"/>
    <n v="35"/>
  </r>
  <r>
    <s v="Id1747"/>
    <n v="1988"/>
    <s v="Sep"/>
    <n v="15"/>
    <n v="3"/>
    <n v="5136.75"/>
    <x v="0"/>
    <x v="1"/>
    <s v="R1013"/>
    <d v="1988-09-15T00:00:00"/>
    <n v="34"/>
  </r>
  <r>
    <s v="Id1746"/>
    <n v="1993"/>
    <s v="Dec"/>
    <n v="10"/>
    <n v="3"/>
    <n v="5138.26"/>
    <x v="0"/>
    <x v="2"/>
    <s v="R1013"/>
    <d v="1993-12-10T00:00:00"/>
    <n v="29"/>
  </r>
  <r>
    <s v="Id1745"/>
    <n v="1984"/>
    <s v="Aug"/>
    <n v="22"/>
    <n v="3"/>
    <n v="5144.18"/>
    <x v="0"/>
    <x v="1"/>
    <s v="R1013"/>
    <d v="1984-08-22T00:00:00"/>
    <n v="38"/>
  </r>
  <r>
    <s v="Id1744"/>
    <n v="1990"/>
    <s v="Aug"/>
    <n v="22"/>
    <n v="1"/>
    <n v="5148.55"/>
    <x v="0"/>
    <x v="2"/>
    <s v="R1024"/>
    <d v="1990-08-22T00:00:00"/>
    <n v="32"/>
  </r>
  <r>
    <s v="Id1743"/>
    <n v="1990"/>
    <s v="Oct"/>
    <n v="9"/>
    <n v="2"/>
    <n v="5152.13"/>
    <x v="0"/>
    <x v="2"/>
    <s v="R1011"/>
    <d v="1990-10-09T00:00:00"/>
    <n v="32"/>
  </r>
  <r>
    <s v="Id1742"/>
    <n v="1991"/>
    <s v="Aug"/>
    <n v="29"/>
    <n v="3"/>
    <n v="5166.96"/>
    <x v="0"/>
    <x v="2"/>
    <s v="R1012"/>
    <d v="1991-08-29T00:00:00"/>
    <n v="31"/>
  </r>
  <r>
    <s v="Id1741"/>
    <n v="1984"/>
    <s v="Oct"/>
    <n v="16"/>
    <n v="3"/>
    <n v="5177.12"/>
    <x v="0"/>
    <x v="1"/>
    <s v="R1013"/>
    <d v="1984-10-16T00:00:00"/>
    <n v="38"/>
  </r>
  <r>
    <s v="Id1740"/>
    <n v="1979"/>
    <s v="Sep"/>
    <n v="12"/>
    <n v="2"/>
    <n v="5195.58"/>
    <x v="0"/>
    <x v="2"/>
    <s v="R1013"/>
    <d v="1979-09-12T00:00:00"/>
    <n v="43"/>
  </r>
  <r>
    <s v="Id1739"/>
    <n v="2004"/>
    <s v="Jun"/>
    <n v="6"/>
    <n v="0"/>
    <n v="5198.6899999999996"/>
    <x v="0"/>
    <x v="2"/>
    <s v="R1022"/>
    <d v="2004-06-06T00:00:00"/>
    <n v="19"/>
  </r>
  <r>
    <s v="Id1738"/>
    <n v="1983"/>
    <s v="Oct"/>
    <n v="24"/>
    <n v="3"/>
    <n v="5207.97"/>
    <x v="0"/>
    <x v="2"/>
    <s v="R1012"/>
    <d v="1983-10-24T00:00:00"/>
    <n v="39"/>
  </r>
  <r>
    <s v="Id1737"/>
    <n v="1993"/>
    <s v="Jun"/>
    <n v="17"/>
    <n v="3"/>
    <n v="5209.58"/>
    <x v="1"/>
    <x v="0"/>
    <s v="R1017"/>
    <d v="1993-06-17T00:00:00"/>
    <n v="29"/>
  </r>
  <r>
    <s v="Id1736"/>
    <n v="1999"/>
    <s v="Dec"/>
    <n v="1"/>
    <n v="0"/>
    <n v="5213.22"/>
    <x v="0"/>
    <x v="1"/>
    <s v="R1012"/>
    <d v="1999-12-01T00:00:00"/>
    <n v="23"/>
  </r>
  <r>
    <s v="Id1735"/>
    <n v="1995"/>
    <s v="Jun"/>
    <n v="6"/>
    <n v="0"/>
    <n v="5216.4799999999996"/>
    <x v="0"/>
    <x v="2"/>
    <s v="R1025"/>
    <d v="1995-06-06T00:00:00"/>
    <n v="28"/>
  </r>
  <r>
    <s v="Id1734"/>
    <n v="1987"/>
    <s v="Jun"/>
    <n v="29"/>
    <n v="0"/>
    <n v="5227.99"/>
    <x v="0"/>
    <x v="1"/>
    <s v="R1024"/>
    <d v="1987-06-29T00:00:00"/>
    <n v="35"/>
  </r>
  <r>
    <s v="Id1733"/>
    <n v="1987"/>
    <s v="Dec"/>
    <n v="26"/>
    <n v="1"/>
    <n v="5240.7700000000004"/>
    <x v="0"/>
    <x v="2"/>
    <s v="R1011"/>
    <d v="1987-12-26T00:00:00"/>
    <n v="35"/>
  </r>
  <r>
    <s v="Id1732"/>
    <n v="1987"/>
    <s v="Jul"/>
    <n v="5"/>
    <n v="1"/>
    <n v="5245.23"/>
    <x v="0"/>
    <x v="2"/>
    <s v="R1013"/>
    <d v="1987-07-05T00:00:00"/>
    <n v="35"/>
  </r>
  <r>
    <s v="Id1731"/>
    <n v="1987"/>
    <s v="Sep"/>
    <n v="9"/>
    <n v="1"/>
    <n v="5246.05"/>
    <x v="0"/>
    <x v="0"/>
    <s v="R1011"/>
    <d v="1987-09-09T00:00:00"/>
    <n v="35"/>
  </r>
  <r>
    <s v="Id1730"/>
    <n v="1990"/>
    <s v="Jul"/>
    <n v="6"/>
    <n v="3"/>
    <n v="5253.52"/>
    <x v="1"/>
    <x v="0"/>
    <s v="R1011"/>
    <d v="1990-07-06T00:00:00"/>
    <n v="32"/>
  </r>
  <r>
    <s v="Id1729"/>
    <n v="1989"/>
    <s v="Nov"/>
    <n v="25"/>
    <n v="2"/>
    <n v="5257.51"/>
    <x v="0"/>
    <x v="2"/>
    <s v="R1012"/>
    <d v="1989-11-25T00:00:00"/>
    <n v="33"/>
  </r>
  <r>
    <s v="Id1728"/>
    <n v="1989"/>
    <s v="Jul"/>
    <n v="19"/>
    <n v="2"/>
    <n v="5261.47"/>
    <x v="0"/>
    <x v="2"/>
    <s v="R1012"/>
    <d v="1989-07-19T00:00:00"/>
    <n v="33"/>
  </r>
  <r>
    <s v="Id1727"/>
    <n v="1986"/>
    <s v="Oct"/>
    <n v="25"/>
    <n v="0"/>
    <n v="5266.37"/>
    <x v="0"/>
    <x v="2"/>
    <s v="R1012"/>
    <d v="1986-10-25T00:00:00"/>
    <n v="36"/>
  </r>
  <r>
    <s v="Id1726"/>
    <n v="1986"/>
    <s v="Sep"/>
    <n v="20"/>
    <n v="0"/>
    <n v="5267.82"/>
    <x v="0"/>
    <x v="2"/>
    <s v="R1012"/>
    <d v="1986-09-20T00:00:00"/>
    <n v="36"/>
  </r>
  <r>
    <s v="Id1725"/>
    <n v="1986"/>
    <s v="Oct"/>
    <n v="20"/>
    <n v="0"/>
    <n v="5272.18"/>
    <x v="0"/>
    <x v="0"/>
    <s v="R1012"/>
    <d v="1986-10-20T00:00:00"/>
    <n v="36"/>
  </r>
  <r>
    <s v="Id1724"/>
    <n v="1987"/>
    <s v="Sep"/>
    <n v="1"/>
    <n v="3"/>
    <n v="5275.86"/>
    <x v="0"/>
    <x v="2"/>
    <s v="R1013"/>
    <d v="1987-09-01T00:00:00"/>
    <n v="35"/>
  </r>
  <r>
    <s v="Id1723"/>
    <n v="1974"/>
    <s v="Nov"/>
    <n v="12"/>
    <n v="0"/>
    <n v="5291.71"/>
    <x v="0"/>
    <x v="2"/>
    <s v="R1012"/>
    <d v="1974-11-12T00:00:00"/>
    <n v="48"/>
  </r>
  <r>
    <s v="Id1722"/>
    <n v="2004"/>
    <s v="Aug"/>
    <n v="22"/>
    <n v="0"/>
    <n v="5293.67"/>
    <x v="0"/>
    <x v="2"/>
    <s v="R1022"/>
    <d v="2004-08-22T00:00:00"/>
    <n v="18"/>
  </r>
  <r>
    <s v="Id1721"/>
    <n v="2000"/>
    <s v="Sep"/>
    <n v="9"/>
    <n v="0"/>
    <n v="5306.7"/>
    <x v="0"/>
    <x v="0"/>
    <s v="R1012"/>
    <d v="2000-09-09T00:00:00"/>
    <n v="22"/>
  </r>
  <r>
    <s v="Id1720"/>
    <n v="1994"/>
    <s v="Nov"/>
    <n v="13"/>
    <n v="3"/>
    <n v="5312.17"/>
    <x v="0"/>
    <x v="2"/>
    <s v="R1012"/>
    <d v="1994-11-13T00:00:00"/>
    <n v="28"/>
  </r>
  <r>
    <s v="Id1719"/>
    <n v="1974"/>
    <s v="Sep"/>
    <n v="2"/>
    <n v="0"/>
    <n v="5322.24"/>
    <x v="0"/>
    <x v="1"/>
    <s v="R1012"/>
    <d v="1974-09-02T00:00:00"/>
    <n v="48"/>
  </r>
  <r>
    <s v="Id1718"/>
    <n v="1992"/>
    <s v="Jun"/>
    <n v="18"/>
    <n v="3"/>
    <n v="5325.65"/>
    <x v="0"/>
    <x v="1"/>
    <s v="R1011"/>
    <d v="1992-06-18T00:00:00"/>
    <n v="30"/>
  </r>
  <r>
    <s v="Id1717"/>
    <n v="1991"/>
    <s v="Aug"/>
    <n v="28"/>
    <n v="2"/>
    <n v="5327.4"/>
    <x v="0"/>
    <x v="1"/>
    <s v="R1012"/>
    <d v="1991-08-28T00:00:00"/>
    <n v="31"/>
  </r>
  <r>
    <s v="Id1716"/>
    <n v="1972"/>
    <s v="Dec"/>
    <n v="15"/>
    <n v="0"/>
    <n v="5344.81"/>
    <x v="0"/>
    <x v="0"/>
    <s v="R1013"/>
    <d v="1972-12-15T00:00:00"/>
    <n v="50"/>
  </r>
  <r>
    <s v="Id1715"/>
    <n v="1989"/>
    <s v="Nov"/>
    <n v="7"/>
    <n v="1"/>
    <n v="5354.07"/>
    <x v="0"/>
    <x v="0"/>
    <s v="R1024"/>
    <d v="1989-11-07T00:00:00"/>
    <n v="33"/>
  </r>
  <r>
    <s v="Id1714"/>
    <n v="1994"/>
    <s v="Dec"/>
    <n v="7"/>
    <n v="0"/>
    <n v="5364.66"/>
    <x v="0"/>
    <x v="1"/>
    <s v="R1011"/>
    <d v="1994-12-07T00:00:00"/>
    <n v="28"/>
  </r>
  <r>
    <s v="Id1713"/>
    <n v="1986"/>
    <s v="Jun"/>
    <n v="1"/>
    <n v="1"/>
    <n v="5373.36"/>
    <x v="0"/>
    <x v="2"/>
    <s v="R1012"/>
    <d v="1986-06-01T00:00:00"/>
    <n v="37"/>
  </r>
  <r>
    <s v="Id1712"/>
    <n v="1989"/>
    <s v="Nov"/>
    <n v="18"/>
    <n v="2"/>
    <n v="5375.04"/>
    <x v="0"/>
    <x v="1"/>
    <s v="R1011"/>
    <d v="1989-11-18T00:00:00"/>
    <n v="33"/>
  </r>
  <r>
    <s v="Id1711"/>
    <n v="1986"/>
    <s v="Jul"/>
    <n v="22"/>
    <n v="1"/>
    <n v="5377.46"/>
    <x v="0"/>
    <x v="0"/>
    <s v="R1012"/>
    <d v="1986-07-22T00:00:00"/>
    <n v="36"/>
  </r>
  <r>
    <s v="Id1710"/>
    <n v="1984"/>
    <s v="Jun"/>
    <n v="1"/>
    <n v="0"/>
    <n v="5383.54"/>
    <x v="0"/>
    <x v="0"/>
    <s v="R1011"/>
    <d v="1984-06-01T00:00:00"/>
    <n v="39"/>
  </r>
  <r>
    <s v="Id1709"/>
    <n v="1988"/>
    <s v="Aug"/>
    <n v="8"/>
    <n v="1"/>
    <n v="5385.34"/>
    <x v="0"/>
    <x v="0"/>
    <s v="R1012"/>
    <d v="1988-08-08T00:00:00"/>
    <n v="34"/>
  </r>
  <r>
    <s v="Id1708"/>
    <n v="1989"/>
    <s v="Nov"/>
    <n v="6"/>
    <n v="3"/>
    <n v="5396.44"/>
    <x v="0"/>
    <x v="0"/>
    <s v="R1013"/>
    <d v="1989-11-06T00:00:00"/>
    <n v="33"/>
  </r>
  <r>
    <s v="Id1707"/>
    <n v="1984"/>
    <s v="Sep"/>
    <n v="3"/>
    <n v="0"/>
    <n v="5397.62"/>
    <x v="0"/>
    <x v="2"/>
    <s v="R1013"/>
    <d v="1984-09-03T00:00:00"/>
    <n v="38"/>
  </r>
  <r>
    <s v="Id1706"/>
    <n v="1984"/>
    <s v="Aug"/>
    <n v="1"/>
    <n v="0"/>
    <n v="5400.98"/>
    <x v="0"/>
    <x v="2"/>
    <s v="R1013"/>
    <d v="1984-08-01T00:00:00"/>
    <n v="38"/>
  </r>
  <r>
    <s v="Id1705"/>
    <n v="1985"/>
    <s v="Dec"/>
    <n v="23"/>
    <n v="3"/>
    <n v="5402.89"/>
    <x v="0"/>
    <x v="1"/>
    <s v="R1013"/>
    <d v="1985-12-23T00:00:00"/>
    <n v="37"/>
  </r>
  <r>
    <s v="Id1704"/>
    <n v="1975"/>
    <s v="Sep"/>
    <n v="27"/>
    <n v="1"/>
    <n v="5411.99"/>
    <x v="0"/>
    <x v="0"/>
    <s v="R1012"/>
    <d v="1975-09-27T00:00:00"/>
    <n v="47"/>
  </r>
  <r>
    <s v="Id1703"/>
    <n v="1982"/>
    <s v="Sep"/>
    <n v="27"/>
    <n v="0"/>
    <n v="5415.66"/>
    <x v="0"/>
    <x v="0"/>
    <s v="R1013"/>
    <d v="1982-09-27T00:00:00"/>
    <n v="40"/>
  </r>
  <r>
    <s v="Id1702"/>
    <n v="1991"/>
    <s v="Jul"/>
    <n v="6"/>
    <n v="3"/>
    <n v="5425.02"/>
    <x v="0"/>
    <x v="1"/>
    <s v="R1012"/>
    <d v="1991-07-06T00:00:00"/>
    <n v="31"/>
  </r>
  <r>
    <s v="Id1701"/>
    <n v="1992"/>
    <s v="Sep"/>
    <n v="17"/>
    <n v="3"/>
    <n v="5428.73"/>
    <x v="1"/>
    <x v="1"/>
    <s v="R1017"/>
    <d v="1992-09-17T00:00:00"/>
    <n v="30"/>
  </r>
  <r>
    <s v="Id1700"/>
    <n v="1978"/>
    <s v="Jun"/>
    <n v="8"/>
    <n v="2"/>
    <n v="5428.98"/>
    <x v="0"/>
    <x v="2"/>
    <s v="R1012"/>
    <d v="1978-06-08T00:00:00"/>
    <n v="45"/>
  </r>
  <r>
    <s v="Id1699"/>
    <n v="1982"/>
    <s v="Aug"/>
    <n v="25"/>
    <n v="0"/>
    <n v="5438.75"/>
    <x v="1"/>
    <x v="2"/>
    <s v="R1013"/>
    <d v="1982-08-25T00:00:00"/>
    <n v="40"/>
  </r>
  <r>
    <s v="Id1698"/>
    <n v="1986"/>
    <s v="Dec"/>
    <n v="25"/>
    <n v="0"/>
    <n v="5458.05"/>
    <x v="0"/>
    <x v="2"/>
    <s v="R1024"/>
    <d v="1986-12-25T00:00:00"/>
    <n v="36"/>
  </r>
  <r>
    <s v="Id1697"/>
    <n v="1973"/>
    <s v="Oct"/>
    <n v="24"/>
    <n v="0"/>
    <n v="5466.88"/>
    <x v="0"/>
    <x v="2"/>
    <s v="R1013"/>
    <d v="1973-10-24T00:00:00"/>
    <n v="49"/>
  </r>
  <r>
    <s v="Id1696"/>
    <n v="1986"/>
    <s v="Dec"/>
    <n v="2"/>
    <n v="0"/>
    <n v="5469.01"/>
    <x v="0"/>
    <x v="2"/>
    <s v="R1024"/>
    <d v="1986-12-02T00:00:00"/>
    <n v="36"/>
  </r>
  <r>
    <s v="Id1695"/>
    <n v="1986"/>
    <s v="Jul"/>
    <n v="12"/>
    <n v="1"/>
    <n v="5472.45"/>
    <x v="0"/>
    <x v="0"/>
    <s v="R1011"/>
    <d v="1986-07-12T00:00:00"/>
    <n v="36"/>
  </r>
  <r>
    <s v="Id1694"/>
    <n v="1986"/>
    <s v="Sep"/>
    <n v="30"/>
    <n v="1"/>
    <n v="5478.04"/>
    <x v="0"/>
    <x v="0"/>
    <s v="R1013"/>
    <d v="1986-09-30T00:00:00"/>
    <n v="36"/>
  </r>
  <r>
    <s v="Id1693"/>
    <n v="1984"/>
    <s v="Aug"/>
    <n v="26"/>
    <n v="1"/>
    <n v="5484.47"/>
    <x v="0"/>
    <x v="2"/>
    <s v="R1013"/>
    <d v="1984-08-26T00:00:00"/>
    <n v="38"/>
  </r>
  <r>
    <s v="Id1692"/>
    <n v="1984"/>
    <s v="Aug"/>
    <n v="17"/>
    <n v="1"/>
    <n v="5488.26"/>
    <x v="0"/>
    <x v="0"/>
    <s v="R1011"/>
    <d v="1984-08-17T00:00:00"/>
    <n v="38"/>
  </r>
  <r>
    <s v="Id1691"/>
    <n v="1988"/>
    <s v="Jul"/>
    <n v="29"/>
    <n v="3"/>
    <n v="5503.36"/>
    <x v="0"/>
    <x v="2"/>
    <s v="R1012"/>
    <d v="1988-07-29T00:00:00"/>
    <n v="34"/>
  </r>
  <r>
    <s v="Id1690"/>
    <n v="1981"/>
    <s v="Nov"/>
    <n v="7"/>
    <n v="1"/>
    <n v="5539.4"/>
    <x v="0"/>
    <x v="2"/>
    <s v="R1013"/>
    <d v="1981-11-07T00:00:00"/>
    <n v="41"/>
  </r>
  <r>
    <s v="Id1689"/>
    <n v="1980"/>
    <s v="Dec"/>
    <n v="7"/>
    <n v="2"/>
    <n v="5540.35"/>
    <x v="0"/>
    <x v="2"/>
    <s v="R1012"/>
    <d v="1980-12-07T00:00:00"/>
    <n v="42"/>
  </r>
  <r>
    <s v="Id1688"/>
    <n v="1999"/>
    <s v="Sep"/>
    <n v="22"/>
    <n v="0"/>
    <n v="5552.61"/>
    <x v="0"/>
    <x v="0"/>
    <s v="R1026"/>
    <d v="1999-09-22T00:00:00"/>
    <n v="23"/>
  </r>
  <r>
    <s v="Id1687"/>
    <n v="1974"/>
    <s v="Sep"/>
    <n v="18"/>
    <n v="0"/>
    <n v="5576.35"/>
    <x v="0"/>
    <x v="0"/>
    <s v="R1013"/>
    <d v="1974-09-18T00:00:00"/>
    <n v="48"/>
  </r>
  <r>
    <s v="Id1686"/>
    <n v="1985"/>
    <s v="Sep"/>
    <n v="5"/>
    <n v="3"/>
    <n v="5582.95"/>
    <x v="0"/>
    <x v="1"/>
    <s v="R1012"/>
    <d v="1985-09-05T00:00:00"/>
    <n v="37"/>
  </r>
  <r>
    <s v="Id1685"/>
    <n v="1986"/>
    <s v="Nov"/>
    <n v="21"/>
    <n v="2"/>
    <n v="5584.31"/>
    <x v="1"/>
    <x v="1"/>
    <s v="R1013"/>
    <d v="1986-11-21T00:00:00"/>
    <n v="36"/>
  </r>
  <r>
    <s v="Id1684"/>
    <n v="1983"/>
    <s v="Oct"/>
    <n v="3"/>
    <n v="3"/>
    <n v="5587.59"/>
    <x v="0"/>
    <x v="1"/>
    <s v="R1013"/>
    <d v="1983-10-03T00:00:00"/>
    <n v="39"/>
  </r>
  <r>
    <s v="Id1683"/>
    <n v="1988"/>
    <s v="Nov"/>
    <n v="18"/>
    <n v="1"/>
    <n v="5594.85"/>
    <x v="0"/>
    <x v="0"/>
    <s v="R1024"/>
    <d v="1988-11-18T00:00:00"/>
    <n v="34"/>
  </r>
  <r>
    <s v="Id1682"/>
    <n v="1978"/>
    <s v="Sep"/>
    <n v="11"/>
    <n v="2"/>
    <n v="5612.83"/>
    <x v="0"/>
    <x v="0"/>
    <s v="R1013"/>
    <d v="1978-09-11T00:00:00"/>
    <n v="44"/>
  </r>
  <r>
    <s v="Id1681"/>
    <n v="1994"/>
    <s v="Nov"/>
    <n v="15"/>
    <n v="5"/>
    <n v="5615.37"/>
    <x v="0"/>
    <x v="0"/>
    <s v="R1011"/>
    <d v="1994-11-15T00:00:00"/>
    <n v="28"/>
  </r>
  <r>
    <s v="Id1680"/>
    <n v="1987"/>
    <s v="Dec"/>
    <n v="9"/>
    <n v="1"/>
    <n v="5630.46"/>
    <x v="0"/>
    <x v="0"/>
    <s v="R1012"/>
    <d v="1987-12-09T00:00:00"/>
    <n v="35"/>
  </r>
  <r>
    <s v="Id1679"/>
    <n v="1983"/>
    <s v="Jun"/>
    <n v="8"/>
    <n v="0"/>
    <n v="5649.72"/>
    <x v="0"/>
    <x v="0"/>
    <s v="R1011"/>
    <d v="1983-06-08T00:00:00"/>
    <n v="40"/>
  </r>
  <r>
    <s v="Id1678"/>
    <n v="1978"/>
    <s v="Sep"/>
    <n v="27"/>
    <n v="2"/>
    <n v="5650.14"/>
    <x v="0"/>
    <x v="1"/>
    <s v="R1013"/>
    <d v="1978-09-27T00:00:00"/>
    <n v="44"/>
  </r>
  <r>
    <s v="Id1677"/>
    <n v="1983"/>
    <s v="Sep"/>
    <n v="3"/>
    <n v="0"/>
    <n v="5662.23"/>
    <x v="0"/>
    <x v="1"/>
    <s v="R1013"/>
    <d v="1983-09-03T00:00:00"/>
    <n v="39"/>
  </r>
  <r>
    <s v="Id1676"/>
    <n v="1984"/>
    <s v="Aug"/>
    <n v="12"/>
    <n v="3"/>
    <n v="5679.13"/>
    <x v="0"/>
    <x v="2"/>
    <s v="R1013"/>
    <d v="1984-08-12T00:00:00"/>
    <n v="38"/>
  </r>
  <r>
    <s v="Id1675"/>
    <n v="1972"/>
    <s v="Oct"/>
    <n v="28"/>
    <n v="0"/>
    <n v="5690.79"/>
    <x v="0"/>
    <x v="1"/>
    <s v="R1013"/>
    <d v="1972-10-28T00:00:00"/>
    <n v="50"/>
  </r>
  <r>
    <s v="Id1674"/>
    <n v="1992"/>
    <s v="Nov"/>
    <n v="3"/>
    <n v="3"/>
    <n v="5693.43"/>
    <x v="0"/>
    <x v="0"/>
    <s v="R1012"/>
    <d v="1992-11-03T00:00:00"/>
    <n v="30"/>
  </r>
  <r>
    <s v="Id1673"/>
    <n v="1974"/>
    <s v="Jul"/>
    <n v="6"/>
    <n v="0"/>
    <n v="5698.74"/>
    <x v="0"/>
    <x v="2"/>
    <s v="R1012"/>
    <d v="1974-07-06T00:00:00"/>
    <n v="48"/>
  </r>
  <r>
    <s v="Id1672"/>
    <n v="1981"/>
    <s v="Jun"/>
    <n v="15"/>
    <n v="0"/>
    <n v="5699.84"/>
    <x v="0"/>
    <x v="0"/>
    <s v="R1013"/>
    <d v="1981-06-15T00:00:00"/>
    <n v="41"/>
  </r>
  <r>
    <s v="Id1671"/>
    <n v="1993"/>
    <s v="Nov"/>
    <n v="3"/>
    <n v="4"/>
    <n v="5708.87"/>
    <x v="0"/>
    <x v="1"/>
    <s v="R1011"/>
    <d v="1993-11-03T00:00:00"/>
    <n v="29"/>
  </r>
  <r>
    <s v="Id1670"/>
    <n v="1981"/>
    <s v="Aug"/>
    <n v="30"/>
    <n v="0"/>
    <n v="5709.16"/>
    <x v="1"/>
    <x v="0"/>
    <s v="R1013"/>
    <d v="1981-08-30T00:00:00"/>
    <n v="41"/>
  </r>
  <r>
    <s v="Id1669"/>
    <n v="1971"/>
    <s v="Dec"/>
    <n v="18"/>
    <n v="0"/>
    <n v="5720.38"/>
    <x v="0"/>
    <x v="1"/>
    <s v="R1013"/>
    <d v="1971-12-18T00:00:00"/>
    <n v="51"/>
  </r>
  <r>
    <s v="Id1668"/>
    <n v="1987"/>
    <s v="Oct"/>
    <n v="19"/>
    <n v="2"/>
    <n v="5729.01"/>
    <x v="2"/>
    <x v="2"/>
    <s v="R1012"/>
    <d v="1987-10-19T00:00:00"/>
    <n v="35"/>
  </r>
  <r>
    <s v="Id1667"/>
    <n v="1972"/>
    <s v="Aug"/>
    <n v="21"/>
    <n v="0"/>
    <n v="5741.67"/>
    <x v="0"/>
    <x v="0"/>
    <s v="R1013"/>
    <d v="1972-08-21T00:00:00"/>
    <n v="50"/>
  </r>
  <r>
    <s v="Id1666"/>
    <n v="1993"/>
    <s v="Jun"/>
    <n v="10"/>
    <n v="0"/>
    <n v="5748.13"/>
    <x v="0"/>
    <x v="1"/>
    <s v="R1021"/>
    <d v="1993-06-10T00:00:00"/>
    <n v="29"/>
  </r>
  <r>
    <s v="Id1665"/>
    <n v="1983"/>
    <s v="Aug"/>
    <n v="30"/>
    <n v="0"/>
    <n v="5757.41"/>
    <x v="0"/>
    <x v="0"/>
    <s v="R1019"/>
    <d v="1983-08-30T00:00:00"/>
    <n v="39"/>
  </r>
  <r>
    <s v="Id1664"/>
    <n v="2004"/>
    <s v="Nov"/>
    <n v="1"/>
    <n v="0"/>
    <n v="5778.71"/>
    <x v="0"/>
    <x v="0"/>
    <s v="R1022"/>
    <d v="2004-11-01T00:00:00"/>
    <n v="18"/>
  </r>
  <r>
    <s v="Id1663"/>
    <n v="1980"/>
    <s v="Sep"/>
    <n v="18"/>
    <n v="2"/>
    <n v="5807.06"/>
    <x v="0"/>
    <x v="0"/>
    <s v="R1013"/>
    <d v="1980-09-18T00:00:00"/>
    <n v="42"/>
  </r>
  <r>
    <s v="Id1662"/>
    <n v="1972"/>
    <s v="Nov"/>
    <n v="2"/>
    <n v="0"/>
    <n v="5812.9"/>
    <x v="0"/>
    <x v="2"/>
    <s v="R1013"/>
    <d v="1972-11-02T00:00:00"/>
    <n v="50"/>
  </r>
  <r>
    <s v="Id1661"/>
    <n v="2002"/>
    <s v="Jul"/>
    <n v="22"/>
    <n v="0"/>
    <n v="5816.58"/>
    <x v="0"/>
    <x v="2"/>
    <s v="R1026"/>
    <d v="2002-07-22T00:00:00"/>
    <n v="20"/>
  </r>
  <r>
    <s v="Id1660"/>
    <n v="1971"/>
    <s v="Sep"/>
    <n v="27"/>
    <n v="0"/>
    <n v="5832.6"/>
    <x v="0"/>
    <x v="0"/>
    <s v="R1012"/>
    <d v="1971-09-27T00:00:00"/>
    <n v="51"/>
  </r>
  <r>
    <s v="Id1659"/>
    <n v="1987"/>
    <s v="Jul"/>
    <n v="27"/>
    <n v="2"/>
    <n v="5836.52"/>
    <x v="0"/>
    <x v="0"/>
    <s v="R1013"/>
    <d v="1987-07-27T00:00:00"/>
    <n v="35"/>
  </r>
  <r>
    <s v="Id1658"/>
    <n v="1995"/>
    <s v="Aug"/>
    <n v="20"/>
    <n v="0"/>
    <n v="5843.99"/>
    <x v="0"/>
    <x v="2"/>
    <s v="R1025"/>
    <d v="1995-08-20T00:00:00"/>
    <n v="27"/>
  </r>
  <r>
    <s v="Id1657"/>
    <n v="1987"/>
    <s v="Sep"/>
    <n v="30"/>
    <n v="2"/>
    <n v="5846.92"/>
    <x v="0"/>
    <x v="2"/>
    <s v="R1013"/>
    <d v="1987-09-30T00:00:00"/>
    <n v="35"/>
  </r>
  <r>
    <s v="Id1656"/>
    <n v="1985"/>
    <s v="Jun"/>
    <n v="18"/>
    <n v="3"/>
    <n v="5847.24"/>
    <x v="0"/>
    <x v="1"/>
    <s v="R1013"/>
    <d v="1985-06-18T00:00:00"/>
    <n v="37"/>
  </r>
  <r>
    <s v="Id1655"/>
    <n v="1984"/>
    <s v="Nov"/>
    <n v="22"/>
    <n v="1"/>
    <n v="5855.9"/>
    <x v="0"/>
    <x v="0"/>
    <s v="R1012"/>
    <d v="1984-11-22T00:00:00"/>
    <n v="38"/>
  </r>
  <r>
    <s v="Id1654"/>
    <n v="1993"/>
    <s v="Oct"/>
    <n v="19"/>
    <n v="0"/>
    <n v="5877.02"/>
    <x v="0"/>
    <x v="2"/>
    <s v="R1021"/>
    <d v="1993-10-19T00:00:00"/>
    <n v="29"/>
  </r>
  <r>
    <s v="Id1653"/>
    <n v="1982"/>
    <s v="Jul"/>
    <n v="8"/>
    <n v="0"/>
    <n v="5910.94"/>
    <x v="0"/>
    <x v="1"/>
    <s v="R1011"/>
    <d v="1982-07-08T00:00:00"/>
    <n v="40"/>
  </r>
  <r>
    <s v="Id1652"/>
    <n v="1982"/>
    <s v="Dec"/>
    <n v="21"/>
    <n v="0"/>
    <n v="5920.1"/>
    <x v="0"/>
    <x v="1"/>
    <s v="R1013"/>
    <d v="1982-12-21T00:00:00"/>
    <n v="40"/>
  </r>
  <r>
    <s v="Id1651"/>
    <n v="1987"/>
    <s v="Jul"/>
    <n v="29"/>
    <n v="3"/>
    <n v="5926.85"/>
    <x v="1"/>
    <x v="0"/>
    <s v="R1011"/>
    <d v="1987-07-29T00:00:00"/>
    <n v="35"/>
  </r>
  <r>
    <s v="Id1650"/>
    <n v="1993"/>
    <s v="Aug"/>
    <n v="13"/>
    <n v="0"/>
    <n v="5926.93"/>
    <x v="0"/>
    <x v="2"/>
    <s v="R1025"/>
    <d v="1993-08-13T00:00:00"/>
    <n v="29"/>
  </r>
  <r>
    <s v="Id1649"/>
    <n v="1994"/>
    <s v="Jul"/>
    <n v="30"/>
    <n v="0"/>
    <n v="5927.65"/>
    <x v="0"/>
    <x v="1"/>
    <s v="R1012"/>
    <d v="1994-07-30T00:00:00"/>
    <n v="28"/>
  </r>
  <r>
    <s v="Id1648"/>
    <n v="1987"/>
    <s v="Jul"/>
    <n v="14"/>
    <n v="3"/>
    <n v="5934.38"/>
    <x v="1"/>
    <x v="2"/>
    <s v="R1013"/>
    <d v="1987-07-14T00:00:00"/>
    <n v="35"/>
  </r>
  <r>
    <s v="Id1647"/>
    <n v="2003"/>
    <s v="Aug"/>
    <n v="13"/>
    <n v="0"/>
    <n v="5957.35"/>
    <x v="0"/>
    <x v="2"/>
    <s v="R1012"/>
    <d v="2003-08-13T00:00:00"/>
    <n v="19"/>
  </r>
  <r>
    <s v="Id1646"/>
    <n v="2004"/>
    <s v="Jul"/>
    <n v="15"/>
    <n v="0"/>
    <n v="5960.91"/>
    <x v="0"/>
    <x v="1"/>
    <s v="R1026"/>
    <d v="2004-07-15T00:00:00"/>
    <n v="18"/>
  </r>
  <r>
    <s v="Id1645"/>
    <n v="1980"/>
    <s v="Aug"/>
    <n v="5"/>
    <n v="0"/>
    <n v="5966.89"/>
    <x v="0"/>
    <x v="0"/>
    <s v="R1013"/>
    <d v="1980-08-05T00:00:00"/>
    <n v="42"/>
  </r>
  <r>
    <s v="Id1644"/>
    <n v="1980"/>
    <s v="Jul"/>
    <n v="21"/>
    <n v="0"/>
    <n v="5969.72"/>
    <x v="1"/>
    <x v="0"/>
    <s v="R1011"/>
    <d v="1980-07-21T00:00:00"/>
    <n v="42"/>
  </r>
  <r>
    <s v="Id1643"/>
    <n v="1989"/>
    <s v="Jul"/>
    <n v="22"/>
    <n v="3"/>
    <n v="5972.38"/>
    <x v="0"/>
    <x v="2"/>
    <s v="R1011"/>
    <d v="1989-07-22T00:00:00"/>
    <n v="33"/>
  </r>
  <r>
    <s v="Id1642"/>
    <n v="1984"/>
    <s v="Sep"/>
    <n v="19"/>
    <n v="1"/>
    <n v="5974.38"/>
    <x v="0"/>
    <x v="0"/>
    <s v="R1013"/>
    <d v="1984-09-19T00:00:00"/>
    <n v="38"/>
  </r>
  <r>
    <s v="Id1641"/>
    <n v="1984"/>
    <s v="Nov"/>
    <n v="11"/>
    <n v="1"/>
    <n v="5976.83"/>
    <x v="0"/>
    <x v="2"/>
    <s v="R1013"/>
    <d v="1984-11-11T00:00:00"/>
    <n v="38"/>
  </r>
  <r>
    <s v="Id1640"/>
    <n v="1970"/>
    <s v="Jun"/>
    <n v="25"/>
    <n v="0"/>
    <n v="5979.66"/>
    <x v="0"/>
    <x v="0"/>
    <s v="R1013"/>
    <d v="1970-06-25T00:00:00"/>
    <n v="52"/>
  </r>
  <r>
    <s v="Id1639"/>
    <n v="1980"/>
    <s v="Oct"/>
    <n v="10"/>
    <n v="0"/>
    <n v="5979.73"/>
    <x v="0"/>
    <x v="2"/>
    <s v="R1011"/>
    <d v="1980-10-10T00:00:00"/>
    <n v="42"/>
  </r>
  <r>
    <s v="Id1638"/>
    <n v="1974"/>
    <s v="Oct"/>
    <n v="11"/>
    <n v="0"/>
    <n v="5979.99"/>
    <x v="0"/>
    <x v="0"/>
    <s v="R1013"/>
    <d v="1974-10-11T00:00:00"/>
    <n v="48"/>
  </r>
  <r>
    <s v="Id1637"/>
    <n v="1988"/>
    <s v="Jun"/>
    <n v="10"/>
    <n v="2"/>
    <n v="5989.52"/>
    <x v="0"/>
    <x v="1"/>
    <s v="R1012"/>
    <d v="1988-06-10T00:00:00"/>
    <n v="34"/>
  </r>
  <r>
    <s v="Id1636"/>
    <n v="1974"/>
    <s v="Aug"/>
    <n v="17"/>
    <n v="0"/>
    <n v="5990.17"/>
    <x v="0"/>
    <x v="2"/>
    <s v="R1013"/>
    <d v="1974-08-17T00:00:00"/>
    <n v="48"/>
  </r>
  <r>
    <s v="Id1635"/>
    <n v="1980"/>
    <s v="Aug"/>
    <n v="8"/>
    <n v="2"/>
    <n v="5993.62"/>
    <x v="0"/>
    <x v="0"/>
    <s v="R1013"/>
    <d v="1980-08-08T00:00:00"/>
    <n v="42"/>
  </r>
  <r>
    <s v="Id1634"/>
    <n v="1989"/>
    <s v="Aug"/>
    <n v="16"/>
    <n v="4"/>
    <n v="6059.17"/>
    <x v="0"/>
    <x v="1"/>
    <s v="R1011"/>
    <d v="1989-08-16T00:00:00"/>
    <n v="33"/>
  </r>
  <r>
    <s v="Id1633"/>
    <n v="1996"/>
    <s v="Jul"/>
    <n v="28"/>
    <n v="0"/>
    <n v="6061.8"/>
    <x v="0"/>
    <x v="0"/>
    <s v="R1012"/>
    <d v="1996-07-28T00:00:00"/>
    <n v="26"/>
  </r>
  <r>
    <s v="Id1632"/>
    <n v="1994"/>
    <s v="Nov"/>
    <n v="8"/>
    <n v="0"/>
    <n v="6064.37"/>
    <x v="0"/>
    <x v="2"/>
    <s v="R1011"/>
    <d v="1994-11-08T00:00:00"/>
    <n v="28"/>
  </r>
  <r>
    <s v="Id1631"/>
    <n v="1984"/>
    <s v="Sep"/>
    <n v="21"/>
    <n v="1"/>
    <n v="6067.13"/>
    <x v="1"/>
    <x v="1"/>
    <s v="R1016"/>
    <d v="1984-09-21T00:00:00"/>
    <n v="38"/>
  </r>
  <r>
    <s v="Id1630"/>
    <n v="1979"/>
    <s v="Aug"/>
    <n v="8"/>
    <n v="2"/>
    <n v="6074.37"/>
    <x v="0"/>
    <x v="2"/>
    <s v="R1012"/>
    <d v="1979-08-08T00:00:00"/>
    <n v="43"/>
  </r>
  <r>
    <s v="Id1629"/>
    <n v="1984"/>
    <s v="Oct"/>
    <n v="14"/>
    <n v="1"/>
    <n v="6079.67"/>
    <x v="2"/>
    <x v="1"/>
    <s v="R1014"/>
    <d v="1984-10-14T00:00:00"/>
    <n v="38"/>
  </r>
  <r>
    <s v="Id1628"/>
    <n v="1984"/>
    <s v="Jul"/>
    <n v="25"/>
    <n v="2"/>
    <n v="6082.41"/>
    <x v="2"/>
    <x v="2"/>
    <s v="R1011"/>
    <d v="1984-07-25T00:00:00"/>
    <n v="38"/>
  </r>
  <r>
    <s v="Id1627"/>
    <n v="1970"/>
    <s v="Jun"/>
    <n v="9"/>
    <n v="0"/>
    <n v="6098.38"/>
    <x v="0"/>
    <x v="2"/>
    <s v="R1013"/>
    <d v="1970-06-09T00:00:00"/>
    <n v="52"/>
  </r>
  <r>
    <s v="Id1626"/>
    <n v="1995"/>
    <s v="Sep"/>
    <n v="9"/>
    <n v="0"/>
    <n v="6111.95"/>
    <x v="0"/>
    <x v="0"/>
    <s v="R1026"/>
    <d v="1995-09-09T00:00:00"/>
    <n v="27"/>
  </r>
  <r>
    <s v="Id1625"/>
    <n v="1985"/>
    <s v="Jul"/>
    <n v="21"/>
    <n v="1"/>
    <n v="6112.35"/>
    <x v="0"/>
    <x v="1"/>
    <s v="R1012"/>
    <d v="1985-07-21T00:00:00"/>
    <n v="37"/>
  </r>
  <r>
    <s v="Id1624"/>
    <n v="1991"/>
    <s v="Jul"/>
    <n v="25"/>
    <n v="3"/>
    <n v="6113.23"/>
    <x v="0"/>
    <x v="2"/>
    <s v="R1024"/>
    <d v="1991-07-25T00:00:00"/>
    <n v="31"/>
  </r>
  <r>
    <s v="Id1623"/>
    <n v="1983"/>
    <s v="Aug"/>
    <n v="11"/>
    <n v="1"/>
    <n v="6117.49"/>
    <x v="0"/>
    <x v="0"/>
    <s v="R1012"/>
    <d v="1983-08-11T00:00:00"/>
    <n v="39"/>
  </r>
  <r>
    <s v="Id1622"/>
    <n v="1983"/>
    <s v="Nov"/>
    <n v="16"/>
    <n v="1"/>
    <n v="6123.57"/>
    <x v="1"/>
    <x v="2"/>
    <s v="R1012"/>
    <d v="1983-11-16T00:00:00"/>
    <n v="39"/>
  </r>
  <r>
    <s v="Id1621"/>
    <n v="1990"/>
    <s v="Aug"/>
    <n v="18"/>
    <n v="3"/>
    <n v="6128.8"/>
    <x v="0"/>
    <x v="0"/>
    <s v="R1012"/>
    <d v="1990-08-18T00:00:00"/>
    <n v="32"/>
  </r>
  <r>
    <s v="Id1620"/>
    <n v="1969"/>
    <s v="Nov"/>
    <n v="9"/>
    <n v="0"/>
    <n v="6138.5"/>
    <x v="0"/>
    <x v="2"/>
    <s v="R1011"/>
    <d v="1969-11-09T00:00:00"/>
    <n v="53"/>
  </r>
  <r>
    <s v="Id1619"/>
    <n v="1978"/>
    <s v="Sep"/>
    <n v="5"/>
    <n v="2"/>
    <n v="6138.58"/>
    <x v="0"/>
    <x v="1"/>
    <s v="R1013"/>
    <d v="1978-09-05T00:00:00"/>
    <n v="44"/>
  </r>
  <r>
    <s v="Id1618"/>
    <n v="1976"/>
    <s v="Dec"/>
    <n v="12"/>
    <n v="2"/>
    <n v="6139.14"/>
    <x v="0"/>
    <x v="0"/>
    <s v="R1013"/>
    <d v="1976-12-12T00:00:00"/>
    <n v="46"/>
  </r>
  <r>
    <s v="Id1617"/>
    <n v="1970"/>
    <s v="Oct"/>
    <n v="14"/>
    <n v="0"/>
    <n v="6147.12"/>
    <x v="0"/>
    <x v="0"/>
    <s v="R1012"/>
    <d v="1970-10-14T00:00:00"/>
    <n v="52"/>
  </r>
  <r>
    <s v="Id1616"/>
    <n v="1973"/>
    <s v="Nov"/>
    <n v="6"/>
    <n v="0"/>
    <n v="6152.05"/>
    <x v="0"/>
    <x v="0"/>
    <s v="R1013"/>
    <d v="1973-11-06T00:00:00"/>
    <n v="49"/>
  </r>
  <r>
    <s v="Id1615"/>
    <n v="1985"/>
    <s v="Oct"/>
    <n v="15"/>
    <n v="3"/>
    <n v="6159.57"/>
    <x v="0"/>
    <x v="1"/>
    <s v="R1012"/>
    <d v="1985-10-15T00:00:00"/>
    <n v="37"/>
  </r>
  <r>
    <s v="Id1614"/>
    <n v="1984"/>
    <s v="Oct"/>
    <n v="6"/>
    <n v="3"/>
    <n v="6170.96"/>
    <x v="0"/>
    <x v="1"/>
    <s v="R1013"/>
    <d v="1984-10-06T00:00:00"/>
    <n v="38"/>
  </r>
  <r>
    <s v="Id1613"/>
    <n v="1985"/>
    <s v="Aug"/>
    <n v="9"/>
    <n v="3"/>
    <n v="6183.32"/>
    <x v="0"/>
    <x v="2"/>
    <s v="R1012"/>
    <d v="1985-08-09T00:00:00"/>
    <n v="37"/>
  </r>
  <r>
    <s v="Id1612"/>
    <n v="1970"/>
    <s v="Oct"/>
    <n v="5"/>
    <n v="0"/>
    <n v="6183.46"/>
    <x v="0"/>
    <x v="2"/>
    <s v="R1012"/>
    <d v="1970-10-05T00:00:00"/>
    <n v="52"/>
  </r>
  <r>
    <s v="Id1611"/>
    <n v="1988"/>
    <s v="Nov"/>
    <n v="1"/>
    <n v="3"/>
    <n v="6184.3"/>
    <x v="0"/>
    <x v="0"/>
    <s v="R1013"/>
    <d v="1988-11-01T00:00:00"/>
    <n v="34"/>
  </r>
  <r>
    <s v="Id1610"/>
    <n v="1981"/>
    <s v="Nov"/>
    <n v="22"/>
    <n v="0"/>
    <n v="6185.32"/>
    <x v="0"/>
    <x v="1"/>
    <s v="R1013"/>
    <d v="1981-11-22T00:00:00"/>
    <n v="41"/>
  </r>
  <r>
    <s v="Id1609"/>
    <n v="1981"/>
    <s v="Oct"/>
    <n v="1"/>
    <n v="0"/>
    <n v="6186.13"/>
    <x v="0"/>
    <x v="0"/>
    <s v="R1011"/>
    <d v="1981-10-01T00:00:00"/>
    <n v="41"/>
  </r>
  <r>
    <s v="Id1608"/>
    <n v="1988"/>
    <s v="Oct"/>
    <n v="23"/>
    <n v="3"/>
    <n v="6196.45"/>
    <x v="0"/>
    <x v="1"/>
    <s v="R1011"/>
    <d v="1988-10-23T00:00:00"/>
    <n v="34"/>
  </r>
  <r>
    <s v="Id1607"/>
    <n v="1985"/>
    <s v="Jul"/>
    <n v="22"/>
    <n v="2"/>
    <n v="6198.75"/>
    <x v="0"/>
    <x v="1"/>
    <s v="R1012"/>
    <d v="1985-07-22T00:00:00"/>
    <n v="37"/>
  </r>
  <r>
    <s v="?"/>
    <n v="1985"/>
    <s v="Dec"/>
    <n v="20"/>
    <n v="2"/>
    <n v="6203.9"/>
    <x v="2"/>
    <x v="2"/>
    <s v="R1012"/>
    <d v="1985-12-20T00:00:00"/>
    <n v="37"/>
  </r>
  <r>
    <s v="Id1606"/>
    <n v="1985"/>
    <s v="Sep"/>
    <n v="22"/>
    <n v="2"/>
    <n v="6203.9"/>
    <x v="0"/>
    <x v="2"/>
    <s v="R1012"/>
    <d v="1985-09-22T00:00:00"/>
    <n v="37"/>
  </r>
  <r>
    <s v="Id1605"/>
    <n v="1999"/>
    <s v="Sep"/>
    <n v="10"/>
    <n v="0"/>
    <n v="6207.26"/>
    <x v="0"/>
    <x v="2"/>
    <s v="R1026"/>
    <d v="1999-09-10T00:00:00"/>
    <n v="23"/>
  </r>
  <r>
    <s v="Id1604"/>
    <n v="1992"/>
    <s v="Aug"/>
    <n v="12"/>
    <n v="0"/>
    <n v="6208.5"/>
    <x v="0"/>
    <x v="1"/>
    <s v="R1021"/>
    <d v="1992-08-12T00:00:00"/>
    <n v="30"/>
  </r>
  <r>
    <s v="Id1603"/>
    <n v="1972"/>
    <s v="Jun"/>
    <n v="29"/>
    <n v="0"/>
    <n v="6219.93"/>
    <x v="0"/>
    <x v="2"/>
    <s v="R1013"/>
    <d v="1972-06-29T00:00:00"/>
    <n v="50"/>
  </r>
  <r>
    <s v="Id1602"/>
    <n v="1978"/>
    <s v="Sep"/>
    <n v="19"/>
    <n v="2"/>
    <n v="6236.95"/>
    <x v="0"/>
    <x v="2"/>
    <s v="R1013"/>
    <d v="1978-09-19T00:00:00"/>
    <n v="44"/>
  </r>
  <r>
    <s v="Id1601"/>
    <n v="1983"/>
    <s v="Aug"/>
    <n v="11"/>
    <n v="1"/>
    <n v="6238.3"/>
    <x v="0"/>
    <x v="1"/>
    <s v="R1011"/>
    <d v="1983-08-11T00:00:00"/>
    <n v="39"/>
  </r>
  <r>
    <s v="Id1600"/>
    <n v="1979"/>
    <s v="Oct"/>
    <n v="10"/>
    <n v="0"/>
    <n v="6250.44"/>
    <x v="0"/>
    <x v="1"/>
    <s v="R1011"/>
    <d v="1979-10-10T00:00:00"/>
    <n v="43"/>
  </r>
  <r>
    <s v="Id1599"/>
    <n v="1972"/>
    <s v="Nov"/>
    <n v="11"/>
    <n v="0"/>
    <n v="6253.85"/>
    <x v="0"/>
    <x v="2"/>
    <s v="R1013"/>
    <d v="1972-11-11T00:00:00"/>
    <n v="50"/>
  </r>
  <r>
    <s v="Id1598"/>
    <n v="1972"/>
    <s v="Sep"/>
    <n v="8"/>
    <n v="0"/>
    <n v="6254.13"/>
    <x v="0"/>
    <x v="2"/>
    <s v="R1012"/>
    <d v="1972-09-08T00:00:00"/>
    <n v="50"/>
  </r>
  <r>
    <s v="Id1597"/>
    <n v="1970"/>
    <s v="Oct"/>
    <n v="11"/>
    <n v="0"/>
    <n v="6255.38"/>
    <x v="0"/>
    <x v="2"/>
    <s v="R1013"/>
    <d v="1970-10-11T00:00:00"/>
    <n v="52"/>
  </r>
  <r>
    <s v="Id1596"/>
    <n v="1995"/>
    <s v="Oct"/>
    <n v="17"/>
    <n v="0"/>
    <n v="6261.2"/>
    <x v="0"/>
    <x v="1"/>
    <s v="R1026"/>
    <d v="1995-10-17T00:00:00"/>
    <n v="27"/>
  </r>
  <r>
    <s v="Id1595"/>
    <n v="1984"/>
    <s v="Sep"/>
    <n v="25"/>
    <n v="3"/>
    <n v="6269.33"/>
    <x v="0"/>
    <x v="1"/>
    <s v="R1013"/>
    <d v="1984-09-25T00:00:00"/>
    <n v="38"/>
  </r>
  <r>
    <s v="Id1594"/>
    <n v="1981"/>
    <s v="Jun"/>
    <n v="30"/>
    <n v="1"/>
    <n v="6272.48"/>
    <x v="2"/>
    <x v="0"/>
    <s v="R1013"/>
    <d v="1981-06-30T00:00:00"/>
    <n v="41"/>
  </r>
  <r>
    <s v="Id1593"/>
    <n v="1993"/>
    <s v="Oct"/>
    <n v="16"/>
    <n v="0"/>
    <n v="6276.3"/>
    <x v="0"/>
    <x v="1"/>
    <s v="R1025"/>
    <d v="1993-10-16T00:00:00"/>
    <n v="29"/>
  </r>
  <r>
    <s v="Id1592"/>
    <n v="1981"/>
    <s v="Nov"/>
    <n v="24"/>
    <n v="1"/>
    <n v="6282.24"/>
    <x v="0"/>
    <x v="1"/>
    <s v="R1011"/>
    <d v="1981-11-24T00:00:00"/>
    <n v="41"/>
  </r>
  <r>
    <s v="Id1591"/>
    <n v="1981"/>
    <s v="Aug"/>
    <n v="26"/>
    <n v="1"/>
    <n v="6289.75"/>
    <x v="0"/>
    <x v="0"/>
    <s v="R1013"/>
    <d v="1981-08-26T00:00:00"/>
    <n v="41"/>
  </r>
  <r>
    <s v="Id1590"/>
    <n v="1996"/>
    <s v="Jul"/>
    <n v="4"/>
    <n v="0"/>
    <n v="6293.63"/>
    <x v="0"/>
    <x v="0"/>
    <s v="R1021"/>
    <d v="1996-07-04T00:00:00"/>
    <n v="26"/>
  </r>
  <r>
    <s v="Id1589"/>
    <n v="1974"/>
    <s v="Sep"/>
    <n v="17"/>
    <n v="0"/>
    <n v="6302.23"/>
    <x v="0"/>
    <x v="1"/>
    <s v="R1013"/>
    <d v="1974-09-17T00:00:00"/>
    <n v="48"/>
  </r>
  <r>
    <s v="Id1588"/>
    <n v="1969"/>
    <s v="Sep"/>
    <n v="4"/>
    <n v="0"/>
    <n v="6305.61"/>
    <x v="0"/>
    <x v="2"/>
    <s v="R1012"/>
    <d v="1969-09-04T00:00:00"/>
    <n v="53"/>
  </r>
  <r>
    <s v="Id1587"/>
    <n v="2004"/>
    <s v="Jul"/>
    <n v="27"/>
    <n v="0"/>
    <n v="6311.11"/>
    <x v="0"/>
    <x v="2"/>
    <s v="R1011"/>
    <d v="2004-07-27T00:00:00"/>
    <n v="18"/>
  </r>
  <r>
    <s v="Id1586"/>
    <n v="1985"/>
    <s v="Nov"/>
    <n v="19"/>
    <n v="2"/>
    <n v="6311.95"/>
    <x v="0"/>
    <x v="1"/>
    <s v="R1011"/>
    <d v="1985-11-19T00:00:00"/>
    <n v="37"/>
  </r>
  <r>
    <s v="Id1585"/>
    <n v="1985"/>
    <s v="Dec"/>
    <n v="15"/>
    <n v="2"/>
    <n v="6313.76"/>
    <x v="0"/>
    <x v="1"/>
    <s v="R1013"/>
    <d v="1985-12-15T00:00:00"/>
    <n v="37"/>
  </r>
  <r>
    <s v="Id1584"/>
    <n v="1990"/>
    <s v="Aug"/>
    <n v="13"/>
    <n v="3"/>
    <n v="6334.34"/>
    <x v="0"/>
    <x v="2"/>
    <s v="R1024"/>
    <d v="1990-08-13T00:00:00"/>
    <n v="32"/>
  </r>
  <r>
    <s v="Id1583"/>
    <n v="1986"/>
    <s v="Sep"/>
    <n v="25"/>
    <n v="3"/>
    <n v="6335.64"/>
    <x v="0"/>
    <x v="2"/>
    <s v="R1013"/>
    <d v="1986-09-25T00:00:00"/>
    <n v="36"/>
  </r>
  <r>
    <s v="Id1582"/>
    <n v="1983"/>
    <s v="Oct"/>
    <n v="21"/>
    <n v="2"/>
    <n v="6338.08"/>
    <x v="0"/>
    <x v="1"/>
    <s v="R1013"/>
    <d v="1983-10-21T00:00:00"/>
    <n v="39"/>
  </r>
  <r>
    <s v="Id1581"/>
    <n v="1983"/>
    <s v="Aug"/>
    <n v="19"/>
    <n v="2"/>
    <n v="6356.27"/>
    <x v="1"/>
    <x v="2"/>
    <s v="R1013"/>
    <d v="1983-08-19T00:00:00"/>
    <n v="39"/>
  </r>
  <r>
    <s v="Id1580"/>
    <n v="1980"/>
    <s v="Oct"/>
    <n v="30"/>
    <n v="0"/>
    <n v="6358.78"/>
    <x v="0"/>
    <x v="1"/>
    <s v="R1012"/>
    <d v="1980-10-30T00:00:00"/>
    <n v="42"/>
  </r>
  <r>
    <s v="Id1579"/>
    <n v="1989"/>
    <s v="Jun"/>
    <n v="24"/>
    <n v="3"/>
    <n v="6360.99"/>
    <x v="0"/>
    <x v="2"/>
    <s v="R1012"/>
    <d v="1989-06-24T00:00:00"/>
    <n v="33"/>
  </r>
  <r>
    <s v="Id1578"/>
    <n v="1996"/>
    <s v="Jul"/>
    <n v="7"/>
    <n v="0"/>
    <n v="6361.47"/>
    <x v="0"/>
    <x v="0"/>
    <s v="R1021"/>
    <d v="1996-07-07T00:00:00"/>
    <n v="26"/>
  </r>
  <r>
    <s v="Id1577"/>
    <n v="1970"/>
    <s v="Nov"/>
    <n v="9"/>
    <n v="0"/>
    <n v="6367.31"/>
    <x v="0"/>
    <x v="1"/>
    <s v="R1013"/>
    <d v="1970-11-09T00:00:00"/>
    <n v="52"/>
  </r>
  <r>
    <s v="Id1576"/>
    <n v="1984"/>
    <s v="Aug"/>
    <n v="13"/>
    <n v="1"/>
    <n v="6373.56"/>
    <x v="0"/>
    <x v="1"/>
    <s v="R1012"/>
    <d v="1984-08-13T00:00:00"/>
    <n v="38"/>
  </r>
  <r>
    <s v="Id1575"/>
    <n v="1976"/>
    <s v="Nov"/>
    <n v="18"/>
    <n v="2"/>
    <n v="6374.16"/>
    <x v="0"/>
    <x v="2"/>
    <s v="R1013"/>
    <d v="1976-11-18T00:00:00"/>
    <n v="46"/>
  </r>
  <r>
    <s v="Id1574"/>
    <n v="1982"/>
    <s v="Aug"/>
    <n v="6"/>
    <n v="1"/>
    <n v="6389.38"/>
    <x v="2"/>
    <x v="2"/>
    <s v="R1012"/>
    <d v="1982-08-06T00:00:00"/>
    <n v="40"/>
  </r>
  <r>
    <s v="Id1573"/>
    <n v="1997"/>
    <s v="Aug"/>
    <n v="16"/>
    <n v="0"/>
    <n v="6389.53"/>
    <x v="0"/>
    <x v="2"/>
    <s v="R1021"/>
    <d v="1997-08-16T00:00:00"/>
    <n v="25"/>
  </r>
  <r>
    <s v="Id1572"/>
    <n v="1982"/>
    <s v="Oct"/>
    <n v="28"/>
    <n v="1"/>
    <n v="6393.6"/>
    <x v="0"/>
    <x v="1"/>
    <s v="R1012"/>
    <d v="1982-10-28T00:00:00"/>
    <n v="40"/>
  </r>
  <r>
    <s v="Id1571"/>
    <n v="1987"/>
    <s v="Sep"/>
    <n v="9"/>
    <n v="2"/>
    <n v="6402.29"/>
    <x v="0"/>
    <x v="0"/>
    <s v="R1024"/>
    <d v="1987-09-09T00:00:00"/>
    <n v="35"/>
  </r>
  <r>
    <s v="Id1570"/>
    <n v="1985"/>
    <s v="Dec"/>
    <n v="10"/>
    <n v="2"/>
    <n v="6406.41"/>
    <x v="2"/>
    <x v="0"/>
    <s v="R1014"/>
    <d v="1985-12-10T00:00:00"/>
    <n v="37"/>
  </r>
  <r>
    <s v="Id1569"/>
    <n v="1970"/>
    <s v="Aug"/>
    <n v="20"/>
    <n v="0"/>
    <n v="6407.05"/>
    <x v="0"/>
    <x v="1"/>
    <s v="R1013"/>
    <d v="1970-08-20T00:00:00"/>
    <n v="52"/>
  </r>
  <r>
    <s v="Id1568"/>
    <n v="1971"/>
    <s v="Aug"/>
    <n v="22"/>
    <n v="0"/>
    <n v="6412.34"/>
    <x v="0"/>
    <x v="0"/>
    <s v="R1013"/>
    <d v="1971-08-22T00:00:00"/>
    <n v="51"/>
  </r>
  <r>
    <s v="Id1567"/>
    <n v="1987"/>
    <s v="Sep"/>
    <n v="4"/>
    <n v="3"/>
    <n v="6414.18"/>
    <x v="0"/>
    <x v="2"/>
    <s v="R1011"/>
    <d v="1987-09-04T00:00:00"/>
    <n v="35"/>
  </r>
  <r>
    <s v="Id1566"/>
    <n v="1976"/>
    <s v="Dec"/>
    <n v="30"/>
    <n v="2"/>
    <n v="6417.28"/>
    <x v="0"/>
    <x v="0"/>
    <s v="R1013"/>
    <d v="1976-12-30T00:00:00"/>
    <n v="46"/>
  </r>
  <r>
    <s v="Id1565"/>
    <n v="1975"/>
    <s v="Aug"/>
    <n v="5"/>
    <n v="1"/>
    <n v="6423.48"/>
    <x v="0"/>
    <x v="0"/>
    <s v="R1013"/>
    <d v="1975-08-05T00:00:00"/>
    <n v="47"/>
  </r>
  <r>
    <s v="Id1564"/>
    <n v="1985"/>
    <s v="Jul"/>
    <n v="22"/>
    <n v="3"/>
    <n v="6435.62"/>
    <x v="1"/>
    <x v="2"/>
    <s v="R1013"/>
    <d v="1985-07-22T00:00:00"/>
    <n v="37"/>
  </r>
  <r>
    <s v="Id1563"/>
    <n v="1984"/>
    <s v="Aug"/>
    <n v="26"/>
    <n v="2"/>
    <n v="6455.86"/>
    <x v="1"/>
    <x v="0"/>
    <s v="R1012"/>
    <d v="1984-08-26T00:00:00"/>
    <n v="38"/>
  </r>
  <r>
    <s v="Id1562"/>
    <n v="1984"/>
    <s v="Nov"/>
    <n v="1"/>
    <n v="2"/>
    <n v="6457.84"/>
    <x v="0"/>
    <x v="0"/>
    <s v="R1012"/>
    <d v="1984-11-01T00:00:00"/>
    <n v="38"/>
  </r>
  <r>
    <s v="Id1561"/>
    <n v="1981"/>
    <s v="Jul"/>
    <n v="27"/>
    <n v="1"/>
    <n v="6473.15"/>
    <x v="0"/>
    <x v="2"/>
    <s v="R1013"/>
    <d v="1981-07-27T00:00:00"/>
    <n v="41"/>
  </r>
  <r>
    <s v="Id1560"/>
    <n v="1980"/>
    <s v="Jun"/>
    <n v="8"/>
    <n v="0"/>
    <n v="6474.01"/>
    <x v="0"/>
    <x v="0"/>
    <s v="R1011"/>
    <d v="1980-06-08T00:00:00"/>
    <n v="43"/>
  </r>
  <r>
    <s v="Id1559"/>
    <n v="1970"/>
    <s v="Dec"/>
    <n v="1"/>
    <n v="0"/>
    <n v="6481.67"/>
    <x v="0"/>
    <x v="2"/>
    <s v="R1013"/>
    <d v="1970-12-01T00:00:00"/>
    <n v="52"/>
  </r>
  <r>
    <s v="Id1558"/>
    <n v="1982"/>
    <s v="Oct"/>
    <n v="9"/>
    <n v="1"/>
    <n v="6496.89"/>
    <x v="0"/>
    <x v="0"/>
    <s v="R1011"/>
    <d v="1982-10-09T00:00:00"/>
    <n v="40"/>
  </r>
  <r>
    <s v="Id1557"/>
    <n v="1982"/>
    <s v="Aug"/>
    <n v="28"/>
    <n v="1"/>
    <n v="6500.24"/>
    <x v="0"/>
    <x v="2"/>
    <s v="R1013"/>
    <d v="1982-08-28T00:00:00"/>
    <n v="40"/>
  </r>
  <r>
    <s v="Id1556"/>
    <n v="1994"/>
    <s v="Jul"/>
    <n v="7"/>
    <n v="0"/>
    <n v="6512.24"/>
    <x v="0"/>
    <x v="1"/>
    <s v="R1021"/>
    <d v="1994-07-07T00:00:00"/>
    <n v="28"/>
  </r>
  <r>
    <s v="Id1555"/>
    <n v="1976"/>
    <s v="Oct"/>
    <n v="23"/>
    <n v="2"/>
    <n v="6529.21"/>
    <x v="0"/>
    <x v="1"/>
    <s v="R1013"/>
    <d v="1976-10-23T00:00:00"/>
    <n v="46"/>
  </r>
  <r>
    <s v="Id1554"/>
    <n v="1982"/>
    <s v="Aug"/>
    <n v="12"/>
    <n v="3"/>
    <n v="6532.04"/>
    <x v="0"/>
    <x v="1"/>
    <s v="R1013"/>
    <d v="1982-08-12T00:00:00"/>
    <n v="40"/>
  </r>
  <r>
    <s v="Id1553"/>
    <n v="1982"/>
    <s v="Oct"/>
    <n v="2"/>
    <n v="3"/>
    <n v="6536.68"/>
    <x v="0"/>
    <x v="2"/>
    <s v="R1012"/>
    <d v="1982-10-02T00:00:00"/>
    <n v="40"/>
  </r>
  <r>
    <s v="Id1552"/>
    <n v="1969"/>
    <s v="Dec"/>
    <n v="3"/>
    <n v="0"/>
    <n v="6546.16"/>
    <x v="0"/>
    <x v="0"/>
    <s v="R1013"/>
    <d v="1969-12-03T00:00:00"/>
    <n v="53"/>
  </r>
  <r>
    <s v="Id1551"/>
    <n v="1986"/>
    <s v="Dec"/>
    <n v="18"/>
    <n v="3"/>
    <n v="6548.2"/>
    <x v="0"/>
    <x v="0"/>
    <s v="R1012"/>
    <d v="1986-12-18T00:00:00"/>
    <n v="36"/>
  </r>
  <r>
    <s v="Id1550"/>
    <n v="1989"/>
    <s v="Aug"/>
    <n v="6"/>
    <n v="3"/>
    <n v="6551.75"/>
    <x v="0"/>
    <x v="2"/>
    <s v="R1024"/>
    <d v="1989-08-06T00:00:00"/>
    <n v="33"/>
  </r>
  <r>
    <s v="Id1549"/>
    <n v="1968"/>
    <s v="Dec"/>
    <n v="11"/>
    <n v="0"/>
    <n v="6552.01"/>
    <x v="1"/>
    <x v="2"/>
    <s v="R1013"/>
    <d v="1968-12-11T00:00:00"/>
    <n v="54"/>
  </r>
  <r>
    <s v="Id1548"/>
    <n v="1984"/>
    <s v="Sep"/>
    <n v="20"/>
    <n v="1"/>
    <n v="6555.07"/>
    <x v="0"/>
    <x v="2"/>
    <s v="R1024"/>
    <d v="1984-09-20T00:00:00"/>
    <n v="38"/>
  </r>
  <r>
    <s v="Id1547"/>
    <n v="1981"/>
    <s v="Jul"/>
    <n v="20"/>
    <n v="0"/>
    <n v="6571.02"/>
    <x v="0"/>
    <x v="1"/>
    <s v="R1012"/>
    <d v="1981-07-20T00:00:00"/>
    <n v="41"/>
  </r>
  <r>
    <s v="Id1546"/>
    <n v="1984"/>
    <s v="Oct"/>
    <n v="5"/>
    <n v="2"/>
    <n v="6571.54"/>
    <x v="0"/>
    <x v="0"/>
    <s v="R1011"/>
    <d v="1984-10-05T00:00:00"/>
    <n v="38"/>
  </r>
  <r>
    <s v="Id1545"/>
    <n v="1982"/>
    <s v="Nov"/>
    <n v="22"/>
    <n v="2"/>
    <n v="6593.51"/>
    <x v="0"/>
    <x v="1"/>
    <s v="R1013"/>
    <d v="1982-11-22T00:00:00"/>
    <n v="40"/>
  </r>
  <r>
    <s v="Id1544"/>
    <n v="1982"/>
    <s v="Dec"/>
    <n v="29"/>
    <n v="1"/>
    <n v="6600.21"/>
    <x v="1"/>
    <x v="2"/>
    <s v="R1016"/>
    <d v="1982-12-29T00:00:00"/>
    <n v="40"/>
  </r>
  <r>
    <s v="Id1543"/>
    <n v="1982"/>
    <s v="Nov"/>
    <n v="7"/>
    <n v="2"/>
    <n v="6600.36"/>
    <x v="0"/>
    <x v="0"/>
    <s v="R1011"/>
    <d v="1982-11-07T00:00:00"/>
    <n v="40"/>
  </r>
  <r>
    <s v="Id1542"/>
    <n v="1982"/>
    <s v="Aug"/>
    <n v="28"/>
    <n v="1"/>
    <n v="6610.11"/>
    <x v="1"/>
    <x v="2"/>
    <s v="R1015"/>
    <d v="1982-08-28T00:00:00"/>
    <n v="40"/>
  </r>
  <r>
    <s v="Id1541"/>
    <n v="1973"/>
    <s v="Aug"/>
    <n v="29"/>
    <n v="0"/>
    <n v="6630.31"/>
    <x v="0"/>
    <x v="1"/>
    <s v="R1013"/>
    <d v="1973-08-29T00:00:00"/>
    <n v="49"/>
  </r>
  <r>
    <s v="Id1540"/>
    <n v="2003"/>
    <s v="Sep"/>
    <n v="4"/>
    <n v="0"/>
    <n v="6638.16"/>
    <x v="0"/>
    <x v="1"/>
    <s v="R1012"/>
    <d v="2003-09-04T00:00:00"/>
    <n v="19"/>
  </r>
  <r>
    <s v="Id1539"/>
    <n v="1990"/>
    <s v="Jun"/>
    <n v="6"/>
    <n v="3"/>
    <n v="6639.3"/>
    <x v="0"/>
    <x v="2"/>
    <s v="R1021"/>
    <d v="1990-06-06T00:00:00"/>
    <n v="33"/>
  </r>
  <r>
    <s v="Id1538"/>
    <n v="1984"/>
    <s v="Dec"/>
    <n v="8"/>
    <n v="2"/>
    <n v="6640.54"/>
    <x v="0"/>
    <x v="0"/>
    <s v="R1019"/>
    <d v="1984-12-08T00:00:00"/>
    <n v="38"/>
  </r>
  <r>
    <s v="Id1537"/>
    <n v="1970"/>
    <s v="Nov"/>
    <n v="8"/>
    <n v="0"/>
    <n v="6651.26"/>
    <x v="0"/>
    <x v="0"/>
    <s v="R1013"/>
    <d v="1970-11-08T00:00:00"/>
    <n v="52"/>
  </r>
  <r>
    <s v="Id1536"/>
    <n v="1984"/>
    <s v="Jul"/>
    <n v="1"/>
    <n v="3"/>
    <n v="6652.53"/>
    <x v="1"/>
    <x v="2"/>
    <s v="R1013"/>
    <d v="1984-07-01T00:00:00"/>
    <n v="38"/>
  </r>
  <r>
    <s v="Id1535"/>
    <n v="1989"/>
    <s v="Nov"/>
    <n v="19"/>
    <n v="5"/>
    <n v="6653.79"/>
    <x v="0"/>
    <x v="1"/>
    <s v="R1013"/>
    <d v="1989-11-19T00:00:00"/>
    <n v="33"/>
  </r>
  <r>
    <s v="Id1534"/>
    <n v="1982"/>
    <s v="Sep"/>
    <n v="27"/>
    <n v="3"/>
    <n v="6664.32"/>
    <x v="0"/>
    <x v="2"/>
    <s v="R1013"/>
    <d v="1982-09-27T00:00:00"/>
    <n v="40"/>
  </r>
  <r>
    <s v="Id1533"/>
    <n v="1981"/>
    <s v="Sep"/>
    <n v="17"/>
    <n v="1"/>
    <n v="6664.69"/>
    <x v="1"/>
    <x v="1"/>
    <s v="R1012"/>
    <d v="1981-09-17T00:00:00"/>
    <n v="41"/>
  </r>
  <r>
    <s v="Id1532"/>
    <n v="1989"/>
    <s v="Oct"/>
    <n v="20"/>
    <n v="5"/>
    <n v="6666.24"/>
    <x v="1"/>
    <x v="1"/>
    <s v="R1011"/>
    <d v="1989-10-20T00:00:00"/>
    <n v="33"/>
  </r>
  <r>
    <s v="Id1531"/>
    <n v="1985"/>
    <s v="Jul"/>
    <n v="9"/>
    <n v="2"/>
    <n v="6686.43"/>
    <x v="0"/>
    <x v="0"/>
    <s v="R1012"/>
    <d v="1985-07-09T00:00:00"/>
    <n v="37"/>
  </r>
  <r>
    <s v="Id1530"/>
    <n v="1968"/>
    <s v="Jul"/>
    <n v="13"/>
    <n v="0"/>
    <n v="6700.56"/>
    <x v="1"/>
    <x v="1"/>
    <s v="R1012"/>
    <d v="1968-07-13T00:00:00"/>
    <n v="54"/>
  </r>
  <r>
    <s v="Id1529"/>
    <n v="1971"/>
    <s v="Dec"/>
    <n v="12"/>
    <n v="0"/>
    <n v="6706.47"/>
    <x v="0"/>
    <x v="1"/>
    <s v="R1013"/>
    <d v="1971-12-12T00:00:00"/>
    <n v="51"/>
  </r>
  <r>
    <s v="Id1528"/>
    <n v="1983"/>
    <s v="Jun"/>
    <n v="12"/>
    <n v="2"/>
    <n v="6710.19"/>
    <x v="1"/>
    <x v="0"/>
    <s v="R1012"/>
    <d v="1983-06-12T00:00:00"/>
    <n v="39"/>
  </r>
  <r>
    <s v="Id1527"/>
    <n v="1994"/>
    <s v="Jun"/>
    <n v="13"/>
    <n v="0"/>
    <n v="6721.37"/>
    <x v="0"/>
    <x v="1"/>
    <s v="R1012"/>
    <d v="1994-06-13T00:00:00"/>
    <n v="28"/>
  </r>
  <r>
    <s v="Id1526"/>
    <n v="1978"/>
    <s v="Oct"/>
    <n v="21"/>
    <n v="2"/>
    <n v="6737.98"/>
    <x v="0"/>
    <x v="0"/>
    <s v="R1013"/>
    <d v="1978-10-21T00:00:00"/>
    <n v="44"/>
  </r>
  <r>
    <s v="Id1525"/>
    <n v="1968"/>
    <s v="Jul"/>
    <n v="18"/>
    <n v="0"/>
    <n v="6738.84"/>
    <x v="1"/>
    <x v="1"/>
    <s v="R1012"/>
    <d v="1968-07-18T00:00:00"/>
    <n v="54"/>
  </r>
  <r>
    <s v="Id1524"/>
    <n v="1986"/>
    <s v="Aug"/>
    <n v="7"/>
    <n v="3"/>
    <n v="6746.74"/>
    <x v="1"/>
    <x v="2"/>
    <s v="R1016"/>
    <d v="1986-08-07T00:00:00"/>
    <n v="36"/>
  </r>
  <r>
    <s v="Id1523"/>
    <n v="1986"/>
    <s v="Jun"/>
    <n v="5"/>
    <n v="3"/>
    <n v="6748.59"/>
    <x v="1"/>
    <x v="1"/>
    <s v="R1016"/>
    <d v="1986-06-05T00:00:00"/>
    <n v="37"/>
  </r>
  <r>
    <s v="Id1522"/>
    <n v="1970"/>
    <s v="Jun"/>
    <n v="17"/>
    <n v="0"/>
    <n v="6749.63"/>
    <x v="0"/>
    <x v="1"/>
    <s v="R1013"/>
    <d v="1970-06-17T00:00:00"/>
    <n v="52"/>
  </r>
  <r>
    <s v="Id1521"/>
    <n v="1966"/>
    <s v="Dec"/>
    <n v="9"/>
    <n v="0"/>
    <n v="6750.27"/>
    <x v="1"/>
    <x v="2"/>
    <s v="R1013"/>
    <d v="1966-12-09T00:00:00"/>
    <n v="56"/>
  </r>
  <r>
    <s v="Id1520"/>
    <n v="1988"/>
    <s v="Oct"/>
    <n v="10"/>
    <n v="3"/>
    <n v="6753.04"/>
    <x v="0"/>
    <x v="2"/>
    <s v="R1024"/>
    <d v="1988-10-10T00:00:00"/>
    <n v="34"/>
  </r>
  <r>
    <s v="Id1519"/>
    <n v="1981"/>
    <s v="Sep"/>
    <n v="21"/>
    <n v="1"/>
    <n v="6770.19"/>
    <x v="0"/>
    <x v="0"/>
    <s v="R1013"/>
    <d v="1981-09-21T00:00:00"/>
    <n v="41"/>
  </r>
  <r>
    <s v="Id1518"/>
    <n v="1981"/>
    <s v="Sep"/>
    <n v="3"/>
    <n v="1"/>
    <n v="6775.96"/>
    <x v="0"/>
    <x v="0"/>
    <s v="R1011"/>
    <d v="1981-09-03T00:00:00"/>
    <n v="41"/>
  </r>
  <r>
    <s v="Id1517"/>
    <n v="1981"/>
    <s v="Oct"/>
    <n v="8"/>
    <n v="1"/>
    <n v="6781.35"/>
    <x v="0"/>
    <x v="1"/>
    <s v="R1013"/>
    <d v="1981-10-08T00:00:00"/>
    <n v="41"/>
  </r>
  <r>
    <s v="Id1516"/>
    <n v="1980"/>
    <s v="Nov"/>
    <n v="23"/>
    <n v="2"/>
    <n v="6781.52"/>
    <x v="0"/>
    <x v="2"/>
    <s v="R1013"/>
    <d v="1980-11-23T00:00:00"/>
    <n v="42"/>
  </r>
  <r>
    <s v="Id1515"/>
    <n v="1985"/>
    <s v="Dec"/>
    <n v="24"/>
    <n v="3"/>
    <n v="6796.86"/>
    <x v="1"/>
    <x v="0"/>
    <s v="R1012"/>
    <d v="1985-12-24T00:00:00"/>
    <n v="37"/>
  </r>
  <r>
    <s v="Id1514"/>
    <n v="1991"/>
    <s v="Jun"/>
    <n v="29"/>
    <n v="5"/>
    <n v="6799.46"/>
    <x v="2"/>
    <x v="2"/>
    <s v="R1014"/>
    <d v="1991-06-29T00:00:00"/>
    <n v="31"/>
  </r>
  <r>
    <s v="Id1513"/>
    <n v="1975"/>
    <s v="Aug"/>
    <n v="17"/>
    <n v="1"/>
    <n v="6809.46"/>
    <x v="0"/>
    <x v="1"/>
    <s v="R1012"/>
    <d v="1975-08-17T00:00:00"/>
    <n v="47"/>
  </r>
  <r>
    <s v="Id1512"/>
    <n v="1994"/>
    <s v="Jul"/>
    <n v="8"/>
    <n v="0"/>
    <n v="6827.69"/>
    <x v="0"/>
    <x v="2"/>
    <s v="R1021"/>
    <d v="1994-07-08T00:00:00"/>
    <n v="28"/>
  </r>
  <r>
    <s v="Id1511"/>
    <n v="1979"/>
    <s v="Jul"/>
    <n v="15"/>
    <n v="0"/>
    <n v="6837.37"/>
    <x v="1"/>
    <x v="1"/>
    <s v="R1016"/>
    <d v="1979-07-15T00:00:00"/>
    <n v="43"/>
  </r>
  <r>
    <s v="Id1510"/>
    <n v="2000"/>
    <s v="Nov"/>
    <n v="30"/>
    <n v="0"/>
    <n v="6842.28"/>
    <x v="0"/>
    <x v="1"/>
    <s v="R1012"/>
    <d v="2000-11-30T00:00:00"/>
    <n v="22"/>
  </r>
  <r>
    <s v="Id1509"/>
    <n v="1977"/>
    <s v="Jun"/>
    <n v="15"/>
    <n v="2"/>
    <n v="6843.17"/>
    <x v="0"/>
    <x v="1"/>
    <s v="R1013"/>
    <d v="1977-06-15T00:00:00"/>
    <n v="45"/>
  </r>
  <r>
    <s v="Id1508"/>
    <n v="1979"/>
    <s v="Nov"/>
    <n v="4"/>
    <n v="1"/>
    <n v="6849.03"/>
    <x v="0"/>
    <x v="2"/>
    <s v="R1011"/>
    <d v="1979-11-04T00:00:00"/>
    <n v="43"/>
  </r>
  <r>
    <s v="Id1507"/>
    <n v="1981"/>
    <s v="Jun"/>
    <n v="19"/>
    <n v="1"/>
    <n v="6858.48"/>
    <x v="0"/>
    <x v="2"/>
    <s v="R1019"/>
    <d v="1981-06-19T00:00:00"/>
    <n v="41"/>
  </r>
  <r>
    <s v="Id1506"/>
    <n v="1978"/>
    <s v="Aug"/>
    <n v="5"/>
    <n v="2"/>
    <n v="6863.49"/>
    <x v="0"/>
    <x v="1"/>
    <s v="R1013"/>
    <d v="1978-08-05T00:00:00"/>
    <n v="44"/>
  </r>
  <r>
    <s v="Id1505"/>
    <n v="1969"/>
    <s v="Oct"/>
    <n v="23"/>
    <n v="0"/>
    <n v="6868.39"/>
    <x v="0"/>
    <x v="2"/>
    <s v="R1013"/>
    <d v="1969-10-23T00:00:00"/>
    <n v="53"/>
  </r>
  <r>
    <s v="Id1504"/>
    <n v="1981"/>
    <s v="Jun"/>
    <n v="23"/>
    <n v="2"/>
    <n v="6875.96"/>
    <x v="0"/>
    <x v="2"/>
    <s v="R1011"/>
    <d v="1981-06-23T00:00:00"/>
    <n v="41"/>
  </r>
  <r>
    <s v="Id1503"/>
    <n v="2004"/>
    <s v="Dec"/>
    <n v="24"/>
    <n v="0"/>
    <n v="6876.53"/>
    <x v="0"/>
    <x v="1"/>
    <s v="R1012"/>
    <d v="2004-12-24T00:00:00"/>
    <n v="18"/>
  </r>
  <r>
    <s v="Id1502"/>
    <n v="1985"/>
    <s v="Sep"/>
    <n v="10"/>
    <n v="2"/>
    <n v="6877.98"/>
    <x v="0"/>
    <x v="1"/>
    <s v="R1024"/>
    <d v="1985-09-10T00:00:00"/>
    <n v="37"/>
  </r>
  <r>
    <s v="Id1501"/>
    <n v="1989"/>
    <s v="Dec"/>
    <n v="21"/>
    <n v="3"/>
    <n v="6895.19"/>
    <x v="0"/>
    <x v="0"/>
    <s v="R1024"/>
    <d v="1989-12-21T00:00:00"/>
    <n v="33"/>
  </r>
  <r>
    <s v="Id1500"/>
    <n v="1984"/>
    <s v="Sep"/>
    <n v="5"/>
    <n v="2"/>
    <n v="6933.24"/>
    <x v="0"/>
    <x v="0"/>
    <s v="R1012"/>
    <d v="1984-09-05T00:00:00"/>
    <n v="38"/>
  </r>
  <r>
    <s v="Id1499"/>
    <n v="1978"/>
    <s v="Nov"/>
    <n v="29"/>
    <n v="2"/>
    <n v="6938.11"/>
    <x v="0"/>
    <x v="2"/>
    <s v="R1013"/>
    <d v="1978-11-29T00:00:00"/>
    <n v="44"/>
  </r>
  <r>
    <s v="Id1498"/>
    <n v="1980"/>
    <s v="Aug"/>
    <n v="30"/>
    <n v="1"/>
    <n v="6940.91"/>
    <x v="0"/>
    <x v="2"/>
    <s v="R1012"/>
    <d v="1980-08-30T00:00:00"/>
    <n v="42"/>
  </r>
  <r>
    <s v="Id1497"/>
    <n v="1980"/>
    <s v="Oct"/>
    <n v="5"/>
    <n v="2"/>
    <n v="6940.94"/>
    <x v="0"/>
    <x v="0"/>
    <s v="R1013"/>
    <d v="1980-10-05T00:00:00"/>
    <n v="42"/>
  </r>
  <r>
    <s v="Id1496"/>
    <n v="1978"/>
    <s v="Dec"/>
    <n v="15"/>
    <n v="0"/>
    <n v="6948.7"/>
    <x v="2"/>
    <x v="2"/>
    <s v="R1012"/>
    <d v="1978-12-15T00:00:00"/>
    <n v="44"/>
  </r>
  <r>
    <s v="Id1495"/>
    <n v="1980"/>
    <s v="Aug"/>
    <n v="18"/>
    <n v="2"/>
    <n v="6951.12"/>
    <x v="0"/>
    <x v="2"/>
    <s v="R1013"/>
    <d v="1980-08-18T00:00:00"/>
    <n v="42"/>
  </r>
  <r>
    <s v="Id1494"/>
    <n v="1975"/>
    <s v="Jun"/>
    <n v="3"/>
    <n v="1"/>
    <n v="6965.21"/>
    <x v="0"/>
    <x v="0"/>
    <s v="R1013"/>
    <d v="1975-06-03T00:00:00"/>
    <n v="48"/>
  </r>
  <r>
    <s v="Id1493"/>
    <n v="1985"/>
    <s v="Dec"/>
    <n v="10"/>
    <n v="3"/>
    <n v="6985.51"/>
    <x v="0"/>
    <x v="2"/>
    <s v="R1019"/>
    <d v="1985-12-10T00:00:00"/>
    <n v="37"/>
  </r>
  <r>
    <s v="Id1492"/>
    <n v="1982"/>
    <s v="Oct"/>
    <n v="18"/>
    <n v="2"/>
    <n v="6986.7"/>
    <x v="1"/>
    <x v="1"/>
    <s v="R1012"/>
    <d v="1982-10-18T00:00:00"/>
    <n v="40"/>
  </r>
  <r>
    <s v="Id1491"/>
    <n v="1982"/>
    <s v="Sep"/>
    <n v="1"/>
    <n v="3"/>
    <n v="6989.95"/>
    <x v="0"/>
    <x v="1"/>
    <s v="R1013"/>
    <d v="1982-09-01T00:00:00"/>
    <n v="40"/>
  </r>
  <r>
    <s v="Id1490"/>
    <n v="1969"/>
    <s v="Jul"/>
    <n v="6"/>
    <n v="0"/>
    <n v="7003.1"/>
    <x v="0"/>
    <x v="0"/>
    <s v="R1013"/>
    <d v="1969-07-06T00:00:00"/>
    <n v="53"/>
  </r>
  <r>
    <s v="Id1489"/>
    <n v="1978"/>
    <s v="Jun"/>
    <n v="2"/>
    <n v="2"/>
    <n v="7033.08"/>
    <x v="0"/>
    <x v="2"/>
    <s v="R1013"/>
    <d v="1978-06-02T00:00:00"/>
    <n v="45"/>
  </r>
  <r>
    <s v="Id1488"/>
    <n v="1995"/>
    <s v="Oct"/>
    <n v="29"/>
    <n v="0"/>
    <n v="7042.11"/>
    <x v="0"/>
    <x v="0"/>
    <s v="R1012"/>
    <d v="1995-10-29T00:00:00"/>
    <n v="27"/>
  </r>
  <r>
    <s v="Id1487"/>
    <n v="1980"/>
    <s v="Jul"/>
    <n v="26"/>
    <n v="1"/>
    <n v="7045.5"/>
    <x v="0"/>
    <x v="1"/>
    <s v="R1011"/>
    <d v="1980-07-26T00:00:00"/>
    <n v="42"/>
  </r>
  <r>
    <s v="Id1486"/>
    <n v="1980"/>
    <s v="Oct"/>
    <n v="22"/>
    <n v="1"/>
    <n v="7046.72"/>
    <x v="0"/>
    <x v="0"/>
    <s v="R1013"/>
    <d v="1980-10-22T00:00:00"/>
    <n v="42"/>
  </r>
  <r>
    <s v="Id1485"/>
    <n v="1980"/>
    <s v="Jul"/>
    <n v="21"/>
    <n v="0"/>
    <n v="7050.02"/>
    <x v="0"/>
    <x v="1"/>
    <s v="R1024"/>
    <d v="1980-07-21T00:00:00"/>
    <n v="42"/>
  </r>
  <r>
    <s v="Id1484"/>
    <n v="1980"/>
    <s v="Jun"/>
    <n v="28"/>
    <n v="1"/>
    <n v="7050.64"/>
    <x v="0"/>
    <x v="0"/>
    <s v="R1011"/>
    <d v="1980-06-28T00:00:00"/>
    <n v="42"/>
  </r>
  <r>
    <s v="Id1483"/>
    <n v="1978"/>
    <s v="Jun"/>
    <n v="24"/>
    <n v="2"/>
    <n v="7054.41"/>
    <x v="0"/>
    <x v="2"/>
    <s v="R1013"/>
    <d v="1978-06-24T00:00:00"/>
    <n v="44"/>
  </r>
  <r>
    <s v="Id1482"/>
    <n v="1982"/>
    <s v="Oct"/>
    <n v="6"/>
    <n v="1"/>
    <n v="7077.19"/>
    <x v="0"/>
    <x v="0"/>
    <s v="R1024"/>
    <d v="1982-10-06T00:00:00"/>
    <n v="40"/>
  </r>
  <r>
    <s v="Id1481"/>
    <n v="1992"/>
    <s v="Jun"/>
    <n v="18"/>
    <n v="0"/>
    <n v="7096.98"/>
    <x v="0"/>
    <x v="2"/>
    <s v="R1012"/>
    <d v="1992-06-18T00:00:00"/>
    <n v="30"/>
  </r>
  <r>
    <s v="Id1480"/>
    <n v="1987"/>
    <s v="Aug"/>
    <n v="11"/>
    <n v="3"/>
    <n v="7106.81"/>
    <x v="0"/>
    <x v="1"/>
    <s v="R1012"/>
    <d v="1987-08-11T00:00:00"/>
    <n v="35"/>
  </r>
  <r>
    <s v="Id1479"/>
    <n v="1968"/>
    <s v="Jun"/>
    <n v="29"/>
    <n v="0"/>
    <n v="7125.25"/>
    <x v="1"/>
    <x v="2"/>
    <s v="R1013"/>
    <d v="1968-06-29T00:00:00"/>
    <n v="54"/>
  </r>
  <r>
    <s v="Id1478"/>
    <n v="1993"/>
    <s v="Aug"/>
    <n v="1"/>
    <n v="0"/>
    <n v="7128.64"/>
    <x v="0"/>
    <x v="2"/>
    <s v="R1021"/>
    <d v="1993-08-01T00:00:00"/>
    <n v="29"/>
  </r>
  <r>
    <s v="Id1477"/>
    <n v="1984"/>
    <s v="Jul"/>
    <n v="7"/>
    <n v="2"/>
    <n v="7133.9"/>
    <x v="0"/>
    <x v="1"/>
    <s v="R1024"/>
    <d v="1984-07-07T00:00:00"/>
    <n v="38"/>
  </r>
  <r>
    <s v="Id1476"/>
    <n v="1999"/>
    <s v="Aug"/>
    <n v="8"/>
    <n v="0"/>
    <n v="7144.4"/>
    <x v="0"/>
    <x v="1"/>
    <s v="R1022"/>
    <d v="1999-08-08T00:00:00"/>
    <n v="23"/>
  </r>
  <r>
    <s v="Id1475"/>
    <n v="1984"/>
    <s v="Nov"/>
    <n v="21"/>
    <n v="2"/>
    <n v="7144.86"/>
    <x v="0"/>
    <x v="2"/>
    <s v="R1024"/>
    <d v="1984-11-21T00:00:00"/>
    <n v="38"/>
  </r>
  <r>
    <s v="Id1474"/>
    <n v="1976"/>
    <s v="Jun"/>
    <n v="24"/>
    <n v="0"/>
    <n v="7147.11"/>
    <x v="1"/>
    <x v="2"/>
    <s v="R1011"/>
    <d v="1976-06-24T00:00:00"/>
    <n v="46"/>
  </r>
  <r>
    <s v="Id1473"/>
    <n v="1978"/>
    <s v="Jul"/>
    <n v="30"/>
    <n v="1"/>
    <n v="7147.47"/>
    <x v="0"/>
    <x v="0"/>
    <s v="R1013"/>
    <d v="1978-07-30T00:00:00"/>
    <n v="44"/>
  </r>
  <r>
    <s v="Id1472"/>
    <n v="1984"/>
    <s v="Jun"/>
    <n v="29"/>
    <n v="3"/>
    <n v="7151.09"/>
    <x v="0"/>
    <x v="2"/>
    <s v="R1011"/>
    <d v="1984-06-29T00:00:00"/>
    <n v="38"/>
  </r>
  <r>
    <s v="Id1471"/>
    <n v="1978"/>
    <s v="Sep"/>
    <n v="6"/>
    <n v="1"/>
    <n v="7152.67"/>
    <x v="1"/>
    <x v="2"/>
    <s v="R1013"/>
    <d v="1978-09-06T00:00:00"/>
    <n v="44"/>
  </r>
  <r>
    <s v="Id1470"/>
    <n v="1981"/>
    <s v="Jul"/>
    <n v="17"/>
    <n v="1"/>
    <n v="7153.55"/>
    <x v="0"/>
    <x v="1"/>
    <s v="R1012"/>
    <d v="1981-07-17T00:00:00"/>
    <n v="41"/>
  </r>
  <r>
    <s v="Id1469"/>
    <n v="1980"/>
    <s v="Jun"/>
    <n v="22"/>
    <n v="2"/>
    <n v="7160.09"/>
    <x v="0"/>
    <x v="2"/>
    <s v="R1011"/>
    <d v="1980-06-22T00:00:00"/>
    <n v="42"/>
  </r>
  <r>
    <s v="Id1468"/>
    <n v="1980"/>
    <s v="Oct"/>
    <n v="7"/>
    <n v="2"/>
    <n v="7160.33"/>
    <x v="0"/>
    <x v="1"/>
    <s v="R1013"/>
    <d v="1980-10-07T00:00:00"/>
    <n v="42"/>
  </r>
  <r>
    <s v="Id1467"/>
    <n v="1980"/>
    <s v="Sep"/>
    <n v="30"/>
    <n v="2"/>
    <n v="7162.01"/>
    <x v="0"/>
    <x v="0"/>
    <s v="R1013"/>
    <d v="1980-09-30T00:00:00"/>
    <n v="42"/>
  </r>
  <r>
    <s v="Id1466"/>
    <n v="1982"/>
    <s v="Aug"/>
    <n v="16"/>
    <n v="2"/>
    <n v="7173.36"/>
    <x v="1"/>
    <x v="2"/>
    <s v="R1016"/>
    <d v="1982-08-16T00:00:00"/>
    <n v="40"/>
  </r>
  <r>
    <s v="Id1465"/>
    <n v="1975"/>
    <s v="Jul"/>
    <n v="19"/>
    <n v="1"/>
    <n v="7175.51"/>
    <x v="0"/>
    <x v="0"/>
    <s v="R1013"/>
    <d v="1975-07-19T00:00:00"/>
    <n v="47"/>
  </r>
  <r>
    <s v="Id1464"/>
    <n v="1968"/>
    <s v="Aug"/>
    <n v="26"/>
    <n v="0"/>
    <n v="7179.52"/>
    <x v="1"/>
    <x v="0"/>
    <s v="R1013"/>
    <d v="1968-08-26T00:00:00"/>
    <n v="54"/>
  </r>
  <r>
    <s v="Id1463"/>
    <n v="1982"/>
    <s v="Sep"/>
    <n v="14"/>
    <n v="3"/>
    <n v="7196.87"/>
    <x v="1"/>
    <x v="2"/>
    <s v="R1011"/>
    <d v="1982-09-14T00:00:00"/>
    <n v="40"/>
  </r>
  <r>
    <s v="Id1462"/>
    <n v="1983"/>
    <s v="Aug"/>
    <n v="11"/>
    <n v="2"/>
    <n v="7201.7"/>
    <x v="0"/>
    <x v="0"/>
    <s v="R1012"/>
    <d v="1983-08-11T00:00:00"/>
    <n v="39"/>
  </r>
  <r>
    <s v="Id1461"/>
    <n v="1983"/>
    <s v="Nov"/>
    <n v="21"/>
    <n v="2"/>
    <n v="7209.49"/>
    <x v="0"/>
    <x v="0"/>
    <s v="R1012"/>
    <d v="1983-11-21T00:00:00"/>
    <n v="39"/>
  </r>
  <r>
    <s v="Id1460"/>
    <n v="1991"/>
    <s v="Jun"/>
    <n v="28"/>
    <n v="3"/>
    <n v="7220.25"/>
    <x v="0"/>
    <x v="2"/>
    <s v="R1021"/>
    <d v="1991-06-28T00:00:00"/>
    <n v="31"/>
  </r>
  <r>
    <s v="Id1459"/>
    <n v="1977"/>
    <s v="Sep"/>
    <n v="15"/>
    <n v="0"/>
    <n v="7222.79"/>
    <x v="1"/>
    <x v="0"/>
    <s v="R1012"/>
    <d v="1977-09-15T00:00:00"/>
    <n v="45"/>
  </r>
  <r>
    <s v="Id1458"/>
    <n v="1986"/>
    <s v="Jul"/>
    <n v="13"/>
    <n v="3"/>
    <n v="7228.22"/>
    <x v="0"/>
    <x v="1"/>
    <s v="R1024"/>
    <d v="1986-07-13T00:00:00"/>
    <n v="36"/>
  </r>
  <r>
    <s v="Id1457"/>
    <n v="1986"/>
    <s v="Sep"/>
    <n v="2"/>
    <n v="4"/>
    <n v="7243.81"/>
    <x v="0"/>
    <x v="0"/>
    <s v="R1013"/>
    <d v="1986-09-02T00:00:00"/>
    <n v="36"/>
  </r>
  <r>
    <s v="Id1456"/>
    <n v="1982"/>
    <s v="Jul"/>
    <n v="24"/>
    <n v="3"/>
    <n v="7248.71"/>
    <x v="0"/>
    <x v="1"/>
    <s v="R1013"/>
    <d v="1982-07-24T00:00:00"/>
    <n v="40"/>
  </r>
  <r>
    <s v="Id1455"/>
    <n v="1981"/>
    <s v="Aug"/>
    <n v="14"/>
    <n v="2"/>
    <n v="7256.72"/>
    <x v="1"/>
    <x v="2"/>
    <s v="R1012"/>
    <d v="1981-08-14T00:00:00"/>
    <n v="41"/>
  </r>
  <r>
    <s v="Id1454"/>
    <n v="1981"/>
    <s v="Jun"/>
    <n v="13"/>
    <n v="2"/>
    <n v="7261.74"/>
    <x v="1"/>
    <x v="0"/>
    <s v="R1012"/>
    <d v="1981-06-13T00:00:00"/>
    <n v="41"/>
  </r>
  <r>
    <s v="Id1453"/>
    <n v="1973"/>
    <s v="Oct"/>
    <n v="25"/>
    <n v="0"/>
    <n v="7265.58"/>
    <x v="0"/>
    <x v="2"/>
    <s v="R1013"/>
    <d v="1973-10-25T00:00:00"/>
    <n v="49"/>
  </r>
  <r>
    <s v="Id1452"/>
    <n v="1981"/>
    <s v="Aug"/>
    <n v="4"/>
    <n v="2"/>
    <n v="7265.7"/>
    <x v="1"/>
    <x v="0"/>
    <s v="R1012"/>
    <d v="1981-08-04T00:00:00"/>
    <n v="41"/>
  </r>
  <r>
    <s v="Id1451"/>
    <n v="1976"/>
    <s v="Dec"/>
    <n v="18"/>
    <n v="2"/>
    <n v="7273.02"/>
    <x v="0"/>
    <x v="1"/>
    <s v="R1013"/>
    <d v="1976-12-18T00:00:00"/>
    <n v="46"/>
  </r>
  <r>
    <s v="Id1450"/>
    <n v="1985"/>
    <s v="Nov"/>
    <n v="2"/>
    <n v="3"/>
    <n v="7281.51"/>
    <x v="0"/>
    <x v="1"/>
    <s v="R1012"/>
    <d v="1985-11-02T00:00:00"/>
    <n v="37"/>
  </r>
  <r>
    <s v="Id1449"/>
    <n v="1966"/>
    <s v="Dec"/>
    <n v="26"/>
    <n v="0"/>
    <n v="7302.46"/>
    <x v="1"/>
    <x v="1"/>
    <s v="R1012"/>
    <d v="1966-12-26T00:00:00"/>
    <n v="56"/>
  </r>
  <r>
    <s v="Id1448"/>
    <n v="1965"/>
    <s v="Jun"/>
    <n v="6"/>
    <n v="0"/>
    <n v="7304.65"/>
    <x v="1"/>
    <x v="0"/>
    <s v="R1013"/>
    <d v="1965-06-06T00:00:00"/>
    <n v="58"/>
  </r>
  <r>
    <s v="Id1447"/>
    <n v="1965"/>
    <s v="Jun"/>
    <n v="25"/>
    <n v="0"/>
    <n v="7318.21"/>
    <x v="1"/>
    <x v="1"/>
    <s v="R1013"/>
    <d v="1965-06-25T00:00:00"/>
    <n v="57"/>
  </r>
  <r>
    <s v="Id1446"/>
    <n v="1972"/>
    <s v="Aug"/>
    <n v="11"/>
    <n v="0"/>
    <n v="7318.22"/>
    <x v="0"/>
    <x v="0"/>
    <s v="R1012"/>
    <d v="1972-08-11T00:00:00"/>
    <n v="50"/>
  </r>
  <r>
    <s v="Id1445"/>
    <n v="1965"/>
    <s v="Jul"/>
    <n v="11"/>
    <n v="0"/>
    <n v="7322.86"/>
    <x v="1"/>
    <x v="0"/>
    <s v="R1012"/>
    <d v="1965-07-11T00:00:00"/>
    <n v="57"/>
  </r>
  <r>
    <s v="Id1444"/>
    <n v="2004"/>
    <s v="Nov"/>
    <n v="15"/>
    <n v="0"/>
    <n v="7323.73"/>
    <x v="0"/>
    <x v="2"/>
    <s v="R1024"/>
    <d v="2004-11-15T00:00:00"/>
    <n v="18"/>
  </r>
  <r>
    <s v="Id1443"/>
    <n v="1979"/>
    <s v="Jun"/>
    <n v="19"/>
    <n v="0"/>
    <n v="7325.05"/>
    <x v="0"/>
    <x v="0"/>
    <s v="R1024"/>
    <d v="1979-06-19T00:00:00"/>
    <n v="43"/>
  </r>
  <r>
    <s v="Id1442"/>
    <n v="1984"/>
    <s v="Jul"/>
    <n v="25"/>
    <n v="3"/>
    <n v="7325.47"/>
    <x v="0"/>
    <x v="1"/>
    <s v="R1012"/>
    <d v="1984-07-25T00:00:00"/>
    <n v="38"/>
  </r>
  <r>
    <s v="Id1441"/>
    <n v="1979"/>
    <s v="Sep"/>
    <n v="19"/>
    <n v="1"/>
    <n v="7337.75"/>
    <x v="0"/>
    <x v="0"/>
    <s v="R1011"/>
    <d v="1979-09-19T00:00:00"/>
    <n v="43"/>
  </r>
  <r>
    <s v="Id1440"/>
    <n v="1986"/>
    <s v="Jun"/>
    <n v="15"/>
    <n v="3"/>
    <n v="7339.93"/>
    <x v="0"/>
    <x v="2"/>
    <s v="R1012"/>
    <d v="1986-06-15T00:00:00"/>
    <n v="36"/>
  </r>
  <r>
    <s v="Id1439"/>
    <n v="1977"/>
    <s v="Dec"/>
    <n v="18"/>
    <n v="0"/>
    <n v="7345.08"/>
    <x v="0"/>
    <x v="1"/>
    <s v="R1011"/>
    <d v="1977-12-18T00:00:00"/>
    <n v="45"/>
  </r>
  <r>
    <s v="Id1438"/>
    <n v="1979"/>
    <s v="Jun"/>
    <n v="26"/>
    <n v="1"/>
    <n v="7345.73"/>
    <x v="0"/>
    <x v="1"/>
    <s v="R1013"/>
    <d v="1979-06-26T00:00:00"/>
    <n v="43"/>
  </r>
  <r>
    <s v="Id1437"/>
    <n v="1977"/>
    <s v="Dec"/>
    <n v="1"/>
    <n v="0"/>
    <n v="7348.14"/>
    <x v="0"/>
    <x v="1"/>
    <s v="R1011"/>
    <d v="1977-12-01T00:00:00"/>
    <n v="45"/>
  </r>
  <r>
    <s v="Id1436"/>
    <n v="1993"/>
    <s v="Oct"/>
    <n v="5"/>
    <n v="0"/>
    <n v="7349.12"/>
    <x v="0"/>
    <x v="2"/>
    <s v="R1021"/>
    <d v="1993-10-05T00:00:00"/>
    <n v="29"/>
  </r>
  <r>
    <s v="Id1435"/>
    <n v="1983"/>
    <s v="Jun"/>
    <n v="21"/>
    <n v="3"/>
    <n v="7357.49"/>
    <x v="0"/>
    <x v="2"/>
    <s v="R1012"/>
    <d v="1983-06-21T00:00:00"/>
    <n v="39"/>
  </r>
  <r>
    <s v="Id1434"/>
    <n v="1981"/>
    <s v="Jul"/>
    <n v="16"/>
    <n v="1"/>
    <n v="7358.18"/>
    <x v="0"/>
    <x v="0"/>
    <s v="R1024"/>
    <d v="1981-07-16T00:00:00"/>
    <n v="41"/>
  </r>
  <r>
    <s v="Id1433"/>
    <n v="1965"/>
    <s v="Dec"/>
    <n v="9"/>
    <n v="0"/>
    <n v="7362.31"/>
    <x v="1"/>
    <x v="0"/>
    <s v="R1013"/>
    <d v="1965-12-09T00:00:00"/>
    <n v="57"/>
  </r>
  <r>
    <s v="Id1432"/>
    <n v="1981"/>
    <s v="Nov"/>
    <n v="24"/>
    <n v="2"/>
    <n v="7371.77"/>
    <x v="0"/>
    <x v="1"/>
    <s v="R1011"/>
    <d v="1981-11-24T00:00:00"/>
    <n v="41"/>
  </r>
  <r>
    <s v="Id1431"/>
    <n v="1993"/>
    <s v="Jul"/>
    <n v="22"/>
    <n v="0"/>
    <n v="7388.85"/>
    <x v="0"/>
    <x v="2"/>
    <s v="R1026"/>
    <d v="1993-07-22T00:00:00"/>
    <n v="29"/>
  </r>
  <r>
    <s v="Id1430"/>
    <n v="1965"/>
    <s v="Dec"/>
    <n v="5"/>
    <n v="0"/>
    <n v="7403.98"/>
    <x v="1"/>
    <x v="2"/>
    <s v="R1013"/>
    <d v="1965-12-05T00:00:00"/>
    <n v="57"/>
  </r>
  <r>
    <s v="Id1429"/>
    <n v="1983"/>
    <s v="Sep"/>
    <n v="19"/>
    <n v="3"/>
    <n v="7418.52"/>
    <x v="0"/>
    <x v="2"/>
    <s v="R1011"/>
    <d v="1983-09-19T00:00:00"/>
    <n v="39"/>
  </r>
  <r>
    <s v="Id1428"/>
    <n v="1978"/>
    <s v="Nov"/>
    <n v="12"/>
    <n v="0"/>
    <n v="7419.48"/>
    <x v="0"/>
    <x v="2"/>
    <s v="R1012"/>
    <d v="1978-11-12T00:00:00"/>
    <n v="44"/>
  </r>
  <r>
    <s v="Id1427"/>
    <n v="1978"/>
    <s v="Dec"/>
    <n v="2"/>
    <n v="0"/>
    <n v="7421.19"/>
    <x v="0"/>
    <x v="0"/>
    <s v="R1012"/>
    <d v="1978-12-02T00:00:00"/>
    <n v="44"/>
  </r>
  <r>
    <s v="Id1426"/>
    <n v="1977"/>
    <s v="Aug"/>
    <n v="25"/>
    <n v="1"/>
    <n v="7441.05"/>
    <x v="1"/>
    <x v="2"/>
    <s v="R1011"/>
    <d v="1977-08-25T00:00:00"/>
    <n v="45"/>
  </r>
  <r>
    <s v="Id1425"/>
    <n v="1979"/>
    <s v="Sep"/>
    <n v="1"/>
    <n v="2"/>
    <n v="7441.5"/>
    <x v="1"/>
    <x v="2"/>
    <s v="R1011"/>
    <d v="1979-09-01T00:00:00"/>
    <n v="43"/>
  </r>
  <r>
    <s v="Id1424"/>
    <n v="1980"/>
    <s v="Jul"/>
    <n v="7"/>
    <n v="1"/>
    <n v="7443.64"/>
    <x v="0"/>
    <x v="0"/>
    <s v="R1012"/>
    <d v="1980-07-07T00:00:00"/>
    <n v="42"/>
  </r>
  <r>
    <s v="Id1423"/>
    <n v="1977"/>
    <s v="Sep"/>
    <n v="25"/>
    <n v="1"/>
    <n v="7445.92"/>
    <x v="1"/>
    <x v="1"/>
    <s v="R1011"/>
    <d v="1977-09-25T00:00:00"/>
    <n v="45"/>
  </r>
  <r>
    <s v="Id1422"/>
    <n v="1977"/>
    <s v="Sep"/>
    <n v="30"/>
    <n v="0"/>
    <n v="7448.4"/>
    <x v="1"/>
    <x v="0"/>
    <s v="R1017"/>
    <d v="1977-09-30T00:00:00"/>
    <n v="45"/>
  </r>
  <r>
    <s v="Id1421"/>
    <n v="2001"/>
    <s v="Jun"/>
    <n v="1"/>
    <n v="0"/>
    <n v="7450.36"/>
    <x v="0"/>
    <x v="2"/>
    <s v="R1012"/>
    <d v="2001-06-01T00:00:00"/>
    <n v="22"/>
  </r>
  <r>
    <s v="Id1420"/>
    <n v="1967"/>
    <s v="Aug"/>
    <n v="4"/>
    <n v="0"/>
    <n v="7463.51"/>
    <x v="1"/>
    <x v="0"/>
    <s v="R1013"/>
    <d v="1967-08-04T00:00:00"/>
    <n v="55"/>
  </r>
  <r>
    <s v="Id1419"/>
    <n v="1996"/>
    <s v="Jun"/>
    <n v="14"/>
    <n v="0"/>
    <n v="7487.38"/>
    <x v="0"/>
    <x v="0"/>
    <s v="R1012"/>
    <d v="1996-06-14T00:00:00"/>
    <n v="26"/>
  </r>
  <r>
    <s v="Id1418"/>
    <n v="1988"/>
    <s v="Dec"/>
    <n v="15"/>
    <n v="3"/>
    <n v="7494.63"/>
    <x v="0"/>
    <x v="0"/>
    <s v="R1025"/>
    <d v="1988-12-15T00:00:00"/>
    <n v="34"/>
  </r>
  <r>
    <s v="Id1417"/>
    <n v="1997"/>
    <s v="Oct"/>
    <n v="28"/>
    <n v="0"/>
    <n v="7504.3"/>
    <x v="0"/>
    <x v="1"/>
    <s v="R1012"/>
    <d v="1997-10-28T00:00:00"/>
    <n v="25"/>
  </r>
  <r>
    <s v="Id1416"/>
    <n v="1983"/>
    <s v="Jul"/>
    <n v="10"/>
    <n v="4"/>
    <n v="7512.27"/>
    <x v="1"/>
    <x v="2"/>
    <s v="R1011"/>
    <d v="1983-07-10T00:00:00"/>
    <n v="39"/>
  </r>
  <r>
    <s v="Id1415"/>
    <n v="1978"/>
    <s v="Oct"/>
    <n v="18"/>
    <n v="1"/>
    <n v="7518.03"/>
    <x v="0"/>
    <x v="0"/>
    <s v="R1012"/>
    <d v="1978-10-18T00:00:00"/>
    <n v="44"/>
  </r>
  <r>
    <s v="Id1414"/>
    <n v="1976"/>
    <s v="Oct"/>
    <n v="10"/>
    <n v="0"/>
    <n v="7526.71"/>
    <x v="1"/>
    <x v="1"/>
    <s v="R1012"/>
    <d v="1976-10-10T00:00:00"/>
    <n v="46"/>
  </r>
  <r>
    <s v="Id1413"/>
    <n v="1978"/>
    <s v="Dec"/>
    <n v="14"/>
    <n v="2"/>
    <n v="7531.7"/>
    <x v="0"/>
    <x v="1"/>
    <s v="R1013"/>
    <d v="1978-12-14T00:00:00"/>
    <n v="44"/>
  </r>
  <r>
    <s v="Id1412"/>
    <n v="1984"/>
    <s v="Aug"/>
    <n v="22"/>
    <n v="3"/>
    <n v="7537.16"/>
    <x v="0"/>
    <x v="2"/>
    <s v="R1012"/>
    <d v="1984-08-22T00:00:00"/>
    <n v="38"/>
  </r>
  <r>
    <s v="Id1411"/>
    <n v="1988"/>
    <s v="Dec"/>
    <n v="15"/>
    <n v="3"/>
    <n v="7538.52"/>
    <x v="0"/>
    <x v="2"/>
    <s v="R1012"/>
    <d v="1988-12-15T00:00:00"/>
    <n v="34"/>
  </r>
  <r>
    <s v="Id1410"/>
    <n v="1994"/>
    <s v="Aug"/>
    <n v="14"/>
    <n v="0"/>
    <n v="7567.13"/>
    <x v="0"/>
    <x v="2"/>
    <s v="R1021"/>
    <d v="1994-08-14T00:00:00"/>
    <n v="28"/>
  </r>
  <r>
    <s v="Id1409"/>
    <n v="1967"/>
    <s v="Jul"/>
    <n v="17"/>
    <n v="0"/>
    <n v="7585.62"/>
    <x v="1"/>
    <x v="2"/>
    <s v="R1013"/>
    <d v="1967-07-17T00:00:00"/>
    <n v="55"/>
  </r>
  <r>
    <s v="Id1408"/>
    <n v="1997"/>
    <s v="Sep"/>
    <n v="30"/>
    <n v="0"/>
    <n v="7607.03"/>
    <x v="0"/>
    <x v="2"/>
    <s v="R1012"/>
    <d v="1997-09-30T00:00:00"/>
    <n v="25"/>
  </r>
  <r>
    <s v="Id1407"/>
    <n v="1968"/>
    <s v="Jul"/>
    <n v="3"/>
    <n v="0"/>
    <n v="7609.6"/>
    <x v="1"/>
    <x v="2"/>
    <s v="R1012"/>
    <d v="1968-07-03T00:00:00"/>
    <n v="54"/>
  </r>
  <r>
    <s v="Id1406"/>
    <n v="1996"/>
    <s v="Sep"/>
    <n v="17"/>
    <n v="0"/>
    <n v="7623.13"/>
    <x v="0"/>
    <x v="0"/>
    <s v="R1011"/>
    <d v="1996-09-17T00:00:00"/>
    <n v="26"/>
  </r>
  <r>
    <s v="Id1405"/>
    <n v="1978"/>
    <s v="Nov"/>
    <n v="28"/>
    <n v="1"/>
    <n v="7623.52"/>
    <x v="0"/>
    <x v="1"/>
    <s v="R1011"/>
    <d v="1978-11-28T00:00:00"/>
    <n v="44"/>
  </r>
  <r>
    <s v="Id1404"/>
    <n v="1978"/>
    <s v="Nov"/>
    <n v="6"/>
    <n v="1"/>
    <n v="7624.63"/>
    <x v="0"/>
    <x v="1"/>
    <s v="R1011"/>
    <d v="1978-11-06T00:00:00"/>
    <n v="44"/>
  </r>
  <r>
    <s v="Id1403"/>
    <n v="1978"/>
    <s v="Nov"/>
    <n v="29"/>
    <n v="1"/>
    <n v="7626.99"/>
    <x v="0"/>
    <x v="2"/>
    <s v="R1011"/>
    <d v="1978-11-29T00:00:00"/>
    <n v="44"/>
  </r>
  <r>
    <s v="Id1402"/>
    <n v="1978"/>
    <s v="Aug"/>
    <n v="24"/>
    <n v="1"/>
    <n v="7633.72"/>
    <x v="0"/>
    <x v="1"/>
    <s v="R1013"/>
    <d v="1978-08-24T00:00:00"/>
    <n v="44"/>
  </r>
  <r>
    <s v="Id1401"/>
    <n v="2001"/>
    <s v="Dec"/>
    <n v="13"/>
    <n v="0"/>
    <n v="7636.92"/>
    <x v="0"/>
    <x v="0"/>
    <s v="R1012"/>
    <d v="2001-12-13T00:00:00"/>
    <n v="21"/>
  </r>
  <r>
    <s v="Id1400"/>
    <n v="1980"/>
    <s v="Jun"/>
    <n v="20"/>
    <n v="1"/>
    <n v="7639.42"/>
    <x v="0"/>
    <x v="2"/>
    <s v="R1024"/>
    <d v="1980-06-20T00:00:00"/>
    <n v="42"/>
  </r>
  <r>
    <s v="Id1399"/>
    <n v="1980"/>
    <s v="Jul"/>
    <n v="24"/>
    <n v="2"/>
    <n v="7640.31"/>
    <x v="0"/>
    <x v="1"/>
    <s v="R1013"/>
    <d v="1980-07-24T00:00:00"/>
    <n v="42"/>
  </r>
  <r>
    <s v="Id1398"/>
    <n v="1999"/>
    <s v="Jun"/>
    <n v="15"/>
    <n v="0"/>
    <n v="7642.05"/>
    <x v="0"/>
    <x v="2"/>
    <s v="R1026"/>
    <d v="1999-06-15T00:00:00"/>
    <n v="23"/>
  </r>
  <r>
    <s v="Id1397"/>
    <n v="1980"/>
    <s v="Oct"/>
    <n v="16"/>
    <n v="1"/>
    <n v="7650.77"/>
    <x v="0"/>
    <x v="2"/>
    <s v="R1024"/>
    <d v="1980-10-16T00:00:00"/>
    <n v="42"/>
  </r>
  <r>
    <s v="Id1396"/>
    <n v="1993"/>
    <s v="Aug"/>
    <n v="10"/>
    <n v="0"/>
    <n v="7650.8"/>
    <x v="0"/>
    <x v="2"/>
    <s v="R1012"/>
    <d v="1993-08-10T00:00:00"/>
    <n v="29"/>
  </r>
  <r>
    <s v="Id1395"/>
    <n v="1998"/>
    <s v="Sep"/>
    <n v="30"/>
    <n v="0"/>
    <n v="7652.26"/>
    <x v="0"/>
    <x v="0"/>
    <s v="R1023"/>
    <d v="1998-09-30T00:00:00"/>
    <n v="24"/>
  </r>
  <r>
    <s v="Id1394"/>
    <n v="1965"/>
    <s v="Dec"/>
    <n v="27"/>
    <n v="0"/>
    <n v="7657.69"/>
    <x v="1"/>
    <x v="0"/>
    <s v="R1012"/>
    <d v="1965-12-27T00:00:00"/>
    <n v="57"/>
  </r>
  <r>
    <s v="Id1393"/>
    <n v="1976"/>
    <s v="Oct"/>
    <n v="9"/>
    <n v="2"/>
    <n v="7662.47"/>
    <x v="0"/>
    <x v="1"/>
    <s v="R1011"/>
    <d v="1976-10-09T00:00:00"/>
    <n v="46"/>
  </r>
  <r>
    <s v="Id1392"/>
    <n v="1996"/>
    <s v="Nov"/>
    <n v="24"/>
    <n v="0"/>
    <n v="7670.75"/>
    <x v="0"/>
    <x v="2"/>
    <s v="R1022"/>
    <d v="1996-11-24T00:00:00"/>
    <n v="26"/>
  </r>
  <r>
    <s v="Id1391"/>
    <n v="1995"/>
    <s v="Sep"/>
    <n v="13"/>
    <n v="0"/>
    <n v="7676.4"/>
    <x v="0"/>
    <x v="1"/>
    <s v="R1012"/>
    <d v="1995-09-13T00:00:00"/>
    <n v="27"/>
  </r>
  <r>
    <s v="Id1390"/>
    <n v="1971"/>
    <s v="Oct"/>
    <n v="11"/>
    <n v="0"/>
    <n v="7680.92"/>
    <x v="0"/>
    <x v="1"/>
    <s v="R1013"/>
    <d v="1971-10-11T00:00:00"/>
    <n v="51"/>
  </r>
  <r>
    <s v="Id1389"/>
    <n v="1981"/>
    <s v="Dec"/>
    <n v="19"/>
    <n v="1"/>
    <n v="7681.17"/>
    <x v="0"/>
    <x v="2"/>
    <s v="R1020"/>
    <d v="1981-12-19T00:00:00"/>
    <n v="41"/>
  </r>
  <r>
    <s v="Id1388"/>
    <n v="1982"/>
    <s v="Dec"/>
    <n v="18"/>
    <n v="3"/>
    <n v="7682.67"/>
    <x v="0"/>
    <x v="1"/>
    <s v="R1013"/>
    <d v="1982-12-18T00:00:00"/>
    <n v="40"/>
  </r>
  <r>
    <s v="Id1387"/>
    <n v="1987"/>
    <s v="Jul"/>
    <n v="12"/>
    <n v="3"/>
    <n v="7684.62"/>
    <x v="0"/>
    <x v="0"/>
    <s v="R1021"/>
    <d v="1987-07-12T00:00:00"/>
    <n v="35"/>
  </r>
  <r>
    <s v="Id1386"/>
    <n v="1978"/>
    <s v="Dec"/>
    <n v="29"/>
    <n v="2"/>
    <n v="7726.85"/>
    <x v="2"/>
    <x v="2"/>
    <s v="R1011"/>
    <d v="1978-12-29T00:00:00"/>
    <n v="44"/>
  </r>
  <r>
    <s v="Id1385"/>
    <n v="1979"/>
    <s v="Jun"/>
    <n v="2"/>
    <n v="1"/>
    <n v="7727.25"/>
    <x v="0"/>
    <x v="0"/>
    <s v="R1012"/>
    <d v="1979-06-02T00:00:00"/>
    <n v="44"/>
  </r>
  <r>
    <s v="Id1384"/>
    <n v="1980"/>
    <s v="Sep"/>
    <n v="10"/>
    <n v="2"/>
    <n v="7729.65"/>
    <x v="1"/>
    <x v="1"/>
    <s v="R1016"/>
    <d v="1980-09-10T00:00:00"/>
    <n v="42"/>
  </r>
  <r>
    <s v="Id1383"/>
    <n v="1978"/>
    <s v="Dec"/>
    <n v="4"/>
    <n v="2"/>
    <n v="7731.43"/>
    <x v="1"/>
    <x v="2"/>
    <s v="R1013"/>
    <d v="1978-12-04T00:00:00"/>
    <n v="44"/>
  </r>
  <r>
    <s v="Id1382"/>
    <n v="1977"/>
    <s v="Aug"/>
    <n v="29"/>
    <n v="0"/>
    <n v="7731.86"/>
    <x v="0"/>
    <x v="0"/>
    <s v="R1012"/>
    <d v="1977-08-29T00:00:00"/>
    <n v="45"/>
  </r>
  <r>
    <s v="Id1381"/>
    <n v="1965"/>
    <s v="Jul"/>
    <n v="18"/>
    <n v="0"/>
    <n v="7736.39"/>
    <x v="1"/>
    <x v="2"/>
    <s v="R1013"/>
    <d v="1965-07-18T00:00:00"/>
    <n v="57"/>
  </r>
  <r>
    <s v="Id1380"/>
    <n v="1978"/>
    <s v="Sep"/>
    <n v="4"/>
    <n v="2"/>
    <n v="7740.34"/>
    <x v="2"/>
    <x v="1"/>
    <s v="R1011"/>
    <d v="1978-09-04T00:00:00"/>
    <n v="44"/>
  </r>
  <r>
    <s v="Id1379"/>
    <n v="1976"/>
    <s v="Dec"/>
    <n v="12"/>
    <n v="1"/>
    <n v="7742.11"/>
    <x v="1"/>
    <x v="2"/>
    <s v="R1013"/>
    <d v="1976-12-12T00:00:00"/>
    <n v="46"/>
  </r>
  <r>
    <s v="Id1378"/>
    <n v="1981"/>
    <s v="Jun"/>
    <n v="30"/>
    <n v="2"/>
    <n v="7749.16"/>
    <x v="0"/>
    <x v="1"/>
    <s v="R1012"/>
    <d v="1981-06-30T00:00:00"/>
    <n v="41"/>
  </r>
  <r>
    <s v="Id1377"/>
    <n v="1997"/>
    <s v="Dec"/>
    <n v="21"/>
    <n v="0"/>
    <n v="7763.06"/>
    <x v="0"/>
    <x v="1"/>
    <s v="R1012"/>
    <d v="1997-12-21T00:00:00"/>
    <n v="25"/>
  </r>
  <r>
    <s v="Id1376"/>
    <n v="1974"/>
    <s v="Dec"/>
    <n v="6"/>
    <n v="0"/>
    <n v="7789.64"/>
    <x v="2"/>
    <x v="0"/>
    <s v="R1013"/>
    <d v="1974-12-06T00:00:00"/>
    <n v="48"/>
  </r>
  <r>
    <s v="Id1375"/>
    <n v="1999"/>
    <s v="Dec"/>
    <n v="25"/>
    <n v="0"/>
    <n v="7794.68"/>
    <x v="0"/>
    <x v="2"/>
    <s v="R1026"/>
    <d v="1999-12-25T00:00:00"/>
    <n v="23"/>
  </r>
  <r>
    <s v="Id1374"/>
    <n v="1997"/>
    <s v="Dec"/>
    <n v="2"/>
    <n v="0"/>
    <n v="7803.77"/>
    <x v="0"/>
    <x v="0"/>
    <s v="R1012"/>
    <d v="1997-12-02T00:00:00"/>
    <n v="25"/>
  </r>
  <r>
    <s v="Id1373"/>
    <n v="1974"/>
    <s v="Nov"/>
    <n v="9"/>
    <n v="0"/>
    <n v="7804.16"/>
    <x v="0"/>
    <x v="0"/>
    <s v="R1013"/>
    <d v="1974-11-09T00:00:00"/>
    <n v="48"/>
  </r>
  <r>
    <s v="Id1372"/>
    <n v="1991"/>
    <s v="Dec"/>
    <n v="21"/>
    <n v="3"/>
    <n v="7812.67"/>
    <x v="0"/>
    <x v="1"/>
    <s v="R1012"/>
    <d v="1991-12-21T00:00:00"/>
    <n v="31"/>
  </r>
  <r>
    <s v="Id1371"/>
    <n v="1989"/>
    <s v="Oct"/>
    <n v="12"/>
    <n v="3"/>
    <n v="7824.37"/>
    <x v="0"/>
    <x v="2"/>
    <s v="R1012"/>
    <d v="1989-10-12T00:00:00"/>
    <n v="33"/>
  </r>
  <r>
    <s v="Id1370"/>
    <n v="2001"/>
    <s v="Oct"/>
    <n v="5"/>
    <n v="0"/>
    <n v="7844.8"/>
    <x v="0"/>
    <x v="2"/>
    <s v="R1012"/>
    <d v="2001-10-05T00:00:00"/>
    <n v="21"/>
  </r>
  <r>
    <s v="Id1369"/>
    <n v="1994"/>
    <s v="Nov"/>
    <n v="17"/>
    <n v="0"/>
    <n v="7851.85"/>
    <x v="0"/>
    <x v="0"/>
    <s v="R1012"/>
    <d v="1994-11-17T00:00:00"/>
    <n v="28"/>
  </r>
  <r>
    <s v="Id1368"/>
    <n v="1962"/>
    <s v="Oct"/>
    <n v="10"/>
    <n v="0"/>
    <n v="7896.41"/>
    <x v="1"/>
    <x v="2"/>
    <s v="R1013"/>
    <d v="1962-10-10T00:00:00"/>
    <n v="60"/>
  </r>
  <r>
    <s v="Id1367"/>
    <n v="1977"/>
    <s v="Jul"/>
    <n v="20"/>
    <n v="0"/>
    <n v="7935.29"/>
    <x v="0"/>
    <x v="1"/>
    <s v="R1024"/>
    <d v="1977-07-20T00:00:00"/>
    <n v="45"/>
  </r>
  <r>
    <s v="Id1366"/>
    <n v="1987"/>
    <s v="Oct"/>
    <n v="29"/>
    <n v="3"/>
    <n v="7948.22"/>
    <x v="0"/>
    <x v="0"/>
    <s v="R1025"/>
    <d v="1987-10-29T00:00:00"/>
    <n v="35"/>
  </r>
  <r>
    <s v="Id1365"/>
    <n v="1966"/>
    <s v="Jul"/>
    <n v="9"/>
    <n v="0"/>
    <n v="7953.72"/>
    <x v="1"/>
    <x v="0"/>
    <s v="R1012"/>
    <d v="1966-07-09T00:00:00"/>
    <n v="56"/>
  </r>
  <r>
    <s v="Id1364"/>
    <n v="1981"/>
    <s v="Dec"/>
    <n v="28"/>
    <n v="3"/>
    <n v="7954.52"/>
    <x v="0"/>
    <x v="2"/>
    <s v="R1011"/>
    <d v="1981-12-28T00:00:00"/>
    <n v="41"/>
  </r>
  <r>
    <s v="Id1363"/>
    <n v="1970"/>
    <s v="Jun"/>
    <n v="19"/>
    <n v="0"/>
    <n v="7958.13"/>
    <x v="0"/>
    <x v="2"/>
    <s v="R1013"/>
    <d v="1970-06-19T00:00:00"/>
    <n v="52"/>
  </r>
  <r>
    <s v="Id1362"/>
    <n v="1975"/>
    <s v="Aug"/>
    <n v="10"/>
    <n v="1"/>
    <n v="7966.81"/>
    <x v="0"/>
    <x v="2"/>
    <s v="R1013"/>
    <d v="1975-08-10T00:00:00"/>
    <n v="47"/>
  </r>
  <r>
    <s v="Id1361"/>
    <n v="1972"/>
    <s v="Nov"/>
    <n v="23"/>
    <n v="0"/>
    <n v="7980.34"/>
    <x v="0"/>
    <x v="2"/>
    <s v="R1013"/>
    <d v="1972-11-23T00:00:00"/>
    <n v="50"/>
  </r>
  <r>
    <s v="Id1360"/>
    <n v="1983"/>
    <s v="Aug"/>
    <n v="28"/>
    <n v="3"/>
    <n v="7985.82"/>
    <x v="0"/>
    <x v="1"/>
    <s v="R1024"/>
    <d v="1983-08-28T00:00:00"/>
    <n v="39"/>
  </r>
  <r>
    <s v="Id1359"/>
    <n v="1983"/>
    <s v="Aug"/>
    <n v="20"/>
    <n v="3"/>
    <n v="7986.48"/>
    <x v="0"/>
    <x v="0"/>
    <s v="R1024"/>
    <d v="1983-08-20T00:00:00"/>
    <n v="39"/>
  </r>
  <r>
    <s v="Id1358"/>
    <n v="1962"/>
    <s v="Aug"/>
    <n v="22"/>
    <n v="0"/>
    <n v="8004.96"/>
    <x v="1"/>
    <x v="1"/>
    <s v="R1013"/>
    <d v="1962-08-22T00:00:00"/>
    <n v="60"/>
  </r>
  <r>
    <s v="Id1357"/>
    <n v="1995"/>
    <s v="Sep"/>
    <n v="18"/>
    <n v="0"/>
    <n v="8014.62"/>
    <x v="0"/>
    <x v="0"/>
    <s v="R1012"/>
    <d v="1995-09-18T00:00:00"/>
    <n v="27"/>
  </r>
  <r>
    <s v="Id1356"/>
    <n v="1980"/>
    <s v="Nov"/>
    <n v="8"/>
    <n v="2"/>
    <n v="8017.06"/>
    <x v="0"/>
    <x v="2"/>
    <s v="R1012"/>
    <d v="1980-11-08T00:00:00"/>
    <n v="42"/>
  </r>
  <r>
    <s v="Id1355"/>
    <n v="1989"/>
    <s v="Nov"/>
    <n v="3"/>
    <n v="3"/>
    <n v="8021.11"/>
    <x v="0"/>
    <x v="1"/>
    <s v="R1012"/>
    <d v="1989-11-03T00:00:00"/>
    <n v="33"/>
  </r>
  <r>
    <s v="Id1354"/>
    <n v="1978"/>
    <s v="Jul"/>
    <n v="17"/>
    <n v="1"/>
    <n v="8023.14"/>
    <x v="0"/>
    <x v="0"/>
    <s v="R1012"/>
    <d v="1978-07-17T00:00:00"/>
    <n v="44"/>
  </r>
  <r>
    <s v="Id1353"/>
    <n v="1976"/>
    <s v="Dec"/>
    <n v="20"/>
    <n v="0"/>
    <n v="8026.67"/>
    <x v="0"/>
    <x v="2"/>
    <s v="R1012"/>
    <d v="1976-12-20T00:00:00"/>
    <n v="46"/>
  </r>
  <r>
    <s v="Id1352"/>
    <n v="1977"/>
    <s v="Nov"/>
    <n v="6"/>
    <n v="2"/>
    <n v="8027.97"/>
    <x v="1"/>
    <x v="2"/>
    <s v="R1011"/>
    <d v="1977-11-06T00:00:00"/>
    <n v="45"/>
  </r>
  <r>
    <s v="Id1351"/>
    <n v="2003"/>
    <s v="Dec"/>
    <n v="12"/>
    <n v="0"/>
    <n v="8035.64"/>
    <x v="0"/>
    <x v="2"/>
    <s v="R1012"/>
    <d v="2003-12-12T00:00:00"/>
    <n v="19"/>
  </r>
  <r>
    <s v="Id1350"/>
    <n v="1985"/>
    <s v="Nov"/>
    <n v="28"/>
    <n v="3"/>
    <n v="8059.06"/>
    <x v="0"/>
    <x v="0"/>
    <s v="R1012"/>
    <d v="1985-11-28T00:00:00"/>
    <n v="37"/>
  </r>
  <r>
    <s v="Id1349"/>
    <n v="1982"/>
    <s v="Dec"/>
    <n v="27"/>
    <n v="3"/>
    <n v="8059.68"/>
    <x v="0"/>
    <x v="0"/>
    <s v="R1012"/>
    <d v="1982-12-27T00:00:00"/>
    <n v="40"/>
  </r>
  <r>
    <s v="Id1348"/>
    <n v="1970"/>
    <s v="Dec"/>
    <n v="12"/>
    <n v="0"/>
    <n v="8062.31"/>
    <x v="0"/>
    <x v="1"/>
    <s v="R1013"/>
    <d v="1970-12-12T00:00:00"/>
    <n v="52"/>
  </r>
  <r>
    <s v="Id1347"/>
    <n v="1975"/>
    <s v="Jun"/>
    <n v="28"/>
    <n v="1"/>
    <n v="8062.76"/>
    <x v="1"/>
    <x v="0"/>
    <s v="R1011"/>
    <d v="1975-06-28T00:00:00"/>
    <n v="47"/>
  </r>
  <r>
    <s v="Id1346"/>
    <n v="1965"/>
    <s v="Aug"/>
    <n v="11"/>
    <n v="0"/>
    <n v="8067.83"/>
    <x v="1"/>
    <x v="1"/>
    <s v="R1013"/>
    <d v="1965-08-11T00:00:00"/>
    <n v="57"/>
  </r>
  <r>
    <s v="Id1345"/>
    <n v="1975"/>
    <s v="Dec"/>
    <n v="15"/>
    <n v="1"/>
    <n v="8068.19"/>
    <x v="1"/>
    <x v="2"/>
    <s v="R1011"/>
    <d v="1975-12-15T00:00:00"/>
    <n v="47"/>
  </r>
  <r>
    <s v="Id1344"/>
    <n v="1965"/>
    <s v="Oct"/>
    <n v="21"/>
    <n v="0"/>
    <n v="8071.57"/>
    <x v="1"/>
    <x v="1"/>
    <s v="R1011"/>
    <d v="1965-10-21T00:00:00"/>
    <n v="57"/>
  </r>
  <r>
    <s v="Id1343"/>
    <n v="1993"/>
    <s v="Nov"/>
    <n v="7"/>
    <n v="0"/>
    <n v="8077.41"/>
    <x v="0"/>
    <x v="1"/>
    <s v="R1026"/>
    <d v="1993-11-07T00:00:00"/>
    <n v="29"/>
  </r>
  <r>
    <s v="Id1342"/>
    <n v="2001"/>
    <s v="Aug"/>
    <n v="28"/>
    <n v="0"/>
    <n v="8081.26"/>
    <x v="0"/>
    <x v="2"/>
    <s v="R1012"/>
    <d v="2001-08-28T00:00:00"/>
    <n v="21"/>
  </r>
  <r>
    <s v="Id1341"/>
    <n v="1994"/>
    <s v="Oct"/>
    <n v="12"/>
    <n v="0"/>
    <n v="8081.74"/>
    <x v="0"/>
    <x v="2"/>
    <s v="R1026"/>
    <d v="1994-10-12T00:00:00"/>
    <n v="28"/>
  </r>
  <r>
    <s v="Id1340"/>
    <n v="1975"/>
    <s v="Dec"/>
    <n v="21"/>
    <n v="1"/>
    <n v="8083.92"/>
    <x v="1"/>
    <x v="0"/>
    <s v="R1013"/>
    <d v="1975-12-21T00:00:00"/>
    <n v="47"/>
  </r>
  <r>
    <s v="Id1339"/>
    <n v="1967"/>
    <s v="Jun"/>
    <n v="10"/>
    <n v="0"/>
    <n v="8091.3"/>
    <x v="1"/>
    <x v="1"/>
    <s v="R1012"/>
    <d v="1967-06-10T00:00:00"/>
    <n v="55"/>
  </r>
  <r>
    <s v="Id1338"/>
    <n v="1973"/>
    <s v="Oct"/>
    <n v="11"/>
    <n v="0"/>
    <n v="8112.59"/>
    <x v="0"/>
    <x v="2"/>
    <s v="R1013"/>
    <d v="1973-10-11T00:00:00"/>
    <n v="49"/>
  </r>
  <r>
    <s v="Id1337"/>
    <n v="1978"/>
    <s v="Sep"/>
    <n v="1"/>
    <n v="2"/>
    <n v="8116.27"/>
    <x v="1"/>
    <x v="1"/>
    <s v="R1012"/>
    <d v="1978-09-01T00:00:00"/>
    <n v="44"/>
  </r>
  <r>
    <s v="Id1336"/>
    <n v="1973"/>
    <s v="Dec"/>
    <n v="16"/>
    <n v="0"/>
    <n v="8116.68"/>
    <x v="1"/>
    <x v="1"/>
    <s v="R1011"/>
    <d v="1973-12-16T00:00:00"/>
    <n v="49"/>
  </r>
  <r>
    <s v="Id1335"/>
    <n v="1973"/>
    <s v="Aug"/>
    <n v="30"/>
    <n v="0"/>
    <n v="8124.41"/>
    <x v="1"/>
    <x v="1"/>
    <s v="R1013"/>
    <d v="1973-08-30T00:00:00"/>
    <n v="49"/>
  </r>
  <r>
    <s v="Id1334"/>
    <n v="1973"/>
    <s v="Sep"/>
    <n v="3"/>
    <n v="0"/>
    <n v="8125.78"/>
    <x v="0"/>
    <x v="2"/>
    <s v="R1013"/>
    <d v="1973-09-03T00:00:00"/>
    <n v="49"/>
  </r>
  <r>
    <s v="Id1333"/>
    <n v="1990"/>
    <s v="Jun"/>
    <n v="21"/>
    <n v="3"/>
    <n v="8157.92"/>
    <x v="0"/>
    <x v="0"/>
    <s v="R1025"/>
    <d v="1990-06-21T00:00:00"/>
    <n v="32"/>
  </r>
  <r>
    <s v="Id1332"/>
    <n v="1982"/>
    <s v="Jun"/>
    <n v="28"/>
    <n v="4"/>
    <n v="8162.72"/>
    <x v="1"/>
    <x v="0"/>
    <s v="R1012"/>
    <d v="1982-06-28T00:00:00"/>
    <n v="40"/>
  </r>
  <r>
    <s v="Id1331"/>
    <n v="1963"/>
    <s v="Nov"/>
    <n v="5"/>
    <n v="0"/>
    <n v="8177.9"/>
    <x v="1"/>
    <x v="1"/>
    <s v="R1013"/>
    <d v="1963-11-05T00:00:00"/>
    <n v="59"/>
  </r>
  <r>
    <s v="Id1330"/>
    <n v="1983"/>
    <s v="Jun"/>
    <n v="8"/>
    <n v="3"/>
    <n v="8179.51"/>
    <x v="0"/>
    <x v="2"/>
    <s v="R1020"/>
    <d v="1983-06-08T00:00:00"/>
    <n v="40"/>
  </r>
  <r>
    <s v="Id1329"/>
    <n v="1997"/>
    <s v="Oct"/>
    <n v="21"/>
    <n v="0"/>
    <n v="8182.89"/>
    <x v="0"/>
    <x v="1"/>
    <s v="R1026"/>
    <d v="1997-10-21T00:00:00"/>
    <n v="25"/>
  </r>
  <r>
    <s v="Id1328"/>
    <n v="1962"/>
    <s v="Nov"/>
    <n v="23"/>
    <n v="0"/>
    <n v="8188.12"/>
    <x v="1"/>
    <x v="0"/>
    <s v="R1013"/>
    <d v="1962-11-23T00:00:00"/>
    <n v="60"/>
  </r>
  <r>
    <s v="Id1327"/>
    <n v="1978"/>
    <s v="Oct"/>
    <n v="24"/>
    <n v="2"/>
    <n v="8211.1"/>
    <x v="0"/>
    <x v="0"/>
    <s v="R1013"/>
    <d v="1978-10-24T00:00:00"/>
    <n v="44"/>
  </r>
  <r>
    <s v="Id1326"/>
    <n v="1978"/>
    <s v="Jun"/>
    <n v="30"/>
    <n v="2"/>
    <n v="8219.2000000000007"/>
    <x v="0"/>
    <x v="2"/>
    <s v="R1013"/>
    <d v="1978-06-30T00:00:00"/>
    <n v="44"/>
  </r>
  <r>
    <s v="Id1325"/>
    <n v="1976"/>
    <s v="Sep"/>
    <n v="3"/>
    <n v="1"/>
    <n v="8232.64"/>
    <x v="0"/>
    <x v="0"/>
    <s v="R1013"/>
    <d v="1976-09-03T00:00:00"/>
    <n v="46"/>
  </r>
  <r>
    <s v="Id1324"/>
    <n v="1976"/>
    <s v="Jun"/>
    <n v="30"/>
    <n v="1"/>
    <n v="8233.1"/>
    <x v="0"/>
    <x v="2"/>
    <s v="R1013"/>
    <d v="1976-06-30T00:00:00"/>
    <n v="46"/>
  </r>
  <r>
    <s v="Id1323"/>
    <n v="1976"/>
    <s v="Sep"/>
    <n v="2"/>
    <n v="1"/>
    <n v="8240.59"/>
    <x v="0"/>
    <x v="2"/>
    <s v="R1013"/>
    <d v="1976-09-02T00:00:00"/>
    <n v="46"/>
  </r>
  <r>
    <s v="Id1322"/>
    <n v="1982"/>
    <s v="Sep"/>
    <n v="27"/>
    <n v="3"/>
    <n v="8252.2800000000007"/>
    <x v="0"/>
    <x v="2"/>
    <s v="R1024"/>
    <d v="1982-09-27T00:00:00"/>
    <n v="40"/>
  </r>
  <r>
    <s v="Id1321"/>
    <n v="1964"/>
    <s v="Sep"/>
    <n v="5"/>
    <n v="0"/>
    <n v="8268"/>
    <x v="1"/>
    <x v="0"/>
    <s v="R1013"/>
    <d v="1964-09-05T00:00:00"/>
    <n v="58"/>
  </r>
  <r>
    <s v="Id1320"/>
    <n v="1974"/>
    <s v="Aug"/>
    <n v="5"/>
    <n v="0"/>
    <n v="8269.0400000000009"/>
    <x v="0"/>
    <x v="1"/>
    <s v="R1011"/>
    <d v="1974-08-05T00:00:00"/>
    <n v="48"/>
  </r>
  <r>
    <s v="Id1319"/>
    <n v="2000"/>
    <s v="Nov"/>
    <n v="28"/>
    <n v="0"/>
    <n v="8271.4599999999991"/>
    <x v="0"/>
    <x v="1"/>
    <s v="R1023"/>
    <d v="2000-11-28T00:00:00"/>
    <n v="22"/>
  </r>
  <r>
    <s v="Id1318"/>
    <n v="1974"/>
    <s v="Sep"/>
    <n v="26"/>
    <n v="0"/>
    <n v="8277.52"/>
    <x v="0"/>
    <x v="2"/>
    <s v="R1011"/>
    <d v="1974-09-26T00:00:00"/>
    <n v="48"/>
  </r>
  <r>
    <s v="Id1317"/>
    <n v="1974"/>
    <s v="Dec"/>
    <n v="22"/>
    <n v="0"/>
    <n v="8280.6200000000008"/>
    <x v="0"/>
    <x v="2"/>
    <s v="R1013"/>
    <d v="1974-12-22T00:00:00"/>
    <n v="48"/>
  </r>
  <r>
    <s v="Id1316"/>
    <n v="1974"/>
    <s v="Jun"/>
    <n v="6"/>
    <n v="0"/>
    <n v="8283.68"/>
    <x v="0"/>
    <x v="0"/>
    <s v="R1013"/>
    <d v="1974-06-06T00:00:00"/>
    <n v="49"/>
  </r>
  <r>
    <s v="Id1315"/>
    <n v="1978"/>
    <s v="Jun"/>
    <n v="26"/>
    <n v="2"/>
    <n v="8302.5400000000009"/>
    <x v="1"/>
    <x v="0"/>
    <s v="R1016"/>
    <d v="1978-06-26T00:00:00"/>
    <n v="44"/>
  </r>
  <r>
    <s v="Id1314"/>
    <n v="1979"/>
    <s v="Aug"/>
    <n v="7"/>
    <n v="2"/>
    <n v="8310.84"/>
    <x v="0"/>
    <x v="2"/>
    <s v="R1012"/>
    <d v="1979-08-07T00:00:00"/>
    <n v="43"/>
  </r>
  <r>
    <s v="Id1313"/>
    <n v="1993"/>
    <s v="Jun"/>
    <n v="22"/>
    <n v="0"/>
    <n v="8314.65"/>
    <x v="0"/>
    <x v="1"/>
    <s v="R1012"/>
    <d v="1993-06-22T00:00:00"/>
    <n v="29"/>
  </r>
  <r>
    <s v="Id1312"/>
    <n v="1976"/>
    <s v="Jul"/>
    <n v="12"/>
    <n v="1"/>
    <n v="8334.4599999999991"/>
    <x v="1"/>
    <x v="2"/>
    <s v="R1016"/>
    <d v="1976-07-12T00:00:00"/>
    <n v="46"/>
  </r>
  <r>
    <s v="Id1311"/>
    <n v="1976"/>
    <s v="Jul"/>
    <n v="20"/>
    <n v="1"/>
    <n v="8334.59"/>
    <x v="1"/>
    <x v="2"/>
    <s v="R1016"/>
    <d v="1976-07-20T00:00:00"/>
    <n v="46"/>
  </r>
  <r>
    <s v="Id1310"/>
    <n v="1976"/>
    <s v="Jul"/>
    <n v="7"/>
    <n v="1"/>
    <n v="8342.91"/>
    <x v="1"/>
    <x v="1"/>
    <s v="R1016"/>
    <d v="1976-07-07T00:00:00"/>
    <n v="46"/>
  </r>
  <r>
    <s v="Id1309"/>
    <n v="1976"/>
    <s v="Jun"/>
    <n v="12"/>
    <n v="2"/>
    <n v="8347.16"/>
    <x v="0"/>
    <x v="1"/>
    <s v="R1013"/>
    <d v="1976-06-12T00:00:00"/>
    <n v="46"/>
  </r>
  <r>
    <s v="Id1308"/>
    <n v="1963"/>
    <s v="Sep"/>
    <n v="21"/>
    <n v="0"/>
    <n v="8355.5400000000009"/>
    <x v="1"/>
    <x v="0"/>
    <s v="R1012"/>
    <d v="1963-09-21T00:00:00"/>
    <n v="59"/>
  </r>
  <r>
    <s v="Id1307"/>
    <n v="1971"/>
    <s v="Sep"/>
    <n v="4"/>
    <n v="0"/>
    <n v="8396.6200000000008"/>
    <x v="0"/>
    <x v="0"/>
    <s v="R1013"/>
    <d v="1971-09-04T00:00:00"/>
    <n v="51"/>
  </r>
  <r>
    <s v="Id1306"/>
    <n v="1971"/>
    <s v="Sep"/>
    <n v="18"/>
    <n v="0"/>
    <n v="8400.01"/>
    <x v="0"/>
    <x v="0"/>
    <s v="R1013"/>
    <d v="1971-09-18T00:00:00"/>
    <n v="51"/>
  </r>
  <r>
    <s v="Id1305"/>
    <n v="1979"/>
    <s v="Jun"/>
    <n v="11"/>
    <n v="3"/>
    <n v="8410.0499999999993"/>
    <x v="0"/>
    <x v="2"/>
    <s v="R1012"/>
    <d v="1979-06-11T00:00:00"/>
    <n v="43"/>
  </r>
  <r>
    <s v="Id1304"/>
    <n v="1977"/>
    <s v="Sep"/>
    <n v="4"/>
    <n v="2"/>
    <n v="8413.4599999999991"/>
    <x v="1"/>
    <x v="1"/>
    <s v="R1012"/>
    <d v="1977-09-04T00:00:00"/>
    <n v="45"/>
  </r>
  <r>
    <s v="Id1303"/>
    <n v="1975"/>
    <s v="Sep"/>
    <n v="28"/>
    <n v="1"/>
    <n v="8428.07"/>
    <x v="1"/>
    <x v="2"/>
    <s v="R1012"/>
    <d v="1975-09-28T00:00:00"/>
    <n v="47"/>
  </r>
  <r>
    <s v="Id1302"/>
    <n v="1963"/>
    <s v="Sep"/>
    <n v="24"/>
    <n v="0"/>
    <n v="8440.0499999999993"/>
    <x v="1"/>
    <x v="2"/>
    <s v="R1013"/>
    <d v="1963-09-24T00:00:00"/>
    <n v="59"/>
  </r>
  <r>
    <s v="Id1301"/>
    <n v="1972"/>
    <s v="Sep"/>
    <n v="9"/>
    <n v="0"/>
    <n v="8442.67"/>
    <x v="0"/>
    <x v="0"/>
    <s v="R1013"/>
    <d v="1972-09-09T00:00:00"/>
    <n v="50"/>
  </r>
  <r>
    <s v="Id1300"/>
    <n v="1972"/>
    <s v="Sep"/>
    <n v="4"/>
    <n v="0"/>
    <n v="8444.4699999999993"/>
    <x v="1"/>
    <x v="1"/>
    <s v="R1011"/>
    <d v="1972-09-04T00:00:00"/>
    <n v="50"/>
  </r>
  <r>
    <s v="Id1299"/>
    <n v="1966"/>
    <s v="Jun"/>
    <n v="12"/>
    <n v="0"/>
    <n v="8448.66"/>
    <x v="1"/>
    <x v="1"/>
    <s v="R1013"/>
    <d v="1966-06-12T00:00:00"/>
    <n v="56"/>
  </r>
  <r>
    <s v="Id1298"/>
    <n v="1984"/>
    <s v="Jun"/>
    <n v="19"/>
    <n v="3"/>
    <n v="8450.82"/>
    <x v="0"/>
    <x v="2"/>
    <s v="R1025"/>
    <d v="1984-06-19T00:00:00"/>
    <n v="38"/>
  </r>
  <r>
    <s v="Id1297"/>
    <n v="1972"/>
    <s v="Dec"/>
    <n v="26"/>
    <n v="0"/>
    <n v="8457.82"/>
    <x v="0"/>
    <x v="0"/>
    <s v="R1011"/>
    <d v="1972-12-26T00:00:00"/>
    <n v="50"/>
  </r>
  <r>
    <s v="Id1296"/>
    <n v="1992"/>
    <s v="Sep"/>
    <n v="9"/>
    <n v="0"/>
    <n v="8466.35"/>
    <x v="0"/>
    <x v="2"/>
    <s v="R1012"/>
    <d v="1992-09-09T00:00:00"/>
    <n v="30"/>
  </r>
  <r>
    <s v="Id1295"/>
    <n v="1993"/>
    <s v="Nov"/>
    <n v="10"/>
    <n v="0"/>
    <n v="8471.65"/>
    <x v="0"/>
    <x v="1"/>
    <s v="R1012"/>
    <d v="1993-11-10T00:00:00"/>
    <n v="29"/>
  </r>
  <r>
    <s v="Id1294"/>
    <n v="1977"/>
    <s v="Dec"/>
    <n v="26"/>
    <n v="2"/>
    <n v="8515.76"/>
    <x v="0"/>
    <x v="2"/>
    <s v="R1013"/>
    <d v="1977-12-26T00:00:00"/>
    <n v="45"/>
  </r>
  <r>
    <s v="Id1293"/>
    <n v="1977"/>
    <s v="Jun"/>
    <n v="21"/>
    <n v="2"/>
    <n v="8516.83"/>
    <x v="0"/>
    <x v="1"/>
    <s v="R1013"/>
    <d v="1977-06-21T00:00:00"/>
    <n v="45"/>
  </r>
  <r>
    <s v="Id1292"/>
    <n v="1977"/>
    <s v="Dec"/>
    <n v="29"/>
    <n v="2"/>
    <n v="8520.0300000000007"/>
    <x v="0"/>
    <x v="0"/>
    <s v="R1011"/>
    <d v="1977-12-29T00:00:00"/>
    <n v="45"/>
  </r>
  <r>
    <s v="Id1291"/>
    <n v="1979"/>
    <s v="Aug"/>
    <n v="13"/>
    <n v="3"/>
    <n v="8522"/>
    <x v="0"/>
    <x v="2"/>
    <s v="R1011"/>
    <d v="1979-08-13T00:00:00"/>
    <n v="43"/>
  </r>
  <r>
    <s v="Id1290"/>
    <n v="1977"/>
    <s v="Jul"/>
    <n v="26"/>
    <n v="2"/>
    <n v="8527.5300000000007"/>
    <x v="0"/>
    <x v="2"/>
    <s v="R1013"/>
    <d v="1977-07-26T00:00:00"/>
    <n v="45"/>
  </r>
  <r>
    <s v="Id1289"/>
    <n v="1985"/>
    <s v="Jul"/>
    <n v="24"/>
    <n v="0"/>
    <n v="8534.67"/>
    <x v="0"/>
    <x v="0"/>
    <s v="R1024"/>
    <d v="1985-07-24T00:00:00"/>
    <n v="37"/>
  </r>
  <r>
    <s v="Id1288"/>
    <n v="1981"/>
    <s v="Dec"/>
    <n v="27"/>
    <n v="3"/>
    <n v="8538.2900000000009"/>
    <x v="0"/>
    <x v="0"/>
    <s v="R1024"/>
    <d v="1981-12-27T00:00:00"/>
    <n v="41"/>
  </r>
  <r>
    <s v="Id1287"/>
    <n v="1975"/>
    <s v="Nov"/>
    <n v="6"/>
    <n v="1"/>
    <n v="8539.67"/>
    <x v="0"/>
    <x v="0"/>
    <s v="R1011"/>
    <d v="1975-11-06T00:00:00"/>
    <n v="47"/>
  </r>
  <r>
    <s v="Id1286"/>
    <n v="1985"/>
    <s v="Dec"/>
    <n v="12"/>
    <n v="1"/>
    <n v="8547.69"/>
    <x v="0"/>
    <x v="1"/>
    <s v="R1013"/>
    <d v="1985-12-12T00:00:00"/>
    <n v="37"/>
  </r>
  <r>
    <s v="Id1285"/>
    <n v="1975"/>
    <s v="Aug"/>
    <n v="6"/>
    <n v="1"/>
    <n v="8551.35"/>
    <x v="0"/>
    <x v="2"/>
    <s v="R1011"/>
    <d v="1975-08-06T00:00:00"/>
    <n v="47"/>
  </r>
  <r>
    <s v="Id1284"/>
    <n v="1975"/>
    <s v="Aug"/>
    <n v="21"/>
    <n v="1"/>
    <n v="8556.91"/>
    <x v="0"/>
    <x v="1"/>
    <s v="R1011"/>
    <d v="1975-08-21T00:00:00"/>
    <n v="47"/>
  </r>
  <r>
    <s v="Id1283"/>
    <n v="1988"/>
    <s v="Sep"/>
    <n v="21"/>
    <n v="3"/>
    <n v="8567.25"/>
    <x v="0"/>
    <x v="1"/>
    <s v="R1012"/>
    <d v="1988-09-21T00:00:00"/>
    <n v="34"/>
  </r>
  <r>
    <s v="Id1282"/>
    <n v="1975"/>
    <s v="Sep"/>
    <n v="26"/>
    <n v="1"/>
    <n v="8569.86"/>
    <x v="0"/>
    <x v="0"/>
    <s v="R1013"/>
    <d v="1975-09-26T00:00:00"/>
    <n v="47"/>
  </r>
  <r>
    <s v="Id1281"/>
    <n v="1982"/>
    <s v="Dec"/>
    <n v="6"/>
    <n v="3"/>
    <n v="8572.0400000000009"/>
    <x v="0"/>
    <x v="2"/>
    <s v="R1021"/>
    <d v="1982-12-06T00:00:00"/>
    <n v="40"/>
  </r>
  <r>
    <s v="Id1280"/>
    <n v="1987"/>
    <s v="Nov"/>
    <n v="11"/>
    <n v="3"/>
    <n v="8573.2999999999993"/>
    <x v="0"/>
    <x v="2"/>
    <s v="R1021"/>
    <d v="1987-11-11T00:00:00"/>
    <n v="35"/>
  </r>
  <r>
    <s v="Id1279"/>
    <n v="1983"/>
    <s v="Dec"/>
    <n v="30"/>
    <n v="5"/>
    <n v="8582.2999999999993"/>
    <x v="0"/>
    <x v="1"/>
    <s v="R1013"/>
    <d v="1983-12-30T00:00:00"/>
    <n v="39"/>
  </r>
  <r>
    <s v="Id1278"/>
    <n v="1983"/>
    <s v="Jul"/>
    <n v="25"/>
    <n v="5"/>
    <n v="8596.83"/>
    <x v="0"/>
    <x v="0"/>
    <s v="R1013"/>
    <d v="1983-07-25T00:00:00"/>
    <n v="39"/>
  </r>
  <r>
    <s v="Id1277"/>
    <n v="1973"/>
    <s v="Jul"/>
    <n v="11"/>
    <n v="0"/>
    <n v="8601.33"/>
    <x v="0"/>
    <x v="1"/>
    <s v="R1013"/>
    <d v="1973-07-11T00:00:00"/>
    <n v="49"/>
  </r>
  <r>
    <s v="Id1276"/>
    <n v="1977"/>
    <s v="Sep"/>
    <n v="24"/>
    <n v="2"/>
    <n v="8603.82"/>
    <x v="0"/>
    <x v="1"/>
    <s v="R1019"/>
    <d v="1977-09-24T00:00:00"/>
    <n v="45"/>
  </r>
  <r>
    <s v="Id1275"/>
    <n v="1977"/>
    <s v="Nov"/>
    <n v="12"/>
    <n v="2"/>
    <n v="8604.48"/>
    <x v="1"/>
    <x v="2"/>
    <s v="R1016"/>
    <d v="1977-11-12T00:00:00"/>
    <n v="45"/>
  </r>
  <r>
    <s v="Id1274"/>
    <n v="1977"/>
    <s v="Oct"/>
    <n v="15"/>
    <n v="3"/>
    <n v="8605.36"/>
    <x v="0"/>
    <x v="2"/>
    <s v="R1013"/>
    <d v="1977-10-15T00:00:00"/>
    <n v="45"/>
  </r>
  <r>
    <s v="Id1273"/>
    <n v="1979"/>
    <s v="Jul"/>
    <n v="17"/>
    <n v="3"/>
    <n v="8606.2199999999993"/>
    <x v="2"/>
    <x v="2"/>
    <s v="R1014"/>
    <d v="1979-07-17T00:00:00"/>
    <n v="43"/>
  </r>
  <r>
    <s v="Id1272"/>
    <n v="1977"/>
    <s v="Sep"/>
    <n v="2"/>
    <n v="3"/>
    <n v="8615.2999999999993"/>
    <x v="0"/>
    <x v="0"/>
    <s v="R1011"/>
    <d v="1977-09-02T00:00:00"/>
    <n v="45"/>
  </r>
  <r>
    <s v="Id1271"/>
    <n v="1975"/>
    <s v="Aug"/>
    <n v="3"/>
    <n v="1"/>
    <n v="8627.5400000000009"/>
    <x v="0"/>
    <x v="2"/>
    <s v="R1017"/>
    <d v="1975-08-03T00:00:00"/>
    <n v="47"/>
  </r>
  <r>
    <s v="Id1270"/>
    <n v="1965"/>
    <s v="Oct"/>
    <n v="21"/>
    <n v="0"/>
    <n v="8665.09"/>
    <x v="1"/>
    <x v="2"/>
    <s v="R1012"/>
    <d v="1965-10-21T00:00:00"/>
    <n v="57"/>
  </r>
  <r>
    <s v="Id1269"/>
    <n v="1969"/>
    <s v="Aug"/>
    <n v="10"/>
    <n v="0"/>
    <n v="8665.14"/>
    <x v="0"/>
    <x v="0"/>
    <s v="R1013"/>
    <d v="1969-08-10T00:00:00"/>
    <n v="53"/>
  </r>
  <r>
    <s v="Id1268"/>
    <n v="1974"/>
    <s v="Aug"/>
    <n v="16"/>
    <n v="0"/>
    <n v="8671.19"/>
    <x v="0"/>
    <x v="1"/>
    <s v="R1012"/>
    <d v="1974-08-16T00:00:00"/>
    <n v="48"/>
  </r>
  <r>
    <s v="Id1267"/>
    <n v="1973"/>
    <s v="Oct"/>
    <n v="11"/>
    <n v="0"/>
    <n v="8688.86"/>
    <x v="0"/>
    <x v="1"/>
    <s v="R1017"/>
    <d v="1973-10-11T00:00:00"/>
    <n v="49"/>
  </r>
  <r>
    <s v="Id1266"/>
    <n v="1980"/>
    <s v="Oct"/>
    <n v="28"/>
    <n v="2"/>
    <n v="8701.84"/>
    <x v="0"/>
    <x v="0"/>
    <s v="R1021"/>
    <d v="1980-10-28T00:00:00"/>
    <n v="42"/>
  </r>
  <r>
    <s v="Id1265"/>
    <n v="1973"/>
    <s v="Jun"/>
    <n v="25"/>
    <n v="1"/>
    <n v="8703.4599999999991"/>
    <x v="1"/>
    <x v="0"/>
    <s v="R1011"/>
    <d v="1973-06-25T00:00:00"/>
    <n v="49"/>
  </r>
  <r>
    <s v="Id1264"/>
    <n v="1976"/>
    <s v="Jun"/>
    <n v="17"/>
    <n v="2"/>
    <n v="8733.23"/>
    <x v="0"/>
    <x v="0"/>
    <s v="R1012"/>
    <d v="1976-06-17T00:00:00"/>
    <n v="46"/>
  </r>
  <r>
    <s v="Id1263"/>
    <n v="1999"/>
    <s v="Aug"/>
    <n v="23"/>
    <n v="0"/>
    <n v="8747.68"/>
    <x v="0"/>
    <x v="0"/>
    <s v="R1011"/>
    <d v="1999-08-23T00:00:00"/>
    <n v="23"/>
  </r>
  <r>
    <s v="Id1262"/>
    <n v="1969"/>
    <s v="Sep"/>
    <n v="9"/>
    <n v="0"/>
    <n v="8760.1200000000008"/>
    <x v="0"/>
    <x v="1"/>
    <s v="R1013"/>
    <d v="1969-09-09T00:00:00"/>
    <n v="53"/>
  </r>
  <r>
    <s v="Id1261"/>
    <n v="1974"/>
    <s v="Sep"/>
    <n v="6"/>
    <n v="1"/>
    <n v="8765.25"/>
    <x v="0"/>
    <x v="0"/>
    <s v="R1012"/>
    <d v="1974-09-06T00:00:00"/>
    <n v="48"/>
  </r>
  <r>
    <s v="Id1260"/>
    <n v="1971"/>
    <s v="Aug"/>
    <n v="23"/>
    <n v="0"/>
    <n v="8782.4699999999993"/>
    <x v="0"/>
    <x v="0"/>
    <s v="R1011"/>
    <d v="1971-08-23T00:00:00"/>
    <n v="51"/>
  </r>
  <r>
    <s v="Id1259"/>
    <n v="1971"/>
    <s v="Jun"/>
    <n v="18"/>
    <n v="0"/>
    <n v="8798.59"/>
    <x v="0"/>
    <x v="1"/>
    <s v="R1011"/>
    <d v="1971-06-18T00:00:00"/>
    <n v="51"/>
  </r>
  <r>
    <s v="Id1258"/>
    <n v="1965"/>
    <s v="Aug"/>
    <n v="29"/>
    <n v="0"/>
    <n v="8800.49"/>
    <x v="1"/>
    <x v="2"/>
    <s v="R1013"/>
    <d v="1965-08-29T00:00:00"/>
    <n v="57"/>
  </r>
  <r>
    <s v="Id1257"/>
    <n v="2001"/>
    <s v="Nov"/>
    <n v="7"/>
    <n v="0"/>
    <n v="8821.8799999999992"/>
    <x v="0"/>
    <x v="0"/>
    <s v="R1023"/>
    <d v="2001-11-07T00:00:00"/>
    <n v="21"/>
  </r>
  <r>
    <s v="Id1256"/>
    <n v="1976"/>
    <s v="Jun"/>
    <n v="14"/>
    <n v="2"/>
    <n v="8823.2800000000007"/>
    <x v="0"/>
    <x v="1"/>
    <s v="R1011"/>
    <d v="1976-06-14T00:00:00"/>
    <n v="46"/>
  </r>
  <r>
    <s v="Id1255"/>
    <n v="1976"/>
    <s v="Oct"/>
    <n v="19"/>
    <n v="1"/>
    <n v="8823.99"/>
    <x v="0"/>
    <x v="0"/>
    <s v="R1024"/>
    <d v="1976-10-19T00:00:00"/>
    <n v="46"/>
  </r>
  <r>
    <s v="Id1254"/>
    <n v="1988"/>
    <s v="Aug"/>
    <n v="22"/>
    <n v="3"/>
    <n v="8824.27"/>
    <x v="0"/>
    <x v="1"/>
    <s v="R1025"/>
    <d v="1988-08-22T00:00:00"/>
    <n v="34"/>
  </r>
  <r>
    <s v="Id1253"/>
    <n v="1976"/>
    <s v="Jul"/>
    <n v="14"/>
    <n v="2"/>
    <n v="8825.09"/>
    <x v="0"/>
    <x v="0"/>
    <s v="R1011"/>
    <d v="1976-07-14T00:00:00"/>
    <n v="46"/>
  </r>
  <r>
    <s v="Id1252"/>
    <n v="1972"/>
    <s v="Nov"/>
    <n v="14"/>
    <n v="0"/>
    <n v="8827.2099999999991"/>
    <x v="1"/>
    <x v="1"/>
    <s v="R1012"/>
    <d v="1972-11-14T00:00:00"/>
    <n v="50"/>
  </r>
  <r>
    <s v="Id1251"/>
    <n v="1972"/>
    <s v="Nov"/>
    <n v="22"/>
    <n v="0"/>
    <n v="8835.26"/>
    <x v="1"/>
    <x v="2"/>
    <s v="R1012"/>
    <d v="1972-11-22T00:00:00"/>
    <n v="50"/>
  </r>
  <r>
    <s v="Id1250"/>
    <n v="1974"/>
    <s v="Jun"/>
    <n v="18"/>
    <n v="1"/>
    <n v="8871.15"/>
    <x v="0"/>
    <x v="0"/>
    <s v="R1013"/>
    <d v="1974-06-18T00:00:00"/>
    <n v="48"/>
  </r>
  <r>
    <s v="Id1249"/>
    <n v="1973"/>
    <s v="Sep"/>
    <n v="9"/>
    <n v="0"/>
    <n v="8890.59"/>
    <x v="0"/>
    <x v="0"/>
    <s v="R1012"/>
    <d v="1973-09-09T00:00:00"/>
    <n v="49"/>
  </r>
  <r>
    <s v="Id1248"/>
    <n v="1978"/>
    <s v="Dec"/>
    <n v="16"/>
    <n v="3"/>
    <n v="8891.14"/>
    <x v="0"/>
    <x v="0"/>
    <s v="R1017"/>
    <d v="1978-12-16T00:00:00"/>
    <n v="44"/>
  </r>
  <r>
    <s v="Id1247"/>
    <n v="1997"/>
    <s v="Nov"/>
    <n v="28"/>
    <n v="0"/>
    <n v="8906.14"/>
    <x v="0"/>
    <x v="2"/>
    <s v="R1012"/>
    <d v="1997-11-28T00:00:00"/>
    <n v="25"/>
  </r>
  <r>
    <s v="Id1246"/>
    <n v="1967"/>
    <s v="Sep"/>
    <n v="6"/>
    <n v="0"/>
    <n v="8908.4699999999993"/>
    <x v="1"/>
    <x v="2"/>
    <s v="R1013"/>
    <d v="1967-09-06T00:00:00"/>
    <n v="55"/>
  </r>
  <r>
    <s v="Id1245"/>
    <n v="1975"/>
    <s v="Jul"/>
    <n v="7"/>
    <n v="1"/>
    <n v="8930.93"/>
    <x v="0"/>
    <x v="2"/>
    <s v="R1012"/>
    <d v="1975-07-07T00:00:00"/>
    <n v="47"/>
  </r>
  <r>
    <s v="Id1244"/>
    <n v="1972"/>
    <s v="Jun"/>
    <n v="6"/>
    <n v="0"/>
    <n v="8932.08"/>
    <x v="0"/>
    <x v="1"/>
    <s v="R1011"/>
    <d v="1972-06-06T00:00:00"/>
    <n v="51"/>
  </r>
  <r>
    <s v="Id1243"/>
    <n v="1976"/>
    <s v="Dec"/>
    <n v="25"/>
    <n v="3"/>
    <n v="8944.1200000000008"/>
    <x v="1"/>
    <x v="2"/>
    <s v="R1013"/>
    <d v="1976-12-25T00:00:00"/>
    <n v="46"/>
  </r>
  <r>
    <s v="Id1242"/>
    <n v="1992"/>
    <s v="Sep"/>
    <n v="27"/>
    <n v="0"/>
    <n v="8954.99"/>
    <x v="0"/>
    <x v="0"/>
    <s v="R1026"/>
    <d v="1992-09-27T00:00:00"/>
    <n v="30"/>
  </r>
  <r>
    <s v="Id1241"/>
    <n v="1974"/>
    <s v="Aug"/>
    <n v="17"/>
    <n v="1"/>
    <n v="8964.06"/>
    <x v="1"/>
    <x v="2"/>
    <s v="R1016"/>
    <d v="1974-08-17T00:00:00"/>
    <n v="48"/>
  </r>
  <r>
    <s v="Id1240"/>
    <n v="1983"/>
    <s v="Jul"/>
    <n v="15"/>
    <n v="5"/>
    <n v="8965.7999999999993"/>
    <x v="0"/>
    <x v="0"/>
    <s v="R1012"/>
    <d v="1983-07-15T00:00:00"/>
    <n v="39"/>
  </r>
  <r>
    <s v="Id1239"/>
    <n v="1974"/>
    <s v="Sep"/>
    <n v="8"/>
    <n v="2"/>
    <n v="8968.33"/>
    <x v="1"/>
    <x v="2"/>
    <s v="R1011"/>
    <d v="1974-09-08T00:00:00"/>
    <n v="48"/>
  </r>
  <r>
    <s v="Id1238"/>
    <n v="1974"/>
    <s v="Jul"/>
    <n v="21"/>
    <n v="2"/>
    <n v="8978.19"/>
    <x v="0"/>
    <x v="2"/>
    <s v="R1013"/>
    <d v="1974-07-21T00:00:00"/>
    <n v="48"/>
  </r>
  <r>
    <s v="Id1237"/>
    <n v="1973"/>
    <s v="Oct"/>
    <n v="11"/>
    <n v="0"/>
    <n v="8988.16"/>
    <x v="0"/>
    <x v="1"/>
    <s v="R1012"/>
    <d v="1973-10-11T00:00:00"/>
    <n v="49"/>
  </r>
  <r>
    <s v="Id1236"/>
    <n v="1979"/>
    <s v="Dec"/>
    <n v="16"/>
    <n v="2"/>
    <n v="8998.43"/>
    <x v="0"/>
    <x v="1"/>
    <s v="R1025"/>
    <d v="1979-12-16T00:00:00"/>
    <n v="43"/>
  </r>
  <r>
    <s v="Id1235"/>
    <n v="1993"/>
    <s v="Dec"/>
    <n v="1"/>
    <n v="0"/>
    <n v="9010.2000000000007"/>
    <x v="0"/>
    <x v="0"/>
    <s v="R1026"/>
    <d v="1993-12-01T00:00:00"/>
    <n v="29"/>
  </r>
  <r>
    <s v="Id1234"/>
    <n v="1972"/>
    <s v="Dec"/>
    <n v="7"/>
    <n v="1"/>
    <n v="9048.0300000000007"/>
    <x v="0"/>
    <x v="2"/>
    <s v="R1013"/>
    <d v="1972-12-07T00:00:00"/>
    <n v="50"/>
  </r>
  <r>
    <s v="Id1233"/>
    <n v="1972"/>
    <s v="Dec"/>
    <n v="2"/>
    <n v="1"/>
    <n v="9058.73"/>
    <x v="1"/>
    <x v="2"/>
    <s v="R1013"/>
    <d v="1972-12-02T00:00:00"/>
    <n v="50"/>
  </r>
  <r>
    <s v="Id1232"/>
    <n v="1977"/>
    <s v="Nov"/>
    <n v="4"/>
    <n v="2"/>
    <n v="9095.07"/>
    <x v="0"/>
    <x v="2"/>
    <s v="R1024"/>
    <d v="1977-11-04T00:00:00"/>
    <n v="45"/>
  </r>
  <r>
    <s v="Id1231"/>
    <n v="1965"/>
    <s v="Nov"/>
    <n v="9"/>
    <n v="0"/>
    <n v="9095.94"/>
    <x v="1"/>
    <x v="1"/>
    <s v="R1011"/>
    <d v="1965-11-09T00:00:00"/>
    <n v="57"/>
  </r>
  <r>
    <s v="Id1230"/>
    <n v="1977"/>
    <s v="Dec"/>
    <n v="2"/>
    <n v="3"/>
    <n v="9101.7999999999993"/>
    <x v="0"/>
    <x v="1"/>
    <s v="R1011"/>
    <d v="1977-12-02T00:00:00"/>
    <n v="45"/>
  </r>
  <r>
    <s v="Id1229"/>
    <n v="1970"/>
    <s v="Aug"/>
    <n v="12"/>
    <n v="0"/>
    <n v="9140.9500000000007"/>
    <x v="1"/>
    <x v="0"/>
    <s v="R1013"/>
    <d v="1970-08-12T00:00:00"/>
    <n v="52"/>
  </r>
  <r>
    <s v="Id1228"/>
    <n v="1970"/>
    <s v="Oct"/>
    <n v="18"/>
    <n v="0"/>
    <n v="9144.57"/>
    <x v="1"/>
    <x v="2"/>
    <s v="R1011"/>
    <d v="1970-10-18T00:00:00"/>
    <n v="52"/>
  </r>
  <r>
    <s v="Id1227"/>
    <n v="1982"/>
    <s v="Dec"/>
    <n v="8"/>
    <n v="3"/>
    <n v="9147.5"/>
    <x v="0"/>
    <x v="1"/>
    <s v="R1012"/>
    <d v="1982-12-08T00:00:00"/>
    <n v="40"/>
  </r>
  <r>
    <s v="Id1226"/>
    <n v="1990"/>
    <s v="Aug"/>
    <n v="23"/>
    <n v="3"/>
    <n v="9159.51"/>
    <x v="0"/>
    <x v="2"/>
    <s v="R1021"/>
    <d v="1990-08-23T00:00:00"/>
    <n v="32"/>
  </r>
  <r>
    <s v="Id1225"/>
    <n v="1970"/>
    <s v="Oct"/>
    <n v="24"/>
    <n v="0"/>
    <n v="9171.75"/>
    <x v="0"/>
    <x v="2"/>
    <s v="R1012"/>
    <d v="1970-10-24T00:00:00"/>
    <n v="52"/>
  </r>
  <r>
    <s v="Id1224"/>
    <n v="1971"/>
    <s v="Dec"/>
    <n v="29"/>
    <n v="0"/>
    <n v="9174.14"/>
    <x v="1"/>
    <x v="1"/>
    <s v="R1012"/>
    <d v="1971-12-29T00:00:00"/>
    <n v="51"/>
  </r>
  <r>
    <s v="Id1223"/>
    <n v="1973"/>
    <s v="Dec"/>
    <n v="25"/>
    <n v="1"/>
    <n v="9182.17"/>
    <x v="0"/>
    <x v="0"/>
    <s v="R1011"/>
    <d v="1973-12-25T00:00:00"/>
    <n v="49"/>
  </r>
  <r>
    <s v="Id1222"/>
    <n v="1976"/>
    <s v="Sep"/>
    <n v="10"/>
    <n v="2"/>
    <n v="9193.84"/>
    <x v="0"/>
    <x v="1"/>
    <s v="R1012"/>
    <d v="1976-09-10T00:00:00"/>
    <n v="46"/>
  </r>
  <r>
    <s v="Id1221"/>
    <n v="1986"/>
    <s v="Dec"/>
    <n v="25"/>
    <n v="3"/>
    <n v="9210.06"/>
    <x v="0"/>
    <x v="0"/>
    <s v="R1021"/>
    <d v="1986-12-25T00:00:00"/>
    <n v="36"/>
  </r>
  <r>
    <s v="Id1220"/>
    <n v="1981"/>
    <s v="Dec"/>
    <n v="5"/>
    <n v="5"/>
    <n v="9222.4"/>
    <x v="0"/>
    <x v="0"/>
    <s v="R1019"/>
    <d v="1981-12-05T00:00:00"/>
    <n v="41"/>
  </r>
  <r>
    <s v="Id1219"/>
    <n v="1975"/>
    <s v="Dec"/>
    <n v="6"/>
    <n v="2"/>
    <n v="9225.26"/>
    <x v="1"/>
    <x v="0"/>
    <s v="R1015"/>
    <d v="1975-12-06T00:00:00"/>
    <n v="47"/>
  </r>
  <r>
    <s v="Id1218"/>
    <n v="1980"/>
    <s v="Oct"/>
    <n v="5"/>
    <n v="2"/>
    <n v="9247.94"/>
    <x v="0"/>
    <x v="1"/>
    <s v="R1021"/>
    <d v="1980-10-05T00:00:00"/>
    <n v="42"/>
  </r>
  <r>
    <s v="Id1217"/>
    <n v="1974"/>
    <s v="Aug"/>
    <n v="21"/>
    <n v="1"/>
    <n v="9249.5"/>
    <x v="0"/>
    <x v="1"/>
    <s v="R1012"/>
    <d v="1974-08-21T00:00:00"/>
    <n v="48"/>
  </r>
  <r>
    <s v="Id1216"/>
    <n v="1971"/>
    <s v="Aug"/>
    <n v="6"/>
    <n v="0"/>
    <n v="9264.7999999999993"/>
    <x v="0"/>
    <x v="1"/>
    <s v="R1011"/>
    <d v="1971-08-06T00:00:00"/>
    <n v="51"/>
  </r>
  <r>
    <s v="Id1215"/>
    <n v="1973"/>
    <s v="Oct"/>
    <n v="27"/>
    <n v="1"/>
    <n v="9282.48"/>
    <x v="1"/>
    <x v="2"/>
    <s v="R1016"/>
    <d v="1973-10-27T00:00:00"/>
    <n v="49"/>
  </r>
  <r>
    <s v="Id1214"/>
    <n v="1971"/>
    <s v="Jul"/>
    <n v="2"/>
    <n v="0"/>
    <n v="9283.56"/>
    <x v="0"/>
    <x v="0"/>
    <s v="R1013"/>
    <d v="1971-07-02T00:00:00"/>
    <n v="51"/>
  </r>
  <r>
    <s v="Id1213"/>
    <n v="1969"/>
    <s v="Nov"/>
    <n v="26"/>
    <n v="0"/>
    <n v="9285.8700000000008"/>
    <x v="0"/>
    <x v="0"/>
    <s v="R1013"/>
    <d v="1969-11-26T00:00:00"/>
    <n v="53"/>
  </r>
  <r>
    <s v="Id1212"/>
    <n v="1973"/>
    <s v="Oct"/>
    <n v="16"/>
    <n v="1"/>
    <n v="9288.0300000000007"/>
    <x v="0"/>
    <x v="0"/>
    <s v="R1018"/>
    <d v="1973-10-16T00:00:00"/>
    <n v="49"/>
  </r>
  <r>
    <s v="Id1211"/>
    <n v="1973"/>
    <s v="Sep"/>
    <n v="18"/>
    <n v="1"/>
    <n v="9290.14"/>
    <x v="1"/>
    <x v="0"/>
    <s v="R1016"/>
    <d v="1973-09-18T00:00:00"/>
    <n v="49"/>
  </r>
  <r>
    <s v="Id1210"/>
    <n v="1976"/>
    <s v="Nov"/>
    <n v="3"/>
    <n v="3"/>
    <n v="9301.89"/>
    <x v="0"/>
    <x v="1"/>
    <s v="R1012"/>
    <d v="1976-11-03T00:00:00"/>
    <n v="46"/>
  </r>
  <r>
    <s v="Id1209"/>
    <n v="1973"/>
    <s v="Oct"/>
    <n v="16"/>
    <n v="2"/>
    <n v="9304.7000000000007"/>
    <x v="1"/>
    <x v="0"/>
    <s v="R1013"/>
    <d v="1973-10-16T00:00:00"/>
    <n v="49"/>
  </r>
  <r>
    <s v="Id1208"/>
    <n v="1963"/>
    <s v="Jun"/>
    <n v="8"/>
    <n v="0"/>
    <n v="9310.81"/>
    <x v="1"/>
    <x v="1"/>
    <s v="R1013"/>
    <d v="1963-06-08T00:00:00"/>
    <n v="60"/>
  </r>
  <r>
    <s v="Id1207"/>
    <n v="1977"/>
    <s v="Oct"/>
    <n v="12"/>
    <n v="2"/>
    <n v="9315.41"/>
    <x v="0"/>
    <x v="1"/>
    <s v="R1024"/>
    <d v="1977-10-12T00:00:00"/>
    <n v="45"/>
  </r>
  <r>
    <s v="Id1206"/>
    <n v="1988"/>
    <s v="Jul"/>
    <n v="9"/>
    <n v="3"/>
    <n v="9320.26"/>
    <x v="0"/>
    <x v="1"/>
    <s v="R1012"/>
    <d v="1988-07-09T00:00:00"/>
    <n v="34"/>
  </r>
  <r>
    <s v="Id1205"/>
    <n v="1996"/>
    <s v="Oct"/>
    <n v="12"/>
    <n v="0"/>
    <n v="9338.61"/>
    <x v="0"/>
    <x v="1"/>
    <s v="R1026"/>
    <d v="1996-10-12T00:00:00"/>
    <n v="26"/>
  </r>
  <r>
    <s v="Id1204"/>
    <n v="1988"/>
    <s v="Jul"/>
    <n v="1"/>
    <n v="3"/>
    <n v="9344.2000000000007"/>
    <x v="0"/>
    <x v="1"/>
    <s v="R1021"/>
    <d v="1988-07-01T00:00:00"/>
    <n v="34"/>
  </r>
  <r>
    <s v="Id1203"/>
    <n v="1971"/>
    <s v="Oct"/>
    <n v="8"/>
    <n v="0"/>
    <n v="9361.33"/>
    <x v="1"/>
    <x v="1"/>
    <s v="R1016"/>
    <d v="1971-10-08T00:00:00"/>
    <n v="51"/>
  </r>
  <r>
    <s v="Id1202"/>
    <n v="1969"/>
    <s v="Nov"/>
    <n v="24"/>
    <n v="0"/>
    <n v="9377.4500000000007"/>
    <x v="0"/>
    <x v="0"/>
    <s v="R1013"/>
    <d v="1969-11-24T00:00:00"/>
    <n v="53"/>
  </r>
  <r>
    <s v="Id1201"/>
    <n v="1971"/>
    <s v="Nov"/>
    <n v="26"/>
    <n v="1"/>
    <n v="9377.9"/>
    <x v="0"/>
    <x v="1"/>
    <s v="R1013"/>
    <d v="1971-11-26T00:00:00"/>
    <n v="51"/>
  </r>
  <r>
    <s v="Id1200"/>
    <n v="1975"/>
    <s v="Dec"/>
    <n v="2"/>
    <n v="1"/>
    <n v="9380.75"/>
    <x v="0"/>
    <x v="2"/>
    <s v="R1024"/>
    <d v="1975-12-02T00:00:00"/>
    <n v="47"/>
  </r>
  <r>
    <s v="Id1199"/>
    <n v="1971"/>
    <s v="Dec"/>
    <n v="29"/>
    <n v="1"/>
    <n v="9386.16"/>
    <x v="1"/>
    <x v="2"/>
    <s v="R1013"/>
    <d v="1971-12-29T00:00:00"/>
    <n v="51"/>
  </r>
  <r>
    <s v="Id1198"/>
    <n v="1971"/>
    <s v="Oct"/>
    <n v="20"/>
    <n v="1"/>
    <n v="9391.35"/>
    <x v="1"/>
    <x v="0"/>
    <s v="R1011"/>
    <d v="1971-10-20T00:00:00"/>
    <n v="51"/>
  </r>
  <r>
    <s v="Id1197"/>
    <n v="1976"/>
    <s v="Oct"/>
    <n v="17"/>
    <n v="2"/>
    <n v="9411.01"/>
    <x v="0"/>
    <x v="0"/>
    <s v="R1024"/>
    <d v="1976-10-17T00:00:00"/>
    <n v="46"/>
  </r>
  <r>
    <s v="Id1196"/>
    <n v="1976"/>
    <s v="Oct"/>
    <n v="30"/>
    <n v="3"/>
    <n v="9414.92"/>
    <x v="0"/>
    <x v="2"/>
    <s v="R1011"/>
    <d v="1976-10-30T00:00:00"/>
    <n v="46"/>
  </r>
  <r>
    <s v="Id1195"/>
    <n v="1976"/>
    <s v="Nov"/>
    <n v="3"/>
    <n v="2"/>
    <n v="9432.93"/>
    <x v="0"/>
    <x v="1"/>
    <s v="R1024"/>
    <d v="1976-11-03T00:00:00"/>
    <n v="46"/>
  </r>
  <r>
    <s v="Id1194"/>
    <n v="1974"/>
    <s v="Nov"/>
    <n v="27"/>
    <n v="1"/>
    <n v="9447.25"/>
    <x v="0"/>
    <x v="1"/>
    <s v="R1024"/>
    <d v="1974-11-27T00:00:00"/>
    <n v="48"/>
  </r>
  <r>
    <s v="Id1193"/>
    <n v="1974"/>
    <s v="Jun"/>
    <n v="8"/>
    <n v="1"/>
    <n v="9447.3799999999992"/>
    <x v="0"/>
    <x v="0"/>
    <s v="R1024"/>
    <d v="1974-06-08T00:00:00"/>
    <n v="49"/>
  </r>
  <r>
    <s v="Id1192"/>
    <n v="1987"/>
    <s v="Nov"/>
    <n v="14"/>
    <n v="3"/>
    <n v="9448.42"/>
    <x v="0"/>
    <x v="0"/>
    <s v="R1021"/>
    <d v="1987-11-14T00:00:00"/>
    <n v="35"/>
  </r>
  <r>
    <s v="Id1191"/>
    <n v="1979"/>
    <s v="Jul"/>
    <n v="17"/>
    <n v="2"/>
    <n v="9453.92"/>
    <x v="0"/>
    <x v="2"/>
    <s v="R1021"/>
    <d v="1979-07-17T00:00:00"/>
    <n v="43"/>
  </r>
  <r>
    <s v="Id1190"/>
    <n v="1969"/>
    <s v="Jun"/>
    <n v="4"/>
    <n v="0"/>
    <n v="9487.64"/>
    <x v="0"/>
    <x v="2"/>
    <s v="R1013"/>
    <d v="1969-06-04T00:00:00"/>
    <n v="54"/>
  </r>
  <r>
    <s v="Id1189"/>
    <n v="1976"/>
    <s v="Nov"/>
    <n v="28"/>
    <n v="3"/>
    <n v="9500.57"/>
    <x v="0"/>
    <x v="0"/>
    <s v="R1017"/>
    <d v="1976-11-28T00:00:00"/>
    <n v="46"/>
  </r>
  <r>
    <s v="Id1188"/>
    <n v="1969"/>
    <s v="Aug"/>
    <n v="24"/>
    <n v="0"/>
    <n v="9504.31"/>
    <x v="1"/>
    <x v="2"/>
    <s v="R1013"/>
    <d v="1969-08-24T00:00:00"/>
    <n v="53"/>
  </r>
  <r>
    <s v="Id1187"/>
    <n v="1992"/>
    <s v="Aug"/>
    <n v="22"/>
    <n v="0"/>
    <n v="9507.68"/>
    <x v="0"/>
    <x v="1"/>
    <s v="R1012"/>
    <d v="1992-08-22T00:00:00"/>
    <n v="30"/>
  </r>
  <r>
    <s v="Id1186"/>
    <n v="1971"/>
    <s v="Nov"/>
    <n v="29"/>
    <n v="0"/>
    <n v="9528.9"/>
    <x v="0"/>
    <x v="2"/>
    <s v="R1011"/>
    <d v="1971-11-29T00:00:00"/>
    <n v="51"/>
  </r>
  <r>
    <s v="Id1185"/>
    <n v="1973"/>
    <s v="Dec"/>
    <n v="21"/>
    <n v="0"/>
    <n v="9538.65"/>
    <x v="0"/>
    <x v="0"/>
    <s v="R1021"/>
    <d v="1973-12-21T00:00:00"/>
    <n v="49"/>
  </r>
  <r>
    <s v="Id1184"/>
    <n v="1975"/>
    <s v="Jul"/>
    <n v="28"/>
    <n v="1"/>
    <n v="9540.17"/>
    <x v="0"/>
    <x v="2"/>
    <s v="R1024"/>
    <d v="1975-07-28T00:00:00"/>
    <n v="47"/>
  </r>
  <r>
    <s v="Id1183"/>
    <n v="1972"/>
    <s v="Sep"/>
    <n v="22"/>
    <n v="0"/>
    <n v="9541.7000000000007"/>
    <x v="0"/>
    <x v="1"/>
    <s v="R1024"/>
    <d v="1972-09-22T00:00:00"/>
    <n v="50"/>
  </r>
  <r>
    <s v="Id1182"/>
    <n v="1972"/>
    <s v="Sep"/>
    <n v="22"/>
    <n v="1"/>
    <n v="9549.57"/>
    <x v="0"/>
    <x v="1"/>
    <s v="R1013"/>
    <d v="1972-09-22T00:00:00"/>
    <n v="50"/>
  </r>
  <r>
    <s v="Id1181"/>
    <n v="1974"/>
    <s v="Aug"/>
    <n v="14"/>
    <n v="3"/>
    <n v="9563.0300000000007"/>
    <x v="1"/>
    <x v="1"/>
    <s v="R1011"/>
    <d v="1974-08-14T00:00:00"/>
    <n v="48"/>
  </r>
  <r>
    <s v="Id1180"/>
    <n v="1973"/>
    <s v="Dec"/>
    <n v="1"/>
    <n v="1"/>
    <n v="9566.99"/>
    <x v="0"/>
    <x v="1"/>
    <s v="R1012"/>
    <d v="1973-12-01T00:00:00"/>
    <n v="49"/>
  </r>
  <r>
    <s v="Id1179"/>
    <n v="1966"/>
    <s v="Dec"/>
    <n v="4"/>
    <n v="0"/>
    <n v="9582.5400000000009"/>
    <x v="1"/>
    <x v="2"/>
    <s v="R1013"/>
    <d v="1966-12-04T00:00:00"/>
    <n v="56"/>
  </r>
  <r>
    <s v="Id1178"/>
    <n v="1973"/>
    <s v="Nov"/>
    <n v="28"/>
    <n v="1"/>
    <n v="9583.89"/>
    <x v="0"/>
    <x v="0"/>
    <s v="R1012"/>
    <d v="1973-11-28T00:00:00"/>
    <n v="49"/>
  </r>
  <r>
    <s v="Id1177"/>
    <n v="1981"/>
    <s v="Oct"/>
    <n v="18"/>
    <n v="1"/>
    <n v="9584.0400000000009"/>
    <x v="0"/>
    <x v="1"/>
    <s v="R1021"/>
    <d v="1981-10-18T00:00:00"/>
    <n v="41"/>
  </r>
  <r>
    <s v="Id1176"/>
    <n v="1964"/>
    <s v="Dec"/>
    <n v="15"/>
    <n v="0"/>
    <n v="9597.6299999999992"/>
    <x v="1"/>
    <x v="0"/>
    <s v="R1013"/>
    <d v="1964-12-15T00:00:00"/>
    <n v="58"/>
  </r>
  <r>
    <s v="Id1175"/>
    <n v="1972"/>
    <s v="Dec"/>
    <n v="27"/>
    <n v="1"/>
    <n v="9617.66"/>
    <x v="1"/>
    <x v="0"/>
    <s v="R1016"/>
    <d v="1972-12-27T00:00:00"/>
    <n v="50"/>
  </r>
  <r>
    <s v="Id1174"/>
    <n v="1982"/>
    <s v="Aug"/>
    <n v="29"/>
    <n v="3"/>
    <n v="9619.18"/>
    <x v="0"/>
    <x v="1"/>
    <s v="R1025"/>
    <d v="1982-08-29T00:00:00"/>
    <n v="40"/>
  </r>
  <r>
    <s v="Id1173"/>
    <n v="1975"/>
    <s v="Oct"/>
    <n v="29"/>
    <n v="3"/>
    <n v="9620.33"/>
    <x v="1"/>
    <x v="0"/>
    <s v="R1012"/>
    <d v="1975-10-29T00:00:00"/>
    <n v="47"/>
  </r>
  <r>
    <s v="Id1172"/>
    <n v="1970"/>
    <s v="Dec"/>
    <n v="16"/>
    <n v="0"/>
    <n v="9625.92"/>
    <x v="0"/>
    <x v="0"/>
    <s v="R1011"/>
    <d v="1970-12-16T00:00:00"/>
    <n v="52"/>
  </r>
  <r>
    <s v="Id1171"/>
    <n v="1998"/>
    <s v="Jun"/>
    <n v="23"/>
    <n v="0"/>
    <n v="9628.7900000000009"/>
    <x v="0"/>
    <x v="2"/>
    <s v="R1026"/>
    <d v="1998-06-23T00:00:00"/>
    <n v="24"/>
  </r>
  <r>
    <s v="Id1170"/>
    <n v="1979"/>
    <s v="Dec"/>
    <n v="19"/>
    <n v="2"/>
    <n v="9630.2999999999993"/>
    <x v="0"/>
    <x v="2"/>
    <s v="R1021"/>
    <d v="1979-12-19T00:00:00"/>
    <n v="43"/>
  </r>
  <r>
    <s v="Id1169"/>
    <n v="1972"/>
    <s v="Oct"/>
    <n v="23"/>
    <n v="2"/>
    <n v="9630.4"/>
    <x v="0"/>
    <x v="2"/>
    <s v="R1011"/>
    <d v="1972-10-23T00:00:00"/>
    <n v="50"/>
  </r>
  <r>
    <s v="Id1168"/>
    <n v="1968"/>
    <s v="Jun"/>
    <n v="22"/>
    <n v="0"/>
    <n v="9630.91"/>
    <x v="1"/>
    <x v="2"/>
    <s v="R1013"/>
    <d v="1968-06-22T00:00:00"/>
    <n v="54"/>
  </r>
  <r>
    <s v="Id1167"/>
    <n v="1970"/>
    <s v="Sep"/>
    <n v="30"/>
    <n v="0"/>
    <n v="9634.5400000000009"/>
    <x v="0"/>
    <x v="2"/>
    <s v="R1011"/>
    <d v="1970-09-30T00:00:00"/>
    <n v="52"/>
  </r>
  <r>
    <s v="Id1166"/>
    <n v="1971"/>
    <s v="Jul"/>
    <n v="19"/>
    <n v="0"/>
    <n v="9644.25"/>
    <x v="0"/>
    <x v="1"/>
    <s v="R1012"/>
    <d v="1971-07-19T00:00:00"/>
    <n v="51"/>
  </r>
  <r>
    <s v="Id1165"/>
    <n v="1974"/>
    <s v="Jul"/>
    <n v="8"/>
    <n v="0"/>
    <n v="9653.81"/>
    <x v="0"/>
    <x v="2"/>
    <s v="R1011"/>
    <d v="1974-07-08T00:00:00"/>
    <n v="48"/>
  </r>
  <r>
    <s v="Id1164"/>
    <n v="1981"/>
    <s v="Aug"/>
    <n v="8"/>
    <n v="1"/>
    <n v="9664.34"/>
    <x v="0"/>
    <x v="0"/>
    <s v="R1011"/>
    <d v="1981-08-08T00:00:00"/>
    <n v="41"/>
  </r>
  <r>
    <s v="Id1163"/>
    <n v="1966"/>
    <s v="Sep"/>
    <n v="16"/>
    <n v="0"/>
    <n v="9684.2900000000009"/>
    <x v="1"/>
    <x v="2"/>
    <s v="R1013"/>
    <d v="1966-09-16T00:00:00"/>
    <n v="56"/>
  </r>
  <r>
    <s v="Id1162"/>
    <n v="1964"/>
    <s v="Nov"/>
    <n v="7"/>
    <n v="0"/>
    <n v="9698.42"/>
    <x v="1"/>
    <x v="0"/>
    <s v="R1013"/>
    <d v="1964-11-07T00:00:00"/>
    <n v="58"/>
  </r>
  <r>
    <s v="Id1161"/>
    <n v="1977"/>
    <s v="Sep"/>
    <n v="19"/>
    <n v="3"/>
    <n v="9704.67"/>
    <x v="0"/>
    <x v="0"/>
    <s v="R1024"/>
    <d v="1977-09-19T00:00:00"/>
    <n v="45"/>
  </r>
  <r>
    <s v="Id1160"/>
    <n v="1972"/>
    <s v="Jul"/>
    <n v="10"/>
    <n v="0"/>
    <n v="9710.7099999999991"/>
    <x v="0"/>
    <x v="1"/>
    <s v="R1021"/>
    <d v="1972-07-10T00:00:00"/>
    <n v="50"/>
  </r>
  <r>
    <s v="Id1159"/>
    <n v="1975"/>
    <s v="Jun"/>
    <n v="27"/>
    <n v="2"/>
    <n v="9715.84"/>
    <x v="0"/>
    <x v="1"/>
    <s v="R1024"/>
    <d v="1975-06-27T00:00:00"/>
    <n v="47"/>
  </r>
  <r>
    <s v="Id1158"/>
    <n v="1970"/>
    <s v="Sep"/>
    <n v="12"/>
    <n v="0"/>
    <n v="9722.77"/>
    <x v="1"/>
    <x v="1"/>
    <s v="R1016"/>
    <d v="1970-09-12T00:00:00"/>
    <n v="52"/>
  </r>
  <r>
    <s v="Id1157"/>
    <n v="1970"/>
    <s v="Aug"/>
    <n v="18"/>
    <n v="1"/>
    <n v="9724.5300000000007"/>
    <x v="1"/>
    <x v="1"/>
    <s v="R1011"/>
    <d v="1970-08-18T00:00:00"/>
    <n v="52"/>
  </r>
  <r>
    <s v="Id1156"/>
    <n v="1970"/>
    <s v="Jul"/>
    <n v="4"/>
    <n v="1"/>
    <n v="9748.91"/>
    <x v="0"/>
    <x v="1"/>
    <s v="R1013"/>
    <d v="1970-07-04T00:00:00"/>
    <n v="52"/>
  </r>
  <r>
    <s v="Id1155"/>
    <n v="2001"/>
    <s v="Jul"/>
    <n v="14"/>
    <n v="0"/>
    <n v="9753.49"/>
    <x v="0"/>
    <x v="2"/>
    <s v="R1012"/>
    <d v="2001-07-14T00:00:00"/>
    <n v="21"/>
  </r>
  <r>
    <s v="Id1154"/>
    <n v="1965"/>
    <s v="Sep"/>
    <n v="5"/>
    <n v="0"/>
    <n v="9764.08"/>
    <x v="1"/>
    <x v="1"/>
    <s v="R1012"/>
    <d v="1965-09-05T00:00:00"/>
    <n v="57"/>
  </r>
  <r>
    <s v="Id1153"/>
    <n v="1973"/>
    <s v="Jul"/>
    <n v="7"/>
    <n v="1"/>
    <n v="9778.35"/>
    <x v="0"/>
    <x v="2"/>
    <s v="R1024"/>
    <d v="1973-07-07T00:00:00"/>
    <n v="49"/>
  </r>
  <r>
    <s v="Id1152"/>
    <n v="1996"/>
    <s v="Aug"/>
    <n v="8"/>
    <n v="0"/>
    <n v="9787.32"/>
    <x v="0"/>
    <x v="0"/>
    <s v="R1023"/>
    <d v="1996-08-08T00:00:00"/>
    <n v="26"/>
  </r>
  <r>
    <s v="Id1151"/>
    <n v="1977"/>
    <s v="Jun"/>
    <n v="7"/>
    <n v="5"/>
    <n v="9788.8700000000008"/>
    <x v="1"/>
    <x v="2"/>
    <s v="R1013"/>
    <d v="1977-06-07T00:00:00"/>
    <n v="46"/>
  </r>
  <r>
    <s v="Id1150"/>
    <n v="1973"/>
    <s v="Sep"/>
    <n v="17"/>
    <n v="2"/>
    <n v="9800.89"/>
    <x v="0"/>
    <x v="1"/>
    <s v="R1013"/>
    <d v="1973-09-17T00:00:00"/>
    <n v="49"/>
  </r>
  <r>
    <s v="Id1149"/>
    <n v="1972"/>
    <s v="Jun"/>
    <n v="28"/>
    <n v="0"/>
    <n v="9819.25"/>
    <x v="0"/>
    <x v="2"/>
    <s v="R1021"/>
    <d v="1972-06-28T00:00:00"/>
    <n v="50"/>
  </r>
  <r>
    <s v="Id1148"/>
    <n v="1972"/>
    <s v="Sep"/>
    <n v="26"/>
    <n v="0"/>
    <n v="9836.2099999999991"/>
    <x v="0"/>
    <x v="0"/>
    <s v="R1021"/>
    <d v="1972-09-26T00:00:00"/>
    <n v="50"/>
  </r>
  <r>
    <s v="Id1147"/>
    <n v="1992"/>
    <s v="Aug"/>
    <n v="13"/>
    <n v="0"/>
    <n v="9844.4500000000007"/>
    <x v="0"/>
    <x v="1"/>
    <s v="R1012"/>
    <d v="1992-08-13T00:00:00"/>
    <n v="30"/>
  </r>
  <r>
    <s v="Id1146"/>
    <n v="1968"/>
    <s v="Nov"/>
    <n v="4"/>
    <n v="0"/>
    <n v="9850.43"/>
    <x v="1"/>
    <x v="0"/>
    <s v="R1011"/>
    <d v="1968-11-04T00:00:00"/>
    <n v="54"/>
  </r>
  <r>
    <s v="Id1145"/>
    <n v="1971"/>
    <s v="Oct"/>
    <n v="23"/>
    <n v="1"/>
    <n v="9855.1299999999992"/>
    <x v="0"/>
    <x v="0"/>
    <s v="R1013"/>
    <d v="1971-10-23T00:00:00"/>
    <n v="51"/>
  </r>
  <r>
    <s v="Id1144"/>
    <n v="1971"/>
    <s v="Jul"/>
    <n v="17"/>
    <n v="1"/>
    <n v="9861.0300000000007"/>
    <x v="0"/>
    <x v="2"/>
    <s v="R1011"/>
    <d v="1971-07-17T00:00:00"/>
    <n v="51"/>
  </r>
  <r>
    <s v="Id1143"/>
    <n v="1969"/>
    <s v="Oct"/>
    <n v="20"/>
    <n v="0"/>
    <n v="9863.4699999999993"/>
    <x v="1"/>
    <x v="0"/>
    <s v="R1012"/>
    <d v="1969-10-20T00:00:00"/>
    <n v="53"/>
  </r>
  <r>
    <s v="Id1142"/>
    <n v="1971"/>
    <s v="Nov"/>
    <n v="9"/>
    <n v="0"/>
    <n v="9866.2999999999993"/>
    <x v="0"/>
    <x v="0"/>
    <s v="R1024"/>
    <d v="1971-11-09T00:00:00"/>
    <n v="51"/>
  </r>
  <r>
    <s v="Id1141"/>
    <n v="1969"/>
    <s v="Aug"/>
    <n v="13"/>
    <n v="0"/>
    <n v="9869.81"/>
    <x v="1"/>
    <x v="0"/>
    <s v="R1012"/>
    <d v="1969-08-13T00:00:00"/>
    <n v="53"/>
  </r>
  <r>
    <s v="Id1140"/>
    <n v="1998"/>
    <s v="Jul"/>
    <n v="6"/>
    <n v="0"/>
    <n v="9870.59"/>
    <x v="0"/>
    <x v="2"/>
    <s v="R1023"/>
    <d v="1998-07-06T00:00:00"/>
    <n v="24"/>
  </r>
  <r>
    <s v="Id1139"/>
    <n v="1971"/>
    <s v="Dec"/>
    <n v="22"/>
    <n v="1"/>
    <n v="9872.7000000000007"/>
    <x v="0"/>
    <x v="2"/>
    <s v="R1011"/>
    <d v="1971-12-22T00:00:00"/>
    <n v="51"/>
  </r>
  <r>
    <s v="Id1138"/>
    <n v="1971"/>
    <s v="Jul"/>
    <n v="3"/>
    <n v="0"/>
    <n v="9875.68"/>
    <x v="0"/>
    <x v="0"/>
    <s v="R1024"/>
    <d v="1971-07-03T00:00:00"/>
    <n v="51"/>
  </r>
  <r>
    <s v="Id1137"/>
    <n v="1971"/>
    <s v="Oct"/>
    <n v="3"/>
    <n v="1"/>
    <n v="9877.61"/>
    <x v="0"/>
    <x v="1"/>
    <s v="R1013"/>
    <d v="1971-10-03T00:00:00"/>
    <n v="51"/>
  </r>
  <r>
    <s v="Id1136"/>
    <n v="1971"/>
    <s v="Nov"/>
    <n v="8"/>
    <n v="1"/>
    <n v="9880.07"/>
    <x v="0"/>
    <x v="0"/>
    <s v="R1011"/>
    <d v="1971-11-08T00:00:00"/>
    <n v="51"/>
  </r>
  <r>
    <s v="Id1135"/>
    <n v="1966"/>
    <s v="Nov"/>
    <n v="5"/>
    <n v="0"/>
    <n v="9890.23"/>
    <x v="1"/>
    <x v="0"/>
    <s v="R1013"/>
    <d v="1966-11-05T00:00:00"/>
    <n v="56"/>
  </r>
  <r>
    <s v="Id1134"/>
    <n v="1996"/>
    <s v="Jul"/>
    <n v="8"/>
    <n v="0"/>
    <n v="9894.69"/>
    <x v="0"/>
    <x v="0"/>
    <s v="R1012"/>
    <d v="1996-07-08T00:00:00"/>
    <n v="26"/>
  </r>
  <r>
    <s v="Id1133"/>
    <n v="1962"/>
    <s v="Aug"/>
    <n v="17"/>
    <n v="0"/>
    <n v="9907.83"/>
    <x v="1"/>
    <x v="2"/>
    <s v="R1013"/>
    <d v="1962-08-17T00:00:00"/>
    <n v="60"/>
  </r>
  <r>
    <s v="Id1132"/>
    <n v="1972"/>
    <s v="Sep"/>
    <n v="14"/>
    <n v="1"/>
    <n v="9910.36"/>
    <x v="0"/>
    <x v="0"/>
    <s v="R1012"/>
    <d v="1972-09-14T00:00:00"/>
    <n v="50"/>
  </r>
  <r>
    <s v="Id1131"/>
    <n v="1985"/>
    <s v="Aug"/>
    <n v="19"/>
    <n v="3"/>
    <n v="9930.64"/>
    <x v="0"/>
    <x v="0"/>
    <s v="R1025"/>
    <d v="1985-08-19T00:00:00"/>
    <n v="37"/>
  </r>
  <r>
    <s v="Id1130"/>
    <n v="1983"/>
    <s v="Dec"/>
    <n v="3"/>
    <n v="3"/>
    <n v="9931.9599999999991"/>
    <x v="0"/>
    <x v="2"/>
    <s v="R1012"/>
    <d v="1983-12-03T00:00:00"/>
    <n v="39"/>
  </r>
  <r>
    <s v="Id1129"/>
    <n v="1964"/>
    <s v="Sep"/>
    <n v="11"/>
    <n v="0"/>
    <n v="9933.44"/>
    <x v="1"/>
    <x v="0"/>
    <s v="R1013"/>
    <d v="1964-09-11T00:00:00"/>
    <n v="58"/>
  </r>
  <r>
    <s v="Id1128"/>
    <n v="1971"/>
    <s v="Dec"/>
    <n v="26"/>
    <n v="1"/>
    <n v="9957.7199999999993"/>
    <x v="0"/>
    <x v="0"/>
    <s v="R1018"/>
    <d v="1971-12-26T00:00:00"/>
    <n v="51"/>
  </r>
  <r>
    <s v="Id1127"/>
    <n v="1971"/>
    <s v="Oct"/>
    <n v="6"/>
    <n v="1"/>
    <n v="9964.06"/>
    <x v="0"/>
    <x v="2"/>
    <s v="R1019"/>
    <d v="1971-10-06T00:00:00"/>
    <n v="51"/>
  </r>
  <r>
    <s v="Id1126"/>
    <n v="1970"/>
    <s v="Aug"/>
    <n v="11"/>
    <n v="0"/>
    <n v="9991.0400000000009"/>
    <x v="0"/>
    <x v="0"/>
    <s v="R1012"/>
    <d v="1970-08-11T00:00:00"/>
    <n v="52"/>
  </r>
  <r>
    <s v="Id1125"/>
    <n v="1988"/>
    <s v="Jul"/>
    <n v="3"/>
    <n v="3"/>
    <n v="10011.44"/>
    <x v="1"/>
    <x v="0"/>
    <s v="R1026"/>
    <d v="1988-07-03T00:00:00"/>
    <n v="34"/>
  </r>
  <r>
    <s v="Id1124"/>
    <n v="1979"/>
    <s v="Dec"/>
    <n v="28"/>
    <n v="2"/>
    <n v="10027.15"/>
    <x v="1"/>
    <x v="1"/>
    <s v="R1021"/>
    <d v="1979-12-28T00:00:00"/>
    <n v="43"/>
  </r>
  <r>
    <s v="Id1123"/>
    <n v="1974"/>
    <s v="Aug"/>
    <n v="30"/>
    <n v="2"/>
    <n v="10043.25"/>
    <x v="1"/>
    <x v="2"/>
    <s v="R1024"/>
    <d v="1974-08-30T00:00:00"/>
    <n v="48"/>
  </r>
  <r>
    <s v="Id1122"/>
    <n v="1969"/>
    <s v="Aug"/>
    <n v="22"/>
    <n v="1"/>
    <n v="10065.41"/>
    <x v="1"/>
    <x v="2"/>
    <s v="R1011"/>
    <d v="1969-08-22T00:00:00"/>
    <n v="53"/>
  </r>
  <r>
    <s v="Id1121"/>
    <n v="1969"/>
    <s v="Oct"/>
    <n v="27"/>
    <n v="0"/>
    <n v="10072.06"/>
    <x v="1"/>
    <x v="1"/>
    <s v="R1017"/>
    <d v="1969-10-27T00:00:00"/>
    <n v="53"/>
  </r>
  <r>
    <s v="Id1120"/>
    <n v="1969"/>
    <s v="Jul"/>
    <n v="3"/>
    <n v="1"/>
    <n v="10085.85"/>
    <x v="1"/>
    <x v="0"/>
    <s v="R1011"/>
    <d v="1969-07-03T00:00:00"/>
    <n v="53"/>
  </r>
  <r>
    <s v="Id1119"/>
    <n v="1976"/>
    <s v="Dec"/>
    <n v="19"/>
    <n v="5"/>
    <n v="10096.969999999999"/>
    <x v="1"/>
    <x v="2"/>
    <s v="R1011"/>
    <d v="1976-12-19T00:00:00"/>
    <n v="46"/>
  </r>
  <r>
    <s v="Id1118"/>
    <n v="1972"/>
    <s v="Oct"/>
    <n v="19"/>
    <n v="1"/>
    <n v="10106.129999999999"/>
    <x v="1"/>
    <x v="1"/>
    <s v="R1024"/>
    <d v="1972-10-19T00:00:00"/>
    <n v="50"/>
  </r>
  <r>
    <s v="Id1117"/>
    <n v="1972"/>
    <s v="Aug"/>
    <n v="8"/>
    <n v="2"/>
    <n v="10107.219999999999"/>
    <x v="1"/>
    <x v="1"/>
    <s v="R1013"/>
    <d v="1972-08-08T00:00:00"/>
    <n v="50"/>
  </r>
  <r>
    <s v="Id1116"/>
    <n v="1975"/>
    <s v="Jul"/>
    <n v="2"/>
    <n v="3"/>
    <n v="10115.01"/>
    <x v="1"/>
    <x v="0"/>
    <s v="R1012"/>
    <d v="1975-07-02T00:00:00"/>
    <n v="47"/>
  </r>
  <r>
    <s v="Id1115"/>
    <n v="1972"/>
    <s v="Nov"/>
    <n v="16"/>
    <n v="2"/>
    <n v="10118.42"/>
    <x v="1"/>
    <x v="0"/>
    <s v="R1011"/>
    <d v="1972-11-16T00:00:00"/>
    <n v="50"/>
  </r>
  <r>
    <s v="Id1114"/>
    <n v="1997"/>
    <s v="Sep"/>
    <n v="5"/>
    <n v="0"/>
    <n v="10139.84"/>
    <x v="1"/>
    <x v="2"/>
    <s v="R1012"/>
    <d v="1997-09-05T00:00:00"/>
    <n v="25"/>
  </r>
  <r>
    <s v="Id1113"/>
    <n v="1974"/>
    <s v="Dec"/>
    <n v="30"/>
    <n v="3"/>
    <n v="10141.14"/>
    <x v="1"/>
    <x v="1"/>
    <s v="R1016"/>
    <d v="1974-12-30T00:00:00"/>
    <n v="48"/>
  </r>
  <r>
    <s v="Id1112"/>
    <n v="1981"/>
    <s v="Jun"/>
    <n v="12"/>
    <n v="1"/>
    <n v="10146.129999999999"/>
    <x v="1"/>
    <x v="1"/>
    <s v="R1025"/>
    <d v="1981-06-12T00:00:00"/>
    <n v="41"/>
  </r>
  <r>
    <s v="Id1111"/>
    <n v="1973"/>
    <s v="Oct"/>
    <n v="13"/>
    <n v="2"/>
    <n v="10156.780000000001"/>
    <x v="1"/>
    <x v="2"/>
    <s v="R1012"/>
    <d v="1973-10-13T00:00:00"/>
    <n v="49"/>
  </r>
  <r>
    <s v="Id1110"/>
    <n v="1972"/>
    <s v="Jul"/>
    <n v="10"/>
    <n v="0"/>
    <n v="10160.870000000001"/>
    <x v="1"/>
    <x v="0"/>
    <s v="R1025"/>
    <d v="1972-07-10T00:00:00"/>
    <n v="50"/>
  </r>
  <r>
    <s v="Id1109"/>
    <n v="1985"/>
    <s v="Oct"/>
    <n v="16"/>
    <n v="3"/>
    <n v="10191.82"/>
    <x v="1"/>
    <x v="2"/>
    <s v="R1026"/>
    <d v="1985-10-16T00:00:00"/>
    <n v="37"/>
  </r>
  <r>
    <s v="Id1108"/>
    <n v="1970"/>
    <s v="Dec"/>
    <n v="24"/>
    <n v="0"/>
    <n v="10197.77"/>
    <x v="1"/>
    <x v="1"/>
    <s v="R1024"/>
    <d v="1970-12-24T00:00:00"/>
    <n v="52"/>
  </r>
  <r>
    <s v="Id1107"/>
    <n v="1967"/>
    <s v="Sep"/>
    <n v="26"/>
    <n v="0"/>
    <n v="10214.64"/>
    <x v="1"/>
    <x v="2"/>
    <s v="R1011"/>
    <d v="1967-09-26T00:00:00"/>
    <n v="55"/>
  </r>
  <r>
    <s v="Id1106"/>
    <n v="1967"/>
    <s v="Jun"/>
    <n v="28"/>
    <n v="0"/>
    <n v="10226.280000000001"/>
    <x v="1"/>
    <x v="0"/>
    <s v="R1013"/>
    <d v="1967-06-28T00:00:00"/>
    <n v="55"/>
  </r>
  <r>
    <s v="Id1105"/>
    <n v="1968"/>
    <s v="Sep"/>
    <n v="23"/>
    <n v="0"/>
    <n v="10231.5"/>
    <x v="1"/>
    <x v="1"/>
    <s v="R1012"/>
    <d v="1968-09-23T00:00:00"/>
    <n v="54"/>
  </r>
  <r>
    <s v="Id1104"/>
    <n v="1975"/>
    <s v="Aug"/>
    <n v="15"/>
    <n v="1"/>
    <n v="10259.129999999999"/>
    <x v="1"/>
    <x v="2"/>
    <s v="R1011"/>
    <d v="1975-08-15T00:00:00"/>
    <n v="47"/>
  </r>
  <r>
    <s v="Id1103"/>
    <n v="1973"/>
    <s v="Sep"/>
    <n v="5"/>
    <n v="3"/>
    <n v="10264.44"/>
    <x v="1"/>
    <x v="2"/>
    <s v="R1012"/>
    <d v="1973-09-05T00:00:00"/>
    <n v="49"/>
  </r>
  <r>
    <s v="Id1102"/>
    <n v="1973"/>
    <s v="Nov"/>
    <n v="27"/>
    <n v="3"/>
    <n v="10269.459999999999"/>
    <x v="1"/>
    <x v="0"/>
    <s v="R1012"/>
    <d v="1973-11-27T00:00:00"/>
    <n v="49"/>
  </r>
  <r>
    <s v="Id1101"/>
    <n v="1970"/>
    <s v="Jun"/>
    <n v="21"/>
    <n v="0"/>
    <n v="10274.33"/>
    <x v="1"/>
    <x v="1"/>
    <s v="R1024"/>
    <d v="1970-06-21T00:00:00"/>
    <n v="52"/>
  </r>
  <r>
    <s v="Id1100"/>
    <n v="1988"/>
    <s v="Sep"/>
    <n v="14"/>
    <n v="3"/>
    <n v="10276.99"/>
    <x v="1"/>
    <x v="1"/>
    <s v="R1021"/>
    <d v="1988-09-14T00:00:00"/>
    <n v="34"/>
  </r>
  <r>
    <s v="Id1099"/>
    <n v="1963"/>
    <s v="Sep"/>
    <n v="24"/>
    <n v="0"/>
    <n v="10308.040000000001"/>
    <x v="1"/>
    <x v="1"/>
    <s v="R1013"/>
    <d v="1963-09-24T00:00:00"/>
    <n v="59"/>
  </r>
  <r>
    <s v="Id1098"/>
    <n v="1962"/>
    <s v="Jul"/>
    <n v="12"/>
    <n v="0"/>
    <n v="10310.780000000001"/>
    <x v="1"/>
    <x v="0"/>
    <s v="R1012"/>
    <d v="1962-07-12T00:00:00"/>
    <n v="60"/>
  </r>
  <r>
    <s v="Id1097"/>
    <n v="1991"/>
    <s v="Nov"/>
    <n v="17"/>
    <n v="3"/>
    <n v="10315.91"/>
    <x v="1"/>
    <x v="2"/>
    <s v="R1012"/>
    <d v="1991-11-17T00:00:00"/>
    <n v="31"/>
  </r>
  <r>
    <s v="Id1096"/>
    <n v="1991"/>
    <s v="Aug"/>
    <n v="21"/>
    <n v="3"/>
    <n v="10322.9"/>
    <x v="1"/>
    <x v="1"/>
    <s v="R1026"/>
    <d v="1991-08-21T00:00:00"/>
    <n v="31"/>
  </r>
  <r>
    <s v="Id1095"/>
    <n v="1970"/>
    <s v="Dec"/>
    <n v="1"/>
    <n v="2"/>
    <n v="10325.209999999999"/>
    <x v="1"/>
    <x v="0"/>
    <s v="R1011"/>
    <d v="1970-12-01T00:00:00"/>
    <n v="52"/>
  </r>
  <r>
    <s v="Id1094"/>
    <n v="1982"/>
    <s v="Jul"/>
    <n v="21"/>
    <n v="3"/>
    <n v="10329.06"/>
    <x v="1"/>
    <x v="1"/>
    <s v="R1021"/>
    <d v="1982-07-21T00:00:00"/>
    <n v="40"/>
  </r>
  <r>
    <s v="Id1093"/>
    <n v="1968"/>
    <s v="Jul"/>
    <n v="19"/>
    <n v="0"/>
    <n v="10338.93"/>
    <x v="1"/>
    <x v="1"/>
    <s v="R1013"/>
    <d v="1968-07-19T00:00:00"/>
    <n v="54"/>
  </r>
  <r>
    <s v="Id1092"/>
    <n v="1973"/>
    <s v="Aug"/>
    <n v="8"/>
    <n v="0"/>
    <n v="10345.93"/>
    <x v="1"/>
    <x v="2"/>
    <s v="R1021"/>
    <d v="1973-08-08T00:00:00"/>
    <n v="49"/>
  </r>
  <r>
    <s v="Id1091"/>
    <n v="1974"/>
    <s v="Sep"/>
    <n v="29"/>
    <n v="0"/>
    <n v="10352.48"/>
    <x v="1"/>
    <x v="1"/>
    <s v="R1012"/>
    <d v="1974-09-29T00:00:00"/>
    <n v="48"/>
  </r>
  <r>
    <s v="Id1090"/>
    <n v="1969"/>
    <s v="Jun"/>
    <n v="17"/>
    <n v="0"/>
    <n v="10355.64"/>
    <x v="1"/>
    <x v="1"/>
    <s v="R1012"/>
    <d v="1969-06-17T00:00:00"/>
    <n v="53"/>
  </r>
  <r>
    <s v="Id1089"/>
    <n v="1971"/>
    <s v="Sep"/>
    <n v="6"/>
    <n v="0"/>
    <n v="10356.67"/>
    <x v="1"/>
    <x v="1"/>
    <s v="R1025"/>
    <d v="1971-09-06T00:00:00"/>
    <n v="51"/>
  </r>
  <r>
    <s v="Id1088"/>
    <n v="1973"/>
    <s v="Sep"/>
    <n v="29"/>
    <n v="2"/>
    <n v="10370.91"/>
    <x v="1"/>
    <x v="0"/>
    <s v="R1024"/>
    <d v="1973-09-29T00:00:00"/>
    <n v="49"/>
  </r>
  <r>
    <s v="Id1087"/>
    <n v="1973"/>
    <s v="Sep"/>
    <n v="19"/>
    <n v="3"/>
    <n v="10381.48"/>
    <x v="1"/>
    <x v="0"/>
    <s v="R1013"/>
    <d v="1973-09-19T00:00:00"/>
    <n v="49"/>
  </r>
  <r>
    <s v="Id1086"/>
    <n v="1969"/>
    <s v="Jul"/>
    <n v="7"/>
    <n v="0"/>
    <n v="10403.27"/>
    <x v="1"/>
    <x v="2"/>
    <s v="R1020"/>
    <d v="1969-07-07T00:00:00"/>
    <n v="53"/>
  </r>
  <r>
    <s v="Id1085"/>
    <n v="1975"/>
    <s v="Jun"/>
    <n v="5"/>
    <n v="4"/>
    <n v="10407.09"/>
    <x v="1"/>
    <x v="1"/>
    <s v="R1015"/>
    <d v="1975-06-05T00:00:00"/>
    <n v="48"/>
  </r>
  <r>
    <s v="Id1084"/>
    <n v="1980"/>
    <s v="Oct"/>
    <n v="24"/>
    <n v="2"/>
    <n v="10407.98"/>
    <x v="1"/>
    <x v="1"/>
    <s v="R1021"/>
    <d v="1980-10-24T00:00:00"/>
    <n v="42"/>
  </r>
  <r>
    <s v="Id1083"/>
    <n v="1973"/>
    <s v="Oct"/>
    <n v="11"/>
    <n v="0"/>
    <n v="10419.59"/>
    <x v="1"/>
    <x v="2"/>
    <s v="R1025"/>
    <d v="1973-10-11T00:00:00"/>
    <n v="49"/>
  </r>
  <r>
    <s v="Id1082"/>
    <n v="1979"/>
    <s v="Nov"/>
    <n v="25"/>
    <n v="2"/>
    <n v="10419.65"/>
    <x v="1"/>
    <x v="2"/>
    <s v="R1025"/>
    <d v="1979-11-25T00:00:00"/>
    <n v="43"/>
  </r>
  <r>
    <s v="Id1081"/>
    <n v="1968"/>
    <s v="Dec"/>
    <n v="27"/>
    <n v="0"/>
    <n v="10422.92"/>
    <x v="1"/>
    <x v="1"/>
    <s v="R1017"/>
    <d v="1968-12-27T00:00:00"/>
    <n v="54"/>
  </r>
  <r>
    <s v="Id1080"/>
    <n v="1968"/>
    <s v="Aug"/>
    <n v="23"/>
    <n v="0"/>
    <n v="10435.07"/>
    <x v="1"/>
    <x v="1"/>
    <s v="R1016"/>
    <d v="1968-08-23T00:00:00"/>
    <n v="54"/>
  </r>
  <r>
    <s v="Id1079"/>
    <n v="1968"/>
    <s v="Aug"/>
    <n v="29"/>
    <n v="1"/>
    <n v="10436.1"/>
    <x v="1"/>
    <x v="0"/>
    <s v="R1011"/>
    <d v="1968-08-29T00:00:00"/>
    <n v="54"/>
  </r>
  <r>
    <s v="Id1078"/>
    <n v="1968"/>
    <s v="Nov"/>
    <n v="8"/>
    <n v="1"/>
    <n v="10450.549999999999"/>
    <x v="1"/>
    <x v="1"/>
    <s v="R1011"/>
    <d v="1968-11-08T00:00:00"/>
    <n v="54"/>
  </r>
  <r>
    <s v="Id1077"/>
    <n v="1964"/>
    <s v="Oct"/>
    <n v="14"/>
    <n v="0"/>
    <n v="10455.1"/>
    <x v="1"/>
    <x v="1"/>
    <s v="R1012"/>
    <d v="1964-10-14T00:00:00"/>
    <n v="58"/>
  </r>
  <r>
    <s v="Id1076"/>
    <n v="1976"/>
    <s v="Aug"/>
    <n v="3"/>
    <n v="2"/>
    <n v="10455.14"/>
    <x v="1"/>
    <x v="2"/>
    <s v="R1021"/>
    <d v="1976-08-03T00:00:00"/>
    <n v="46"/>
  </r>
  <r>
    <s v="Id1075"/>
    <n v="1964"/>
    <s v="Jul"/>
    <n v="27"/>
    <n v="0"/>
    <n v="10459.19"/>
    <x v="1"/>
    <x v="1"/>
    <s v="R1013"/>
    <d v="1964-07-27T00:00:00"/>
    <n v="58"/>
  </r>
  <r>
    <s v="Id1074"/>
    <n v="1969"/>
    <s v="Sep"/>
    <n v="22"/>
    <n v="1"/>
    <n v="10461.98"/>
    <x v="1"/>
    <x v="1"/>
    <s v="R1012"/>
    <d v="1969-09-22T00:00:00"/>
    <n v="53"/>
  </r>
  <r>
    <s v="Id1073"/>
    <n v="1987"/>
    <s v="Jun"/>
    <n v="28"/>
    <n v="3"/>
    <n v="10464.83"/>
    <x v="1"/>
    <x v="1"/>
    <s v="R1012"/>
    <d v="1987-06-28T00:00:00"/>
    <n v="35"/>
  </r>
  <r>
    <s v="Id1072"/>
    <n v="1978"/>
    <s v="Aug"/>
    <n v="21"/>
    <n v="2"/>
    <n v="10486.55"/>
    <x v="1"/>
    <x v="0"/>
    <s v="R1025"/>
    <d v="1978-08-21T00:00:00"/>
    <n v="44"/>
  </r>
  <r>
    <s v="Id1071"/>
    <n v="1972"/>
    <s v="Oct"/>
    <n v="19"/>
    <n v="2"/>
    <n v="10493.95"/>
    <x v="1"/>
    <x v="1"/>
    <s v="R1012"/>
    <d v="1972-10-19T00:00:00"/>
    <n v="50"/>
  </r>
  <r>
    <s v="Id1070"/>
    <n v="1977"/>
    <s v="Oct"/>
    <n v="25"/>
    <n v="2"/>
    <n v="10495.6"/>
    <x v="1"/>
    <x v="1"/>
    <s v="R1012"/>
    <d v="1977-10-25T00:00:00"/>
    <n v="45"/>
  </r>
  <r>
    <s v="Id1069"/>
    <n v="1971"/>
    <s v="Sep"/>
    <n v="26"/>
    <n v="0"/>
    <n v="10546.48"/>
    <x v="1"/>
    <x v="0"/>
    <s v="R1011"/>
    <d v="1971-09-26T00:00:00"/>
    <n v="51"/>
  </r>
  <r>
    <s v="Id1068"/>
    <n v="1971"/>
    <s v="Jun"/>
    <n v="29"/>
    <n v="3"/>
    <n v="10560.49"/>
    <x v="1"/>
    <x v="2"/>
    <s v="R1013"/>
    <d v="1971-06-29T00:00:00"/>
    <n v="51"/>
  </r>
  <r>
    <s v="Id1067"/>
    <n v="1969"/>
    <s v="Jul"/>
    <n v="17"/>
    <n v="0"/>
    <n v="10564.88"/>
    <x v="1"/>
    <x v="1"/>
    <s v="R1024"/>
    <d v="1969-07-17T00:00:00"/>
    <n v="53"/>
  </r>
  <r>
    <s v="Id1066"/>
    <n v="1966"/>
    <s v="Dec"/>
    <n v="11"/>
    <n v="0"/>
    <n v="10577.09"/>
    <x v="1"/>
    <x v="0"/>
    <s v="R1011"/>
    <d v="1966-12-11T00:00:00"/>
    <n v="56"/>
  </r>
  <r>
    <s v="Id1065"/>
    <n v="1969"/>
    <s v="Dec"/>
    <n v="25"/>
    <n v="1"/>
    <n v="10579.71"/>
    <x v="1"/>
    <x v="0"/>
    <s v="R1013"/>
    <d v="1969-12-25T00:00:00"/>
    <n v="53"/>
  </r>
  <r>
    <s v="Id1064"/>
    <n v="1966"/>
    <s v="Nov"/>
    <n v="3"/>
    <n v="0"/>
    <n v="10594.23"/>
    <x v="1"/>
    <x v="0"/>
    <s v="R1013"/>
    <d v="1966-11-03T00:00:00"/>
    <n v="56"/>
  </r>
  <r>
    <s v="Id1063"/>
    <n v="1967"/>
    <s v="Nov"/>
    <n v="29"/>
    <n v="0"/>
    <n v="10594.5"/>
    <x v="1"/>
    <x v="1"/>
    <s v="R1012"/>
    <d v="1967-11-29T00:00:00"/>
    <n v="55"/>
  </r>
  <r>
    <s v="Id1062"/>
    <n v="1972"/>
    <s v="Dec"/>
    <n v="14"/>
    <n v="3"/>
    <n v="10600.55"/>
    <x v="1"/>
    <x v="1"/>
    <s v="R1012"/>
    <d v="1972-12-14T00:00:00"/>
    <n v="50"/>
  </r>
  <r>
    <s v="Id1061"/>
    <n v="1966"/>
    <s v="Jul"/>
    <n v="20"/>
    <n v="0"/>
    <n v="10601.41"/>
    <x v="1"/>
    <x v="2"/>
    <s v="R1011"/>
    <d v="1966-07-20T00:00:00"/>
    <n v="56"/>
  </r>
  <r>
    <s v="Id1060"/>
    <n v="1967"/>
    <s v="Jun"/>
    <n v="23"/>
    <n v="0"/>
    <n v="10601.63"/>
    <x v="1"/>
    <x v="2"/>
    <s v="R1012"/>
    <d v="1967-06-23T00:00:00"/>
    <n v="55"/>
  </r>
  <r>
    <s v="Id1059"/>
    <n v="1966"/>
    <s v="Jul"/>
    <n v="2"/>
    <n v="0"/>
    <n v="10602.39"/>
    <x v="1"/>
    <x v="0"/>
    <s v="R1011"/>
    <d v="1966-07-02T00:00:00"/>
    <n v="56"/>
  </r>
  <r>
    <s v="Id1058"/>
    <n v="1965"/>
    <s v="Jun"/>
    <n v="27"/>
    <n v="0"/>
    <n v="10608.67"/>
    <x v="1"/>
    <x v="0"/>
    <s v="R1012"/>
    <d v="1965-06-27T00:00:00"/>
    <n v="57"/>
  </r>
  <r>
    <s v="Id1057"/>
    <n v="1992"/>
    <s v="Jul"/>
    <n v="23"/>
    <n v="0"/>
    <n v="10617.04"/>
    <x v="1"/>
    <x v="0"/>
    <s v="R1026"/>
    <d v="1992-07-23T00:00:00"/>
    <n v="30"/>
  </r>
  <r>
    <s v="Id1056"/>
    <n v="1990"/>
    <s v="Jul"/>
    <n v="6"/>
    <n v="3"/>
    <n v="10620.26"/>
    <x v="1"/>
    <x v="0"/>
    <s v="R1012"/>
    <d v="1990-07-06T00:00:00"/>
    <n v="32"/>
  </r>
  <r>
    <s v="Id1055"/>
    <n v="1964"/>
    <s v="Aug"/>
    <n v="8"/>
    <n v="0"/>
    <n v="10627.81"/>
    <x v="1"/>
    <x v="0"/>
    <s v="R1013"/>
    <d v="1964-08-08T00:00:00"/>
    <n v="58"/>
  </r>
  <r>
    <s v="Id1054"/>
    <n v="1976"/>
    <s v="Nov"/>
    <n v="22"/>
    <n v="2"/>
    <n v="10665.44"/>
    <x v="1"/>
    <x v="2"/>
    <s v="R1021"/>
    <d v="1976-11-22T00:00:00"/>
    <n v="46"/>
  </r>
  <r>
    <s v="Id1053"/>
    <n v="1962"/>
    <s v="Sep"/>
    <n v="7"/>
    <n v="0"/>
    <n v="10676.83"/>
    <x v="1"/>
    <x v="0"/>
    <s v="R1013"/>
    <d v="1962-09-07T00:00:00"/>
    <n v="60"/>
  </r>
  <r>
    <s v="Id1052"/>
    <n v="1977"/>
    <s v="Aug"/>
    <n v="2"/>
    <n v="2"/>
    <n v="10690.11"/>
    <x v="1"/>
    <x v="2"/>
    <s v="R1021"/>
    <d v="1977-08-02T00:00:00"/>
    <n v="45"/>
  </r>
  <r>
    <s v="Id1051"/>
    <n v="1976"/>
    <s v="Sep"/>
    <n v="30"/>
    <n v="2"/>
    <n v="10698.38"/>
    <x v="1"/>
    <x v="1"/>
    <s v="R1025"/>
    <d v="1976-09-30T00:00:00"/>
    <n v="46"/>
  </r>
  <r>
    <s v="Id1050"/>
    <n v="1972"/>
    <s v="Oct"/>
    <n v="24"/>
    <n v="3"/>
    <n v="10702.64"/>
    <x v="1"/>
    <x v="0"/>
    <s v="R1013"/>
    <d v="1972-10-24T00:00:00"/>
    <n v="50"/>
  </r>
  <r>
    <s v="Id1049"/>
    <n v="1967"/>
    <s v="Jul"/>
    <n v="30"/>
    <n v="0"/>
    <n v="10704.47"/>
    <x v="1"/>
    <x v="2"/>
    <s v="R1011"/>
    <d v="1967-07-30T00:00:00"/>
    <n v="55"/>
  </r>
  <r>
    <s v="Id1048"/>
    <n v="1967"/>
    <s v="Oct"/>
    <n v="5"/>
    <n v="0"/>
    <n v="10713.64"/>
    <x v="1"/>
    <x v="0"/>
    <s v="R1011"/>
    <d v="1967-10-05T00:00:00"/>
    <n v="55"/>
  </r>
  <r>
    <s v="Id1047"/>
    <n v="1992"/>
    <s v="Jun"/>
    <n v="25"/>
    <n v="0"/>
    <n v="10719.57"/>
    <x v="1"/>
    <x v="1"/>
    <s v="R1012"/>
    <d v="1992-06-25T00:00:00"/>
    <n v="30"/>
  </r>
  <r>
    <s v="Id1046"/>
    <n v="1974"/>
    <s v="Dec"/>
    <n v="9"/>
    <n v="4"/>
    <n v="10736.87"/>
    <x v="1"/>
    <x v="1"/>
    <s v="R1016"/>
    <d v="1974-12-09T00:00:00"/>
    <n v="48"/>
  </r>
  <r>
    <s v="Id1045"/>
    <n v="1986"/>
    <s v="Aug"/>
    <n v="29"/>
    <n v="3"/>
    <n v="10749.02"/>
    <x v="1"/>
    <x v="1"/>
    <s v="R1026"/>
    <d v="1986-08-29T00:00:00"/>
    <n v="36"/>
  </r>
  <r>
    <s v="Id1044"/>
    <n v="1989"/>
    <s v="Nov"/>
    <n v="25"/>
    <n v="3"/>
    <n v="10769.75"/>
    <x v="1"/>
    <x v="2"/>
    <s v="R1022"/>
    <d v="1989-11-25T00:00:00"/>
    <n v="33"/>
  </r>
  <r>
    <s v="Id1043"/>
    <n v="1967"/>
    <s v="Nov"/>
    <n v="11"/>
    <n v="1"/>
    <n v="10791.96"/>
    <x v="1"/>
    <x v="2"/>
    <s v="R1011"/>
    <d v="1967-11-11T00:00:00"/>
    <n v="55"/>
  </r>
  <r>
    <s v="Id1042"/>
    <n v="1999"/>
    <s v="Dec"/>
    <n v="24"/>
    <n v="0"/>
    <n v="10795.94"/>
    <x v="1"/>
    <x v="1"/>
    <s v="R1011"/>
    <d v="1999-12-24T00:00:00"/>
    <n v="23"/>
  </r>
  <r>
    <s v="Id1041"/>
    <n v="1967"/>
    <s v="Oct"/>
    <n v="23"/>
    <n v="0"/>
    <n v="10796.35"/>
    <x v="1"/>
    <x v="1"/>
    <s v="R1019"/>
    <d v="1967-10-23T00:00:00"/>
    <n v="55"/>
  </r>
  <r>
    <s v="Id1040"/>
    <n v="1970"/>
    <s v="Oct"/>
    <n v="28"/>
    <n v="1"/>
    <n v="10797.34"/>
    <x v="1"/>
    <x v="2"/>
    <s v="R1023"/>
    <d v="1970-10-28T00:00:00"/>
    <n v="52"/>
  </r>
  <r>
    <s v="Id1039"/>
    <n v="1970"/>
    <s v="Dec"/>
    <n v="18"/>
    <n v="2"/>
    <n v="10806.84"/>
    <x v="1"/>
    <x v="2"/>
    <s v="R1011"/>
    <d v="1970-12-18T00:00:00"/>
    <n v="52"/>
  </r>
  <r>
    <s v="Id1038"/>
    <n v="1967"/>
    <s v="Oct"/>
    <n v="2"/>
    <n v="1"/>
    <n v="10807.49"/>
    <x v="1"/>
    <x v="2"/>
    <s v="R1013"/>
    <d v="1967-10-02T00:00:00"/>
    <n v="55"/>
  </r>
  <r>
    <s v="Id1037"/>
    <n v="1968"/>
    <s v="Jul"/>
    <n v="28"/>
    <n v="1"/>
    <n v="10825.25"/>
    <x v="1"/>
    <x v="0"/>
    <s v="R1012"/>
    <d v="1968-07-28T00:00:00"/>
    <n v="54"/>
  </r>
  <r>
    <s v="Id1036"/>
    <n v="1971"/>
    <s v="Dec"/>
    <n v="20"/>
    <n v="2"/>
    <n v="10848.13"/>
    <x v="1"/>
    <x v="0"/>
    <s v="R1012"/>
    <d v="1971-12-20T00:00:00"/>
    <n v="51"/>
  </r>
  <r>
    <s v="Id1035"/>
    <n v="1994"/>
    <s v="Sep"/>
    <n v="6"/>
    <n v="0"/>
    <n v="10886.66"/>
    <x v="1"/>
    <x v="0"/>
    <s v="R1012"/>
    <d v="1994-09-06T00:00:00"/>
    <n v="28"/>
  </r>
  <r>
    <s v="Id1034"/>
    <n v="1968"/>
    <s v="Nov"/>
    <n v="13"/>
    <n v="0"/>
    <n v="10923.93"/>
    <x v="1"/>
    <x v="1"/>
    <s v="R1024"/>
    <d v="1968-11-13T00:00:00"/>
    <n v="54"/>
  </r>
  <r>
    <s v="Id1033"/>
    <n v="1968"/>
    <s v="Nov"/>
    <n v="12"/>
    <n v="1"/>
    <n v="10928.85"/>
    <x v="1"/>
    <x v="0"/>
    <s v="R1013"/>
    <d v="1968-11-12T00:00:00"/>
    <n v="54"/>
  </r>
  <r>
    <s v="Id1032"/>
    <n v="1969"/>
    <s v="Nov"/>
    <n v="10"/>
    <n v="1"/>
    <n v="10942.13"/>
    <x v="1"/>
    <x v="0"/>
    <s v="R1012"/>
    <d v="1969-11-10T00:00:00"/>
    <n v="53"/>
  </r>
  <r>
    <s v="Id1031"/>
    <n v="1965"/>
    <s v="Dec"/>
    <n v="4"/>
    <n v="0"/>
    <n v="10959.33"/>
    <x v="1"/>
    <x v="0"/>
    <s v="R1011"/>
    <d v="1965-12-04T00:00:00"/>
    <n v="57"/>
  </r>
  <r>
    <s v="Id1030"/>
    <n v="1969"/>
    <s v="Aug"/>
    <n v="14"/>
    <n v="1"/>
    <n v="10959.69"/>
    <x v="1"/>
    <x v="0"/>
    <s v="R1012"/>
    <d v="1969-08-14T00:00:00"/>
    <n v="53"/>
  </r>
  <r>
    <s v="Id1029"/>
    <n v="1965"/>
    <s v="Jun"/>
    <n v="19"/>
    <n v="0"/>
    <n v="10965.45"/>
    <x v="1"/>
    <x v="2"/>
    <s v="R1011"/>
    <d v="1965-06-19T00:00:00"/>
    <n v="57"/>
  </r>
  <r>
    <s v="Id1028"/>
    <n v="1966"/>
    <s v="Jul"/>
    <n v="9"/>
    <n v="0"/>
    <n v="10976.25"/>
    <x v="1"/>
    <x v="2"/>
    <s v="R1012"/>
    <d v="1966-07-09T00:00:00"/>
    <n v="56"/>
  </r>
  <r>
    <s v="Id1027"/>
    <n v="1973"/>
    <s v="Oct"/>
    <n v="21"/>
    <n v="4"/>
    <n v="10977.21"/>
    <x v="1"/>
    <x v="1"/>
    <s v="R1013"/>
    <d v="1973-10-21T00:00:00"/>
    <n v="49"/>
  </r>
  <r>
    <s v="Id1026"/>
    <n v="1965"/>
    <s v="Dec"/>
    <n v="18"/>
    <n v="0"/>
    <n v="10982.5"/>
    <x v="1"/>
    <x v="0"/>
    <s v="R1013"/>
    <d v="1965-12-18T00:00:00"/>
    <n v="57"/>
  </r>
  <r>
    <s v="Id1025"/>
    <n v="2000"/>
    <s v="Sep"/>
    <n v="17"/>
    <n v="0"/>
    <n v="10991.58"/>
    <x v="1"/>
    <x v="0"/>
    <s v="R1012"/>
    <d v="2000-09-17T00:00:00"/>
    <n v="22"/>
  </r>
  <r>
    <s v="Id1024"/>
    <n v="1968"/>
    <s v="Oct"/>
    <n v="24"/>
    <n v="2"/>
    <n v="11013.71"/>
    <x v="1"/>
    <x v="1"/>
    <s v="R1013"/>
    <d v="1968-10-24T00:00:00"/>
    <n v="54"/>
  </r>
  <r>
    <s v="Id1023"/>
    <n v="1974"/>
    <s v="Dec"/>
    <n v="15"/>
    <n v="4"/>
    <n v="11015.17"/>
    <x v="1"/>
    <x v="1"/>
    <s v="R1012"/>
    <d v="1974-12-15T00:00:00"/>
    <n v="48"/>
  </r>
  <r>
    <s v="Id1022"/>
    <n v="1991"/>
    <s v="Jun"/>
    <n v="26"/>
    <n v="3"/>
    <n v="11018.05"/>
    <x v="1"/>
    <x v="2"/>
    <s v="R1012"/>
    <d v="1991-06-26T00:00:00"/>
    <n v="31"/>
  </r>
  <r>
    <s v="Id1021"/>
    <n v="1996"/>
    <s v="Jul"/>
    <n v="21"/>
    <n v="0"/>
    <n v="11028.56"/>
    <x v="1"/>
    <x v="0"/>
    <s v="R1012"/>
    <d v="1996-07-21T00:00:00"/>
    <n v="26"/>
  </r>
  <r>
    <s v="Id1020"/>
    <n v="1974"/>
    <s v="Dec"/>
    <n v="10"/>
    <n v="4"/>
    <n v="11033.66"/>
    <x v="1"/>
    <x v="0"/>
    <s v="R1012"/>
    <d v="1974-12-10T00:00:00"/>
    <n v="48"/>
  </r>
  <r>
    <s v="Id1019"/>
    <n v="1989"/>
    <s v="Oct"/>
    <n v="25"/>
    <n v="3"/>
    <n v="11037.51"/>
    <x v="1"/>
    <x v="1"/>
    <s v="R1012"/>
    <d v="1989-10-25T00:00:00"/>
    <n v="33"/>
  </r>
  <r>
    <s v="Id1018"/>
    <n v="1974"/>
    <s v="Aug"/>
    <n v="30"/>
    <n v="0"/>
    <n v="11037.85"/>
    <x v="1"/>
    <x v="2"/>
    <s v="R1025"/>
    <d v="1974-08-30T00:00:00"/>
    <n v="48"/>
  </r>
  <r>
    <s v="Id1017"/>
    <n v="2001"/>
    <s v="Dec"/>
    <n v="17"/>
    <n v="0"/>
    <n v="11046.02"/>
    <x v="1"/>
    <x v="1"/>
    <s v="R1026"/>
    <d v="2001-12-17T00:00:00"/>
    <n v="21"/>
  </r>
  <r>
    <s v="Id1016"/>
    <n v="2000"/>
    <s v="Sep"/>
    <n v="18"/>
    <n v="0"/>
    <n v="11068.7"/>
    <x v="1"/>
    <x v="1"/>
    <s v="R1011"/>
    <d v="2000-09-18T00:00:00"/>
    <n v="22"/>
  </r>
  <r>
    <s v="Id1015"/>
    <n v="1971"/>
    <s v="Nov"/>
    <n v="9"/>
    <n v="0"/>
    <n v="11068.77"/>
    <x v="1"/>
    <x v="2"/>
    <s v="R1012"/>
    <d v="1971-11-09T00:00:00"/>
    <n v="51"/>
  </r>
  <r>
    <s v="Id1014"/>
    <n v="1966"/>
    <s v="Nov"/>
    <n v="7"/>
    <n v="0"/>
    <n v="11070.54"/>
    <x v="1"/>
    <x v="0"/>
    <s v="R1011"/>
    <d v="1966-11-07T00:00:00"/>
    <n v="56"/>
  </r>
  <r>
    <s v="Id1013"/>
    <n v="1966"/>
    <s v="Nov"/>
    <n v="20"/>
    <n v="0"/>
    <n v="11073.18"/>
    <x v="1"/>
    <x v="0"/>
    <s v="R1011"/>
    <d v="1966-11-20T00:00:00"/>
    <n v="56"/>
  </r>
  <r>
    <s v="Id1012"/>
    <n v="1967"/>
    <s v="Sep"/>
    <n v="4"/>
    <n v="0"/>
    <n v="11082.58"/>
    <x v="1"/>
    <x v="2"/>
    <s v="R1012"/>
    <d v="1967-09-04T00:00:00"/>
    <n v="55"/>
  </r>
  <r>
    <s v="Id1011"/>
    <n v="1972"/>
    <s v="Oct"/>
    <n v="7"/>
    <n v="3"/>
    <n v="11085.59"/>
    <x v="1"/>
    <x v="2"/>
    <s v="R1012"/>
    <d v="1972-10-07T00:00:00"/>
    <n v="50"/>
  </r>
  <r>
    <s v="Id1010"/>
    <n v="1966"/>
    <s v="Sep"/>
    <n v="9"/>
    <n v="0"/>
    <n v="11090.72"/>
    <x v="1"/>
    <x v="1"/>
    <s v="R1013"/>
    <d v="1966-09-09T00:00:00"/>
    <n v="56"/>
  </r>
  <r>
    <s v="Id1009"/>
    <n v="1966"/>
    <s v="Jul"/>
    <n v="5"/>
    <n v="0"/>
    <n v="11093.62"/>
    <x v="1"/>
    <x v="1"/>
    <s v="R1013"/>
    <d v="1966-07-05T00:00:00"/>
    <n v="56"/>
  </r>
  <r>
    <s v="Id1008"/>
    <n v="1980"/>
    <s v="Aug"/>
    <n v="20"/>
    <n v="2"/>
    <n v="11103.33"/>
    <x v="1"/>
    <x v="1"/>
    <s v="R1021"/>
    <d v="1980-08-20T00:00:00"/>
    <n v="42"/>
  </r>
  <r>
    <s v="Id1007"/>
    <n v="1969"/>
    <s v="Nov"/>
    <n v="30"/>
    <n v="2"/>
    <n v="11150.78"/>
    <x v="1"/>
    <x v="2"/>
    <s v="R1011"/>
    <d v="1969-11-30T00:00:00"/>
    <n v="53"/>
  </r>
  <r>
    <s v="Id1006"/>
    <n v="1969"/>
    <s v="Jun"/>
    <n v="25"/>
    <n v="2"/>
    <n v="11163.57"/>
    <x v="1"/>
    <x v="2"/>
    <s v="R1011"/>
    <d v="1969-06-25T00:00:00"/>
    <n v="53"/>
  </r>
  <r>
    <s v="Id1005"/>
    <n v="1966"/>
    <s v="Aug"/>
    <n v="6"/>
    <n v="0"/>
    <n v="11165.42"/>
    <x v="1"/>
    <x v="1"/>
    <s v="R1016"/>
    <d v="1966-08-06T00:00:00"/>
    <n v="56"/>
  </r>
  <r>
    <s v="Id1004"/>
    <n v="1972"/>
    <s v="Sep"/>
    <n v="3"/>
    <n v="0"/>
    <n v="11186.2"/>
    <x v="1"/>
    <x v="2"/>
    <s v="R1021"/>
    <d v="1972-09-03T00:00:00"/>
    <n v="50"/>
  </r>
  <r>
    <s v="Id1003"/>
    <n v="1970"/>
    <s v="Jun"/>
    <n v="14"/>
    <n v="2"/>
    <n v="11187.66"/>
    <x v="1"/>
    <x v="2"/>
    <s v="R1012"/>
    <d v="1970-06-14T00:00:00"/>
    <n v="52"/>
  </r>
  <r>
    <s v="Id1002"/>
    <n v="1976"/>
    <s v="Jun"/>
    <n v="28"/>
    <n v="2"/>
    <n v="11217.35"/>
    <x v="1"/>
    <x v="2"/>
    <s v="R1025"/>
    <d v="1976-06-28T00:00:00"/>
    <n v="46"/>
  </r>
  <r>
    <s v="Id1001"/>
    <n v="1969"/>
    <s v="Dec"/>
    <n v="30"/>
    <n v="2"/>
    <n v="11244.38"/>
    <x v="1"/>
    <x v="1"/>
    <s v="R1016"/>
    <d v="1969-12-30T00:00:00"/>
    <n v="53"/>
  </r>
  <r>
    <s v="Id1000"/>
    <n v="1989"/>
    <s v="Dec"/>
    <n v="17"/>
    <n v="3"/>
    <n v="11250.43"/>
    <x v="1"/>
    <x v="2"/>
    <s v="R1026"/>
    <d v="1989-12-17T00:00:00"/>
    <n v="33"/>
  </r>
  <r>
    <s v="Id999"/>
    <n v="1969"/>
    <s v="Aug"/>
    <n v="20"/>
    <n v="3"/>
    <n v="11253.42"/>
    <x v="1"/>
    <x v="1"/>
    <s v="R1011"/>
    <d v="1969-08-20T00:00:00"/>
    <n v="53"/>
  </r>
  <r>
    <s v="Id998"/>
    <n v="1981"/>
    <s v="Oct"/>
    <n v="2"/>
    <n v="1"/>
    <n v="11255.29"/>
    <x v="1"/>
    <x v="1"/>
    <s v="R1026"/>
    <d v="1981-10-02T00:00:00"/>
    <n v="41"/>
  </r>
  <r>
    <s v="Id997"/>
    <n v="1969"/>
    <s v="Oct"/>
    <n v="11"/>
    <n v="3"/>
    <n v="11264.54"/>
    <x v="1"/>
    <x v="2"/>
    <s v="R1011"/>
    <d v="1969-10-11T00:00:00"/>
    <n v="53"/>
  </r>
  <r>
    <s v="Id996"/>
    <n v="1971"/>
    <s v="Dec"/>
    <n v="26"/>
    <n v="0"/>
    <n v="11265.71"/>
    <x v="1"/>
    <x v="1"/>
    <s v="R1025"/>
    <d v="1971-12-26T00:00:00"/>
    <n v="51"/>
  </r>
  <r>
    <s v="Id995"/>
    <n v="2004"/>
    <s v="Oct"/>
    <n v="4"/>
    <n v="1"/>
    <n v="11272.33"/>
    <x v="1"/>
    <x v="2"/>
    <s v="R1019"/>
    <d v="2004-10-04T00:00:00"/>
    <n v="18"/>
  </r>
  <r>
    <s v="Id994"/>
    <n v="1967"/>
    <s v="Jun"/>
    <n v="14"/>
    <n v="0"/>
    <n v="11286.54"/>
    <x v="1"/>
    <x v="0"/>
    <s v="R1024"/>
    <d v="1967-06-14T00:00:00"/>
    <n v="55"/>
  </r>
  <r>
    <s v="Id993"/>
    <n v="1970"/>
    <s v="Jun"/>
    <n v="22"/>
    <n v="3"/>
    <n v="11289.11"/>
    <x v="1"/>
    <x v="1"/>
    <s v="R1012"/>
    <d v="1970-06-22T00:00:00"/>
    <n v="52"/>
  </r>
  <r>
    <s v="Id992"/>
    <n v="1988"/>
    <s v="Nov"/>
    <n v="14"/>
    <n v="3"/>
    <n v="11294.57"/>
    <x v="1"/>
    <x v="1"/>
    <s v="R1022"/>
    <d v="1988-11-14T00:00:00"/>
    <n v="34"/>
  </r>
  <r>
    <s v="Id991"/>
    <n v="1972"/>
    <s v="Sep"/>
    <n v="25"/>
    <n v="4"/>
    <n v="11299.34"/>
    <x v="1"/>
    <x v="2"/>
    <s v="R1011"/>
    <d v="1972-09-25T00:00:00"/>
    <n v="50"/>
  </r>
  <r>
    <s v="Id990"/>
    <n v="1968"/>
    <s v="Oct"/>
    <n v="6"/>
    <n v="1"/>
    <n v="11305.93"/>
    <x v="1"/>
    <x v="1"/>
    <s v="R1012"/>
    <d v="1968-10-06T00:00:00"/>
    <n v="54"/>
  </r>
  <r>
    <s v="Id989"/>
    <n v="1963"/>
    <s v="Nov"/>
    <n v="22"/>
    <n v="0"/>
    <n v="11312.33"/>
    <x v="1"/>
    <x v="0"/>
    <s v="R1012"/>
    <d v="1963-11-22T00:00:00"/>
    <n v="59"/>
  </r>
  <r>
    <s v="Id988"/>
    <n v="1995"/>
    <s v="Dec"/>
    <n v="10"/>
    <n v="0"/>
    <n v="11318.57"/>
    <x v="1"/>
    <x v="2"/>
    <s v="R1026"/>
    <d v="1995-12-10T00:00:00"/>
    <n v="27"/>
  </r>
  <r>
    <s v="Id987"/>
    <n v="1963"/>
    <s v="Jul"/>
    <n v="11"/>
    <n v="0"/>
    <n v="11319.12"/>
    <x v="1"/>
    <x v="1"/>
    <s v="R1012"/>
    <d v="1963-07-11T00:00:00"/>
    <n v="59"/>
  </r>
  <r>
    <s v="Id986"/>
    <n v="2002"/>
    <s v="Sep"/>
    <n v="20"/>
    <n v="0"/>
    <n v="11321.49"/>
    <x v="1"/>
    <x v="0"/>
    <s v="R1012"/>
    <d v="2002-09-20T00:00:00"/>
    <n v="20"/>
  </r>
  <r>
    <s v="Id985"/>
    <n v="1989"/>
    <s v="Aug"/>
    <n v="19"/>
    <n v="1"/>
    <n v="11326.71"/>
    <x v="1"/>
    <x v="0"/>
    <s v="R1013"/>
    <d v="1989-08-19T00:00:00"/>
    <n v="33"/>
  </r>
  <r>
    <s v="Id984"/>
    <n v="1968"/>
    <s v="Nov"/>
    <n v="2"/>
    <n v="0"/>
    <n v="11344.32"/>
    <x v="1"/>
    <x v="2"/>
    <s v="R1025"/>
    <d v="1968-11-02T00:00:00"/>
    <n v="54"/>
  </r>
  <r>
    <s v="Id983"/>
    <n v="1964"/>
    <s v="Jul"/>
    <n v="12"/>
    <n v="0"/>
    <n v="11345.52"/>
    <x v="1"/>
    <x v="0"/>
    <s v="R1011"/>
    <d v="1964-07-12T00:00:00"/>
    <n v="58"/>
  </r>
  <r>
    <s v="Id982"/>
    <n v="1965"/>
    <s v="Nov"/>
    <n v="29"/>
    <n v="0"/>
    <n v="11353.23"/>
    <x v="1"/>
    <x v="1"/>
    <s v="R1012"/>
    <d v="1965-11-29T00:00:00"/>
    <n v="57"/>
  </r>
  <r>
    <s v="Id981"/>
    <n v="1965"/>
    <s v="Sep"/>
    <n v="26"/>
    <n v="0"/>
    <n v="11356.66"/>
    <x v="1"/>
    <x v="0"/>
    <s v="R1012"/>
    <d v="1965-09-26T00:00:00"/>
    <n v="57"/>
  </r>
  <r>
    <s v="Id980"/>
    <n v="1964"/>
    <s v="Jul"/>
    <n v="4"/>
    <n v="0"/>
    <n v="11362.76"/>
    <x v="1"/>
    <x v="1"/>
    <s v="R1011"/>
    <d v="1964-07-04T00:00:00"/>
    <n v="58"/>
  </r>
  <r>
    <s v="Id979"/>
    <n v="1964"/>
    <s v="Jul"/>
    <n v="3"/>
    <n v="0"/>
    <n v="11363.28"/>
    <x v="1"/>
    <x v="1"/>
    <s v="R1013"/>
    <d v="1964-07-03T00:00:00"/>
    <n v="58"/>
  </r>
  <r>
    <s v="Id978"/>
    <n v="1964"/>
    <s v="Dec"/>
    <n v="13"/>
    <n v="0"/>
    <n v="11365.95"/>
    <x v="1"/>
    <x v="2"/>
    <s v="R1011"/>
    <d v="1964-12-13T00:00:00"/>
    <n v="58"/>
  </r>
  <r>
    <s v="Id977"/>
    <n v="1979"/>
    <s v="Jun"/>
    <n v="7"/>
    <n v="2"/>
    <n v="11369.39"/>
    <x v="1"/>
    <x v="1"/>
    <s v="R1026"/>
    <d v="1979-06-07T00:00:00"/>
    <n v="44"/>
  </r>
  <r>
    <s v="Id976"/>
    <n v="1972"/>
    <s v="Dec"/>
    <n v="6"/>
    <n v="0"/>
    <n v="11378.57"/>
    <x v="1"/>
    <x v="2"/>
    <s v="R1025"/>
    <d v="1972-12-06T00:00:00"/>
    <n v="50"/>
  </r>
  <r>
    <s v="Id975"/>
    <n v="1964"/>
    <s v="Jun"/>
    <n v="13"/>
    <n v="0"/>
    <n v="11381.33"/>
    <x v="1"/>
    <x v="2"/>
    <s v="R1013"/>
    <d v="1964-06-13T00:00:00"/>
    <n v="58"/>
  </r>
  <r>
    <s v="Id974"/>
    <n v="1997"/>
    <s v="Jul"/>
    <n v="28"/>
    <n v="0"/>
    <n v="11388.27"/>
    <x v="1"/>
    <x v="2"/>
    <s v="R1026"/>
    <d v="1997-07-28T00:00:00"/>
    <n v="25"/>
  </r>
  <r>
    <s v="Id973"/>
    <n v="1967"/>
    <s v="Dec"/>
    <n v="19"/>
    <n v="1"/>
    <n v="11394.07"/>
    <x v="1"/>
    <x v="1"/>
    <s v="R1018"/>
    <d v="1967-12-19T00:00:00"/>
    <n v="55"/>
  </r>
  <r>
    <s v="Id972"/>
    <n v="1970"/>
    <s v="Oct"/>
    <n v="2"/>
    <n v="2"/>
    <n v="11396.9"/>
    <x v="1"/>
    <x v="0"/>
    <s v="R1024"/>
    <d v="1970-10-02T00:00:00"/>
    <n v="52"/>
  </r>
  <r>
    <s v="Id971"/>
    <n v="1970"/>
    <s v="Oct"/>
    <n v="7"/>
    <n v="3"/>
    <n v="11411.69"/>
    <x v="1"/>
    <x v="2"/>
    <s v="R1011"/>
    <d v="1970-10-07T00:00:00"/>
    <n v="52"/>
  </r>
  <r>
    <s v="Id970"/>
    <n v="1983"/>
    <s v="Oct"/>
    <n v="23"/>
    <n v="3"/>
    <n v="11412.02"/>
    <x v="1"/>
    <x v="1"/>
    <s v="R1021"/>
    <d v="1983-10-23T00:00:00"/>
    <n v="39"/>
  </r>
  <r>
    <s v="Id969"/>
    <n v="1985"/>
    <s v="Jun"/>
    <n v="9"/>
    <n v="3"/>
    <n v="11419.49"/>
    <x v="1"/>
    <x v="1"/>
    <s v="R1012"/>
    <d v="1985-06-09T00:00:00"/>
    <n v="37"/>
  </r>
  <r>
    <s v="Id968"/>
    <n v="1980"/>
    <s v="Jul"/>
    <n v="17"/>
    <n v="2"/>
    <n v="11435.74"/>
    <x v="1"/>
    <x v="0"/>
    <s v="R1021"/>
    <d v="1980-07-17T00:00:00"/>
    <n v="42"/>
  </r>
  <r>
    <s v="Id967"/>
    <n v="1971"/>
    <s v="Sep"/>
    <n v="12"/>
    <n v="3"/>
    <n v="11436.74"/>
    <x v="1"/>
    <x v="0"/>
    <s v="R1012"/>
    <d v="1971-09-12T00:00:00"/>
    <n v="51"/>
  </r>
  <r>
    <s v="Id966"/>
    <n v="1966"/>
    <s v="Jun"/>
    <n v="14"/>
    <n v="0"/>
    <n v="11454.02"/>
    <x v="1"/>
    <x v="1"/>
    <s v="R1012"/>
    <d v="1966-06-14T00:00:00"/>
    <n v="56"/>
  </r>
  <r>
    <s v="Id965"/>
    <n v="1965"/>
    <s v="Jun"/>
    <n v="23"/>
    <n v="0"/>
    <n v="11455.28"/>
    <x v="1"/>
    <x v="2"/>
    <s v="R1011"/>
    <d v="1965-06-23T00:00:00"/>
    <n v="57"/>
  </r>
  <r>
    <s v="Id964"/>
    <n v="1966"/>
    <s v="Sep"/>
    <n v="7"/>
    <n v="0"/>
    <n v="11478.14"/>
    <x v="1"/>
    <x v="2"/>
    <s v="R1025"/>
    <d v="1966-09-07T00:00:00"/>
    <n v="56"/>
  </r>
  <r>
    <s v="Id963"/>
    <n v="2004"/>
    <s v="Sep"/>
    <n v="10"/>
    <n v="0"/>
    <n v="11482.63"/>
    <x v="1"/>
    <x v="2"/>
    <s v="R1013"/>
    <d v="2004-09-10T00:00:00"/>
    <n v="18"/>
  </r>
  <r>
    <s v="Id962"/>
    <n v="1970"/>
    <s v="Oct"/>
    <n v="13"/>
    <n v="3"/>
    <n v="11488.32"/>
    <x v="1"/>
    <x v="1"/>
    <s v="R1014"/>
    <d v="1970-10-13T00:00:00"/>
    <n v="52"/>
  </r>
  <r>
    <s v="Id961"/>
    <n v="1983"/>
    <s v="Jun"/>
    <n v="7"/>
    <n v="3"/>
    <n v="11492.46"/>
    <x v="1"/>
    <x v="0"/>
    <s v="R1026"/>
    <d v="1983-06-07T00:00:00"/>
    <n v="40"/>
  </r>
  <r>
    <s v="Id960"/>
    <n v="1969"/>
    <s v="Aug"/>
    <n v="11"/>
    <n v="0"/>
    <n v="11497.69"/>
    <x v="1"/>
    <x v="1"/>
    <s v="R1012"/>
    <d v="1969-08-11T00:00:00"/>
    <n v="53"/>
  </r>
  <r>
    <s v="Id959"/>
    <n v="1989"/>
    <s v="Oct"/>
    <n v="6"/>
    <n v="3"/>
    <n v="11511.61"/>
    <x v="1"/>
    <x v="0"/>
    <s v="R1026"/>
    <d v="1989-10-06T00:00:00"/>
    <n v="33"/>
  </r>
  <r>
    <s v="Id958"/>
    <n v="1968"/>
    <s v="Jun"/>
    <n v="24"/>
    <n v="1"/>
    <n v="11512.41"/>
    <x v="1"/>
    <x v="1"/>
    <s v="R1024"/>
    <d v="1968-06-24T00:00:00"/>
    <n v="54"/>
  </r>
  <r>
    <s v="Id957"/>
    <n v="1971"/>
    <s v="Dec"/>
    <n v="19"/>
    <n v="4"/>
    <n v="11520.1"/>
    <x v="1"/>
    <x v="1"/>
    <s v="R1012"/>
    <d v="1971-12-19T00:00:00"/>
    <n v="51"/>
  </r>
  <r>
    <s v="Id956"/>
    <n v="1988"/>
    <s v="Jun"/>
    <n v="12"/>
    <n v="3"/>
    <n v="11524.25"/>
    <x v="1"/>
    <x v="1"/>
    <s v="R1026"/>
    <d v="1988-06-12T00:00:00"/>
    <n v="34"/>
  </r>
  <r>
    <s v="Id955"/>
    <n v="1970"/>
    <s v="Jul"/>
    <n v="23"/>
    <n v="0"/>
    <n v="11530.12"/>
    <x v="1"/>
    <x v="1"/>
    <s v="R1012"/>
    <d v="1970-07-23T00:00:00"/>
    <n v="52"/>
  </r>
  <r>
    <s v="Id954"/>
    <n v="1965"/>
    <s v="Oct"/>
    <n v="3"/>
    <n v="0"/>
    <n v="11534.87"/>
    <x v="1"/>
    <x v="1"/>
    <s v="R1017"/>
    <d v="1965-10-03T00:00:00"/>
    <n v="57"/>
  </r>
  <r>
    <s v="Id953"/>
    <n v="1968"/>
    <s v="Nov"/>
    <n v="14"/>
    <n v="2"/>
    <n v="11538.42"/>
    <x v="1"/>
    <x v="1"/>
    <s v="R1011"/>
    <d v="1968-11-14T00:00:00"/>
    <n v="54"/>
  </r>
  <r>
    <s v="Id952"/>
    <n v="1971"/>
    <s v="Dec"/>
    <n v="1"/>
    <n v="0"/>
    <n v="11540.25"/>
    <x v="1"/>
    <x v="1"/>
    <s v="R1012"/>
    <d v="1971-12-01T00:00:00"/>
    <n v="51"/>
  </r>
  <r>
    <s v="Id951"/>
    <n v="1973"/>
    <s v="Jul"/>
    <n v="23"/>
    <n v="5"/>
    <n v="11552.9"/>
    <x v="1"/>
    <x v="2"/>
    <s v="R1011"/>
    <d v="1973-07-23T00:00:00"/>
    <n v="49"/>
  </r>
  <r>
    <s v="Id950"/>
    <n v="1965"/>
    <s v="Oct"/>
    <n v="27"/>
    <n v="1"/>
    <n v="11554.22"/>
    <x v="1"/>
    <x v="1"/>
    <s v="R1013"/>
    <d v="1965-10-27T00:00:00"/>
    <n v="57"/>
  </r>
  <r>
    <s v="Id949"/>
    <n v="1965"/>
    <s v="Dec"/>
    <n v="25"/>
    <n v="0"/>
    <n v="11566.3"/>
    <x v="1"/>
    <x v="0"/>
    <s v="R1016"/>
    <d v="1965-12-25T00:00:00"/>
    <n v="57"/>
  </r>
  <r>
    <s v="Id948"/>
    <n v="1965"/>
    <s v="Nov"/>
    <n v="6"/>
    <n v="1"/>
    <n v="11576.13"/>
    <x v="1"/>
    <x v="0"/>
    <s v="R1011"/>
    <d v="1965-11-06T00:00:00"/>
    <n v="57"/>
  </r>
  <r>
    <s v="Id947"/>
    <n v="1964"/>
    <s v="Jun"/>
    <n v="20"/>
    <n v="0"/>
    <n v="11602.75"/>
    <x v="1"/>
    <x v="1"/>
    <s v="R1020"/>
    <d v="1964-06-20T00:00:00"/>
    <n v="58"/>
  </r>
  <r>
    <s v="Id946"/>
    <n v="1986"/>
    <s v="Jul"/>
    <n v="17"/>
    <n v="3"/>
    <n v="11625.11"/>
    <x v="1"/>
    <x v="0"/>
    <s v="R1022"/>
    <d v="1986-07-17T00:00:00"/>
    <n v="36"/>
  </r>
  <r>
    <s v="Id945"/>
    <n v="1966"/>
    <s v="Oct"/>
    <n v="4"/>
    <n v="0"/>
    <n v="11657.72"/>
    <x v="1"/>
    <x v="2"/>
    <s v="R1024"/>
    <d v="1966-10-04T00:00:00"/>
    <n v="56"/>
  </r>
  <r>
    <s v="Id944"/>
    <n v="1994"/>
    <s v="Jul"/>
    <n v="20"/>
    <n v="0"/>
    <n v="11657.81"/>
    <x v="1"/>
    <x v="2"/>
    <s v="R1023"/>
    <d v="1994-07-20T00:00:00"/>
    <n v="28"/>
  </r>
  <r>
    <s v="Id943"/>
    <n v="1966"/>
    <s v="Jul"/>
    <n v="6"/>
    <n v="0"/>
    <n v="11658.12"/>
    <x v="1"/>
    <x v="1"/>
    <s v="R1024"/>
    <d v="1966-07-06T00:00:00"/>
    <n v="56"/>
  </r>
  <r>
    <s v="Id942"/>
    <n v="1966"/>
    <s v="Aug"/>
    <n v="23"/>
    <n v="0"/>
    <n v="11658.38"/>
    <x v="1"/>
    <x v="0"/>
    <s v="R1024"/>
    <d v="1966-08-23T00:00:00"/>
    <n v="56"/>
  </r>
  <r>
    <s v="Id941"/>
    <n v="1966"/>
    <s v="Nov"/>
    <n v="9"/>
    <n v="1"/>
    <n v="11674.13"/>
    <x v="1"/>
    <x v="1"/>
    <s v="R1011"/>
    <d v="1966-11-09T00:00:00"/>
    <n v="56"/>
  </r>
  <r>
    <s v="Id940"/>
    <n v="1970"/>
    <s v="Dec"/>
    <n v="1"/>
    <n v="0"/>
    <n v="11696.52"/>
    <x v="1"/>
    <x v="1"/>
    <s v="R1021"/>
    <d v="1970-12-01T00:00:00"/>
    <n v="52"/>
  </r>
  <r>
    <s v="Id939"/>
    <n v="1982"/>
    <s v="Oct"/>
    <n v="21"/>
    <n v="3"/>
    <n v="11712.97"/>
    <x v="1"/>
    <x v="2"/>
    <s v="R1021"/>
    <d v="1982-10-21T00:00:00"/>
    <n v="40"/>
  </r>
  <r>
    <s v="Id938"/>
    <n v="1969"/>
    <s v="Oct"/>
    <n v="12"/>
    <n v="2"/>
    <n v="11729.68"/>
    <x v="1"/>
    <x v="1"/>
    <s v="R1024"/>
    <d v="1969-10-12T00:00:00"/>
    <n v="53"/>
  </r>
  <r>
    <s v="Id937"/>
    <n v="1984"/>
    <s v="Nov"/>
    <n v="26"/>
    <n v="3"/>
    <n v="11730.82"/>
    <x v="1"/>
    <x v="0"/>
    <s v="R1026"/>
    <d v="1984-11-26T00:00:00"/>
    <n v="38"/>
  </r>
  <r>
    <s v="Id936"/>
    <n v="1964"/>
    <s v="Nov"/>
    <n v="9"/>
    <n v="0"/>
    <n v="11735.88"/>
    <x v="1"/>
    <x v="1"/>
    <s v="R1012"/>
    <d v="1964-11-09T00:00:00"/>
    <n v="58"/>
  </r>
  <r>
    <s v="Id935"/>
    <n v="1988"/>
    <s v="Sep"/>
    <n v="5"/>
    <n v="2"/>
    <n v="11737.85"/>
    <x v="1"/>
    <x v="1"/>
    <s v="R1011"/>
    <d v="1988-09-05T00:00:00"/>
    <n v="34"/>
  </r>
  <r>
    <s v="Id934"/>
    <n v="1969"/>
    <s v="Nov"/>
    <n v="12"/>
    <n v="3"/>
    <n v="11741.73"/>
    <x v="1"/>
    <x v="1"/>
    <s v="R1011"/>
    <d v="1969-11-12T00:00:00"/>
    <n v="53"/>
  </r>
  <r>
    <s v="Id933"/>
    <n v="1963"/>
    <s v="Jun"/>
    <n v="9"/>
    <n v="0"/>
    <n v="11743.3"/>
    <x v="1"/>
    <x v="0"/>
    <s v="R1013"/>
    <d v="1963-06-09T00:00:00"/>
    <n v="59"/>
  </r>
  <r>
    <s v="Id932"/>
    <n v="1964"/>
    <s v="Dec"/>
    <n v="2"/>
    <n v="0"/>
    <n v="11743.93"/>
    <x v="1"/>
    <x v="1"/>
    <s v="R1012"/>
    <d v="1964-12-02T00:00:00"/>
    <n v="58"/>
  </r>
  <r>
    <s v="Id931"/>
    <n v="1979"/>
    <s v="Nov"/>
    <n v="6"/>
    <n v="2"/>
    <n v="11752.68"/>
    <x v="1"/>
    <x v="1"/>
    <s v="R1026"/>
    <d v="1979-11-06T00:00:00"/>
    <n v="43"/>
  </r>
  <r>
    <s v="Id930"/>
    <n v="1966"/>
    <s v="Jul"/>
    <n v="25"/>
    <n v="1"/>
    <n v="11763"/>
    <x v="1"/>
    <x v="0"/>
    <s v="R1016"/>
    <d v="1966-07-25T00:00:00"/>
    <n v="56"/>
  </r>
  <r>
    <s v="Id929"/>
    <n v="1982"/>
    <s v="Nov"/>
    <n v="20"/>
    <n v="3"/>
    <n v="11773.06"/>
    <x v="1"/>
    <x v="0"/>
    <s v="R1026"/>
    <d v="1982-11-20T00:00:00"/>
    <n v="40"/>
  </r>
  <r>
    <s v="Id928"/>
    <n v="1965"/>
    <s v="Oct"/>
    <n v="3"/>
    <n v="0"/>
    <n v="11830.61"/>
    <x v="1"/>
    <x v="1"/>
    <s v="R1012"/>
    <d v="1965-10-03T00:00:00"/>
    <n v="57"/>
  </r>
  <r>
    <s v="Id927"/>
    <n v="1964"/>
    <s v="Jun"/>
    <n v="27"/>
    <n v="0"/>
    <n v="11833.78"/>
    <x v="1"/>
    <x v="0"/>
    <s v="R1013"/>
    <d v="1964-06-27T00:00:00"/>
    <n v="58"/>
  </r>
  <r>
    <s v="Id926"/>
    <n v="1964"/>
    <s v="Sep"/>
    <n v="11"/>
    <n v="0"/>
    <n v="11837.16"/>
    <x v="1"/>
    <x v="0"/>
    <s v="R1011"/>
    <d v="1964-09-11T00:00:00"/>
    <n v="58"/>
  </r>
  <r>
    <s v="Id925"/>
    <n v="1965"/>
    <s v="Sep"/>
    <n v="25"/>
    <n v="0"/>
    <n v="11840.78"/>
    <x v="1"/>
    <x v="2"/>
    <s v="R1012"/>
    <d v="1965-09-25T00:00:00"/>
    <n v="57"/>
  </r>
  <r>
    <s v="Id924"/>
    <n v="1964"/>
    <s v="Jul"/>
    <n v="11"/>
    <n v="0"/>
    <n v="11842.44"/>
    <x v="1"/>
    <x v="2"/>
    <s v="R1011"/>
    <d v="1964-07-11T00:00:00"/>
    <n v="58"/>
  </r>
  <r>
    <s v="Id923"/>
    <n v="1965"/>
    <s v="Nov"/>
    <n v="10"/>
    <n v="0"/>
    <n v="11842.62"/>
    <x v="1"/>
    <x v="0"/>
    <s v="R1012"/>
    <d v="1965-11-10T00:00:00"/>
    <n v="57"/>
  </r>
  <r>
    <s v="Id922"/>
    <n v="1964"/>
    <s v="Jun"/>
    <n v="27"/>
    <n v="0"/>
    <n v="11848.14"/>
    <x v="1"/>
    <x v="2"/>
    <s v="R1011"/>
    <d v="1964-06-27T00:00:00"/>
    <n v="58"/>
  </r>
  <r>
    <s v="Id921"/>
    <n v="1964"/>
    <s v="Sep"/>
    <n v="29"/>
    <n v="0"/>
    <n v="11856.41"/>
    <x v="1"/>
    <x v="2"/>
    <s v="R1013"/>
    <d v="1964-09-29T00:00:00"/>
    <n v="58"/>
  </r>
  <r>
    <s v="Id920"/>
    <n v="1974"/>
    <s v="Jul"/>
    <n v="7"/>
    <n v="0"/>
    <n v="11858.56"/>
    <x v="1"/>
    <x v="0"/>
    <s v="R1011"/>
    <d v="1974-07-07T00:00:00"/>
    <n v="48"/>
  </r>
  <r>
    <s v="Id919"/>
    <n v="1967"/>
    <s v="Aug"/>
    <n v="24"/>
    <n v="1"/>
    <n v="11879.1"/>
    <x v="1"/>
    <x v="0"/>
    <s v="R1024"/>
    <d v="1967-08-24T00:00:00"/>
    <n v="55"/>
  </r>
  <r>
    <s v="Id918"/>
    <n v="1967"/>
    <s v="Jul"/>
    <n v="14"/>
    <n v="2"/>
    <n v="11881.36"/>
    <x v="1"/>
    <x v="2"/>
    <s v="R1011"/>
    <d v="1967-07-14T00:00:00"/>
    <n v="55"/>
  </r>
  <r>
    <s v="Id917"/>
    <n v="1967"/>
    <s v="Oct"/>
    <n v="29"/>
    <n v="2"/>
    <n v="11881.97"/>
    <x v="1"/>
    <x v="1"/>
    <s v="R1013"/>
    <d v="1967-10-29T00:00:00"/>
    <n v="55"/>
  </r>
  <r>
    <s v="Id916"/>
    <n v="2004"/>
    <s v="Jun"/>
    <n v="2"/>
    <n v="2"/>
    <n v="11884.05"/>
    <x v="1"/>
    <x v="0"/>
    <s v="R1013"/>
    <d v="2004-06-02T00:00:00"/>
    <n v="19"/>
  </r>
  <r>
    <s v="Id915"/>
    <n v="1964"/>
    <s v="Nov"/>
    <n v="19"/>
    <n v="0"/>
    <n v="11918.2"/>
    <x v="1"/>
    <x v="1"/>
    <s v="R1021"/>
    <d v="1964-11-19T00:00:00"/>
    <n v="58"/>
  </r>
  <r>
    <s v="Id914"/>
    <n v="1964"/>
    <s v="Dec"/>
    <n v="20"/>
    <n v="0"/>
    <n v="11931.13"/>
    <x v="1"/>
    <x v="1"/>
    <s v="R1019"/>
    <d v="1964-12-20T00:00:00"/>
    <n v="58"/>
  </r>
  <r>
    <s v="Id913"/>
    <n v="1964"/>
    <s v="Aug"/>
    <n v="2"/>
    <n v="0"/>
    <n v="11938.26"/>
    <x v="1"/>
    <x v="0"/>
    <s v="R1019"/>
    <d v="1964-08-02T00:00:00"/>
    <n v="58"/>
  </r>
  <r>
    <s v="Id912"/>
    <n v="1991"/>
    <s v="Oct"/>
    <n v="19"/>
    <n v="3"/>
    <n v="11941.83"/>
    <x v="1"/>
    <x v="1"/>
    <s v="R1023"/>
    <d v="1991-10-19T00:00:00"/>
    <n v="31"/>
  </r>
  <r>
    <s v="Id911"/>
    <n v="1964"/>
    <s v="Dec"/>
    <n v="25"/>
    <n v="0"/>
    <n v="11944.59"/>
    <x v="1"/>
    <x v="2"/>
    <s v="R1016"/>
    <d v="1964-12-25T00:00:00"/>
    <n v="58"/>
  </r>
  <r>
    <s v="Id910"/>
    <n v="1965"/>
    <s v="Nov"/>
    <n v="1"/>
    <n v="1"/>
    <n v="11945.13"/>
    <x v="1"/>
    <x v="2"/>
    <s v="R1012"/>
    <d v="1965-11-01T00:00:00"/>
    <n v="57"/>
  </r>
  <r>
    <s v="Id909"/>
    <n v="1964"/>
    <s v="Sep"/>
    <n v="29"/>
    <n v="1"/>
    <n v="11946.63"/>
    <x v="1"/>
    <x v="2"/>
    <s v="R1013"/>
    <d v="1964-09-29T00:00:00"/>
    <n v="58"/>
  </r>
  <r>
    <s v="Id908"/>
    <n v="1967"/>
    <s v="Dec"/>
    <n v="22"/>
    <n v="3"/>
    <n v="11987.17"/>
    <x v="1"/>
    <x v="0"/>
    <s v="R1013"/>
    <d v="1967-12-22T00:00:00"/>
    <n v="55"/>
  </r>
  <r>
    <s v="Id907"/>
    <n v="1983"/>
    <s v="Jul"/>
    <n v="4"/>
    <n v="3"/>
    <n v="11987.68"/>
    <x v="1"/>
    <x v="2"/>
    <s v="R1026"/>
    <d v="1983-07-04T00:00:00"/>
    <n v="39"/>
  </r>
  <r>
    <s v="Id906"/>
    <n v="1993"/>
    <s v="Dec"/>
    <n v="12"/>
    <n v="0"/>
    <n v="11994.89"/>
    <x v="1"/>
    <x v="2"/>
    <s v="R1012"/>
    <d v="1993-12-12T00:00:00"/>
    <n v="29"/>
  </r>
  <r>
    <s v="Id905"/>
    <n v="1982"/>
    <s v="Oct"/>
    <n v="17"/>
    <n v="3"/>
    <n v="12001.29"/>
    <x v="1"/>
    <x v="0"/>
    <s v="R1021"/>
    <d v="1982-10-17T00:00:00"/>
    <n v="40"/>
  </r>
  <r>
    <s v="Id904"/>
    <n v="1965"/>
    <s v="Jun"/>
    <n v="9"/>
    <n v="0"/>
    <n v="12029.29"/>
    <x v="1"/>
    <x v="2"/>
    <s v="R1024"/>
    <d v="1965-06-09T00:00:00"/>
    <n v="57"/>
  </r>
  <r>
    <s v="Id903"/>
    <n v="1965"/>
    <s v="Oct"/>
    <n v="29"/>
    <n v="1"/>
    <n v="12032.33"/>
    <x v="1"/>
    <x v="1"/>
    <s v="R1011"/>
    <d v="1965-10-29T00:00:00"/>
    <n v="57"/>
  </r>
  <r>
    <s v="Id902"/>
    <n v="1979"/>
    <s v="Oct"/>
    <n v="16"/>
    <n v="2"/>
    <n v="12035.18"/>
    <x v="1"/>
    <x v="0"/>
    <s v="R1021"/>
    <d v="1979-10-16T00:00:00"/>
    <n v="43"/>
  </r>
  <r>
    <s v="Id901"/>
    <n v="1966"/>
    <s v="Nov"/>
    <n v="24"/>
    <n v="1"/>
    <n v="12044.34"/>
    <x v="1"/>
    <x v="1"/>
    <s v="R1012"/>
    <d v="1966-11-24T00:00:00"/>
    <n v="56"/>
  </r>
  <r>
    <s v="Id900"/>
    <n v="1986"/>
    <s v="Sep"/>
    <n v="7"/>
    <n v="3"/>
    <n v="12048.13"/>
    <x v="1"/>
    <x v="2"/>
    <s v="R1026"/>
    <d v="1986-09-07T00:00:00"/>
    <n v="36"/>
  </r>
  <r>
    <s v="Id899"/>
    <n v="1984"/>
    <s v="Sep"/>
    <n v="2"/>
    <n v="3"/>
    <n v="12091.34"/>
    <x v="1"/>
    <x v="2"/>
    <s v="R1022"/>
    <d v="1984-09-02T00:00:00"/>
    <n v="38"/>
  </r>
  <r>
    <s v="Id898"/>
    <n v="1968"/>
    <s v="Jun"/>
    <n v="21"/>
    <n v="3"/>
    <n v="12094.48"/>
    <x v="1"/>
    <x v="0"/>
    <s v="R1011"/>
    <d v="1968-06-21T00:00:00"/>
    <n v="54"/>
  </r>
  <r>
    <s v="Id897"/>
    <n v="1968"/>
    <s v="Dec"/>
    <n v="9"/>
    <n v="2"/>
    <n v="12096.65"/>
    <x v="1"/>
    <x v="1"/>
    <s v="R1024"/>
    <d v="1968-12-09T00:00:00"/>
    <n v="54"/>
  </r>
  <r>
    <s v="Id896"/>
    <n v="1968"/>
    <s v="Oct"/>
    <n v="25"/>
    <n v="3"/>
    <n v="12105.32"/>
    <x v="1"/>
    <x v="0"/>
    <s v="R1011"/>
    <d v="1968-10-25T00:00:00"/>
    <n v="54"/>
  </r>
  <r>
    <s v="Id895"/>
    <n v="1963"/>
    <s v="Jul"/>
    <n v="20"/>
    <n v="0"/>
    <n v="12124.99"/>
    <x v="1"/>
    <x v="1"/>
    <s v="R1012"/>
    <d v="1963-07-20T00:00:00"/>
    <n v="59"/>
  </r>
  <r>
    <s v="Id894"/>
    <n v="1963"/>
    <s v="Jun"/>
    <n v="4"/>
    <n v="0"/>
    <n v="12129.61"/>
    <x v="1"/>
    <x v="1"/>
    <s v="R1012"/>
    <d v="1963-06-04T00:00:00"/>
    <n v="60"/>
  </r>
  <r>
    <s v="Id893"/>
    <n v="1991"/>
    <s v="Nov"/>
    <n v="6"/>
    <n v="3"/>
    <n v="12130.8"/>
    <x v="1"/>
    <x v="0"/>
    <s v="R1026"/>
    <d v="1991-11-06T00:00:00"/>
    <n v="31"/>
  </r>
  <r>
    <s v="Id892"/>
    <n v="1974"/>
    <s v="Sep"/>
    <n v="16"/>
    <n v="0"/>
    <n v="12137.6"/>
    <x v="1"/>
    <x v="0"/>
    <s v="R1012"/>
    <d v="1974-09-16T00:00:00"/>
    <n v="48"/>
  </r>
  <r>
    <s v="Id891"/>
    <n v="1962"/>
    <s v="Nov"/>
    <n v="4"/>
    <n v="0"/>
    <n v="12142.58"/>
    <x v="1"/>
    <x v="2"/>
    <s v="R1013"/>
    <d v="1962-11-04T00:00:00"/>
    <n v="60"/>
  </r>
  <r>
    <s v="Id890"/>
    <n v="1962"/>
    <s v="Sep"/>
    <n v="15"/>
    <n v="0"/>
    <n v="12146.97"/>
    <x v="1"/>
    <x v="0"/>
    <s v="R1011"/>
    <d v="1962-09-15T00:00:00"/>
    <n v="60"/>
  </r>
  <r>
    <s v="Id889"/>
    <n v="1987"/>
    <s v="Oct"/>
    <n v="5"/>
    <n v="3"/>
    <n v="12148.2"/>
    <x v="1"/>
    <x v="0"/>
    <s v="R1012"/>
    <d v="1987-10-05T00:00:00"/>
    <n v="35"/>
  </r>
  <r>
    <s v="Id888"/>
    <n v="1991"/>
    <s v="Aug"/>
    <n v="29"/>
    <n v="3"/>
    <n v="12198.64"/>
    <x v="1"/>
    <x v="0"/>
    <s v="R1026"/>
    <d v="1991-08-29T00:00:00"/>
    <n v="31"/>
  </r>
  <r>
    <s v="Id887"/>
    <n v="1977"/>
    <s v="Aug"/>
    <n v="14"/>
    <n v="2"/>
    <n v="12218.7"/>
    <x v="1"/>
    <x v="1"/>
    <s v="R1012"/>
    <d v="1977-08-14T00:00:00"/>
    <n v="45"/>
  </r>
  <r>
    <s v="Id886"/>
    <n v="1964"/>
    <s v="Jul"/>
    <n v="20"/>
    <n v="0"/>
    <n v="12222.9"/>
    <x v="1"/>
    <x v="2"/>
    <s v="R1012"/>
    <d v="1964-07-20T00:00:00"/>
    <n v="58"/>
  </r>
  <r>
    <s v="Id885"/>
    <n v="1964"/>
    <s v="Jul"/>
    <n v="2"/>
    <n v="0"/>
    <n v="12224.35"/>
    <x v="1"/>
    <x v="1"/>
    <s v="R1012"/>
    <d v="1964-07-02T00:00:00"/>
    <n v="58"/>
  </r>
  <r>
    <s v="Id884"/>
    <n v="1964"/>
    <s v="Jun"/>
    <n v="24"/>
    <n v="0"/>
    <n v="12231.61"/>
    <x v="1"/>
    <x v="0"/>
    <s v="R1012"/>
    <d v="1964-06-24T00:00:00"/>
    <n v="58"/>
  </r>
  <r>
    <s v="Id883"/>
    <n v="1963"/>
    <s v="Jul"/>
    <n v="19"/>
    <n v="0"/>
    <n v="12233.83"/>
    <x v="1"/>
    <x v="1"/>
    <s v="R1011"/>
    <d v="1963-07-19T00:00:00"/>
    <n v="59"/>
  </r>
  <r>
    <s v="Id882"/>
    <n v="1964"/>
    <s v="Oct"/>
    <n v="15"/>
    <n v="0"/>
    <n v="12235.84"/>
    <x v="1"/>
    <x v="0"/>
    <s v="R1012"/>
    <d v="1964-10-15T00:00:00"/>
    <n v="58"/>
  </r>
  <r>
    <s v="Id881"/>
    <n v="1966"/>
    <s v="Jul"/>
    <n v="29"/>
    <n v="0"/>
    <n v="12237.73"/>
    <x v="1"/>
    <x v="0"/>
    <s v="R1012"/>
    <d v="1966-07-29T00:00:00"/>
    <n v="56"/>
  </r>
  <r>
    <s v="Id880"/>
    <n v="1963"/>
    <s v="Jul"/>
    <n v="17"/>
    <n v="0"/>
    <n v="12244.53"/>
    <x v="1"/>
    <x v="1"/>
    <s v="R1013"/>
    <d v="1963-07-17T00:00:00"/>
    <n v="59"/>
  </r>
  <r>
    <s v="Id879"/>
    <n v="1974"/>
    <s v="Jun"/>
    <n v="23"/>
    <n v="0"/>
    <n v="12245.17"/>
    <x v="1"/>
    <x v="1"/>
    <s v="R1012"/>
    <d v="1974-06-23T00:00:00"/>
    <n v="48"/>
  </r>
  <r>
    <s v="Id878"/>
    <n v="1989"/>
    <s v="Nov"/>
    <n v="23"/>
    <n v="3"/>
    <n v="12254.44"/>
    <x v="1"/>
    <x v="0"/>
    <s v="R1026"/>
    <d v="1989-11-23T00:00:00"/>
    <n v="33"/>
  </r>
  <r>
    <s v="Id877"/>
    <n v="1986"/>
    <s v="Aug"/>
    <n v="13"/>
    <n v="3"/>
    <n v="12255.04"/>
    <x v="1"/>
    <x v="2"/>
    <s v="R1026"/>
    <d v="1986-08-13T00:00:00"/>
    <n v="36"/>
  </r>
  <r>
    <s v="Id876"/>
    <n v="1966"/>
    <s v="Dec"/>
    <n v="6"/>
    <n v="2"/>
    <n v="12265.51"/>
    <x v="1"/>
    <x v="0"/>
    <s v="R1013"/>
    <d v="1966-12-06T00:00:00"/>
    <n v="56"/>
  </r>
  <r>
    <s v="Id875"/>
    <n v="1967"/>
    <s v="Dec"/>
    <n v="30"/>
    <n v="2"/>
    <n v="12268.63"/>
    <x v="1"/>
    <x v="1"/>
    <s v="R1012"/>
    <d v="1967-12-30T00:00:00"/>
    <n v="55"/>
  </r>
  <r>
    <s v="Id874"/>
    <n v="1967"/>
    <s v="Aug"/>
    <n v="28"/>
    <n v="2"/>
    <n v="12269.69"/>
    <x v="1"/>
    <x v="2"/>
    <s v="R1012"/>
    <d v="1967-08-28T00:00:00"/>
    <n v="55"/>
  </r>
  <r>
    <s v="Id873"/>
    <n v="1966"/>
    <s v="Nov"/>
    <n v="16"/>
    <n v="0"/>
    <n v="12282.03"/>
    <x v="1"/>
    <x v="1"/>
    <s v="R1025"/>
    <d v="1966-11-16T00:00:00"/>
    <n v="56"/>
  </r>
  <r>
    <s v="Id872"/>
    <n v="1990"/>
    <s v="Oct"/>
    <n v="29"/>
    <n v="3"/>
    <n v="12282.38"/>
    <x v="1"/>
    <x v="1"/>
    <s v="R1011"/>
    <d v="1990-10-29T00:00:00"/>
    <n v="32"/>
  </r>
  <r>
    <s v="Id871"/>
    <n v="1963"/>
    <s v="Oct"/>
    <n v="28"/>
    <n v="0"/>
    <n v="12299.59"/>
    <x v="1"/>
    <x v="1"/>
    <s v="R1025"/>
    <d v="1963-10-28T00:00:00"/>
    <n v="59"/>
  </r>
  <r>
    <s v="Id870"/>
    <n v="1963"/>
    <s v="Aug"/>
    <n v="29"/>
    <n v="0"/>
    <n v="12323.94"/>
    <x v="1"/>
    <x v="0"/>
    <s v="R1017"/>
    <d v="1963-08-29T00:00:00"/>
    <n v="59"/>
  </r>
  <r>
    <s v="Id869"/>
    <n v="1963"/>
    <s v="Aug"/>
    <n v="2"/>
    <n v="1"/>
    <n v="12333.83"/>
    <x v="1"/>
    <x v="2"/>
    <s v="R1011"/>
    <d v="1963-08-02T00:00:00"/>
    <n v="59"/>
  </r>
  <r>
    <s v="Id868"/>
    <n v="1963"/>
    <s v="Sep"/>
    <n v="22"/>
    <n v="1"/>
    <n v="12347.17"/>
    <x v="1"/>
    <x v="0"/>
    <s v="R1011"/>
    <d v="1963-09-22T00:00:00"/>
    <n v="59"/>
  </r>
  <r>
    <s v="Id867"/>
    <n v="1966"/>
    <s v="Dec"/>
    <n v="29"/>
    <n v="3"/>
    <n v="12363.55"/>
    <x v="1"/>
    <x v="0"/>
    <s v="R1011"/>
    <d v="1966-12-29T00:00:00"/>
    <n v="56"/>
  </r>
  <r>
    <s v="Id866"/>
    <n v="1962"/>
    <s v="Sep"/>
    <n v="26"/>
    <n v="0"/>
    <n v="12369.89"/>
    <x v="1"/>
    <x v="2"/>
    <s v="R1024"/>
    <d v="1962-09-26T00:00:00"/>
    <n v="60"/>
  </r>
  <r>
    <s v="Id865"/>
    <n v="1989"/>
    <s v="Dec"/>
    <n v="29"/>
    <n v="0"/>
    <n v="12404.88"/>
    <x v="1"/>
    <x v="0"/>
    <s v="R1016"/>
    <d v="1989-12-29T00:00:00"/>
    <n v="33"/>
  </r>
  <r>
    <s v="Id864"/>
    <n v="1972"/>
    <s v="Aug"/>
    <n v="21"/>
    <n v="0"/>
    <n v="12407.3"/>
    <x v="1"/>
    <x v="2"/>
    <s v="R1021"/>
    <d v="1972-08-21T00:00:00"/>
    <n v="50"/>
  </r>
  <r>
    <s v="Id863"/>
    <n v="1979"/>
    <s v="Jul"/>
    <n v="14"/>
    <n v="2"/>
    <n v="12408.29"/>
    <x v="1"/>
    <x v="1"/>
    <s v="R1022"/>
    <d v="1979-07-14T00:00:00"/>
    <n v="43"/>
  </r>
  <r>
    <s v="Id862"/>
    <n v="1964"/>
    <s v="Aug"/>
    <n v="4"/>
    <n v="0"/>
    <n v="12430.95"/>
    <x v="1"/>
    <x v="0"/>
    <s v="R1024"/>
    <d v="1964-08-04T00:00:00"/>
    <n v="58"/>
  </r>
  <r>
    <s v="Id861"/>
    <n v="1995"/>
    <s v="Aug"/>
    <n v="9"/>
    <n v="0"/>
    <n v="12452.25"/>
    <x v="1"/>
    <x v="0"/>
    <s v="R1012"/>
    <d v="1995-08-09T00:00:00"/>
    <n v="27"/>
  </r>
  <r>
    <s v="Id860"/>
    <n v="1968"/>
    <s v="Nov"/>
    <n v="26"/>
    <n v="3"/>
    <n v="12475.35"/>
    <x v="1"/>
    <x v="1"/>
    <s v="R1012"/>
    <d v="1968-11-26T00:00:00"/>
    <n v="54"/>
  </r>
  <r>
    <s v="Id859"/>
    <n v="1968"/>
    <s v="Nov"/>
    <n v="12"/>
    <n v="3"/>
    <n v="12479.71"/>
    <x v="1"/>
    <x v="0"/>
    <s v="R1012"/>
    <d v="1968-11-12T00:00:00"/>
    <n v="54"/>
  </r>
  <r>
    <s v="Id858"/>
    <n v="1967"/>
    <s v="Sep"/>
    <n v="1"/>
    <n v="3"/>
    <n v="12485.8"/>
    <x v="1"/>
    <x v="0"/>
    <s v="R1013"/>
    <d v="1967-09-01T00:00:00"/>
    <n v="55"/>
  </r>
  <r>
    <s v="Id857"/>
    <n v="1968"/>
    <s v="Dec"/>
    <n v="3"/>
    <n v="3"/>
    <n v="12495.29"/>
    <x v="1"/>
    <x v="0"/>
    <s v="R1012"/>
    <d v="1968-12-03T00:00:00"/>
    <n v="54"/>
  </r>
  <r>
    <s v="Id856"/>
    <n v="1966"/>
    <s v="Jul"/>
    <n v="12"/>
    <n v="0"/>
    <n v="12499.88"/>
    <x v="1"/>
    <x v="2"/>
    <s v="R1012"/>
    <d v="1966-07-12T00:00:00"/>
    <n v="56"/>
  </r>
  <r>
    <s v="Id855"/>
    <n v="1962"/>
    <s v="Oct"/>
    <n v="16"/>
    <n v="0"/>
    <n v="12523.6"/>
    <x v="1"/>
    <x v="0"/>
    <s v="R1012"/>
    <d v="1962-10-16T00:00:00"/>
    <n v="60"/>
  </r>
  <r>
    <s v="Id854"/>
    <n v="1961"/>
    <s v="Nov"/>
    <n v="28"/>
    <n v="0"/>
    <n v="12557.61"/>
    <x v="1"/>
    <x v="0"/>
    <s v="R1013"/>
    <d v="1961-11-28T00:00:00"/>
    <n v="61"/>
  </r>
  <r>
    <s v="Id853"/>
    <n v="1961"/>
    <s v="Nov"/>
    <n v="28"/>
    <n v="0"/>
    <n v="12574.05"/>
    <x v="1"/>
    <x v="1"/>
    <s v="R1011"/>
    <d v="1961-11-28T00:00:00"/>
    <n v="61"/>
  </r>
  <r>
    <s v="Id852"/>
    <n v="1969"/>
    <s v="Nov"/>
    <n v="26"/>
    <n v="0"/>
    <n v="12579.92"/>
    <x v="1"/>
    <x v="1"/>
    <s v="R1025"/>
    <d v="1969-11-26T00:00:00"/>
    <n v="53"/>
  </r>
  <r>
    <s v="Id851"/>
    <n v="1970"/>
    <s v="Jun"/>
    <n v="18"/>
    <n v="5"/>
    <n v="12592.53"/>
    <x v="1"/>
    <x v="2"/>
    <s v="R1013"/>
    <d v="1970-06-18T00:00:00"/>
    <n v="52"/>
  </r>
  <r>
    <s v="Id850"/>
    <n v="1988"/>
    <s v="Aug"/>
    <n v="11"/>
    <n v="3"/>
    <n v="12600.46"/>
    <x v="1"/>
    <x v="1"/>
    <s v="R1023"/>
    <d v="1988-08-11T00:00:00"/>
    <n v="34"/>
  </r>
  <r>
    <s v="Id849"/>
    <n v="1998"/>
    <s v="Nov"/>
    <n v="18"/>
    <n v="1"/>
    <n v="12609.89"/>
    <x v="1"/>
    <x v="0"/>
    <s v="R1012"/>
    <d v="1998-11-18T00:00:00"/>
    <n v="24"/>
  </r>
  <r>
    <s v="Id848"/>
    <n v="1963"/>
    <s v="Aug"/>
    <n v="19"/>
    <n v="0"/>
    <n v="12622.18"/>
    <x v="1"/>
    <x v="1"/>
    <s v="R1012"/>
    <d v="1963-08-19T00:00:00"/>
    <n v="59"/>
  </r>
  <r>
    <s v="Id847"/>
    <n v="1970"/>
    <s v="Dec"/>
    <n v="28"/>
    <n v="0"/>
    <n v="12624.74"/>
    <x v="1"/>
    <x v="1"/>
    <s v="R1012"/>
    <d v="1970-12-28T00:00:00"/>
    <n v="52"/>
  </r>
  <r>
    <s v="Id846"/>
    <n v="1965"/>
    <s v="Oct"/>
    <n v="4"/>
    <n v="2"/>
    <n v="12629.17"/>
    <x v="1"/>
    <x v="1"/>
    <s v="R1013"/>
    <d v="1965-10-04T00:00:00"/>
    <n v="57"/>
  </r>
  <r>
    <s v="Id845"/>
    <n v="1962"/>
    <s v="Nov"/>
    <n v="22"/>
    <n v="0"/>
    <n v="12629.9"/>
    <x v="1"/>
    <x v="0"/>
    <s v="R1013"/>
    <d v="1962-11-22T00:00:00"/>
    <n v="60"/>
  </r>
  <r>
    <s v="Id844"/>
    <n v="1962"/>
    <s v="Jul"/>
    <n v="22"/>
    <n v="0"/>
    <n v="12638.2"/>
    <x v="1"/>
    <x v="1"/>
    <s v="R1011"/>
    <d v="1962-07-22T00:00:00"/>
    <n v="60"/>
  </r>
  <r>
    <s v="Id843"/>
    <n v="1972"/>
    <s v="Sep"/>
    <n v="5"/>
    <n v="0"/>
    <n v="12640.24"/>
    <x v="1"/>
    <x v="1"/>
    <s v="R1011"/>
    <d v="1972-09-05T00:00:00"/>
    <n v="50"/>
  </r>
  <r>
    <s v="Id842"/>
    <n v="1966"/>
    <s v="Dec"/>
    <n v="17"/>
    <n v="2"/>
    <n v="12643.38"/>
    <x v="1"/>
    <x v="1"/>
    <s v="R1012"/>
    <d v="1966-12-17T00:00:00"/>
    <n v="56"/>
  </r>
  <r>
    <s v="Id841"/>
    <n v="1962"/>
    <s v="Jul"/>
    <n v="11"/>
    <n v="0"/>
    <n v="12644.59"/>
    <x v="1"/>
    <x v="2"/>
    <s v="R1011"/>
    <d v="1962-07-11T00:00:00"/>
    <n v="60"/>
  </r>
  <r>
    <s v="Id840"/>
    <n v="1965"/>
    <s v="Sep"/>
    <n v="14"/>
    <n v="2"/>
    <n v="12646.21"/>
    <x v="1"/>
    <x v="2"/>
    <s v="R1011"/>
    <d v="1965-09-14T00:00:00"/>
    <n v="57"/>
  </r>
  <r>
    <s v="Id839"/>
    <n v="1962"/>
    <s v="Aug"/>
    <n v="27"/>
    <n v="0"/>
    <n v="12648.7"/>
    <x v="1"/>
    <x v="2"/>
    <s v="R1013"/>
    <d v="1962-08-27T00:00:00"/>
    <n v="60"/>
  </r>
  <r>
    <s v="Id838"/>
    <n v="1974"/>
    <s v="Sep"/>
    <n v="24"/>
    <n v="0"/>
    <n v="12697.48"/>
    <x v="1"/>
    <x v="0"/>
    <s v="R1021"/>
    <d v="1974-09-24T00:00:00"/>
    <n v="48"/>
  </r>
  <r>
    <s v="Id837"/>
    <n v="1992"/>
    <s v="Jul"/>
    <n v="7"/>
    <n v="0"/>
    <n v="12699.56"/>
    <x v="1"/>
    <x v="2"/>
    <s v="R1011"/>
    <d v="1992-07-07T00:00:00"/>
    <n v="30"/>
  </r>
  <r>
    <s v="Id836"/>
    <n v="1964"/>
    <s v="Nov"/>
    <n v="28"/>
    <n v="0"/>
    <n v="12700.63"/>
    <x v="1"/>
    <x v="0"/>
    <s v="R1011"/>
    <d v="1964-11-28T00:00:00"/>
    <n v="58"/>
  </r>
  <r>
    <s v="Id835"/>
    <n v="1970"/>
    <s v="Jul"/>
    <n v="8"/>
    <n v="0"/>
    <n v="12713"/>
    <x v="1"/>
    <x v="1"/>
    <s v="R1011"/>
    <d v="1970-07-08T00:00:00"/>
    <n v="52"/>
  </r>
  <r>
    <s v="Id834"/>
    <n v="1988"/>
    <s v="Jul"/>
    <n v="17"/>
    <n v="3"/>
    <n v="12718.21"/>
    <x v="1"/>
    <x v="1"/>
    <s v="R1026"/>
    <d v="1988-07-17T00:00:00"/>
    <n v="34"/>
  </r>
  <r>
    <s v="Id833"/>
    <n v="1962"/>
    <s v="Sep"/>
    <n v="2"/>
    <n v="0"/>
    <n v="12731"/>
    <x v="1"/>
    <x v="0"/>
    <s v="R1016"/>
    <d v="1962-09-02T00:00:00"/>
    <n v="60"/>
  </r>
  <r>
    <s v="Id832"/>
    <n v="1962"/>
    <s v="Oct"/>
    <n v="1"/>
    <n v="0"/>
    <n v="12741.17"/>
    <x v="1"/>
    <x v="1"/>
    <s v="R1017"/>
    <d v="1962-10-01T00:00:00"/>
    <n v="60"/>
  </r>
  <r>
    <s v="Id831"/>
    <n v="1975"/>
    <s v="Sep"/>
    <n v="25"/>
    <n v="1"/>
    <n v="12770.27"/>
    <x v="1"/>
    <x v="0"/>
    <s v="R1021"/>
    <d v="1975-09-25T00:00:00"/>
    <n v="47"/>
  </r>
  <r>
    <s v="Id830"/>
    <n v="1972"/>
    <s v="Oct"/>
    <n v="7"/>
    <n v="0"/>
    <n v="12776.05"/>
    <x v="1"/>
    <x v="0"/>
    <s v="R1026"/>
    <d v="1972-10-07T00:00:00"/>
    <n v="50"/>
  </r>
  <r>
    <s v="Id829"/>
    <n v="1963"/>
    <s v="Dec"/>
    <n v="5"/>
    <n v="0"/>
    <n v="12788.03"/>
    <x v="1"/>
    <x v="0"/>
    <s v="R1025"/>
    <d v="1963-12-05T00:00:00"/>
    <n v="59"/>
  </r>
  <r>
    <s v="Id828"/>
    <n v="1983"/>
    <s v="Oct"/>
    <n v="29"/>
    <n v="3"/>
    <n v="12788.18"/>
    <x v="1"/>
    <x v="1"/>
    <s v="R1026"/>
    <d v="1983-10-29T00:00:00"/>
    <n v="39"/>
  </r>
  <r>
    <s v="Id827"/>
    <n v="1978"/>
    <s v="Jul"/>
    <n v="24"/>
    <n v="0"/>
    <n v="12797.21"/>
    <x v="1"/>
    <x v="1"/>
    <s v="R1024"/>
    <d v="1978-07-24T00:00:00"/>
    <n v="44"/>
  </r>
  <r>
    <s v="Id826"/>
    <n v="1963"/>
    <s v="Jul"/>
    <n v="20"/>
    <n v="0"/>
    <n v="12815.44"/>
    <x v="1"/>
    <x v="0"/>
    <s v="R1024"/>
    <d v="1963-07-20T00:00:00"/>
    <n v="59"/>
  </r>
  <r>
    <s v="Id825"/>
    <n v="1967"/>
    <s v="Sep"/>
    <n v="25"/>
    <n v="0"/>
    <n v="12823.25"/>
    <x v="1"/>
    <x v="0"/>
    <s v="R1021"/>
    <d v="1967-09-25T00:00:00"/>
    <n v="55"/>
  </r>
  <r>
    <s v="Id824"/>
    <n v="2004"/>
    <s v="Nov"/>
    <n v="9"/>
    <n v="2"/>
    <n v="12829.46"/>
    <x v="1"/>
    <x v="0"/>
    <s v="R1016"/>
    <d v="2004-11-09T00:00:00"/>
    <n v="18"/>
  </r>
  <r>
    <s v="Id823"/>
    <n v="1993"/>
    <s v="Sep"/>
    <n v="27"/>
    <n v="0"/>
    <n v="12847.24"/>
    <x v="1"/>
    <x v="2"/>
    <s v="R1012"/>
    <d v="1993-09-27T00:00:00"/>
    <n v="29"/>
  </r>
  <r>
    <s v="Id822"/>
    <n v="1973"/>
    <s v="Sep"/>
    <n v="22"/>
    <n v="0"/>
    <n v="12852.37"/>
    <x v="1"/>
    <x v="1"/>
    <s v="R1012"/>
    <d v="1973-09-22T00:00:00"/>
    <n v="49"/>
  </r>
  <r>
    <s v="Id821"/>
    <n v="1963"/>
    <s v="Sep"/>
    <n v="27"/>
    <n v="0"/>
    <n v="12856.84"/>
    <x v="1"/>
    <x v="0"/>
    <s v="R1021"/>
    <d v="1963-09-27T00:00:00"/>
    <n v="59"/>
  </r>
  <r>
    <s v="Id820"/>
    <n v="1984"/>
    <s v="Aug"/>
    <n v="6"/>
    <n v="3"/>
    <n v="12870.31"/>
    <x v="1"/>
    <x v="0"/>
    <s v="R1012"/>
    <d v="1984-08-06T00:00:00"/>
    <n v="38"/>
  </r>
  <r>
    <s v="Id819"/>
    <n v="2004"/>
    <s v="Jul"/>
    <n v="9"/>
    <n v="0"/>
    <n v="12890.06"/>
    <x v="1"/>
    <x v="1"/>
    <s v="R1019"/>
    <d v="2004-07-09T00:00:00"/>
    <n v="18"/>
  </r>
  <r>
    <s v="Id818"/>
    <n v="1963"/>
    <s v="Aug"/>
    <n v="16"/>
    <n v="1"/>
    <n v="12913.99"/>
    <x v="1"/>
    <x v="2"/>
    <s v="R1016"/>
    <d v="1963-08-16T00:00:00"/>
    <n v="59"/>
  </r>
  <r>
    <s v="Id817"/>
    <n v="1963"/>
    <s v="Sep"/>
    <n v="1"/>
    <n v="2"/>
    <n v="12925.89"/>
    <x v="1"/>
    <x v="2"/>
    <s v="R1013"/>
    <d v="1963-09-01T00:00:00"/>
    <n v="59"/>
  </r>
  <r>
    <s v="Id816"/>
    <n v="1963"/>
    <s v="Aug"/>
    <n v="14"/>
    <n v="2"/>
    <n v="12928.79"/>
    <x v="1"/>
    <x v="2"/>
    <s v="R1013"/>
    <d v="1963-08-14T00:00:00"/>
    <n v="59"/>
  </r>
  <r>
    <s v="Id815"/>
    <n v="1966"/>
    <s v="Dec"/>
    <n v="22"/>
    <n v="4"/>
    <n v="12949.16"/>
    <x v="1"/>
    <x v="0"/>
    <s v="R1013"/>
    <d v="1966-12-22T00:00:00"/>
    <n v="56"/>
  </r>
  <r>
    <s v="Id814"/>
    <n v="1961"/>
    <s v="Aug"/>
    <n v="20"/>
    <n v="0"/>
    <n v="12950.07"/>
    <x v="1"/>
    <x v="1"/>
    <s v="R1012"/>
    <d v="1961-08-20T00:00:00"/>
    <n v="61"/>
  </r>
  <r>
    <s v="Id813"/>
    <n v="1960"/>
    <s v="Nov"/>
    <n v="4"/>
    <n v="0"/>
    <n v="12957.12"/>
    <x v="1"/>
    <x v="1"/>
    <s v="R1011"/>
    <d v="1960-11-04T00:00:00"/>
    <n v="62"/>
  </r>
  <r>
    <s v="Id812"/>
    <n v="1960"/>
    <s v="Jun"/>
    <n v="22"/>
    <n v="0"/>
    <n v="12979.36"/>
    <x v="1"/>
    <x v="1"/>
    <s v="R1011"/>
    <d v="1960-06-22T00:00:00"/>
    <n v="62"/>
  </r>
  <r>
    <s v="Id811"/>
    <n v="1960"/>
    <s v="Sep"/>
    <n v="23"/>
    <n v="0"/>
    <n v="12981.35"/>
    <x v="1"/>
    <x v="0"/>
    <s v="R1013"/>
    <d v="1960-09-23T00:00:00"/>
    <n v="62"/>
  </r>
  <r>
    <s v="Id810"/>
    <n v="1960"/>
    <s v="Nov"/>
    <n v="28"/>
    <n v="0"/>
    <n v="12982.87"/>
    <x v="1"/>
    <x v="1"/>
    <s v="R1013"/>
    <d v="1960-11-28T00:00:00"/>
    <n v="62"/>
  </r>
  <r>
    <s v="Id809"/>
    <n v="1979"/>
    <s v="Nov"/>
    <n v="27"/>
    <n v="2"/>
    <n v="12994.12"/>
    <x v="1"/>
    <x v="2"/>
    <s v="R1026"/>
    <d v="1979-11-27T00:00:00"/>
    <n v="43"/>
  </r>
  <r>
    <s v="Id808"/>
    <n v="1981"/>
    <s v="Oct"/>
    <n v="30"/>
    <n v="1"/>
    <n v="13002.91"/>
    <x v="1"/>
    <x v="1"/>
    <s v="R1012"/>
    <d v="1981-10-30T00:00:00"/>
    <n v="41"/>
  </r>
  <r>
    <s v="Id807"/>
    <n v="1962"/>
    <s v="Jun"/>
    <n v="24"/>
    <n v="0"/>
    <n v="13004.95"/>
    <x v="1"/>
    <x v="1"/>
    <s v="R1012"/>
    <d v="1962-06-24T00:00:00"/>
    <n v="60"/>
  </r>
  <r>
    <s v="Id806"/>
    <n v="1969"/>
    <s v="Dec"/>
    <n v="13"/>
    <n v="0"/>
    <n v="13008.07"/>
    <x v="1"/>
    <x v="0"/>
    <s v="R1012"/>
    <d v="1969-12-13T00:00:00"/>
    <n v="53"/>
  </r>
  <r>
    <s v="Id805"/>
    <n v="1972"/>
    <s v="Sep"/>
    <n v="27"/>
    <n v="0"/>
    <n v="13010.86"/>
    <x v="1"/>
    <x v="2"/>
    <s v="R1012"/>
    <d v="1972-09-27T00:00:00"/>
    <n v="50"/>
  </r>
  <r>
    <s v="Id804"/>
    <n v="1962"/>
    <s v="Jul"/>
    <n v="20"/>
    <n v="0"/>
    <n v="13012.21"/>
    <x v="1"/>
    <x v="1"/>
    <s v="R1012"/>
    <d v="1962-07-20T00:00:00"/>
    <n v="60"/>
  </r>
  <r>
    <s v="Id803"/>
    <n v="1964"/>
    <s v="Sep"/>
    <n v="23"/>
    <n v="1"/>
    <n v="13019.16"/>
    <x v="1"/>
    <x v="1"/>
    <s v="R1024"/>
    <d v="1964-09-23T00:00:00"/>
    <n v="58"/>
  </r>
  <r>
    <s v="Id802"/>
    <n v="1965"/>
    <s v="Nov"/>
    <n v="4"/>
    <n v="0"/>
    <n v="13023.93"/>
    <x v="1"/>
    <x v="2"/>
    <s v="R1025"/>
    <d v="1965-11-04T00:00:00"/>
    <n v="57"/>
  </r>
  <r>
    <s v="Id801"/>
    <n v="1961"/>
    <s v="Nov"/>
    <n v="9"/>
    <n v="0"/>
    <n v="13041.92"/>
    <x v="1"/>
    <x v="1"/>
    <s v="R1011"/>
    <d v="1961-11-09T00:00:00"/>
    <n v="61"/>
  </r>
  <r>
    <s v="Id800"/>
    <n v="1969"/>
    <s v="Sep"/>
    <n v="23"/>
    <n v="0"/>
    <n v="13044.41"/>
    <x v="1"/>
    <x v="1"/>
    <s v="R1012"/>
    <d v="1969-09-23T00:00:00"/>
    <n v="53"/>
  </r>
  <r>
    <s v="Id799"/>
    <n v="1967"/>
    <s v="Aug"/>
    <n v="6"/>
    <n v="3"/>
    <n v="13047.33"/>
    <x v="1"/>
    <x v="0"/>
    <s v="R1024"/>
    <d v="1967-08-06T00:00:00"/>
    <n v="55"/>
  </r>
  <r>
    <s v="Id798"/>
    <n v="1985"/>
    <s v="Oct"/>
    <n v="26"/>
    <n v="3"/>
    <n v="13051.22"/>
    <x v="1"/>
    <x v="1"/>
    <s v="R1026"/>
    <d v="1985-10-26T00:00:00"/>
    <n v="37"/>
  </r>
  <r>
    <s v="Id797"/>
    <n v="1961"/>
    <s v="Nov"/>
    <n v="6"/>
    <n v="0"/>
    <n v="13063.88"/>
    <x v="1"/>
    <x v="2"/>
    <s v="R1011"/>
    <d v="1961-11-06T00:00:00"/>
    <n v="61"/>
  </r>
  <r>
    <s v="Id796"/>
    <n v="1978"/>
    <s v="Jul"/>
    <n v="17"/>
    <n v="2"/>
    <n v="13101.74"/>
    <x v="1"/>
    <x v="2"/>
    <s v="R1026"/>
    <d v="1978-07-17T00:00:00"/>
    <n v="44"/>
  </r>
  <r>
    <s v="Id795"/>
    <n v="1971"/>
    <s v="Oct"/>
    <n v="30"/>
    <n v="0"/>
    <n v="13110.79"/>
    <x v="1"/>
    <x v="2"/>
    <s v="R1011"/>
    <d v="1971-10-30T00:00:00"/>
    <n v="51"/>
  </r>
  <r>
    <s v="Id794"/>
    <n v="1962"/>
    <s v="Aug"/>
    <n v="2"/>
    <n v="1"/>
    <n v="13112.6"/>
    <x v="1"/>
    <x v="0"/>
    <s v="R1012"/>
    <d v="1962-08-02T00:00:00"/>
    <n v="60"/>
  </r>
  <r>
    <s v="Id793"/>
    <n v="1992"/>
    <s v="Aug"/>
    <n v="12"/>
    <n v="0"/>
    <n v="13113.51"/>
    <x v="1"/>
    <x v="2"/>
    <s v="R1026"/>
    <d v="1992-08-12T00:00:00"/>
    <n v="30"/>
  </r>
  <r>
    <s v="Id792"/>
    <n v="1963"/>
    <s v="Sep"/>
    <n v="14"/>
    <n v="0"/>
    <n v="13116.84"/>
    <x v="1"/>
    <x v="1"/>
    <s v="R1012"/>
    <d v="1963-09-14T00:00:00"/>
    <n v="59"/>
  </r>
  <r>
    <s v="Id791"/>
    <n v="1999"/>
    <s v="Aug"/>
    <n v="16"/>
    <n v="0"/>
    <n v="13126.68"/>
    <x v="1"/>
    <x v="0"/>
    <s v="R1011"/>
    <d v="1999-08-16T00:00:00"/>
    <n v="23"/>
  </r>
  <r>
    <s v="Id790"/>
    <n v="1961"/>
    <s v="Sep"/>
    <n v="7"/>
    <n v="0"/>
    <n v="13129.6"/>
    <x v="1"/>
    <x v="2"/>
    <s v="R1017"/>
    <d v="1961-09-07T00:00:00"/>
    <n v="61"/>
  </r>
  <r>
    <s v="Id789"/>
    <n v="1961"/>
    <s v="Dec"/>
    <n v="6"/>
    <n v="0"/>
    <n v="13143.34"/>
    <x v="1"/>
    <x v="2"/>
    <s v="R1020"/>
    <d v="1961-12-06T00:00:00"/>
    <n v="61"/>
  </r>
  <r>
    <s v="Id788"/>
    <n v="1961"/>
    <s v="Dec"/>
    <n v="6"/>
    <n v="0"/>
    <n v="13143.86"/>
    <x v="1"/>
    <x v="2"/>
    <s v="R1016"/>
    <d v="1961-12-06T00:00:00"/>
    <n v="61"/>
  </r>
  <r>
    <s v="Id787"/>
    <n v="1962"/>
    <s v="Aug"/>
    <n v="5"/>
    <n v="0"/>
    <n v="13204.29"/>
    <x v="1"/>
    <x v="1"/>
    <s v="R1024"/>
    <d v="1962-08-05T00:00:00"/>
    <n v="60"/>
  </r>
  <r>
    <s v="Id786"/>
    <n v="1982"/>
    <s v="Oct"/>
    <n v="15"/>
    <n v="3"/>
    <n v="13214.43"/>
    <x v="1"/>
    <x v="2"/>
    <s v="R1012"/>
    <d v="1982-10-15T00:00:00"/>
    <n v="40"/>
  </r>
  <r>
    <s v="Id785"/>
    <n v="1962"/>
    <s v="Dec"/>
    <n v="7"/>
    <n v="0"/>
    <n v="13217.09"/>
    <x v="1"/>
    <x v="1"/>
    <s v="R1024"/>
    <d v="1962-12-07T00:00:00"/>
    <n v="60"/>
  </r>
  <r>
    <s v="Id784"/>
    <n v="1965"/>
    <s v="Nov"/>
    <n v="13"/>
    <n v="2"/>
    <n v="13224.06"/>
    <x v="1"/>
    <x v="0"/>
    <s v="R1024"/>
    <d v="1965-11-13T00:00:00"/>
    <n v="57"/>
  </r>
  <r>
    <s v="Id783"/>
    <n v="1962"/>
    <s v="Nov"/>
    <n v="24"/>
    <n v="1"/>
    <n v="13224.69"/>
    <x v="1"/>
    <x v="2"/>
    <s v="R1011"/>
    <d v="1962-11-24T00:00:00"/>
    <n v="60"/>
  </r>
  <r>
    <s v="Id782"/>
    <n v="1962"/>
    <s v="Oct"/>
    <n v="11"/>
    <n v="0"/>
    <n v="13228.85"/>
    <x v="1"/>
    <x v="0"/>
    <s v="R1023"/>
    <d v="1962-10-11T00:00:00"/>
    <n v="60"/>
  </r>
  <r>
    <s v="Id781"/>
    <n v="1994"/>
    <s v="Jul"/>
    <n v="1"/>
    <n v="0"/>
    <n v="13292.52"/>
    <x v="1"/>
    <x v="0"/>
    <s v="R1012"/>
    <d v="1994-07-01T00:00:00"/>
    <n v="28"/>
  </r>
  <r>
    <s v="Id780"/>
    <n v="1976"/>
    <s v="Aug"/>
    <n v="23"/>
    <n v="2"/>
    <n v="13333.71"/>
    <x v="1"/>
    <x v="2"/>
    <s v="R1012"/>
    <d v="1976-08-23T00:00:00"/>
    <n v="46"/>
  </r>
  <r>
    <s v="Id779"/>
    <n v="1960"/>
    <s v="Nov"/>
    <n v="11"/>
    <n v="0"/>
    <n v="13352.1"/>
    <x v="1"/>
    <x v="1"/>
    <s v="R1012"/>
    <d v="1960-11-11T00:00:00"/>
    <n v="62"/>
  </r>
  <r>
    <s v="Id778"/>
    <n v="1990"/>
    <s v="Oct"/>
    <n v="2"/>
    <n v="3"/>
    <n v="13360.94"/>
    <x v="1"/>
    <x v="1"/>
    <s v="R1012"/>
    <d v="1990-10-02T00:00:00"/>
    <n v="32"/>
  </r>
  <r>
    <s v="Id777"/>
    <n v="1964"/>
    <s v="Sep"/>
    <n v="24"/>
    <n v="0"/>
    <n v="13375.76"/>
    <x v="1"/>
    <x v="2"/>
    <s v="R1025"/>
    <d v="1964-09-24T00:00:00"/>
    <n v="58"/>
  </r>
  <r>
    <s v="Id776"/>
    <n v="1979"/>
    <s v="Sep"/>
    <n v="30"/>
    <n v="2"/>
    <n v="13377.41"/>
    <x v="1"/>
    <x v="0"/>
    <s v="R1026"/>
    <d v="1979-09-30T00:00:00"/>
    <n v="43"/>
  </r>
  <r>
    <s v="Id775"/>
    <n v="1984"/>
    <s v="Jun"/>
    <n v="6"/>
    <n v="3"/>
    <n v="13383.67"/>
    <x v="1"/>
    <x v="2"/>
    <s v="R1023"/>
    <d v="1984-06-06T00:00:00"/>
    <n v="39"/>
  </r>
  <r>
    <s v="Id774"/>
    <n v="1959"/>
    <s v="Dec"/>
    <n v="9"/>
    <n v="0"/>
    <n v="13390.56"/>
    <x v="1"/>
    <x v="0"/>
    <s v="R1011"/>
    <d v="1959-12-09T00:00:00"/>
    <n v="63"/>
  </r>
  <r>
    <s v="Id773"/>
    <n v="1959"/>
    <s v="Nov"/>
    <n v="25"/>
    <n v="0"/>
    <n v="13393.76"/>
    <x v="1"/>
    <x v="1"/>
    <s v="R1011"/>
    <d v="1959-11-25T00:00:00"/>
    <n v="63"/>
  </r>
  <r>
    <s v="Id772"/>
    <n v="1959"/>
    <s v="Dec"/>
    <n v="20"/>
    <n v="0"/>
    <n v="13405.39"/>
    <x v="1"/>
    <x v="0"/>
    <s v="R1013"/>
    <d v="1959-12-20T00:00:00"/>
    <n v="63"/>
  </r>
  <r>
    <s v="Id771"/>
    <n v="1992"/>
    <s v="Dec"/>
    <n v="19"/>
    <n v="0"/>
    <n v="13412.97"/>
    <x v="1"/>
    <x v="0"/>
    <s v="R1023"/>
    <d v="1992-12-19T00:00:00"/>
    <n v="30"/>
  </r>
  <r>
    <s v="Id770"/>
    <n v="1961"/>
    <s v="Jul"/>
    <n v="22"/>
    <n v="0"/>
    <n v="13415.04"/>
    <x v="1"/>
    <x v="2"/>
    <s v="R1012"/>
    <d v="1961-07-22T00:00:00"/>
    <n v="61"/>
  </r>
  <r>
    <s v="Id769"/>
    <n v="1994"/>
    <s v="Jun"/>
    <n v="17"/>
    <n v="0"/>
    <n v="13417.05"/>
    <x v="1"/>
    <x v="0"/>
    <s v="R1012"/>
    <d v="1994-06-17T00:00:00"/>
    <n v="28"/>
  </r>
  <r>
    <s v="Id768"/>
    <n v="1961"/>
    <s v="Nov"/>
    <n v="3"/>
    <n v="0"/>
    <n v="13429.04"/>
    <x v="1"/>
    <x v="0"/>
    <s v="R1012"/>
    <d v="1961-11-03T00:00:00"/>
    <n v="61"/>
  </r>
  <r>
    <s v="Id767"/>
    <n v="1966"/>
    <s v="Nov"/>
    <n v="14"/>
    <n v="3"/>
    <n v="13430.27"/>
    <x v="1"/>
    <x v="0"/>
    <s v="R1024"/>
    <d v="1966-11-14T00:00:00"/>
    <n v="56"/>
  </r>
  <r>
    <s v="Id766"/>
    <n v="1975"/>
    <s v="Jun"/>
    <n v="29"/>
    <n v="1"/>
    <n v="13440.7"/>
    <x v="1"/>
    <x v="2"/>
    <s v="R1012"/>
    <d v="1975-06-29T00:00:00"/>
    <n v="47"/>
  </r>
  <r>
    <s v="Id765"/>
    <n v="1960"/>
    <s v="Aug"/>
    <n v="13"/>
    <n v="0"/>
    <n v="13451.12"/>
    <x v="1"/>
    <x v="1"/>
    <s v="R1011"/>
    <d v="1960-08-13T00:00:00"/>
    <n v="62"/>
  </r>
  <r>
    <s v="Id764"/>
    <n v="1960"/>
    <s v="Jul"/>
    <n v="11"/>
    <n v="0"/>
    <n v="13457.96"/>
    <x v="1"/>
    <x v="1"/>
    <s v="R1013"/>
    <d v="1960-07-11T00:00:00"/>
    <n v="62"/>
  </r>
  <r>
    <s v="Id763"/>
    <n v="1960"/>
    <s v="Dec"/>
    <n v="16"/>
    <n v="0"/>
    <n v="13462.52"/>
    <x v="1"/>
    <x v="2"/>
    <s v="R1011"/>
    <d v="1960-12-16T00:00:00"/>
    <n v="62"/>
  </r>
  <r>
    <s v="Id762"/>
    <n v="1985"/>
    <s v="Aug"/>
    <n v="19"/>
    <n v="3"/>
    <n v="13465.8"/>
    <x v="1"/>
    <x v="1"/>
    <s v="R1012"/>
    <d v="1985-08-19T00:00:00"/>
    <n v="37"/>
  </r>
  <r>
    <s v="Id761"/>
    <n v="1960"/>
    <s v="Jul"/>
    <n v="28"/>
    <n v="0"/>
    <n v="13470.8"/>
    <x v="1"/>
    <x v="2"/>
    <s v="R1013"/>
    <d v="1960-07-28T00:00:00"/>
    <n v="62"/>
  </r>
  <r>
    <s v="Id760"/>
    <n v="1960"/>
    <s v="Jul"/>
    <n v="24"/>
    <n v="0"/>
    <n v="13470.86"/>
    <x v="1"/>
    <x v="0"/>
    <s v="R1011"/>
    <d v="1960-07-24T00:00:00"/>
    <n v="62"/>
  </r>
  <r>
    <s v="Id759"/>
    <n v="1975"/>
    <s v="Aug"/>
    <n v="7"/>
    <n v="1"/>
    <n v="13472.19"/>
    <x v="1"/>
    <x v="2"/>
    <s v="R1012"/>
    <d v="1975-08-07T00:00:00"/>
    <n v="47"/>
  </r>
  <r>
    <s v="Id758"/>
    <n v="1990"/>
    <s v="Aug"/>
    <n v="30"/>
    <n v="3"/>
    <n v="13480.83"/>
    <x v="1"/>
    <x v="2"/>
    <s v="R1023"/>
    <d v="1990-08-30T00:00:00"/>
    <n v="32"/>
  </r>
  <r>
    <s v="Id757"/>
    <n v="1963"/>
    <s v="Oct"/>
    <n v="14"/>
    <n v="0"/>
    <n v="13511.28"/>
    <x v="1"/>
    <x v="1"/>
    <s v="R1012"/>
    <d v="1963-10-14T00:00:00"/>
    <n v="59"/>
  </r>
  <r>
    <s v="Id756"/>
    <n v="1960"/>
    <s v="Jul"/>
    <n v="11"/>
    <n v="0"/>
    <n v="13555"/>
    <x v="1"/>
    <x v="0"/>
    <s v="R1017"/>
    <d v="1960-07-11T00:00:00"/>
    <n v="62"/>
  </r>
  <r>
    <s v="Id755"/>
    <n v="1968"/>
    <s v="Jul"/>
    <n v="15"/>
    <n v="0"/>
    <n v="13566.04"/>
    <x v="1"/>
    <x v="0"/>
    <s v="R1026"/>
    <d v="1968-07-15T00:00:00"/>
    <n v="54"/>
  </r>
  <r>
    <s v="Id754"/>
    <n v="1992"/>
    <s v="Aug"/>
    <n v="14"/>
    <n v="0"/>
    <n v="13588.17"/>
    <x v="1"/>
    <x v="1"/>
    <s v="R1012"/>
    <d v="1992-08-14T00:00:00"/>
    <n v="30"/>
  </r>
  <r>
    <s v="Id753"/>
    <n v="1964"/>
    <s v="Sep"/>
    <n v="10"/>
    <n v="2"/>
    <n v="13607.37"/>
    <x v="1"/>
    <x v="1"/>
    <s v="R1024"/>
    <d v="1964-09-10T00:00:00"/>
    <n v="58"/>
  </r>
  <r>
    <s v="Id752"/>
    <n v="1961"/>
    <s v="Nov"/>
    <n v="18"/>
    <n v="0"/>
    <n v="13616.36"/>
    <x v="1"/>
    <x v="0"/>
    <s v="R1024"/>
    <d v="1961-11-18T00:00:00"/>
    <n v="61"/>
  </r>
  <r>
    <s v="Id751"/>
    <n v="1969"/>
    <s v="Jul"/>
    <n v="26"/>
    <n v="0"/>
    <n v="13622.01"/>
    <x v="1"/>
    <x v="0"/>
    <s v="R1012"/>
    <d v="1969-07-26T00:00:00"/>
    <n v="53"/>
  </r>
  <r>
    <s v="Id750"/>
    <n v="1961"/>
    <s v="Dec"/>
    <n v="24"/>
    <n v="0"/>
    <n v="13635.64"/>
    <x v="1"/>
    <x v="0"/>
    <s v="R1024"/>
    <d v="1961-12-24T00:00:00"/>
    <n v="61"/>
  </r>
  <r>
    <s v="Id749"/>
    <n v="1984"/>
    <s v="Jul"/>
    <n v="20"/>
    <n v="3"/>
    <n v="13638.06"/>
    <x v="1"/>
    <x v="0"/>
    <s v="R1023"/>
    <d v="1984-07-20T00:00:00"/>
    <n v="38"/>
  </r>
  <r>
    <s v="Id748"/>
    <n v="1963"/>
    <s v="Aug"/>
    <n v="4"/>
    <n v="0"/>
    <n v="13677.68"/>
    <x v="1"/>
    <x v="2"/>
    <s v="R1021"/>
    <d v="1963-08-04T00:00:00"/>
    <n v="59"/>
  </r>
  <r>
    <s v="Id747"/>
    <n v="1985"/>
    <s v="Sep"/>
    <n v="14"/>
    <n v="3"/>
    <n v="13685.51"/>
    <x v="1"/>
    <x v="1"/>
    <s v="R1026"/>
    <d v="1985-09-14T00:00:00"/>
    <n v="37"/>
  </r>
  <r>
    <s v="Id746"/>
    <n v="1986"/>
    <s v="Nov"/>
    <n v="24"/>
    <n v="3"/>
    <n v="13714.55"/>
    <x v="1"/>
    <x v="2"/>
    <s v="R1023"/>
    <d v="1986-11-24T00:00:00"/>
    <n v="36"/>
  </r>
  <r>
    <s v="Id745"/>
    <n v="1981"/>
    <s v="Aug"/>
    <n v="2"/>
    <n v="1"/>
    <n v="13725.47"/>
    <x v="1"/>
    <x v="2"/>
    <s v="R1024"/>
    <d v="1981-08-02T00:00:00"/>
    <n v="41"/>
  </r>
  <r>
    <s v="Id744"/>
    <n v="1985"/>
    <s v="Aug"/>
    <n v="29"/>
    <n v="3"/>
    <n v="13726.21"/>
    <x v="1"/>
    <x v="0"/>
    <s v="R1026"/>
    <d v="1985-08-29T00:00:00"/>
    <n v="37"/>
  </r>
  <r>
    <s v="Id743"/>
    <n v="1969"/>
    <s v="Oct"/>
    <n v="23"/>
    <n v="0"/>
    <n v="13746.74"/>
    <x v="1"/>
    <x v="2"/>
    <s v="R1026"/>
    <d v="1969-10-23T00:00:00"/>
    <n v="53"/>
  </r>
  <r>
    <s v="Id742"/>
    <n v="2004"/>
    <s v="Jul"/>
    <n v="16"/>
    <n v="0"/>
    <n v="13747.87"/>
    <x v="1"/>
    <x v="2"/>
    <s v="R1018"/>
    <d v="2004-07-16T00:00:00"/>
    <n v="18"/>
  </r>
  <r>
    <s v="Id741"/>
    <n v="1959"/>
    <s v="Aug"/>
    <n v="6"/>
    <n v="0"/>
    <n v="13770.1"/>
    <x v="1"/>
    <x v="1"/>
    <s v="R1012"/>
    <d v="1959-08-06T00:00:00"/>
    <n v="63"/>
  </r>
  <r>
    <s v="Id740"/>
    <n v="1966"/>
    <s v="Nov"/>
    <n v="10"/>
    <n v="0"/>
    <n v="13801.61"/>
    <x v="1"/>
    <x v="0"/>
    <s v="R1026"/>
    <d v="1966-11-10T00:00:00"/>
    <n v="56"/>
  </r>
  <r>
    <s v="Id739"/>
    <n v="1986"/>
    <s v="Dec"/>
    <n v="8"/>
    <n v="3"/>
    <n v="13819.49"/>
    <x v="1"/>
    <x v="2"/>
    <s v="R1012"/>
    <d v="1986-12-08T00:00:00"/>
    <n v="36"/>
  </r>
  <r>
    <s v="Id738"/>
    <n v="1958"/>
    <s v="Nov"/>
    <n v="25"/>
    <n v="0"/>
    <n v="13822.8"/>
    <x v="1"/>
    <x v="0"/>
    <s v="R1011"/>
    <d v="1958-11-25T00:00:00"/>
    <n v="64"/>
  </r>
  <r>
    <s v="Id737"/>
    <n v="1958"/>
    <s v="Dec"/>
    <n v="10"/>
    <n v="0"/>
    <n v="13831.12"/>
    <x v="1"/>
    <x v="1"/>
    <s v="R1013"/>
    <d v="1958-12-10T00:00:00"/>
    <n v="64"/>
  </r>
  <r>
    <s v="Id736"/>
    <n v="2003"/>
    <s v="Jun"/>
    <n v="7"/>
    <n v="0"/>
    <n v="13844.51"/>
    <x v="0"/>
    <x v="1"/>
    <s v="R1011"/>
    <d v="2003-06-07T00:00:00"/>
    <n v="20"/>
  </r>
  <r>
    <s v="Id735"/>
    <n v="1960"/>
    <s v="Jul"/>
    <n v="21"/>
    <n v="0"/>
    <n v="13844.8"/>
    <x v="0"/>
    <x v="2"/>
    <s v="R1012"/>
    <d v="1960-07-21T00:00:00"/>
    <n v="62"/>
  </r>
  <r>
    <s v="Id734"/>
    <n v="1978"/>
    <s v="Dec"/>
    <n v="19"/>
    <n v="2"/>
    <n v="13874.89"/>
    <x v="0"/>
    <x v="1"/>
    <s v="R1012"/>
    <d v="1978-12-19T00:00:00"/>
    <n v="44"/>
  </r>
  <r>
    <s v="Id733"/>
    <n v="1959"/>
    <s v="Oct"/>
    <n v="5"/>
    <n v="0"/>
    <n v="13880.95"/>
    <x v="0"/>
    <x v="2"/>
    <s v="R1011"/>
    <d v="1959-10-05T00:00:00"/>
    <n v="63"/>
  </r>
  <r>
    <s v="Id732"/>
    <n v="1985"/>
    <s v="Sep"/>
    <n v="25"/>
    <n v="3"/>
    <n v="13886.4"/>
    <x v="0"/>
    <x v="2"/>
    <s v="R1012"/>
    <d v="1985-09-25T00:00:00"/>
    <n v="37"/>
  </r>
  <r>
    <s v="Id731"/>
    <n v="1959"/>
    <s v="Dec"/>
    <n v="29"/>
    <n v="0"/>
    <n v="13887.2"/>
    <x v="0"/>
    <x v="0"/>
    <s v="R1013"/>
    <d v="1959-12-29T00:00:00"/>
    <n v="63"/>
  </r>
  <r>
    <s v="Id730"/>
    <n v="1959"/>
    <s v="Jul"/>
    <n v="7"/>
    <n v="0"/>
    <n v="13887.97"/>
    <x v="0"/>
    <x v="2"/>
    <s v="R1013"/>
    <d v="1959-07-07T00:00:00"/>
    <n v="63"/>
  </r>
  <r>
    <s v="Id729"/>
    <n v="1962"/>
    <s v="Jul"/>
    <n v="27"/>
    <n v="3"/>
    <n v="13919.82"/>
    <x v="0"/>
    <x v="2"/>
    <s v="R1013"/>
    <d v="1962-07-27T00:00:00"/>
    <n v="60"/>
  </r>
  <r>
    <s v="Id728"/>
    <n v="1960"/>
    <s v="Jun"/>
    <n v="18"/>
    <n v="1"/>
    <n v="13937.67"/>
    <x v="0"/>
    <x v="1"/>
    <s v="R1012"/>
    <d v="1960-06-18T00:00:00"/>
    <n v="62"/>
  </r>
  <r>
    <s v="Id727"/>
    <n v="1959"/>
    <s v="Aug"/>
    <n v="29"/>
    <n v="0"/>
    <n v="13974.46"/>
    <x v="0"/>
    <x v="2"/>
    <s v="R1019"/>
    <d v="1959-08-29T00:00:00"/>
    <n v="63"/>
  </r>
  <r>
    <s v="Id726"/>
    <n v="1990"/>
    <s v="Jul"/>
    <n v="13"/>
    <n v="3"/>
    <n v="13979.45"/>
    <x v="0"/>
    <x v="1"/>
    <s v="R1023"/>
    <d v="1990-07-13T00:00:00"/>
    <n v="32"/>
  </r>
  <r>
    <s v="Id725"/>
    <n v="1959"/>
    <s v="Sep"/>
    <n v="6"/>
    <n v="0"/>
    <n v="13981.85"/>
    <x v="0"/>
    <x v="1"/>
    <s v="R1016"/>
    <d v="1959-09-06T00:00:00"/>
    <n v="63"/>
  </r>
  <r>
    <s v="Id724"/>
    <n v="1963"/>
    <s v="Dec"/>
    <n v="23"/>
    <n v="3"/>
    <n v="14001.13"/>
    <x v="0"/>
    <x v="1"/>
    <s v="R1013"/>
    <d v="1963-12-23T00:00:00"/>
    <n v="59"/>
  </r>
  <r>
    <s v="Id723"/>
    <n v="1963"/>
    <s v="Jul"/>
    <n v="6"/>
    <n v="3"/>
    <n v="14001.29"/>
    <x v="0"/>
    <x v="2"/>
    <s v="R1013"/>
    <d v="1963-07-06T00:00:00"/>
    <n v="59"/>
  </r>
  <r>
    <s v="Id722"/>
    <n v="1963"/>
    <s v="Jul"/>
    <n v="8"/>
    <n v="3"/>
    <n v="14007.22"/>
    <x v="0"/>
    <x v="0"/>
    <s v="R1011"/>
    <d v="1963-07-08T00:00:00"/>
    <n v="59"/>
  </r>
  <r>
    <s v="Id721"/>
    <n v="1960"/>
    <s v="Nov"/>
    <n v="8"/>
    <n v="0"/>
    <n v="14043.48"/>
    <x v="0"/>
    <x v="0"/>
    <s v="R1024"/>
    <d v="1960-11-08T00:00:00"/>
    <n v="62"/>
  </r>
  <r>
    <s v="Id720"/>
    <n v="1991"/>
    <s v="Sep"/>
    <n v="12"/>
    <n v="3"/>
    <n v="14081.93"/>
    <x v="0"/>
    <x v="0"/>
    <s v="R1012"/>
    <d v="1991-09-12T00:00:00"/>
    <n v="31"/>
  </r>
  <r>
    <s v="Id719"/>
    <n v="1976"/>
    <s v="Sep"/>
    <n v="26"/>
    <n v="2"/>
    <n v="14098.07"/>
    <x v="0"/>
    <x v="0"/>
    <s v="R1023"/>
    <d v="1976-09-26T00:00:00"/>
    <n v="46"/>
  </r>
  <r>
    <s v="Id718"/>
    <n v="1961"/>
    <s v="Jun"/>
    <n v="14"/>
    <n v="2"/>
    <n v="14119.62"/>
    <x v="0"/>
    <x v="1"/>
    <s v="R1012"/>
    <d v="1961-06-14T00:00:00"/>
    <n v="61"/>
  </r>
  <r>
    <s v="Id717"/>
    <n v="2004"/>
    <s v="Jul"/>
    <n v="6"/>
    <n v="0"/>
    <n v="14133.04"/>
    <x v="0"/>
    <x v="0"/>
    <s v="R1013"/>
    <d v="2004-07-06T00:00:00"/>
    <n v="18"/>
  </r>
  <r>
    <s v="Id716"/>
    <n v="1984"/>
    <s v="Jul"/>
    <n v="7"/>
    <n v="3"/>
    <n v="14152.46"/>
    <x v="0"/>
    <x v="1"/>
    <s v="R1012"/>
    <d v="1984-07-07T00:00:00"/>
    <n v="38"/>
  </r>
  <r>
    <s v="Id715"/>
    <n v="1968"/>
    <s v="Dec"/>
    <n v="25"/>
    <n v="0"/>
    <n v="14193.55"/>
    <x v="0"/>
    <x v="1"/>
    <s v="R1026"/>
    <d v="1968-12-25T00:00:00"/>
    <n v="54"/>
  </r>
  <r>
    <s v="Id714"/>
    <n v="1983"/>
    <s v="Nov"/>
    <n v="17"/>
    <n v="3"/>
    <n v="14209.4"/>
    <x v="0"/>
    <x v="1"/>
    <s v="R1026"/>
    <d v="1983-11-17T00:00:00"/>
    <n v="39"/>
  </r>
  <r>
    <s v="Id713"/>
    <n v="1958"/>
    <s v="Sep"/>
    <n v="21"/>
    <n v="0"/>
    <n v="14210.54"/>
    <x v="0"/>
    <x v="2"/>
    <s v="R1012"/>
    <d v="1958-09-21T00:00:00"/>
    <n v="64"/>
  </r>
  <r>
    <s v="Id712"/>
    <n v="1961"/>
    <s v="Sep"/>
    <n v="25"/>
    <n v="2"/>
    <n v="14235.07"/>
    <x v="0"/>
    <x v="1"/>
    <s v="R1011"/>
    <d v="1961-09-25T00:00:00"/>
    <n v="61"/>
  </r>
  <r>
    <s v="Id711"/>
    <n v="1959"/>
    <s v="Oct"/>
    <n v="10"/>
    <n v="0"/>
    <n v="14254.61"/>
    <x v="0"/>
    <x v="1"/>
    <s v="R1012"/>
    <d v="1959-10-10T00:00:00"/>
    <n v="63"/>
  </r>
  <r>
    <s v="Id710"/>
    <n v="1959"/>
    <s v="Nov"/>
    <n v="8"/>
    <n v="0"/>
    <n v="14256.19"/>
    <x v="0"/>
    <x v="0"/>
    <s v="R1012"/>
    <d v="1959-11-08T00:00:00"/>
    <n v="63"/>
  </r>
  <r>
    <s v="Id709"/>
    <n v="1974"/>
    <s v="Dec"/>
    <n v="26"/>
    <n v="0"/>
    <n v="14256.79"/>
    <x v="0"/>
    <x v="2"/>
    <s v="R1026"/>
    <d v="1974-12-26T00:00:00"/>
    <n v="48"/>
  </r>
  <r>
    <s v="Id708"/>
    <n v="1972"/>
    <s v="Jul"/>
    <n v="13"/>
    <n v="0"/>
    <n v="14258.33"/>
    <x v="0"/>
    <x v="2"/>
    <s v="R1026"/>
    <d v="1972-07-13T00:00:00"/>
    <n v="50"/>
  </r>
  <r>
    <s v="Id707"/>
    <n v="2004"/>
    <s v="Sep"/>
    <n v="6"/>
    <n v="0"/>
    <n v="14283.46"/>
    <x v="0"/>
    <x v="2"/>
    <s v="R1024"/>
    <d v="2004-09-06T00:00:00"/>
    <n v="18"/>
  </r>
  <r>
    <s v="Id706"/>
    <n v="1968"/>
    <s v="Dec"/>
    <n v="15"/>
    <n v="0"/>
    <n v="14285.9"/>
    <x v="0"/>
    <x v="0"/>
    <s v="R1012"/>
    <d v="1968-12-15T00:00:00"/>
    <n v="54"/>
  </r>
  <r>
    <s v="Id705"/>
    <n v="1958"/>
    <s v="Oct"/>
    <n v="15"/>
    <n v="0"/>
    <n v="14313.85"/>
    <x v="0"/>
    <x v="0"/>
    <s v="R1013"/>
    <d v="1958-10-15T00:00:00"/>
    <n v="64"/>
  </r>
  <r>
    <s v="Id704"/>
    <n v="1958"/>
    <s v="Jul"/>
    <n v="10"/>
    <n v="0"/>
    <n v="14319.03"/>
    <x v="0"/>
    <x v="2"/>
    <s v="R1011"/>
    <d v="1958-07-10T00:00:00"/>
    <n v="64"/>
  </r>
  <r>
    <s v="Id703"/>
    <n v="1969"/>
    <s v="Sep"/>
    <n v="26"/>
    <n v="0"/>
    <n v="14337.91"/>
    <x v="0"/>
    <x v="0"/>
    <s v="R1022"/>
    <d v="1969-09-26T00:00:00"/>
    <n v="53"/>
  </r>
  <r>
    <s v="Id702"/>
    <n v="1959"/>
    <s v="Dec"/>
    <n v="24"/>
    <n v="1"/>
    <n v="14349.85"/>
    <x v="0"/>
    <x v="2"/>
    <s v="R1012"/>
    <d v="1959-12-24T00:00:00"/>
    <n v="63"/>
  </r>
  <r>
    <s v="Id701"/>
    <n v="1967"/>
    <s v="Oct"/>
    <n v="10"/>
    <n v="0"/>
    <n v="14355.43"/>
    <x v="0"/>
    <x v="1"/>
    <s v="R1026"/>
    <d v="1967-10-10T00:00:00"/>
    <n v="55"/>
  </r>
  <r>
    <s v="Id700"/>
    <n v="1988"/>
    <s v="Nov"/>
    <n v="16"/>
    <n v="1"/>
    <n v="14358.36"/>
    <x v="0"/>
    <x v="2"/>
    <s v="R1011"/>
    <d v="1988-11-16T00:00:00"/>
    <n v="34"/>
  </r>
  <r>
    <s v="Id699"/>
    <n v="1963"/>
    <s v="Jul"/>
    <n v="16"/>
    <n v="3"/>
    <n v="14382.71"/>
    <x v="0"/>
    <x v="2"/>
    <s v="R1012"/>
    <d v="1963-07-16T00:00:00"/>
    <n v="59"/>
  </r>
  <r>
    <s v="Id698"/>
    <n v="1965"/>
    <s v="Jun"/>
    <n v="22"/>
    <n v="4"/>
    <n v="14394.4"/>
    <x v="0"/>
    <x v="0"/>
    <s v="R1024"/>
    <d v="1965-06-22T00:00:00"/>
    <n v="57"/>
  </r>
  <r>
    <s v="Id697"/>
    <n v="1958"/>
    <s v="Sep"/>
    <n v="14"/>
    <n v="0"/>
    <n v="14394.56"/>
    <x v="0"/>
    <x v="1"/>
    <s v="R1018"/>
    <d v="1958-09-14T00:00:00"/>
    <n v="64"/>
  </r>
  <r>
    <s v="Id696"/>
    <n v="1958"/>
    <s v="Jul"/>
    <n v="29"/>
    <n v="0"/>
    <n v="14410.93"/>
    <x v="0"/>
    <x v="2"/>
    <s v="R1016"/>
    <d v="1958-07-29T00:00:00"/>
    <n v="64"/>
  </r>
  <r>
    <s v="Id695"/>
    <n v="1958"/>
    <s v="Sep"/>
    <n v="20"/>
    <n v="1"/>
    <n v="14418.28"/>
    <x v="0"/>
    <x v="0"/>
    <s v="R1013"/>
    <d v="1958-09-20T00:00:00"/>
    <n v="64"/>
  </r>
  <r>
    <s v="Id694"/>
    <n v="1999"/>
    <s v="Aug"/>
    <n v="10"/>
    <n v="2"/>
    <n v="14426.07"/>
    <x v="0"/>
    <x v="1"/>
    <s v="R1012"/>
    <d v="1999-08-10T00:00:00"/>
    <n v="23"/>
  </r>
  <r>
    <s v="Id693"/>
    <n v="1967"/>
    <s v="Aug"/>
    <n v="15"/>
    <n v="0"/>
    <n v="14426.66"/>
    <x v="0"/>
    <x v="2"/>
    <s v="R1026"/>
    <d v="1967-08-15T00:00:00"/>
    <n v="55"/>
  </r>
  <r>
    <s v="Id692"/>
    <n v="1967"/>
    <s v="Nov"/>
    <n v="4"/>
    <n v="0"/>
    <n v="14427.63"/>
    <x v="0"/>
    <x v="2"/>
    <s v="R1021"/>
    <d v="1967-11-04T00:00:00"/>
    <n v="55"/>
  </r>
  <r>
    <s v="Id691"/>
    <n v="1959"/>
    <s v="Jun"/>
    <n v="29"/>
    <n v="0"/>
    <n v="14449.85"/>
    <x v="0"/>
    <x v="1"/>
    <s v="R1024"/>
    <d v="1959-06-29T00:00:00"/>
    <n v="63"/>
  </r>
  <r>
    <s v="Id690"/>
    <n v="1959"/>
    <s v="Aug"/>
    <n v="3"/>
    <n v="0"/>
    <n v="14451.84"/>
    <x v="0"/>
    <x v="0"/>
    <s v="R1023"/>
    <d v="1959-08-03T00:00:00"/>
    <n v="63"/>
  </r>
  <r>
    <s v="Id689"/>
    <n v="1996"/>
    <s v="Nov"/>
    <n v="10"/>
    <n v="2"/>
    <n v="14455.64"/>
    <x v="0"/>
    <x v="0"/>
    <s v="R1024"/>
    <d v="1996-11-10T00:00:00"/>
    <n v="26"/>
  </r>
  <r>
    <s v="Id688"/>
    <n v="1976"/>
    <s v="Nov"/>
    <n v="27"/>
    <n v="2"/>
    <n v="14470.01"/>
    <x v="0"/>
    <x v="0"/>
    <s v="R1012"/>
    <d v="1976-11-27T00:00:00"/>
    <n v="46"/>
  </r>
  <r>
    <s v="Id687"/>
    <n v="1959"/>
    <s v="Nov"/>
    <n v="20"/>
    <n v="1"/>
    <n v="14474.68"/>
    <x v="0"/>
    <x v="2"/>
    <s v="R1013"/>
    <d v="1959-11-20T00:00:00"/>
    <n v="63"/>
  </r>
  <r>
    <s v="Id686"/>
    <n v="1979"/>
    <s v="Oct"/>
    <n v="20"/>
    <n v="5"/>
    <n v="14478.33"/>
    <x v="0"/>
    <x v="2"/>
    <s v="R1013"/>
    <d v="1979-10-20T00:00:00"/>
    <n v="43"/>
  </r>
  <r>
    <s v="Id685"/>
    <n v="1989"/>
    <s v="Jul"/>
    <n v="22"/>
    <n v="3"/>
    <n v="14507.46"/>
    <x v="0"/>
    <x v="0"/>
    <s v="R1012"/>
    <d v="1989-07-22T00:00:00"/>
    <n v="33"/>
  </r>
  <r>
    <s v="Id684"/>
    <n v="1989"/>
    <s v="Jul"/>
    <n v="14"/>
    <n v="3"/>
    <n v="14547.26"/>
    <x v="0"/>
    <x v="0"/>
    <s v="R1011"/>
    <d v="1989-07-14T00:00:00"/>
    <n v="33"/>
  </r>
  <r>
    <s v="Id683"/>
    <n v="1998"/>
    <s v="Sep"/>
    <n v="12"/>
    <n v="0"/>
    <n v="14571.89"/>
    <x v="0"/>
    <x v="1"/>
    <s v="R1024"/>
    <d v="1998-09-12T00:00:00"/>
    <n v="24"/>
  </r>
  <r>
    <s v="Id682"/>
    <n v="1962"/>
    <s v="Dec"/>
    <n v="3"/>
    <n v="0"/>
    <n v="14574.64"/>
    <x v="0"/>
    <x v="1"/>
    <s v="R1025"/>
    <d v="1962-12-03T00:00:00"/>
    <n v="60"/>
  </r>
  <r>
    <s v="Id681"/>
    <n v="1963"/>
    <s v="Oct"/>
    <n v="14"/>
    <n v="3"/>
    <n v="14590.63"/>
    <x v="0"/>
    <x v="1"/>
    <s v="R1024"/>
    <d v="1963-10-14T00:00:00"/>
    <n v="59"/>
  </r>
  <r>
    <s v="Id680"/>
    <n v="1967"/>
    <s v="Jul"/>
    <n v="18"/>
    <n v="0"/>
    <n v="14600.62"/>
    <x v="0"/>
    <x v="0"/>
    <s v="R1022"/>
    <d v="1967-07-18T00:00:00"/>
    <n v="55"/>
  </r>
  <r>
    <s v="Id679"/>
    <n v="1965"/>
    <s v="Nov"/>
    <n v="8"/>
    <n v="0"/>
    <n v="14612.33"/>
    <x v="0"/>
    <x v="0"/>
    <s v="R1021"/>
    <d v="1965-11-08T00:00:00"/>
    <n v="57"/>
  </r>
  <r>
    <s v="Id678"/>
    <n v="1991"/>
    <s v="Aug"/>
    <n v="21"/>
    <n v="3"/>
    <n v="14630.52"/>
    <x v="0"/>
    <x v="0"/>
    <s v="R1011"/>
    <d v="1991-08-21T00:00:00"/>
    <n v="31"/>
  </r>
  <r>
    <s v="Id677"/>
    <n v="1967"/>
    <s v="Sep"/>
    <n v="1"/>
    <n v="0"/>
    <n v="14640.35"/>
    <x v="0"/>
    <x v="0"/>
    <s v="R1026"/>
    <d v="1967-09-01T00:00:00"/>
    <n v="55"/>
  </r>
  <r>
    <s v="Id676"/>
    <n v="1981"/>
    <s v="Nov"/>
    <n v="13"/>
    <n v="1"/>
    <n v="14657.2"/>
    <x v="0"/>
    <x v="1"/>
    <s v="R1012"/>
    <d v="1981-11-13T00:00:00"/>
    <n v="41"/>
  </r>
  <r>
    <s v="Id675"/>
    <n v="1969"/>
    <s v="Oct"/>
    <n v="20"/>
    <n v="0"/>
    <n v="14665.75"/>
    <x v="0"/>
    <x v="1"/>
    <s v="R1012"/>
    <d v="1969-10-20T00:00:00"/>
    <n v="53"/>
  </r>
  <r>
    <s v="Id674"/>
    <n v="1958"/>
    <s v="Jul"/>
    <n v="23"/>
    <n v="0"/>
    <n v="14692.67"/>
    <x v="0"/>
    <x v="1"/>
    <s v="R1012"/>
    <d v="1958-07-23T00:00:00"/>
    <n v="64"/>
  </r>
  <r>
    <s v="Id673"/>
    <n v="1982"/>
    <s v="Sep"/>
    <n v="4"/>
    <n v="3"/>
    <n v="14696.77"/>
    <x v="0"/>
    <x v="2"/>
    <s v="R1011"/>
    <d v="1982-09-04T00:00:00"/>
    <n v="40"/>
  </r>
  <r>
    <s v="Id672"/>
    <n v="2002"/>
    <s v="Sep"/>
    <n v="24"/>
    <n v="0"/>
    <n v="14711.74"/>
    <x v="0"/>
    <x v="2"/>
    <s v="R1012"/>
    <d v="2002-09-24T00:00:00"/>
    <n v="20"/>
  </r>
  <r>
    <s v="Id671"/>
    <n v="1962"/>
    <s v="Jul"/>
    <n v="29"/>
    <n v="0"/>
    <n v="14738.43"/>
    <x v="0"/>
    <x v="0"/>
    <s v="R1021"/>
    <d v="1962-07-29T00:00:00"/>
    <n v="60"/>
  </r>
  <r>
    <s v="Id670"/>
    <n v="1965"/>
    <s v="Jul"/>
    <n v="27"/>
    <n v="0"/>
    <n v="14750.42"/>
    <x v="0"/>
    <x v="2"/>
    <s v="R1026"/>
    <d v="1965-07-27T00:00:00"/>
    <n v="57"/>
  </r>
  <r>
    <s v="Id669"/>
    <n v="1975"/>
    <s v="Dec"/>
    <n v="10"/>
    <n v="1"/>
    <n v="14819"/>
    <x v="0"/>
    <x v="0"/>
    <s v="R1023"/>
    <d v="1975-12-10T00:00:00"/>
    <n v="47"/>
  </r>
  <r>
    <s v="Id668"/>
    <n v="1979"/>
    <s v="Oct"/>
    <n v="18"/>
    <n v="2"/>
    <n v="14839.34"/>
    <x v="0"/>
    <x v="0"/>
    <s v="R1026"/>
    <d v="1979-10-18T00:00:00"/>
    <n v="43"/>
  </r>
  <r>
    <s v="Id667"/>
    <n v="1981"/>
    <s v="Jun"/>
    <n v="5"/>
    <n v="1"/>
    <n v="14843.96"/>
    <x v="0"/>
    <x v="0"/>
    <s v="R1026"/>
    <d v="1981-06-05T00:00:00"/>
    <n v="42"/>
  </r>
  <r>
    <s v="Id666"/>
    <n v="1970"/>
    <s v="Nov"/>
    <n v="11"/>
    <n v="0"/>
    <n v="14847.63"/>
    <x v="0"/>
    <x v="2"/>
    <s v="R1023"/>
    <d v="1970-11-11T00:00:00"/>
    <n v="52"/>
  </r>
  <r>
    <s v="Id665"/>
    <n v="1958"/>
    <s v="Oct"/>
    <n v="17"/>
    <n v="0"/>
    <n v="14901.52"/>
    <x v="0"/>
    <x v="2"/>
    <s v="R1024"/>
    <d v="1958-10-17T00:00:00"/>
    <n v="64"/>
  </r>
  <r>
    <s v="Id664"/>
    <n v="1981"/>
    <s v="Jul"/>
    <n v="4"/>
    <n v="1"/>
    <n v="14908.27"/>
    <x v="0"/>
    <x v="1"/>
    <s v="R1011"/>
    <d v="1981-07-04T00:00:00"/>
    <n v="41"/>
  </r>
  <r>
    <s v="Id663"/>
    <n v="1968"/>
    <s v="Nov"/>
    <n v="8"/>
    <n v="0"/>
    <n v="14926.97"/>
    <x v="0"/>
    <x v="2"/>
    <s v="R1012"/>
    <d v="1968-11-08T00:00:00"/>
    <n v="54"/>
  </r>
  <r>
    <s v="Id662"/>
    <n v="1962"/>
    <s v="Nov"/>
    <n v="29"/>
    <n v="0"/>
    <n v="14945.34"/>
    <x v="0"/>
    <x v="1"/>
    <s v="R1021"/>
    <d v="1962-11-29T00:00:00"/>
    <n v="60"/>
  </r>
  <r>
    <s v="Id661"/>
    <n v="1958"/>
    <s v="Jul"/>
    <n v="29"/>
    <n v="2"/>
    <n v="14988.43"/>
    <x v="0"/>
    <x v="0"/>
    <s v="R1011"/>
    <d v="1958-07-29T00:00:00"/>
    <n v="64"/>
  </r>
  <r>
    <s v="Id660"/>
    <n v="1995"/>
    <s v="Aug"/>
    <n v="2"/>
    <n v="2"/>
    <n v="15006.58"/>
    <x v="0"/>
    <x v="2"/>
    <s v="R1024"/>
    <d v="1995-08-02T00:00:00"/>
    <n v="27"/>
  </r>
  <r>
    <s v="Id659"/>
    <n v="1960"/>
    <s v="Aug"/>
    <n v="8"/>
    <n v="2"/>
    <n v="15019.76"/>
    <x v="0"/>
    <x v="2"/>
    <s v="R1012"/>
    <d v="1960-08-08T00:00:00"/>
    <n v="62"/>
  </r>
  <r>
    <s v="Id658"/>
    <n v="1979"/>
    <s v="Nov"/>
    <n v="25"/>
    <n v="2"/>
    <n v="15025.76"/>
    <x v="0"/>
    <x v="1"/>
    <s v="R1011"/>
    <d v="1979-11-25T00:00:00"/>
    <n v="43"/>
  </r>
  <r>
    <s v="Id657"/>
    <n v="1970"/>
    <s v="Sep"/>
    <n v="11"/>
    <n v="0"/>
    <n v="15026.3"/>
    <x v="0"/>
    <x v="0"/>
    <s v="R1011"/>
    <d v="1970-09-11T00:00:00"/>
    <n v="52"/>
  </r>
  <r>
    <s v="Id656"/>
    <n v="1971"/>
    <s v="Aug"/>
    <n v="15"/>
    <n v="0"/>
    <n v="15038.51"/>
    <x v="0"/>
    <x v="0"/>
    <s v="R1023"/>
    <d v="1971-08-15T00:00:00"/>
    <n v="51"/>
  </r>
  <r>
    <s v="Id655"/>
    <n v="1968"/>
    <s v="Jun"/>
    <n v="12"/>
    <n v="0"/>
    <n v="15052.68"/>
    <x v="0"/>
    <x v="2"/>
    <s v="R1022"/>
    <d v="1968-06-12T00:00:00"/>
    <n v="54"/>
  </r>
  <r>
    <s v="Id654"/>
    <n v="1975"/>
    <s v="Oct"/>
    <n v="26"/>
    <n v="1"/>
    <n v="15090.35"/>
    <x v="0"/>
    <x v="1"/>
    <s v="R1023"/>
    <d v="1975-10-26T00:00:00"/>
    <n v="47"/>
  </r>
  <r>
    <s v="Id653"/>
    <n v="1972"/>
    <s v="Nov"/>
    <n v="7"/>
    <n v="0"/>
    <n v="15103.69"/>
    <x v="0"/>
    <x v="1"/>
    <s v="R1012"/>
    <d v="1972-11-07T00:00:00"/>
    <n v="50"/>
  </r>
  <r>
    <s v="Id652"/>
    <n v="1978"/>
    <s v="Sep"/>
    <n v="5"/>
    <n v="2"/>
    <n v="15123.19"/>
    <x v="0"/>
    <x v="1"/>
    <s v="R1011"/>
    <d v="1978-09-05T00:00:00"/>
    <n v="44"/>
  </r>
  <r>
    <s v="Id651"/>
    <n v="1971"/>
    <s v="Nov"/>
    <n v="25"/>
    <n v="0"/>
    <n v="15150.44"/>
    <x v="0"/>
    <x v="1"/>
    <s v="R1023"/>
    <d v="1971-11-25T00:00:00"/>
    <n v="51"/>
  </r>
  <r>
    <s v="Id650"/>
    <n v="1962"/>
    <s v="Oct"/>
    <n v="25"/>
    <n v="0"/>
    <n v="15161.25"/>
    <x v="0"/>
    <x v="2"/>
    <s v="R1012"/>
    <d v="1962-10-25T00:00:00"/>
    <n v="60"/>
  </r>
  <r>
    <s v="Id649"/>
    <n v="1959"/>
    <s v="Jun"/>
    <n v="4"/>
    <n v="3"/>
    <n v="15161.53"/>
    <x v="0"/>
    <x v="1"/>
    <s v="R1013"/>
    <d v="1959-06-04T00:00:00"/>
    <n v="64"/>
  </r>
  <r>
    <s v="Id648"/>
    <n v="1959"/>
    <s v="Dec"/>
    <n v="3"/>
    <n v="3"/>
    <n v="15170.07"/>
    <x v="0"/>
    <x v="0"/>
    <s v="R1011"/>
    <d v="1959-12-03T00:00:00"/>
    <n v="63"/>
  </r>
  <r>
    <s v="Id647"/>
    <n v="1962"/>
    <s v="Jun"/>
    <n v="17"/>
    <n v="0"/>
    <n v="15174.81"/>
    <x v="0"/>
    <x v="1"/>
    <s v="R1012"/>
    <d v="1962-06-17T00:00:00"/>
    <n v="60"/>
  </r>
  <r>
    <s v="Id646"/>
    <n v="1978"/>
    <s v="Nov"/>
    <n v="23"/>
    <n v="2"/>
    <n v="15207.92"/>
    <x v="0"/>
    <x v="1"/>
    <s v="R1012"/>
    <d v="1978-11-23T00:00:00"/>
    <n v="44"/>
  </r>
  <r>
    <s v="Id645"/>
    <n v="1960"/>
    <s v="Jul"/>
    <n v="25"/>
    <n v="2"/>
    <n v="15230.32"/>
    <x v="0"/>
    <x v="2"/>
    <s v="R1024"/>
    <d v="1960-07-25T00:00:00"/>
    <n v="62"/>
  </r>
  <r>
    <s v="Id644"/>
    <n v="1969"/>
    <s v="Sep"/>
    <n v="16"/>
    <n v="0"/>
    <n v="15260.52"/>
    <x v="0"/>
    <x v="2"/>
    <s v="R1023"/>
    <d v="1969-09-16T00:00:00"/>
    <n v="53"/>
  </r>
  <r>
    <s v="Id643"/>
    <n v="1963"/>
    <s v="Dec"/>
    <n v="13"/>
    <n v="0"/>
    <n v="15322.77"/>
    <x v="0"/>
    <x v="0"/>
    <s v="R1021"/>
    <d v="1963-12-13T00:00:00"/>
    <n v="59"/>
  </r>
  <r>
    <s v="Id642"/>
    <n v="2001"/>
    <s v="Jul"/>
    <n v="14"/>
    <n v="1"/>
    <n v="15359.1"/>
    <x v="0"/>
    <x v="0"/>
    <s v="R1024"/>
    <d v="2001-07-14T00:00:00"/>
    <n v="21"/>
  </r>
  <r>
    <s v="Id641"/>
    <n v="1988"/>
    <s v="Dec"/>
    <n v="17"/>
    <n v="3"/>
    <n v="15361.5"/>
    <x v="0"/>
    <x v="0"/>
    <s v="R1023"/>
    <d v="1988-12-17T00:00:00"/>
    <n v="34"/>
  </r>
  <r>
    <s v="Id640"/>
    <n v="1968"/>
    <s v="Jul"/>
    <n v="18"/>
    <n v="0"/>
    <n v="15363.77"/>
    <x v="0"/>
    <x v="1"/>
    <s v="R1026"/>
    <d v="1968-07-18T00:00:00"/>
    <n v="54"/>
  </r>
  <r>
    <s v="Id639"/>
    <n v="1962"/>
    <s v="Sep"/>
    <n v="6"/>
    <n v="0"/>
    <n v="15368.22"/>
    <x v="0"/>
    <x v="2"/>
    <s v="R1011"/>
    <d v="1962-09-06T00:00:00"/>
    <n v="60"/>
  </r>
  <r>
    <s v="Id638"/>
    <n v="1964"/>
    <s v="Sep"/>
    <n v="4"/>
    <n v="0"/>
    <n v="15377.77"/>
    <x v="0"/>
    <x v="2"/>
    <s v="R1012"/>
    <d v="1964-09-04T00:00:00"/>
    <n v="58"/>
  </r>
  <r>
    <s v="Id637"/>
    <n v="1990"/>
    <s v="Oct"/>
    <n v="25"/>
    <n v="3"/>
    <n v="15440.2"/>
    <x v="0"/>
    <x v="1"/>
    <s v="R1012"/>
    <d v="1990-10-25T00:00:00"/>
    <n v="32"/>
  </r>
  <r>
    <s v="Id636"/>
    <n v="1976"/>
    <s v="Jul"/>
    <n v="20"/>
    <n v="2"/>
    <n v="15450.48"/>
    <x v="0"/>
    <x v="1"/>
    <s v="R1026"/>
    <d v="1976-07-20T00:00:00"/>
    <n v="46"/>
  </r>
  <r>
    <s v="Id635"/>
    <n v="2004"/>
    <s v="Jul"/>
    <n v="17"/>
    <n v="0"/>
    <n v="15518.18"/>
    <x v="0"/>
    <x v="0"/>
    <s v="R1015"/>
    <d v="2004-07-17T00:00:00"/>
    <n v="18"/>
  </r>
  <r>
    <s v="Id634"/>
    <n v="1974"/>
    <s v="Jun"/>
    <n v="28"/>
    <n v="0"/>
    <n v="15532.16"/>
    <x v="0"/>
    <x v="2"/>
    <s v="R1026"/>
    <d v="1974-06-28T00:00:00"/>
    <n v="48"/>
  </r>
  <r>
    <s v="Id633"/>
    <n v="1959"/>
    <s v="Oct"/>
    <n v="2"/>
    <n v="3"/>
    <n v="15555.19"/>
    <x v="0"/>
    <x v="0"/>
    <s v="R1012"/>
    <d v="1959-10-02T00:00:00"/>
    <n v="63"/>
  </r>
  <r>
    <s v="Id632"/>
    <n v="1974"/>
    <s v="Jul"/>
    <n v="30"/>
    <n v="0"/>
    <n v="15556.67"/>
    <x v="0"/>
    <x v="2"/>
    <s v="R1012"/>
    <d v="1974-07-30T00:00:00"/>
    <n v="48"/>
  </r>
  <r>
    <s v="Id631"/>
    <n v="1965"/>
    <s v="Oct"/>
    <n v="28"/>
    <n v="0"/>
    <n v="15608.58"/>
    <x v="0"/>
    <x v="2"/>
    <s v="R1026"/>
    <d v="1965-10-28T00:00:00"/>
    <n v="57"/>
  </r>
  <r>
    <s v="Id630"/>
    <n v="1960"/>
    <s v="Jun"/>
    <n v="6"/>
    <n v="3"/>
    <n v="15612.19"/>
    <x v="0"/>
    <x v="2"/>
    <s v="R1012"/>
    <d v="1960-06-06T00:00:00"/>
    <n v="63"/>
  </r>
  <r>
    <s v="Id629"/>
    <n v="1988"/>
    <s v="Dec"/>
    <n v="22"/>
    <n v="3"/>
    <n v="15646.28"/>
    <x v="0"/>
    <x v="2"/>
    <s v="R1011"/>
    <d v="1988-12-22T00:00:00"/>
    <n v="34"/>
  </r>
  <r>
    <s v="Id628"/>
    <n v="1973"/>
    <s v="Jun"/>
    <n v="26"/>
    <n v="0"/>
    <n v="15670.3"/>
    <x v="0"/>
    <x v="2"/>
    <s v="R1026"/>
    <d v="1973-06-26T00:00:00"/>
    <n v="49"/>
  </r>
  <r>
    <s v="Id627"/>
    <n v="1976"/>
    <s v="Sep"/>
    <n v="20"/>
    <n v="2"/>
    <n v="15698.86"/>
    <x v="0"/>
    <x v="2"/>
    <s v="R1012"/>
    <d v="1976-09-20T00:00:00"/>
    <n v="46"/>
  </r>
  <r>
    <s v="Id626"/>
    <n v="1974"/>
    <s v="Aug"/>
    <n v="29"/>
    <n v="0"/>
    <n v="15746.62"/>
    <x v="0"/>
    <x v="1"/>
    <s v="R1012"/>
    <d v="1974-08-29T00:00:00"/>
    <n v="48"/>
  </r>
  <r>
    <s v="Id625"/>
    <n v="1997"/>
    <s v="Oct"/>
    <n v="9"/>
    <n v="0"/>
    <n v="15817.99"/>
    <x v="0"/>
    <x v="2"/>
    <s v="R1012"/>
    <d v="1997-10-09T00:00:00"/>
    <n v="25"/>
  </r>
  <r>
    <s v="Id624"/>
    <n v="1984"/>
    <s v="Jun"/>
    <n v="26"/>
    <n v="0"/>
    <n v="15820.7"/>
    <x v="0"/>
    <x v="0"/>
    <s v="R1011"/>
    <d v="1984-06-26T00:00:00"/>
    <n v="38"/>
  </r>
  <r>
    <s v="Id623"/>
    <n v="1982"/>
    <s v="Nov"/>
    <n v="11"/>
    <n v="4"/>
    <n v="15828.82"/>
    <x v="0"/>
    <x v="0"/>
    <s v="R1011"/>
    <d v="1982-11-11T00:00:00"/>
    <n v="40"/>
  </r>
  <r>
    <s v="Id622"/>
    <n v="1962"/>
    <s v="Dec"/>
    <n v="25"/>
    <n v="0"/>
    <n v="15840.81"/>
    <x v="0"/>
    <x v="1"/>
    <s v="R1022"/>
    <d v="1962-12-25T00:00:00"/>
    <n v="60"/>
  </r>
  <r>
    <s v="Id621"/>
    <n v="1980"/>
    <s v="Oct"/>
    <n v="12"/>
    <n v="2"/>
    <n v="15922.29"/>
    <x v="0"/>
    <x v="0"/>
    <s v="R1026"/>
    <d v="1980-10-12T00:00:00"/>
    <n v="42"/>
  </r>
  <r>
    <s v="Id620"/>
    <n v="1982"/>
    <s v="Jul"/>
    <n v="24"/>
    <n v="3"/>
    <n v="15965.29"/>
    <x v="0"/>
    <x v="1"/>
    <s v="R1012"/>
    <d v="1982-07-24T00:00:00"/>
    <n v="40"/>
  </r>
  <r>
    <s v="Id619"/>
    <n v="1980"/>
    <s v="Sep"/>
    <n v="19"/>
    <n v="2"/>
    <n v="15966.19"/>
    <x v="0"/>
    <x v="2"/>
    <s v="R1012"/>
    <d v="1980-09-19T00:00:00"/>
    <n v="42"/>
  </r>
  <r>
    <s v="Id618"/>
    <n v="1988"/>
    <s v="Dec"/>
    <n v="5"/>
    <n v="3"/>
    <n v="16059.06"/>
    <x v="0"/>
    <x v="0"/>
    <s v="R1012"/>
    <d v="1988-12-05T00:00:00"/>
    <n v="34"/>
  </r>
  <r>
    <s v="Id617"/>
    <n v="1978"/>
    <s v="Sep"/>
    <n v="16"/>
    <n v="2"/>
    <n v="16062.89"/>
    <x v="0"/>
    <x v="2"/>
    <s v="R1026"/>
    <d v="1978-09-16T00:00:00"/>
    <n v="44"/>
  </r>
  <r>
    <s v="Id616"/>
    <n v="1958"/>
    <s v="Oct"/>
    <n v="22"/>
    <n v="2"/>
    <n v="16069.08"/>
    <x v="0"/>
    <x v="2"/>
    <s v="R1024"/>
    <d v="1958-10-22T00:00:00"/>
    <n v="64"/>
  </r>
  <r>
    <s v="Id615"/>
    <n v="1958"/>
    <s v="Jun"/>
    <n v="21"/>
    <n v="3"/>
    <n v="16085.13"/>
    <x v="0"/>
    <x v="2"/>
    <s v="R1013"/>
    <d v="1958-06-21T00:00:00"/>
    <n v="64"/>
  </r>
  <r>
    <s v="Id614"/>
    <n v="1985"/>
    <s v="Aug"/>
    <n v="27"/>
    <n v="3"/>
    <n v="16097.94"/>
    <x v="0"/>
    <x v="0"/>
    <s v="R1012"/>
    <d v="1985-08-27T00:00:00"/>
    <n v="37"/>
  </r>
  <r>
    <s v="Id613"/>
    <n v="1993"/>
    <s v="Aug"/>
    <n v="8"/>
    <n v="0"/>
    <n v="16115.3"/>
    <x v="0"/>
    <x v="1"/>
    <s v="R1024"/>
    <d v="1993-08-08T00:00:00"/>
    <n v="29"/>
  </r>
  <r>
    <s v="Id612"/>
    <n v="1987"/>
    <s v="Oct"/>
    <n v="6"/>
    <n v="3"/>
    <n v="16122.65"/>
    <x v="0"/>
    <x v="1"/>
    <s v="R1011"/>
    <d v="1987-10-06T00:00:00"/>
    <n v="35"/>
  </r>
  <r>
    <s v="Id611"/>
    <n v="1993"/>
    <s v="Dec"/>
    <n v="12"/>
    <n v="0"/>
    <n v="16138.76"/>
    <x v="0"/>
    <x v="0"/>
    <s v="R1017"/>
    <d v="1993-12-12T00:00:00"/>
    <n v="29"/>
  </r>
  <r>
    <s v="Id610"/>
    <n v="1982"/>
    <s v="Jul"/>
    <n v="6"/>
    <n v="3"/>
    <n v="16152.04"/>
    <x v="0"/>
    <x v="1"/>
    <s v="R1026"/>
    <d v="1982-07-06T00:00:00"/>
    <n v="40"/>
  </r>
  <r>
    <s v="Id609"/>
    <n v="1974"/>
    <s v="Sep"/>
    <n v="11"/>
    <n v="0"/>
    <n v="16190.97"/>
    <x v="0"/>
    <x v="0"/>
    <s v="R1012"/>
    <d v="1974-09-11T00:00:00"/>
    <n v="48"/>
  </r>
  <r>
    <s v="Id608"/>
    <n v="1988"/>
    <s v="Aug"/>
    <n v="6"/>
    <n v="3"/>
    <n v="16199.1"/>
    <x v="0"/>
    <x v="2"/>
    <s v="R1012"/>
    <d v="1988-08-06T00:00:00"/>
    <n v="34"/>
  </r>
  <r>
    <s v="Id607"/>
    <n v="1988"/>
    <s v="Aug"/>
    <n v="21"/>
    <n v="3"/>
    <n v="16205.88"/>
    <x v="0"/>
    <x v="1"/>
    <s v="R1012"/>
    <d v="1988-08-21T00:00:00"/>
    <n v="34"/>
  </r>
  <r>
    <s v="Id606"/>
    <n v="2002"/>
    <s v="Sep"/>
    <n v="8"/>
    <n v="0"/>
    <n v="16232.85"/>
    <x v="0"/>
    <x v="1"/>
    <s v="R1011"/>
    <d v="2002-09-08T00:00:00"/>
    <n v="20"/>
  </r>
  <r>
    <s v="Id605"/>
    <n v="1972"/>
    <s v="Jul"/>
    <n v="30"/>
    <n v="0"/>
    <n v="16267.32"/>
    <x v="0"/>
    <x v="2"/>
    <s v="R1023"/>
    <d v="1972-07-30T00:00:00"/>
    <n v="50"/>
  </r>
  <r>
    <s v="Id604"/>
    <n v="2003"/>
    <s v="Aug"/>
    <n v="24"/>
    <n v="0"/>
    <n v="16297.85"/>
    <x v="0"/>
    <x v="0"/>
    <s v="R1011"/>
    <d v="2003-08-24T00:00:00"/>
    <n v="19"/>
  </r>
  <r>
    <s v="Id603"/>
    <n v="1969"/>
    <s v="Aug"/>
    <n v="8"/>
    <n v="0"/>
    <n v="16311.05"/>
    <x v="0"/>
    <x v="0"/>
    <s v="R1026"/>
    <d v="1969-08-08T00:00:00"/>
    <n v="53"/>
  </r>
  <r>
    <s v="Id602"/>
    <n v="1965"/>
    <s v="Dec"/>
    <n v="5"/>
    <n v="0"/>
    <n v="16351.42"/>
    <x v="0"/>
    <x v="0"/>
    <s v="R1026"/>
    <d v="1965-12-05T00:00:00"/>
    <n v="57"/>
  </r>
  <r>
    <s v="Id601"/>
    <n v="1995"/>
    <s v="Sep"/>
    <n v="28"/>
    <n v="3"/>
    <n v="16420.490000000002"/>
    <x v="0"/>
    <x v="0"/>
    <s v="R1012"/>
    <d v="1995-09-28T00:00:00"/>
    <n v="27"/>
  </r>
  <r>
    <s v="Id600"/>
    <n v="2003"/>
    <s v="Dec"/>
    <n v="20"/>
    <n v="1"/>
    <n v="16450.89"/>
    <x v="0"/>
    <x v="1"/>
    <s v="R1012"/>
    <d v="2003-12-20T00:00:00"/>
    <n v="19"/>
  </r>
  <r>
    <s v="Id599"/>
    <n v="1958"/>
    <s v="Oct"/>
    <n v="10"/>
    <n v="3"/>
    <n v="16455.71"/>
    <x v="0"/>
    <x v="2"/>
    <s v="R1012"/>
    <d v="1958-10-10T00:00:00"/>
    <n v="64"/>
  </r>
  <r>
    <s v="Id598"/>
    <n v="1995"/>
    <s v="Dec"/>
    <n v="23"/>
    <n v="0"/>
    <n v="16577.78"/>
    <x v="0"/>
    <x v="1"/>
    <s v="R1013"/>
    <d v="1995-12-23T00:00:00"/>
    <n v="27"/>
  </r>
  <r>
    <s v="Id597"/>
    <n v="2001"/>
    <s v="Jun"/>
    <n v="25"/>
    <n v="0"/>
    <n v="16586.5"/>
    <x v="0"/>
    <x v="1"/>
    <s v="R1013"/>
    <d v="2001-06-25T00:00:00"/>
    <n v="21"/>
  </r>
  <r>
    <s v="Id596"/>
    <n v="1963"/>
    <s v="Jun"/>
    <n v="25"/>
    <n v="0"/>
    <n v="16587.96"/>
    <x v="0"/>
    <x v="2"/>
    <s v="R1023"/>
    <d v="1963-06-25T00:00:00"/>
    <n v="59"/>
  </r>
  <r>
    <s v="Id595"/>
    <n v="1970"/>
    <s v="Jul"/>
    <n v="10"/>
    <n v="0"/>
    <n v="16600.16"/>
    <x v="0"/>
    <x v="2"/>
    <s v="R1011"/>
    <d v="1970-07-10T00:00:00"/>
    <n v="52"/>
  </r>
  <r>
    <s v="Id594"/>
    <n v="1975"/>
    <s v="Jul"/>
    <n v="24"/>
    <n v="1"/>
    <n v="16602.18"/>
    <x v="0"/>
    <x v="1"/>
    <s v="R1026"/>
    <d v="1975-07-24T00:00:00"/>
    <n v="47"/>
  </r>
  <r>
    <s v="Id593"/>
    <n v="1977"/>
    <s v="Sep"/>
    <n v="25"/>
    <n v="2"/>
    <n v="16631.61"/>
    <x v="0"/>
    <x v="1"/>
    <s v="R1012"/>
    <d v="1977-09-25T00:00:00"/>
    <n v="45"/>
  </r>
  <r>
    <s v="Id592"/>
    <n v="1993"/>
    <s v="Nov"/>
    <n v="5"/>
    <n v="1"/>
    <n v="16657.72"/>
    <x v="0"/>
    <x v="1"/>
    <s v="R1024"/>
    <d v="1993-11-05T00:00:00"/>
    <n v="29"/>
  </r>
  <r>
    <s v="Id591"/>
    <n v="1974"/>
    <s v="Aug"/>
    <n v="28"/>
    <n v="0"/>
    <n v="16770.990000000002"/>
    <x v="0"/>
    <x v="1"/>
    <s v="R1012"/>
    <d v="1974-08-28T00:00:00"/>
    <n v="48"/>
  </r>
  <r>
    <s v="Id590"/>
    <n v="1989"/>
    <s v="Sep"/>
    <n v="23"/>
    <n v="2"/>
    <n v="16776.3"/>
    <x v="0"/>
    <x v="2"/>
    <s v="R1024"/>
    <d v="1989-09-23T00:00:00"/>
    <n v="33"/>
  </r>
  <r>
    <s v="Id589"/>
    <n v="1962"/>
    <s v="Jul"/>
    <n v="29"/>
    <n v="0"/>
    <n v="16779.400000000001"/>
    <x v="0"/>
    <x v="2"/>
    <s v="R1026"/>
    <d v="1962-07-29T00:00:00"/>
    <n v="60"/>
  </r>
  <r>
    <s v="Id588"/>
    <n v="1995"/>
    <s v="Oct"/>
    <n v="19"/>
    <n v="1"/>
    <n v="16796.41"/>
    <x v="0"/>
    <x v="0"/>
    <s v="R1024"/>
    <d v="1995-10-19T00:00:00"/>
    <n v="27"/>
  </r>
  <r>
    <s v="Id587"/>
    <n v="1974"/>
    <s v="Aug"/>
    <n v="8"/>
    <n v="0"/>
    <n v="16841.32"/>
    <x v="0"/>
    <x v="0"/>
    <s v="R1011"/>
    <d v="1974-08-08T00:00:00"/>
    <n v="48"/>
  </r>
  <r>
    <s v="Id586"/>
    <n v="2003"/>
    <s v="Sep"/>
    <n v="10"/>
    <n v="0"/>
    <n v="16884.919999999998"/>
    <x v="0"/>
    <x v="2"/>
    <s v="R1011"/>
    <d v="2003-09-10T00:00:00"/>
    <n v="19"/>
  </r>
  <r>
    <s v="Id585"/>
    <n v="1968"/>
    <s v="Oct"/>
    <n v="21"/>
    <n v="0"/>
    <n v="16903.5"/>
    <x v="0"/>
    <x v="0"/>
    <s v="R1012"/>
    <d v="1968-10-21T00:00:00"/>
    <n v="54"/>
  </r>
  <r>
    <s v="Id584"/>
    <n v="1977"/>
    <s v="Aug"/>
    <n v="25"/>
    <n v="2"/>
    <n v="16921.09"/>
    <x v="0"/>
    <x v="0"/>
    <s v="R1023"/>
    <d v="1977-08-25T00:00:00"/>
    <n v="45"/>
  </r>
  <r>
    <s v="Id583"/>
    <n v="1980"/>
    <s v="Jul"/>
    <n v="16"/>
    <n v="2"/>
    <n v="16990.55"/>
    <x v="0"/>
    <x v="0"/>
    <s v="R1012"/>
    <d v="1980-07-16T00:00:00"/>
    <n v="42"/>
  </r>
  <r>
    <s v="Id582"/>
    <n v="1971"/>
    <s v="Aug"/>
    <n v="22"/>
    <n v="0"/>
    <n v="17016.009999999998"/>
    <x v="0"/>
    <x v="2"/>
    <s v="R1023"/>
    <d v="1971-08-22T00:00:00"/>
    <n v="51"/>
  </r>
  <r>
    <s v="Id581"/>
    <n v="1996"/>
    <s v="Jun"/>
    <n v="10"/>
    <n v="0"/>
    <n v="17043.34"/>
    <x v="0"/>
    <x v="0"/>
    <s v="R1013"/>
    <d v="1996-06-10T00:00:00"/>
    <n v="26"/>
  </r>
  <r>
    <s v="Id580"/>
    <n v="2003"/>
    <s v="Dec"/>
    <n v="26"/>
    <n v="0"/>
    <n v="17081.080000000002"/>
    <x v="0"/>
    <x v="2"/>
    <s v="R1011"/>
    <d v="2003-12-26T00:00:00"/>
    <n v="19"/>
  </r>
  <r>
    <s v="Id579"/>
    <n v="2002"/>
    <s v="Jun"/>
    <n v="28"/>
    <n v="1"/>
    <n v="17085.27"/>
    <x v="0"/>
    <x v="0"/>
    <s v="R1013"/>
    <d v="2002-06-28T00:00:00"/>
    <n v="20"/>
  </r>
  <r>
    <s v="Id578"/>
    <n v="1998"/>
    <s v="Jun"/>
    <n v="3"/>
    <n v="4"/>
    <n v="17128.43"/>
    <x v="0"/>
    <x v="0"/>
    <s v="R1016"/>
    <d v="1998-06-03T00:00:00"/>
    <n v="25"/>
  </r>
  <r>
    <s v="Id577"/>
    <n v="1965"/>
    <s v="Sep"/>
    <n v="16"/>
    <n v="0"/>
    <n v="17172.27"/>
    <x v="0"/>
    <x v="2"/>
    <s v="R1026"/>
    <d v="1965-09-16T00:00:00"/>
    <n v="57"/>
  </r>
  <r>
    <s v="Id576"/>
    <n v="1964"/>
    <s v="Jun"/>
    <n v="7"/>
    <n v="0"/>
    <n v="17174.52"/>
    <x v="0"/>
    <x v="2"/>
    <s v="R1012"/>
    <d v="1964-06-07T00:00:00"/>
    <n v="59"/>
  </r>
  <r>
    <s v="Id575"/>
    <n v="2004"/>
    <s v="Aug"/>
    <n v="18"/>
    <n v="1"/>
    <n v="17178.68"/>
    <x v="0"/>
    <x v="2"/>
    <s v="R1019"/>
    <d v="2004-08-18T00:00:00"/>
    <n v="18"/>
  </r>
  <r>
    <s v="Id574"/>
    <n v="1982"/>
    <s v="Oct"/>
    <n v="22"/>
    <n v="1"/>
    <n v="17179.52"/>
    <x v="0"/>
    <x v="1"/>
    <s v="R1013"/>
    <d v="1982-10-22T00:00:00"/>
    <n v="40"/>
  </r>
  <r>
    <s v="Id573"/>
    <n v="1975"/>
    <s v="Aug"/>
    <n v="25"/>
    <n v="1"/>
    <n v="17253.43"/>
    <x v="0"/>
    <x v="0"/>
    <s v="R1026"/>
    <d v="1975-08-25T00:00:00"/>
    <n v="47"/>
  </r>
  <r>
    <s v="Id572"/>
    <n v="1963"/>
    <s v="Jul"/>
    <n v="12"/>
    <n v="0"/>
    <n v="17337.580000000002"/>
    <x v="0"/>
    <x v="0"/>
    <s v="R1023"/>
    <d v="1963-07-12T00:00:00"/>
    <n v="59"/>
  </r>
  <r>
    <s v="Id571"/>
    <n v="2003"/>
    <s v="Nov"/>
    <n v="1"/>
    <n v="0"/>
    <n v="17352.68"/>
    <x v="0"/>
    <x v="0"/>
    <s v="R1012"/>
    <d v="2003-11-01T00:00:00"/>
    <n v="19"/>
  </r>
  <r>
    <s v="Id570"/>
    <n v="1992"/>
    <s v="Oct"/>
    <n v="18"/>
    <n v="2"/>
    <n v="17361.77"/>
    <x v="0"/>
    <x v="1"/>
    <s v="R1012"/>
    <d v="1992-10-18T00:00:00"/>
    <n v="30"/>
  </r>
  <r>
    <s v="Id569"/>
    <n v="2003"/>
    <s v="Nov"/>
    <n v="2"/>
    <n v="0"/>
    <n v="17468.98"/>
    <x v="0"/>
    <x v="1"/>
    <s v="R1012"/>
    <d v="2003-11-02T00:00:00"/>
    <n v="19"/>
  </r>
  <r>
    <s v="Id568"/>
    <n v="1971"/>
    <s v="Jun"/>
    <n v="8"/>
    <n v="0"/>
    <n v="17479.53"/>
    <x v="2"/>
    <x v="1"/>
    <s v="R1012"/>
    <d v="1971-06-08T00:00:00"/>
    <n v="52"/>
  </r>
  <r>
    <s v="Id567"/>
    <n v="1990"/>
    <s v="Dec"/>
    <n v="29"/>
    <n v="0"/>
    <n v="17496.310000000001"/>
    <x v="2"/>
    <x v="2"/>
    <s v="R1011"/>
    <d v="1990-12-29T00:00:00"/>
    <n v="32"/>
  </r>
  <r>
    <s v="Id566"/>
    <n v="1965"/>
    <s v="Jun"/>
    <n v="16"/>
    <n v="0"/>
    <n v="17505.650000000001"/>
    <x v="2"/>
    <x v="2"/>
    <s v="R1023"/>
    <d v="1965-06-16T00:00:00"/>
    <n v="57"/>
  </r>
  <r>
    <s v="Id565"/>
    <n v="1968"/>
    <s v="Jul"/>
    <n v="12"/>
    <n v="0"/>
    <n v="17507.47"/>
    <x v="2"/>
    <x v="1"/>
    <s v="R1026"/>
    <d v="1968-07-12T00:00:00"/>
    <n v="54"/>
  </r>
  <r>
    <s v="Id564"/>
    <n v="1963"/>
    <s v="Nov"/>
    <n v="16"/>
    <n v="0"/>
    <n v="17556.88"/>
    <x v="2"/>
    <x v="2"/>
    <s v="R1012"/>
    <d v="1963-11-16T00:00:00"/>
    <n v="59"/>
  </r>
  <r>
    <s v="Id563"/>
    <n v="2002"/>
    <s v="Aug"/>
    <n v="25"/>
    <n v="1"/>
    <n v="17560.38"/>
    <x v="2"/>
    <x v="1"/>
    <s v="R1012"/>
    <d v="2002-08-25T00:00:00"/>
    <n v="20"/>
  </r>
  <r>
    <s v="Id562"/>
    <n v="1970"/>
    <s v="Jul"/>
    <n v="26"/>
    <n v="0"/>
    <n v="17584.72"/>
    <x v="2"/>
    <x v="0"/>
    <s v="R1012"/>
    <d v="1970-07-26T00:00:00"/>
    <n v="52"/>
  </r>
  <r>
    <s v="Id561"/>
    <n v="1990"/>
    <s v="Oct"/>
    <n v="25"/>
    <n v="1"/>
    <n v="17626.240000000002"/>
    <x v="2"/>
    <x v="0"/>
    <s v="R1013"/>
    <d v="1990-10-25T00:00:00"/>
    <n v="32"/>
  </r>
  <r>
    <s v="Id560"/>
    <n v="1994"/>
    <s v="Jul"/>
    <n v="1"/>
    <n v="3"/>
    <n v="17663.14"/>
    <x v="2"/>
    <x v="0"/>
    <s v="R1013"/>
    <d v="1994-07-01T00:00:00"/>
    <n v="28"/>
  </r>
  <r>
    <s v="Id559"/>
    <n v="2003"/>
    <s v="Jul"/>
    <n v="14"/>
    <n v="0"/>
    <n v="17748.509999999998"/>
    <x v="2"/>
    <x v="1"/>
    <s v="R1012"/>
    <d v="2003-07-14T00:00:00"/>
    <n v="19"/>
  </r>
  <r>
    <s v="Id558"/>
    <n v="1966"/>
    <s v="Jun"/>
    <n v="21"/>
    <n v="0"/>
    <n v="17777.73"/>
    <x v="2"/>
    <x v="0"/>
    <s v="R1012"/>
    <d v="1966-06-21T00:00:00"/>
    <n v="56"/>
  </r>
  <r>
    <s v="Id557"/>
    <n v="1979"/>
    <s v="Oct"/>
    <n v="10"/>
    <n v="2"/>
    <n v="17779.939999999999"/>
    <x v="2"/>
    <x v="2"/>
    <s v="R1012"/>
    <d v="1979-10-10T00:00:00"/>
    <n v="43"/>
  </r>
  <r>
    <s v="Id556"/>
    <n v="1963"/>
    <s v="Dec"/>
    <n v="8"/>
    <n v="0"/>
    <n v="17832.599999999999"/>
    <x v="2"/>
    <x v="2"/>
    <s v="R1012"/>
    <d v="1963-12-08T00:00:00"/>
    <n v="59"/>
  </r>
  <r>
    <s v="Id555"/>
    <n v="1976"/>
    <s v="Dec"/>
    <n v="12"/>
    <n v="2"/>
    <n v="17862.919999999998"/>
    <x v="2"/>
    <x v="2"/>
    <s v="R1012"/>
    <d v="1976-12-12T00:00:00"/>
    <n v="46"/>
  </r>
  <r>
    <s v="Id554"/>
    <n v="1997"/>
    <s v="Aug"/>
    <n v="26"/>
    <n v="0"/>
    <n v="17878.900000000001"/>
    <x v="2"/>
    <x v="2"/>
    <s v="R1024"/>
    <d v="1997-08-26T00:00:00"/>
    <n v="25"/>
  </r>
  <r>
    <s v="Id553"/>
    <n v="1979"/>
    <s v="Nov"/>
    <n v="12"/>
    <n v="2"/>
    <n v="17882.669999999998"/>
    <x v="2"/>
    <x v="0"/>
    <s v="R1012"/>
    <d v="1979-11-12T00:00:00"/>
    <n v="43"/>
  </r>
  <r>
    <s v="Id552"/>
    <n v="1989"/>
    <s v="Dec"/>
    <n v="4"/>
    <n v="0"/>
    <n v="17904.53"/>
    <x v="2"/>
    <x v="2"/>
    <s v="R1017"/>
    <d v="1989-12-04T00:00:00"/>
    <n v="33"/>
  </r>
  <r>
    <s v="Id551"/>
    <n v="1977"/>
    <s v="Oct"/>
    <n v="17"/>
    <n v="0"/>
    <n v="17929.3"/>
    <x v="2"/>
    <x v="2"/>
    <s v="R1013"/>
    <d v="1977-10-17T00:00:00"/>
    <n v="45"/>
  </r>
  <r>
    <s v="Id550"/>
    <n v="2001"/>
    <s v="Sep"/>
    <n v="28"/>
    <n v="4"/>
    <n v="17942.11"/>
    <x v="2"/>
    <x v="2"/>
    <s v="R1011"/>
    <d v="2001-09-28T00:00:00"/>
    <n v="21"/>
  </r>
  <r>
    <s v="Id549"/>
    <n v="1975"/>
    <s v="Jun"/>
    <n v="27"/>
    <n v="1"/>
    <n v="18031.16"/>
    <x v="2"/>
    <x v="0"/>
    <s v="R1023"/>
    <d v="1975-06-27T00:00:00"/>
    <n v="47"/>
  </r>
  <r>
    <s v="Id548"/>
    <n v="1965"/>
    <s v="Oct"/>
    <n v="17"/>
    <n v="0"/>
    <n v="18031.189999999999"/>
    <x v="2"/>
    <x v="2"/>
    <s v="R1012"/>
    <d v="1965-10-17T00:00:00"/>
    <n v="57"/>
  </r>
  <r>
    <s v="Id547"/>
    <n v="1999"/>
    <s v="Oct"/>
    <n v="24"/>
    <n v="0"/>
    <n v="18033.97"/>
    <x v="2"/>
    <x v="1"/>
    <s v="R1012"/>
    <d v="1999-10-24T00:00:00"/>
    <n v="23"/>
  </r>
  <r>
    <s v="Id546"/>
    <n v="1993"/>
    <s v="Jul"/>
    <n v="12"/>
    <n v="2"/>
    <n v="18157.88"/>
    <x v="2"/>
    <x v="1"/>
    <s v="R1012"/>
    <d v="1993-07-12T00:00:00"/>
    <n v="29"/>
  </r>
  <r>
    <s v="Id545"/>
    <n v="1963"/>
    <s v="Jul"/>
    <n v="4"/>
    <n v="0"/>
    <n v="18208.34"/>
    <x v="2"/>
    <x v="2"/>
    <s v="R1026"/>
    <d v="1963-07-04T00:00:00"/>
    <n v="59"/>
  </r>
  <r>
    <s v="Id544"/>
    <n v="1997"/>
    <s v="Jun"/>
    <n v="15"/>
    <n v="1"/>
    <n v="18218.16"/>
    <x v="2"/>
    <x v="1"/>
    <s v="R1013"/>
    <d v="1997-06-15T00:00:00"/>
    <n v="25"/>
  </r>
  <r>
    <s v="Id543"/>
    <n v="2004"/>
    <s v="Sep"/>
    <n v="10"/>
    <n v="3"/>
    <n v="18223.45"/>
    <x v="2"/>
    <x v="0"/>
    <s v="R1013"/>
    <d v="2004-09-10T00:00:00"/>
    <n v="18"/>
  </r>
  <r>
    <s v="Id542"/>
    <n v="1995"/>
    <s v="Aug"/>
    <n v="3"/>
    <n v="0"/>
    <n v="18246.5"/>
    <x v="2"/>
    <x v="1"/>
    <s v="R1013"/>
    <d v="1995-08-03T00:00:00"/>
    <n v="27"/>
  </r>
  <r>
    <s v="Id541"/>
    <n v="1992"/>
    <s v="Dec"/>
    <n v="25"/>
    <n v="3"/>
    <n v="18259.22"/>
    <x v="2"/>
    <x v="0"/>
    <s v="R1011"/>
    <d v="1992-12-25T00:00:00"/>
    <n v="30"/>
  </r>
  <r>
    <s v="Id540"/>
    <n v="1995"/>
    <s v="Jul"/>
    <n v="4"/>
    <n v="0"/>
    <n v="18310.740000000002"/>
    <x v="2"/>
    <x v="0"/>
    <s v="R1012"/>
    <d v="1995-07-04T00:00:00"/>
    <n v="27"/>
  </r>
  <r>
    <s v="Id539"/>
    <n v="1999"/>
    <s v="Dec"/>
    <n v="15"/>
    <n v="1"/>
    <n v="18328.240000000002"/>
    <x v="2"/>
    <x v="2"/>
    <s v="R1013"/>
    <d v="1999-12-15T00:00:00"/>
    <n v="23"/>
  </r>
  <r>
    <s v="Id538"/>
    <n v="1964"/>
    <s v="Sep"/>
    <n v="26"/>
    <n v="0"/>
    <n v="18443.11"/>
    <x v="2"/>
    <x v="2"/>
    <s v="R1012"/>
    <d v="1964-09-26T00:00:00"/>
    <n v="58"/>
  </r>
  <r>
    <s v="Id537"/>
    <n v="1986"/>
    <s v="Aug"/>
    <n v="12"/>
    <n v="2"/>
    <n v="18608.259999999998"/>
    <x v="2"/>
    <x v="0"/>
    <s v="R1011"/>
    <d v="1986-08-12T00:00:00"/>
    <n v="36"/>
  </r>
  <r>
    <s v="Id536"/>
    <n v="1998"/>
    <s v="Sep"/>
    <n v="23"/>
    <n v="0"/>
    <n v="18648.419999999998"/>
    <x v="2"/>
    <x v="1"/>
    <s v="R1019"/>
    <d v="1998-09-23T00:00:00"/>
    <n v="24"/>
  </r>
  <r>
    <s v="Id535"/>
    <n v="1970"/>
    <s v="Oct"/>
    <n v="17"/>
    <n v="0"/>
    <n v="18682.740000000002"/>
    <x v="2"/>
    <x v="0"/>
    <s v="R1012"/>
    <d v="1970-10-17T00:00:00"/>
    <n v="52"/>
  </r>
  <r>
    <s v="Id534"/>
    <n v="1967"/>
    <s v="Aug"/>
    <n v="30"/>
    <n v="0"/>
    <n v="18694.689999999999"/>
    <x v="2"/>
    <x v="1"/>
    <s v="R1023"/>
    <d v="1967-08-30T00:00:00"/>
    <n v="55"/>
  </r>
  <r>
    <s v="Id533"/>
    <n v="1992"/>
    <s v="Dec"/>
    <n v="27"/>
    <n v="3"/>
    <n v="18765.88"/>
    <x v="2"/>
    <x v="2"/>
    <s v="R1012"/>
    <d v="1992-12-27T00:00:00"/>
    <n v="30"/>
  </r>
  <r>
    <s v="Id532"/>
    <n v="1979"/>
    <s v="Nov"/>
    <n v="19"/>
    <n v="2"/>
    <n v="18767.740000000002"/>
    <x v="2"/>
    <x v="1"/>
    <s v="R1013"/>
    <d v="1979-11-19T00:00:00"/>
    <n v="43"/>
  </r>
  <r>
    <s v="Id531"/>
    <n v="1995"/>
    <s v="Nov"/>
    <n v="28"/>
    <n v="3"/>
    <n v="18804.75"/>
    <x v="2"/>
    <x v="1"/>
    <s v="R1012"/>
    <d v="1995-11-28T00:00:00"/>
    <n v="27"/>
  </r>
  <r>
    <s v="Id530"/>
    <n v="1979"/>
    <s v="Oct"/>
    <n v="15"/>
    <n v="2"/>
    <n v="18806.150000000001"/>
    <x v="2"/>
    <x v="2"/>
    <s v="R1013"/>
    <d v="1979-10-15T00:00:00"/>
    <n v="43"/>
  </r>
  <r>
    <s v="Id529"/>
    <n v="1962"/>
    <s v="Dec"/>
    <n v="18"/>
    <n v="0"/>
    <n v="18815.53"/>
    <x v="2"/>
    <x v="1"/>
    <s v="R1023"/>
    <d v="1962-12-18T00:00:00"/>
    <n v="60"/>
  </r>
  <r>
    <s v="Id528"/>
    <n v="2003"/>
    <s v="Jul"/>
    <n v="24"/>
    <n v="3"/>
    <n v="18838.7"/>
    <x v="2"/>
    <x v="0"/>
    <s v="R1012"/>
    <d v="2003-07-24T00:00:00"/>
    <n v="19"/>
  </r>
  <r>
    <s v="Id527"/>
    <n v="1963"/>
    <s v="Dec"/>
    <n v="6"/>
    <n v="0"/>
    <n v="18883.330000000002"/>
    <x v="2"/>
    <x v="1"/>
    <s v="R1026"/>
    <d v="1963-12-06T00:00:00"/>
    <n v="59"/>
  </r>
  <r>
    <s v="Id526"/>
    <n v="1995"/>
    <s v="Sep"/>
    <n v="27"/>
    <n v="1"/>
    <n v="18903.490000000002"/>
    <x v="2"/>
    <x v="2"/>
    <s v="R1024"/>
    <d v="1995-09-27T00:00:00"/>
    <n v="27"/>
  </r>
  <r>
    <s v="Id525"/>
    <n v="1969"/>
    <s v="Aug"/>
    <n v="3"/>
    <n v="0"/>
    <n v="18932.810000000001"/>
    <x v="2"/>
    <x v="0"/>
    <s v="R1012"/>
    <d v="1969-08-03T00:00:00"/>
    <n v="53"/>
  </r>
  <r>
    <s v="Id524"/>
    <n v="1963"/>
    <s v="Oct"/>
    <n v="20"/>
    <n v="0"/>
    <n v="18954.560000000001"/>
    <x v="2"/>
    <x v="1"/>
    <s v="R1026"/>
    <d v="1963-10-20T00:00:00"/>
    <n v="59"/>
  </r>
  <r>
    <s v="Id523"/>
    <n v="1998"/>
    <s v="Aug"/>
    <n v="6"/>
    <n v="0"/>
    <n v="18955.22"/>
    <x v="2"/>
    <x v="0"/>
    <s v="R1011"/>
    <d v="1998-08-06T00:00:00"/>
    <n v="24"/>
  </r>
  <r>
    <s v="Id522"/>
    <n v="1992"/>
    <s v="Nov"/>
    <n v="30"/>
    <n v="1"/>
    <n v="18963.169999999998"/>
    <x v="2"/>
    <x v="1"/>
    <s v="R1013"/>
    <d v="1992-11-30T00:00:00"/>
    <n v="30"/>
  </r>
  <r>
    <s v="Id521"/>
    <n v="1988"/>
    <s v="Oct"/>
    <n v="24"/>
    <n v="2"/>
    <n v="18972.5"/>
    <x v="2"/>
    <x v="0"/>
    <s v="R1013"/>
    <d v="1988-10-24T00:00:00"/>
    <n v="34"/>
  </r>
  <r>
    <s v="Id520"/>
    <n v="1983"/>
    <s v="Dec"/>
    <n v="19"/>
    <n v="5"/>
    <n v="19023.259999999998"/>
    <x v="2"/>
    <x v="0"/>
    <s v="R1011"/>
    <d v="1983-12-19T00:00:00"/>
    <n v="39"/>
  </r>
  <r>
    <s v="Id519"/>
    <n v="1989"/>
    <s v="Jun"/>
    <n v="5"/>
    <n v="1"/>
    <n v="19040.88"/>
    <x v="2"/>
    <x v="0"/>
    <s v="R1011"/>
    <d v="1989-06-05T00:00:00"/>
    <n v="34"/>
  </r>
  <r>
    <s v="Id518"/>
    <n v="1993"/>
    <s v="Sep"/>
    <n v="28"/>
    <n v="1"/>
    <n v="19107.78"/>
    <x v="2"/>
    <x v="2"/>
    <s v="R1013"/>
    <d v="1993-09-28T00:00:00"/>
    <n v="29"/>
  </r>
  <r>
    <s v="Id517"/>
    <n v="1979"/>
    <s v="Jul"/>
    <n v="2"/>
    <n v="2"/>
    <n v="19144.580000000002"/>
    <x v="2"/>
    <x v="1"/>
    <s v="R1024"/>
    <d v="1979-07-02T00:00:00"/>
    <n v="43"/>
  </r>
  <r>
    <s v="Id516"/>
    <n v="1991"/>
    <s v="Sep"/>
    <n v="16"/>
    <n v="3"/>
    <n v="19199.939999999999"/>
    <x v="2"/>
    <x v="0"/>
    <s v="R1011"/>
    <d v="1991-09-16T00:00:00"/>
    <n v="31"/>
  </r>
  <r>
    <s v="Id515"/>
    <n v="1985"/>
    <s v="Dec"/>
    <n v="28"/>
    <n v="0"/>
    <n v="19214.71"/>
    <x v="2"/>
    <x v="0"/>
    <s v="R1013"/>
    <d v="1985-12-28T00:00:00"/>
    <n v="37"/>
  </r>
  <r>
    <s v="Id514"/>
    <n v="1967"/>
    <s v="Jul"/>
    <n v="29"/>
    <n v="0"/>
    <n v="19259.96"/>
    <x v="2"/>
    <x v="1"/>
    <s v="R1012"/>
    <d v="1967-07-29T00:00:00"/>
    <n v="55"/>
  </r>
  <r>
    <s v="Id513"/>
    <n v="1966"/>
    <s v="Nov"/>
    <n v="15"/>
    <n v="0"/>
    <n v="19321.060000000001"/>
    <x v="2"/>
    <x v="1"/>
    <s v="R1012"/>
    <d v="1966-11-15T00:00:00"/>
    <n v="56"/>
  </r>
  <r>
    <s v="Id512"/>
    <n v="1991"/>
    <s v="Aug"/>
    <n v="24"/>
    <n v="0"/>
    <n v="19350.37"/>
    <x v="2"/>
    <x v="0"/>
    <s v="R1013"/>
    <d v="1991-08-24T00:00:00"/>
    <n v="31"/>
  </r>
  <r>
    <s v="Id511"/>
    <n v="1987"/>
    <s v="Jun"/>
    <n v="30"/>
    <n v="3"/>
    <n v="19362"/>
    <x v="2"/>
    <x v="0"/>
    <s v="R1013"/>
    <d v="1987-06-30T00:00:00"/>
    <n v="35"/>
  </r>
  <r>
    <s v="Id510"/>
    <n v="1993"/>
    <s v="Sep"/>
    <n v="6"/>
    <n v="2"/>
    <n v="19442.349999999999"/>
    <x v="2"/>
    <x v="0"/>
    <s v="R1012"/>
    <d v="1993-09-06T00:00:00"/>
    <n v="29"/>
  </r>
  <r>
    <s v="Id509"/>
    <n v="1982"/>
    <s v="Dec"/>
    <n v="15"/>
    <n v="2"/>
    <n v="19444.27"/>
    <x v="2"/>
    <x v="1"/>
    <s v="R1013"/>
    <d v="1982-12-15T00:00:00"/>
    <n v="40"/>
  </r>
  <r>
    <s v="Id508"/>
    <n v="1987"/>
    <s v="Nov"/>
    <n v="30"/>
    <n v="4"/>
    <n v="19496.72"/>
    <x v="2"/>
    <x v="0"/>
    <s v="R1019"/>
    <d v="1987-11-30T00:00:00"/>
    <n v="35"/>
  </r>
  <r>
    <s v="Id507"/>
    <n v="1980"/>
    <s v="Nov"/>
    <n v="8"/>
    <n v="0"/>
    <n v="19515.54"/>
    <x v="2"/>
    <x v="1"/>
    <s v="R1013"/>
    <d v="1980-11-08T00:00:00"/>
    <n v="42"/>
  </r>
  <r>
    <s v="Id506"/>
    <n v="1992"/>
    <s v="Aug"/>
    <n v="19"/>
    <n v="1"/>
    <n v="19521.97"/>
    <x v="2"/>
    <x v="2"/>
    <s v="R1013"/>
    <d v="1992-08-19T00:00:00"/>
    <n v="30"/>
  </r>
  <r>
    <s v="Id505"/>
    <n v="1985"/>
    <s v="Sep"/>
    <n v="17"/>
    <n v="0"/>
    <n v="19539.240000000002"/>
    <x v="2"/>
    <x v="1"/>
    <s v="R1013"/>
    <d v="1985-09-17T00:00:00"/>
    <n v="37"/>
  </r>
  <r>
    <s v="Id504"/>
    <n v="1963"/>
    <s v="Jul"/>
    <n v="14"/>
    <n v="0"/>
    <n v="19551.34"/>
    <x v="2"/>
    <x v="0"/>
    <s v="R1012"/>
    <d v="1963-07-14T00:00:00"/>
    <n v="59"/>
  </r>
  <r>
    <s v="Id503"/>
    <n v="1978"/>
    <s v="Sep"/>
    <n v="24"/>
    <n v="1"/>
    <n v="19594.810000000001"/>
    <x v="2"/>
    <x v="1"/>
    <s v="R1024"/>
    <d v="1978-09-24T00:00:00"/>
    <n v="44"/>
  </r>
  <r>
    <s v="Id502"/>
    <n v="1994"/>
    <s v="Aug"/>
    <n v="27"/>
    <n v="0"/>
    <n v="19673.34"/>
    <x v="2"/>
    <x v="2"/>
    <s v="R1012"/>
    <d v="1994-08-27T00:00:00"/>
    <n v="28"/>
  </r>
  <r>
    <s v="Id501"/>
    <n v="1990"/>
    <s v="Aug"/>
    <n v="8"/>
    <n v="1"/>
    <n v="19719.689999999999"/>
    <x v="2"/>
    <x v="2"/>
    <s v="R1013"/>
    <d v="1990-08-08T00:00:00"/>
    <n v="32"/>
  </r>
  <r>
    <s v="Id500"/>
    <n v="1972"/>
    <s v="Jun"/>
    <n v="14"/>
    <n v="3"/>
    <n v="19749.38"/>
    <x v="2"/>
    <x v="0"/>
    <s v="R1013"/>
    <d v="1972-06-14T00:00:00"/>
    <n v="50"/>
  </r>
  <r>
    <s v="Id499"/>
    <n v="1979"/>
    <s v="Oct"/>
    <n v="30"/>
    <n v="2"/>
    <n v="19798.05"/>
    <x v="2"/>
    <x v="1"/>
    <s v="R1024"/>
    <d v="1979-10-30T00:00:00"/>
    <n v="43"/>
  </r>
  <r>
    <s v="Id498"/>
    <n v="1997"/>
    <s v="Oct"/>
    <n v="18"/>
    <n v="3"/>
    <n v="19933.46"/>
    <x v="2"/>
    <x v="0"/>
    <s v="R1011"/>
    <d v="1997-10-18T00:00:00"/>
    <n v="25"/>
  </r>
  <r>
    <s v="Id497"/>
    <n v="1980"/>
    <s v="Oct"/>
    <n v="9"/>
    <n v="0"/>
    <n v="19964.75"/>
    <x v="2"/>
    <x v="2"/>
    <s v="R1024"/>
    <d v="1980-10-09T00:00:00"/>
    <n v="42"/>
  </r>
  <r>
    <s v="Id496"/>
    <n v="1966"/>
    <s v="Aug"/>
    <n v="10"/>
    <n v="0"/>
    <n v="19995.29"/>
    <x v="2"/>
    <x v="0"/>
    <s v="R1026"/>
    <d v="1966-08-10T00:00:00"/>
    <n v="56"/>
  </r>
  <r>
    <s v="Id495"/>
    <n v="1988"/>
    <s v="Jul"/>
    <n v="25"/>
    <n v="1"/>
    <n v="20009.63"/>
    <x v="0"/>
    <x v="1"/>
    <s v="R1012"/>
    <d v="1988-07-25T00:00:00"/>
    <n v="34"/>
  </r>
  <r>
    <s v="Id494"/>
    <n v="1983"/>
    <s v="Oct"/>
    <n v="6"/>
    <n v="0"/>
    <n v="20149.32"/>
    <x v="0"/>
    <x v="1"/>
    <s v="R1016"/>
    <d v="1983-10-06T00:00:00"/>
    <n v="39"/>
  </r>
  <r>
    <s v="Id493"/>
    <n v="2002"/>
    <s v="Jul"/>
    <n v="9"/>
    <n v="0"/>
    <n v="20167.34"/>
    <x v="1"/>
    <x v="0"/>
    <s v="R1011"/>
    <d v="2002-07-09T00:00:00"/>
    <n v="20"/>
  </r>
  <r>
    <s v="Id492"/>
    <n v="1994"/>
    <s v="Jun"/>
    <n v="8"/>
    <n v="2"/>
    <n v="20177.669999999998"/>
    <x v="0"/>
    <x v="1"/>
    <s v="R1011"/>
    <d v="1994-06-08T00:00:00"/>
    <n v="29"/>
  </r>
  <r>
    <s v="Id491"/>
    <n v="1987"/>
    <s v="Oct"/>
    <n v="17"/>
    <n v="0"/>
    <n v="20234.849999999999"/>
    <x v="0"/>
    <x v="0"/>
    <s v="R1012"/>
    <d v="1987-10-17T00:00:00"/>
    <n v="35"/>
  </r>
  <r>
    <s v="Id490"/>
    <n v="1966"/>
    <s v="Aug"/>
    <n v="22"/>
    <n v="0"/>
    <n v="20253.84"/>
    <x v="0"/>
    <x v="0"/>
    <s v="R1012"/>
    <d v="1966-08-22T00:00:00"/>
    <n v="56"/>
  </r>
  <r>
    <s v="Id489"/>
    <n v="1993"/>
    <s v="Sep"/>
    <n v="7"/>
    <n v="1"/>
    <n v="20277.810000000001"/>
    <x v="1"/>
    <x v="0"/>
    <s v="R1016"/>
    <d v="1993-09-07T00:00:00"/>
    <n v="29"/>
  </r>
  <r>
    <s v="Id488"/>
    <n v="1985"/>
    <s v="Sep"/>
    <n v="17"/>
    <n v="1"/>
    <n v="20296.86"/>
    <x v="1"/>
    <x v="1"/>
    <s v="R1024"/>
    <d v="1985-09-17T00:00:00"/>
    <n v="37"/>
  </r>
  <r>
    <s v="Id487"/>
    <n v="1962"/>
    <s v="Jul"/>
    <n v="2"/>
    <n v="0"/>
    <n v="20354.5"/>
    <x v="1"/>
    <x v="2"/>
    <s v="R1026"/>
    <d v="1962-07-02T00:00:00"/>
    <n v="60"/>
  </r>
  <r>
    <s v="Id486"/>
    <n v="1985"/>
    <s v="Jul"/>
    <n v="12"/>
    <n v="0"/>
    <n v="20420.599999999999"/>
    <x v="1"/>
    <x v="2"/>
    <s v="R1011"/>
    <d v="1985-07-12T00:00:00"/>
    <n v="37"/>
  </r>
  <r>
    <s v="Id485"/>
    <n v="1962"/>
    <s v="Oct"/>
    <n v="18"/>
    <n v="0"/>
    <n v="20446.849999999999"/>
    <x v="0"/>
    <x v="1"/>
    <s v="R1012"/>
    <d v="1962-10-18T00:00:00"/>
    <n v="60"/>
  </r>
  <r>
    <s v="Id484"/>
    <n v="1969"/>
    <s v="Oct"/>
    <n v="13"/>
    <n v="3"/>
    <n v="20463"/>
    <x v="0"/>
    <x v="2"/>
    <s v="R1013"/>
    <d v="1969-10-13T00:00:00"/>
    <n v="53"/>
  </r>
  <r>
    <s v="Id483"/>
    <n v="1966"/>
    <s v="Jul"/>
    <n v="9"/>
    <n v="0"/>
    <n v="20568.32"/>
    <x v="1"/>
    <x v="2"/>
    <s v="R1012"/>
    <d v="1966-07-09T00:00:00"/>
    <n v="56"/>
  </r>
  <r>
    <s v="Id482"/>
    <n v="1967"/>
    <s v="Dec"/>
    <n v="17"/>
    <n v="0"/>
    <n v="20630.28"/>
    <x v="0"/>
    <x v="0"/>
    <s v="R1011"/>
    <d v="1967-12-17T00:00:00"/>
    <n v="55"/>
  </r>
  <r>
    <s v="Id481"/>
    <n v="1965"/>
    <s v="Aug"/>
    <n v="1"/>
    <n v="0"/>
    <n v="20709.02"/>
    <x v="1"/>
    <x v="2"/>
    <s v="R1019"/>
    <d v="1965-08-01T00:00:00"/>
    <n v="57"/>
  </r>
  <r>
    <s v="Id480"/>
    <n v="1992"/>
    <s v="Sep"/>
    <n v="14"/>
    <n v="3"/>
    <n v="20745.990000000002"/>
    <x v="1"/>
    <x v="1"/>
    <s v="R1012"/>
    <d v="1992-09-14T00:00:00"/>
    <n v="30"/>
  </r>
  <r>
    <s v="Id479"/>
    <n v="1986"/>
    <s v="Aug"/>
    <n v="4"/>
    <n v="1"/>
    <n v="20773.63"/>
    <x v="0"/>
    <x v="0"/>
    <s v="R1017"/>
    <d v="1986-08-04T00:00:00"/>
    <n v="36"/>
  </r>
  <r>
    <s v="Id478"/>
    <n v="1967"/>
    <s v="Sep"/>
    <n v="8"/>
    <n v="0"/>
    <n v="20781.490000000002"/>
    <x v="0"/>
    <x v="0"/>
    <s v="R1013"/>
    <d v="1967-09-08T00:00:00"/>
    <n v="55"/>
  </r>
  <r>
    <s v="Id477"/>
    <n v="1975"/>
    <s v="Dec"/>
    <n v="8"/>
    <n v="0"/>
    <n v="20878.78"/>
    <x v="0"/>
    <x v="1"/>
    <s v="R1024"/>
    <d v="1975-12-08T00:00:00"/>
    <n v="47"/>
  </r>
  <r>
    <s v="Id476"/>
    <n v="1964"/>
    <s v="Nov"/>
    <n v="19"/>
    <n v="0"/>
    <n v="20893.060000000001"/>
    <x v="0"/>
    <x v="0"/>
    <s v="R1012"/>
    <d v="1964-11-19T00:00:00"/>
    <n v="58"/>
  </r>
  <r>
    <s v="id2444"/>
    <n v="1987"/>
    <s v="Nov"/>
    <n v="27"/>
    <n v="2"/>
    <n v="20984.09"/>
    <x v="0"/>
    <x v="2"/>
    <s v="R1015"/>
    <d v="1987-11-27T00:00:00"/>
    <n v="35"/>
  </r>
  <r>
    <s v="Id475"/>
    <n v="1983"/>
    <s v="Jul"/>
    <n v="2"/>
    <n v="1"/>
    <n v="21082.16"/>
    <x v="1"/>
    <x v="2"/>
    <s v="R1011"/>
    <d v="1983-07-02T00:00:00"/>
    <n v="39"/>
  </r>
  <r>
    <s v="Id474"/>
    <n v="1977"/>
    <s v="Nov"/>
    <n v="23"/>
    <n v="2"/>
    <n v="21098.55"/>
    <x v="1"/>
    <x v="0"/>
    <s v="R1012"/>
    <d v="1977-11-23T00:00:00"/>
    <n v="45"/>
  </r>
  <r>
    <s v="Id473"/>
    <n v="1969"/>
    <s v="Aug"/>
    <n v="26"/>
    <n v="0"/>
    <n v="21195.82"/>
    <x v="1"/>
    <x v="1"/>
    <s v="R1013"/>
    <d v="1969-08-26T00:00:00"/>
    <n v="53"/>
  </r>
  <r>
    <s v="Id472"/>
    <n v="1974"/>
    <s v="Oct"/>
    <n v="14"/>
    <n v="0"/>
    <n v="21223.68"/>
    <x v="1"/>
    <x v="2"/>
    <s v="R1013"/>
    <d v="1974-10-14T00:00:00"/>
    <n v="48"/>
  </r>
  <r>
    <s v="Id471"/>
    <n v="1974"/>
    <s v="Sep"/>
    <n v="3"/>
    <n v="0"/>
    <n v="21232.18"/>
    <x v="1"/>
    <x v="2"/>
    <s v="R1011"/>
    <d v="1974-09-03T00:00:00"/>
    <n v="48"/>
  </r>
  <r>
    <s v="Id470"/>
    <n v="1980"/>
    <s v="Dec"/>
    <n v="10"/>
    <n v="2"/>
    <n v="21259.38"/>
    <x v="1"/>
    <x v="0"/>
    <s v="R1019"/>
    <d v="1980-12-10T00:00:00"/>
    <n v="42"/>
  </r>
  <r>
    <s v="Id469"/>
    <n v="2004"/>
    <s v="Aug"/>
    <n v="4"/>
    <n v="0"/>
    <n v="21344.85"/>
    <x v="1"/>
    <x v="1"/>
    <s v="R1024"/>
    <d v="2004-08-04T00:00:00"/>
    <n v="18"/>
  </r>
  <r>
    <s v="Id468"/>
    <n v="1980"/>
    <s v="Sep"/>
    <n v="4"/>
    <n v="0"/>
    <n v="21348.71"/>
    <x v="0"/>
    <x v="1"/>
    <s v="R1012"/>
    <d v="1980-09-04T00:00:00"/>
    <n v="42"/>
  </r>
  <r>
    <s v="Id467"/>
    <n v="1990"/>
    <s v="Nov"/>
    <n v="21"/>
    <n v="4"/>
    <n v="21472.48"/>
    <x v="0"/>
    <x v="2"/>
    <s v="R1012"/>
    <d v="1990-11-21T00:00:00"/>
    <n v="32"/>
  </r>
  <r>
    <s v="Id466"/>
    <n v="1999"/>
    <s v="Jun"/>
    <n v="12"/>
    <n v="0"/>
    <n v="21595.38"/>
    <x v="0"/>
    <x v="0"/>
    <s v="R1012"/>
    <d v="1999-06-12T00:00:00"/>
    <n v="23"/>
  </r>
  <r>
    <s v="Id465"/>
    <n v="1983"/>
    <s v="Dec"/>
    <n v="25"/>
    <n v="3"/>
    <n v="21659.93"/>
    <x v="1"/>
    <x v="0"/>
    <s v="R1024"/>
    <d v="1983-12-25T00:00:00"/>
    <n v="39"/>
  </r>
  <r>
    <s v="Id464"/>
    <n v="1962"/>
    <s v="Nov"/>
    <n v="16"/>
    <n v="0"/>
    <n v="21661.16"/>
    <x v="0"/>
    <x v="2"/>
    <s v="R1012"/>
    <d v="1962-11-16T00:00:00"/>
    <n v="60"/>
  </r>
  <r>
    <s v="Id463"/>
    <n v="1976"/>
    <s v="Jul"/>
    <n v="18"/>
    <n v="1"/>
    <n v="21677.279999999999"/>
    <x v="1"/>
    <x v="1"/>
    <s v="R1012"/>
    <d v="1976-07-18T00:00:00"/>
    <n v="46"/>
  </r>
  <r>
    <s v="Id462"/>
    <n v="1979"/>
    <s v="Sep"/>
    <n v="20"/>
    <n v="1"/>
    <n v="21771.34"/>
    <x v="1"/>
    <x v="1"/>
    <s v="R1024"/>
    <d v="1979-09-20T00:00:00"/>
    <n v="43"/>
  </r>
  <r>
    <s v="Id461"/>
    <n v="1979"/>
    <s v="Sep"/>
    <n v="28"/>
    <n v="0"/>
    <n v="21774.32"/>
    <x v="1"/>
    <x v="2"/>
    <s v="R1012"/>
    <d v="1979-09-28T00:00:00"/>
    <n v="43"/>
  </r>
  <r>
    <s v="Id460"/>
    <n v="1963"/>
    <s v="Aug"/>
    <n v="27"/>
    <n v="0"/>
    <n v="21797"/>
    <x v="1"/>
    <x v="1"/>
    <s v="R1011"/>
    <d v="1963-08-27T00:00:00"/>
    <n v="59"/>
  </r>
  <r>
    <s v="Id459"/>
    <n v="1979"/>
    <s v="Aug"/>
    <n v="17"/>
    <n v="2"/>
    <n v="21880.82"/>
    <x v="1"/>
    <x v="1"/>
    <s v="R1012"/>
    <d v="1979-08-17T00:00:00"/>
    <n v="43"/>
  </r>
  <r>
    <s v="Id458"/>
    <n v="2003"/>
    <s v="Sep"/>
    <n v="28"/>
    <n v="0"/>
    <n v="21882.400000000001"/>
    <x v="0"/>
    <x v="1"/>
    <s v="R1011"/>
    <d v="2003-09-28T00:00:00"/>
    <n v="19"/>
  </r>
  <r>
    <s v="Id457"/>
    <n v="1975"/>
    <s v="Dec"/>
    <n v="19"/>
    <n v="1"/>
    <n v="21978.68"/>
    <x v="1"/>
    <x v="0"/>
    <s v="R1013"/>
    <d v="1975-12-19T00:00:00"/>
    <n v="47"/>
  </r>
  <r>
    <s v="Id456"/>
    <n v="1989"/>
    <s v="Oct"/>
    <n v="14"/>
    <n v="0"/>
    <n v="21984.47"/>
    <x v="1"/>
    <x v="1"/>
    <s v="R1012"/>
    <d v="1989-10-14T00:00:00"/>
    <n v="33"/>
  </r>
  <r>
    <s v="Id455"/>
    <n v="2001"/>
    <s v="Aug"/>
    <n v="28"/>
    <n v="0"/>
    <n v="22097.62"/>
    <x v="1"/>
    <x v="1"/>
    <s v="R1011"/>
    <d v="2001-08-28T00:00:00"/>
    <n v="21"/>
  </r>
  <r>
    <s v="Id454"/>
    <n v="1980"/>
    <s v="Sep"/>
    <n v="12"/>
    <n v="0"/>
    <n v="22144.03"/>
    <x v="0"/>
    <x v="2"/>
    <s v="R1011"/>
    <d v="1980-09-12T00:00:00"/>
    <n v="42"/>
  </r>
  <r>
    <s v="Id453"/>
    <n v="1965"/>
    <s v="Aug"/>
    <n v="24"/>
    <n v="1"/>
    <n v="22192.44"/>
    <x v="1"/>
    <x v="1"/>
    <s v="R1013"/>
    <d v="1965-08-24T00:00:00"/>
    <n v="57"/>
  </r>
  <r>
    <s v="Id452"/>
    <n v="1971"/>
    <s v="Jun"/>
    <n v="16"/>
    <n v="1"/>
    <n v="22218.11"/>
    <x v="0"/>
    <x v="0"/>
    <s v="R1013"/>
    <d v="1971-06-16T00:00:00"/>
    <n v="51"/>
  </r>
  <r>
    <s v="Id451"/>
    <n v="1982"/>
    <s v="Dec"/>
    <n v="27"/>
    <n v="1"/>
    <n v="22331.57"/>
    <x v="0"/>
    <x v="0"/>
    <s v="R1024"/>
    <d v="1982-12-27T00:00:00"/>
    <n v="40"/>
  </r>
  <r>
    <s v="Id450"/>
    <n v="1999"/>
    <s v="Aug"/>
    <n v="26"/>
    <n v="2"/>
    <n v="22395.74"/>
    <x v="1"/>
    <x v="2"/>
    <s v="R1024"/>
    <d v="1999-08-26T00:00:00"/>
    <n v="23"/>
  </r>
  <r>
    <s v="Id449"/>
    <n v="1966"/>
    <s v="Aug"/>
    <n v="18"/>
    <n v="0"/>
    <n v="22412.65"/>
    <x v="1"/>
    <x v="0"/>
    <s v="R1014"/>
    <d v="1966-08-18T00:00:00"/>
    <n v="56"/>
  </r>
  <r>
    <s v="Id448"/>
    <n v="1983"/>
    <s v="Dec"/>
    <n v="21"/>
    <n v="1"/>
    <n v="22462.04"/>
    <x v="1"/>
    <x v="1"/>
    <s v="R1019"/>
    <d v="1983-12-21T00:00:00"/>
    <n v="39"/>
  </r>
  <r>
    <s v="Id447"/>
    <n v="1979"/>
    <s v="Nov"/>
    <n v="14"/>
    <n v="2"/>
    <n v="22478.6"/>
    <x v="1"/>
    <x v="2"/>
    <s v="R1011"/>
    <d v="1979-11-14T00:00:00"/>
    <n v="43"/>
  </r>
  <r>
    <s v="Id446"/>
    <n v="2003"/>
    <s v="Jul"/>
    <n v="25"/>
    <n v="2"/>
    <n v="22493.66"/>
    <x v="0"/>
    <x v="1"/>
    <s v="R1012"/>
    <d v="2003-07-25T00:00:00"/>
    <n v="19"/>
  </r>
  <r>
    <s v="Id445"/>
    <n v="1970"/>
    <s v="Nov"/>
    <n v="9"/>
    <n v="0"/>
    <n v="23045.57"/>
    <x v="0"/>
    <x v="2"/>
    <s v="R1024"/>
    <d v="1970-11-09T00:00:00"/>
    <n v="52"/>
  </r>
  <r>
    <s v="Id444"/>
    <n v="1975"/>
    <s v="Sep"/>
    <n v="9"/>
    <n v="0"/>
    <n v="23065.42"/>
    <x v="0"/>
    <x v="2"/>
    <s v="R1013"/>
    <d v="1975-09-09T00:00:00"/>
    <n v="47"/>
  </r>
  <r>
    <s v="Id443"/>
    <n v="2003"/>
    <s v="Dec"/>
    <n v="14"/>
    <n v="0"/>
    <n v="23082.959999999999"/>
    <x v="0"/>
    <x v="2"/>
    <s v="R1011"/>
    <d v="2003-12-14T00:00:00"/>
    <n v="19"/>
  </r>
  <r>
    <s v="Id442"/>
    <n v="1997"/>
    <s v="Aug"/>
    <n v="7"/>
    <n v="2"/>
    <n v="23241.47"/>
    <x v="0"/>
    <x v="0"/>
    <s v="R1018"/>
    <d v="1997-08-07T00:00:00"/>
    <n v="25"/>
  </r>
  <r>
    <s v="Id441"/>
    <n v="1969"/>
    <s v="Nov"/>
    <n v="14"/>
    <n v="1"/>
    <n v="23244.79"/>
    <x v="0"/>
    <x v="0"/>
    <s v="R1013"/>
    <d v="1969-11-14T00:00:00"/>
    <n v="53"/>
  </r>
  <r>
    <s v="Id440"/>
    <n v="1994"/>
    <s v="Oct"/>
    <n v="3"/>
    <n v="1"/>
    <n v="23288.93"/>
    <x v="0"/>
    <x v="0"/>
    <s v="R1024"/>
    <d v="1994-10-03T00:00:00"/>
    <n v="28"/>
  </r>
  <r>
    <s v="Id439"/>
    <n v="1973"/>
    <s v="Oct"/>
    <n v="22"/>
    <n v="2"/>
    <n v="23306.55"/>
    <x v="0"/>
    <x v="2"/>
    <s v="R1011"/>
    <d v="1973-10-22T00:00:00"/>
    <n v="49"/>
  </r>
  <r>
    <s v="Id438"/>
    <n v="1975"/>
    <s v="Nov"/>
    <n v="13"/>
    <n v="1"/>
    <n v="23401.31"/>
    <x v="0"/>
    <x v="0"/>
    <s v="R1024"/>
    <d v="1975-11-13T00:00:00"/>
    <n v="47"/>
  </r>
  <r>
    <s v="Id437"/>
    <n v="1983"/>
    <s v="Aug"/>
    <n v="26"/>
    <n v="2"/>
    <n v="23563.02"/>
    <x v="0"/>
    <x v="2"/>
    <s v="R1013"/>
    <d v="1983-08-26T00:00:00"/>
    <n v="39"/>
  </r>
  <r>
    <s v="Id436"/>
    <n v="1974"/>
    <s v="Jun"/>
    <n v="2"/>
    <n v="1"/>
    <n v="23568.27"/>
    <x v="0"/>
    <x v="2"/>
    <s v="R1011"/>
    <d v="1974-06-02T00:00:00"/>
    <n v="49"/>
  </r>
  <r>
    <s v="Id435"/>
    <n v="1973"/>
    <s v="Jun"/>
    <n v="27"/>
    <n v="2"/>
    <n v="23807.24"/>
    <x v="0"/>
    <x v="0"/>
    <s v="R1012"/>
    <d v="1973-06-27T00:00:00"/>
    <n v="49"/>
  </r>
  <r>
    <s v="Id434"/>
    <n v="1970"/>
    <s v="Aug"/>
    <n v="8"/>
    <n v="1"/>
    <n v="23887.66"/>
    <x v="0"/>
    <x v="0"/>
    <s v="R1012"/>
    <d v="1970-08-08T00:00:00"/>
    <n v="52"/>
  </r>
  <r>
    <s v="Id433"/>
    <n v="1971"/>
    <s v="Jul"/>
    <n v="10"/>
    <n v="2"/>
    <n v="23967.38"/>
    <x v="0"/>
    <x v="2"/>
    <s v="R1012"/>
    <d v="1971-07-10T00:00:00"/>
    <n v="51"/>
  </r>
  <r>
    <s v="Id432"/>
    <n v="2003"/>
    <s v="Dec"/>
    <n v="30"/>
    <n v="2"/>
    <n v="24059.68"/>
    <x v="0"/>
    <x v="2"/>
    <s v="R1012"/>
    <d v="2003-12-30T00:00:00"/>
    <n v="19"/>
  </r>
  <r>
    <s v="Id431"/>
    <n v="1973"/>
    <s v="Jun"/>
    <n v="13"/>
    <n v="3"/>
    <n v="24106.91"/>
    <x v="0"/>
    <x v="2"/>
    <s v="R1024"/>
    <d v="1973-06-13T00:00:00"/>
    <n v="49"/>
  </r>
  <r>
    <s v="Id430"/>
    <n v="1974"/>
    <s v="Sep"/>
    <n v="10"/>
    <n v="3"/>
    <n v="24180.93"/>
    <x v="0"/>
    <x v="1"/>
    <s v="R1013"/>
    <d v="1974-09-10T00:00:00"/>
    <n v="48"/>
  </r>
  <r>
    <s v="Id429"/>
    <n v="1964"/>
    <s v="Dec"/>
    <n v="16"/>
    <n v="0"/>
    <n v="24227.34"/>
    <x v="0"/>
    <x v="1"/>
    <s v="R1013"/>
    <d v="1964-12-16T00:00:00"/>
    <n v="58"/>
  </r>
  <r>
    <s v="Id428"/>
    <n v="2004"/>
    <s v="Aug"/>
    <n v="3"/>
    <n v="0"/>
    <n v="24294.02"/>
    <x v="0"/>
    <x v="1"/>
    <s v="R1011"/>
    <d v="2004-08-03T00:00:00"/>
    <n v="18"/>
  </r>
  <r>
    <s v="Id427"/>
    <n v="1999"/>
    <s v="Oct"/>
    <n v="7"/>
    <n v="0"/>
    <n v="24387.74"/>
    <x v="0"/>
    <x v="1"/>
    <s v="R1011"/>
    <d v="1999-10-07T00:00:00"/>
    <n v="23"/>
  </r>
  <r>
    <s v="Id426"/>
    <n v="1970"/>
    <s v="Nov"/>
    <n v="30"/>
    <n v="0"/>
    <n v="24393.62"/>
    <x v="0"/>
    <x v="0"/>
    <s v="R1012"/>
    <d v="1970-11-30T00:00:00"/>
    <n v="52"/>
  </r>
  <r>
    <s v="Id425"/>
    <n v="1968"/>
    <s v="Jul"/>
    <n v="6"/>
    <n v="0"/>
    <n v="24476.48"/>
    <x v="0"/>
    <x v="2"/>
    <s v="R1012"/>
    <d v="1968-07-06T00:00:00"/>
    <n v="54"/>
  </r>
  <r>
    <s v="Id424"/>
    <n v="1961"/>
    <s v="Oct"/>
    <n v="21"/>
    <n v="0"/>
    <n v="24513.09"/>
    <x v="0"/>
    <x v="2"/>
    <s v="R1013"/>
    <d v="1961-10-21T00:00:00"/>
    <n v="61"/>
  </r>
  <r>
    <s v="Id423"/>
    <n v="1972"/>
    <s v="Sep"/>
    <n v="14"/>
    <n v="1"/>
    <n v="24520.26"/>
    <x v="0"/>
    <x v="0"/>
    <s v="R1011"/>
    <d v="1972-09-14T00:00:00"/>
    <n v="50"/>
  </r>
  <r>
    <s v="Id422"/>
    <n v="1975"/>
    <s v="Jun"/>
    <n v="13"/>
    <n v="2"/>
    <n v="24535.7"/>
    <x v="0"/>
    <x v="2"/>
    <s v="R1012"/>
    <d v="1975-06-13T00:00:00"/>
    <n v="47"/>
  </r>
  <r>
    <s v="Id421"/>
    <n v="1976"/>
    <s v="Oct"/>
    <n v="12"/>
    <n v="0"/>
    <n v="24603.05"/>
    <x v="0"/>
    <x v="2"/>
    <s v="R1011"/>
    <d v="1976-10-12T00:00:00"/>
    <n v="46"/>
  </r>
  <r>
    <s v="Id420"/>
    <n v="1970"/>
    <s v="Jun"/>
    <n v="12"/>
    <n v="2"/>
    <n v="24667.42"/>
    <x v="0"/>
    <x v="0"/>
    <s v="R1013"/>
    <d v="1970-06-12T00:00:00"/>
    <n v="52"/>
  </r>
  <r>
    <s v="Id419"/>
    <n v="1996"/>
    <s v="Aug"/>
    <n v="28"/>
    <n v="4"/>
    <n v="24671.66"/>
    <x v="0"/>
    <x v="1"/>
    <s v="R1024"/>
    <d v="1996-08-28T00:00:00"/>
    <n v="26"/>
  </r>
  <r>
    <s v="Id418"/>
    <n v="1992"/>
    <s v="Oct"/>
    <n v="11"/>
    <n v="0"/>
    <n v="24795.040000000001"/>
    <x v="0"/>
    <x v="0"/>
    <s v="R1011"/>
    <d v="1992-10-11T00:00:00"/>
    <n v="30"/>
  </r>
  <r>
    <s v="Id417"/>
    <n v="1994"/>
    <s v="Sep"/>
    <n v="9"/>
    <n v="0"/>
    <n v="24817.25"/>
    <x v="0"/>
    <x v="2"/>
    <s v="R1011"/>
    <d v="1994-09-09T00:00:00"/>
    <n v="28"/>
  </r>
  <r>
    <s v="Id416"/>
    <n v="1995"/>
    <s v="Jun"/>
    <n v="10"/>
    <n v="0"/>
    <n v="24863.25"/>
    <x v="0"/>
    <x v="0"/>
    <s v="R1011"/>
    <d v="1995-06-10T00:00:00"/>
    <n v="27"/>
  </r>
  <r>
    <s v="Id415"/>
    <n v="1970"/>
    <s v="Nov"/>
    <n v="26"/>
    <n v="3"/>
    <n v="24869.84"/>
    <x v="0"/>
    <x v="2"/>
    <s v="R1016"/>
    <d v="1970-11-26T00:00:00"/>
    <n v="52"/>
  </r>
  <r>
    <s v="Id414"/>
    <n v="1969"/>
    <s v="Jul"/>
    <n v="23"/>
    <n v="3"/>
    <n v="24873.38"/>
    <x v="0"/>
    <x v="1"/>
    <s v="R1024"/>
    <d v="1969-07-23T00:00:00"/>
    <n v="53"/>
  </r>
  <r>
    <s v="Id413"/>
    <n v="1987"/>
    <s v="Jun"/>
    <n v="14"/>
    <n v="2"/>
    <n v="24915.05"/>
    <x v="0"/>
    <x v="1"/>
    <s v="R1024"/>
    <d v="1987-06-14T00:00:00"/>
    <n v="35"/>
  </r>
  <r>
    <s v="Id412"/>
    <n v="1975"/>
    <s v="Nov"/>
    <n v="14"/>
    <n v="3"/>
    <n v="24915.22"/>
    <x v="0"/>
    <x v="0"/>
    <s v="R1012"/>
    <d v="1975-11-14T00:00:00"/>
    <n v="47"/>
  </r>
  <r>
    <s v="Id411"/>
    <n v="1995"/>
    <s v="Dec"/>
    <n v="4"/>
    <n v="0"/>
    <n v="25075.97"/>
    <x v="0"/>
    <x v="2"/>
    <s v="R1011"/>
    <d v="1995-12-04T00:00:00"/>
    <n v="27"/>
  </r>
  <r>
    <s v="Id410"/>
    <n v="1998"/>
    <s v="Jun"/>
    <n v="14"/>
    <n v="0"/>
    <n v="25081.77"/>
    <x v="0"/>
    <x v="2"/>
    <s v="R1013"/>
    <d v="1998-06-14T00:00:00"/>
    <n v="24"/>
  </r>
  <r>
    <s v="Id409"/>
    <n v="1998"/>
    <s v="Nov"/>
    <n v="24"/>
    <n v="0"/>
    <n v="25127.22"/>
    <x v="0"/>
    <x v="0"/>
    <s v="R1011"/>
    <d v="1998-11-24T00:00:00"/>
    <n v="24"/>
  </r>
  <r>
    <s v="Id408"/>
    <n v="1975"/>
    <s v="Dec"/>
    <n v="14"/>
    <n v="3"/>
    <n v="25309.49"/>
    <x v="0"/>
    <x v="1"/>
    <s v="R1011"/>
    <d v="1975-12-14T00:00:00"/>
    <n v="47"/>
  </r>
  <r>
    <s v="Id407"/>
    <n v="1972"/>
    <s v="Sep"/>
    <n v="26"/>
    <n v="2"/>
    <n v="25333.33"/>
    <x v="0"/>
    <x v="2"/>
    <s v="R1017"/>
    <d v="1972-09-26T00:00:00"/>
    <n v="50"/>
  </r>
  <r>
    <s v="Id406"/>
    <n v="1968"/>
    <s v="Aug"/>
    <n v="22"/>
    <n v="3"/>
    <n v="25382.3"/>
    <x v="0"/>
    <x v="2"/>
    <s v="R1011"/>
    <d v="1968-08-22T00:00:00"/>
    <n v="54"/>
  </r>
  <r>
    <s v="Id405"/>
    <n v="1968"/>
    <s v="Dec"/>
    <n v="11"/>
    <n v="1"/>
    <n v="25517.11"/>
    <x v="0"/>
    <x v="0"/>
    <s v="R1017"/>
    <d v="1968-12-11T00:00:00"/>
    <n v="54"/>
  </r>
  <r>
    <s v="Id404"/>
    <n v="2001"/>
    <s v="Aug"/>
    <n v="2"/>
    <n v="0"/>
    <n v="25648.98"/>
    <x v="0"/>
    <x v="1"/>
    <s v="R1011"/>
    <d v="2001-08-02T00:00:00"/>
    <n v="21"/>
  </r>
  <r>
    <s v="Id403"/>
    <n v="1972"/>
    <s v="Jul"/>
    <n v="17"/>
    <n v="0"/>
    <n v="25656.58"/>
    <x v="0"/>
    <x v="0"/>
    <s v="R1024"/>
    <d v="1972-07-17T00:00:00"/>
    <n v="50"/>
  </r>
  <r>
    <s v="Id402"/>
    <n v="1963"/>
    <s v="Aug"/>
    <n v="21"/>
    <n v="0"/>
    <n v="25678.78"/>
    <x v="0"/>
    <x v="0"/>
    <s v="R1012"/>
    <d v="1963-08-21T00:00:00"/>
    <n v="59"/>
  </r>
  <r>
    <s v="Id401"/>
    <n v="1970"/>
    <s v="Dec"/>
    <n v="3"/>
    <n v="3"/>
    <n v="25992.82"/>
    <x v="0"/>
    <x v="2"/>
    <s v="R1013"/>
    <d v="1970-12-03T00:00:00"/>
    <n v="52"/>
  </r>
  <r>
    <s v="Id400"/>
    <n v="2001"/>
    <s v="Jun"/>
    <n v="5"/>
    <n v="2"/>
    <n v="26018.95"/>
    <x v="0"/>
    <x v="2"/>
    <s v="R1012"/>
    <d v="2001-06-05T00:00:00"/>
    <n v="22"/>
  </r>
  <r>
    <s v="Id399"/>
    <n v="2000"/>
    <s v="Dec"/>
    <n v="26"/>
    <n v="0"/>
    <n v="26026.97"/>
    <x v="0"/>
    <x v="0"/>
    <s v="R1011"/>
    <d v="2000-12-26T00:00:00"/>
    <n v="22"/>
  </r>
  <r>
    <s v="Id398"/>
    <n v="1966"/>
    <s v="Jul"/>
    <n v="9"/>
    <n v="1"/>
    <n v="26109.33"/>
    <x v="0"/>
    <x v="0"/>
    <s v="R1012"/>
    <d v="1966-07-09T00:00:00"/>
    <n v="56"/>
  </r>
  <r>
    <s v="Id397"/>
    <n v="2002"/>
    <s v="Oct"/>
    <n v="11"/>
    <n v="0"/>
    <n v="26125.67"/>
    <x v="0"/>
    <x v="1"/>
    <s v="R1013"/>
    <d v="2002-10-11T00:00:00"/>
    <n v="20"/>
  </r>
  <r>
    <s v="Id396"/>
    <n v="1973"/>
    <s v="Jul"/>
    <n v="7"/>
    <n v="1"/>
    <n v="26140.36"/>
    <x v="0"/>
    <x v="0"/>
    <s v="R1011"/>
    <d v="1973-07-07T00:00:00"/>
    <n v="49"/>
  </r>
  <r>
    <s v="Id395"/>
    <n v="1975"/>
    <s v="Jun"/>
    <n v="4"/>
    <n v="1"/>
    <n v="26236.58"/>
    <x v="0"/>
    <x v="1"/>
    <s v="R1011"/>
    <d v="1975-06-04T00:00:00"/>
    <n v="48"/>
  </r>
  <r>
    <s v="Id394"/>
    <n v="2004"/>
    <s v="Dec"/>
    <n v="5"/>
    <n v="0"/>
    <n v="26316.59"/>
    <x v="0"/>
    <x v="0"/>
    <s v="R1011"/>
    <d v="2004-12-05T00:00:00"/>
    <n v="18"/>
  </r>
  <r>
    <s v="Id393"/>
    <n v="1974"/>
    <s v="Sep"/>
    <n v="21"/>
    <n v="1"/>
    <n v="26392.26"/>
    <x v="0"/>
    <x v="2"/>
    <s v="R1024"/>
    <d v="1974-09-21T00:00:00"/>
    <n v="48"/>
  </r>
  <r>
    <s v="Id392"/>
    <n v="1970"/>
    <s v="Aug"/>
    <n v="27"/>
    <n v="2"/>
    <n v="26467.1"/>
    <x v="0"/>
    <x v="0"/>
    <s v="R1012"/>
    <d v="1970-08-27T00:00:00"/>
    <n v="52"/>
  </r>
  <r>
    <s v="Id391"/>
    <n v="2004"/>
    <s v="Sep"/>
    <n v="5"/>
    <n v="0"/>
    <n v="26479.4"/>
    <x v="0"/>
    <x v="2"/>
    <s v="R1011"/>
    <d v="2004-09-05T00:00:00"/>
    <n v="18"/>
  </r>
  <r>
    <s v="Id390"/>
    <n v="1988"/>
    <s v="Jul"/>
    <n v="22"/>
    <n v="3"/>
    <n v="26607.89"/>
    <x v="0"/>
    <x v="1"/>
    <s v="R1011"/>
    <d v="1988-07-22T00:00:00"/>
    <n v="34"/>
  </r>
  <r>
    <s v="Id389"/>
    <n v="1991"/>
    <s v="Aug"/>
    <n v="22"/>
    <n v="3"/>
    <n v="26912.560000000001"/>
    <x v="0"/>
    <x v="2"/>
    <s v="R1011"/>
    <d v="1991-08-22T00:00:00"/>
    <n v="31"/>
  </r>
  <r>
    <s v="Id388"/>
    <n v="1958"/>
    <s v="Dec"/>
    <n v="25"/>
    <n v="0"/>
    <n v="26926.51"/>
    <x v="0"/>
    <x v="1"/>
    <s v="R1013"/>
    <d v="1958-12-25T00:00:00"/>
    <n v="64"/>
  </r>
  <r>
    <s v="Id387"/>
    <n v="2002"/>
    <s v="Jun"/>
    <n v="17"/>
    <n v="0"/>
    <n v="26927.69"/>
    <x v="0"/>
    <x v="2"/>
    <s v="R1011"/>
    <d v="2002-06-17T00:00:00"/>
    <n v="20"/>
  </r>
  <r>
    <s v="Id386"/>
    <n v="2000"/>
    <s v="Nov"/>
    <n v="9"/>
    <n v="0"/>
    <n v="26936.98"/>
    <x v="0"/>
    <x v="0"/>
    <s v="R1011"/>
    <d v="2000-11-09T00:00:00"/>
    <n v="22"/>
  </r>
  <r>
    <s v="Id385"/>
    <n v="1960"/>
    <s v="Jul"/>
    <n v="9"/>
    <n v="1"/>
    <n v="27000.98"/>
    <x v="0"/>
    <x v="2"/>
    <s v="R1013"/>
    <d v="1960-07-09T00:00:00"/>
    <n v="62"/>
  </r>
  <r>
    <s v="Id384"/>
    <n v="1958"/>
    <s v="Jun"/>
    <n v="30"/>
    <n v="0"/>
    <n v="27037.91"/>
    <x v="0"/>
    <x v="2"/>
    <s v="R1013"/>
    <d v="1958-06-30T00:00:00"/>
    <n v="64"/>
  </r>
  <r>
    <s v="Id383"/>
    <n v="1994"/>
    <s v="Jul"/>
    <n v="2"/>
    <n v="0"/>
    <n v="27080.639999999999"/>
    <x v="0"/>
    <x v="2"/>
    <s v="R1011"/>
    <d v="1994-07-02T00:00:00"/>
    <n v="28"/>
  </r>
  <r>
    <s v="Id382"/>
    <n v="1990"/>
    <s v="Dec"/>
    <n v="13"/>
    <n v="3"/>
    <n v="27092.38"/>
    <x v="0"/>
    <x v="0"/>
    <s v="R1011"/>
    <d v="1990-12-13T00:00:00"/>
    <n v="32"/>
  </r>
  <r>
    <s v="Id381"/>
    <n v="1970"/>
    <s v="Oct"/>
    <n v="2"/>
    <n v="0"/>
    <n v="27117.99"/>
    <x v="0"/>
    <x v="2"/>
    <s v="R1013"/>
    <d v="1970-10-02T00:00:00"/>
    <n v="52"/>
  </r>
  <r>
    <s v="Id380"/>
    <n v="1965"/>
    <s v="Dec"/>
    <n v="21"/>
    <n v="0"/>
    <n v="27218.44"/>
    <x v="0"/>
    <x v="1"/>
    <s v="R1017"/>
    <d v="1965-12-21T00:00:00"/>
    <n v="57"/>
  </r>
  <r>
    <s v="Id379"/>
    <n v="1999"/>
    <s v="Dec"/>
    <n v="2"/>
    <n v="0"/>
    <n v="27236.959999999999"/>
    <x v="0"/>
    <x v="1"/>
    <s v="R1011"/>
    <d v="1999-12-02T00:00:00"/>
    <n v="23"/>
  </r>
  <r>
    <s v="Id378"/>
    <n v="1968"/>
    <s v="Jun"/>
    <n v="6"/>
    <n v="3"/>
    <n v="27322.73"/>
    <x v="0"/>
    <x v="2"/>
    <s v="R1013"/>
    <d v="1968-06-06T00:00:00"/>
    <n v="55"/>
  </r>
  <r>
    <s v="Id377"/>
    <n v="1969"/>
    <s v="Oct"/>
    <n v="16"/>
    <n v="0"/>
    <n v="27346.04"/>
    <x v="0"/>
    <x v="2"/>
    <s v="R1013"/>
    <d v="1969-10-16T00:00:00"/>
    <n v="53"/>
  </r>
  <r>
    <s v="Id376"/>
    <n v="1988"/>
    <s v="Sep"/>
    <n v="15"/>
    <n v="2"/>
    <n v="27375.9"/>
    <x v="0"/>
    <x v="0"/>
    <s v="R1015"/>
    <d v="1988-09-15T00:00:00"/>
    <n v="34"/>
  </r>
  <r>
    <s v="Id375"/>
    <n v="1985"/>
    <s v="Dec"/>
    <n v="5"/>
    <n v="3"/>
    <n v="27432.73"/>
    <x v="0"/>
    <x v="1"/>
    <s v="R1011"/>
    <d v="1985-12-05T00:00:00"/>
    <n v="37"/>
  </r>
  <r>
    <s v="Id374"/>
    <n v="1981"/>
    <s v="Oct"/>
    <n v="3"/>
    <n v="1"/>
    <n v="27495.59"/>
    <x v="0"/>
    <x v="1"/>
    <s v="R1011"/>
    <d v="1981-10-03T00:00:00"/>
    <n v="41"/>
  </r>
  <r>
    <s v="Id373"/>
    <n v="1965"/>
    <s v="Oct"/>
    <n v="19"/>
    <n v="0"/>
    <n v="27533.91"/>
    <x v="0"/>
    <x v="0"/>
    <s v="R1013"/>
    <d v="1965-10-19T00:00:00"/>
    <n v="57"/>
  </r>
  <r>
    <s v="Id372"/>
    <n v="1984"/>
    <s v="Jul"/>
    <n v="22"/>
    <n v="3"/>
    <n v="27534.53"/>
    <x v="0"/>
    <x v="2"/>
    <s v="R1011"/>
    <d v="1984-07-22T00:00:00"/>
    <n v="38"/>
  </r>
  <r>
    <s v="Id371"/>
    <n v="1985"/>
    <s v="Nov"/>
    <n v="6"/>
    <n v="3"/>
    <n v="27598.93"/>
    <x v="0"/>
    <x v="1"/>
    <s v="R1011"/>
    <d v="1985-11-06T00:00:00"/>
    <n v="37"/>
  </r>
  <r>
    <s v="Id370"/>
    <n v="1992"/>
    <s v="Jun"/>
    <n v="11"/>
    <n v="0"/>
    <n v="27614.71"/>
    <x v="0"/>
    <x v="0"/>
    <s v="R1011"/>
    <d v="1992-06-11T00:00:00"/>
    <n v="30"/>
  </r>
  <r>
    <s v="Id369"/>
    <n v="1997"/>
    <s v="Sep"/>
    <n v="9"/>
    <n v="0"/>
    <n v="27619.360000000001"/>
    <x v="0"/>
    <x v="0"/>
    <s v="R1011"/>
    <d v="1997-09-09T00:00:00"/>
    <n v="25"/>
  </r>
  <r>
    <s v="Id368"/>
    <n v="1997"/>
    <s v="Oct"/>
    <n v="7"/>
    <n v="0"/>
    <n v="27625.17"/>
    <x v="2"/>
    <x v="1"/>
    <s v="R1011"/>
    <d v="1997-10-07T00:00:00"/>
    <n v="25"/>
  </r>
  <r>
    <s v="Id367"/>
    <n v="1992"/>
    <s v="Jul"/>
    <n v="3"/>
    <n v="0"/>
    <n v="27696.11"/>
    <x v="2"/>
    <x v="2"/>
    <s v="R1011"/>
    <d v="1992-07-03T00:00:00"/>
    <n v="30"/>
  </r>
  <r>
    <s v="Id366"/>
    <n v="2002"/>
    <s v="Dec"/>
    <n v="6"/>
    <n v="1"/>
    <n v="27724.29"/>
    <x v="2"/>
    <x v="0"/>
    <s v="R1013"/>
    <d v="2002-12-06T00:00:00"/>
    <n v="20"/>
  </r>
  <r>
    <s v="Id365"/>
    <n v="1960"/>
    <s v="Jul"/>
    <n v="6"/>
    <n v="0"/>
    <n v="27808.73"/>
    <x v="2"/>
    <x v="1"/>
    <s v="R1013"/>
    <d v="1960-07-06T00:00:00"/>
    <n v="62"/>
  </r>
  <r>
    <s v="Id364"/>
    <n v="1985"/>
    <s v="Dec"/>
    <n v="4"/>
    <n v="3"/>
    <n v="27849.94"/>
    <x v="2"/>
    <x v="1"/>
    <s v="R1011"/>
    <d v="1985-12-04T00:00:00"/>
    <n v="37"/>
  </r>
  <r>
    <s v="Id363"/>
    <n v="1989"/>
    <s v="Nov"/>
    <n v="21"/>
    <n v="3"/>
    <n v="27925.86"/>
    <x v="2"/>
    <x v="2"/>
    <s v="R1011"/>
    <d v="1989-11-21T00:00:00"/>
    <n v="33"/>
  </r>
  <r>
    <s v="Id362"/>
    <n v="1991"/>
    <s v="Jun"/>
    <n v="4"/>
    <n v="3"/>
    <n v="27931.11"/>
    <x v="2"/>
    <x v="0"/>
    <s v="R1011"/>
    <d v="1991-06-04T00:00:00"/>
    <n v="32"/>
  </r>
  <r>
    <s v="Id361"/>
    <n v="1961"/>
    <s v="Jul"/>
    <n v="28"/>
    <n v="3"/>
    <n v="27941.29"/>
    <x v="2"/>
    <x v="0"/>
    <s v="R1011"/>
    <d v="1961-07-28T00:00:00"/>
    <n v="61"/>
  </r>
  <r>
    <s v="Id360"/>
    <n v="1999"/>
    <s v="Dec"/>
    <n v="21"/>
    <n v="0"/>
    <n v="27980.77"/>
    <x v="2"/>
    <x v="1"/>
    <s v="R1011"/>
    <d v="1999-12-21T00:00:00"/>
    <n v="23"/>
  </r>
  <r>
    <s v="Id359"/>
    <n v="1985"/>
    <s v="Nov"/>
    <n v="29"/>
    <n v="3"/>
    <n v="28006.94"/>
    <x v="2"/>
    <x v="2"/>
    <s v="R1011"/>
    <d v="1985-11-29T00:00:00"/>
    <n v="37"/>
  </r>
  <r>
    <s v="Id358"/>
    <n v="1960"/>
    <s v="Nov"/>
    <n v="22"/>
    <n v="0"/>
    <n v="28101.33"/>
    <x v="2"/>
    <x v="2"/>
    <s v="R1019"/>
    <d v="1960-11-22T00:00:00"/>
    <n v="62"/>
  </r>
  <r>
    <s v="Id357"/>
    <n v="1999"/>
    <s v="Sep"/>
    <n v="6"/>
    <n v="0"/>
    <n v="28245.34"/>
    <x v="2"/>
    <x v="0"/>
    <s v="R1011"/>
    <d v="1999-09-06T00:00:00"/>
    <n v="23"/>
  </r>
  <r>
    <s v="Id356"/>
    <n v="1963"/>
    <s v="Nov"/>
    <n v="25"/>
    <n v="1"/>
    <n v="28287.9"/>
    <x v="2"/>
    <x v="1"/>
    <s v="R1013"/>
    <d v="1963-11-25T00:00:00"/>
    <n v="59"/>
  </r>
  <r>
    <s v="Id355"/>
    <n v="1990"/>
    <s v="Dec"/>
    <n v="24"/>
    <n v="3"/>
    <n v="28302.33"/>
    <x v="2"/>
    <x v="2"/>
    <s v="R1011"/>
    <d v="1990-12-24T00:00:00"/>
    <n v="32"/>
  </r>
  <r>
    <s v="Id354"/>
    <n v="1977"/>
    <s v="Dec"/>
    <n v="2"/>
    <n v="1"/>
    <n v="28340.19"/>
    <x v="2"/>
    <x v="2"/>
    <s v="R1012"/>
    <d v="1977-12-02T00:00:00"/>
    <n v="45"/>
  </r>
  <r>
    <s v="Id353"/>
    <n v="1974"/>
    <s v="Sep"/>
    <n v="16"/>
    <n v="1"/>
    <n v="28468.92"/>
    <x v="2"/>
    <x v="1"/>
    <s v="R1012"/>
    <d v="1974-09-16T00:00:00"/>
    <n v="48"/>
  </r>
  <r>
    <s v="Id352"/>
    <n v="1982"/>
    <s v="Dec"/>
    <n v="11"/>
    <n v="1"/>
    <n v="28476.73"/>
    <x v="2"/>
    <x v="2"/>
    <s v="R1012"/>
    <d v="1982-12-11T00:00:00"/>
    <n v="40"/>
  </r>
  <r>
    <s v="Id351"/>
    <n v="1985"/>
    <s v="Sep"/>
    <n v="27"/>
    <n v="3"/>
    <n v="28542.86"/>
    <x v="2"/>
    <x v="0"/>
    <s v="R1011"/>
    <d v="1985-09-27T00:00:00"/>
    <n v="37"/>
  </r>
  <r>
    <s v="Id350"/>
    <n v="1990"/>
    <s v="Dec"/>
    <n v="5"/>
    <n v="3"/>
    <n v="28716.14"/>
    <x v="2"/>
    <x v="0"/>
    <s v="R1011"/>
    <d v="1990-12-05T00:00:00"/>
    <n v="32"/>
  </r>
  <r>
    <s v="Id349"/>
    <n v="1961"/>
    <s v="Aug"/>
    <n v="3"/>
    <n v="1"/>
    <n v="28868.66"/>
    <x v="2"/>
    <x v="2"/>
    <s v="R1012"/>
    <d v="1961-08-03T00:00:00"/>
    <n v="61"/>
  </r>
  <r>
    <s v="Id348"/>
    <n v="1962"/>
    <s v="Jul"/>
    <n v="25"/>
    <n v="0"/>
    <n v="28923.14"/>
    <x v="2"/>
    <x v="1"/>
    <s v="R1012"/>
    <d v="1962-07-25T00:00:00"/>
    <n v="60"/>
  </r>
  <r>
    <s v="Id347"/>
    <n v="1959"/>
    <s v="Dec"/>
    <n v="5"/>
    <n v="0"/>
    <n v="28950.47"/>
    <x v="2"/>
    <x v="1"/>
    <s v="R1012"/>
    <d v="1959-12-05T00:00:00"/>
    <n v="63"/>
  </r>
  <r>
    <s v="Id346"/>
    <n v="2003"/>
    <s v="Sep"/>
    <n v="1"/>
    <n v="0"/>
    <n v="28998.68"/>
    <x v="2"/>
    <x v="0"/>
    <s v="R1011"/>
    <d v="2003-09-01T00:00:00"/>
    <n v="19"/>
  </r>
  <r>
    <s v="Id345"/>
    <n v="1992"/>
    <s v="Jul"/>
    <n v="7"/>
    <n v="0"/>
    <n v="29007.82"/>
    <x v="2"/>
    <x v="0"/>
    <s v="R1011"/>
    <d v="1992-07-07T00:00:00"/>
    <n v="30"/>
  </r>
  <r>
    <s v="Id344"/>
    <n v="1980"/>
    <s v="Jul"/>
    <n v="14"/>
    <n v="2"/>
    <n v="29114.21"/>
    <x v="2"/>
    <x v="0"/>
    <s v="R1011"/>
    <d v="1980-07-14T00:00:00"/>
    <n v="42"/>
  </r>
  <r>
    <s v="Id343"/>
    <n v="1978"/>
    <s v="Nov"/>
    <n v="29"/>
    <n v="2"/>
    <n v="29114.77"/>
    <x v="2"/>
    <x v="1"/>
    <s v="R1011"/>
    <d v="1978-11-29T00:00:00"/>
    <n v="44"/>
  </r>
  <r>
    <s v="Id342"/>
    <n v="1961"/>
    <s v="Dec"/>
    <n v="24"/>
    <n v="0"/>
    <n v="29141.360000000001"/>
    <x v="2"/>
    <x v="0"/>
    <s v="R1012"/>
    <d v="1961-12-24T00:00:00"/>
    <n v="61"/>
  </r>
  <r>
    <s v="Id341"/>
    <n v="1976"/>
    <s v="Nov"/>
    <n v="8"/>
    <n v="2"/>
    <n v="29160.39"/>
    <x v="2"/>
    <x v="2"/>
    <s v="R1011"/>
    <d v="1976-11-08T00:00:00"/>
    <n v="46"/>
  </r>
  <r>
    <s v="Id340"/>
    <n v="1969"/>
    <s v="Jul"/>
    <n v="9"/>
    <n v="2"/>
    <n v="29186.48"/>
    <x v="2"/>
    <x v="0"/>
    <s v="R1024"/>
    <d v="1969-07-09T00:00:00"/>
    <n v="53"/>
  </r>
  <r>
    <s v="Id339"/>
    <n v="1978"/>
    <s v="Jul"/>
    <n v="21"/>
    <n v="2"/>
    <n v="29227.599999999999"/>
    <x v="2"/>
    <x v="0"/>
    <s v="R1012"/>
    <d v="1978-07-21T00:00:00"/>
    <n v="44"/>
  </r>
  <r>
    <s v="Id338"/>
    <n v="1958"/>
    <s v="Jun"/>
    <n v="5"/>
    <n v="0"/>
    <n v="29330.98"/>
    <x v="2"/>
    <x v="2"/>
    <s v="R1012"/>
    <d v="1958-06-05T00:00:00"/>
    <n v="65"/>
  </r>
  <r>
    <s v="Id337"/>
    <n v="1985"/>
    <s v="Nov"/>
    <n v="7"/>
    <n v="3"/>
    <n v="29352.560000000001"/>
    <x v="2"/>
    <x v="1"/>
    <s v="R1011"/>
    <d v="1985-11-07T00:00:00"/>
    <n v="37"/>
  </r>
  <r>
    <s v="Id336"/>
    <n v="1987"/>
    <s v="Jul"/>
    <n v="16"/>
    <n v="3"/>
    <n v="29443.59"/>
    <x v="2"/>
    <x v="1"/>
    <s v="R1011"/>
    <d v="1987-07-16T00:00:00"/>
    <n v="35"/>
  </r>
  <r>
    <s v="Id335"/>
    <n v="1959"/>
    <s v="Oct"/>
    <n v="20"/>
    <n v="0"/>
    <n v="29523.17"/>
    <x v="2"/>
    <x v="2"/>
    <s v="R1024"/>
    <d v="1959-10-20T00:00:00"/>
    <n v="63"/>
  </r>
  <r>
    <s v="Id334"/>
    <n v="1975"/>
    <s v="Nov"/>
    <n v="3"/>
    <n v="1"/>
    <n v="29583.8"/>
    <x v="2"/>
    <x v="1"/>
    <s v="R1011"/>
    <d v="1975-11-03T00:00:00"/>
    <n v="47"/>
  </r>
  <r>
    <s v="Id333"/>
    <n v="1993"/>
    <s v="Jul"/>
    <n v="27"/>
    <n v="0"/>
    <n v="29622.69"/>
    <x v="2"/>
    <x v="1"/>
    <s v="R1011"/>
    <d v="1993-07-27T00:00:00"/>
    <n v="29"/>
  </r>
  <r>
    <s v="Id332"/>
    <n v="1973"/>
    <s v="Aug"/>
    <n v="23"/>
    <n v="0"/>
    <n v="29757.69"/>
    <x v="2"/>
    <x v="0"/>
    <s v="R1011"/>
    <d v="1973-08-23T00:00:00"/>
    <n v="49"/>
  </r>
  <r>
    <s v="Id331"/>
    <n v="1998"/>
    <s v="Jun"/>
    <n v="20"/>
    <n v="0"/>
    <n v="29760.6"/>
    <x v="2"/>
    <x v="2"/>
    <s v="R1011"/>
    <d v="1998-06-20T00:00:00"/>
    <n v="24"/>
  </r>
  <r>
    <s v="Id330"/>
    <n v="1981"/>
    <s v="Aug"/>
    <n v="13"/>
    <n v="1"/>
    <n v="29816.639999999999"/>
    <x v="2"/>
    <x v="2"/>
    <s v="R1011"/>
    <d v="1981-08-13T00:00:00"/>
    <n v="41"/>
  </r>
  <r>
    <s v="Id329"/>
    <n v="1982"/>
    <s v="Oct"/>
    <n v="29"/>
    <n v="3"/>
    <n v="29818.76"/>
    <x v="2"/>
    <x v="1"/>
    <s v="R1012"/>
    <d v="1982-10-29T00:00:00"/>
    <n v="40"/>
  </r>
  <r>
    <s v="Id328"/>
    <n v="1989"/>
    <s v="Dec"/>
    <n v="30"/>
    <n v="3"/>
    <n v="29852.48"/>
    <x v="2"/>
    <x v="0"/>
    <s v="R1011"/>
    <d v="1989-12-30T00:00:00"/>
    <n v="33"/>
  </r>
  <r>
    <s v="Id327"/>
    <n v="1975"/>
    <s v="Aug"/>
    <n v="19"/>
    <n v="1"/>
    <n v="29899.25"/>
    <x v="2"/>
    <x v="0"/>
    <s v="R1011"/>
    <d v="1975-08-19T00:00:00"/>
    <n v="47"/>
  </r>
  <r>
    <s v="Id326"/>
    <n v="1988"/>
    <s v="Dec"/>
    <n v="30"/>
    <n v="3"/>
    <n v="29929.56"/>
    <x v="2"/>
    <x v="1"/>
    <s v="R1011"/>
    <d v="1988-12-30T00:00:00"/>
    <n v="34"/>
  </r>
  <r>
    <s v="Id325"/>
    <n v="1976"/>
    <s v="Jun"/>
    <n v="12"/>
    <n v="2"/>
    <n v="29933.75"/>
    <x v="2"/>
    <x v="1"/>
    <s v="R1011"/>
    <d v="1976-06-12T00:00:00"/>
    <n v="46"/>
  </r>
  <r>
    <s v="Id324"/>
    <n v="1991"/>
    <s v="Oct"/>
    <n v="5"/>
    <n v="3"/>
    <n v="29969.67"/>
    <x v="2"/>
    <x v="1"/>
    <s v="R1011"/>
    <d v="1991-10-05T00:00:00"/>
    <n v="31"/>
  </r>
  <r>
    <s v="Id323"/>
    <n v="1981"/>
    <s v="Aug"/>
    <n v="4"/>
    <n v="1"/>
    <n v="30026.87"/>
    <x v="0"/>
    <x v="0"/>
    <s v="R1012"/>
    <d v="1981-08-04T00:00:00"/>
    <n v="41"/>
  </r>
  <r>
    <s v="Id322"/>
    <n v="1967"/>
    <s v="Jun"/>
    <n v="16"/>
    <n v="3"/>
    <n v="30063.58"/>
    <x v="2"/>
    <x v="1"/>
    <s v="R1012"/>
    <d v="1967-06-16T00:00:00"/>
    <n v="55"/>
  </r>
  <r>
    <s v="Id321"/>
    <n v="1979"/>
    <s v="Sep"/>
    <n v="2"/>
    <n v="2"/>
    <n v="30095.97"/>
    <x v="0"/>
    <x v="0"/>
    <s v="R1011"/>
    <d v="1979-09-02T00:00:00"/>
    <n v="43"/>
  </r>
  <r>
    <s v="Id320"/>
    <n v="1971"/>
    <s v="Dec"/>
    <n v="25"/>
    <n v="0"/>
    <n v="30134.75"/>
    <x v="0"/>
    <x v="0"/>
    <s v="R1011"/>
    <d v="1971-12-25T00:00:00"/>
    <n v="51"/>
  </r>
  <r>
    <s v="Id319"/>
    <n v="1958"/>
    <s v="Aug"/>
    <n v="11"/>
    <n v="1"/>
    <n v="30166.62"/>
    <x v="2"/>
    <x v="0"/>
    <s v="R1012"/>
    <d v="1958-08-11T00:00:00"/>
    <n v="64"/>
  </r>
  <r>
    <s v="Id318"/>
    <n v="1963"/>
    <s v="Sep"/>
    <n v="13"/>
    <n v="3"/>
    <n v="30184.94"/>
    <x v="2"/>
    <x v="1"/>
    <s v="R1014"/>
    <d v="1963-09-13T00:00:00"/>
    <n v="59"/>
  </r>
  <r>
    <s v="Id317"/>
    <n v="1962"/>
    <s v="Sep"/>
    <n v="15"/>
    <n v="0"/>
    <n v="30260"/>
    <x v="2"/>
    <x v="1"/>
    <s v="R1014"/>
    <d v="1962-09-15T00:00:00"/>
    <n v="60"/>
  </r>
  <r>
    <s v="Id316"/>
    <n v="1972"/>
    <s v="Jul"/>
    <n v="24"/>
    <n v="2"/>
    <n v="30284.639999999999"/>
    <x v="2"/>
    <x v="1"/>
    <s v="R1012"/>
    <d v="1972-07-24T00:00:00"/>
    <n v="50"/>
  </r>
  <r>
    <s v="Id315"/>
    <n v="2004"/>
    <s v="Jun"/>
    <n v="1"/>
    <n v="0"/>
    <n v="30328.27"/>
    <x v="0"/>
    <x v="2"/>
    <s v="R1011"/>
    <d v="2004-06-01T00:00:00"/>
    <n v="19"/>
  </r>
  <r>
    <s v="Id314"/>
    <n v="1969"/>
    <s v="Jul"/>
    <n v="30"/>
    <n v="0"/>
    <n v="30366.93"/>
    <x v="0"/>
    <x v="2"/>
    <s v="R1011"/>
    <d v="1969-07-30T00:00:00"/>
    <n v="53"/>
  </r>
  <r>
    <s v="Id313"/>
    <n v="1976"/>
    <s v="Sep"/>
    <n v="3"/>
    <n v="2"/>
    <n v="30409.53"/>
    <x v="0"/>
    <x v="0"/>
    <s v="R1012"/>
    <d v="1976-09-03T00:00:00"/>
    <n v="46"/>
  </r>
  <r>
    <s v="Id312"/>
    <n v="1998"/>
    <s v="Oct"/>
    <n v="28"/>
    <n v="0"/>
    <n v="30422.03"/>
    <x v="0"/>
    <x v="0"/>
    <s v="R1011"/>
    <d v="1998-10-28T00:00:00"/>
    <n v="24"/>
  </r>
  <r>
    <s v="Id311"/>
    <n v="1983"/>
    <s v="Sep"/>
    <n v="3"/>
    <n v="3"/>
    <n v="30457.37"/>
    <x v="0"/>
    <x v="1"/>
    <s v="R1012"/>
    <d v="1983-09-03T00:00:00"/>
    <n v="39"/>
  </r>
  <r>
    <s v="Id310"/>
    <n v="1986"/>
    <s v="Aug"/>
    <n v="10"/>
    <n v="3"/>
    <n v="30530.5"/>
    <x v="0"/>
    <x v="1"/>
    <s v="R1011"/>
    <d v="1986-08-10T00:00:00"/>
    <n v="36"/>
  </r>
  <r>
    <s v="Id309"/>
    <n v="1970"/>
    <s v="Nov"/>
    <n v="11"/>
    <n v="0"/>
    <n v="30625.65"/>
    <x v="0"/>
    <x v="0"/>
    <s v="R1011"/>
    <d v="1970-11-11T00:00:00"/>
    <n v="52"/>
  </r>
  <r>
    <s v="Id308"/>
    <n v="1999"/>
    <s v="Sep"/>
    <n v="21"/>
    <n v="0"/>
    <n v="30697.71"/>
    <x v="2"/>
    <x v="2"/>
    <s v="R1011"/>
    <d v="1999-09-21T00:00:00"/>
    <n v="23"/>
  </r>
  <r>
    <s v="Id307"/>
    <n v="1983"/>
    <s v="Dec"/>
    <n v="21"/>
    <n v="3"/>
    <n v="30724.44"/>
    <x v="0"/>
    <x v="0"/>
    <s v="R1011"/>
    <d v="1983-12-21T00:00:00"/>
    <n v="39"/>
  </r>
  <r>
    <s v="Id306"/>
    <n v="1988"/>
    <s v="Sep"/>
    <n v="5"/>
    <n v="3"/>
    <n v="30763.01"/>
    <x v="0"/>
    <x v="1"/>
    <s v="R1011"/>
    <d v="1988-09-05T00:00:00"/>
    <n v="34"/>
  </r>
  <r>
    <s v="Id305"/>
    <n v="1961"/>
    <s v="Sep"/>
    <n v="9"/>
    <n v="3"/>
    <n v="30942.19"/>
    <x v="0"/>
    <x v="2"/>
    <s v="R1013"/>
    <d v="1961-09-09T00:00:00"/>
    <n v="61"/>
  </r>
  <r>
    <s v="Id304"/>
    <n v="2004"/>
    <s v="Nov"/>
    <n v="9"/>
    <n v="0"/>
    <n v="31196.61"/>
    <x v="0"/>
    <x v="1"/>
    <s v="R1011"/>
    <d v="2004-11-09T00:00:00"/>
    <n v="18"/>
  </r>
  <r>
    <s v="Id303"/>
    <n v="2000"/>
    <s v="Jul"/>
    <n v="22"/>
    <n v="0"/>
    <n v="31234.560000000001"/>
    <x v="2"/>
    <x v="1"/>
    <s v="R1011"/>
    <d v="2000-07-22T00:00:00"/>
    <n v="22"/>
  </r>
  <r>
    <s v="Id302"/>
    <n v="1968"/>
    <s v="Jul"/>
    <n v="9"/>
    <n v="0"/>
    <n v="31322.53"/>
    <x v="0"/>
    <x v="1"/>
    <s v="R1011"/>
    <d v="1968-07-09T00:00:00"/>
    <n v="54"/>
  </r>
  <r>
    <s v="Id301"/>
    <n v="1995"/>
    <s v="Sep"/>
    <n v="27"/>
    <n v="0"/>
    <n v="31328.27"/>
    <x v="0"/>
    <x v="2"/>
    <s v="R1011"/>
    <d v="1995-09-27T00:00:00"/>
    <n v="27"/>
  </r>
  <r>
    <s v="Id300"/>
    <n v="1974"/>
    <s v="Oct"/>
    <n v="8"/>
    <n v="0"/>
    <n v="31368.81"/>
    <x v="0"/>
    <x v="0"/>
    <s v="R1011"/>
    <d v="1974-10-08T00:00:00"/>
    <n v="48"/>
  </r>
  <r>
    <s v="Id299"/>
    <n v="1975"/>
    <s v="Oct"/>
    <n v="29"/>
    <n v="1"/>
    <n v="31591.82"/>
    <x v="0"/>
    <x v="1"/>
    <s v="R1011"/>
    <d v="1975-10-29T00:00:00"/>
    <n v="47"/>
  </r>
  <r>
    <s v="Id298"/>
    <n v="1960"/>
    <s v="Dec"/>
    <n v="13"/>
    <n v="1"/>
    <n v="31620"/>
    <x v="0"/>
    <x v="1"/>
    <s v="R1024"/>
    <d v="1960-12-13T00:00:00"/>
    <n v="62"/>
  </r>
  <r>
    <s v="Id297"/>
    <n v="1977"/>
    <s v="Oct"/>
    <n v="14"/>
    <n v="2"/>
    <n v="31736.7"/>
    <x v="0"/>
    <x v="2"/>
    <s v="R1012"/>
    <d v="1977-10-14T00:00:00"/>
    <n v="45"/>
  </r>
  <r>
    <s v="Id296"/>
    <n v="1984"/>
    <s v="Sep"/>
    <n v="10"/>
    <n v="3"/>
    <n v="31743.919999999998"/>
    <x v="0"/>
    <x v="1"/>
    <s v="R1011"/>
    <d v="1984-09-10T00:00:00"/>
    <n v="38"/>
  </r>
  <r>
    <s v="Id295"/>
    <n v="1975"/>
    <s v="Sep"/>
    <n v="25"/>
    <n v="1"/>
    <n v="31897.1"/>
    <x v="0"/>
    <x v="0"/>
    <s v="R1011"/>
    <d v="1975-09-25T00:00:00"/>
    <n v="47"/>
  </r>
  <r>
    <s v="Id294"/>
    <n v="1972"/>
    <s v="Sep"/>
    <n v="21"/>
    <n v="0"/>
    <n v="31980.89"/>
    <x v="0"/>
    <x v="1"/>
    <s v="R1011"/>
    <d v="1972-09-21T00:00:00"/>
    <n v="50"/>
  </r>
  <r>
    <s v="Id293"/>
    <n v="1993"/>
    <s v="Sep"/>
    <n v="13"/>
    <n v="0"/>
    <n v="32086.21"/>
    <x v="2"/>
    <x v="0"/>
    <s v="R1011"/>
    <d v="1993-09-13T00:00:00"/>
    <n v="29"/>
  </r>
  <r>
    <s v="Id292"/>
    <n v="1978"/>
    <s v="Nov"/>
    <n v="10"/>
    <n v="2"/>
    <n v="32108.66"/>
    <x v="2"/>
    <x v="0"/>
    <s v="R1017"/>
    <d v="1978-11-10T00:00:00"/>
    <n v="44"/>
  </r>
  <r>
    <s v="Id291"/>
    <n v="1969"/>
    <s v="Sep"/>
    <n v="11"/>
    <n v="0"/>
    <n v="32192.76"/>
    <x v="2"/>
    <x v="2"/>
    <s v="R1011"/>
    <d v="1969-09-11T00:00:00"/>
    <n v="53"/>
  </r>
  <r>
    <s v="Id290"/>
    <n v="1994"/>
    <s v="Sep"/>
    <n v="8"/>
    <n v="0"/>
    <n v="32222.81"/>
    <x v="0"/>
    <x v="1"/>
    <s v="R1011"/>
    <d v="1994-09-08T00:00:00"/>
    <n v="28"/>
  </r>
  <r>
    <s v="Id289"/>
    <n v="1975"/>
    <s v="Dec"/>
    <n v="17"/>
    <n v="1"/>
    <n v="32259.96"/>
    <x v="0"/>
    <x v="0"/>
    <s v="R1012"/>
    <d v="1975-12-17T00:00:00"/>
    <n v="47"/>
  </r>
  <r>
    <s v="Id288"/>
    <n v="1986"/>
    <s v="Dec"/>
    <n v="2"/>
    <n v="3"/>
    <n v="32288.49"/>
    <x v="0"/>
    <x v="2"/>
    <s v="R1011"/>
    <d v="1986-12-02T00:00:00"/>
    <n v="36"/>
  </r>
  <r>
    <s v="Id287"/>
    <n v="1972"/>
    <s v="Oct"/>
    <n v="19"/>
    <n v="0"/>
    <n v="32428.63"/>
    <x v="0"/>
    <x v="2"/>
    <s v="R1011"/>
    <d v="1972-10-19T00:00:00"/>
    <n v="50"/>
  </r>
  <r>
    <s v="Id286"/>
    <n v="1976"/>
    <s v="Aug"/>
    <n v="9"/>
    <n v="2"/>
    <n v="32430.22"/>
    <x v="0"/>
    <x v="0"/>
    <s v="R1011"/>
    <d v="1976-08-09T00:00:00"/>
    <n v="46"/>
  </r>
  <r>
    <s v="Id285"/>
    <n v="1981"/>
    <s v="Sep"/>
    <n v="27"/>
    <n v="1"/>
    <n v="32462.35"/>
    <x v="0"/>
    <x v="2"/>
    <s v="R1011"/>
    <d v="1981-09-27T00:00:00"/>
    <n v="41"/>
  </r>
  <r>
    <s v="Id284"/>
    <n v="1976"/>
    <s v="Sep"/>
    <n v="19"/>
    <n v="2"/>
    <n v="32485.46"/>
    <x v="0"/>
    <x v="1"/>
    <s v="R1011"/>
    <d v="1976-09-19T00:00:00"/>
    <n v="46"/>
  </r>
  <r>
    <s v="Id283"/>
    <n v="2003"/>
    <s v="Oct"/>
    <n v="8"/>
    <n v="0"/>
    <n v="32548.34"/>
    <x v="2"/>
    <x v="2"/>
    <s v="R1013"/>
    <d v="2003-10-08T00:00:00"/>
    <n v="19"/>
  </r>
  <r>
    <s v="Id282"/>
    <n v="1990"/>
    <s v="Jul"/>
    <n v="13"/>
    <n v="3"/>
    <n v="32672.11"/>
    <x v="2"/>
    <x v="1"/>
    <s v="R1011"/>
    <d v="1990-07-13T00:00:00"/>
    <n v="32"/>
  </r>
  <r>
    <s v="Id281"/>
    <n v="1968"/>
    <s v="Nov"/>
    <n v="1"/>
    <n v="0"/>
    <n v="32686.080000000002"/>
    <x v="0"/>
    <x v="0"/>
    <s v="R1011"/>
    <d v="1968-11-01T00:00:00"/>
    <n v="54"/>
  </r>
  <r>
    <s v="Id280"/>
    <n v="1990"/>
    <s v="Sep"/>
    <n v="30"/>
    <n v="3"/>
    <n v="32716.2"/>
    <x v="2"/>
    <x v="2"/>
    <s v="R1011"/>
    <d v="1990-09-30T00:00:00"/>
    <n v="32"/>
  </r>
  <r>
    <s v="Id279"/>
    <n v="1990"/>
    <s v="Jul"/>
    <n v="9"/>
    <n v="2"/>
    <n v="32734.19"/>
    <x v="0"/>
    <x v="1"/>
    <s v="R1012"/>
    <d v="1990-07-09T00:00:00"/>
    <n v="32"/>
  </r>
  <r>
    <s v="Id278"/>
    <n v="1974"/>
    <s v="Dec"/>
    <n v="6"/>
    <n v="0"/>
    <n v="32760.48"/>
    <x v="2"/>
    <x v="1"/>
    <s v="R1011"/>
    <d v="1974-12-06T00:00:00"/>
    <n v="48"/>
  </r>
  <r>
    <s v="Id277"/>
    <n v="1972"/>
    <s v="Nov"/>
    <n v="7"/>
    <n v="0"/>
    <n v="32765.33"/>
    <x v="0"/>
    <x v="2"/>
    <s v="R1012"/>
    <d v="1972-11-07T00:00:00"/>
    <n v="50"/>
  </r>
  <r>
    <s v="Id276"/>
    <n v="1980"/>
    <s v="Dec"/>
    <n v="12"/>
    <n v="3"/>
    <n v="32787.46"/>
    <x v="2"/>
    <x v="0"/>
    <s v="R1012"/>
    <d v="1980-12-12T00:00:00"/>
    <n v="42"/>
  </r>
  <r>
    <s v="Id275"/>
    <n v="1995"/>
    <s v="Dec"/>
    <n v="4"/>
    <n v="0"/>
    <n v="32827.51"/>
    <x v="2"/>
    <x v="2"/>
    <s v="R1011"/>
    <d v="1995-12-04T00:00:00"/>
    <n v="27"/>
  </r>
  <r>
    <s v="Id274"/>
    <n v="1981"/>
    <s v="Nov"/>
    <n v="17"/>
    <n v="1"/>
    <n v="32906.69"/>
    <x v="0"/>
    <x v="0"/>
    <s v="R1011"/>
    <d v="1981-11-17T00:00:00"/>
    <n v="41"/>
  </r>
  <r>
    <s v="Id273"/>
    <n v="1971"/>
    <s v="Aug"/>
    <n v="24"/>
    <n v="0"/>
    <n v="32947.629999999997"/>
    <x v="0"/>
    <x v="1"/>
    <s v="R1011"/>
    <d v="1971-08-24T00:00:00"/>
    <n v="51"/>
  </r>
  <r>
    <s v="Id272"/>
    <n v="1995"/>
    <s v="Jul"/>
    <n v="8"/>
    <n v="0"/>
    <n v="33017.46"/>
    <x v="2"/>
    <x v="1"/>
    <s v="R1011"/>
    <d v="1995-07-08T00:00:00"/>
    <n v="27"/>
  </r>
  <r>
    <s v="Id271"/>
    <n v="1967"/>
    <s v="Jul"/>
    <n v="10"/>
    <n v="0"/>
    <n v="33025.32"/>
    <x v="0"/>
    <x v="0"/>
    <s v="R1011"/>
    <d v="1967-07-10T00:00:00"/>
    <n v="55"/>
  </r>
  <r>
    <s v="Id270"/>
    <n v="1994"/>
    <s v="Jul"/>
    <n v="28"/>
    <n v="0"/>
    <n v="33057.230000000003"/>
    <x v="2"/>
    <x v="2"/>
    <s v="R1011"/>
    <d v="1994-07-28T00:00:00"/>
    <n v="28"/>
  </r>
  <r>
    <s v="Id269"/>
    <n v="1962"/>
    <s v="Jul"/>
    <n v="1"/>
    <n v="0"/>
    <n v="33074.94"/>
    <x v="2"/>
    <x v="2"/>
    <s v="R1011"/>
    <d v="1962-07-01T00:00:00"/>
    <n v="60"/>
  </r>
  <r>
    <s v="Id268"/>
    <n v="1969"/>
    <s v="Oct"/>
    <n v="30"/>
    <n v="0"/>
    <n v="33090.660000000003"/>
    <x v="0"/>
    <x v="2"/>
    <s v="R1011"/>
    <d v="1969-10-30T00:00:00"/>
    <n v="53"/>
  </r>
  <r>
    <s v="Id267"/>
    <n v="1985"/>
    <s v="Jul"/>
    <n v="15"/>
    <n v="3"/>
    <n v="33121"/>
    <x v="0"/>
    <x v="1"/>
    <s v="R1011"/>
    <d v="1985-07-15T00:00:00"/>
    <n v="37"/>
  </r>
  <r>
    <s v="Id266"/>
    <n v="1990"/>
    <s v="Oct"/>
    <n v="12"/>
    <n v="3"/>
    <n v="33292.83"/>
    <x v="0"/>
    <x v="1"/>
    <s v="R1011"/>
    <d v="1990-10-12T00:00:00"/>
    <n v="32"/>
  </r>
  <r>
    <s v="Id265"/>
    <n v="2003"/>
    <s v="Nov"/>
    <n v="28"/>
    <n v="0"/>
    <n v="33307.550000000003"/>
    <x v="0"/>
    <x v="0"/>
    <s v="R1012"/>
    <d v="2003-11-28T00:00:00"/>
    <n v="19"/>
  </r>
  <r>
    <s v="Id264"/>
    <n v="1972"/>
    <s v="Sep"/>
    <n v="5"/>
    <n v="0"/>
    <n v="33344.449999999997"/>
    <x v="0"/>
    <x v="0"/>
    <s v="R1011"/>
    <d v="1972-09-05T00:00:00"/>
    <n v="50"/>
  </r>
  <r>
    <s v="Id263"/>
    <n v="1985"/>
    <s v="Dec"/>
    <n v="7"/>
    <n v="3"/>
    <n v="33450.99"/>
    <x v="0"/>
    <x v="2"/>
    <s v="R1011"/>
    <d v="1985-12-07T00:00:00"/>
    <n v="37"/>
  </r>
  <r>
    <s v="Id262"/>
    <n v="1970"/>
    <s v="Jun"/>
    <n v="18"/>
    <n v="2"/>
    <n v="33471.97"/>
    <x v="0"/>
    <x v="2"/>
    <s v="R1012"/>
    <d v="1970-06-18T00:00:00"/>
    <n v="52"/>
  </r>
  <r>
    <s v="Id261"/>
    <n v="2002"/>
    <s v="Aug"/>
    <n v="25"/>
    <n v="0"/>
    <n v="33475.82"/>
    <x v="2"/>
    <x v="1"/>
    <s v="R1018"/>
    <d v="2002-08-25T00:00:00"/>
    <n v="20"/>
  </r>
  <r>
    <s v="Id260"/>
    <n v="1984"/>
    <s v="Jul"/>
    <n v="22"/>
    <n v="3"/>
    <n v="33527.1"/>
    <x v="0"/>
    <x v="0"/>
    <s v="R1011"/>
    <d v="1984-07-22T00:00:00"/>
    <n v="38"/>
  </r>
  <r>
    <s v="Id259"/>
    <n v="2003"/>
    <s v="Sep"/>
    <n v="9"/>
    <n v="0"/>
    <n v="33611.71"/>
    <x v="2"/>
    <x v="2"/>
    <s v="R1011"/>
    <d v="2003-09-09T00:00:00"/>
    <n v="19"/>
  </r>
  <r>
    <s v="Id258"/>
    <n v="1993"/>
    <s v="Nov"/>
    <n v="28"/>
    <n v="0"/>
    <n v="33707.550000000003"/>
    <x v="0"/>
    <x v="2"/>
    <s v="R1011"/>
    <d v="1993-11-28T00:00:00"/>
    <n v="29"/>
  </r>
  <r>
    <s v="Id257"/>
    <n v="2004"/>
    <s v="Nov"/>
    <n v="1"/>
    <n v="0"/>
    <n v="33732.69"/>
    <x v="2"/>
    <x v="1"/>
    <s v="R1017"/>
    <d v="2004-11-01T00:00:00"/>
    <n v="18"/>
  </r>
  <r>
    <s v="Id256"/>
    <n v="2003"/>
    <s v="Sep"/>
    <n v="12"/>
    <n v="0"/>
    <n v="33750.29"/>
    <x v="2"/>
    <x v="0"/>
    <s v="R1012"/>
    <d v="2003-09-12T00:00:00"/>
    <n v="19"/>
  </r>
  <r>
    <s v="Id255"/>
    <n v="1962"/>
    <s v="Dec"/>
    <n v="11"/>
    <n v="0"/>
    <n v="33753.32"/>
    <x v="2"/>
    <x v="0"/>
    <s v="R1011"/>
    <d v="1962-12-11T00:00:00"/>
    <n v="60"/>
  </r>
  <r>
    <s v="Id254"/>
    <n v="2000"/>
    <s v="Oct"/>
    <n v="26"/>
    <n v="0"/>
    <n v="33829.39"/>
    <x v="0"/>
    <x v="0"/>
    <s v="R1011"/>
    <d v="2000-10-26T00:00:00"/>
    <n v="22"/>
  </r>
  <r>
    <s v="Id253"/>
    <n v="1997"/>
    <s v="Aug"/>
    <n v="9"/>
    <n v="0"/>
    <n v="33900.65"/>
    <x v="0"/>
    <x v="0"/>
    <s v="R1011"/>
    <d v="1997-08-09T00:00:00"/>
    <n v="25"/>
  </r>
  <r>
    <s v="Id252"/>
    <n v="2000"/>
    <s v="Dec"/>
    <n v="27"/>
    <n v="0"/>
    <n v="33907.550000000003"/>
    <x v="0"/>
    <x v="2"/>
    <s v="R1012"/>
    <d v="2000-12-27T00:00:00"/>
    <n v="22"/>
  </r>
  <r>
    <s v="Id251"/>
    <n v="1994"/>
    <s v="Sep"/>
    <n v="25"/>
    <n v="0"/>
    <n v="33975.47"/>
    <x v="0"/>
    <x v="2"/>
    <s v="R1011"/>
    <d v="1994-09-25T00:00:00"/>
    <n v="28"/>
  </r>
  <r>
    <s v="Id250"/>
    <n v="1972"/>
    <s v="Jul"/>
    <n v="26"/>
    <n v="0"/>
    <n v="34053.360000000001"/>
    <x v="0"/>
    <x v="2"/>
    <s v="R1011"/>
    <d v="1972-07-26T00:00:00"/>
    <n v="50"/>
  </r>
  <r>
    <s v="Id249"/>
    <n v="2002"/>
    <s v="Dec"/>
    <n v="26"/>
    <n v="0"/>
    <n v="34084.68"/>
    <x v="0"/>
    <x v="0"/>
    <s v="R1011"/>
    <d v="2002-12-26T00:00:00"/>
    <n v="20"/>
  </r>
  <r>
    <s v="Id248"/>
    <n v="1999"/>
    <s v="Nov"/>
    <n v="6"/>
    <n v="0"/>
    <n v="34166.269999999997"/>
    <x v="0"/>
    <x v="0"/>
    <s v="R1011"/>
    <d v="1999-11-06T00:00:00"/>
    <n v="23"/>
  </r>
  <r>
    <s v="Id247"/>
    <n v="1971"/>
    <s v="Aug"/>
    <n v="25"/>
    <n v="0"/>
    <n v="34205.07"/>
    <x v="0"/>
    <x v="2"/>
    <s v="R1011"/>
    <d v="1971-08-25T00:00:00"/>
    <n v="51"/>
  </r>
  <r>
    <s v="Id246"/>
    <n v="1975"/>
    <s v="Jul"/>
    <n v="21"/>
    <n v="1"/>
    <n v="34210.33"/>
    <x v="0"/>
    <x v="1"/>
    <s v="R1012"/>
    <d v="1975-07-21T00:00:00"/>
    <n v="47"/>
  </r>
  <r>
    <s v="Id245"/>
    <n v="1962"/>
    <s v="Jul"/>
    <n v="5"/>
    <n v="0"/>
    <n v="34218.019999999997"/>
    <x v="2"/>
    <x v="1"/>
    <s v="R1011"/>
    <d v="1962-07-05T00:00:00"/>
    <n v="60"/>
  </r>
  <r>
    <s v="Id244"/>
    <n v="1998"/>
    <s v="Jun"/>
    <n v="11"/>
    <n v="0"/>
    <n v="34254.050000000003"/>
    <x v="2"/>
    <x v="0"/>
    <s v="R1019"/>
    <d v="1998-06-11T00:00:00"/>
    <n v="24"/>
  </r>
  <r>
    <s v="Id243"/>
    <n v="1995"/>
    <s v="Oct"/>
    <n v="30"/>
    <n v="0"/>
    <n v="34289.43"/>
    <x v="2"/>
    <x v="1"/>
    <s v="R1011"/>
    <d v="1995-10-30T00:00:00"/>
    <n v="27"/>
  </r>
  <r>
    <s v="Id242"/>
    <n v="1986"/>
    <s v="Oct"/>
    <n v="11"/>
    <n v="3"/>
    <n v="34293.120000000003"/>
    <x v="2"/>
    <x v="2"/>
    <s v="R1011"/>
    <d v="1986-10-11T00:00:00"/>
    <n v="36"/>
  </r>
  <r>
    <s v="id3444"/>
    <n v="2004"/>
    <s v="Nov"/>
    <n v="1"/>
    <n v="2"/>
    <n v="34303.17"/>
    <x v="2"/>
    <x v="0"/>
    <s v="R1013"/>
    <d v="2004-11-01T00:00:00"/>
    <n v="18"/>
  </r>
  <r>
    <s v="Id241"/>
    <n v="1983"/>
    <s v="Oct"/>
    <n v="2"/>
    <n v="3"/>
    <n v="34307.22"/>
    <x v="0"/>
    <x v="2"/>
    <s v="R1012"/>
    <d v="1983-10-02T00:00:00"/>
    <n v="39"/>
  </r>
  <r>
    <s v="Id240"/>
    <n v="1984"/>
    <s v="Oct"/>
    <n v="1"/>
    <n v="3"/>
    <n v="34402.22"/>
    <x v="0"/>
    <x v="0"/>
    <s v="R1011"/>
    <d v="1984-10-01T00:00:00"/>
    <n v="38"/>
  </r>
  <r>
    <s v="Id239"/>
    <n v="2003"/>
    <s v="Oct"/>
    <n v="5"/>
    <n v="0"/>
    <n v="34439.86"/>
    <x v="0"/>
    <x v="1"/>
    <s v="R1013"/>
    <d v="2003-10-05T00:00:00"/>
    <n v="19"/>
  </r>
  <r>
    <s v="Id238"/>
    <n v="1990"/>
    <s v="Sep"/>
    <n v="24"/>
    <n v="3"/>
    <n v="34456.269999999997"/>
    <x v="2"/>
    <x v="2"/>
    <s v="R1011"/>
    <d v="1990-09-24T00:00:00"/>
    <n v="32"/>
  </r>
  <r>
    <s v="Id237"/>
    <n v="1998"/>
    <s v="Jun"/>
    <n v="24"/>
    <n v="0"/>
    <n v="34472.839999999997"/>
    <x v="2"/>
    <x v="0"/>
    <s v="R1011"/>
    <d v="1998-06-24T00:00:00"/>
    <n v="24"/>
  </r>
  <r>
    <s v="Id236"/>
    <n v="1976"/>
    <s v="Nov"/>
    <n v="25"/>
    <n v="2"/>
    <n v="34543.39"/>
    <x v="0"/>
    <x v="0"/>
    <s v="R1011"/>
    <d v="1976-11-25T00:00:00"/>
    <n v="46"/>
  </r>
  <r>
    <s v="Id235"/>
    <n v="2004"/>
    <s v="Oct"/>
    <n v="9"/>
    <n v="0"/>
    <n v="34617.839999999997"/>
    <x v="2"/>
    <x v="0"/>
    <s v="R1016"/>
    <d v="2004-10-09T00:00:00"/>
    <n v="18"/>
  </r>
  <r>
    <s v="Id234"/>
    <n v="1994"/>
    <s v="Jul"/>
    <n v="7"/>
    <n v="0"/>
    <n v="34672.15"/>
    <x v="2"/>
    <x v="0"/>
    <s v="R1013"/>
    <d v="1994-07-07T00:00:00"/>
    <n v="28"/>
  </r>
  <r>
    <s v="Id233"/>
    <n v="2003"/>
    <s v="Jul"/>
    <n v="3"/>
    <n v="0"/>
    <n v="34779.620000000003"/>
    <x v="2"/>
    <x v="2"/>
    <s v="R1011"/>
    <d v="2003-07-03T00:00:00"/>
    <n v="19"/>
  </r>
  <r>
    <s v="Id232"/>
    <n v="1995"/>
    <s v="Dec"/>
    <n v="27"/>
    <n v="1"/>
    <n v="34806.47"/>
    <x v="2"/>
    <x v="2"/>
    <s v="R1013"/>
    <d v="1995-12-27T00:00:00"/>
    <n v="27"/>
  </r>
  <r>
    <s v="Id231"/>
    <n v="2003"/>
    <s v="Sep"/>
    <n v="17"/>
    <n v="0"/>
    <n v="34828.65"/>
    <x v="2"/>
    <x v="0"/>
    <s v="R1011"/>
    <d v="2003-09-17T00:00:00"/>
    <n v="19"/>
  </r>
  <r>
    <s v="Id230"/>
    <n v="1995"/>
    <s v="Oct"/>
    <n v="17"/>
    <n v="0"/>
    <n v="34838.870000000003"/>
    <x v="0"/>
    <x v="0"/>
    <s v="R1011"/>
    <d v="1995-10-17T00:00:00"/>
    <n v="27"/>
  </r>
  <r>
    <s v="Id229"/>
    <n v="1983"/>
    <s v="Jul"/>
    <n v="29"/>
    <n v="3"/>
    <n v="34940.61"/>
    <x v="0"/>
    <x v="0"/>
    <s v="R1011"/>
    <d v="1983-07-29T00:00:00"/>
    <n v="39"/>
  </r>
  <r>
    <s v="Id228"/>
    <n v="1967"/>
    <s v="Oct"/>
    <n v="7"/>
    <n v="0"/>
    <n v="34975.68"/>
    <x v="0"/>
    <x v="2"/>
    <s v="R1011"/>
    <d v="1967-10-07T00:00:00"/>
    <n v="55"/>
  </r>
  <r>
    <s v="Id227"/>
    <n v="1998"/>
    <s v="Aug"/>
    <n v="22"/>
    <n v="0"/>
    <n v="34976.42"/>
    <x v="0"/>
    <x v="1"/>
    <s v="R1011"/>
    <d v="1998-08-22T00:00:00"/>
    <n v="24"/>
  </r>
  <r>
    <s v="Id226"/>
    <n v="1997"/>
    <s v="Aug"/>
    <n v="22"/>
    <n v="0"/>
    <n v="34979.86"/>
    <x v="0"/>
    <x v="2"/>
    <s v="R1011"/>
    <d v="1997-08-22T00:00:00"/>
    <n v="25"/>
  </r>
  <r>
    <s v="Id225"/>
    <n v="1982"/>
    <s v="Jul"/>
    <n v="5"/>
    <n v="3"/>
    <n v="35000.730000000003"/>
    <x v="0"/>
    <x v="0"/>
    <s v="R1011"/>
    <d v="1982-07-05T00:00:00"/>
    <n v="40"/>
  </r>
  <r>
    <s v="Id224"/>
    <n v="1975"/>
    <s v="Aug"/>
    <n v="29"/>
    <n v="1"/>
    <n v="35050.620000000003"/>
    <x v="0"/>
    <x v="1"/>
    <s v="R1011"/>
    <d v="1975-08-29T00:00:00"/>
    <n v="47"/>
  </r>
  <r>
    <s v="Id223"/>
    <n v="1977"/>
    <s v="Jun"/>
    <n v="29"/>
    <n v="0"/>
    <n v="35069.370000000003"/>
    <x v="2"/>
    <x v="1"/>
    <s v="R1017"/>
    <d v="1977-06-29T00:00:00"/>
    <n v="45"/>
  </r>
  <r>
    <s v="Id222"/>
    <n v="1998"/>
    <s v="Dec"/>
    <n v="22"/>
    <n v="0"/>
    <n v="35147.53"/>
    <x v="2"/>
    <x v="1"/>
    <s v="R1016"/>
    <d v="1998-12-22T00:00:00"/>
    <n v="24"/>
  </r>
  <r>
    <s v="Id221"/>
    <n v="1967"/>
    <s v="Dec"/>
    <n v="30"/>
    <n v="1"/>
    <n v="35160.129999999997"/>
    <x v="0"/>
    <x v="2"/>
    <s v="R1011"/>
    <d v="1967-12-30T00:00:00"/>
    <n v="55"/>
  </r>
  <r>
    <s v="Id220"/>
    <n v="1997"/>
    <s v="Jul"/>
    <n v="9"/>
    <n v="0"/>
    <n v="35302.089999999997"/>
    <x v="2"/>
    <x v="2"/>
    <s v="R1011"/>
    <d v="1997-07-09T00:00:00"/>
    <n v="25"/>
  </r>
  <r>
    <s v="Id219"/>
    <n v="1988"/>
    <s v="Sep"/>
    <n v="19"/>
    <n v="3"/>
    <n v="35315.96"/>
    <x v="0"/>
    <x v="1"/>
    <s v="R1011"/>
    <d v="1988-09-19T00:00:00"/>
    <n v="34"/>
  </r>
  <r>
    <s v="Id218"/>
    <n v="1971"/>
    <s v="Sep"/>
    <n v="22"/>
    <n v="0"/>
    <n v="35345.730000000003"/>
    <x v="0"/>
    <x v="0"/>
    <s v="R1011"/>
    <d v="1971-09-22T00:00:00"/>
    <n v="51"/>
  </r>
  <r>
    <s v="Id217"/>
    <n v="1988"/>
    <s v="Nov"/>
    <n v="20"/>
    <n v="0"/>
    <n v="35491.64"/>
    <x v="2"/>
    <x v="2"/>
    <s v="R1011"/>
    <d v="1988-11-20T00:00:00"/>
    <n v="34"/>
  </r>
  <r>
    <s v="Id216"/>
    <n v="1973"/>
    <s v="Dec"/>
    <n v="16"/>
    <n v="0"/>
    <n v="35517.19"/>
    <x v="0"/>
    <x v="2"/>
    <s v="R1011"/>
    <d v="1973-12-16T00:00:00"/>
    <n v="49"/>
  </r>
  <r>
    <s v="Id215"/>
    <n v="1992"/>
    <s v="Sep"/>
    <n v="13"/>
    <n v="0"/>
    <n v="35547.47"/>
    <x v="0"/>
    <x v="0"/>
    <s v="R1011"/>
    <d v="1992-09-13T00:00:00"/>
    <n v="30"/>
  </r>
  <r>
    <s v="Id214"/>
    <n v="1973"/>
    <s v="Oct"/>
    <n v="27"/>
    <n v="0"/>
    <n v="35547.72"/>
    <x v="2"/>
    <x v="1"/>
    <s v="R1011"/>
    <d v="1973-10-27T00:00:00"/>
    <n v="49"/>
  </r>
  <r>
    <s v="Id213"/>
    <n v="1964"/>
    <s v="Aug"/>
    <n v="29"/>
    <n v="0"/>
    <n v="35573.26"/>
    <x v="0"/>
    <x v="1"/>
    <s v="R1011"/>
    <d v="1964-08-29T00:00:00"/>
    <n v="58"/>
  </r>
  <r>
    <s v="Id212"/>
    <n v="1971"/>
    <s v="Aug"/>
    <n v="10"/>
    <n v="0"/>
    <n v="35583.17"/>
    <x v="2"/>
    <x v="0"/>
    <s v="R1011"/>
    <d v="1971-08-10T00:00:00"/>
    <n v="51"/>
  </r>
  <r>
    <s v="?"/>
    <n v="2000"/>
    <s v="Oct"/>
    <n v="13"/>
    <n v="0"/>
    <n v="35585.58"/>
    <x v="2"/>
    <x v="2"/>
    <s v="R1011"/>
    <d v="2000-10-13T00:00:00"/>
    <n v="22"/>
  </r>
  <r>
    <s v="Id211"/>
    <n v="2000"/>
    <s v="Nov"/>
    <n v="19"/>
    <n v="0"/>
    <n v="35585.58"/>
    <x v="0"/>
    <x v="0"/>
    <s v="R1011"/>
    <d v="2000-11-19T00:00:00"/>
    <n v="22"/>
  </r>
  <r>
    <s v="Id210"/>
    <n v="2000"/>
    <s v="Dec"/>
    <n v="17"/>
    <n v="3"/>
    <n v="35595.589999999997"/>
    <x v="0"/>
    <x v="0"/>
    <s v="R1013"/>
    <d v="2000-12-17T00:00:00"/>
    <n v="22"/>
  </r>
  <r>
    <s v="Id209"/>
    <n v="1978"/>
    <s v="Dec"/>
    <n v="19"/>
    <n v="2"/>
    <n v="35701.9"/>
    <x v="0"/>
    <x v="1"/>
    <s v="R1011"/>
    <d v="1978-12-19T00:00:00"/>
    <n v="44"/>
  </r>
  <r>
    <s v="Id208"/>
    <n v="1974"/>
    <s v="Jul"/>
    <n v="15"/>
    <n v="0"/>
    <n v="35711.39"/>
    <x v="0"/>
    <x v="0"/>
    <s v="R1012"/>
    <d v="1974-07-15T00:00:00"/>
    <n v="48"/>
  </r>
  <r>
    <s v="Id207"/>
    <n v="1976"/>
    <s v="Oct"/>
    <n v="4"/>
    <n v="2"/>
    <n v="35733.96"/>
    <x v="0"/>
    <x v="2"/>
    <s v="R1011"/>
    <d v="1976-10-04T00:00:00"/>
    <n v="46"/>
  </r>
  <r>
    <s v="Id206"/>
    <n v="1992"/>
    <s v="Jun"/>
    <n v="18"/>
    <n v="0"/>
    <n v="35883.269999999997"/>
    <x v="0"/>
    <x v="1"/>
    <s v="R1011"/>
    <d v="1992-06-18T00:00:00"/>
    <n v="30"/>
  </r>
  <r>
    <s v="Id205"/>
    <n v="1981"/>
    <s v="Nov"/>
    <n v="22"/>
    <n v="1"/>
    <n v="35952.65"/>
    <x v="2"/>
    <x v="0"/>
    <s v="R1011"/>
    <d v="1981-11-22T00:00:00"/>
    <n v="41"/>
  </r>
  <r>
    <s v="Id204"/>
    <n v="1999"/>
    <s v="Sep"/>
    <n v="4"/>
    <n v="2"/>
    <n v="36021.01"/>
    <x v="0"/>
    <x v="0"/>
    <s v="R1013"/>
    <d v="1999-09-04T00:00:00"/>
    <n v="23"/>
  </r>
  <r>
    <s v="Id203"/>
    <n v="1963"/>
    <s v="Jul"/>
    <n v="22"/>
    <n v="0"/>
    <n v="36074.339999999997"/>
    <x v="0"/>
    <x v="1"/>
    <s v="R1011"/>
    <d v="1963-07-22T00:00:00"/>
    <n v="59"/>
  </r>
  <r>
    <s v="Id202"/>
    <n v="1996"/>
    <s v="Aug"/>
    <n v="20"/>
    <n v="2"/>
    <n v="36085.22"/>
    <x v="2"/>
    <x v="1"/>
    <s v="R1011"/>
    <d v="1996-08-20T00:00:00"/>
    <n v="26"/>
  </r>
  <r>
    <s v="Id201"/>
    <n v="1979"/>
    <s v="Nov"/>
    <n v="4"/>
    <n v="2"/>
    <n v="36090.49"/>
    <x v="0"/>
    <x v="2"/>
    <s v="R1011"/>
    <d v="1979-11-04T00:00:00"/>
    <n v="43"/>
  </r>
  <r>
    <s v="Id200"/>
    <n v="1997"/>
    <s v="Jun"/>
    <n v="12"/>
    <n v="2"/>
    <n v="36124.57"/>
    <x v="2"/>
    <x v="0"/>
    <s v="R1013"/>
    <d v="1997-06-12T00:00:00"/>
    <n v="25"/>
  </r>
  <r>
    <s v="Id199"/>
    <n v="2004"/>
    <s v="Aug"/>
    <n v="30"/>
    <n v="0"/>
    <n v="36149.480000000003"/>
    <x v="0"/>
    <x v="2"/>
    <s v="R1013"/>
    <d v="2004-08-30T00:00:00"/>
    <n v="18"/>
  </r>
  <r>
    <s v="Id198"/>
    <n v="1974"/>
    <s v="Dec"/>
    <n v="6"/>
    <n v="0"/>
    <n v="36182.870000000003"/>
    <x v="0"/>
    <x v="0"/>
    <s v="R1012"/>
    <d v="1974-12-06T00:00:00"/>
    <n v="48"/>
  </r>
  <r>
    <s v="Id197"/>
    <n v="1999"/>
    <s v="Oct"/>
    <n v="1"/>
    <n v="3"/>
    <n v="36189.1"/>
    <x v="2"/>
    <x v="0"/>
    <s v="R1016"/>
    <d v="1999-10-01T00:00:00"/>
    <n v="23"/>
  </r>
  <r>
    <s v="Id196"/>
    <n v="1993"/>
    <s v="Dec"/>
    <n v="28"/>
    <n v="0"/>
    <n v="36197.699999999997"/>
    <x v="2"/>
    <x v="0"/>
    <s v="R1011"/>
    <d v="1993-12-28T00:00:00"/>
    <n v="29"/>
  </r>
  <r>
    <s v="Id195"/>
    <n v="2003"/>
    <s v="Sep"/>
    <n v="5"/>
    <n v="0"/>
    <n v="36219.410000000003"/>
    <x v="2"/>
    <x v="1"/>
    <s v="R1012"/>
    <d v="2003-09-05T00:00:00"/>
    <n v="19"/>
  </r>
  <r>
    <s v="Id194"/>
    <n v="2004"/>
    <s v="Dec"/>
    <n v="25"/>
    <n v="0"/>
    <n v="36307.800000000003"/>
    <x v="2"/>
    <x v="2"/>
    <s v="R1013"/>
    <d v="2004-12-25T00:00:00"/>
    <n v="18"/>
  </r>
  <r>
    <s v="Id193"/>
    <n v="1992"/>
    <s v="Jun"/>
    <n v="16"/>
    <n v="0"/>
    <n v="36314.050000000003"/>
    <x v="0"/>
    <x v="2"/>
    <s v="R1011"/>
    <d v="1992-06-16T00:00:00"/>
    <n v="30"/>
  </r>
  <r>
    <s v="Id192"/>
    <n v="1967"/>
    <s v="Oct"/>
    <n v="18"/>
    <n v="0"/>
    <n v="36332.449999999997"/>
    <x v="2"/>
    <x v="0"/>
    <s v="R1011"/>
    <d v="1967-10-18T00:00:00"/>
    <n v="55"/>
  </r>
  <r>
    <s v="Id191"/>
    <n v="1975"/>
    <s v="Jun"/>
    <n v="5"/>
    <n v="1"/>
    <n v="36350.71"/>
    <x v="2"/>
    <x v="2"/>
    <s v="R1011"/>
    <d v="1975-06-05T00:00:00"/>
    <n v="48"/>
  </r>
  <r>
    <s v="Id190"/>
    <n v="2003"/>
    <s v="Dec"/>
    <n v="9"/>
    <n v="2"/>
    <n v="36397.58"/>
    <x v="0"/>
    <x v="0"/>
    <s v="R1011"/>
    <d v="2003-12-09T00:00:00"/>
    <n v="19"/>
  </r>
  <r>
    <s v="Id189"/>
    <n v="1962"/>
    <s v="Nov"/>
    <n v="19"/>
    <n v="0"/>
    <n v="36445.550000000003"/>
    <x v="0"/>
    <x v="2"/>
    <s v="R1011"/>
    <d v="1962-11-19T00:00:00"/>
    <n v="60"/>
  </r>
  <r>
    <s v="Id188"/>
    <n v="1973"/>
    <s v="Aug"/>
    <n v="9"/>
    <n v="0"/>
    <n v="36541.550000000003"/>
    <x v="0"/>
    <x v="0"/>
    <s v="R1011"/>
    <d v="1973-08-09T00:00:00"/>
    <n v="49"/>
  </r>
  <r>
    <s v="Id187"/>
    <n v="1992"/>
    <s v="Oct"/>
    <n v="9"/>
    <n v="0"/>
    <n v="36572.800000000003"/>
    <x v="2"/>
    <x v="2"/>
    <s v="R1011"/>
    <d v="1992-10-09T00:00:00"/>
    <n v="30"/>
  </r>
  <r>
    <s v="Id186"/>
    <n v="1961"/>
    <s v="Jul"/>
    <n v="29"/>
    <n v="4"/>
    <n v="36580.28"/>
    <x v="0"/>
    <x v="2"/>
    <s v="R1013"/>
    <d v="1961-07-29T00:00:00"/>
    <n v="61"/>
  </r>
  <r>
    <s v="Id185"/>
    <n v="1970"/>
    <s v="Jul"/>
    <n v="14"/>
    <n v="0"/>
    <n v="36786.370000000003"/>
    <x v="2"/>
    <x v="1"/>
    <s v="R1011"/>
    <d v="1970-07-14T00:00:00"/>
    <n v="52"/>
  </r>
  <r>
    <s v="Id184"/>
    <n v="1965"/>
    <s v="Dec"/>
    <n v="28"/>
    <n v="0"/>
    <n v="36795.29"/>
    <x v="0"/>
    <x v="1"/>
    <s v="R1011"/>
    <d v="1965-12-28T00:00:00"/>
    <n v="57"/>
  </r>
  <r>
    <s v="?"/>
    <n v="1992"/>
    <s v="Oct"/>
    <n v="6"/>
    <n v="0"/>
    <n v="36837.47"/>
    <x v="2"/>
    <x v="2"/>
    <s v="R1011"/>
    <d v="1992-10-06T00:00:00"/>
    <n v="30"/>
  </r>
  <r>
    <s v="Id183"/>
    <n v="1992"/>
    <s v="Jul"/>
    <n v="4"/>
    <n v="0"/>
    <n v="36837.47"/>
    <x v="0"/>
    <x v="0"/>
    <s v="R1011"/>
    <d v="1992-07-04T00:00:00"/>
    <n v="30"/>
  </r>
  <r>
    <s v="Id182"/>
    <n v="1972"/>
    <s v="Dec"/>
    <n v="5"/>
    <n v="0"/>
    <n v="36889.99"/>
    <x v="2"/>
    <x v="0"/>
    <s v="R1011"/>
    <d v="1972-12-05T00:00:00"/>
    <n v="50"/>
  </r>
  <r>
    <s v="Id181"/>
    <n v="2003"/>
    <s v="Jun"/>
    <n v="21"/>
    <n v="0"/>
    <n v="36898.730000000003"/>
    <x v="0"/>
    <x v="1"/>
    <s v="R1012"/>
    <d v="2003-06-21T00:00:00"/>
    <n v="19"/>
  </r>
  <r>
    <s v="Id180"/>
    <n v="1963"/>
    <s v="Jul"/>
    <n v="24"/>
    <n v="2"/>
    <n v="36910.61"/>
    <x v="0"/>
    <x v="2"/>
    <s v="R1011"/>
    <d v="1963-07-24T00:00:00"/>
    <n v="59"/>
  </r>
  <r>
    <s v="Id179"/>
    <n v="1991"/>
    <s v="Jun"/>
    <n v="10"/>
    <n v="3"/>
    <n v="36911.99"/>
    <x v="0"/>
    <x v="2"/>
    <s v="R1011"/>
    <d v="1991-06-10T00:00:00"/>
    <n v="31"/>
  </r>
  <r>
    <s v="Id178"/>
    <n v="1968"/>
    <s v="Oct"/>
    <n v="22"/>
    <n v="0"/>
    <n v="36922.61"/>
    <x v="0"/>
    <x v="1"/>
    <s v="R1011"/>
    <d v="1968-10-22T00:00:00"/>
    <n v="54"/>
  </r>
  <r>
    <s v="Id177"/>
    <n v="1977"/>
    <s v="Aug"/>
    <n v="13"/>
    <n v="2"/>
    <n v="36935.64"/>
    <x v="0"/>
    <x v="1"/>
    <s v="R1011"/>
    <d v="1977-08-13T00:00:00"/>
    <n v="45"/>
  </r>
  <r>
    <s v="Id176"/>
    <n v="1992"/>
    <s v="Aug"/>
    <n v="25"/>
    <n v="0"/>
    <n v="36950.26"/>
    <x v="2"/>
    <x v="1"/>
    <s v="R1013"/>
    <d v="1992-08-25T00:00:00"/>
    <n v="30"/>
  </r>
  <r>
    <s v="Id175"/>
    <n v="1992"/>
    <s v="Sep"/>
    <n v="13"/>
    <n v="0"/>
    <n v="36976.449999999997"/>
    <x v="0"/>
    <x v="0"/>
    <s v="R1011"/>
    <d v="1992-09-13T00:00:00"/>
    <n v="30"/>
  </r>
  <r>
    <s v="Id174"/>
    <n v="1991"/>
    <s v="Nov"/>
    <n v="1"/>
    <n v="3"/>
    <n v="37040.879999999997"/>
    <x v="0"/>
    <x v="2"/>
    <s v="R1011"/>
    <d v="1991-11-01T00:00:00"/>
    <n v="31"/>
  </r>
  <r>
    <s v="Id173"/>
    <n v="1988"/>
    <s v="Dec"/>
    <n v="17"/>
    <n v="3"/>
    <n v="37076.370000000003"/>
    <x v="0"/>
    <x v="1"/>
    <s v="R1011"/>
    <d v="1988-12-17T00:00:00"/>
    <n v="34"/>
  </r>
  <r>
    <s v="Id172"/>
    <n v="1989"/>
    <s v="Jun"/>
    <n v="10"/>
    <n v="0"/>
    <n v="37079.370000000003"/>
    <x v="0"/>
    <x v="0"/>
    <s v="R1011"/>
    <d v="1989-06-10T00:00:00"/>
    <n v="33"/>
  </r>
  <r>
    <s v="Id171"/>
    <n v="1995"/>
    <s v="Oct"/>
    <n v="30"/>
    <n v="0"/>
    <n v="37133.9"/>
    <x v="0"/>
    <x v="2"/>
    <s v="R1013"/>
    <d v="1995-10-30T00:00:00"/>
    <n v="27"/>
  </r>
  <r>
    <s v="Id170"/>
    <n v="2000"/>
    <s v="Sep"/>
    <n v="5"/>
    <n v="1"/>
    <n v="37165.160000000003"/>
    <x v="2"/>
    <x v="0"/>
    <s v="Unknown"/>
    <d v="2000-09-05T00:00:00"/>
    <n v="22"/>
  </r>
  <r>
    <s v="Id169"/>
    <n v="1990"/>
    <s v="Oct"/>
    <n v="17"/>
    <n v="3"/>
    <n v="37251.22"/>
    <x v="0"/>
    <x v="2"/>
    <s v="R1011"/>
    <d v="1990-10-17T00:00:00"/>
    <n v="32"/>
  </r>
  <r>
    <s v="Id168"/>
    <n v="1985"/>
    <s v="Nov"/>
    <n v="17"/>
    <n v="0"/>
    <n v="37270.15"/>
    <x v="0"/>
    <x v="1"/>
    <s v="R1024"/>
    <d v="1985-11-17T00:00:00"/>
    <n v="37"/>
  </r>
  <r>
    <s v="Id167"/>
    <n v="1975"/>
    <s v="Nov"/>
    <n v="9"/>
    <n v="1"/>
    <n v="37272.339999999997"/>
    <x v="0"/>
    <x v="0"/>
    <s v="R1011"/>
    <d v="1975-11-09T00:00:00"/>
    <n v="47"/>
  </r>
  <r>
    <s v="Id166"/>
    <n v="1969"/>
    <s v="Oct"/>
    <n v="30"/>
    <n v="0"/>
    <n v="37277.269999999997"/>
    <x v="2"/>
    <x v="0"/>
    <s v="R1011"/>
    <d v="1969-10-30T00:00:00"/>
    <n v="53"/>
  </r>
  <r>
    <s v="Id165"/>
    <n v="1979"/>
    <s v="Aug"/>
    <n v="3"/>
    <n v="2"/>
    <n v="37425.94"/>
    <x v="0"/>
    <x v="1"/>
    <s v="R1011"/>
    <d v="1979-08-03T00:00:00"/>
    <n v="43"/>
  </r>
  <r>
    <s v="Id164"/>
    <n v="2002"/>
    <s v="Sep"/>
    <n v="27"/>
    <n v="3"/>
    <n v="37465.339999999997"/>
    <x v="2"/>
    <x v="2"/>
    <s v="R1012"/>
    <d v="2002-09-27T00:00:00"/>
    <n v="20"/>
  </r>
  <r>
    <s v="Id163"/>
    <n v="2000"/>
    <s v="Oct"/>
    <n v="12"/>
    <n v="2"/>
    <n v="37484.449999999997"/>
    <x v="2"/>
    <x v="1"/>
    <s v="R1013"/>
    <d v="2000-10-12T00:00:00"/>
    <n v="22"/>
  </r>
  <r>
    <s v="Id162"/>
    <n v="1990"/>
    <s v="Nov"/>
    <n v="16"/>
    <n v="1"/>
    <n v="37607.53"/>
    <x v="2"/>
    <x v="2"/>
    <s v="R1019"/>
    <d v="1990-11-16T00:00:00"/>
    <n v="32"/>
  </r>
  <r>
    <s v="Id161"/>
    <n v="1982"/>
    <s v="Jun"/>
    <n v="20"/>
    <n v="3"/>
    <n v="37650.74"/>
    <x v="0"/>
    <x v="2"/>
    <s v="R1012"/>
    <d v="1982-06-20T00:00:00"/>
    <n v="40"/>
  </r>
  <r>
    <s v="Id160"/>
    <n v="1970"/>
    <s v="Oct"/>
    <n v="28"/>
    <n v="0"/>
    <n v="37675.06"/>
    <x v="0"/>
    <x v="0"/>
    <s v="R1011"/>
    <d v="1970-10-28T00:00:00"/>
    <n v="52"/>
  </r>
  <r>
    <s v="Id159"/>
    <n v="1988"/>
    <s v="Oct"/>
    <n v="10"/>
    <n v="1"/>
    <n v="37701.879999999997"/>
    <x v="0"/>
    <x v="0"/>
    <s v="R1023"/>
    <d v="1988-10-10T00:00:00"/>
    <n v="34"/>
  </r>
  <r>
    <s v="Id158"/>
    <n v="1976"/>
    <s v="Sep"/>
    <n v="18"/>
    <n v="2"/>
    <n v="37735.199999999997"/>
    <x v="0"/>
    <x v="2"/>
    <s v="R1011"/>
    <d v="1976-09-18T00:00:00"/>
    <n v="46"/>
  </r>
  <r>
    <s v="Id157"/>
    <n v="1986"/>
    <s v="Aug"/>
    <n v="15"/>
    <n v="0"/>
    <n v="37742.58"/>
    <x v="2"/>
    <x v="1"/>
    <s v="R1013"/>
    <d v="1986-08-15T00:00:00"/>
    <n v="36"/>
  </r>
  <r>
    <s v="Id156"/>
    <n v="1983"/>
    <s v="Jul"/>
    <n v="26"/>
    <n v="3"/>
    <n v="37800.980000000003"/>
    <x v="0"/>
    <x v="2"/>
    <s v="R1011"/>
    <d v="1983-07-26T00:00:00"/>
    <n v="39"/>
  </r>
  <r>
    <s v="Id155"/>
    <n v="1979"/>
    <s v="Sep"/>
    <n v="9"/>
    <n v="0"/>
    <n v="37829.72"/>
    <x v="2"/>
    <x v="2"/>
    <s v="R1011"/>
    <d v="1979-09-09T00:00:00"/>
    <n v="43"/>
  </r>
  <r>
    <s v="Id154"/>
    <n v="1998"/>
    <s v="Jul"/>
    <n v="29"/>
    <n v="0"/>
    <n v="38126.25"/>
    <x v="2"/>
    <x v="0"/>
    <s v="R1013"/>
    <d v="1998-07-29T00:00:00"/>
    <n v="24"/>
  </r>
  <r>
    <s v="Id153"/>
    <n v="1972"/>
    <s v="Nov"/>
    <n v="19"/>
    <n v="0"/>
    <n v="38189.1"/>
    <x v="0"/>
    <x v="2"/>
    <s v="R1011"/>
    <d v="1972-11-19T00:00:00"/>
    <n v="50"/>
  </r>
  <r>
    <s v="Id152"/>
    <n v="1989"/>
    <s v="Sep"/>
    <n v="8"/>
    <n v="3"/>
    <n v="38237.339999999997"/>
    <x v="0"/>
    <x v="0"/>
    <s v="R1011"/>
    <d v="1989-09-08T00:00:00"/>
    <n v="33"/>
  </r>
  <r>
    <s v="Id151"/>
    <n v="1964"/>
    <s v="Jun"/>
    <n v="16"/>
    <n v="0"/>
    <n v="38241.74"/>
    <x v="0"/>
    <x v="0"/>
    <s v="R1011"/>
    <d v="1964-06-16T00:00:00"/>
    <n v="58"/>
  </r>
  <r>
    <s v="Id150"/>
    <n v="1980"/>
    <s v="Aug"/>
    <n v="16"/>
    <n v="1"/>
    <n v="38245.589999999997"/>
    <x v="2"/>
    <x v="2"/>
    <s v="R1013"/>
    <d v="1980-08-16T00:00:00"/>
    <n v="42"/>
  </r>
  <r>
    <s v="Id149"/>
    <n v="1989"/>
    <s v="Oct"/>
    <n v="30"/>
    <n v="1"/>
    <n v="38282.75"/>
    <x v="2"/>
    <x v="2"/>
    <s v="R1013"/>
    <d v="1989-10-30T00:00:00"/>
    <n v="33"/>
  </r>
  <r>
    <s v="Id148"/>
    <n v="1980"/>
    <s v="Jun"/>
    <n v="12"/>
    <n v="2"/>
    <n v="38313.129999999997"/>
    <x v="2"/>
    <x v="0"/>
    <s v="R1011"/>
    <d v="1980-06-12T00:00:00"/>
    <n v="42"/>
  </r>
  <r>
    <s v="Id147"/>
    <n v="2002"/>
    <s v="Sep"/>
    <n v="17"/>
    <n v="2"/>
    <n v="38344.57"/>
    <x v="2"/>
    <x v="0"/>
    <s v="R1011"/>
    <d v="2002-09-17T00:00:00"/>
    <n v="20"/>
  </r>
  <r>
    <s v="Id146"/>
    <n v="1970"/>
    <s v="Aug"/>
    <n v="22"/>
    <n v="0"/>
    <n v="38389.79"/>
    <x v="0"/>
    <x v="0"/>
    <s v="R1011"/>
    <d v="1970-08-22T00:00:00"/>
    <n v="52"/>
  </r>
  <r>
    <s v="Id145"/>
    <n v="1971"/>
    <s v="Dec"/>
    <n v="23"/>
    <n v="0"/>
    <n v="38405.26"/>
    <x v="0"/>
    <x v="1"/>
    <s v="R1011"/>
    <d v="1971-12-23T00:00:00"/>
    <n v="51"/>
  </r>
  <r>
    <s v="Id144"/>
    <n v="1986"/>
    <s v="Jun"/>
    <n v="21"/>
    <n v="2"/>
    <n v="38415.47"/>
    <x v="2"/>
    <x v="2"/>
    <s v="R1011"/>
    <d v="1986-06-21T00:00:00"/>
    <n v="36"/>
  </r>
  <r>
    <s v="Id143"/>
    <n v="1999"/>
    <s v="Nov"/>
    <n v="12"/>
    <n v="2"/>
    <n v="38511.629999999997"/>
    <x v="0"/>
    <x v="2"/>
    <s v="R1024"/>
    <d v="1999-11-12T00:00:00"/>
    <n v="23"/>
  </r>
  <r>
    <s v="Id142"/>
    <n v="1990"/>
    <s v="Jul"/>
    <n v="13"/>
    <n v="3"/>
    <n v="38652.089999999997"/>
    <x v="0"/>
    <x v="2"/>
    <s v="R1011"/>
    <d v="1990-07-13T00:00:00"/>
    <n v="32"/>
  </r>
  <r>
    <s v="Id141"/>
    <n v="1986"/>
    <s v="Jul"/>
    <n v="20"/>
    <n v="1"/>
    <n v="38709.18"/>
    <x v="2"/>
    <x v="0"/>
    <s v="R1013"/>
    <d v="1986-07-20T00:00:00"/>
    <n v="36"/>
  </r>
  <r>
    <s v="?"/>
    <n v="1991"/>
    <s v="Nov"/>
    <n v="22"/>
    <n v="2"/>
    <n v="38711"/>
    <x v="2"/>
    <x v="0"/>
    <s v="R1011"/>
    <d v="1991-11-22T00:00:00"/>
    <n v="31"/>
  </r>
  <r>
    <s v="Id140"/>
    <n v="1991"/>
    <s v="Nov"/>
    <n v="2"/>
    <n v="2"/>
    <n v="38711"/>
    <x v="0"/>
    <x v="2"/>
    <s v="R1011"/>
    <d v="1991-11-02T00:00:00"/>
    <n v="31"/>
  </r>
  <r>
    <s v="Id139"/>
    <n v="1976"/>
    <s v="Jun"/>
    <n v="15"/>
    <n v="2"/>
    <n v="38740.120000000003"/>
    <x v="0"/>
    <x v="2"/>
    <s v="R1012"/>
    <d v="1976-06-15T00:00:00"/>
    <n v="46"/>
  </r>
  <r>
    <s v="Id138"/>
    <n v="1991"/>
    <s v="Nov"/>
    <n v="8"/>
    <n v="3"/>
    <n v="38746.36"/>
    <x v="2"/>
    <x v="2"/>
    <s v="R1012"/>
    <d v="1991-11-08T00:00:00"/>
    <n v="31"/>
  </r>
  <r>
    <s v="Id137"/>
    <n v="2004"/>
    <s v="Dec"/>
    <n v="5"/>
    <n v="0"/>
    <n v="38792.69"/>
    <x v="0"/>
    <x v="2"/>
    <s v="R1013"/>
    <d v="2004-12-05T00:00:00"/>
    <n v="18"/>
  </r>
  <r>
    <s v="Id136"/>
    <n v="1979"/>
    <s v="Dec"/>
    <n v="3"/>
    <n v="2"/>
    <n v="38836.980000000003"/>
    <x v="0"/>
    <x v="1"/>
    <s v="R1011"/>
    <d v="1979-12-03T00:00:00"/>
    <n v="43"/>
  </r>
  <r>
    <s v="Id135"/>
    <n v="1964"/>
    <s v="Jun"/>
    <n v="6"/>
    <n v="0"/>
    <n v="38869.25"/>
    <x v="0"/>
    <x v="2"/>
    <s v="R1011"/>
    <d v="1964-06-06T00:00:00"/>
    <n v="59"/>
  </r>
  <r>
    <s v="Id134"/>
    <n v="1967"/>
    <s v="Jul"/>
    <n v="30"/>
    <n v="0"/>
    <n v="38893.360000000001"/>
    <x v="2"/>
    <x v="2"/>
    <s v="R1011"/>
    <d v="1967-07-30T00:00:00"/>
    <n v="55"/>
  </r>
  <r>
    <s v="Id133"/>
    <n v="1987"/>
    <s v="Jun"/>
    <n v="16"/>
    <n v="3"/>
    <n v="38924.04"/>
    <x v="0"/>
    <x v="2"/>
    <s v="R1011"/>
    <d v="1987-06-16T00:00:00"/>
    <n v="35"/>
  </r>
  <r>
    <s v="Id132"/>
    <n v="1976"/>
    <s v="Dec"/>
    <n v="15"/>
    <n v="2"/>
    <n v="38932.559999999998"/>
    <x v="0"/>
    <x v="0"/>
    <s v="R1011"/>
    <d v="1976-12-15T00:00:00"/>
    <n v="46"/>
  </r>
  <r>
    <s v="Id131"/>
    <n v="1980"/>
    <s v="Sep"/>
    <n v="24"/>
    <n v="2"/>
    <n v="38947.43"/>
    <x v="0"/>
    <x v="0"/>
    <s v="R1011"/>
    <d v="1980-09-24T00:00:00"/>
    <n v="42"/>
  </r>
  <r>
    <s v="Id130"/>
    <n v="1978"/>
    <s v="Oct"/>
    <n v="12"/>
    <n v="2"/>
    <n v="38998.550000000003"/>
    <x v="2"/>
    <x v="1"/>
    <s v="R1011"/>
    <d v="1978-10-12T00:00:00"/>
    <n v="44"/>
  </r>
  <r>
    <s v="Id129"/>
    <n v="1985"/>
    <s v="Sep"/>
    <n v="20"/>
    <n v="1"/>
    <n v="39047.29"/>
    <x v="2"/>
    <x v="0"/>
    <s v="R1017"/>
    <d v="1985-09-20T00:00:00"/>
    <n v="37"/>
  </r>
  <r>
    <s v="Id128"/>
    <n v="1982"/>
    <s v="Aug"/>
    <n v="4"/>
    <n v="1"/>
    <n v="39125.33"/>
    <x v="2"/>
    <x v="1"/>
    <s v="R1016"/>
    <d v="1982-08-04T00:00:00"/>
    <n v="40"/>
  </r>
  <r>
    <s v="Id127"/>
    <n v="1962"/>
    <s v="Jul"/>
    <n v="7"/>
    <n v="0"/>
    <n v="39221.120000000003"/>
    <x v="0"/>
    <x v="1"/>
    <s v="R1011"/>
    <d v="1962-07-07T00:00:00"/>
    <n v="60"/>
  </r>
  <r>
    <s v="Id126"/>
    <n v="1992"/>
    <s v="Nov"/>
    <n v="30"/>
    <n v="2"/>
    <n v="39241.440000000002"/>
    <x v="2"/>
    <x v="0"/>
    <s v="R1011"/>
    <d v="1992-11-30T00:00:00"/>
    <n v="30"/>
  </r>
  <r>
    <s v="Id125"/>
    <n v="1982"/>
    <s v="Aug"/>
    <n v="16"/>
    <n v="3"/>
    <n v="39315.279999999999"/>
    <x v="0"/>
    <x v="0"/>
    <s v="R1011"/>
    <d v="1982-08-16T00:00:00"/>
    <n v="40"/>
  </r>
  <r>
    <s v="Id124"/>
    <n v="1978"/>
    <s v="Aug"/>
    <n v="5"/>
    <n v="2"/>
    <n v="39352.6"/>
    <x v="0"/>
    <x v="0"/>
    <s v="R1011"/>
    <d v="1978-08-05T00:00:00"/>
    <n v="44"/>
  </r>
  <r>
    <s v="Id123"/>
    <n v="1966"/>
    <s v="Jun"/>
    <n v="24"/>
    <n v="0"/>
    <n v="39396.86"/>
    <x v="0"/>
    <x v="2"/>
    <s v="R1011"/>
    <d v="1966-06-24T00:00:00"/>
    <n v="56"/>
  </r>
  <r>
    <s v="Id122"/>
    <n v="1978"/>
    <s v="Jul"/>
    <n v="12"/>
    <n v="1"/>
    <n v="39556.49"/>
    <x v="2"/>
    <x v="2"/>
    <s v="R1015"/>
    <d v="1978-07-12T00:00:00"/>
    <n v="44"/>
  </r>
  <r>
    <s v="Id121"/>
    <n v="1981"/>
    <s v="Jul"/>
    <n v="5"/>
    <n v="3"/>
    <n v="39597.410000000003"/>
    <x v="2"/>
    <x v="2"/>
    <s v="R1017"/>
    <d v="1981-07-05T00:00:00"/>
    <n v="41"/>
  </r>
  <r>
    <s v="Id120"/>
    <n v="1995"/>
    <s v="Aug"/>
    <n v="7"/>
    <n v="0"/>
    <n v="39611.760000000002"/>
    <x v="2"/>
    <x v="0"/>
    <s v="R1013"/>
    <d v="1995-08-07T00:00:00"/>
    <n v="27"/>
  </r>
  <r>
    <s v="Id119"/>
    <n v="1977"/>
    <s v="Dec"/>
    <n v="17"/>
    <n v="2"/>
    <n v="39670.44"/>
    <x v="0"/>
    <x v="1"/>
    <s v="R1012"/>
    <d v="1977-12-17T00:00:00"/>
    <n v="45"/>
  </r>
  <r>
    <s v="Id118"/>
    <n v="1968"/>
    <s v="Sep"/>
    <n v="29"/>
    <n v="0"/>
    <n v="39721.93"/>
    <x v="0"/>
    <x v="2"/>
    <s v="R1011"/>
    <d v="1968-09-29T00:00:00"/>
    <n v="54"/>
  </r>
  <r>
    <s v="Id117"/>
    <n v="2003"/>
    <s v="Jul"/>
    <n v="16"/>
    <n v="0"/>
    <n v="39722.75"/>
    <x v="2"/>
    <x v="1"/>
    <s v="R1013"/>
    <d v="2003-07-16T00:00:00"/>
    <n v="19"/>
  </r>
  <r>
    <s v="Id116"/>
    <n v="1977"/>
    <s v="Aug"/>
    <n v="12"/>
    <n v="1"/>
    <n v="39725.519999999997"/>
    <x v="0"/>
    <x v="1"/>
    <s v="R1012"/>
    <d v="1977-08-12T00:00:00"/>
    <n v="45"/>
  </r>
  <r>
    <s v="Id115"/>
    <n v="1973"/>
    <s v="Dec"/>
    <n v="17"/>
    <n v="0"/>
    <n v="39727.61"/>
    <x v="2"/>
    <x v="2"/>
    <s v="R1011"/>
    <d v="1973-12-17T00:00:00"/>
    <n v="49"/>
  </r>
  <r>
    <s v="Id114"/>
    <n v="1987"/>
    <s v="Jul"/>
    <n v="24"/>
    <n v="1"/>
    <n v="39774.28"/>
    <x v="2"/>
    <x v="1"/>
    <s v="R1014"/>
    <d v="1987-07-24T00:00:00"/>
    <n v="35"/>
  </r>
  <r>
    <s v="Id113"/>
    <n v="1985"/>
    <s v="Jul"/>
    <n v="17"/>
    <n v="2"/>
    <n v="39836.519999999997"/>
    <x v="0"/>
    <x v="1"/>
    <s v="R1011"/>
    <d v="1985-07-17T00:00:00"/>
    <n v="37"/>
  </r>
  <r>
    <s v="Id112"/>
    <n v="1983"/>
    <s v="Jun"/>
    <n v="1"/>
    <n v="3"/>
    <n v="39865.699999999997"/>
    <x v="0"/>
    <x v="2"/>
    <s v="R1011"/>
    <d v="1983-06-01T00:00:00"/>
    <n v="40"/>
  </r>
  <r>
    <s v="Id111"/>
    <n v="1985"/>
    <s v="Aug"/>
    <n v="22"/>
    <n v="1"/>
    <n v="39871.699999999997"/>
    <x v="2"/>
    <x v="2"/>
    <s v="R1013"/>
    <d v="1985-08-22T00:00:00"/>
    <n v="37"/>
  </r>
  <r>
    <s v="Id110"/>
    <n v="1975"/>
    <s v="Dec"/>
    <n v="2"/>
    <n v="1"/>
    <n v="39963.120000000003"/>
    <x v="0"/>
    <x v="2"/>
    <s v="R1011"/>
    <d v="1975-12-02T00:00:00"/>
    <n v="47"/>
  </r>
  <r>
    <s v="Id109"/>
    <n v="1987"/>
    <s v="Aug"/>
    <n v="8"/>
    <n v="3"/>
    <n v="39983.43"/>
    <x v="0"/>
    <x v="0"/>
    <s v="R1012"/>
    <d v="1987-08-08T00:00:00"/>
    <n v="35"/>
  </r>
  <r>
    <s v="Id108"/>
    <n v="1982"/>
    <s v="Dec"/>
    <n v="25"/>
    <n v="2"/>
    <n v="40003.33"/>
    <x v="2"/>
    <x v="1"/>
    <s v="R1012"/>
    <d v="1982-12-25T00:00:00"/>
    <n v="40"/>
  </r>
  <r>
    <s v="Id107"/>
    <n v="1978"/>
    <s v="Dec"/>
    <n v="20"/>
    <n v="2"/>
    <n v="40054.730000000003"/>
    <x v="2"/>
    <x v="0"/>
    <s v="R1011"/>
    <d v="1978-12-20T00:00:00"/>
    <n v="44"/>
  </r>
  <r>
    <s v="Id106"/>
    <n v="1966"/>
    <s v="Aug"/>
    <n v="12"/>
    <n v="0"/>
    <n v="40069.440000000002"/>
    <x v="2"/>
    <x v="0"/>
    <s v="R1011"/>
    <d v="1966-08-12T00:00:00"/>
    <n v="56"/>
  </r>
  <r>
    <s v="Id105"/>
    <n v="1983"/>
    <s v="Oct"/>
    <n v="14"/>
    <n v="2"/>
    <n v="40103.89"/>
    <x v="2"/>
    <x v="2"/>
    <s v="R1011"/>
    <d v="1983-10-14T00:00:00"/>
    <n v="39"/>
  </r>
  <r>
    <s v="Id104"/>
    <n v="1985"/>
    <s v="Oct"/>
    <n v="21"/>
    <n v="4"/>
    <n v="40182.25"/>
    <x v="2"/>
    <x v="2"/>
    <s v="R1011"/>
    <d v="1985-10-21T00:00:00"/>
    <n v="37"/>
  </r>
  <r>
    <s v="Id103"/>
    <n v="1979"/>
    <s v="Aug"/>
    <n v="18"/>
    <n v="2"/>
    <n v="40204.83"/>
    <x v="2"/>
    <x v="0"/>
    <s v="R1012"/>
    <d v="1979-08-18T00:00:00"/>
    <n v="43"/>
  </r>
  <r>
    <s v="Id102"/>
    <n v="1981"/>
    <s v="Jul"/>
    <n v="28"/>
    <n v="1"/>
    <n v="40208.559999999998"/>
    <x v="2"/>
    <x v="2"/>
    <s v="R1011"/>
    <d v="1981-07-28T00:00:00"/>
    <n v="41"/>
  </r>
  <r>
    <s v="Id101"/>
    <n v="1981"/>
    <s v="Oct"/>
    <n v="4"/>
    <n v="1"/>
    <n v="40273.65"/>
    <x v="2"/>
    <x v="0"/>
    <s v="R1013"/>
    <d v="1981-10-04T00:00:00"/>
    <n v="41"/>
  </r>
  <r>
    <s v="Id100"/>
    <n v="1977"/>
    <s v="Jun"/>
    <n v="27"/>
    <n v="2"/>
    <n v="40284.379999999997"/>
    <x v="2"/>
    <x v="0"/>
    <s v="R1012"/>
    <d v="1977-06-27T00:00:00"/>
    <n v="45"/>
  </r>
  <r>
    <s v="Id99"/>
    <n v="1962"/>
    <s v="Sep"/>
    <n v="4"/>
    <n v="0"/>
    <n v="40309.93"/>
    <x v="2"/>
    <x v="0"/>
    <s v="R1011"/>
    <d v="1962-09-04T00:00:00"/>
    <n v="60"/>
  </r>
  <r>
    <s v="Id98"/>
    <n v="1966"/>
    <s v="Aug"/>
    <n v="12"/>
    <n v="0"/>
    <n v="40373.74"/>
    <x v="2"/>
    <x v="0"/>
    <s v="R1011"/>
    <d v="1966-08-12T00:00:00"/>
    <n v="56"/>
  </r>
  <r>
    <s v="Id97"/>
    <n v="1985"/>
    <s v="Nov"/>
    <n v="3"/>
    <n v="0"/>
    <n v="40419.019999999997"/>
    <x v="2"/>
    <x v="2"/>
    <s v="R1013"/>
    <d v="1985-11-03T00:00:00"/>
    <n v="37"/>
  </r>
  <r>
    <s v="Id96"/>
    <n v="1975"/>
    <s v="Jul"/>
    <n v="10"/>
    <n v="1"/>
    <n v="40590.550000000003"/>
    <x v="2"/>
    <x v="0"/>
    <s v="R1012"/>
    <d v="1975-07-10T00:00:00"/>
    <n v="47"/>
  </r>
  <r>
    <s v="Id95"/>
    <n v="1970"/>
    <s v="Sep"/>
    <n v="25"/>
    <n v="0"/>
    <n v="40692.910000000003"/>
    <x v="2"/>
    <x v="1"/>
    <s v="R1011"/>
    <d v="1970-09-25T00:00:00"/>
    <n v="52"/>
  </r>
  <r>
    <s v="Id94"/>
    <n v="1976"/>
    <s v="Dec"/>
    <n v="26"/>
    <n v="3"/>
    <n v="40720.550000000003"/>
    <x v="2"/>
    <x v="0"/>
    <s v="R1012"/>
    <d v="1976-12-26T00:00:00"/>
    <n v="46"/>
  </r>
  <r>
    <s v="Id93"/>
    <n v="1972"/>
    <s v="Jun"/>
    <n v="10"/>
    <n v="0"/>
    <n v="40817.85"/>
    <x v="2"/>
    <x v="0"/>
    <s v="R1011"/>
    <d v="1972-06-10T00:00:00"/>
    <n v="50"/>
  </r>
  <r>
    <s v="Id92"/>
    <n v="1999"/>
    <s v="Jul"/>
    <n v="2"/>
    <n v="1"/>
    <n v="40904.199999999997"/>
    <x v="2"/>
    <x v="1"/>
    <s v="R1024"/>
    <d v="1999-07-02T00:00:00"/>
    <n v="23"/>
  </r>
  <r>
    <s v="Id91"/>
    <n v="1992"/>
    <s v="Aug"/>
    <n v="4"/>
    <n v="3"/>
    <n v="40932.43"/>
    <x v="2"/>
    <x v="2"/>
    <s v="R1013"/>
    <d v="1992-08-04T00:00:00"/>
    <n v="30"/>
  </r>
  <r>
    <s v="Id90"/>
    <n v="1979"/>
    <s v="Sep"/>
    <n v="16"/>
    <n v="3"/>
    <n v="40941.29"/>
    <x v="2"/>
    <x v="2"/>
    <s v="R1013"/>
    <d v="1979-09-16T00:00:00"/>
    <n v="43"/>
  </r>
  <r>
    <s v="Id89"/>
    <n v="1983"/>
    <s v="Sep"/>
    <n v="8"/>
    <n v="3"/>
    <n v="40961.29"/>
    <x v="2"/>
    <x v="2"/>
    <s v="R1011"/>
    <d v="1983-09-08T00:00:00"/>
    <n v="39"/>
  </r>
  <r>
    <s v="Id88"/>
    <n v="1974"/>
    <s v="Jun"/>
    <n v="5"/>
    <n v="0"/>
    <n v="40974.160000000003"/>
    <x v="2"/>
    <x v="2"/>
    <s v="R1013"/>
    <d v="1974-06-05T00:00:00"/>
    <n v="49"/>
  </r>
  <r>
    <s v="Id87"/>
    <n v="1979"/>
    <s v="Oct"/>
    <n v="11"/>
    <n v="1"/>
    <n v="41034.22"/>
    <x v="2"/>
    <x v="0"/>
    <s v="R1017"/>
    <d v="1979-10-11T00:00:00"/>
    <n v="43"/>
  </r>
  <r>
    <s v="Id86"/>
    <n v="1972"/>
    <s v="Aug"/>
    <n v="12"/>
    <n v="0"/>
    <n v="41055.29"/>
    <x v="2"/>
    <x v="2"/>
    <s v="R1011"/>
    <d v="1972-08-12T00:00:00"/>
    <n v="50"/>
  </r>
  <r>
    <s v="Id85"/>
    <n v="1972"/>
    <s v="Sep"/>
    <n v="6"/>
    <n v="0"/>
    <n v="41097.160000000003"/>
    <x v="2"/>
    <x v="0"/>
    <s v="R1016"/>
    <d v="1972-09-06T00:00:00"/>
    <n v="50"/>
  </r>
  <r>
    <s v="Id84"/>
    <n v="1969"/>
    <s v="Aug"/>
    <n v="8"/>
    <n v="0"/>
    <n v="41191.57"/>
    <x v="2"/>
    <x v="2"/>
    <s v="R1011"/>
    <d v="1969-08-08T00:00:00"/>
    <n v="53"/>
  </r>
  <r>
    <s v="Id83"/>
    <n v="1964"/>
    <s v="Jun"/>
    <n v="6"/>
    <n v="0"/>
    <n v="41250.39"/>
    <x v="2"/>
    <x v="0"/>
    <s v="R1011"/>
    <d v="1964-06-06T00:00:00"/>
    <n v="59"/>
  </r>
  <r>
    <s v="Id82"/>
    <n v="1977"/>
    <s v="Aug"/>
    <n v="27"/>
    <n v="2"/>
    <n v="41271.5"/>
    <x v="2"/>
    <x v="2"/>
    <s v="R1011"/>
    <d v="1977-08-27T00:00:00"/>
    <n v="45"/>
  </r>
  <r>
    <s v="Id81"/>
    <n v="1964"/>
    <s v="Oct"/>
    <n v="7"/>
    <n v="0"/>
    <n v="41331.79"/>
    <x v="2"/>
    <x v="2"/>
    <s v="R1011"/>
    <d v="1964-10-07T00:00:00"/>
    <n v="58"/>
  </r>
  <r>
    <s v="Id80"/>
    <n v="1971"/>
    <s v="Oct"/>
    <n v="16"/>
    <n v="0"/>
    <n v="41351.879999999997"/>
    <x v="2"/>
    <x v="2"/>
    <s v="R1011"/>
    <d v="1971-10-16T00:00:00"/>
    <n v="51"/>
  </r>
  <r>
    <s v="Id79"/>
    <n v="1967"/>
    <s v="Dec"/>
    <n v="22"/>
    <n v="0"/>
    <n v="41505.15"/>
    <x v="2"/>
    <x v="2"/>
    <s v="R1011"/>
    <d v="1967-12-22T00:00:00"/>
    <n v="55"/>
  </r>
  <r>
    <s v="Id78"/>
    <n v="1974"/>
    <s v="Nov"/>
    <n v="24"/>
    <n v="0"/>
    <n v="41636.199999999997"/>
    <x v="2"/>
    <x v="1"/>
    <s v="R1011"/>
    <d v="1974-11-24T00:00:00"/>
    <n v="48"/>
  </r>
  <r>
    <s v="Id77"/>
    <n v="1976"/>
    <s v="Oct"/>
    <n v="29"/>
    <n v="1"/>
    <n v="41661.599999999999"/>
    <x v="2"/>
    <x v="0"/>
    <s v="R1011"/>
    <d v="1976-10-29T00:00:00"/>
    <n v="46"/>
  </r>
  <r>
    <s v="Id76"/>
    <n v="1975"/>
    <s v="Nov"/>
    <n v="14"/>
    <n v="0"/>
    <n v="41676.080000000002"/>
    <x v="2"/>
    <x v="2"/>
    <s v="R1013"/>
    <d v="1975-11-14T00:00:00"/>
    <n v="47"/>
  </r>
  <r>
    <s v="Id75"/>
    <n v="1975"/>
    <s v="Sep"/>
    <n v="29"/>
    <n v="1"/>
    <n v="41681.86"/>
    <x v="2"/>
    <x v="1"/>
    <s v="R1011"/>
    <d v="1975-09-29T00:00:00"/>
    <n v="47"/>
  </r>
  <r>
    <s v="Id74"/>
    <n v="1962"/>
    <s v="Sep"/>
    <n v="22"/>
    <n v="0"/>
    <n v="41794.629999999997"/>
    <x v="2"/>
    <x v="0"/>
    <s v="R1011"/>
    <d v="1962-09-22T00:00:00"/>
    <n v="60"/>
  </r>
  <r>
    <s v="Id73"/>
    <n v="1966"/>
    <s v="Sep"/>
    <n v="21"/>
    <n v="0"/>
    <n v="41886.54"/>
    <x v="2"/>
    <x v="0"/>
    <s v="R1011"/>
    <d v="1966-09-21T00:00:00"/>
    <n v="56"/>
  </r>
  <r>
    <s v="Id72"/>
    <n v="1972"/>
    <s v="Jun"/>
    <n v="8"/>
    <n v="1"/>
    <n v="41919.1"/>
    <x v="2"/>
    <x v="1"/>
    <s v="R1016"/>
    <d v="1972-06-08T00:00:00"/>
    <n v="51"/>
  </r>
  <r>
    <s v="Id71"/>
    <n v="1984"/>
    <s v="Nov"/>
    <n v="10"/>
    <n v="3"/>
    <n v="41949.24"/>
    <x v="2"/>
    <x v="1"/>
    <s v="R1013"/>
    <d v="1984-11-10T00:00:00"/>
    <n v="38"/>
  </r>
  <r>
    <s v="Id70"/>
    <n v="1968"/>
    <s v="Dec"/>
    <n v="19"/>
    <n v="1"/>
    <n v="41999.519999999997"/>
    <x v="2"/>
    <x v="0"/>
    <s v="R1013"/>
    <d v="1968-12-19T00:00:00"/>
    <n v="54"/>
  </r>
  <r>
    <s v="Id69"/>
    <n v="1976"/>
    <s v="Nov"/>
    <n v="28"/>
    <n v="0"/>
    <n v="42111.66"/>
    <x v="2"/>
    <x v="1"/>
    <s v="R1024"/>
    <d v="1976-11-28T00:00:00"/>
    <n v="46"/>
  </r>
  <r>
    <s v="Id68"/>
    <n v="1997"/>
    <s v="Dec"/>
    <n v="9"/>
    <n v="2"/>
    <n v="42112.24"/>
    <x v="2"/>
    <x v="0"/>
    <s v="R1013"/>
    <d v="1997-12-09T00:00:00"/>
    <n v="25"/>
  </r>
  <r>
    <s v="Id67"/>
    <n v="1979"/>
    <s v="Jul"/>
    <n v="3"/>
    <n v="3"/>
    <n v="42124.52"/>
    <x v="2"/>
    <x v="1"/>
    <s v="R1013"/>
    <d v="1979-07-03T00:00:00"/>
    <n v="43"/>
  </r>
  <r>
    <s v="Id66"/>
    <n v="1973"/>
    <s v="Sep"/>
    <n v="18"/>
    <n v="0"/>
    <n v="42188.15"/>
    <x v="2"/>
    <x v="1"/>
    <s v="R1011"/>
    <d v="1973-09-18T00:00:00"/>
    <n v="49"/>
  </r>
  <r>
    <s v="Id65"/>
    <n v="1975"/>
    <s v="Aug"/>
    <n v="15"/>
    <n v="1"/>
    <n v="42211.14"/>
    <x v="2"/>
    <x v="0"/>
    <s v="R1013"/>
    <d v="1975-08-15T00:00:00"/>
    <n v="47"/>
  </r>
  <r>
    <s v="Id64"/>
    <n v="1967"/>
    <s v="Jun"/>
    <n v="28"/>
    <n v="0"/>
    <n v="42303.69"/>
    <x v="2"/>
    <x v="2"/>
    <s v="R1016"/>
    <d v="1967-06-28T00:00:00"/>
    <n v="55"/>
  </r>
  <r>
    <s v="Id63"/>
    <n v="1968"/>
    <s v="Aug"/>
    <n v="3"/>
    <n v="0"/>
    <n v="42478.6"/>
    <x v="2"/>
    <x v="2"/>
    <s v="R1011"/>
    <d v="1968-08-03T00:00:00"/>
    <n v="54"/>
  </r>
  <r>
    <s v="Id62"/>
    <n v="1967"/>
    <s v="Jun"/>
    <n v="27"/>
    <n v="0"/>
    <n v="42538.720000000001"/>
    <x v="2"/>
    <x v="0"/>
    <s v="R1011"/>
    <d v="1967-06-27T00:00:00"/>
    <n v="55"/>
  </r>
  <r>
    <s v="Id61"/>
    <n v="1979"/>
    <s v="Dec"/>
    <n v="27"/>
    <n v="2"/>
    <n v="42560.43"/>
    <x v="2"/>
    <x v="0"/>
    <s v="R1013"/>
    <d v="1979-12-27T00:00:00"/>
    <n v="43"/>
  </r>
  <r>
    <s v="Id60"/>
    <n v="1971"/>
    <s v="Nov"/>
    <n v="3"/>
    <n v="0"/>
    <n v="42644.2"/>
    <x v="2"/>
    <x v="0"/>
    <s v="R1011"/>
    <d v="1971-11-03T00:00:00"/>
    <n v="51"/>
  </r>
  <r>
    <s v="Id59"/>
    <n v="1977"/>
    <s v="Oct"/>
    <n v="21"/>
    <n v="2"/>
    <n v="42760.5"/>
    <x v="2"/>
    <x v="2"/>
    <s v="R1012"/>
    <d v="1977-10-21T00:00:00"/>
    <n v="45"/>
  </r>
  <r>
    <s v="Id58"/>
    <n v="1965"/>
    <s v="Oct"/>
    <n v="29"/>
    <n v="0"/>
    <n v="42764.12"/>
    <x v="2"/>
    <x v="2"/>
    <s v="R1011"/>
    <d v="1965-10-29T00:00:00"/>
    <n v="57"/>
  </r>
  <r>
    <s v="Id57"/>
    <n v="1972"/>
    <s v="Sep"/>
    <n v="10"/>
    <n v="2"/>
    <n v="42856.84"/>
    <x v="2"/>
    <x v="1"/>
    <s v="R1011"/>
    <d v="1972-09-10T00:00:00"/>
    <n v="50"/>
  </r>
  <r>
    <s v="Id56"/>
    <n v="1975"/>
    <s v="Oct"/>
    <n v="23"/>
    <n v="1"/>
    <n v="42969.85"/>
    <x v="2"/>
    <x v="0"/>
    <s v="R1013"/>
    <d v="1975-10-23T00:00:00"/>
    <n v="47"/>
  </r>
  <r>
    <s v="Id55"/>
    <n v="1978"/>
    <s v="Nov"/>
    <n v="4"/>
    <n v="0"/>
    <n v="42983.46"/>
    <x v="2"/>
    <x v="2"/>
    <s v="R1012"/>
    <d v="1978-11-04T00:00:00"/>
    <n v="44"/>
  </r>
  <r>
    <s v="Id54"/>
    <n v="1965"/>
    <s v="Nov"/>
    <n v="29"/>
    <n v="0"/>
    <n v="43073.760000000002"/>
    <x v="0"/>
    <x v="2"/>
    <s v="R1011"/>
    <d v="1965-11-29T00:00:00"/>
    <n v="57"/>
  </r>
  <r>
    <s v="Id53"/>
    <n v="1969"/>
    <s v="Dec"/>
    <n v="3"/>
    <n v="0"/>
    <n v="43254.42"/>
    <x v="0"/>
    <x v="2"/>
    <s v="R1016"/>
    <d v="1969-12-03T00:00:00"/>
    <n v="53"/>
  </r>
  <r>
    <s v="Id52"/>
    <n v="1965"/>
    <s v="Aug"/>
    <n v="22"/>
    <n v="0"/>
    <n v="43578.94"/>
    <x v="0"/>
    <x v="2"/>
    <s v="R1012"/>
    <d v="1965-08-22T00:00:00"/>
    <n v="57"/>
  </r>
  <r>
    <s v="Id51"/>
    <n v="1986"/>
    <s v="Dec"/>
    <n v="29"/>
    <n v="3"/>
    <n v="43753.34"/>
    <x v="0"/>
    <x v="1"/>
    <s v="R1015"/>
    <d v="1986-12-29T00:00:00"/>
    <n v="36"/>
  </r>
  <r>
    <s v="Id50"/>
    <n v="1966"/>
    <s v="Oct"/>
    <n v="25"/>
    <n v="2"/>
    <n v="43813.87"/>
    <x v="0"/>
    <x v="2"/>
    <s v="R1013"/>
    <d v="1966-10-25T00:00:00"/>
    <n v="56"/>
  </r>
  <r>
    <s v="Id49"/>
    <n v="1966"/>
    <s v="Jul"/>
    <n v="2"/>
    <n v="0"/>
    <n v="43817.45"/>
    <x v="0"/>
    <x v="0"/>
    <s v="R1012"/>
    <d v="1966-07-02T00:00:00"/>
    <n v="56"/>
  </r>
  <r>
    <s v="Id48"/>
    <n v="1980"/>
    <s v="Nov"/>
    <n v="10"/>
    <n v="2"/>
    <n v="43896.38"/>
    <x v="0"/>
    <x v="1"/>
    <s v="R1013"/>
    <d v="1980-11-10T00:00:00"/>
    <n v="42"/>
  </r>
  <r>
    <s v="Id47"/>
    <n v="1966"/>
    <s v="Oct"/>
    <n v="5"/>
    <n v="0"/>
    <n v="43921.18"/>
    <x v="0"/>
    <x v="2"/>
    <s v="R1012"/>
    <d v="1966-10-05T00:00:00"/>
    <n v="56"/>
  </r>
  <r>
    <s v="Id46"/>
    <n v="1988"/>
    <s v="Jul"/>
    <n v="16"/>
    <n v="1"/>
    <n v="43943.88"/>
    <x v="0"/>
    <x v="1"/>
    <s v="R1012"/>
    <d v="1988-07-16T00:00:00"/>
    <n v="34"/>
  </r>
  <r>
    <s v="Id45"/>
    <n v="1975"/>
    <s v="Jun"/>
    <n v="1"/>
    <n v="2"/>
    <n v="44202.65"/>
    <x v="0"/>
    <x v="2"/>
    <s v="R1013"/>
    <d v="1975-06-01T00:00:00"/>
    <n v="48"/>
  </r>
  <r>
    <s v="Id44"/>
    <n v="1968"/>
    <s v="Nov"/>
    <n v="24"/>
    <n v="2"/>
    <n v="44260.75"/>
    <x v="0"/>
    <x v="1"/>
    <s v="R1013"/>
    <d v="1968-11-24T00:00:00"/>
    <n v="54"/>
  </r>
  <r>
    <s v="Id43"/>
    <n v="1971"/>
    <s v="Oct"/>
    <n v="29"/>
    <n v="0"/>
    <n v="44400.41"/>
    <x v="0"/>
    <x v="2"/>
    <s v="R1013"/>
    <d v="1971-10-29T00:00:00"/>
    <n v="51"/>
  </r>
  <r>
    <s v="Id42"/>
    <n v="1967"/>
    <s v="Sep"/>
    <n v="14"/>
    <n v="0"/>
    <n v="44423.8"/>
    <x v="0"/>
    <x v="0"/>
    <s v="R1013"/>
    <d v="1967-09-14T00:00:00"/>
    <n v="55"/>
  </r>
  <r>
    <s v="Id41"/>
    <n v="2000"/>
    <s v="Aug"/>
    <n v="2"/>
    <n v="1"/>
    <n v="44501.4"/>
    <x v="0"/>
    <x v="0"/>
    <s v="R1013"/>
    <d v="2000-08-02T00:00:00"/>
    <n v="22"/>
  </r>
  <r>
    <s v="Id40"/>
    <n v="1993"/>
    <s v="Oct"/>
    <n v="11"/>
    <n v="2"/>
    <n v="44585.46"/>
    <x v="0"/>
    <x v="2"/>
    <s v="R1011"/>
    <d v="1993-10-11T00:00:00"/>
    <n v="29"/>
  </r>
  <r>
    <s v="Id39"/>
    <n v="1971"/>
    <s v="Aug"/>
    <n v="13"/>
    <n v="2"/>
    <n v="44641.2"/>
    <x v="0"/>
    <x v="0"/>
    <s v="R1024"/>
    <d v="1971-08-13T00:00:00"/>
    <n v="51"/>
  </r>
  <r>
    <s v="Id38"/>
    <n v="1962"/>
    <s v="Dec"/>
    <n v="17"/>
    <n v="0"/>
    <n v="45008.959999999999"/>
    <x v="0"/>
    <x v="2"/>
    <s v="R1013"/>
    <d v="1962-12-17T00:00:00"/>
    <n v="60"/>
  </r>
  <r>
    <s v="Id37"/>
    <n v="1974"/>
    <s v="Aug"/>
    <n v="9"/>
    <n v="2"/>
    <n v="45702.02"/>
    <x v="0"/>
    <x v="2"/>
    <s v="R1012"/>
    <d v="1974-08-09T00:00:00"/>
    <n v="48"/>
  </r>
  <r>
    <s v="Id36"/>
    <n v="1960"/>
    <s v="Dec"/>
    <n v="21"/>
    <n v="0"/>
    <n v="45710.21"/>
    <x v="0"/>
    <x v="2"/>
    <s v="R1016"/>
    <d v="1960-12-21T00:00:00"/>
    <n v="62"/>
  </r>
  <r>
    <s v="Id35"/>
    <n v="1979"/>
    <s v="Aug"/>
    <n v="12"/>
    <n v="0"/>
    <n v="45863.21"/>
    <x v="0"/>
    <x v="1"/>
    <s v="R1013"/>
    <d v="1979-08-12T00:00:00"/>
    <n v="43"/>
  </r>
  <r>
    <s v="Id34"/>
    <n v="1985"/>
    <s v="Sep"/>
    <n v="30"/>
    <n v="2"/>
    <n v="46113.51"/>
    <x v="0"/>
    <x v="0"/>
    <s v="R1011"/>
    <d v="1985-09-30T00:00:00"/>
    <n v="37"/>
  </r>
  <r>
    <s v="Id33"/>
    <n v="1962"/>
    <s v="Dec"/>
    <n v="4"/>
    <n v="3"/>
    <n v="46130.53"/>
    <x v="2"/>
    <x v="1"/>
    <s v="R1012"/>
    <d v="1962-12-04T00:00:00"/>
    <n v="60"/>
  </r>
  <r>
    <s v="Id32"/>
    <n v="1976"/>
    <s v="Dec"/>
    <n v="2"/>
    <n v="3"/>
    <n v="46151.12"/>
    <x v="2"/>
    <x v="0"/>
    <s v="R1013"/>
    <d v="1976-12-02T00:00:00"/>
    <n v="46"/>
  </r>
  <r>
    <s v="Id31"/>
    <n v="1978"/>
    <s v="Aug"/>
    <n v="17"/>
    <n v="2"/>
    <n v="46200.99"/>
    <x v="2"/>
    <x v="1"/>
    <s v="R1013"/>
    <d v="1978-08-17T00:00:00"/>
    <n v="44"/>
  </r>
  <r>
    <s v="Id30"/>
    <n v="1971"/>
    <s v="Dec"/>
    <n v="6"/>
    <n v="3"/>
    <n v="46255.11"/>
    <x v="2"/>
    <x v="0"/>
    <s v="R1024"/>
    <d v="1971-12-06T00:00:00"/>
    <n v="51"/>
  </r>
  <r>
    <s v="Id29"/>
    <n v="1961"/>
    <s v="Aug"/>
    <n v="8"/>
    <n v="0"/>
    <n v="46599.11"/>
    <x v="2"/>
    <x v="1"/>
    <s v="R1013"/>
    <d v="1961-08-08T00:00:00"/>
    <n v="61"/>
  </r>
  <r>
    <s v="Id28"/>
    <n v="1969"/>
    <s v="Jun"/>
    <n v="23"/>
    <n v="3"/>
    <n v="46661.440000000002"/>
    <x v="2"/>
    <x v="0"/>
    <s v="R1012"/>
    <d v="1969-06-23T00:00:00"/>
    <n v="53"/>
  </r>
  <r>
    <s v="Id27"/>
    <n v="1960"/>
    <s v="Nov"/>
    <n v="17"/>
    <n v="3"/>
    <n v="46718.16"/>
    <x v="2"/>
    <x v="1"/>
    <s v="R1012"/>
    <d v="1960-11-17T00:00:00"/>
    <n v="62"/>
  </r>
  <r>
    <s v="Id26"/>
    <n v="1958"/>
    <s v="Sep"/>
    <n v="15"/>
    <n v="0"/>
    <n v="46889.26"/>
    <x v="0"/>
    <x v="0"/>
    <s v="R1013"/>
    <d v="1958-09-15T00:00:00"/>
    <n v="64"/>
  </r>
  <r>
    <s v="Id25"/>
    <n v="1959"/>
    <s v="Jul"/>
    <n v="14"/>
    <n v="0"/>
    <n v="47055.53"/>
    <x v="0"/>
    <x v="1"/>
    <s v="R1013"/>
    <d v="1959-07-14T00:00:00"/>
    <n v="63"/>
  </r>
  <r>
    <s v="Id24"/>
    <n v="1970"/>
    <s v="Dec"/>
    <n v="28"/>
    <n v="2"/>
    <n v="47269.85"/>
    <x v="2"/>
    <x v="2"/>
    <s v="R1013"/>
    <d v="1970-12-28T00:00:00"/>
    <n v="52"/>
  </r>
  <r>
    <s v="Id23"/>
    <n v="1958"/>
    <s v="Sep"/>
    <n v="3"/>
    <n v="2"/>
    <n v="47291.06"/>
    <x v="0"/>
    <x v="1"/>
    <s v="R1011"/>
    <d v="1958-09-03T00:00:00"/>
    <n v="64"/>
  </r>
  <r>
    <s v="Id22"/>
    <n v="1959"/>
    <s v="Oct"/>
    <n v="4"/>
    <n v="2"/>
    <n v="47305.31"/>
    <x v="0"/>
    <x v="1"/>
    <s v="R1011"/>
    <d v="1959-10-04T00:00:00"/>
    <n v="63"/>
  </r>
  <r>
    <s v="Id21"/>
    <n v="1961"/>
    <s v="Jun"/>
    <n v="13"/>
    <n v="1"/>
    <n v="47403.88"/>
    <x v="2"/>
    <x v="0"/>
    <s v="R1011"/>
    <d v="1961-06-13T00:00:00"/>
    <n v="61"/>
  </r>
  <r>
    <s v="Id20"/>
    <n v="1971"/>
    <s v="Sep"/>
    <n v="27"/>
    <n v="2"/>
    <n v="47462.89"/>
    <x v="2"/>
    <x v="2"/>
    <s v="R1013"/>
    <d v="1971-09-27T00:00:00"/>
    <n v="51"/>
  </r>
  <r>
    <s v="Id19"/>
    <n v="1964"/>
    <s v="Nov"/>
    <n v="7"/>
    <n v="2"/>
    <n v="47496.49"/>
    <x v="2"/>
    <x v="0"/>
    <s v="R1012"/>
    <d v="1964-11-07T00:00:00"/>
    <n v="58"/>
  </r>
  <r>
    <s v="Id18"/>
    <n v="1963"/>
    <s v="Aug"/>
    <n v="5"/>
    <n v="1"/>
    <n v="47896.79"/>
    <x v="2"/>
    <x v="0"/>
    <s v="R1024"/>
    <d v="1963-08-05T00:00:00"/>
    <n v="59"/>
  </r>
  <r>
    <s v="Id17"/>
    <n v="1958"/>
    <s v="Nov"/>
    <n v="16"/>
    <n v="1"/>
    <n v="47928.03"/>
    <x v="0"/>
    <x v="0"/>
    <s v="R1011"/>
    <d v="1958-11-16T00:00:00"/>
    <n v="64"/>
  </r>
  <r>
    <s v="Id16"/>
    <n v="1962"/>
    <s v="Aug"/>
    <n v="27"/>
    <n v="0"/>
    <n v="48173.36"/>
    <x v="2"/>
    <x v="0"/>
    <s v="R1011"/>
    <d v="1962-08-27T00:00:00"/>
    <n v="60"/>
  </r>
  <r>
    <s v="Id15"/>
    <n v="1961"/>
    <s v="Dec"/>
    <n v="21"/>
    <n v="1"/>
    <n v="48517.56"/>
    <x v="2"/>
    <x v="0"/>
    <s v="R1024"/>
    <d v="1961-12-21T00:00:00"/>
    <n v="61"/>
  </r>
  <r>
    <s v="Id14"/>
    <n v="1968"/>
    <s v="Dec"/>
    <n v="1"/>
    <n v="3"/>
    <n v="48549.18"/>
    <x v="2"/>
    <x v="0"/>
    <s v="R1016"/>
    <d v="1968-12-01T00:00:00"/>
    <n v="54"/>
  </r>
  <r>
    <s v="Id13"/>
    <n v="1962"/>
    <s v="Oct"/>
    <n v="11"/>
    <n v="0"/>
    <n v="48673.56"/>
    <x v="2"/>
    <x v="2"/>
    <s v="R1013"/>
    <d v="1962-10-11T00:00:00"/>
    <n v="60"/>
  </r>
  <r>
    <s v="Id12"/>
    <n v="1965"/>
    <s v="Oct"/>
    <n v="27"/>
    <n v="1"/>
    <n v="48675.519999999997"/>
    <x v="2"/>
    <x v="2"/>
    <s v="R1013"/>
    <d v="1965-10-27T00:00:00"/>
    <n v="57"/>
  </r>
  <r>
    <s v="Id11"/>
    <n v="1959"/>
    <s v="Jul"/>
    <n v="22"/>
    <n v="0"/>
    <n v="48824.45"/>
    <x v="0"/>
    <x v="1"/>
    <s v="R1011"/>
    <d v="1959-07-22T00:00:00"/>
    <n v="63"/>
  </r>
  <r>
    <s v="Id10"/>
    <n v="1978"/>
    <s v="Dec"/>
    <n v="29"/>
    <n v="0"/>
    <n v="48885.14"/>
    <x v="2"/>
    <x v="2"/>
    <s v="R1013"/>
    <d v="1978-12-29T00:00:00"/>
    <n v="44"/>
  </r>
  <r>
    <s v="Id9"/>
    <n v="1963"/>
    <s v="Sep"/>
    <n v="4"/>
    <n v="1"/>
    <n v="48970.25"/>
    <x v="2"/>
    <x v="2"/>
    <s v="R1013"/>
    <d v="1963-09-04T00:00:00"/>
    <n v="59"/>
  </r>
  <r>
    <s v="Id8"/>
    <n v="1958"/>
    <s v="Jun"/>
    <n v="27"/>
    <n v="2"/>
    <n v="49577.66"/>
    <x v="0"/>
    <x v="2"/>
    <s v="R1013"/>
    <d v="1958-06-27T00:00:00"/>
    <n v="64"/>
  </r>
  <r>
    <s v="Id7"/>
    <n v="1994"/>
    <s v="Oct"/>
    <n v="27"/>
    <n v="1"/>
    <n v="51194.559999999998"/>
    <x v="2"/>
    <x v="0"/>
    <s v="R1011"/>
    <d v="1994-10-27T00:00:00"/>
    <n v="28"/>
  </r>
  <r>
    <s v="Id6"/>
    <n v="1962"/>
    <s v="Aug"/>
    <n v="4"/>
    <n v="0"/>
    <n v="52590.83"/>
    <x v="2"/>
    <x v="0"/>
    <s v="R1011"/>
    <d v="1962-08-04T00:00:00"/>
    <n v="60"/>
  </r>
  <r>
    <s v="Id5"/>
    <n v="1989"/>
    <s v="Jun"/>
    <n v="19"/>
    <n v="0"/>
    <n v="55135.4"/>
    <x v="2"/>
    <x v="2"/>
    <s v="R1012"/>
    <d v="1989-06-19T00:00:00"/>
    <n v="33"/>
  </r>
  <r>
    <s v="Id4"/>
    <n v="1991"/>
    <s v="Jun"/>
    <n v="6"/>
    <n v="1"/>
    <n v="58571.07"/>
    <x v="2"/>
    <x v="0"/>
    <s v="R1024"/>
    <d v="1991-06-06T00:00:00"/>
    <n v="32"/>
  </r>
  <r>
    <s v="Id3"/>
    <n v="1970"/>
    <s v="Sep"/>
    <n v="11"/>
    <n v="3"/>
    <n v="60021.4"/>
    <x v="2"/>
    <x v="1"/>
    <s v="R1012"/>
    <d v="1970-09-11T00:00:00"/>
    <n v="52"/>
  </r>
  <r>
    <s v="Id2"/>
    <n v="1977"/>
    <s v="Jun"/>
    <n v="8"/>
    <n v="0"/>
    <n v="62592.87"/>
    <x v="0"/>
    <x v="0"/>
    <s v="R1013"/>
    <d v="1977-06-08T00:00:00"/>
    <n v="46"/>
  </r>
  <r>
    <s v="Id1"/>
    <n v="1968"/>
    <s v="Oct"/>
    <n v="12"/>
    <n v="0"/>
    <n v="63770.43"/>
    <x v="2"/>
    <x v="0"/>
    <s v="R1013"/>
    <d v="1968-10-12T00:00:00"/>
    <n v="5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1"/>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226319-4CF8-41D2-B196-597AFB116329}" name="PivotTable1" cacheId="2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8" firstHeaderRow="1" firstDataRow="1" firstDataCol="1"/>
  <pivotFields count="1">
    <pivotField axis="axisRow" dataField="1" showAll="0">
      <items count="6">
        <item m="1" x="4"/>
        <item x="1"/>
        <item x="0"/>
        <item x="3"/>
        <item x="2"/>
        <item t="default"/>
      </items>
    </pivotField>
  </pivotFields>
  <rowFields count="1">
    <field x="0"/>
  </rowFields>
  <rowItems count="5">
    <i>
      <x v="1"/>
    </i>
    <i>
      <x v="2"/>
    </i>
    <i>
      <x v="3"/>
    </i>
    <i>
      <x v="4"/>
    </i>
    <i t="grand">
      <x/>
    </i>
  </rowItems>
  <colItems count="1">
    <i/>
  </colItems>
  <dataFields count="1">
    <dataField name="Count of smo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09C6FF-C6AF-4059-AD82-0F02D7F71662}" name="PivotTable3" cacheId="2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I4:J8" firstHeaderRow="1" firstDataRow="1" firstDataCol="1"/>
  <pivotFields count="11">
    <pivotField dataField="1" showAll="0"/>
    <pivotField showAll="0"/>
    <pivotField showAll="0"/>
    <pivotField showAll="0"/>
    <pivotField showAll="0"/>
    <pivotField numFmtId="166" showAll="0"/>
    <pivotField showAll="0"/>
    <pivotField axis="axisRow" showAll="0">
      <items count="5">
        <item m="1" x="3"/>
        <item x="1"/>
        <item x="2"/>
        <item x="0"/>
        <item t="default"/>
      </items>
    </pivotField>
    <pivotField showAll="0"/>
    <pivotField numFmtId="165" showAll="0"/>
    <pivotField showAll="0"/>
  </pivotFields>
  <rowFields count="1">
    <field x="7"/>
  </rowFields>
  <rowItems count="4">
    <i>
      <x v="1"/>
    </i>
    <i>
      <x v="2"/>
    </i>
    <i>
      <x v="3"/>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F78C0-5D60-4A62-8190-DEC6AB2BAEBC}" name="PivotTable2" cacheId="2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4:F8" firstHeaderRow="1" firstDataRow="1" firstDataCol="1"/>
  <pivotFields count="11">
    <pivotField dataField="1" showAll="0"/>
    <pivotField showAll="0"/>
    <pivotField showAll="0"/>
    <pivotField showAll="0"/>
    <pivotField showAll="0"/>
    <pivotField numFmtId="166" showAll="0"/>
    <pivotField axis="axisRow" showAll="0">
      <items count="5">
        <item m="1" x="3"/>
        <item x="2"/>
        <item x="0"/>
        <item x="1"/>
        <item t="default"/>
      </items>
    </pivotField>
    <pivotField showAll="0"/>
    <pivotField showAll="0"/>
    <pivotField numFmtId="165" showAll="0"/>
    <pivotField showAll="0"/>
  </pivotFields>
  <rowFields count="1">
    <field x="6"/>
  </rowFields>
  <rowItems count="4">
    <i>
      <x v="1"/>
    </i>
    <i>
      <x v="2"/>
    </i>
    <i>
      <x v="3"/>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9E4813-B7C5-47A1-AF74-4597D3C765B8}" name="PivotTable1" cacheId="10" applyNumberFormats="0" applyBorderFormats="0" applyFontFormats="0" applyPatternFormats="0" applyAlignmentFormats="0" applyWidthHeightFormats="1" dataCaption="Values" tag="103b6831-c7c9-43cc-abf1-816b25d2c7e2" updatedVersion="8" minRefreshableVersion="3" useAutoFormatting="1" itemPrintTitles="1" createdVersion="6" indent="0" outline="1" outlineData="1" multipleFieldFilters="0">
  <location ref="A1:E20" firstHeaderRow="1" firstDataRow="2"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4">
    <i>
      <x/>
    </i>
    <i>
      <x v="1"/>
    </i>
    <i>
      <x v="2"/>
    </i>
    <i t="grand">
      <x/>
    </i>
  </colItems>
  <dataFields count="1">
    <dataField name="Average of charges" fld="2" subtotal="average"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harges"/>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izatio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9E0AFF-9C4F-4FDE-9C30-026334D3C199}" name="PivotTable2" cacheId="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B27:D30"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7"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1"/>
          </reference>
          <reference field="5" count="1" selected="0">
            <x v="0"/>
          </reference>
        </references>
      </pivotArea>
    </chartFormat>
    <chartFormat chart="4" format="5">
      <pivotArea type="data" outline="0" fieldPosition="0">
        <references count="2">
          <reference field="4294967294" count="1" selected="0">
            <x v="1"/>
          </reference>
          <reference field="5"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436C83-3910-4D3B-BCB3-94DD712C2FC9}" name="PivotTable5" cacheId="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B8:E12"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numFmtId="167"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8" baseItem="0"/>
  </dataFields>
  <chartFormats count="12">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3">
          <reference field="4294967294" count="1" selected="0">
            <x v="0"/>
          </reference>
          <reference field="6" count="1" selected="0">
            <x v="0"/>
          </reference>
          <reference field="8" count="1" selected="0">
            <x v="0"/>
          </reference>
        </references>
      </pivotArea>
    </chartFormat>
    <chartFormat chart="8" format="3">
      <pivotArea type="data" outline="0" fieldPosition="0">
        <references count="3">
          <reference field="4294967294" count="1" selected="0">
            <x v="0"/>
          </reference>
          <reference field="6" count="1" selected="0">
            <x v="0"/>
          </reference>
          <reference field="8" count="1" selected="0">
            <x v="1"/>
          </reference>
        </references>
      </pivotArea>
    </chartFormat>
    <chartFormat chart="8" format="4">
      <pivotArea type="data" outline="0" fieldPosition="0">
        <references count="3">
          <reference field="4294967294" count="1" selected="0">
            <x v="0"/>
          </reference>
          <reference field="6" count="1" selected="0">
            <x v="1"/>
          </reference>
          <reference field="8" count="1" selected="0">
            <x v="0"/>
          </reference>
        </references>
      </pivotArea>
    </chartFormat>
    <chartFormat chart="8" format="5">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7AAA39-D16A-46C8-A2C1-12DC2E499932}" name="PivotTable4" cacheId="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B63:F8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67"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97A38C-8480-4134-930E-D26F7A8862B3}" name="PivotTable3" cacheId="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43:E4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7"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chartFormats count="6">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5" format="12" series="1">
      <pivotArea type="data" outline="0" fieldPosition="0">
        <references count="2">
          <reference field="4294967294" count="1" selected="0">
            <x v="0"/>
          </reference>
          <reference field="10" count="1" selected="0">
            <x v="0"/>
          </reference>
        </references>
      </pivotArea>
    </chartFormat>
    <chartFormat chart="5" format="13" series="1">
      <pivotArea type="data" outline="0" fieldPosition="0">
        <references count="2">
          <reference field="4294967294" count="1" selected="0">
            <x v="0"/>
          </reference>
          <reference field="10" count="1" selected="0">
            <x v="1"/>
          </reference>
        </references>
      </pivotArea>
    </chartFormat>
    <chartFormat chart="5"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05F666-1697-4467-905F-EA96EB53A24F}" name="Weight_Status" cacheId="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B116:D122"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h="1" x="2"/>
        <item h="1" x="1"/>
        <item t="default"/>
      </items>
    </pivotField>
    <pivotField numFmtId="167"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2">
    <i>
      <x/>
    </i>
    <i t="grand">
      <x/>
    </i>
  </colItems>
  <dataFields count="1">
    <dataField name="Sum of charges" fld="12" baseField="0" baseItem="0"/>
  </dataFields>
  <chartFormats count="9">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5" format="12" series="1">
      <pivotArea type="data" outline="0" fieldPosition="0">
        <references count="2">
          <reference field="4294967294" count="1" selected="0">
            <x v="0"/>
          </reference>
          <reference field="10" count="1" selected="0">
            <x v="0"/>
          </reference>
        </references>
      </pivotArea>
    </chartFormat>
    <chartFormat chart="5" format="13" series="1">
      <pivotArea type="data" outline="0" fieldPosition="0">
        <references count="2">
          <reference field="4294967294" count="1" selected="0">
            <x v="0"/>
          </reference>
          <reference field="10" count="1" selected="0">
            <x v="1"/>
          </reference>
        </references>
      </pivotArea>
    </chartFormat>
    <chartFormat chart="5" format="14" series="1">
      <pivotArea type="data" outline="0" fieldPosition="0">
        <references count="2">
          <reference field="4294967294" count="1" selected="0">
            <x v="0"/>
          </reference>
          <reference field="10" count="1" selected="0">
            <x v="2"/>
          </reference>
        </references>
      </pivotArea>
    </chartFormat>
    <chartFormat chart="9" format="0" series="1">
      <pivotArea type="data" outline="0" fieldPosition="0">
        <references count="2">
          <reference field="4294967294" count="1" selected="0">
            <x v="0"/>
          </reference>
          <reference field="10" count="1" selected="0">
            <x v="0"/>
          </reference>
        </references>
      </pivotArea>
    </chartFormat>
    <chartFormat chart="9" format="1" series="1">
      <pivotArea type="data" outline="0" fieldPosition="0">
        <references count="2">
          <reference field="4294967294" count="1" selected="0">
            <x v="0"/>
          </reference>
          <reference field="10" count="1" selected="0">
            <x v="1"/>
          </reference>
        </references>
      </pivotArea>
    </chartFormat>
    <chartFormat chart="9"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A29C092-7BD5-4F97-93AE-E358E0DC2542}" sourceName="Weight Status">
  <pivotTables>
    <pivotTable tabId="10" name="Weight_Status"/>
  </pivotTables>
  <data>
    <tabular pivotCacheId="7614248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ACC519B-4741-4174-8D01-D4B69077814D}" sourceName="Diabetes Status">
  <pivotTables>
    <pivotTable tabId="10" name="Weight_Status"/>
  </pivotTables>
  <data>
    <tabular pivotCacheId="7614248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916F7EB-3978-432B-9406-39911DB84B16}" cache="Slicer_Weight_Status" caption="Weight Status" rowHeight="234950"/>
  <slicer name="Diabetes Status" xr10:uid="{CB4EABCD-6369-4823-9D0C-1086936D111C}"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1E613B-12D1-497C-B801-8CE10C8942FB}" name="Customer_Table" displayName="Customer_Table" ref="A1:E2336" totalsRowShown="0" headerRowDxfId="7">
  <autoFilter ref="A1:E2336" xr:uid="{5804DAF2-5FB9-4E54-87D6-9313C12608B8}">
    <filterColumn colId="0" hiddenButton="1"/>
    <filterColumn colId="1" hiddenButton="1"/>
    <filterColumn colId="2" hiddenButton="1"/>
    <filterColumn colId="3" hiddenButton="1"/>
    <filterColumn colId="4" hiddenButton="1"/>
  </autoFilter>
  <tableColumns count="5">
    <tableColumn id="1" xr3:uid="{E7E34B53-48E6-4C06-A71E-C7D48B63E0AF}" name="Customer ID" dataCellStyle="Normal 2"/>
    <tableColumn id="2" xr3:uid="{B6ECCA1E-55B2-40E1-89B0-DE975A777C51}" name="name" dataCellStyle="Normal 2"/>
    <tableColumn id="3" xr3:uid="{2666B37D-24D8-4EB8-A373-8A0D6FB13639}" name="Title" dataDxfId="6">
      <calculatedColumnFormula>TRIM(MID(Customer_Table[[#This Row],[name]],FIND(",",Customer_Table[[#This Row],[name]])+1,3))</calculatedColumnFormula>
    </tableColumn>
    <tableColumn id="4" xr3:uid="{663800D0-B4FF-4ADA-BBDC-EB0E6F4CBBC0}" name="First Name" dataDxfId="5">
      <calculatedColumnFormula>TRIM(MID(B2,FIND(" ",B2,FIND(",",B2)+2)+1,LEN(B2)))</calculatedColumnFormula>
    </tableColumn>
    <tableColumn id="5" xr3:uid="{A6B673C0-F627-4FAD-8DB2-FAEA92CE4A6A}" name="Last Name" dataDxfId="4">
      <calculatedColumnFormula>TRIM(LEFT(Customer_Table[[#This Row],[name]],FIND(",",Customer_Table[[#This Row],[name]])-1))</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6A8B97-3E42-4168-9504-24A523A01E9A}" name="Medical_Table" displayName="Medical_Table" ref="L2:U2337" totalsRowShown="0" headerRowDxfId="3">
  <autoFilter ref="L2:U2337" xr:uid="{722C3ACE-5E67-4E44-AF99-840A36617F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66AB0A7-2FD2-4880-A16A-F66E9F5D28C2}" name="Customer ID"/>
    <tableColumn id="2" xr3:uid="{F3717DB5-479D-4468-B5E1-5AA04A01F32F}" name="Heart Issues">
      <calculatedColumnFormula>PROPER(D3)</calculatedColumnFormula>
    </tableColumn>
    <tableColumn id="3" xr3:uid="{A8A2D19B-FFD6-4A77-870F-63693B449B55}" name="smoker">
      <calculatedColumnFormula>PROPER(H3)</calculatedColumnFormula>
    </tableColumn>
    <tableColumn id="4" xr3:uid="{80A8B6DB-C021-40DE-995A-183D2D1F3929}" name="BMI"/>
    <tableColumn id="5" xr3:uid="{3FFC4A91-0C1C-4ACB-AA36-F8A6A755B1E0}" name="Weight Status">
      <calculatedColumnFormula>IF(O3&lt;18.5,"Under Weight",IF(O3&lt;25,"Normal Weight",IF(O3&lt;30,"Over Weight","Obesity")))</calculatedColumnFormula>
    </tableColumn>
    <tableColumn id="6" xr3:uid="{91F014CA-E5C9-47BB-A3F4-9A3646EC7588}" name="HBA1C"/>
    <tableColumn id="7" xr3:uid="{13BB5524-C002-4705-8171-FBAA08383746}" name="Diabetes Status">
      <calculatedColumnFormula>IF(Q3&lt;5.7,"Normal",IF(Q3&lt;6.5,"Prediabetes","Diabetes"))</calculatedColumnFormula>
    </tableColumn>
    <tableColumn id="8" xr3:uid="{B170A5DA-10D4-4658-AF4B-D0908CCAD3CA}" name="Any Transplants"/>
    <tableColumn id="9" xr3:uid="{5F74E685-E43F-4E40-8304-1E89321ABFFD}" name="Cancer history"/>
    <tableColumn id="10" xr3:uid="{E135CEEC-BA01-493A-AC98-0A459D3BD888}" name="NumberOfMajorSurgeries"/>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94680F-DE1F-4086-81D3-86D1E241A656}" name="Hospitalization_Table" displayName="Hospitalization_Table" ref="N2:X2345" totalsRowShown="0" headerRowDxfId="2">
  <autoFilter ref="N2:X2345" xr:uid="{F54D31B9-D97F-49D7-A770-68375304E1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EADC669-1B3D-4170-B672-7E43A7CBDBF0}" name="Customer ID"/>
    <tableColumn id="2" xr3:uid="{1C3D4B23-3FF3-4ECA-8DAC-CE46791C11D0}" name="year"/>
    <tableColumn id="3" xr3:uid="{F4633C8F-C1D5-4636-B93E-92DAD367CE9E}" name="month">
      <calculatedColumnFormula>IF(C2="?","Sep",C2)</calculatedColumnFormula>
    </tableColumn>
    <tableColumn id="4" xr3:uid="{1BF56B2A-A5FA-4AA1-8102-A36905A2DB81}" name="date"/>
    <tableColumn id="5" xr3:uid="{007570C4-12D9-4CAC-A1D9-FA54C6D7C59A}" name="children"/>
    <tableColumn id="6" xr3:uid="{F4C17D37-CE29-48BB-A93D-14C29A287913}" name="charges" dataDxfId="1"/>
    <tableColumn id="7" xr3:uid="{2B6E00AB-2591-4E7E-B93A-3F45BC596439}" name="Hospital tier"/>
    <tableColumn id="8" xr3:uid="{39440DA6-D704-4D71-B89B-2E2EDAD14A73}" name="City tier"/>
    <tableColumn id="9" xr3:uid="{CB76F92B-4CDE-4EA0-B4BF-DBE94C07F4A2}" name="State ID"/>
    <tableColumn id="10" xr3:uid="{FDEDB802-8DEC-4247-B2CD-89834A099FF2}" name="Date of Birth" dataDxfId="0">
      <calculatedColumnFormula>DATE(O3,MONTH("1-"&amp;P3),Q3)</calculatedColumnFormula>
    </tableColumn>
    <tableColumn id="11" xr3:uid="{101D88EA-F46D-4787-B4A3-32BB788EBF68}" name="Age">
      <calculatedColumnFormula>DATEDIF(W3,"08-06-2023","y")</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44846-DDAF-4BD1-8145-643DAC410FCB}">
  <sheetPr>
    <tabColor rgb="FFFF0000"/>
  </sheetPr>
  <dimension ref="A1:D28"/>
  <sheetViews>
    <sheetView tabSelected="1" topLeftCell="A10" workbookViewId="0">
      <selection activeCell="C11" sqref="C11"/>
    </sheetView>
  </sheetViews>
  <sheetFormatPr defaultRowHeight="14.4" x14ac:dyDescent="0.3"/>
  <cols>
    <col min="2" max="2" width="71.44140625" bestFit="1" customWidth="1"/>
    <col min="3" max="3" width="103.77734375" bestFit="1" customWidth="1"/>
  </cols>
  <sheetData>
    <row r="1" spans="1:4" ht="27.6" customHeight="1" x14ac:dyDescent="0.5">
      <c r="A1" s="26" t="s">
        <v>4720</v>
      </c>
      <c r="B1" s="26"/>
      <c r="C1" s="26"/>
    </row>
    <row r="2" spans="1:4" ht="21" x14ac:dyDescent="0.4">
      <c r="A2" s="30" t="s">
        <v>4719</v>
      </c>
      <c r="B2" s="28" t="s">
        <v>4722</v>
      </c>
      <c r="C2" s="29" t="s">
        <v>4724</v>
      </c>
      <c r="D2" s="7"/>
    </row>
    <row r="3" spans="1:4" ht="18" x14ac:dyDescent="0.35">
      <c r="A3" s="30" t="s">
        <v>4721</v>
      </c>
      <c r="B3" s="28" t="s">
        <v>4723</v>
      </c>
      <c r="C3" s="29" t="s">
        <v>4725</v>
      </c>
    </row>
    <row r="4" spans="1:4" ht="18" x14ac:dyDescent="0.35">
      <c r="A4" s="30"/>
      <c r="B4" s="28"/>
      <c r="C4" s="29" t="s">
        <v>4726</v>
      </c>
    </row>
    <row r="5" spans="1:4" ht="18" x14ac:dyDescent="0.35">
      <c r="A5" s="30"/>
      <c r="B5" s="28" t="s">
        <v>4733</v>
      </c>
      <c r="C5" s="29" t="s">
        <v>4734</v>
      </c>
    </row>
    <row r="6" spans="1:4" ht="18" x14ac:dyDescent="0.35">
      <c r="A6" s="30" t="s">
        <v>4735</v>
      </c>
      <c r="B6" s="28" t="s">
        <v>4761</v>
      </c>
      <c r="C6" s="29" t="s">
        <v>4762</v>
      </c>
    </row>
    <row r="7" spans="1:4" ht="18" x14ac:dyDescent="0.35">
      <c r="A7" s="30" t="s">
        <v>4742</v>
      </c>
      <c r="B7" s="28" t="s">
        <v>4764</v>
      </c>
      <c r="C7" s="29"/>
    </row>
    <row r="8" spans="1:4" ht="21" x14ac:dyDescent="0.4">
      <c r="A8" s="6"/>
    </row>
    <row r="9" spans="1:4" ht="31.8" customHeight="1" x14ac:dyDescent="0.5">
      <c r="A9" s="27" t="s">
        <v>4739</v>
      </c>
      <c r="B9" s="27"/>
      <c r="C9" s="27"/>
    </row>
    <row r="10" spans="1:4" ht="18" x14ac:dyDescent="0.35">
      <c r="A10" s="30" t="s">
        <v>4719</v>
      </c>
      <c r="B10" s="28" t="s">
        <v>4768</v>
      </c>
      <c r="C10" s="29"/>
    </row>
    <row r="11" spans="1:4" ht="18" x14ac:dyDescent="0.35">
      <c r="A11" s="30" t="s">
        <v>4721</v>
      </c>
      <c r="B11" s="28" t="s">
        <v>4740</v>
      </c>
      <c r="C11" s="29"/>
    </row>
    <row r="12" spans="1:4" ht="18" x14ac:dyDescent="0.35">
      <c r="A12" s="30" t="s">
        <v>4735</v>
      </c>
      <c r="B12" s="28" t="s">
        <v>4741</v>
      </c>
      <c r="C12" s="29"/>
    </row>
    <row r="13" spans="1:4" ht="18" x14ac:dyDescent="0.35">
      <c r="A13" s="30" t="s">
        <v>4742</v>
      </c>
      <c r="B13" s="28" t="s">
        <v>4743</v>
      </c>
      <c r="C13" s="29"/>
    </row>
    <row r="14" spans="1:4" ht="18" x14ac:dyDescent="0.35">
      <c r="A14" s="30" t="s">
        <v>4746</v>
      </c>
      <c r="B14" s="28" t="s">
        <v>4743</v>
      </c>
      <c r="C14" s="29"/>
    </row>
    <row r="15" spans="1:4" ht="18" x14ac:dyDescent="0.35">
      <c r="A15" s="30" t="s">
        <v>4747</v>
      </c>
      <c r="B15" s="28" t="s">
        <v>4749</v>
      </c>
      <c r="C15" s="29" t="s">
        <v>4750</v>
      </c>
    </row>
    <row r="16" spans="1:4" ht="18" x14ac:dyDescent="0.35">
      <c r="A16" s="30" t="s">
        <v>4751</v>
      </c>
      <c r="B16" s="28" t="s">
        <v>4753</v>
      </c>
      <c r="C16" s="29"/>
    </row>
    <row r="17" spans="1:3" ht="18" x14ac:dyDescent="0.35">
      <c r="A17" s="30" t="s">
        <v>4754</v>
      </c>
      <c r="B17" s="28" t="s">
        <v>4755</v>
      </c>
      <c r="C17" s="29"/>
    </row>
    <row r="18" spans="1:3" ht="21" x14ac:dyDescent="0.4">
      <c r="A18" s="6"/>
    </row>
    <row r="19" spans="1:3" ht="25.8" x14ac:dyDescent="0.5">
      <c r="A19" s="6"/>
      <c r="B19" s="31" t="s">
        <v>4756</v>
      </c>
      <c r="C19" s="31"/>
    </row>
    <row r="20" spans="1:3" ht="21" x14ac:dyDescent="0.4">
      <c r="A20" s="32" t="s">
        <v>4719</v>
      </c>
      <c r="B20" s="28" t="s">
        <v>4769</v>
      </c>
    </row>
    <row r="21" spans="1:3" ht="21" x14ac:dyDescent="0.4">
      <c r="A21" s="32" t="s">
        <v>4721</v>
      </c>
      <c r="B21" s="28" t="s">
        <v>4780</v>
      </c>
    </row>
    <row r="22" spans="1:3" ht="21" x14ac:dyDescent="0.4">
      <c r="A22" s="32" t="s">
        <v>4735</v>
      </c>
      <c r="B22" s="28" t="s">
        <v>4781</v>
      </c>
    </row>
    <row r="23" spans="1:3" ht="21" x14ac:dyDescent="0.4">
      <c r="A23" s="6"/>
    </row>
    <row r="24" spans="1:3" ht="21" x14ac:dyDescent="0.4">
      <c r="A24" s="6"/>
    </row>
    <row r="25" spans="1:3" ht="21" x14ac:dyDescent="0.4">
      <c r="A25" s="6"/>
    </row>
    <row r="26" spans="1:3" ht="21" x14ac:dyDescent="0.4">
      <c r="A26" s="6"/>
    </row>
    <row r="27" spans="1:3" ht="21" x14ac:dyDescent="0.4">
      <c r="A27" s="6"/>
    </row>
    <row r="28" spans="1:3" ht="21" x14ac:dyDescent="0.4">
      <c r="A28" s="6"/>
    </row>
  </sheetData>
  <mergeCells count="3">
    <mergeCell ref="A1:C1"/>
    <mergeCell ref="A9:C9"/>
    <mergeCell ref="B19:C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E2336"/>
  <sheetViews>
    <sheetView workbookViewId="0">
      <selection activeCell="D3" sqref="D3"/>
    </sheetView>
  </sheetViews>
  <sheetFormatPr defaultRowHeight="14.4" x14ac:dyDescent="0.3"/>
  <cols>
    <col min="1" max="1" width="16" customWidth="1"/>
    <col min="2" max="2" width="37.5546875" customWidth="1"/>
    <col min="3" max="3" width="10.77734375" customWidth="1"/>
    <col min="4" max="4" width="14.44140625" customWidth="1"/>
    <col min="5" max="5" width="14" customWidth="1"/>
  </cols>
  <sheetData>
    <row r="1" spans="1:5" s="2" customFormat="1" ht="18.899999999999999" customHeight="1" x14ac:dyDescent="0.3">
      <c r="A1" s="10" t="s">
        <v>0</v>
      </c>
      <c r="B1" s="11" t="s">
        <v>2383</v>
      </c>
      <c r="C1" s="12" t="s">
        <v>4736</v>
      </c>
      <c r="D1" s="12" t="s">
        <v>4737</v>
      </c>
      <c r="E1" s="12" t="s">
        <v>4738</v>
      </c>
    </row>
    <row r="2" spans="1:5" ht="15.6" x14ac:dyDescent="0.3">
      <c r="A2" s="1" t="s">
        <v>2372</v>
      </c>
      <c r="B2" s="1" t="s">
        <v>2384</v>
      </c>
      <c r="C2" t="str">
        <f>TRIM(MID(Customer_Table[[#This Row],[name]],FIND(",",Customer_Table[[#This Row],[name]])+1,3))</f>
        <v>Ms</v>
      </c>
      <c r="D2" t="str">
        <f t="shared" ref="D2:D65" si="0">TRIM(MID(B2,FIND(" ",B2,FIND(",",B2)+2)+1,LEN(B2)))</f>
        <v>Kelly</v>
      </c>
      <c r="E2" t="str">
        <f>TRIM(LEFT(Customer_Table[[#This Row],[name]],FIND(",",Customer_Table[[#This Row],[name]])-1))</f>
        <v>Hawks</v>
      </c>
    </row>
    <row r="3" spans="1:5" ht="15.6" x14ac:dyDescent="0.3">
      <c r="A3" s="1" t="s">
        <v>2371</v>
      </c>
      <c r="B3" s="1" t="s">
        <v>2385</v>
      </c>
      <c r="C3" t="str">
        <f>TRIM(MID(Customer_Table[[#This Row],[name]],FIND(",",Customer_Table[[#This Row],[name]])+1,3))</f>
        <v>Mr</v>
      </c>
      <c r="D3" t="str">
        <f t="shared" si="0"/>
        <v>Matthew D</v>
      </c>
      <c r="E3" t="str">
        <f>TRIM(LEFT(Customer_Table[[#This Row],[name]],FIND(",",Customer_Table[[#This Row],[name]])-1))</f>
        <v>Lehner</v>
      </c>
    </row>
    <row r="4" spans="1:5" ht="15.6" x14ac:dyDescent="0.3">
      <c r="A4" s="1" t="s">
        <v>2370</v>
      </c>
      <c r="B4" s="1" t="s">
        <v>2386</v>
      </c>
      <c r="C4" t="str">
        <f>TRIM(MID(Customer_Table[[#This Row],[name]],FIND(",",Customer_Table[[#This Row],[name]])+1,3))</f>
        <v>Mr</v>
      </c>
      <c r="D4" t="str">
        <f t="shared" si="0"/>
        <v>Phil</v>
      </c>
      <c r="E4" t="str">
        <f>TRIM(LEFT(Customer_Table[[#This Row],[name]],FIND(",",Customer_Table[[#This Row],[name]])-1))</f>
        <v>Lu</v>
      </c>
    </row>
    <row r="5" spans="1:5" ht="15.6" x14ac:dyDescent="0.3">
      <c r="A5" s="1" t="s">
        <v>2369</v>
      </c>
      <c r="B5" s="1" t="s">
        <v>2387</v>
      </c>
      <c r="C5" t="str">
        <f>TRIM(MID(Customer_Table[[#This Row],[name]],FIND(",",Customer_Table[[#This Row],[name]])+1,3))</f>
        <v>Ms</v>
      </c>
      <c r="D5" t="str">
        <f t="shared" si="0"/>
        <v>Kelsey</v>
      </c>
      <c r="E5" t="str">
        <f>TRIM(LEFT(Customer_Table[[#This Row],[name]],FIND(",",Customer_Table[[#This Row],[name]])-1))</f>
        <v>Osborne</v>
      </c>
    </row>
    <row r="6" spans="1:5" ht="15.6" x14ac:dyDescent="0.3">
      <c r="A6" s="1" t="s">
        <v>2368</v>
      </c>
      <c r="B6" s="1" t="s">
        <v>2388</v>
      </c>
      <c r="C6" t="str">
        <f>TRIM(MID(Customer_Table[[#This Row],[name]],FIND(",",Customer_Table[[#This Row],[name]])+1,3))</f>
        <v>Ms</v>
      </c>
      <c r="D6" t="str">
        <f t="shared" si="0"/>
        <v>Kristyn</v>
      </c>
      <c r="E6" t="str">
        <f>TRIM(LEFT(Customer_Table[[#This Row],[name]],FIND(",",Customer_Table[[#This Row],[name]])-1))</f>
        <v>Kadala</v>
      </c>
    </row>
    <row r="7" spans="1:5" ht="15.6" x14ac:dyDescent="0.3">
      <c r="A7" s="1" t="s">
        <v>2367</v>
      </c>
      <c r="B7" s="1" t="s">
        <v>2389</v>
      </c>
      <c r="C7" t="str">
        <f>TRIM(MID(Customer_Table[[#This Row],[name]],FIND(",",Customer_Table[[#This Row],[name]])+1,3))</f>
        <v>Mr</v>
      </c>
      <c r="D7" t="str">
        <f t="shared" si="0"/>
        <v>Russell B.</v>
      </c>
      <c r="E7" t="str">
        <f>TRIM(LEFT(Customer_Table[[#This Row],[name]],FIND(",",Customer_Table[[#This Row],[name]])-1))</f>
        <v>Baker</v>
      </c>
    </row>
    <row r="8" spans="1:5" ht="15.6" x14ac:dyDescent="0.3">
      <c r="A8" s="1" t="s">
        <v>2366</v>
      </c>
      <c r="B8" s="1" t="s">
        <v>2390</v>
      </c>
      <c r="C8" t="str">
        <f>TRIM(MID(Customer_Table[[#This Row],[name]],FIND(",",Customer_Table[[#This Row],[name]])+1,3))</f>
        <v>Mr</v>
      </c>
      <c r="D8" t="str">
        <f t="shared" si="0"/>
        <v>Scott</v>
      </c>
      <c r="E8" t="str">
        <f>TRIM(LEFT(Customer_Table[[#This Row],[name]],FIND(",",Customer_Table[[#This Row],[name]])-1))</f>
        <v>Macpherson</v>
      </c>
    </row>
    <row r="9" spans="1:5" ht="15.6" x14ac:dyDescent="0.3">
      <c r="A9" s="1" t="s">
        <v>2365</v>
      </c>
      <c r="B9" s="1" t="s">
        <v>2391</v>
      </c>
      <c r="C9" t="str">
        <f>TRIM(MID(Customer_Table[[#This Row],[name]],FIND(",",Customer_Table[[#This Row],[name]])+1,3))</f>
        <v>Mr</v>
      </c>
      <c r="D9" t="str">
        <f t="shared" si="0"/>
        <v>Stephen</v>
      </c>
      <c r="E9" t="str">
        <f>TRIM(LEFT(Customer_Table[[#This Row],[name]],FIND(",",Customer_Table[[#This Row],[name]])-1))</f>
        <v>Hallman</v>
      </c>
    </row>
    <row r="10" spans="1:5" ht="15.6" x14ac:dyDescent="0.3">
      <c r="A10" s="1" t="s">
        <v>2364</v>
      </c>
      <c r="B10" s="1" t="s">
        <v>2392</v>
      </c>
      <c r="C10" t="str">
        <f>TRIM(MID(Customer_Table[[#This Row],[name]],FIND(",",Customer_Table[[#This Row],[name]])+1,3))</f>
        <v>Mr</v>
      </c>
      <c r="D10" t="str">
        <f t="shared" si="0"/>
        <v>Patrick R.</v>
      </c>
      <c r="E10" t="str">
        <f>TRIM(LEFT(Customer_Table[[#This Row],[name]],FIND(",",Customer_Table[[#This Row],[name]])-1))</f>
        <v>Moran</v>
      </c>
    </row>
    <row r="11" spans="1:5" ht="15.6" x14ac:dyDescent="0.3">
      <c r="A11" s="1" t="s">
        <v>2363</v>
      </c>
      <c r="B11" s="1" t="s">
        <v>2393</v>
      </c>
      <c r="C11" t="str">
        <f>TRIM(MID(Customer_Table[[#This Row],[name]],FIND(",",Customer_Table[[#This Row],[name]])+1,3))</f>
        <v>Ms</v>
      </c>
      <c r="D11" t="str">
        <f t="shared" si="0"/>
        <v>Brooke N.</v>
      </c>
      <c r="E11" t="str">
        <f>TRIM(LEFT(Customer_Table[[#This Row],[name]],FIND(",",Customer_Table[[#This Row],[name]])-1))</f>
        <v>Benner</v>
      </c>
    </row>
    <row r="12" spans="1:5" ht="15.6" x14ac:dyDescent="0.3">
      <c r="A12" s="1" t="s">
        <v>2362</v>
      </c>
      <c r="B12" s="1" t="s">
        <v>2394</v>
      </c>
      <c r="C12" t="str">
        <f>TRIM(MID(Customer_Table[[#This Row],[name]],FIND(",",Customer_Table[[#This Row],[name]])+1,3))</f>
        <v>Ms</v>
      </c>
      <c r="D12" t="str">
        <f t="shared" si="0"/>
        <v>Paola Andrea</v>
      </c>
      <c r="E12" t="str">
        <f>TRIM(LEFT(Customer_Table[[#This Row],[name]],FIND(",",Customer_Table[[#This Row],[name]])-1))</f>
        <v>Fierro Vargas</v>
      </c>
    </row>
    <row r="13" spans="1:5" ht="15.6" x14ac:dyDescent="0.3">
      <c r="A13" s="1" t="s">
        <v>2361</v>
      </c>
      <c r="B13" s="1" t="s">
        <v>2395</v>
      </c>
      <c r="C13" t="str">
        <f>TRIM(MID(Customer_Table[[#This Row],[name]],FIND(",",Customer_Table[[#This Row],[name]])+1,3))</f>
        <v>Mr</v>
      </c>
      <c r="D13" t="str">
        <f t="shared" si="0"/>
        <v>David</v>
      </c>
      <c r="E13" t="str">
        <f>TRIM(LEFT(Customer_Table[[#This Row],[name]],FIND(",",Customer_Table[[#This Row],[name]])-1))</f>
        <v>Franz</v>
      </c>
    </row>
    <row r="14" spans="1:5" ht="15.6" x14ac:dyDescent="0.3">
      <c r="A14" s="1" t="s">
        <v>2360</v>
      </c>
      <c r="B14" s="1" t="s">
        <v>2396</v>
      </c>
      <c r="C14" t="str">
        <f>TRIM(MID(Customer_Table[[#This Row],[name]],FIND(",",Customer_Table[[#This Row],[name]])+1,3))</f>
        <v>Mr</v>
      </c>
      <c r="D14" t="str">
        <f t="shared" si="0"/>
        <v>Wade</v>
      </c>
      <c r="E14" t="str">
        <f>TRIM(LEFT(Customer_Table[[#This Row],[name]],FIND(",",Customer_Table[[#This Row],[name]])-1))</f>
        <v>Foster</v>
      </c>
    </row>
    <row r="15" spans="1:5" ht="15.6" x14ac:dyDescent="0.3">
      <c r="A15" s="1" t="s">
        <v>2359</v>
      </c>
      <c r="B15" s="1" t="s">
        <v>2397</v>
      </c>
      <c r="C15" t="str">
        <f>TRIM(MID(Customer_Table[[#This Row],[name]],FIND(",",Customer_Table[[#This Row],[name]])+1,3))</f>
        <v>Mr</v>
      </c>
      <c r="D15" t="str">
        <f t="shared" si="0"/>
        <v>Franklin</v>
      </c>
      <c r="E15" t="str">
        <f>TRIM(LEFT(Customer_Table[[#This Row],[name]],FIND(",",Customer_Table[[#This Row],[name]])-1))</f>
        <v>Tenorio</v>
      </c>
    </row>
    <row r="16" spans="1:5" ht="15.6" x14ac:dyDescent="0.3">
      <c r="A16" s="1" t="s">
        <v>2358</v>
      </c>
      <c r="B16" s="1" t="s">
        <v>2398</v>
      </c>
      <c r="C16" t="str">
        <f>TRIM(MID(Customer_Table[[#This Row],[name]],FIND(",",Customer_Table[[#This Row],[name]])+1,3))</f>
        <v>Ms</v>
      </c>
      <c r="D16" t="str">
        <f t="shared" si="0"/>
        <v>Leilani M.</v>
      </c>
      <c r="E16" t="str">
        <f>TRIM(LEFT(Customer_Table[[#This Row],[name]],FIND(",",Customer_Table[[#This Row],[name]])-1))</f>
        <v>Rios</v>
      </c>
    </row>
    <row r="17" spans="1:5" ht="15.6" x14ac:dyDescent="0.3">
      <c r="A17" s="1" t="s">
        <v>2357</v>
      </c>
      <c r="B17" s="1" t="s">
        <v>2399</v>
      </c>
      <c r="C17" t="str">
        <f>TRIM(MID(Customer_Table[[#This Row],[name]],FIND(",",Customer_Table[[#This Row],[name]])+1,3))</f>
        <v>Mr</v>
      </c>
      <c r="D17" t="str">
        <f t="shared" si="0"/>
        <v>Philippe</v>
      </c>
      <c r="E17" t="str">
        <f>TRIM(LEFT(Customer_Table[[#This Row],[name]],FIND(",",Customer_Table[[#This Row],[name]])-1))</f>
        <v>Viau-Dupuis</v>
      </c>
    </row>
    <row r="18" spans="1:5" ht="15.6" x14ac:dyDescent="0.3">
      <c r="A18" s="1" t="s">
        <v>2356</v>
      </c>
      <c r="B18" s="1" t="s">
        <v>2400</v>
      </c>
      <c r="C18" t="str">
        <f>TRIM(MID(Customer_Table[[#This Row],[name]],FIND(",",Customer_Table[[#This Row],[name]])+1,3))</f>
        <v>Ms</v>
      </c>
      <c r="D18" t="str">
        <f t="shared" si="0"/>
        <v>Jennifer A.</v>
      </c>
      <c r="E18" t="str">
        <f>TRIM(LEFT(Customer_Table[[#This Row],[name]],FIND(",",Customer_Table[[#This Row],[name]])-1))</f>
        <v>Cronin</v>
      </c>
    </row>
    <row r="19" spans="1:5" ht="15.6" x14ac:dyDescent="0.3">
      <c r="A19" s="1" t="s">
        <v>2355</v>
      </c>
      <c r="B19" s="1" t="s">
        <v>2401</v>
      </c>
      <c r="C19" t="str">
        <f>TRIM(MID(Customer_Table[[#This Row],[name]],FIND(",",Customer_Table[[#This Row],[name]])+1,3))</f>
        <v>Ms</v>
      </c>
      <c r="D19" t="str">
        <f t="shared" si="0"/>
        <v>Christina M.</v>
      </c>
      <c r="E19" t="str">
        <f>TRIM(LEFT(Customer_Table[[#This Row],[name]],FIND(",",Customer_Table[[#This Row],[name]])-1))</f>
        <v>Noordstar</v>
      </c>
    </row>
    <row r="20" spans="1:5" ht="15.6" x14ac:dyDescent="0.3">
      <c r="A20" s="1" t="s">
        <v>2354</v>
      </c>
      <c r="B20" s="1" t="s">
        <v>2402</v>
      </c>
      <c r="C20" t="str">
        <f>TRIM(MID(Customer_Table[[#This Row],[name]],FIND(",",Customer_Table[[#This Row],[name]])+1,3))</f>
        <v>Mr</v>
      </c>
      <c r="D20" t="str">
        <f t="shared" si="0"/>
        <v>Said Sr.</v>
      </c>
      <c r="E20" t="str">
        <f>TRIM(LEFT(Customer_Table[[#This Row],[name]],FIND(",",Customer_Table[[#This Row],[name]])-1))</f>
        <v>Boudalia</v>
      </c>
    </row>
    <row r="21" spans="1:5" ht="15.6" x14ac:dyDescent="0.3">
      <c r="A21" s="1" t="s">
        <v>2353</v>
      </c>
      <c r="B21" s="1" t="s">
        <v>2403</v>
      </c>
      <c r="C21" t="str">
        <f>TRIM(MID(Customer_Table[[#This Row],[name]],FIND(",",Customer_Table[[#This Row],[name]])+1,3))</f>
        <v>Mr</v>
      </c>
      <c r="D21" t="str">
        <f t="shared" si="0"/>
        <v>John</v>
      </c>
      <c r="E21" t="str">
        <f>TRIM(LEFT(Customer_Table[[#This Row],[name]],FIND(",",Customer_Table[[#This Row],[name]])-1))</f>
        <v>Flor</v>
      </c>
    </row>
    <row r="22" spans="1:5" ht="15.6" x14ac:dyDescent="0.3">
      <c r="A22" s="1" t="s">
        <v>2352</v>
      </c>
      <c r="B22" s="1" t="s">
        <v>2404</v>
      </c>
      <c r="C22" t="str">
        <f>TRIM(MID(Customer_Table[[#This Row],[name]],FIND(",",Customer_Table[[#This Row],[name]])+1,3))</f>
        <v>Mr</v>
      </c>
      <c r="D22" t="str">
        <f t="shared" si="0"/>
        <v>Myles</v>
      </c>
      <c r="E22" t="str">
        <f>TRIM(LEFT(Customer_Table[[#This Row],[name]],FIND(",",Customer_Table[[#This Row],[name]])-1))</f>
        <v>Fennon</v>
      </c>
    </row>
    <row r="23" spans="1:5" ht="15.6" x14ac:dyDescent="0.3">
      <c r="A23" s="1" t="s">
        <v>2351</v>
      </c>
      <c r="B23" s="1" t="s">
        <v>2405</v>
      </c>
      <c r="C23" t="str">
        <f>TRIM(MID(Customer_Table[[#This Row],[name]],FIND(",",Customer_Table[[#This Row],[name]])+1,3))</f>
        <v>Ms</v>
      </c>
      <c r="D23" t="str">
        <f t="shared" si="0"/>
        <v>Madelyn C</v>
      </c>
      <c r="E23" t="str">
        <f>TRIM(LEFT(Customer_Table[[#This Row],[name]],FIND(",",Customer_Table[[#This Row],[name]])-1))</f>
        <v>Hribar</v>
      </c>
    </row>
    <row r="24" spans="1:5" ht="15.6" x14ac:dyDescent="0.3">
      <c r="A24" s="1" t="s">
        <v>2350</v>
      </c>
      <c r="B24" s="1" t="s">
        <v>2406</v>
      </c>
      <c r="C24" t="str">
        <f>TRIM(MID(Customer_Table[[#This Row],[name]],FIND(",",Customer_Table[[#This Row],[name]])+1,3))</f>
        <v>Ms</v>
      </c>
      <c r="D24" t="str">
        <f t="shared" si="0"/>
        <v>Nicole</v>
      </c>
      <c r="E24" t="str">
        <f>TRIM(LEFT(Customer_Table[[#This Row],[name]],FIND(",",Customer_Table[[#This Row],[name]])-1))</f>
        <v>Tassello</v>
      </c>
    </row>
    <row r="25" spans="1:5" ht="15.6" x14ac:dyDescent="0.3">
      <c r="A25" s="1" t="s">
        <v>2349</v>
      </c>
      <c r="B25" s="1" t="s">
        <v>2407</v>
      </c>
      <c r="C25" t="str">
        <f>TRIM(MID(Customer_Table[[#This Row],[name]],FIND(",",Customer_Table[[#This Row],[name]])+1,3))</f>
        <v>Mr</v>
      </c>
      <c r="D25" t="str">
        <f t="shared" si="0"/>
        <v>Eric A.</v>
      </c>
      <c r="E25" t="str">
        <f>TRIM(LEFT(Customer_Table[[#This Row],[name]],FIND(",",Customer_Table[[#This Row],[name]])-1))</f>
        <v>Mauricette</v>
      </c>
    </row>
    <row r="26" spans="1:5" ht="15.6" x14ac:dyDescent="0.3">
      <c r="A26" s="1" t="s">
        <v>2348</v>
      </c>
      <c r="B26" s="1" t="s">
        <v>2408</v>
      </c>
      <c r="C26" t="str">
        <f>TRIM(MID(Customer_Table[[#This Row],[name]],FIND(",",Customer_Table[[#This Row],[name]])+1,3))</f>
        <v>Mr</v>
      </c>
      <c r="D26" t="str">
        <f t="shared" si="0"/>
        <v>Emiliano I.</v>
      </c>
      <c r="E26" t="str">
        <f>TRIM(LEFT(Customer_Table[[#This Row],[name]],FIND(",",Customer_Table[[#This Row],[name]])-1))</f>
        <v>Garcia</v>
      </c>
    </row>
    <row r="27" spans="1:5" ht="15.6" x14ac:dyDescent="0.3">
      <c r="A27" s="1" t="s">
        <v>2347</v>
      </c>
      <c r="B27" s="1" t="s">
        <v>2409</v>
      </c>
      <c r="C27" t="str">
        <f>TRIM(MID(Customer_Table[[#This Row],[name]],FIND(",",Customer_Table[[#This Row],[name]])+1,3))</f>
        <v>Mr</v>
      </c>
      <c r="D27" t="str">
        <f t="shared" si="0"/>
        <v>Adam</v>
      </c>
      <c r="E27" t="str">
        <f>TRIM(LEFT(Customer_Table[[#This Row],[name]],FIND(",",Customer_Table[[#This Row],[name]])-1))</f>
        <v>Airoldi</v>
      </c>
    </row>
    <row r="28" spans="1:5" ht="15.6" x14ac:dyDescent="0.3">
      <c r="A28" s="1" t="s">
        <v>2346</v>
      </c>
      <c r="B28" s="1" t="s">
        <v>2410</v>
      </c>
      <c r="C28" t="str">
        <f>TRIM(MID(Customer_Table[[#This Row],[name]],FIND(",",Customer_Table[[#This Row],[name]])+1,3))</f>
        <v>Mr</v>
      </c>
      <c r="D28" t="str">
        <f t="shared" si="0"/>
        <v>Zach</v>
      </c>
      <c r="E28" t="str">
        <f>TRIM(LEFT(Customer_Table[[#This Row],[name]],FIND(",",Customer_Table[[#This Row],[name]])-1))</f>
        <v>Cater-Cyker</v>
      </c>
    </row>
    <row r="29" spans="1:5" ht="15.6" x14ac:dyDescent="0.3">
      <c r="A29" s="1" t="s">
        <v>2345</v>
      </c>
      <c r="B29" s="1" t="s">
        <v>2411</v>
      </c>
      <c r="C29" t="str">
        <f>TRIM(MID(Customer_Table[[#This Row],[name]],FIND(",",Customer_Table[[#This Row],[name]])+1,3))</f>
        <v>Ms</v>
      </c>
      <c r="D29" t="str">
        <f t="shared" si="0"/>
        <v>Stephanie W.</v>
      </c>
      <c r="E29" t="str">
        <f>TRIM(LEFT(Customer_Table[[#This Row],[name]],FIND(",",Customer_Table[[#This Row],[name]])-1))</f>
        <v>Hamm</v>
      </c>
    </row>
    <row r="30" spans="1:5" ht="15.6" x14ac:dyDescent="0.3">
      <c r="A30" s="1" t="s">
        <v>2344</v>
      </c>
      <c r="B30" s="1" t="s">
        <v>2412</v>
      </c>
      <c r="C30" t="str">
        <f>TRIM(MID(Customer_Table[[#This Row],[name]],FIND(",",Customer_Table[[#This Row],[name]])+1,3))</f>
        <v>Mr</v>
      </c>
      <c r="D30" t="str">
        <f t="shared" si="0"/>
        <v>Stephen</v>
      </c>
      <c r="E30" t="str">
        <f>TRIM(LEFT(Customer_Table[[#This Row],[name]],FIND(",",Customer_Table[[#This Row],[name]])-1))</f>
        <v>Cox</v>
      </c>
    </row>
    <row r="31" spans="1:5" ht="15.6" x14ac:dyDescent="0.3">
      <c r="A31" s="1" t="s">
        <v>2343</v>
      </c>
      <c r="B31" s="1" t="s">
        <v>2413</v>
      </c>
      <c r="C31" t="str">
        <f>TRIM(MID(Customer_Table[[#This Row],[name]],FIND(",",Customer_Table[[#This Row],[name]])+1,3))</f>
        <v>Ms</v>
      </c>
      <c r="D31" t="str">
        <f t="shared" si="0"/>
        <v>Natalie</v>
      </c>
      <c r="E31" t="str">
        <f>TRIM(LEFT(Customer_Table[[#This Row],[name]],FIND(",",Customer_Table[[#This Row],[name]])-1))</f>
        <v>Sachrajda</v>
      </c>
    </row>
    <row r="32" spans="1:5" ht="15.6" x14ac:dyDescent="0.3">
      <c r="A32" s="1" t="s">
        <v>2342</v>
      </c>
      <c r="B32" s="1" t="s">
        <v>2414</v>
      </c>
      <c r="C32" t="str">
        <f>TRIM(MID(Customer_Table[[#This Row],[name]],FIND(",",Customer_Table[[#This Row],[name]])+1,3))</f>
        <v>Ms</v>
      </c>
      <c r="D32" t="str">
        <f t="shared" si="0"/>
        <v>Nicole J.</v>
      </c>
      <c r="E32" t="str">
        <f>TRIM(LEFT(Customer_Table[[#This Row],[name]],FIND(",",Customer_Table[[#This Row],[name]])-1))</f>
        <v>Gareri</v>
      </c>
    </row>
    <row r="33" spans="1:5" ht="15.6" x14ac:dyDescent="0.3">
      <c r="A33" s="1" t="s">
        <v>2341</v>
      </c>
      <c r="B33" s="1" t="s">
        <v>2415</v>
      </c>
      <c r="C33" t="str">
        <f>TRIM(MID(Customer_Table[[#This Row],[name]],FIND(",",Customer_Table[[#This Row],[name]])+1,3))</f>
        <v>Mr</v>
      </c>
      <c r="D33" t="str">
        <f t="shared" si="0"/>
        <v>Jefferson D</v>
      </c>
      <c r="E33" t="str">
        <f>TRIM(LEFT(Customer_Table[[#This Row],[name]],FIND(",",Customer_Table[[#This Row],[name]])-1))</f>
        <v>Welch</v>
      </c>
    </row>
    <row r="34" spans="1:5" ht="15.6" x14ac:dyDescent="0.3">
      <c r="A34" s="1" t="s">
        <v>2340</v>
      </c>
      <c r="B34" s="1" t="s">
        <v>2416</v>
      </c>
      <c r="C34" t="str">
        <f>TRIM(MID(Customer_Table[[#This Row],[name]],FIND(",",Customer_Table[[#This Row],[name]])+1,3))</f>
        <v>Mr</v>
      </c>
      <c r="D34" t="str">
        <f t="shared" si="0"/>
        <v>Brendan D.</v>
      </c>
      <c r="E34" t="str">
        <f>TRIM(LEFT(Customer_Table[[#This Row],[name]],FIND(",",Customer_Table[[#This Row],[name]])-1))</f>
        <v>Prindiville</v>
      </c>
    </row>
    <row r="35" spans="1:5" ht="15.6" x14ac:dyDescent="0.3">
      <c r="A35" s="1" t="s">
        <v>2339</v>
      </c>
      <c r="B35" s="1" t="s">
        <v>2417</v>
      </c>
      <c r="C35" t="str">
        <f>TRIM(MID(Customer_Table[[#This Row],[name]],FIND(",",Customer_Table[[#This Row],[name]])+1,3))</f>
        <v>Ms</v>
      </c>
      <c r="D35" t="str">
        <f t="shared" si="0"/>
        <v>Courtney</v>
      </c>
      <c r="E35" t="str">
        <f>TRIM(LEFT(Customer_Table[[#This Row],[name]],FIND(",",Customer_Table[[#This Row],[name]])-1))</f>
        <v>Kincaid</v>
      </c>
    </row>
    <row r="36" spans="1:5" ht="15.6" x14ac:dyDescent="0.3">
      <c r="A36" s="1" t="s">
        <v>2338</v>
      </c>
      <c r="B36" s="1" t="s">
        <v>2418</v>
      </c>
      <c r="C36" t="str">
        <f>TRIM(MID(Customer_Table[[#This Row],[name]],FIND(",",Customer_Table[[#This Row],[name]])+1,3))</f>
        <v>Ms</v>
      </c>
      <c r="D36" t="str">
        <f t="shared" si="0"/>
        <v>Sydney L.</v>
      </c>
      <c r="E36" t="str">
        <f>TRIM(LEFT(Customer_Table[[#This Row],[name]],FIND(",",Customer_Table[[#This Row],[name]])-1))</f>
        <v>Bruestle</v>
      </c>
    </row>
    <row r="37" spans="1:5" ht="15.6" x14ac:dyDescent="0.3">
      <c r="A37" s="1" t="s">
        <v>2337</v>
      </c>
      <c r="B37" s="1" t="s">
        <v>2419</v>
      </c>
      <c r="C37" t="str">
        <f>TRIM(MID(Customer_Table[[#This Row],[name]],FIND(",",Customer_Table[[#This Row],[name]])+1,3))</f>
        <v>Mr</v>
      </c>
      <c r="D37" t="str">
        <f t="shared" si="0"/>
        <v>Julien</v>
      </c>
      <c r="E37" t="str">
        <f>TRIM(LEFT(Customer_Table[[#This Row],[name]],FIND(",",Customer_Table[[#This Row],[name]])-1))</f>
        <v>Lachance</v>
      </c>
    </row>
    <row r="38" spans="1:5" ht="15.6" x14ac:dyDescent="0.3">
      <c r="A38" s="1" t="s">
        <v>2336</v>
      </c>
      <c r="B38" s="1" t="s">
        <v>2420</v>
      </c>
      <c r="C38" t="str">
        <f>TRIM(MID(Customer_Table[[#This Row],[name]],FIND(",",Customer_Table[[#This Row],[name]])+1,3))</f>
        <v>Mr</v>
      </c>
      <c r="D38" t="str">
        <f t="shared" si="0"/>
        <v>Ryan M</v>
      </c>
      <c r="E38" t="str">
        <f>TRIM(LEFT(Customer_Table[[#This Row],[name]],FIND(",",Customer_Table[[#This Row],[name]])-1))</f>
        <v>Eason</v>
      </c>
    </row>
    <row r="39" spans="1:5" ht="15.6" x14ac:dyDescent="0.3">
      <c r="A39" s="1" t="s">
        <v>2335</v>
      </c>
      <c r="B39" s="1" t="s">
        <v>2421</v>
      </c>
      <c r="C39" t="str">
        <f>TRIM(MID(Customer_Table[[#This Row],[name]],FIND(",",Customer_Table[[#This Row],[name]])+1,3))</f>
        <v>Ms</v>
      </c>
      <c r="D39" t="str">
        <f t="shared" si="0"/>
        <v>Anna H.</v>
      </c>
      <c r="E39" t="str">
        <f>TRIM(LEFT(Customer_Table[[#This Row],[name]],FIND(",",Customer_Table[[#This Row],[name]])-1))</f>
        <v>Grummon</v>
      </c>
    </row>
    <row r="40" spans="1:5" ht="15.6" x14ac:dyDescent="0.3">
      <c r="A40" s="1" t="s">
        <v>2334</v>
      </c>
      <c r="B40" s="1" t="s">
        <v>2422</v>
      </c>
      <c r="C40" t="str">
        <f>TRIM(MID(Customer_Table[[#This Row],[name]],FIND(",",Customer_Table[[#This Row],[name]])+1,3))</f>
        <v>Ms</v>
      </c>
      <c r="D40" t="str">
        <f t="shared" si="0"/>
        <v>Samantha</v>
      </c>
      <c r="E40" t="str">
        <f>TRIM(LEFT(Customer_Table[[#This Row],[name]],FIND(",",Customer_Table[[#This Row],[name]])-1))</f>
        <v>Vanwechel</v>
      </c>
    </row>
    <row r="41" spans="1:5" ht="15.6" x14ac:dyDescent="0.3">
      <c r="A41" s="1" t="s">
        <v>2333</v>
      </c>
      <c r="B41" s="1" t="s">
        <v>2423</v>
      </c>
      <c r="C41" t="str">
        <f>TRIM(MID(Customer_Table[[#This Row],[name]],FIND(",",Customer_Table[[#This Row],[name]])+1,3))</f>
        <v>Mr</v>
      </c>
      <c r="D41" t="str">
        <f t="shared" si="0"/>
        <v>Robert</v>
      </c>
      <c r="E41" t="str">
        <f>TRIM(LEFT(Customer_Table[[#This Row],[name]],FIND(",",Customer_Table[[#This Row],[name]])-1))</f>
        <v>Fisher</v>
      </c>
    </row>
    <row r="42" spans="1:5" ht="15.6" x14ac:dyDescent="0.3">
      <c r="A42" s="1" t="s">
        <v>2332</v>
      </c>
      <c r="B42" s="1" t="s">
        <v>2424</v>
      </c>
      <c r="C42" t="str">
        <f>TRIM(MID(Customer_Table[[#This Row],[name]],FIND(",",Customer_Table[[#This Row],[name]])+1,3))</f>
        <v>Mr</v>
      </c>
      <c r="D42" t="str">
        <f t="shared" si="0"/>
        <v>James R.</v>
      </c>
      <c r="E42" t="str">
        <f>TRIM(LEFT(Customer_Table[[#This Row],[name]],FIND(",",Customer_Table[[#This Row],[name]])-1))</f>
        <v>Jenkins</v>
      </c>
    </row>
    <row r="43" spans="1:5" ht="15.6" x14ac:dyDescent="0.3">
      <c r="A43" s="1" t="s">
        <v>2331</v>
      </c>
      <c r="B43" s="1" t="s">
        <v>2425</v>
      </c>
      <c r="C43" t="str">
        <f>TRIM(MID(Customer_Table[[#This Row],[name]],FIND(",",Customer_Table[[#This Row],[name]])+1,3))</f>
        <v>Ms</v>
      </c>
      <c r="D43" t="str">
        <f t="shared" si="0"/>
        <v>Roseann</v>
      </c>
      <c r="E43" t="str">
        <f>TRIM(LEFT(Customer_Table[[#This Row],[name]],FIND(",",Customer_Table[[#This Row],[name]])-1))</f>
        <v>Peters</v>
      </c>
    </row>
    <row r="44" spans="1:5" ht="15.6" x14ac:dyDescent="0.3">
      <c r="A44" s="1" t="s">
        <v>2330</v>
      </c>
      <c r="B44" s="1" t="s">
        <v>2426</v>
      </c>
      <c r="C44" t="str">
        <f>TRIM(MID(Customer_Table[[#This Row],[name]],FIND(",",Customer_Table[[#This Row],[name]])+1,3))</f>
        <v>Ms</v>
      </c>
      <c r="D44" t="str">
        <f t="shared" si="0"/>
        <v>Nicole</v>
      </c>
      <c r="E44" t="str">
        <f>TRIM(LEFT(Customer_Table[[#This Row],[name]],FIND(",",Customer_Table[[#This Row],[name]])-1))</f>
        <v>Aha</v>
      </c>
    </row>
    <row r="45" spans="1:5" ht="15.6" x14ac:dyDescent="0.3">
      <c r="A45" s="1" t="s">
        <v>2329</v>
      </c>
      <c r="B45" s="1" t="s">
        <v>2427</v>
      </c>
      <c r="C45" t="str">
        <f>TRIM(MID(Customer_Table[[#This Row],[name]],FIND(",",Customer_Table[[#This Row],[name]])+1,3))</f>
        <v>Mr</v>
      </c>
      <c r="D45" t="str">
        <f t="shared" si="0"/>
        <v>Spencer</v>
      </c>
      <c r="E45" t="str">
        <f>TRIM(LEFT(Customer_Table[[#This Row],[name]],FIND(",",Customer_Table[[#This Row],[name]])-1))</f>
        <v>McElwain</v>
      </c>
    </row>
    <row r="46" spans="1:5" ht="15.6" x14ac:dyDescent="0.3">
      <c r="A46" s="1" t="s">
        <v>2328</v>
      </c>
      <c r="B46" s="1" t="s">
        <v>2428</v>
      </c>
      <c r="C46" t="str">
        <f>TRIM(MID(Customer_Table[[#This Row],[name]],FIND(",",Customer_Table[[#This Row],[name]])+1,3))</f>
        <v>Mr</v>
      </c>
      <c r="D46" t="str">
        <f t="shared" si="0"/>
        <v>Eric W</v>
      </c>
      <c r="E46" t="str">
        <f>TRIM(LEFT(Customer_Table[[#This Row],[name]],FIND(",",Customer_Table[[#This Row],[name]])-1))</f>
        <v>Januszewski</v>
      </c>
    </row>
    <row r="47" spans="1:5" ht="15.6" x14ac:dyDescent="0.3">
      <c r="A47" s="1" t="s">
        <v>2327</v>
      </c>
      <c r="B47" s="1" t="s">
        <v>2429</v>
      </c>
      <c r="C47" t="str">
        <f>TRIM(MID(Customer_Table[[#This Row],[name]],FIND(",",Customer_Table[[#This Row],[name]])+1,3))</f>
        <v>Ms</v>
      </c>
      <c r="D47" t="str">
        <f t="shared" si="0"/>
        <v>Brianna L</v>
      </c>
      <c r="E47" t="str">
        <f>TRIM(LEFT(Customer_Table[[#This Row],[name]],FIND(",",Customer_Table[[#This Row],[name]])-1))</f>
        <v>Rohne</v>
      </c>
    </row>
    <row r="48" spans="1:5" ht="15.6" x14ac:dyDescent="0.3">
      <c r="A48" s="1" t="s">
        <v>2326</v>
      </c>
      <c r="B48" s="1" t="s">
        <v>2430</v>
      </c>
      <c r="C48" t="str">
        <f>TRIM(MID(Customer_Table[[#This Row],[name]],FIND(",",Customer_Table[[#This Row],[name]])+1,3))</f>
        <v>Mr</v>
      </c>
      <c r="D48" t="str">
        <f t="shared" si="0"/>
        <v>Thomas J.</v>
      </c>
      <c r="E48" t="str">
        <f>TRIM(LEFT(Customer_Table[[#This Row],[name]],FIND(",",Customer_Table[[#This Row],[name]])-1))</f>
        <v>O'Grady</v>
      </c>
    </row>
    <row r="49" spans="1:5" ht="15.6" x14ac:dyDescent="0.3">
      <c r="A49" s="1" t="s">
        <v>2325</v>
      </c>
      <c r="B49" s="1" t="s">
        <v>2431</v>
      </c>
      <c r="C49" t="str">
        <f>TRIM(MID(Customer_Table[[#This Row],[name]],FIND(",",Customer_Table[[#This Row],[name]])+1,3))</f>
        <v>Ms</v>
      </c>
      <c r="D49" t="str">
        <f t="shared" si="0"/>
        <v>Melissa L</v>
      </c>
      <c r="E49" t="str">
        <f>TRIM(LEFT(Customer_Table[[#This Row],[name]],FIND(",",Customer_Table[[#This Row],[name]])-1))</f>
        <v>Peters</v>
      </c>
    </row>
    <row r="50" spans="1:5" ht="15.6" x14ac:dyDescent="0.3">
      <c r="A50" s="1" t="s">
        <v>2324</v>
      </c>
      <c r="B50" s="1" t="s">
        <v>2432</v>
      </c>
      <c r="C50" t="str">
        <f>TRIM(MID(Customer_Table[[#This Row],[name]],FIND(",",Customer_Table[[#This Row],[name]])+1,3))</f>
        <v>Mr</v>
      </c>
      <c r="D50" t="str">
        <f t="shared" si="0"/>
        <v>Flavio</v>
      </c>
      <c r="E50" t="str">
        <f>TRIM(LEFT(Customer_Table[[#This Row],[name]],FIND(",",Customer_Table[[#This Row],[name]])-1))</f>
        <v>De Simone</v>
      </c>
    </row>
    <row r="51" spans="1:5" ht="15.6" x14ac:dyDescent="0.3">
      <c r="A51" s="1" t="s">
        <v>2323</v>
      </c>
      <c r="B51" s="1" t="s">
        <v>2433</v>
      </c>
      <c r="C51" t="str">
        <f>TRIM(MID(Customer_Table[[#This Row],[name]],FIND(",",Customer_Table[[#This Row],[name]])+1,3))</f>
        <v>Mr</v>
      </c>
      <c r="D51" t="str">
        <f t="shared" si="0"/>
        <v>Ryan</v>
      </c>
      <c r="E51" t="str">
        <f>TRIM(LEFT(Customer_Table[[#This Row],[name]],FIND(",",Customer_Table[[#This Row],[name]])-1))</f>
        <v>Beckett</v>
      </c>
    </row>
    <row r="52" spans="1:5" ht="15.6" x14ac:dyDescent="0.3">
      <c r="A52" s="1" t="s">
        <v>2322</v>
      </c>
      <c r="B52" s="1" t="s">
        <v>2434</v>
      </c>
      <c r="C52" t="str">
        <f>TRIM(MID(Customer_Table[[#This Row],[name]],FIND(",",Customer_Table[[#This Row],[name]])+1,3))</f>
        <v>Mr</v>
      </c>
      <c r="D52" t="str">
        <f t="shared" si="0"/>
        <v>Anthony J.</v>
      </c>
      <c r="E52" t="str">
        <f>TRIM(LEFT(Customer_Table[[#This Row],[name]],FIND(",",Customer_Table[[#This Row],[name]])-1))</f>
        <v>Sobrilsky</v>
      </c>
    </row>
    <row r="53" spans="1:5" ht="15.6" x14ac:dyDescent="0.3">
      <c r="A53" s="1" t="s">
        <v>2321</v>
      </c>
      <c r="B53" s="1" t="s">
        <v>2435</v>
      </c>
      <c r="C53" t="str">
        <f>TRIM(MID(Customer_Table[[#This Row],[name]],FIND(",",Customer_Table[[#This Row],[name]])+1,3))</f>
        <v>Ms</v>
      </c>
      <c r="D53" t="str">
        <f t="shared" si="0"/>
        <v>Alex</v>
      </c>
      <c r="E53" t="str">
        <f>TRIM(LEFT(Customer_Table[[#This Row],[name]],FIND(",",Customer_Table[[#This Row],[name]])-1))</f>
        <v>Wang</v>
      </c>
    </row>
    <row r="54" spans="1:5" ht="15.6" x14ac:dyDescent="0.3">
      <c r="A54" s="1" t="s">
        <v>2320</v>
      </c>
      <c r="B54" s="1" t="s">
        <v>2436</v>
      </c>
      <c r="C54" t="str">
        <f>TRIM(MID(Customer_Table[[#This Row],[name]],FIND(",",Customer_Table[[#This Row],[name]])+1,3))</f>
        <v>Mr</v>
      </c>
      <c r="D54" t="str">
        <f t="shared" si="0"/>
        <v>David</v>
      </c>
      <c r="E54" t="str">
        <f>TRIM(LEFT(Customer_Table[[#This Row],[name]],FIND(",",Customer_Table[[#This Row],[name]])-1))</f>
        <v>Campa</v>
      </c>
    </row>
    <row r="55" spans="1:5" ht="15.6" x14ac:dyDescent="0.3">
      <c r="A55" s="1" t="s">
        <v>2319</v>
      </c>
      <c r="B55" s="1" t="s">
        <v>2437</v>
      </c>
      <c r="C55" t="str">
        <f>TRIM(MID(Customer_Table[[#This Row],[name]],FIND(",",Customer_Table[[#This Row],[name]])+1,3))</f>
        <v>Mr</v>
      </c>
      <c r="D55" t="str">
        <f t="shared" si="0"/>
        <v>Andrew B</v>
      </c>
      <c r="E55" t="str">
        <f>TRIM(LEFT(Customer_Table[[#This Row],[name]],FIND(",",Customer_Table[[#This Row],[name]])-1))</f>
        <v>Clifford</v>
      </c>
    </row>
    <row r="56" spans="1:5" ht="15.6" x14ac:dyDescent="0.3">
      <c r="A56" s="1" t="s">
        <v>2318</v>
      </c>
      <c r="B56" s="1" t="s">
        <v>2438</v>
      </c>
      <c r="C56" t="str">
        <f>TRIM(MID(Customer_Table[[#This Row],[name]],FIND(",",Customer_Table[[#This Row],[name]])+1,3))</f>
        <v>Ms</v>
      </c>
      <c r="D56" t="str">
        <f t="shared" si="0"/>
        <v>Dara E</v>
      </c>
      <c r="E56" t="str">
        <f>TRIM(LEFT(Customer_Table[[#This Row],[name]],FIND(",",Customer_Table[[#This Row],[name]])-1))</f>
        <v>Dalmata</v>
      </c>
    </row>
    <row r="57" spans="1:5" ht="15.6" x14ac:dyDescent="0.3">
      <c r="A57" s="1" t="s">
        <v>2317</v>
      </c>
      <c r="B57" s="1" t="s">
        <v>2439</v>
      </c>
      <c r="C57" t="str">
        <f>TRIM(MID(Customer_Table[[#This Row],[name]],FIND(",",Customer_Table[[#This Row],[name]])+1,3))</f>
        <v>Ms</v>
      </c>
      <c r="D57" t="str">
        <f t="shared" si="0"/>
        <v>Inna</v>
      </c>
      <c r="E57" t="str">
        <f>TRIM(LEFT(Customer_Table[[#This Row],[name]],FIND(",",Customer_Table[[#This Row],[name]])-1))</f>
        <v>Vishik</v>
      </c>
    </row>
    <row r="58" spans="1:5" ht="15.6" x14ac:dyDescent="0.3">
      <c r="A58" s="1" t="s">
        <v>2316</v>
      </c>
      <c r="B58" s="1" t="s">
        <v>2440</v>
      </c>
      <c r="C58" t="str">
        <f>TRIM(MID(Customer_Table[[#This Row],[name]],FIND(",",Customer_Table[[#This Row],[name]])+1,3))</f>
        <v>Mr</v>
      </c>
      <c r="D58" t="str">
        <f t="shared" si="0"/>
        <v>Ari</v>
      </c>
      <c r="E58" t="str">
        <f>TRIM(LEFT(Customer_Table[[#This Row],[name]],FIND(",",Customer_Table[[#This Row],[name]])-1))</f>
        <v>Schorr</v>
      </c>
    </row>
    <row r="59" spans="1:5" ht="15.6" x14ac:dyDescent="0.3">
      <c r="A59" s="1" t="s">
        <v>2315</v>
      </c>
      <c r="B59" s="1" t="s">
        <v>2441</v>
      </c>
      <c r="C59" t="str">
        <f>TRIM(MID(Customer_Table[[#This Row],[name]],FIND(",",Customer_Table[[#This Row],[name]])+1,3))</f>
        <v>Ms</v>
      </c>
      <c r="D59" t="str">
        <f t="shared" si="0"/>
        <v>Lindsey</v>
      </c>
      <c r="E59" t="str">
        <f>TRIM(LEFT(Customer_Table[[#This Row],[name]],FIND(",",Customer_Table[[#This Row],[name]])-1))</f>
        <v>Lusardi</v>
      </c>
    </row>
    <row r="60" spans="1:5" ht="15.6" x14ac:dyDescent="0.3">
      <c r="A60" s="1" t="s">
        <v>2314</v>
      </c>
      <c r="B60" s="1" t="s">
        <v>2442</v>
      </c>
      <c r="C60" t="str">
        <f>TRIM(MID(Customer_Table[[#This Row],[name]],FIND(",",Customer_Table[[#This Row],[name]])+1,3))</f>
        <v>Mr</v>
      </c>
      <c r="D60" t="str">
        <f t="shared" si="0"/>
        <v>Kenny</v>
      </c>
      <c r="E60" t="str">
        <f>TRIM(LEFT(Customer_Table[[#This Row],[name]],FIND(",",Customer_Table[[#This Row],[name]])-1))</f>
        <v>Rayner</v>
      </c>
    </row>
    <row r="61" spans="1:5" ht="15.6" x14ac:dyDescent="0.3">
      <c r="A61" s="1" t="s">
        <v>2313</v>
      </c>
      <c r="B61" s="1" t="s">
        <v>2443</v>
      </c>
      <c r="C61" t="str">
        <f>TRIM(MID(Customer_Table[[#This Row],[name]],FIND(",",Customer_Table[[#This Row],[name]])+1,3))</f>
        <v>Ms</v>
      </c>
      <c r="D61" t="str">
        <f t="shared" si="0"/>
        <v>Louise</v>
      </c>
      <c r="E61" t="str">
        <f>TRIM(LEFT(Customer_Table[[#This Row],[name]],FIND(",",Customer_Table[[#This Row],[name]])-1))</f>
        <v>Voghel</v>
      </c>
    </row>
    <row r="62" spans="1:5" ht="15.6" x14ac:dyDescent="0.3">
      <c r="A62" s="1" t="s">
        <v>2312</v>
      </c>
      <c r="B62" s="1" t="s">
        <v>2444</v>
      </c>
      <c r="C62" t="str">
        <f>TRIM(MID(Customer_Table[[#This Row],[name]],FIND(",",Customer_Table[[#This Row],[name]])+1,3))</f>
        <v>Mr</v>
      </c>
      <c r="D62" t="str">
        <f t="shared" si="0"/>
        <v>Cameron</v>
      </c>
      <c r="E62" t="str">
        <f>TRIM(LEFT(Customer_Table[[#This Row],[name]],FIND(",",Customer_Table[[#This Row],[name]])-1))</f>
        <v>Rieth</v>
      </c>
    </row>
    <row r="63" spans="1:5" ht="15.6" x14ac:dyDescent="0.3">
      <c r="A63" s="1" t="s">
        <v>2311</v>
      </c>
      <c r="B63" s="1" t="s">
        <v>2445</v>
      </c>
      <c r="C63" t="str">
        <f>TRIM(MID(Customer_Table[[#This Row],[name]],FIND(",",Customer_Table[[#This Row],[name]])+1,3))</f>
        <v>Ms</v>
      </c>
      <c r="D63" t="str">
        <f t="shared" si="0"/>
        <v>Katie T.</v>
      </c>
      <c r="E63" t="str">
        <f>TRIM(LEFT(Customer_Table[[#This Row],[name]],FIND(",",Customer_Table[[#This Row],[name]])-1))</f>
        <v>Gollotto</v>
      </c>
    </row>
    <row r="64" spans="1:5" ht="15.6" x14ac:dyDescent="0.3">
      <c r="A64" s="1" t="s">
        <v>2310</v>
      </c>
      <c r="B64" s="1" t="s">
        <v>2446</v>
      </c>
      <c r="C64" t="str">
        <f>TRIM(MID(Customer_Table[[#This Row],[name]],FIND(",",Customer_Table[[#This Row],[name]])+1,3))</f>
        <v>Ms</v>
      </c>
      <c r="D64" t="str">
        <f t="shared" si="0"/>
        <v>Casey</v>
      </c>
      <c r="E64" t="str">
        <f>TRIM(LEFT(Customer_Table[[#This Row],[name]],FIND(",",Customer_Table[[#This Row],[name]])-1))</f>
        <v>Dunn</v>
      </c>
    </row>
    <row r="65" spans="1:5" ht="15.6" x14ac:dyDescent="0.3">
      <c r="A65" s="1" t="s">
        <v>2309</v>
      </c>
      <c r="B65" s="1" t="s">
        <v>2447</v>
      </c>
      <c r="C65" t="str">
        <f>TRIM(MID(Customer_Table[[#This Row],[name]],FIND(",",Customer_Table[[#This Row],[name]])+1,3))</f>
        <v>Mr</v>
      </c>
      <c r="D65" t="str">
        <f t="shared" si="0"/>
        <v>David</v>
      </c>
      <c r="E65" t="str">
        <f>TRIM(LEFT(Customer_Table[[#This Row],[name]],FIND(",",Customer_Table[[#This Row],[name]])-1))</f>
        <v>Blitzer</v>
      </c>
    </row>
    <row r="66" spans="1:5" ht="15.6" x14ac:dyDescent="0.3">
      <c r="A66" s="1" t="s">
        <v>2308</v>
      </c>
      <c r="B66" s="1" t="s">
        <v>2448</v>
      </c>
      <c r="C66" t="str">
        <f>TRIM(MID(Customer_Table[[#This Row],[name]],FIND(",",Customer_Table[[#This Row],[name]])+1,3))</f>
        <v>Mr</v>
      </c>
      <c r="D66" t="str">
        <f t="shared" ref="D66:D129" si="1">TRIM(MID(B66,FIND(" ",B66,FIND(",",B66)+2)+1,LEN(B66)))</f>
        <v>Bryson C.</v>
      </c>
      <c r="E66" t="str">
        <f>TRIM(LEFT(Customer_Table[[#This Row],[name]],FIND(",",Customer_Table[[#This Row],[name]])-1))</f>
        <v>Smith</v>
      </c>
    </row>
    <row r="67" spans="1:5" ht="15.6" x14ac:dyDescent="0.3">
      <c r="A67" s="1" t="s">
        <v>2307</v>
      </c>
      <c r="B67" s="1" t="s">
        <v>2449</v>
      </c>
      <c r="C67" t="str">
        <f>TRIM(MID(Customer_Table[[#This Row],[name]],FIND(",",Customer_Table[[#This Row],[name]])+1,3))</f>
        <v>Ms</v>
      </c>
      <c r="D67" t="str">
        <f t="shared" si="1"/>
        <v>Megan</v>
      </c>
      <c r="E67" t="str">
        <f>TRIM(LEFT(Customer_Table[[#This Row],[name]],FIND(",",Customer_Table[[#This Row],[name]])-1))</f>
        <v>Hyland</v>
      </c>
    </row>
    <row r="68" spans="1:5" ht="15.6" x14ac:dyDescent="0.3">
      <c r="A68" s="1" t="s">
        <v>2306</v>
      </c>
      <c r="B68" s="1" t="s">
        <v>2450</v>
      </c>
      <c r="C68" t="str">
        <f>TRIM(MID(Customer_Table[[#This Row],[name]],FIND(",",Customer_Table[[#This Row],[name]])+1,3))</f>
        <v>Mr</v>
      </c>
      <c r="D68" t="str">
        <f t="shared" si="1"/>
        <v>Daniel</v>
      </c>
      <c r="E68" t="str">
        <f>TRIM(LEFT(Customer_Table[[#This Row],[name]],FIND(",",Customer_Table[[#This Row],[name]])-1))</f>
        <v>Ducharme</v>
      </c>
    </row>
    <row r="69" spans="1:5" ht="15.6" x14ac:dyDescent="0.3">
      <c r="A69" s="1" t="s">
        <v>2305</v>
      </c>
      <c r="B69" s="1" t="s">
        <v>2451</v>
      </c>
      <c r="C69" t="str">
        <f>TRIM(MID(Customer_Table[[#This Row],[name]],FIND(",",Customer_Table[[#This Row],[name]])+1,3))</f>
        <v>Mr</v>
      </c>
      <c r="D69" t="str">
        <f t="shared" si="1"/>
        <v>Steven M.</v>
      </c>
      <c r="E69" t="str">
        <f>TRIM(LEFT(Customer_Table[[#This Row],[name]],FIND(",",Customer_Table[[#This Row],[name]])-1))</f>
        <v>Johnson</v>
      </c>
    </row>
    <row r="70" spans="1:5" ht="15.6" x14ac:dyDescent="0.3">
      <c r="A70" s="1" t="s">
        <v>2304</v>
      </c>
      <c r="B70" s="1" t="s">
        <v>2452</v>
      </c>
      <c r="C70" t="str">
        <f>TRIM(MID(Customer_Table[[#This Row],[name]],FIND(",",Customer_Table[[#This Row],[name]])+1,3))</f>
        <v>Ms</v>
      </c>
      <c r="D70" t="str">
        <f t="shared" si="1"/>
        <v>Jenna L.</v>
      </c>
      <c r="E70" t="str">
        <f>TRIM(LEFT(Customer_Table[[#This Row],[name]],FIND(",",Customer_Table[[#This Row],[name]])-1))</f>
        <v>Mutz</v>
      </c>
    </row>
    <row r="71" spans="1:5" ht="15.6" x14ac:dyDescent="0.3">
      <c r="A71" s="1" t="s">
        <v>2303</v>
      </c>
      <c r="B71" s="1" t="s">
        <v>2453</v>
      </c>
      <c r="C71" t="str">
        <f>TRIM(MID(Customer_Table[[#This Row],[name]],FIND(",",Customer_Table[[#This Row],[name]])+1,3))</f>
        <v>Mr</v>
      </c>
      <c r="D71" t="str">
        <f t="shared" si="1"/>
        <v>Freeman</v>
      </c>
      <c r="E71" t="str">
        <f>TRIM(LEFT(Customer_Table[[#This Row],[name]],FIND(",",Customer_Table[[#This Row],[name]])-1))</f>
        <v>Lee</v>
      </c>
    </row>
    <row r="72" spans="1:5" ht="15.6" x14ac:dyDescent="0.3">
      <c r="A72" s="1" t="s">
        <v>2302</v>
      </c>
      <c r="B72" s="1" t="s">
        <v>2454</v>
      </c>
      <c r="C72" t="str">
        <f>TRIM(MID(Customer_Table[[#This Row],[name]],FIND(",",Customer_Table[[#This Row],[name]])+1,3))</f>
        <v>Mr</v>
      </c>
      <c r="D72" t="str">
        <f t="shared" si="1"/>
        <v>Jeff</v>
      </c>
      <c r="E72" t="str">
        <f>TRIM(LEFT(Customer_Table[[#This Row],[name]],FIND(",",Customer_Table[[#This Row],[name]])-1))</f>
        <v>Turner</v>
      </c>
    </row>
    <row r="73" spans="1:5" ht="15.6" x14ac:dyDescent="0.3">
      <c r="A73" s="1" t="s">
        <v>2301</v>
      </c>
      <c r="B73" s="1" t="s">
        <v>2455</v>
      </c>
      <c r="C73" t="str">
        <f>TRIM(MID(Customer_Table[[#This Row],[name]],FIND(",",Customer_Table[[#This Row],[name]])+1,3))</f>
        <v>Mr</v>
      </c>
      <c r="D73" t="str">
        <f t="shared" si="1"/>
        <v>Elenilton V. Sr.</v>
      </c>
      <c r="E73" t="str">
        <f>TRIM(LEFT(Customer_Table[[#This Row],[name]],FIND(",",Customer_Table[[#This Row],[name]])-1))</f>
        <v>Rangel</v>
      </c>
    </row>
    <row r="74" spans="1:5" ht="15.6" x14ac:dyDescent="0.3">
      <c r="A74" s="1" t="s">
        <v>2300</v>
      </c>
      <c r="B74" s="1" t="s">
        <v>2456</v>
      </c>
      <c r="C74" t="str">
        <f>TRIM(MID(Customer_Table[[#This Row],[name]],FIND(",",Customer_Table[[#This Row],[name]])+1,3))</f>
        <v>Ms</v>
      </c>
      <c r="D74" t="str">
        <f t="shared" si="1"/>
        <v>Maurya</v>
      </c>
      <c r="E74" t="str">
        <f>TRIM(LEFT(Customer_Table[[#This Row],[name]],FIND(",",Customer_Table[[#This Row],[name]])-1))</f>
        <v>Lacey</v>
      </c>
    </row>
    <row r="75" spans="1:5" ht="15.6" x14ac:dyDescent="0.3">
      <c r="A75" s="1" t="s">
        <v>2299</v>
      </c>
      <c r="B75" s="1" t="s">
        <v>2457</v>
      </c>
      <c r="C75" t="str">
        <f>TRIM(MID(Customer_Table[[#This Row],[name]],FIND(",",Customer_Table[[#This Row],[name]])+1,3))</f>
        <v>Ms</v>
      </c>
      <c r="D75" t="str">
        <f t="shared" si="1"/>
        <v>Samantha C</v>
      </c>
      <c r="E75" t="str">
        <f>TRIM(LEFT(Customer_Table[[#This Row],[name]],FIND(",",Customer_Table[[#This Row],[name]])-1))</f>
        <v>Stiger</v>
      </c>
    </row>
    <row r="76" spans="1:5" ht="15.6" x14ac:dyDescent="0.3">
      <c r="A76" s="1" t="s">
        <v>2298</v>
      </c>
      <c r="B76" s="1" t="s">
        <v>2458</v>
      </c>
      <c r="C76" t="str">
        <f>TRIM(MID(Customer_Table[[#This Row],[name]],FIND(",",Customer_Table[[#This Row],[name]])+1,3))</f>
        <v>Ms</v>
      </c>
      <c r="D76" t="str">
        <f t="shared" si="1"/>
        <v>Bethany A</v>
      </c>
      <c r="E76" t="str">
        <f>TRIM(LEFT(Customer_Table[[#This Row],[name]],FIND(",",Customer_Table[[#This Row],[name]])-1))</f>
        <v>Caldwell</v>
      </c>
    </row>
    <row r="77" spans="1:5" ht="15.6" x14ac:dyDescent="0.3">
      <c r="A77" s="1" t="s">
        <v>2297</v>
      </c>
      <c r="B77" s="1" t="s">
        <v>2459</v>
      </c>
      <c r="C77" t="str">
        <f>TRIM(MID(Customer_Table[[#This Row],[name]],FIND(",",Customer_Table[[#This Row],[name]])+1,3))</f>
        <v>Mr</v>
      </c>
      <c r="D77" t="str">
        <f t="shared" si="1"/>
        <v>Yves</v>
      </c>
      <c r="E77" t="str">
        <f>TRIM(LEFT(Customer_Table[[#This Row],[name]],FIND(",",Customer_Table[[#This Row],[name]])-1))</f>
        <v>Marmillod</v>
      </c>
    </row>
    <row r="78" spans="1:5" ht="15.6" x14ac:dyDescent="0.3">
      <c r="A78" s="1" t="s">
        <v>2296</v>
      </c>
      <c r="B78" s="1" t="s">
        <v>2460</v>
      </c>
      <c r="C78" t="str">
        <f>TRIM(MID(Customer_Table[[#This Row],[name]],FIND(",",Customer_Table[[#This Row],[name]])+1,3))</f>
        <v>Ms</v>
      </c>
      <c r="D78" t="str">
        <f t="shared" si="1"/>
        <v>Danielle</v>
      </c>
      <c r="E78" t="str">
        <f>TRIM(LEFT(Customer_Table[[#This Row],[name]],FIND(",",Customer_Table[[#This Row],[name]])-1))</f>
        <v>Cloutier-Simons</v>
      </c>
    </row>
    <row r="79" spans="1:5" ht="15.6" x14ac:dyDescent="0.3">
      <c r="A79" s="1" t="s">
        <v>2295</v>
      </c>
      <c r="B79" s="1" t="s">
        <v>2461</v>
      </c>
      <c r="C79" t="str">
        <f>TRIM(MID(Customer_Table[[#This Row],[name]],FIND(",",Customer_Table[[#This Row],[name]])+1,3))</f>
        <v>Ms</v>
      </c>
      <c r="D79" t="str">
        <f t="shared" si="1"/>
        <v>Julia</v>
      </c>
      <c r="E79" t="str">
        <f>TRIM(LEFT(Customer_Table[[#This Row],[name]],FIND(",",Customer_Table[[#This Row],[name]])-1))</f>
        <v>Vegas</v>
      </c>
    </row>
    <row r="80" spans="1:5" ht="15.6" x14ac:dyDescent="0.3">
      <c r="A80" s="1" t="s">
        <v>2294</v>
      </c>
      <c r="B80" s="1" t="s">
        <v>2462</v>
      </c>
      <c r="C80" t="str">
        <f>TRIM(MID(Customer_Table[[#This Row],[name]],FIND(",",Customer_Table[[#This Row],[name]])+1,3))</f>
        <v>Mr</v>
      </c>
      <c r="D80" t="str">
        <f t="shared" si="1"/>
        <v>Joshua</v>
      </c>
      <c r="E80" t="str">
        <f>TRIM(LEFT(Customer_Table[[#This Row],[name]],FIND(",",Customer_Table[[#This Row],[name]])-1))</f>
        <v>Cochran</v>
      </c>
    </row>
    <row r="81" spans="1:5" ht="15.6" x14ac:dyDescent="0.3">
      <c r="A81" s="1" t="s">
        <v>2293</v>
      </c>
      <c r="B81" s="1" t="s">
        <v>2463</v>
      </c>
      <c r="C81" t="str">
        <f>TRIM(MID(Customer_Table[[#This Row],[name]],FIND(",",Customer_Table[[#This Row],[name]])+1,3))</f>
        <v>Ms</v>
      </c>
      <c r="D81" t="str">
        <f t="shared" si="1"/>
        <v>Jennifer</v>
      </c>
      <c r="E81" t="str">
        <f>TRIM(LEFT(Customer_Table[[#This Row],[name]],FIND(",",Customer_Table[[#This Row],[name]])-1))</f>
        <v>Holtzapple</v>
      </c>
    </row>
    <row r="82" spans="1:5" ht="15.6" x14ac:dyDescent="0.3">
      <c r="A82" s="1" t="s">
        <v>2292</v>
      </c>
      <c r="B82" s="1" t="s">
        <v>2464</v>
      </c>
      <c r="C82" t="str">
        <f>TRIM(MID(Customer_Table[[#This Row],[name]],FIND(",",Customer_Table[[#This Row],[name]])+1,3))</f>
        <v>Ms</v>
      </c>
      <c r="D82" t="str">
        <f t="shared" si="1"/>
        <v>Gwen M.</v>
      </c>
      <c r="E82" t="str">
        <f>TRIM(LEFT(Customer_Table[[#This Row],[name]],FIND(",",Customer_Table[[#This Row],[name]])-1))</f>
        <v>Meyer</v>
      </c>
    </row>
    <row r="83" spans="1:5" ht="15.6" x14ac:dyDescent="0.3">
      <c r="A83" s="1" t="s">
        <v>2291</v>
      </c>
      <c r="B83" s="1" t="s">
        <v>2465</v>
      </c>
      <c r="C83" t="str">
        <f>TRIM(MID(Customer_Table[[#This Row],[name]],FIND(",",Customer_Table[[#This Row],[name]])+1,3))</f>
        <v>Mr</v>
      </c>
      <c r="D83" t="str">
        <f t="shared" si="1"/>
        <v>Patrick</v>
      </c>
      <c r="E83" t="str">
        <f>TRIM(LEFT(Customer_Table[[#This Row],[name]],FIND(",",Customer_Table[[#This Row],[name]])-1))</f>
        <v>Brickley</v>
      </c>
    </row>
    <row r="84" spans="1:5" ht="15.6" x14ac:dyDescent="0.3">
      <c r="A84" s="1" t="s">
        <v>2290</v>
      </c>
      <c r="B84" s="1" t="s">
        <v>2466</v>
      </c>
      <c r="C84" t="str">
        <f>TRIM(MID(Customer_Table[[#This Row],[name]],FIND(",",Customer_Table[[#This Row],[name]])+1,3))</f>
        <v>Ms</v>
      </c>
      <c r="D84" t="str">
        <f t="shared" si="1"/>
        <v>Kate</v>
      </c>
      <c r="E84" t="str">
        <f>TRIM(LEFT(Customer_Table[[#This Row],[name]],FIND(",",Customer_Table[[#This Row],[name]])-1))</f>
        <v>Magee</v>
      </c>
    </row>
    <row r="85" spans="1:5" ht="15.6" x14ac:dyDescent="0.3">
      <c r="A85" s="1" t="s">
        <v>2289</v>
      </c>
      <c r="B85" s="1" t="s">
        <v>2467</v>
      </c>
      <c r="C85" t="str">
        <f>TRIM(MID(Customer_Table[[#This Row],[name]],FIND(",",Customer_Table[[#This Row],[name]])+1,3))</f>
        <v>Mr</v>
      </c>
      <c r="D85" t="str">
        <f t="shared" si="1"/>
        <v>Kevin</v>
      </c>
      <c r="E85" t="str">
        <f>TRIM(LEFT(Customer_Table[[#This Row],[name]],FIND(",",Customer_Table[[#This Row],[name]])-1))</f>
        <v>Thoma</v>
      </c>
    </row>
    <row r="86" spans="1:5" ht="15.6" x14ac:dyDescent="0.3">
      <c r="A86" s="1" t="s">
        <v>2288</v>
      </c>
      <c r="B86" s="1" t="s">
        <v>2468</v>
      </c>
      <c r="C86" t="str">
        <f>TRIM(MID(Customer_Table[[#This Row],[name]],FIND(",",Customer_Table[[#This Row],[name]])+1,3))</f>
        <v>Mr</v>
      </c>
      <c r="D86" t="str">
        <f t="shared" si="1"/>
        <v>Stephen II</v>
      </c>
      <c r="E86" t="str">
        <f>TRIM(LEFT(Customer_Table[[#This Row],[name]],FIND(",",Customer_Table[[#This Row],[name]])-1))</f>
        <v>Heagy</v>
      </c>
    </row>
    <row r="87" spans="1:5" ht="15.6" x14ac:dyDescent="0.3">
      <c r="A87" s="1" t="s">
        <v>2287</v>
      </c>
      <c r="B87" s="1" t="s">
        <v>2469</v>
      </c>
      <c r="C87" t="str">
        <f>TRIM(MID(Customer_Table[[#This Row],[name]],FIND(",",Customer_Table[[#This Row],[name]])+1,3))</f>
        <v>Mr</v>
      </c>
      <c r="D87" t="str">
        <f t="shared" si="1"/>
        <v>Philip</v>
      </c>
      <c r="E87" t="str">
        <f>TRIM(LEFT(Customer_Table[[#This Row],[name]],FIND(",",Customer_Table[[#This Row],[name]])-1))</f>
        <v>Regnier</v>
      </c>
    </row>
    <row r="88" spans="1:5" ht="15.6" x14ac:dyDescent="0.3">
      <c r="A88" s="1" t="s">
        <v>2286</v>
      </c>
      <c r="B88" s="1" t="s">
        <v>2470</v>
      </c>
      <c r="C88" t="str">
        <f>TRIM(MID(Customer_Table[[#This Row],[name]],FIND(",",Customer_Table[[#This Row],[name]])+1,3))</f>
        <v>Mr</v>
      </c>
      <c r="D88" t="str">
        <f t="shared" si="1"/>
        <v>Brett A</v>
      </c>
      <c r="E88" t="str">
        <f>TRIM(LEFT(Customer_Table[[#This Row],[name]],FIND(",",Customer_Table[[#This Row],[name]])-1))</f>
        <v>Parendo</v>
      </c>
    </row>
    <row r="89" spans="1:5" ht="15.6" x14ac:dyDescent="0.3">
      <c r="A89" s="1" t="s">
        <v>2285</v>
      </c>
      <c r="B89" s="1" t="s">
        <v>2471</v>
      </c>
      <c r="C89" t="str">
        <f>TRIM(MID(Customer_Table[[#This Row],[name]],FIND(",",Customer_Table[[#This Row],[name]])+1,3))</f>
        <v>Ms</v>
      </c>
      <c r="D89" t="str">
        <f t="shared" si="1"/>
        <v>Rebecca</v>
      </c>
      <c r="E89" t="str">
        <f>TRIM(LEFT(Customer_Table[[#This Row],[name]],FIND(",",Customer_Table[[#This Row],[name]])-1))</f>
        <v>Schell</v>
      </c>
    </row>
    <row r="90" spans="1:5" ht="15.6" x14ac:dyDescent="0.3">
      <c r="A90" s="1" t="s">
        <v>2284</v>
      </c>
      <c r="B90" s="1" t="s">
        <v>2472</v>
      </c>
      <c r="C90" t="str">
        <f>TRIM(MID(Customer_Table[[#This Row],[name]],FIND(",",Customer_Table[[#This Row],[name]])+1,3))</f>
        <v>Ms</v>
      </c>
      <c r="D90" t="str">
        <f t="shared" si="1"/>
        <v>Kelley</v>
      </c>
      <c r="E90" t="str">
        <f>TRIM(LEFT(Customer_Table[[#This Row],[name]],FIND(",",Customer_Table[[#This Row],[name]])-1))</f>
        <v>Driscoll</v>
      </c>
    </row>
    <row r="91" spans="1:5" ht="15.6" x14ac:dyDescent="0.3">
      <c r="A91" s="1" t="s">
        <v>2283</v>
      </c>
      <c r="B91" s="1" t="s">
        <v>2473</v>
      </c>
      <c r="C91" t="str">
        <f>TRIM(MID(Customer_Table[[#This Row],[name]],FIND(",",Customer_Table[[#This Row],[name]])+1,3))</f>
        <v>Ms</v>
      </c>
      <c r="D91" t="str">
        <f t="shared" si="1"/>
        <v>Abigail K</v>
      </c>
      <c r="E91" t="str">
        <f>TRIM(LEFT(Customer_Table[[#This Row],[name]],FIND(",",Customer_Table[[#This Row],[name]])-1))</f>
        <v>Mitchell</v>
      </c>
    </row>
    <row r="92" spans="1:5" ht="15.6" x14ac:dyDescent="0.3">
      <c r="A92" s="1" t="s">
        <v>2282</v>
      </c>
      <c r="B92" s="1" t="s">
        <v>2474</v>
      </c>
      <c r="C92" t="str">
        <f>TRIM(MID(Customer_Table[[#This Row],[name]],FIND(",",Customer_Table[[#This Row],[name]])+1,3))</f>
        <v>Ms</v>
      </c>
      <c r="D92" t="str">
        <f t="shared" si="1"/>
        <v>Hope</v>
      </c>
      <c r="E92" t="str">
        <f>TRIM(LEFT(Customer_Table[[#This Row],[name]],FIND(",",Customer_Table[[#This Row],[name]])-1))</f>
        <v>Cutler</v>
      </c>
    </row>
    <row r="93" spans="1:5" ht="15.6" x14ac:dyDescent="0.3">
      <c r="A93" s="1" t="s">
        <v>2281</v>
      </c>
      <c r="B93" s="1" t="s">
        <v>2475</v>
      </c>
      <c r="C93" t="str">
        <f>TRIM(MID(Customer_Table[[#This Row],[name]],FIND(",",Customer_Table[[#This Row],[name]])+1,3))</f>
        <v>Ms</v>
      </c>
      <c r="D93" t="str">
        <f t="shared" si="1"/>
        <v>Elyse M.</v>
      </c>
      <c r="E93" t="str">
        <f>TRIM(LEFT(Customer_Table[[#This Row],[name]],FIND(",",Customer_Table[[#This Row],[name]])-1))</f>
        <v>Derian</v>
      </c>
    </row>
    <row r="94" spans="1:5" ht="15.6" x14ac:dyDescent="0.3">
      <c r="A94" s="1" t="s">
        <v>2280</v>
      </c>
      <c r="B94" s="1" t="s">
        <v>2476</v>
      </c>
      <c r="C94" t="str">
        <f>TRIM(MID(Customer_Table[[#This Row],[name]],FIND(",",Customer_Table[[#This Row],[name]])+1,3))</f>
        <v>Mr</v>
      </c>
      <c r="D94" t="str">
        <f t="shared" si="1"/>
        <v>Nicholas</v>
      </c>
      <c r="E94" t="str">
        <f>TRIM(LEFT(Customer_Table[[#This Row],[name]],FIND(",",Customer_Table[[#This Row],[name]])-1))</f>
        <v>Farina</v>
      </c>
    </row>
    <row r="95" spans="1:5" ht="15.6" x14ac:dyDescent="0.3">
      <c r="A95" s="1" t="s">
        <v>2279</v>
      </c>
      <c r="B95" s="1" t="s">
        <v>2477</v>
      </c>
      <c r="C95" t="str">
        <f>TRIM(MID(Customer_Table[[#This Row],[name]],FIND(",",Customer_Table[[#This Row],[name]])+1,3))</f>
        <v>Mr</v>
      </c>
      <c r="D95" t="str">
        <f t="shared" si="1"/>
        <v>David</v>
      </c>
      <c r="E95" t="str">
        <f>TRIM(LEFT(Customer_Table[[#This Row],[name]],FIND(",",Customer_Table[[#This Row],[name]])-1))</f>
        <v>Saunders</v>
      </c>
    </row>
    <row r="96" spans="1:5" ht="15.6" x14ac:dyDescent="0.3">
      <c r="A96" s="1" t="s">
        <v>2278</v>
      </c>
      <c r="B96" s="1" t="s">
        <v>2478</v>
      </c>
      <c r="C96" t="str">
        <f>TRIM(MID(Customer_Table[[#This Row],[name]],FIND(",",Customer_Table[[#This Row],[name]])+1,3))</f>
        <v>Ms</v>
      </c>
      <c r="D96" t="str">
        <f t="shared" si="1"/>
        <v>Natalie</v>
      </c>
      <c r="E96" t="str">
        <f>TRIM(LEFT(Customer_Table[[#This Row],[name]],FIND(",",Customer_Table[[#This Row],[name]])-1))</f>
        <v>Kratz</v>
      </c>
    </row>
    <row r="97" spans="1:5" ht="15.6" x14ac:dyDescent="0.3">
      <c r="A97" s="1" t="s">
        <v>2277</v>
      </c>
      <c r="B97" s="1" t="s">
        <v>2479</v>
      </c>
      <c r="C97" t="str">
        <f>TRIM(MID(Customer_Table[[#This Row],[name]],FIND(",",Customer_Table[[#This Row],[name]])+1,3))</f>
        <v>Mr</v>
      </c>
      <c r="D97" t="str">
        <f t="shared" si="1"/>
        <v>Thomas</v>
      </c>
      <c r="E97" t="str">
        <f>TRIM(LEFT(Customer_Table[[#This Row],[name]],FIND(",",Customer_Table[[#This Row],[name]])-1))</f>
        <v>Boland</v>
      </c>
    </row>
    <row r="98" spans="1:5" ht="15.6" x14ac:dyDescent="0.3">
      <c r="A98" s="1" t="s">
        <v>2276</v>
      </c>
      <c r="B98" s="1" t="s">
        <v>2480</v>
      </c>
      <c r="C98" t="str">
        <f>TRIM(MID(Customer_Table[[#This Row],[name]],FIND(",",Customer_Table[[#This Row],[name]])+1,3))</f>
        <v>Ms</v>
      </c>
      <c r="D98" t="str">
        <f t="shared" si="1"/>
        <v>Pamela J.</v>
      </c>
      <c r="E98" t="str">
        <f>TRIM(LEFT(Customer_Table[[#This Row],[name]],FIND(",",Customer_Table[[#This Row],[name]])-1))</f>
        <v>Van Hout</v>
      </c>
    </row>
    <row r="99" spans="1:5" ht="15.6" x14ac:dyDescent="0.3">
      <c r="A99" s="1" t="s">
        <v>2275</v>
      </c>
      <c r="B99" s="1" t="s">
        <v>2481</v>
      </c>
      <c r="C99" t="str">
        <f>TRIM(MID(Customer_Table[[#This Row],[name]],FIND(",",Customer_Table[[#This Row],[name]])+1,3))</f>
        <v>Ms</v>
      </c>
      <c r="D99" t="str">
        <f t="shared" si="1"/>
        <v>Jessica</v>
      </c>
      <c r="E99" t="str">
        <f>TRIM(LEFT(Customer_Table[[#This Row],[name]],FIND(",",Customer_Table[[#This Row],[name]])-1))</f>
        <v>Ramsey</v>
      </c>
    </row>
    <row r="100" spans="1:5" ht="15.6" x14ac:dyDescent="0.3">
      <c r="A100" s="1" t="s">
        <v>2274</v>
      </c>
      <c r="B100" s="1" t="s">
        <v>2482</v>
      </c>
      <c r="C100" t="str">
        <f>TRIM(MID(Customer_Table[[#This Row],[name]],FIND(",",Customer_Table[[#This Row],[name]])+1,3))</f>
        <v>Mr</v>
      </c>
      <c r="D100" t="str">
        <f t="shared" si="1"/>
        <v>Ron N</v>
      </c>
      <c r="E100" t="str">
        <f>TRIM(LEFT(Customer_Table[[#This Row],[name]],FIND(",",Customer_Table[[#This Row],[name]])-1))</f>
        <v>Gage</v>
      </c>
    </row>
    <row r="101" spans="1:5" ht="15.6" x14ac:dyDescent="0.3">
      <c r="A101" s="1" t="s">
        <v>2273</v>
      </c>
      <c r="B101" s="1" t="s">
        <v>2483</v>
      </c>
      <c r="C101" t="str">
        <f>TRIM(MID(Customer_Table[[#This Row],[name]],FIND(",",Customer_Table[[#This Row],[name]])+1,3))</f>
        <v>Mr</v>
      </c>
      <c r="D101" t="str">
        <f t="shared" si="1"/>
        <v>Daniel</v>
      </c>
      <c r="E101" t="str">
        <f>TRIM(LEFT(Customer_Table[[#This Row],[name]],FIND(",",Customer_Table[[#This Row],[name]])-1))</f>
        <v>Gollins</v>
      </c>
    </row>
    <row r="102" spans="1:5" ht="15.6" x14ac:dyDescent="0.3">
      <c r="A102" s="1" t="s">
        <v>2272</v>
      </c>
      <c r="B102" s="1" t="s">
        <v>2484</v>
      </c>
      <c r="C102" t="str">
        <f>TRIM(MID(Customer_Table[[#This Row],[name]],FIND(",",Customer_Table[[#This Row],[name]])+1,3))</f>
        <v>Mr</v>
      </c>
      <c r="D102" t="str">
        <f t="shared" si="1"/>
        <v>Brian</v>
      </c>
      <c r="E102" t="str">
        <f>TRIM(LEFT(Customer_Table[[#This Row],[name]],FIND(",",Customer_Table[[#This Row],[name]])-1))</f>
        <v>Benestad</v>
      </c>
    </row>
    <row r="103" spans="1:5" ht="15.6" x14ac:dyDescent="0.3">
      <c r="A103" s="1" t="s">
        <v>2271</v>
      </c>
      <c r="B103" s="1" t="s">
        <v>2485</v>
      </c>
      <c r="C103" t="str">
        <f>TRIM(MID(Customer_Table[[#This Row],[name]],FIND(",",Customer_Table[[#This Row],[name]])+1,3))</f>
        <v>Ms</v>
      </c>
      <c r="D103" t="str">
        <f t="shared" si="1"/>
        <v>Sari</v>
      </c>
      <c r="E103" t="str">
        <f>TRIM(LEFT(Customer_Table[[#This Row],[name]],FIND(",",Customer_Table[[#This Row],[name]])-1))</f>
        <v>Aviv</v>
      </c>
    </row>
    <row r="104" spans="1:5" ht="15.6" x14ac:dyDescent="0.3">
      <c r="A104" s="1" t="s">
        <v>2270</v>
      </c>
      <c r="B104" s="1" t="s">
        <v>2486</v>
      </c>
      <c r="C104" t="str">
        <f>TRIM(MID(Customer_Table[[#This Row],[name]],FIND(",",Customer_Table[[#This Row],[name]])+1,3))</f>
        <v>Mr</v>
      </c>
      <c r="D104" t="str">
        <f t="shared" si="1"/>
        <v>Robert M.</v>
      </c>
      <c r="E104" t="str">
        <f>TRIM(LEFT(Customer_Table[[#This Row],[name]],FIND(",",Customer_Table[[#This Row],[name]])-1))</f>
        <v>Burns</v>
      </c>
    </row>
    <row r="105" spans="1:5" ht="15.6" x14ac:dyDescent="0.3">
      <c r="A105" s="1" t="s">
        <v>2269</v>
      </c>
      <c r="B105" s="1" t="s">
        <v>2487</v>
      </c>
      <c r="C105" t="str">
        <f>TRIM(MID(Customer_Table[[#This Row],[name]],FIND(",",Customer_Table[[#This Row],[name]])+1,3))</f>
        <v>Mr</v>
      </c>
      <c r="D105" t="str">
        <f t="shared" si="1"/>
        <v>Ricardo</v>
      </c>
      <c r="E105" t="str">
        <f>TRIM(LEFT(Customer_Table[[#This Row],[name]],FIND(",",Customer_Table[[#This Row],[name]])-1))</f>
        <v>Maldonado</v>
      </c>
    </row>
    <row r="106" spans="1:5" ht="15.6" x14ac:dyDescent="0.3">
      <c r="A106" s="1" t="s">
        <v>2268</v>
      </c>
      <c r="B106" s="1" t="s">
        <v>2488</v>
      </c>
      <c r="C106" t="str">
        <f>TRIM(MID(Customer_Table[[#This Row],[name]],FIND(",",Customer_Table[[#This Row],[name]])+1,3))</f>
        <v>Mr</v>
      </c>
      <c r="D106" t="str">
        <f t="shared" si="1"/>
        <v>Gedion</v>
      </c>
      <c r="E106" t="str">
        <f>TRIM(LEFT(Customer_Table[[#This Row],[name]],FIND(",",Customer_Table[[#This Row],[name]])-1))</f>
        <v>Yitref</v>
      </c>
    </row>
    <row r="107" spans="1:5" ht="15.6" x14ac:dyDescent="0.3">
      <c r="A107" s="1" t="s">
        <v>2267</v>
      </c>
      <c r="B107" s="1" t="s">
        <v>2489</v>
      </c>
      <c r="C107" t="str">
        <f>TRIM(MID(Customer_Table[[#This Row],[name]],FIND(",",Customer_Table[[#This Row],[name]])+1,3))</f>
        <v>Mr</v>
      </c>
      <c r="D107" t="str">
        <f t="shared" si="1"/>
        <v>Mark</v>
      </c>
      <c r="E107" t="str">
        <f>TRIM(LEFT(Customer_Table[[#This Row],[name]],FIND(",",Customer_Table[[#This Row],[name]])-1))</f>
        <v>Loudon-Brown</v>
      </c>
    </row>
    <row r="108" spans="1:5" ht="15.6" x14ac:dyDescent="0.3">
      <c r="A108" s="1" t="s">
        <v>2266</v>
      </c>
      <c r="B108" s="1" t="s">
        <v>2490</v>
      </c>
      <c r="C108" t="str">
        <f>TRIM(MID(Customer_Table[[#This Row],[name]],FIND(",",Customer_Table[[#This Row],[name]])+1,3))</f>
        <v>Mr</v>
      </c>
      <c r="D108" t="str">
        <f t="shared" si="1"/>
        <v>Gamini P.</v>
      </c>
      <c r="E108" t="str">
        <f>TRIM(LEFT(Customer_Table[[#This Row],[name]],FIND(",",Customer_Table[[#This Row],[name]])-1))</f>
        <v>Sugathadasa</v>
      </c>
    </row>
    <row r="109" spans="1:5" ht="15.6" x14ac:dyDescent="0.3">
      <c r="A109" s="1" t="s">
        <v>2265</v>
      </c>
      <c r="B109" s="1" t="s">
        <v>2491</v>
      </c>
      <c r="C109" t="str">
        <f>TRIM(MID(Customer_Table[[#This Row],[name]],FIND(",",Customer_Table[[#This Row],[name]])+1,3))</f>
        <v>Ms</v>
      </c>
      <c r="D109" t="str">
        <f t="shared" si="1"/>
        <v>Emily J</v>
      </c>
      <c r="E109" t="str">
        <f>TRIM(LEFT(Customer_Table[[#This Row],[name]],FIND(",",Customer_Table[[#This Row],[name]])-1))</f>
        <v>Ganley</v>
      </c>
    </row>
    <row r="110" spans="1:5" ht="15.6" x14ac:dyDescent="0.3">
      <c r="A110" s="1" t="s">
        <v>2264</v>
      </c>
      <c r="B110" s="1" t="s">
        <v>2492</v>
      </c>
      <c r="C110" t="str">
        <f>TRIM(MID(Customer_Table[[#This Row],[name]],FIND(",",Customer_Table[[#This Row],[name]])+1,3))</f>
        <v>Ms</v>
      </c>
      <c r="D110" t="str">
        <f t="shared" si="1"/>
        <v>Amanda</v>
      </c>
      <c r="E110" t="str">
        <f>TRIM(LEFT(Customer_Table[[#This Row],[name]],FIND(",",Customer_Table[[#This Row],[name]])-1))</f>
        <v>Potter</v>
      </c>
    </row>
    <row r="111" spans="1:5" ht="15.6" x14ac:dyDescent="0.3">
      <c r="A111" s="1" t="s">
        <v>2263</v>
      </c>
      <c r="B111" s="1" t="s">
        <v>2493</v>
      </c>
      <c r="C111" t="str">
        <f>TRIM(MID(Customer_Table[[#This Row],[name]],FIND(",",Customer_Table[[#This Row],[name]])+1,3))</f>
        <v>Mr</v>
      </c>
      <c r="D111" t="str">
        <f t="shared" si="1"/>
        <v>Nicholas</v>
      </c>
      <c r="E111" t="str">
        <f>TRIM(LEFT(Customer_Table[[#This Row],[name]],FIND(",",Customer_Table[[#This Row],[name]])-1))</f>
        <v>Rasmussen</v>
      </c>
    </row>
    <row r="112" spans="1:5" ht="15.6" x14ac:dyDescent="0.3">
      <c r="A112" s="1" t="s">
        <v>2262</v>
      </c>
      <c r="B112" s="1" t="s">
        <v>2494</v>
      </c>
      <c r="C112" t="str">
        <f>TRIM(MID(Customer_Table[[#This Row],[name]],FIND(",",Customer_Table[[#This Row],[name]])+1,3))</f>
        <v>Mr</v>
      </c>
      <c r="D112" t="str">
        <f t="shared" si="1"/>
        <v>Knox</v>
      </c>
      <c r="E112" t="str">
        <f>TRIM(LEFT(Customer_Table[[#This Row],[name]],FIND(",",Customer_Table[[#This Row],[name]])-1))</f>
        <v>Robinson</v>
      </c>
    </row>
    <row r="113" spans="1:5" ht="15.6" x14ac:dyDescent="0.3">
      <c r="A113" s="1" t="s">
        <v>2261</v>
      </c>
      <c r="B113" s="1" t="s">
        <v>2495</v>
      </c>
      <c r="C113" t="str">
        <f>TRIM(MID(Customer_Table[[#This Row],[name]],FIND(",",Customer_Table[[#This Row],[name]])+1,3))</f>
        <v>Ms</v>
      </c>
      <c r="D113" t="str">
        <f t="shared" si="1"/>
        <v>Yianna</v>
      </c>
      <c r="E113" t="str">
        <f>TRIM(LEFT(Customer_Table[[#This Row],[name]],FIND(",",Customer_Table[[#This Row],[name]])-1))</f>
        <v>Antonopoulos</v>
      </c>
    </row>
    <row r="114" spans="1:5" ht="15.6" x14ac:dyDescent="0.3">
      <c r="A114" s="1" t="s">
        <v>2260</v>
      </c>
      <c r="B114" s="1" t="s">
        <v>2496</v>
      </c>
      <c r="C114" t="str">
        <f>TRIM(MID(Customer_Table[[#This Row],[name]],FIND(",",Customer_Table[[#This Row],[name]])+1,3))</f>
        <v>Ms</v>
      </c>
      <c r="D114" t="str">
        <f t="shared" si="1"/>
        <v>Roberta</v>
      </c>
      <c r="E114" t="str">
        <f>TRIM(LEFT(Customer_Table[[#This Row],[name]],FIND(",",Customer_Table[[#This Row],[name]])-1))</f>
        <v>Groner</v>
      </c>
    </row>
    <row r="115" spans="1:5" ht="15.6" x14ac:dyDescent="0.3">
      <c r="A115" s="1" t="s">
        <v>2259</v>
      </c>
      <c r="B115" s="1" t="s">
        <v>2497</v>
      </c>
      <c r="C115" t="str">
        <f>TRIM(MID(Customer_Table[[#This Row],[name]],FIND(",",Customer_Table[[#This Row],[name]])+1,3))</f>
        <v>Mr</v>
      </c>
      <c r="D115" t="str">
        <f t="shared" si="1"/>
        <v>Benjamin P.</v>
      </c>
      <c r="E115" t="str">
        <f>TRIM(LEFT(Customer_Table[[#This Row],[name]],FIND(",",Customer_Table[[#This Row],[name]])-1))</f>
        <v>Zywicki</v>
      </c>
    </row>
    <row r="116" spans="1:5" ht="15.6" x14ac:dyDescent="0.3">
      <c r="A116" s="1" t="s">
        <v>2258</v>
      </c>
      <c r="B116" s="1" t="s">
        <v>2498</v>
      </c>
      <c r="C116" t="str">
        <f>TRIM(MID(Customer_Table[[#This Row],[name]],FIND(",",Customer_Table[[#This Row],[name]])+1,3))</f>
        <v>Mr</v>
      </c>
      <c r="D116" t="str">
        <f t="shared" si="1"/>
        <v>Craig</v>
      </c>
      <c r="E116" t="str">
        <f>TRIM(LEFT(Customer_Table[[#This Row],[name]],FIND(",",Customer_Table[[#This Row],[name]])-1))</f>
        <v>Cardinal</v>
      </c>
    </row>
    <row r="117" spans="1:5" ht="15.6" x14ac:dyDescent="0.3">
      <c r="A117" s="1" t="s">
        <v>2257</v>
      </c>
      <c r="B117" s="1" t="s">
        <v>2499</v>
      </c>
      <c r="C117" t="str">
        <f>TRIM(MID(Customer_Table[[#This Row],[name]],FIND(",",Customer_Table[[#This Row],[name]])+1,3))</f>
        <v>Ms</v>
      </c>
      <c r="D117" t="str">
        <f t="shared" si="1"/>
        <v>Ann</v>
      </c>
      <c r="E117" t="str">
        <f>TRIM(LEFT(Customer_Table[[#This Row],[name]],FIND(",",Customer_Table[[#This Row],[name]])-1))</f>
        <v>Alleman</v>
      </c>
    </row>
    <row r="118" spans="1:5" ht="15.6" x14ac:dyDescent="0.3">
      <c r="A118" s="1" t="s">
        <v>2256</v>
      </c>
      <c r="B118" s="1" t="s">
        <v>2500</v>
      </c>
      <c r="C118" t="str">
        <f>TRIM(MID(Customer_Table[[#This Row],[name]],FIND(",",Customer_Table[[#This Row],[name]])+1,3))</f>
        <v>Mr</v>
      </c>
      <c r="D118" t="str">
        <f t="shared" si="1"/>
        <v>Jamie P</v>
      </c>
      <c r="E118" t="str">
        <f>TRIM(LEFT(Customer_Table[[#This Row],[name]],FIND(",",Customer_Table[[#This Row],[name]])-1))</f>
        <v>Stroffolino</v>
      </c>
    </row>
    <row r="119" spans="1:5" ht="15.6" x14ac:dyDescent="0.3">
      <c r="A119" s="1" t="s">
        <v>2255</v>
      </c>
      <c r="B119" s="1" t="s">
        <v>2501</v>
      </c>
      <c r="C119" t="str">
        <f>TRIM(MID(Customer_Table[[#This Row],[name]],FIND(",",Customer_Table[[#This Row],[name]])+1,3))</f>
        <v>Mr</v>
      </c>
      <c r="D119" t="str">
        <f t="shared" si="1"/>
        <v>John</v>
      </c>
      <c r="E119" t="str">
        <f>TRIM(LEFT(Customer_Table[[#This Row],[name]],FIND(",",Customer_Table[[#This Row],[name]])-1))</f>
        <v>Clubb</v>
      </c>
    </row>
    <row r="120" spans="1:5" ht="15.6" x14ac:dyDescent="0.3">
      <c r="A120" s="1" t="s">
        <v>2254</v>
      </c>
      <c r="B120" s="1" t="s">
        <v>2502</v>
      </c>
      <c r="C120" t="str">
        <f>TRIM(MID(Customer_Table[[#This Row],[name]],FIND(",",Customer_Table[[#This Row],[name]])+1,3))</f>
        <v>Mr</v>
      </c>
      <c r="D120" t="str">
        <f t="shared" si="1"/>
        <v>Charlie</v>
      </c>
      <c r="E120" t="str">
        <f>TRIM(LEFT(Customer_Table[[#This Row],[name]],FIND(",",Customer_Table[[#This Row],[name]])-1))</f>
        <v>McGoogan</v>
      </c>
    </row>
    <row r="121" spans="1:5" ht="15.6" x14ac:dyDescent="0.3">
      <c r="A121" s="1" t="s">
        <v>2253</v>
      </c>
      <c r="B121" s="1" t="s">
        <v>2503</v>
      </c>
      <c r="C121" t="str">
        <f>TRIM(MID(Customer_Table[[#This Row],[name]],FIND(",",Customer_Table[[#This Row],[name]])+1,3))</f>
        <v>Mr</v>
      </c>
      <c r="D121" t="str">
        <f t="shared" si="1"/>
        <v>Meb</v>
      </c>
      <c r="E121" t="str">
        <f>TRIM(LEFT(Customer_Table[[#This Row],[name]],FIND(",",Customer_Table[[#This Row],[name]])-1))</f>
        <v>Keflezighi</v>
      </c>
    </row>
    <row r="122" spans="1:5" ht="15.6" x14ac:dyDescent="0.3">
      <c r="A122" s="1" t="s">
        <v>2252</v>
      </c>
      <c r="B122" s="1" t="s">
        <v>2504</v>
      </c>
      <c r="C122" t="str">
        <f>TRIM(MID(Customer_Table[[#This Row],[name]],FIND(",",Customer_Table[[#This Row],[name]])+1,3))</f>
        <v>Mr</v>
      </c>
      <c r="D122" t="str">
        <f t="shared" si="1"/>
        <v>Aaqib L.</v>
      </c>
      <c r="E122" t="str">
        <f>TRIM(LEFT(Customer_Table[[#This Row],[name]],FIND(",",Customer_Table[[#This Row],[name]])-1))</f>
        <v>Syed</v>
      </c>
    </row>
    <row r="123" spans="1:5" ht="15.6" x14ac:dyDescent="0.3">
      <c r="A123" s="1" t="s">
        <v>2251</v>
      </c>
      <c r="B123" s="1" t="s">
        <v>2505</v>
      </c>
      <c r="C123" t="str">
        <f>TRIM(MID(Customer_Table[[#This Row],[name]],FIND(",",Customer_Table[[#This Row],[name]])+1,3))</f>
        <v>Mr</v>
      </c>
      <c r="D123" t="str">
        <f t="shared" si="1"/>
        <v>Craig A.</v>
      </c>
      <c r="E123" t="str">
        <f>TRIM(LEFT(Customer_Table[[#This Row],[name]],FIND(",",Customer_Table[[#This Row],[name]])-1))</f>
        <v>Segal</v>
      </c>
    </row>
    <row r="124" spans="1:5" ht="15.6" x14ac:dyDescent="0.3">
      <c r="A124" s="1" t="s">
        <v>2250</v>
      </c>
      <c r="B124" s="1" t="s">
        <v>2506</v>
      </c>
      <c r="C124" t="str">
        <f>TRIM(MID(Customer_Table[[#This Row],[name]],FIND(",",Customer_Table[[#This Row],[name]])+1,3))</f>
        <v>Ms</v>
      </c>
      <c r="D124" t="str">
        <f t="shared" si="1"/>
        <v>Meredith</v>
      </c>
      <c r="E124" t="str">
        <f>TRIM(LEFT(Customer_Table[[#This Row],[name]],FIND(",",Customer_Table[[#This Row],[name]])-1))</f>
        <v>Defranco</v>
      </c>
    </row>
    <row r="125" spans="1:5" ht="15.6" x14ac:dyDescent="0.3">
      <c r="A125" s="1" t="s">
        <v>2249</v>
      </c>
      <c r="B125" s="1" t="s">
        <v>2507</v>
      </c>
      <c r="C125" t="str">
        <f>TRIM(MID(Customer_Table[[#This Row],[name]],FIND(",",Customer_Table[[#This Row],[name]])+1,3))</f>
        <v>Mr</v>
      </c>
      <c r="D125" t="str">
        <f t="shared" si="1"/>
        <v>Doug</v>
      </c>
      <c r="E125" t="str">
        <f>TRIM(LEFT(Customer_Table[[#This Row],[name]],FIND(",",Customer_Table[[#This Row],[name]])-1))</f>
        <v>Kells</v>
      </c>
    </row>
    <row r="126" spans="1:5" ht="15.6" x14ac:dyDescent="0.3">
      <c r="A126" s="1" t="s">
        <v>2248</v>
      </c>
      <c r="B126" s="1" t="s">
        <v>2508</v>
      </c>
      <c r="C126" t="str">
        <f>TRIM(MID(Customer_Table[[#This Row],[name]],FIND(",",Customer_Table[[#This Row],[name]])+1,3))</f>
        <v>Ms</v>
      </c>
      <c r="D126" t="str">
        <f t="shared" si="1"/>
        <v>Elizabeth J.</v>
      </c>
      <c r="E126" t="str">
        <f>TRIM(LEFT(Customer_Table[[#This Row],[name]],FIND(",",Customer_Table[[#This Row],[name]])-1))</f>
        <v>Lawton</v>
      </c>
    </row>
    <row r="127" spans="1:5" ht="15.6" x14ac:dyDescent="0.3">
      <c r="A127" s="1" t="s">
        <v>2247</v>
      </c>
      <c r="B127" s="1" t="s">
        <v>2509</v>
      </c>
      <c r="C127" t="str">
        <f>TRIM(MID(Customer_Table[[#This Row],[name]],FIND(",",Customer_Table[[#This Row],[name]])+1,3))</f>
        <v>Mr</v>
      </c>
      <c r="D127" t="str">
        <f t="shared" si="1"/>
        <v>Matthew P</v>
      </c>
      <c r="E127" t="str">
        <f>TRIM(LEFT(Customer_Table[[#This Row],[name]],FIND(",",Customer_Table[[#This Row],[name]])-1))</f>
        <v>Bejar</v>
      </c>
    </row>
    <row r="128" spans="1:5" ht="15.6" x14ac:dyDescent="0.3">
      <c r="A128" s="1" t="s">
        <v>2246</v>
      </c>
      <c r="B128" s="1" t="s">
        <v>2510</v>
      </c>
      <c r="C128" t="str">
        <f>TRIM(MID(Customer_Table[[#This Row],[name]],FIND(",",Customer_Table[[#This Row],[name]])+1,3))</f>
        <v>Mr</v>
      </c>
      <c r="D128" t="str">
        <f t="shared" si="1"/>
        <v>Guillermo Sr.</v>
      </c>
      <c r="E128" t="str">
        <f>TRIM(LEFT(Customer_Table[[#This Row],[name]],FIND(",",Customer_Table[[#This Row],[name]])-1))</f>
        <v>Navarro Castro</v>
      </c>
    </row>
    <row r="129" spans="1:5" ht="15.6" x14ac:dyDescent="0.3">
      <c r="A129" s="1" t="s">
        <v>2245</v>
      </c>
      <c r="B129" s="1" t="s">
        <v>2511</v>
      </c>
      <c r="C129" t="str">
        <f>TRIM(MID(Customer_Table[[#This Row],[name]],FIND(",",Customer_Table[[#This Row],[name]])+1,3))</f>
        <v>Mr</v>
      </c>
      <c r="D129" t="str">
        <f t="shared" si="1"/>
        <v>Ryan C</v>
      </c>
      <c r="E129" t="str">
        <f>TRIM(LEFT(Customer_Table[[#This Row],[name]],FIND(",",Customer_Table[[#This Row],[name]])-1))</f>
        <v>Tice</v>
      </c>
    </row>
    <row r="130" spans="1:5" ht="15.6" x14ac:dyDescent="0.3">
      <c r="A130" s="1" t="s">
        <v>2244</v>
      </c>
      <c r="B130" s="1" t="s">
        <v>2512</v>
      </c>
      <c r="C130" t="str">
        <f>TRIM(MID(Customer_Table[[#This Row],[name]],FIND(",",Customer_Table[[#This Row],[name]])+1,3))</f>
        <v>Mr</v>
      </c>
      <c r="D130" t="str">
        <f t="shared" ref="D130:D193" si="2">TRIM(MID(B130,FIND(" ",B130,FIND(",",B130)+2)+1,LEN(B130)))</f>
        <v>Dane</v>
      </c>
      <c r="E130" t="str">
        <f>TRIM(LEFT(Customer_Table[[#This Row],[name]],FIND(",",Customer_Table[[#This Row],[name]])-1))</f>
        <v>Wolf</v>
      </c>
    </row>
    <row r="131" spans="1:5" ht="15.6" x14ac:dyDescent="0.3">
      <c r="A131" s="1" t="s">
        <v>2243</v>
      </c>
      <c r="B131" s="1" t="s">
        <v>2513</v>
      </c>
      <c r="C131" t="str">
        <f>TRIM(MID(Customer_Table[[#This Row],[name]],FIND(",",Customer_Table[[#This Row],[name]])+1,3))</f>
        <v>Mr</v>
      </c>
      <c r="D131" t="str">
        <f t="shared" si="2"/>
        <v>Jonas</v>
      </c>
      <c r="E131" t="str">
        <f>TRIM(LEFT(Customer_Table[[#This Row],[name]],FIND(",",Customer_Table[[#This Row],[name]])-1))</f>
        <v>Oppedal</v>
      </c>
    </row>
    <row r="132" spans="1:5" ht="15.6" x14ac:dyDescent="0.3">
      <c r="A132" s="1" t="s">
        <v>2242</v>
      </c>
      <c r="B132" s="1" t="s">
        <v>2514</v>
      </c>
      <c r="C132" t="str">
        <f>TRIM(MID(Customer_Table[[#This Row],[name]],FIND(",",Customer_Table[[#This Row],[name]])+1,3))</f>
        <v>Mr</v>
      </c>
      <c r="D132" t="str">
        <f t="shared" si="2"/>
        <v>George E</v>
      </c>
      <c r="E132" t="str">
        <f>TRIM(LEFT(Customer_Table[[#This Row],[name]],FIND(",",Customer_Table[[#This Row],[name]])-1))</f>
        <v>Wright</v>
      </c>
    </row>
    <row r="133" spans="1:5" ht="15.6" x14ac:dyDescent="0.3">
      <c r="A133" s="1" t="s">
        <v>2241</v>
      </c>
      <c r="B133" s="1" t="s">
        <v>2515</v>
      </c>
      <c r="C133" t="str">
        <f>TRIM(MID(Customer_Table[[#This Row],[name]],FIND(",",Customer_Table[[#This Row],[name]])+1,3))</f>
        <v>Ms</v>
      </c>
      <c r="D133" t="str">
        <f t="shared" si="2"/>
        <v>Sara S</v>
      </c>
      <c r="E133" t="str">
        <f>TRIM(LEFT(Customer_Table[[#This Row],[name]],FIND(",",Customer_Table[[#This Row],[name]])-1))</f>
        <v>Ellis</v>
      </c>
    </row>
    <row r="134" spans="1:5" ht="15.6" x14ac:dyDescent="0.3">
      <c r="A134" s="1" t="s">
        <v>2240</v>
      </c>
      <c r="B134" s="1" t="s">
        <v>2516</v>
      </c>
      <c r="C134" t="str">
        <f>TRIM(MID(Customer_Table[[#This Row],[name]],FIND(",",Customer_Table[[#This Row],[name]])+1,3))</f>
        <v>Mr</v>
      </c>
      <c r="D134" t="str">
        <f t="shared" si="2"/>
        <v>Nick</v>
      </c>
      <c r="E134" t="str">
        <f>TRIM(LEFT(Customer_Table[[#This Row],[name]],FIND(",",Customer_Table[[#This Row],[name]])-1))</f>
        <v>Taormina</v>
      </c>
    </row>
    <row r="135" spans="1:5" ht="15.6" x14ac:dyDescent="0.3">
      <c r="A135" s="1" t="s">
        <v>2239</v>
      </c>
      <c r="B135" s="1" t="s">
        <v>2517</v>
      </c>
      <c r="C135" t="str">
        <f>TRIM(MID(Customer_Table[[#This Row],[name]],FIND(",",Customer_Table[[#This Row],[name]])+1,3))</f>
        <v>Mr</v>
      </c>
      <c r="D135" t="str">
        <f t="shared" si="2"/>
        <v>Timothy</v>
      </c>
      <c r="E135" t="str">
        <f>TRIM(LEFT(Customer_Table[[#This Row],[name]],FIND(",",Customer_Table[[#This Row],[name]])-1))</f>
        <v>Lynch</v>
      </c>
    </row>
    <row r="136" spans="1:5" ht="15.6" x14ac:dyDescent="0.3">
      <c r="A136" s="1" t="s">
        <v>2238</v>
      </c>
      <c r="B136" s="1" t="s">
        <v>2518</v>
      </c>
      <c r="C136" t="str">
        <f>TRIM(MID(Customer_Table[[#This Row],[name]],FIND(",",Customer_Table[[#This Row],[name]])+1,3))</f>
        <v>Ms</v>
      </c>
      <c r="D136" t="str">
        <f t="shared" si="2"/>
        <v>Becky L</v>
      </c>
      <c r="E136" t="str">
        <f>TRIM(LEFT(Customer_Table[[#This Row],[name]],FIND(",",Customer_Table[[#This Row],[name]])-1))</f>
        <v>Tavella</v>
      </c>
    </row>
    <row r="137" spans="1:5" ht="15.6" x14ac:dyDescent="0.3">
      <c r="A137" s="1" t="s">
        <v>2237</v>
      </c>
      <c r="B137" s="1" t="s">
        <v>2519</v>
      </c>
      <c r="C137" t="str">
        <f>TRIM(MID(Customer_Table[[#This Row],[name]],FIND(",",Customer_Table[[#This Row],[name]])+1,3))</f>
        <v>Ms</v>
      </c>
      <c r="D137" t="str">
        <f t="shared" si="2"/>
        <v>Steph K.</v>
      </c>
      <c r="E137" t="str">
        <f>TRIM(LEFT(Customer_Table[[#This Row],[name]],FIND(",",Customer_Table[[#This Row],[name]])-1))</f>
        <v>Neufeld</v>
      </c>
    </row>
    <row r="138" spans="1:5" ht="15.6" x14ac:dyDescent="0.3">
      <c r="A138" s="1" t="s">
        <v>2236</v>
      </c>
      <c r="B138" s="1" t="s">
        <v>2520</v>
      </c>
      <c r="C138" t="str">
        <f>TRIM(MID(Customer_Table[[#This Row],[name]],FIND(",",Customer_Table[[#This Row],[name]])+1,3))</f>
        <v>Ms</v>
      </c>
      <c r="D138" t="str">
        <f t="shared" si="2"/>
        <v>Kristine B.</v>
      </c>
      <c r="E138" t="str">
        <f>TRIM(LEFT(Customer_Table[[#This Row],[name]],FIND(",",Customer_Table[[#This Row],[name]])-1))</f>
        <v>Walhovd</v>
      </c>
    </row>
    <row r="139" spans="1:5" ht="15.6" x14ac:dyDescent="0.3">
      <c r="A139" s="1" t="s">
        <v>2235</v>
      </c>
      <c r="B139" s="1" t="s">
        <v>2521</v>
      </c>
      <c r="C139" t="str">
        <f>TRIM(MID(Customer_Table[[#This Row],[name]],FIND(",",Customer_Table[[#This Row],[name]])+1,3))</f>
        <v>Mr</v>
      </c>
      <c r="D139" t="str">
        <f t="shared" si="2"/>
        <v>Taylor B</v>
      </c>
      <c r="E139" t="str">
        <f>TRIM(LEFT(Customer_Table[[#This Row],[name]],FIND(",",Customer_Table[[#This Row],[name]])-1))</f>
        <v>Washburn</v>
      </c>
    </row>
    <row r="140" spans="1:5" ht="15.6" x14ac:dyDescent="0.3">
      <c r="A140" s="1" t="s">
        <v>2234</v>
      </c>
      <c r="B140" s="1" t="s">
        <v>2522</v>
      </c>
      <c r="C140" t="str">
        <f>TRIM(MID(Customer_Table[[#This Row],[name]],FIND(",",Customer_Table[[#This Row],[name]])+1,3))</f>
        <v>Mr</v>
      </c>
      <c r="D140" t="str">
        <f t="shared" si="2"/>
        <v>William</v>
      </c>
      <c r="E140" t="str">
        <f>TRIM(LEFT(Customer_Table[[#This Row],[name]],FIND(",",Customer_Table[[#This Row],[name]])-1))</f>
        <v>Mroz</v>
      </c>
    </row>
    <row r="141" spans="1:5" ht="15.6" x14ac:dyDescent="0.3">
      <c r="A141" s="1" t="s">
        <v>2233</v>
      </c>
      <c r="B141" s="1" t="s">
        <v>2523</v>
      </c>
      <c r="C141" t="str">
        <f>TRIM(MID(Customer_Table[[#This Row],[name]],FIND(",",Customer_Table[[#This Row],[name]])+1,3))</f>
        <v>Mr</v>
      </c>
      <c r="D141" t="str">
        <f t="shared" si="2"/>
        <v>Sage</v>
      </c>
      <c r="E141" t="str">
        <f>TRIM(LEFT(Customer_Table[[#This Row],[name]],FIND(",",Customer_Table[[#This Row],[name]])-1))</f>
        <v>Canaday</v>
      </c>
    </row>
    <row r="142" spans="1:5" ht="15.6" x14ac:dyDescent="0.3">
      <c r="A142" s="1" t="s">
        <v>2232</v>
      </c>
      <c r="B142" s="1" t="s">
        <v>2524</v>
      </c>
      <c r="C142" t="str">
        <f>TRIM(MID(Customer_Table[[#This Row],[name]],FIND(",",Customer_Table[[#This Row],[name]])+1,3))</f>
        <v>Mr</v>
      </c>
      <c r="D142" t="str">
        <f t="shared" si="2"/>
        <v>Cole</v>
      </c>
      <c r="E142" t="str">
        <f>TRIM(LEFT(Customer_Table[[#This Row],[name]],FIND(",",Customer_Table[[#This Row],[name]])-1))</f>
        <v>Atkins</v>
      </c>
    </row>
    <row r="143" spans="1:5" ht="15.6" x14ac:dyDescent="0.3">
      <c r="A143" s="1" t="s">
        <v>2231</v>
      </c>
      <c r="B143" s="1" t="s">
        <v>2525</v>
      </c>
      <c r="C143" t="str">
        <f>TRIM(MID(Customer_Table[[#This Row],[name]],FIND(",",Customer_Table[[#This Row],[name]])+1,3))</f>
        <v>Mr</v>
      </c>
      <c r="D143" t="str">
        <f t="shared" si="2"/>
        <v>Jesse</v>
      </c>
      <c r="E143" t="str">
        <f>TRIM(LEFT(Customer_Table[[#This Row],[name]],FIND(",",Customer_Table[[#This Row],[name]])-1))</f>
        <v>Kropelnicki</v>
      </c>
    </row>
    <row r="144" spans="1:5" ht="15.6" x14ac:dyDescent="0.3">
      <c r="A144" s="1" t="s">
        <v>2230</v>
      </c>
      <c r="B144" s="1" t="s">
        <v>2526</v>
      </c>
      <c r="C144" t="str">
        <f>TRIM(MID(Customer_Table[[#This Row],[name]],FIND(",",Customer_Table[[#This Row],[name]])+1,3))</f>
        <v>Ms</v>
      </c>
      <c r="D144" t="str">
        <f t="shared" si="2"/>
        <v>Tammi J.</v>
      </c>
      <c r="E144" t="str">
        <f>TRIM(LEFT(Customer_Table[[#This Row],[name]],FIND(",",Customer_Table[[#This Row],[name]])-1))</f>
        <v>Braund</v>
      </c>
    </row>
    <row r="145" spans="1:5" ht="15.6" x14ac:dyDescent="0.3">
      <c r="A145" s="1" t="s">
        <v>2229</v>
      </c>
      <c r="B145" s="1" t="s">
        <v>2527</v>
      </c>
      <c r="C145" t="str">
        <f>TRIM(MID(Customer_Table[[#This Row],[name]],FIND(",",Customer_Table[[#This Row],[name]])+1,3))</f>
        <v>Mr</v>
      </c>
      <c r="D145" t="str">
        <f t="shared" si="2"/>
        <v>Matthew S.</v>
      </c>
      <c r="E145" t="str">
        <f>TRIM(LEFT(Customer_Table[[#This Row],[name]],FIND(",",Customer_Table[[#This Row],[name]])-1))</f>
        <v>Anderson</v>
      </c>
    </row>
    <row r="146" spans="1:5" ht="15.6" x14ac:dyDescent="0.3">
      <c r="A146" s="1" t="s">
        <v>2228</v>
      </c>
      <c r="B146" s="1" t="s">
        <v>2528</v>
      </c>
      <c r="C146" t="str">
        <f>TRIM(MID(Customer_Table[[#This Row],[name]],FIND(",",Customer_Table[[#This Row],[name]])+1,3))</f>
        <v>Mr</v>
      </c>
      <c r="D146" t="str">
        <f t="shared" si="2"/>
        <v>Eric</v>
      </c>
      <c r="E146" t="str">
        <f>TRIM(LEFT(Customer_Table[[#This Row],[name]],FIND(",",Customer_Table[[#This Row],[name]])-1))</f>
        <v>Bilbrey</v>
      </c>
    </row>
    <row r="147" spans="1:5" ht="15.6" x14ac:dyDescent="0.3">
      <c r="A147" s="1" t="s">
        <v>2227</v>
      </c>
      <c r="B147" s="1" t="s">
        <v>2529</v>
      </c>
      <c r="C147" t="str">
        <f>TRIM(MID(Customer_Table[[#This Row],[name]],FIND(",",Customer_Table[[#This Row],[name]])+1,3))</f>
        <v>Ms</v>
      </c>
      <c r="D147" t="str">
        <f t="shared" si="2"/>
        <v>Valeria R</v>
      </c>
      <c r="E147" t="str">
        <f>TRIM(LEFT(Customer_Table[[#This Row],[name]],FIND(",",Customer_Table[[#This Row],[name]])-1))</f>
        <v>Curtis</v>
      </c>
    </row>
    <row r="148" spans="1:5" ht="15.6" x14ac:dyDescent="0.3">
      <c r="A148" s="1" t="s">
        <v>2226</v>
      </c>
      <c r="B148" s="1" t="s">
        <v>2530</v>
      </c>
      <c r="C148" t="str">
        <f>TRIM(MID(Customer_Table[[#This Row],[name]],FIND(",",Customer_Table[[#This Row],[name]])+1,3))</f>
        <v>Mr</v>
      </c>
      <c r="D148" t="str">
        <f t="shared" si="2"/>
        <v>Michael P</v>
      </c>
      <c r="E148" t="str">
        <f>TRIM(LEFT(Customer_Table[[#This Row],[name]],FIND(",",Customer_Table[[#This Row],[name]])-1))</f>
        <v>Meyer</v>
      </c>
    </row>
    <row r="149" spans="1:5" ht="15.6" x14ac:dyDescent="0.3">
      <c r="A149" s="1" t="s">
        <v>2225</v>
      </c>
      <c r="B149" s="1" t="s">
        <v>2531</v>
      </c>
      <c r="C149" t="str">
        <f>TRIM(MID(Customer_Table[[#This Row],[name]],FIND(",",Customer_Table[[#This Row],[name]])+1,3))</f>
        <v>Mr</v>
      </c>
      <c r="D149" t="str">
        <f t="shared" si="2"/>
        <v>Rami</v>
      </c>
      <c r="E149" t="str">
        <f>TRIM(LEFT(Customer_Table[[#This Row],[name]],FIND(",",Customer_Table[[#This Row],[name]])-1))</f>
        <v>Bardeesy</v>
      </c>
    </row>
    <row r="150" spans="1:5" ht="15.6" x14ac:dyDescent="0.3">
      <c r="A150" s="1" t="s">
        <v>2224</v>
      </c>
      <c r="B150" s="1" t="s">
        <v>2532</v>
      </c>
      <c r="C150" t="str">
        <f>TRIM(MID(Customer_Table[[#This Row],[name]],FIND(",",Customer_Table[[#This Row],[name]])+1,3))</f>
        <v>Mr</v>
      </c>
      <c r="D150" t="str">
        <f t="shared" si="2"/>
        <v>Denis</v>
      </c>
      <c r="E150" t="str">
        <f>TRIM(LEFT(Customer_Table[[#This Row],[name]],FIND(",",Customer_Table[[#This Row],[name]])-1))</f>
        <v>Shanahan</v>
      </c>
    </row>
    <row r="151" spans="1:5" ht="15.6" x14ac:dyDescent="0.3">
      <c r="A151" s="1" t="s">
        <v>2223</v>
      </c>
      <c r="B151" s="1" t="s">
        <v>2533</v>
      </c>
      <c r="C151" t="str">
        <f>TRIM(MID(Customer_Table[[#This Row],[name]],FIND(",",Customer_Table[[#This Row],[name]])+1,3))</f>
        <v>Mr</v>
      </c>
      <c r="D151" t="str">
        <f t="shared" si="2"/>
        <v>Brian E</v>
      </c>
      <c r="E151" t="str">
        <f>TRIM(LEFT(Customer_Table[[#This Row],[name]],FIND(",",Customer_Table[[#This Row],[name]])-1))</f>
        <v>Sutter</v>
      </c>
    </row>
    <row r="152" spans="1:5" ht="15.6" x14ac:dyDescent="0.3">
      <c r="A152" s="1" t="s">
        <v>2222</v>
      </c>
      <c r="B152" s="1" t="s">
        <v>2534</v>
      </c>
      <c r="C152" t="str">
        <f>TRIM(MID(Customer_Table[[#This Row],[name]],FIND(",",Customer_Table[[#This Row],[name]])+1,3))</f>
        <v>Ms</v>
      </c>
      <c r="D152" t="str">
        <f t="shared" si="2"/>
        <v>Bonnie</v>
      </c>
      <c r="E152" t="str">
        <f>TRIM(LEFT(Customer_Table[[#This Row],[name]],FIND(",",Customer_Table[[#This Row],[name]])-1))</f>
        <v>Yesian</v>
      </c>
    </row>
    <row r="153" spans="1:5" ht="15.6" x14ac:dyDescent="0.3">
      <c r="A153" s="1" t="s">
        <v>2221</v>
      </c>
      <c r="B153" s="1" t="s">
        <v>2535</v>
      </c>
      <c r="C153" t="str">
        <f>TRIM(MID(Customer_Table[[#This Row],[name]],FIND(",",Customer_Table[[#This Row],[name]])+1,3))</f>
        <v>Mr</v>
      </c>
      <c r="D153" t="str">
        <f t="shared" si="2"/>
        <v>Michael P</v>
      </c>
      <c r="E153" t="str">
        <f>TRIM(LEFT(Customer_Table[[#This Row],[name]],FIND(",",Customer_Table[[#This Row],[name]])-1))</f>
        <v>Meers</v>
      </c>
    </row>
    <row r="154" spans="1:5" ht="15.6" x14ac:dyDescent="0.3">
      <c r="A154" s="1" t="s">
        <v>2220</v>
      </c>
      <c r="B154" s="1" t="s">
        <v>2536</v>
      </c>
      <c r="C154" t="str">
        <f>TRIM(MID(Customer_Table[[#This Row],[name]],FIND(",",Customer_Table[[#This Row],[name]])+1,3))</f>
        <v>Mr</v>
      </c>
      <c r="D154" t="str">
        <f t="shared" si="2"/>
        <v>Paul</v>
      </c>
      <c r="E154" t="str">
        <f>TRIM(LEFT(Customer_Table[[#This Row],[name]],FIND(",",Customer_Table[[#This Row],[name]])-1))</f>
        <v>Conlon</v>
      </c>
    </row>
    <row r="155" spans="1:5" ht="15.6" x14ac:dyDescent="0.3">
      <c r="A155" s="1" t="s">
        <v>2219</v>
      </c>
      <c r="B155" s="1" t="s">
        <v>2537</v>
      </c>
      <c r="C155" t="str">
        <f>TRIM(MID(Customer_Table[[#This Row],[name]],FIND(",",Customer_Table[[#This Row],[name]])+1,3))</f>
        <v>Mr</v>
      </c>
      <c r="D155" t="str">
        <f t="shared" si="2"/>
        <v>Michael</v>
      </c>
      <c r="E155" t="str">
        <f>TRIM(LEFT(Customer_Table[[#This Row],[name]],FIND(",",Customer_Table[[#This Row],[name]])-1))</f>
        <v>Arnstein</v>
      </c>
    </row>
    <row r="156" spans="1:5" ht="15.6" x14ac:dyDescent="0.3">
      <c r="A156" s="1" t="s">
        <v>2218</v>
      </c>
      <c r="B156" s="1" t="s">
        <v>2538</v>
      </c>
      <c r="C156" t="str">
        <f>TRIM(MID(Customer_Table[[#This Row],[name]],FIND(",",Customer_Table[[#This Row],[name]])+1,3))</f>
        <v>Mr</v>
      </c>
      <c r="D156" t="str">
        <f t="shared" si="2"/>
        <v>Samuel</v>
      </c>
      <c r="E156" t="str">
        <f>TRIM(LEFT(Customer_Table[[#This Row],[name]],FIND(",",Customer_Table[[#This Row],[name]])-1))</f>
        <v>Jurek</v>
      </c>
    </row>
    <row r="157" spans="1:5" ht="15.6" x14ac:dyDescent="0.3">
      <c r="A157" s="1" t="s">
        <v>2217</v>
      </c>
      <c r="B157" s="1" t="s">
        <v>2539</v>
      </c>
      <c r="C157" t="str">
        <f>TRIM(MID(Customer_Table[[#This Row],[name]],FIND(",",Customer_Table[[#This Row],[name]])+1,3))</f>
        <v>Mr</v>
      </c>
      <c r="D157" t="str">
        <f t="shared" si="2"/>
        <v>Matthew</v>
      </c>
      <c r="E157" t="str">
        <f>TRIM(LEFT(Customer_Table[[#This Row],[name]],FIND(",",Customer_Table[[#This Row],[name]])-1))</f>
        <v>Thill</v>
      </c>
    </row>
    <row r="158" spans="1:5" ht="15.6" x14ac:dyDescent="0.3">
      <c r="A158" s="1" t="s">
        <v>2216</v>
      </c>
      <c r="B158" s="1" t="s">
        <v>2540</v>
      </c>
      <c r="C158" t="str">
        <f>TRIM(MID(Customer_Table[[#This Row],[name]],FIND(",",Customer_Table[[#This Row],[name]])+1,3))</f>
        <v>Mr</v>
      </c>
      <c r="D158" t="str">
        <f t="shared" si="2"/>
        <v>Daniel</v>
      </c>
      <c r="E158" t="str">
        <f>TRIM(LEFT(Customer_Table[[#This Row],[name]],FIND(",",Customer_Table[[#This Row],[name]])-1))</f>
        <v>Glaz</v>
      </c>
    </row>
    <row r="159" spans="1:5" ht="15.6" x14ac:dyDescent="0.3">
      <c r="A159" s="1" t="s">
        <v>2215</v>
      </c>
      <c r="B159" s="1" t="s">
        <v>2541</v>
      </c>
      <c r="C159" t="str">
        <f>TRIM(MID(Customer_Table[[#This Row],[name]],FIND(",",Customer_Table[[#This Row],[name]])+1,3))</f>
        <v>Ms</v>
      </c>
      <c r="D159" t="str">
        <f t="shared" si="2"/>
        <v>Syndy</v>
      </c>
      <c r="E159" t="str">
        <f>TRIM(LEFT(Customer_Table[[#This Row],[name]],FIND(",",Customer_Table[[#This Row],[name]])-1))</f>
        <v>Sampson</v>
      </c>
    </row>
    <row r="160" spans="1:5" ht="15.6" x14ac:dyDescent="0.3">
      <c r="A160" s="1" t="s">
        <v>2214</v>
      </c>
      <c r="B160" s="1" t="s">
        <v>2542</v>
      </c>
      <c r="C160" t="str">
        <f>TRIM(MID(Customer_Table[[#This Row],[name]],FIND(",",Customer_Table[[#This Row],[name]])+1,3))</f>
        <v>Ms</v>
      </c>
      <c r="D160" t="str">
        <f t="shared" si="2"/>
        <v>Aleksandra</v>
      </c>
      <c r="E160" t="str">
        <f>TRIM(LEFT(Customer_Table[[#This Row],[name]],FIND(",",Customer_Table[[#This Row],[name]])-1))</f>
        <v>Duliba</v>
      </c>
    </row>
    <row r="161" spans="1:5" ht="15.6" x14ac:dyDescent="0.3">
      <c r="A161" s="1" t="s">
        <v>2213</v>
      </c>
      <c r="B161" s="1" t="s">
        <v>2543</v>
      </c>
      <c r="C161" t="str">
        <f>TRIM(MID(Customer_Table[[#This Row],[name]],FIND(",",Customer_Table[[#This Row],[name]])+1,3))</f>
        <v>Mr</v>
      </c>
      <c r="D161" t="str">
        <f t="shared" si="2"/>
        <v>Steeve T Sr.</v>
      </c>
      <c r="E161" t="str">
        <f>TRIM(LEFT(Customer_Table[[#This Row],[name]],FIND(",",Customer_Table[[#This Row],[name]])-1))</f>
        <v>Tanguay</v>
      </c>
    </row>
    <row r="162" spans="1:5" ht="15.6" x14ac:dyDescent="0.3">
      <c r="A162" s="1" t="s">
        <v>2212</v>
      </c>
      <c r="B162" s="1" t="s">
        <v>2544</v>
      </c>
      <c r="C162" t="str">
        <f>TRIM(MID(Customer_Table[[#This Row],[name]],FIND(",",Customer_Table[[#This Row],[name]])+1,3))</f>
        <v>Mr</v>
      </c>
      <c r="D162" t="str">
        <f t="shared" si="2"/>
        <v>Richard</v>
      </c>
      <c r="E162" t="str">
        <f>TRIM(LEFT(Customer_Table[[#This Row],[name]],FIND(",",Customer_Table[[#This Row],[name]])-1))</f>
        <v>McClelland</v>
      </c>
    </row>
    <row r="163" spans="1:5" ht="15.6" x14ac:dyDescent="0.3">
      <c r="A163" s="1" t="s">
        <v>2211</v>
      </c>
      <c r="B163" s="1" t="s">
        <v>2545</v>
      </c>
      <c r="C163" t="str">
        <f>TRIM(MID(Customer_Table[[#This Row],[name]],FIND(",",Customer_Table[[#This Row],[name]])+1,3))</f>
        <v>Mr</v>
      </c>
      <c r="D163" t="str">
        <f t="shared" si="2"/>
        <v>Aaron T</v>
      </c>
      <c r="E163" t="str">
        <f>TRIM(LEFT(Customer_Table[[#This Row],[name]],FIND(",",Customer_Table[[#This Row],[name]])-1))</f>
        <v>Gorman</v>
      </c>
    </row>
    <row r="164" spans="1:5" ht="15.6" x14ac:dyDescent="0.3">
      <c r="A164" s="1" t="s">
        <v>2210</v>
      </c>
      <c r="B164" s="1" t="s">
        <v>2546</v>
      </c>
      <c r="C164" t="str">
        <f>TRIM(MID(Customer_Table[[#This Row],[name]],FIND(",",Customer_Table[[#This Row],[name]])+1,3))</f>
        <v>Mr</v>
      </c>
      <c r="D164" t="str">
        <f t="shared" si="2"/>
        <v>Akira</v>
      </c>
      <c r="E164" t="str">
        <f>TRIM(LEFT(Customer_Table[[#This Row],[name]],FIND(",",Customer_Table[[#This Row],[name]])-1))</f>
        <v>Nishimura</v>
      </c>
    </row>
    <row r="165" spans="1:5" ht="15.6" x14ac:dyDescent="0.3">
      <c r="A165" s="1" t="s">
        <v>2209</v>
      </c>
      <c r="B165" s="1" t="s">
        <v>2547</v>
      </c>
      <c r="C165" t="str">
        <f>TRIM(MID(Customer_Table[[#This Row],[name]],FIND(",",Customer_Table[[#This Row],[name]])+1,3))</f>
        <v>Mr</v>
      </c>
      <c r="D165" t="str">
        <f t="shared" si="2"/>
        <v>Ben</v>
      </c>
      <c r="E165" t="str">
        <f>TRIM(LEFT(Customer_Table[[#This Row],[name]],FIND(",",Customer_Table[[#This Row],[name]])-1))</f>
        <v>Brimble</v>
      </c>
    </row>
    <row r="166" spans="1:5" ht="15.6" x14ac:dyDescent="0.3">
      <c r="A166" s="1" t="s">
        <v>2208</v>
      </c>
      <c r="B166" s="1" t="s">
        <v>2548</v>
      </c>
      <c r="C166" t="str">
        <f>TRIM(MID(Customer_Table[[#This Row],[name]],FIND(",",Customer_Table[[#This Row],[name]])+1,3))</f>
        <v>Ms</v>
      </c>
      <c r="D166" t="str">
        <f t="shared" si="2"/>
        <v>Jana</v>
      </c>
      <c r="E166" t="str">
        <f>TRIM(LEFT(Customer_Table[[#This Row],[name]],FIND(",",Customer_Table[[#This Row],[name]])-1))</f>
        <v>Trenk</v>
      </c>
    </row>
    <row r="167" spans="1:5" ht="15.6" x14ac:dyDescent="0.3">
      <c r="A167" s="1" t="s">
        <v>2207</v>
      </c>
      <c r="B167" s="1" t="s">
        <v>2549</v>
      </c>
      <c r="C167" t="str">
        <f>TRIM(MID(Customer_Table[[#This Row],[name]],FIND(",",Customer_Table[[#This Row],[name]])+1,3))</f>
        <v>Mr</v>
      </c>
      <c r="D167" t="str">
        <f t="shared" si="2"/>
        <v>Jay T.</v>
      </c>
      <c r="E167" t="str">
        <f>TRIM(LEFT(Customer_Table[[#This Row],[name]],FIND(",",Customer_Table[[#This Row],[name]])-1))</f>
        <v>Wittmann</v>
      </c>
    </row>
    <row r="168" spans="1:5" ht="15.6" x14ac:dyDescent="0.3">
      <c r="A168" s="1" t="s">
        <v>2206</v>
      </c>
      <c r="B168" s="1" t="s">
        <v>2550</v>
      </c>
      <c r="C168" t="str">
        <f>TRIM(MID(Customer_Table[[#This Row],[name]],FIND(",",Customer_Table[[#This Row],[name]])+1,3))</f>
        <v>Ms</v>
      </c>
      <c r="D168" t="str">
        <f t="shared" si="2"/>
        <v>Marie-Helene</v>
      </c>
      <c r="E168" t="str">
        <f>TRIM(LEFT(Customer_Table[[#This Row],[name]],FIND(",",Customer_Table[[#This Row],[name]])-1))</f>
        <v>Tremblay</v>
      </c>
    </row>
    <row r="169" spans="1:5" ht="15.6" x14ac:dyDescent="0.3">
      <c r="A169" s="1" t="s">
        <v>2205</v>
      </c>
      <c r="B169" s="1" t="s">
        <v>2551</v>
      </c>
      <c r="C169" t="str">
        <f>TRIM(MID(Customer_Table[[#This Row],[name]],FIND(",",Customer_Table[[#This Row],[name]])+1,3))</f>
        <v>Ms</v>
      </c>
      <c r="D169" t="str">
        <f t="shared" si="2"/>
        <v>Bret R</v>
      </c>
      <c r="E169" t="str">
        <f>TRIM(LEFT(Customer_Table[[#This Row],[name]],FIND(",",Customer_Table[[#This Row],[name]])-1))</f>
        <v>Scofield</v>
      </c>
    </row>
    <row r="170" spans="1:5" ht="15.6" x14ac:dyDescent="0.3">
      <c r="A170" s="1" t="s">
        <v>2204</v>
      </c>
      <c r="B170" s="1" t="s">
        <v>2552</v>
      </c>
      <c r="C170" t="str">
        <f>TRIM(MID(Customer_Table[[#This Row],[name]],FIND(",",Customer_Table[[#This Row],[name]])+1,3))</f>
        <v>Mr</v>
      </c>
      <c r="D170" t="str">
        <f t="shared" si="2"/>
        <v>Gardner L</v>
      </c>
      <c r="E170" t="str">
        <f>TRIM(LEFT(Customer_Table[[#This Row],[name]],FIND(",",Customer_Table[[#This Row],[name]])-1))</f>
        <v>Yost</v>
      </c>
    </row>
    <row r="171" spans="1:5" ht="15.6" x14ac:dyDescent="0.3">
      <c r="A171" s="1" t="s">
        <v>2203</v>
      </c>
      <c r="B171" s="1" t="s">
        <v>2553</v>
      </c>
      <c r="C171" t="str">
        <f>TRIM(MID(Customer_Table[[#This Row],[name]],FIND(",",Customer_Table[[#This Row],[name]])+1,3))</f>
        <v>Mr</v>
      </c>
      <c r="D171" t="str">
        <f t="shared" si="2"/>
        <v>Bobby</v>
      </c>
      <c r="E171" t="str">
        <f>TRIM(LEFT(Customer_Table[[#This Row],[name]],FIND(",",Customer_Table[[#This Row],[name]])-1))</f>
        <v>Torphy</v>
      </c>
    </row>
    <row r="172" spans="1:5" ht="15.6" x14ac:dyDescent="0.3">
      <c r="A172" s="1" t="s">
        <v>2202</v>
      </c>
      <c r="B172" s="1" t="s">
        <v>2554</v>
      </c>
      <c r="C172" t="str">
        <f>TRIM(MID(Customer_Table[[#This Row],[name]],FIND(",",Customer_Table[[#This Row],[name]])+1,3))</f>
        <v>Ms</v>
      </c>
      <c r="D172" t="str">
        <f t="shared" si="2"/>
        <v>Natalie</v>
      </c>
      <c r="E172" t="str">
        <f>TRIM(LEFT(Customer_Table[[#This Row],[name]],FIND(",",Customer_Table[[#This Row],[name]])-1))</f>
        <v>Busby</v>
      </c>
    </row>
    <row r="173" spans="1:5" ht="15.6" x14ac:dyDescent="0.3">
      <c r="A173" s="1" t="s">
        <v>2201</v>
      </c>
      <c r="B173" s="1" t="s">
        <v>2555</v>
      </c>
      <c r="C173" t="str">
        <f>TRIM(MID(Customer_Table[[#This Row],[name]],FIND(",",Customer_Table[[#This Row],[name]])+1,3))</f>
        <v>Ms</v>
      </c>
      <c r="D173" t="str">
        <f t="shared" si="2"/>
        <v>Lina</v>
      </c>
      <c r="E173" t="str">
        <f>TRIM(LEFT(Customer_Table[[#This Row],[name]],FIND(",",Customer_Table[[#This Row],[name]])-1))</f>
        <v>Nguyen</v>
      </c>
    </row>
    <row r="174" spans="1:5" ht="15.6" x14ac:dyDescent="0.3">
      <c r="A174" s="1" t="s">
        <v>2200</v>
      </c>
      <c r="B174" s="1" t="s">
        <v>2556</v>
      </c>
      <c r="C174" t="str">
        <f>TRIM(MID(Customer_Table[[#This Row],[name]],FIND(",",Customer_Table[[#This Row],[name]])+1,3))</f>
        <v>Mr</v>
      </c>
      <c r="D174" t="str">
        <f t="shared" si="2"/>
        <v>Zebulon</v>
      </c>
      <c r="E174" t="str">
        <f>TRIM(LEFT(Customer_Table[[#This Row],[name]],FIND(",",Customer_Table[[#This Row],[name]])-1))</f>
        <v>Hanley</v>
      </c>
    </row>
    <row r="175" spans="1:5" ht="15.6" x14ac:dyDescent="0.3">
      <c r="A175" s="1" t="s">
        <v>2199</v>
      </c>
      <c r="B175" s="1" t="s">
        <v>2557</v>
      </c>
      <c r="C175" t="str">
        <f>TRIM(MID(Customer_Table[[#This Row],[name]],FIND(",",Customer_Table[[#This Row],[name]])+1,3))</f>
        <v>Ms</v>
      </c>
      <c r="D175" t="str">
        <f t="shared" si="2"/>
        <v>Amanda</v>
      </c>
      <c r="E175" t="str">
        <f>TRIM(LEFT(Customer_Table[[#This Row],[name]],FIND(",",Customer_Table[[#This Row],[name]])-1))</f>
        <v>Scheer</v>
      </c>
    </row>
    <row r="176" spans="1:5" ht="15.6" x14ac:dyDescent="0.3">
      <c r="A176" s="1" t="s">
        <v>2198</v>
      </c>
      <c r="B176" s="1" t="s">
        <v>2558</v>
      </c>
      <c r="C176" t="str">
        <f>TRIM(MID(Customer_Table[[#This Row],[name]],FIND(",",Customer_Table[[#This Row],[name]])+1,3))</f>
        <v>Mr</v>
      </c>
      <c r="D176" t="str">
        <f t="shared" si="2"/>
        <v>Greg</v>
      </c>
      <c r="E176" t="str">
        <f>TRIM(LEFT(Customer_Table[[#This Row],[name]],FIND(",",Customer_Table[[#This Row],[name]])-1))</f>
        <v>Rankin</v>
      </c>
    </row>
    <row r="177" spans="1:5" ht="15.6" x14ac:dyDescent="0.3">
      <c r="A177" s="1" t="s">
        <v>2197</v>
      </c>
      <c r="B177" s="1" t="s">
        <v>2559</v>
      </c>
      <c r="C177" t="str">
        <f>TRIM(MID(Customer_Table[[#This Row],[name]],FIND(",",Customer_Table[[#This Row],[name]])+1,3))</f>
        <v>Mr</v>
      </c>
      <c r="D177" t="str">
        <f t="shared" si="2"/>
        <v>John</v>
      </c>
      <c r="E177" t="str">
        <f>TRIM(LEFT(Customer_Table[[#This Row],[name]],FIND(",",Customer_Table[[#This Row],[name]])-1))</f>
        <v>Ricardi</v>
      </c>
    </row>
    <row r="178" spans="1:5" ht="15.6" x14ac:dyDescent="0.3">
      <c r="A178" s="1" t="s">
        <v>2196</v>
      </c>
      <c r="B178" s="1" t="s">
        <v>2560</v>
      </c>
      <c r="C178" t="str">
        <f>TRIM(MID(Customer_Table[[#This Row],[name]],FIND(",",Customer_Table[[#This Row],[name]])+1,3))</f>
        <v>Ms</v>
      </c>
      <c r="D178" t="str">
        <f t="shared" si="2"/>
        <v>Kelsey A.</v>
      </c>
      <c r="E178" t="str">
        <f>TRIM(LEFT(Customer_Table[[#This Row],[name]],FIND(",",Customer_Table[[#This Row],[name]])-1))</f>
        <v>Karkos</v>
      </c>
    </row>
    <row r="179" spans="1:5" ht="15.6" x14ac:dyDescent="0.3">
      <c r="A179" s="1" t="s">
        <v>2195</v>
      </c>
      <c r="B179" s="1" t="s">
        <v>2561</v>
      </c>
      <c r="C179" t="str">
        <f>TRIM(MID(Customer_Table[[#This Row],[name]],FIND(",",Customer_Table[[#This Row],[name]])+1,3))</f>
        <v>Ms</v>
      </c>
      <c r="D179" t="str">
        <f t="shared" si="2"/>
        <v>Bronwen L</v>
      </c>
      <c r="E179" t="str">
        <f>TRIM(LEFT(Customer_Table[[#This Row],[name]],FIND(",",Customer_Table[[#This Row],[name]])-1))</f>
        <v>Price-Dierksen</v>
      </c>
    </row>
    <row r="180" spans="1:5" ht="15.6" x14ac:dyDescent="0.3">
      <c r="A180" s="1" t="s">
        <v>2194</v>
      </c>
      <c r="B180" s="1" t="s">
        <v>2562</v>
      </c>
      <c r="C180" t="str">
        <f>TRIM(MID(Customer_Table[[#This Row],[name]],FIND(",",Customer_Table[[#This Row],[name]])+1,3))</f>
        <v>Ms</v>
      </c>
      <c r="D180" t="str">
        <f t="shared" si="2"/>
        <v>Manuela</v>
      </c>
      <c r="E180" t="str">
        <f>TRIM(LEFT(Customer_Table[[#This Row],[name]],FIND(",",Customer_Table[[#This Row],[name]])-1))</f>
        <v>Knispel</v>
      </c>
    </row>
    <row r="181" spans="1:5" ht="15.6" x14ac:dyDescent="0.3">
      <c r="A181" s="1" t="s">
        <v>2193</v>
      </c>
      <c r="B181" s="1" t="s">
        <v>2563</v>
      </c>
      <c r="C181" t="str">
        <f>TRIM(MID(Customer_Table[[#This Row],[name]],FIND(",",Customer_Table[[#This Row],[name]])+1,3))</f>
        <v>Ms</v>
      </c>
      <c r="D181" t="str">
        <f t="shared" si="2"/>
        <v>Jennifer L</v>
      </c>
      <c r="E181" t="str">
        <f>TRIM(LEFT(Customer_Table[[#This Row],[name]],FIND(",",Customer_Table[[#This Row],[name]])-1))</f>
        <v>King</v>
      </c>
    </row>
    <row r="182" spans="1:5" ht="15.6" x14ac:dyDescent="0.3">
      <c r="A182" s="1" t="s">
        <v>2192</v>
      </c>
      <c r="B182" s="1" t="s">
        <v>2564</v>
      </c>
      <c r="C182" t="str">
        <f>TRIM(MID(Customer_Table[[#This Row],[name]],FIND(",",Customer_Table[[#This Row],[name]])+1,3))</f>
        <v>Ms</v>
      </c>
      <c r="D182" t="str">
        <f t="shared" si="2"/>
        <v>Abby W.</v>
      </c>
      <c r="E182" t="str">
        <f>TRIM(LEFT(Customer_Table[[#This Row],[name]],FIND(",",Customer_Table[[#This Row],[name]])-1))</f>
        <v>Samuelson</v>
      </c>
    </row>
    <row r="183" spans="1:5" ht="15.6" x14ac:dyDescent="0.3">
      <c r="A183" s="1" t="s">
        <v>2191</v>
      </c>
      <c r="B183" s="1" t="s">
        <v>2565</v>
      </c>
      <c r="C183" t="str">
        <f>TRIM(MID(Customer_Table[[#This Row],[name]],FIND(",",Customer_Table[[#This Row],[name]])+1,3))</f>
        <v>Mr</v>
      </c>
      <c r="D183" t="str">
        <f t="shared" si="2"/>
        <v>Tyler</v>
      </c>
      <c r="E183" t="str">
        <f>TRIM(LEFT(Customer_Table[[#This Row],[name]],FIND(",",Customer_Table[[#This Row],[name]])-1))</f>
        <v>Fredsall</v>
      </c>
    </row>
    <row r="184" spans="1:5" ht="15.6" x14ac:dyDescent="0.3">
      <c r="A184" s="1" t="s">
        <v>2190</v>
      </c>
      <c r="B184" s="1" t="s">
        <v>2566</v>
      </c>
      <c r="C184" t="str">
        <f>TRIM(MID(Customer_Table[[#This Row],[name]],FIND(",",Customer_Table[[#This Row],[name]])+1,3))</f>
        <v>Mr</v>
      </c>
      <c r="D184" t="str">
        <f t="shared" si="2"/>
        <v>Jeffrey</v>
      </c>
      <c r="E184" t="str">
        <f>TRIM(LEFT(Customer_Table[[#This Row],[name]],FIND(",",Customer_Table[[#This Row],[name]])-1))</f>
        <v>Eggleston</v>
      </c>
    </row>
    <row r="185" spans="1:5" ht="15.6" x14ac:dyDescent="0.3">
      <c r="A185" s="1" t="s">
        <v>2189</v>
      </c>
      <c r="B185" s="1" t="s">
        <v>2567</v>
      </c>
      <c r="C185" t="str">
        <f>TRIM(MID(Customer_Table[[#This Row],[name]],FIND(",",Customer_Table[[#This Row],[name]])+1,3))</f>
        <v>Mr</v>
      </c>
      <c r="D185" t="str">
        <f t="shared" si="2"/>
        <v>Matthew F</v>
      </c>
      <c r="E185" t="str">
        <f>TRIM(LEFT(Customer_Table[[#This Row],[name]],FIND(",",Customer_Table[[#This Row],[name]])-1))</f>
        <v>Palombaro</v>
      </c>
    </row>
    <row r="186" spans="1:5" ht="15.6" x14ac:dyDescent="0.3">
      <c r="A186" s="1" t="s">
        <v>2188</v>
      </c>
      <c r="B186" s="1" t="s">
        <v>2568</v>
      </c>
      <c r="C186" t="str">
        <f>TRIM(MID(Customer_Table[[#This Row],[name]],FIND(",",Customer_Table[[#This Row],[name]])+1,3))</f>
        <v>Mr</v>
      </c>
      <c r="D186" t="str">
        <f t="shared" si="2"/>
        <v>Ryan J.</v>
      </c>
      <c r="E186" t="str">
        <f>TRIM(LEFT(Customer_Table[[#This Row],[name]],FIND(",",Customer_Table[[#This Row],[name]])-1))</f>
        <v>Silva</v>
      </c>
    </row>
    <row r="187" spans="1:5" ht="15.6" x14ac:dyDescent="0.3">
      <c r="A187" s="1" t="s">
        <v>2187</v>
      </c>
      <c r="B187" s="1" t="s">
        <v>2569</v>
      </c>
      <c r="C187" t="str">
        <f>TRIM(MID(Customer_Table[[#This Row],[name]],FIND(",",Customer_Table[[#This Row],[name]])+1,3))</f>
        <v>Ms</v>
      </c>
      <c r="D187" t="str">
        <f t="shared" si="2"/>
        <v>Amy</v>
      </c>
      <c r="E187" t="str">
        <f>TRIM(LEFT(Customer_Table[[#This Row],[name]],FIND(",",Customer_Table[[#This Row],[name]])-1))</f>
        <v>Bugala</v>
      </c>
    </row>
    <row r="188" spans="1:5" ht="15.6" x14ac:dyDescent="0.3">
      <c r="A188" s="1" t="s">
        <v>2186</v>
      </c>
      <c r="B188" s="1" t="s">
        <v>2570</v>
      </c>
      <c r="C188" t="str">
        <f>TRIM(MID(Customer_Table[[#This Row],[name]],FIND(",",Customer_Table[[#This Row],[name]])+1,3))</f>
        <v>Mr</v>
      </c>
      <c r="D188" t="str">
        <f t="shared" si="2"/>
        <v>Andrew P</v>
      </c>
      <c r="E188" t="str">
        <f>TRIM(LEFT(Customer_Table[[#This Row],[name]],FIND(",",Customer_Table[[#This Row],[name]])-1))</f>
        <v>Dublin</v>
      </c>
    </row>
    <row r="189" spans="1:5" ht="15.6" x14ac:dyDescent="0.3">
      <c r="A189" s="1" t="s">
        <v>2185</v>
      </c>
      <c r="B189" s="1" t="s">
        <v>2571</v>
      </c>
      <c r="C189" t="str">
        <f>TRIM(MID(Customer_Table[[#This Row],[name]],FIND(",",Customer_Table[[#This Row],[name]])+1,3))</f>
        <v>Mr</v>
      </c>
      <c r="D189" t="str">
        <f t="shared" si="2"/>
        <v>George M. V</v>
      </c>
      <c r="E189" t="str">
        <f>TRIM(LEFT(Customer_Table[[#This Row],[name]],FIND(",",Customer_Table[[#This Row],[name]])-1))</f>
        <v>Cleland</v>
      </c>
    </row>
    <row r="190" spans="1:5" ht="15.6" x14ac:dyDescent="0.3">
      <c r="A190" s="1" t="s">
        <v>2184</v>
      </c>
      <c r="B190" s="1" t="s">
        <v>2572</v>
      </c>
      <c r="C190" t="str">
        <f>TRIM(MID(Customer_Table[[#This Row],[name]],FIND(",",Customer_Table[[#This Row],[name]])+1,3))</f>
        <v>Ms</v>
      </c>
      <c r="D190" t="str">
        <f t="shared" si="2"/>
        <v>Sarah</v>
      </c>
      <c r="E190" t="str">
        <f>TRIM(LEFT(Customer_Table[[#This Row],[name]],FIND(",",Customer_Table[[#This Row],[name]])-1))</f>
        <v>Evans</v>
      </c>
    </row>
    <row r="191" spans="1:5" ht="15.6" x14ac:dyDescent="0.3">
      <c r="A191" s="1" t="s">
        <v>2183</v>
      </c>
      <c r="B191" s="1" t="s">
        <v>2573</v>
      </c>
      <c r="C191" t="str">
        <f>TRIM(MID(Customer_Table[[#This Row],[name]],FIND(",",Customer_Table[[#This Row],[name]])+1,3))</f>
        <v>Ms</v>
      </c>
      <c r="D191" t="str">
        <f t="shared" si="2"/>
        <v>Lara</v>
      </c>
      <c r="E191" t="str">
        <f>TRIM(LEFT(Customer_Table[[#This Row],[name]],FIND(",",Customer_Table[[#This Row],[name]])-1))</f>
        <v>Boyd</v>
      </c>
    </row>
    <row r="192" spans="1:5" ht="15.6" x14ac:dyDescent="0.3">
      <c r="A192" s="1" t="s">
        <v>2182</v>
      </c>
      <c r="B192" s="1" t="s">
        <v>2574</v>
      </c>
      <c r="C192" t="str">
        <f>TRIM(MID(Customer_Table[[#This Row],[name]],FIND(",",Customer_Table[[#This Row],[name]])+1,3))</f>
        <v>Mr</v>
      </c>
      <c r="D192" t="str">
        <f t="shared" si="2"/>
        <v>Sebastien</v>
      </c>
      <c r="E192" t="str">
        <f>TRIM(LEFT(Customer_Table[[#This Row],[name]],FIND(",",Customer_Table[[#This Row],[name]])-1))</f>
        <v>Roulier</v>
      </c>
    </row>
    <row r="193" spans="1:5" ht="15.6" x14ac:dyDescent="0.3">
      <c r="A193" s="1" t="s">
        <v>2181</v>
      </c>
      <c r="B193" s="1" t="s">
        <v>2575</v>
      </c>
      <c r="C193" t="str">
        <f>TRIM(MID(Customer_Table[[#This Row],[name]],FIND(",",Customer_Table[[#This Row],[name]])+1,3))</f>
        <v>Mr</v>
      </c>
      <c r="D193" t="str">
        <f t="shared" si="2"/>
        <v>Padraig</v>
      </c>
      <c r="E193" t="str">
        <f>TRIM(LEFT(Customer_Table[[#This Row],[name]],FIND(",",Customer_Table[[#This Row],[name]])-1))</f>
        <v>Mullins</v>
      </c>
    </row>
    <row r="194" spans="1:5" ht="15.6" x14ac:dyDescent="0.3">
      <c r="A194" s="1" t="s">
        <v>2180</v>
      </c>
      <c r="B194" s="1" t="s">
        <v>2576</v>
      </c>
      <c r="C194" t="str">
        <f>TRIM(MID(Customer_Table[[#This Row],[name]],FIND(",",Customer_Table[[#This Row],[name]])+1,3))</f>
        <v>Ms</v>
      </c>
      <c r="D194" t="str">
        <f t="shared" ref="D194:D257" si="3">TRIM(MID(B194,FIND(" ",B194,FIND(",",B194)+2)+1,LEN(B194)))</f>
        <v>Heather</v>
      </c>
      <c r="E194" t="str">
        <f>TRIM(LEFT(Customer_Table[[#This Row],[name]],FIND(",",Customer_Table[[#This Row],[name]])-1))</f>
        <v>Hofmann</v>
      </c>
    </row>
    <row r="195" spans="1:5" ht="15.6" x14ac:dyDescent="0.3">
      <c r="A195" s="1" t="s">
        <v>2179</v>
      </c>
      <c r="B195" s="1" t="s">
        <v>2577</v>
      </c>
      <c r="C195" t="str">
        <f>TRIM(MID(Customer_Table[[#This Row],[name]],FIND(",",Customer_Table[[#This Row],[name]])+1,3))</f>
        <v>Mr</v>
      </c>
      <c r="D195" t="str">
        <f t="shared" si="3"/>
        <v>Jorge</v>
      </c>
      <c r="E195" t="str">
        <f>TRIM(LEFT(Customer_Table[[#This Row],[name]],FIND(",",Customer_Table[[#This Row],[name]])-1))</f>
        <v>Garcia Garcia</v>
      </c>
    </row>
    <row r="196" spans="1:5" ht="15.6" x14ac:dyDescent="0.3">
      <c r="A196" s="1" t="s">
        <v>2178</v>
      </c>
      <c r="B196" s="1" t="s">
        <v>2578</v>
      </c>
      <c r="C196" t="str">
        <f>TRIM(MID(Customer_Table[[#This Row],[name]],FIND(",",Customer_Table[[#This Row],[name]])+1,3))</f>
        <v>Mr</v>
      </c>
      <c r="D196" t="str">
        <f t="shared" si="3"/>
        <v>Jack R</v>
      </c>
      <c r="E196" t="str">
        <f>TRIM(LEFT(Customer_Table[[#This Row],[name]],FIND(",",Customer_Table[[#This Row],[name]])-1))</f>
        <v>Klecker</v>
      </c>
    </row>
    <row r="197" spans="1:5" ht="15.6" x14ac:dyDescent="0.3">
      <c r="A197" s="1" t="s">
        <v>2177</v>
      </c>
      <c r="B197" s="1" t="s">
        <v>2579</v>
      </c>
      <c r="C197" t="str">
        <f>TRIM(MID(Customer_Table[[#This Row],[name]],FIND(",",Customer_Table[[#This Row],[name]])+1,3))</f>
        <v>Mr</v>
      </c>
      <c r="D197" t="str">
        <f t="shared" si="3"/>
        <v>Felix</v>
      </c>
      <c r="E197" t="str">
        <f>TRIM(LEFT(Customer_Table[[#This Row],[name]],FIND(",",Customer_Table[[#This Row],[name]])-1))</f>
        <v>Cancre</v>
      </c>
    </row>
    <row r="198" spans="1:5" ht="15.6" x14ac:dyDescent="0.3">
      <c r="A198" s="1" t="s">
        <v>2176</v>
      </c>
      <c r="B198" s="1" t="s">
        <v>2580</v>
      </c>
      <c r="C198" t="str">
        <f>TRIM(MID(Customer_Table[[#This Row],[name]],FIND(",",Customer_Table[[#This Row],[name]])+1,3))</f>
        <v>Mr</v>
      </c>
      <c r="D198" t="str">
        <f t="shared" si="3"/>
        <v>Christopher C</v>
      </c>
      <c r="E198" t="str">
        <f>TRIM(LEFT(Customer_Table[[#This Row],[name]],FIND(",",Customer_Table[[#This Row],[name]])-1))</f>
        <v>Denucci</v>
      </c>
    </row>
    <row r="199" spans="1:5" ht="15.6" x14ac:dyDescent="0.3">
      <c r="A199" s="1" t="s">
        <v>2175</v>
      </c>
      <c r="B199" s="1" t="s">
        <v>2581</v>
      </c>
      <c r="C199" t="str">
        <f>TRIM(MID(Customer_Table[[#This Row],[name]],FIND(",",Customer_Table[[#This Row],[name]])+1,3))</f>
        <v>Mr</v>
      </c>
      <c r="D199" t="str">
        <f t="shared" si="3"/>
        <v>Jesse</v>
      </c>
      <c r="E199" t="str">
        <f>TRIM(LEFT(Customer_Table[[#This Row],[name]],FIND(",",Customer_Table[[#This Row],[name]])-1))</f>
        <v>Saldana</v>
      </c>
    </row>
    <row r="200" spans="1:5" ht="15.6" x14ac:dyDescent="0.3">
      <c r="A200" s="1" t="s">
        <v>2174</v>
      </c>
      <c r="B200" s="1" t="s">
        <v>2582</v>
      </c>
      <c r="C200" t="str">
        <f>TRIM(MID(Customer_Table[[#This Row],[name]],FIND(",",Customer_Table[[#This Row],[name]])+1,3))</f>
        <v>Ms</v>
      </c>
      <c r="D200" t="str">
        <f t="shared" si="3"/>
        <v>Jill</v>
      </c>
      <c r="E200" t="str">
        <f>TRIM(LEFT(Customer_Table[[#This Row],[name]],FIND(",",Customer_Table[[#This Row],[name]])-1))</f>
        <v>Weinberg</v>
      </c>
    </row>
    <row r="201" spans="1:5" ht="15.6" x14ac:dyDescent="0.3">
      <c r="A201" s="1" t="s">
        <v>2173</v>
      </c>
      <c r="B201" s="1" t="s">
        <v>2583</v>
      </c>
      <c r="C201" t="str">
        <f>TRIM(MID(Customer_Table[[#This Row],[name]],FIND(",",Customer_Table[[#This Row],[name]])+1,3))</f>
        <v>Mr</v>
      </c>
      <c r="D201" t="str">
        <f t="shared" si="3"/>
        <v>William</v>
      </c>
      <c r="E201" t="str">
        <f>TRIM(LEFT(Customer_Table[[#This Row],[name]],FIND(",",Customer_Table[[#This Row],[name]])-1))</f>
        <v>Walsh</v>
      </c>
    </row>
    <row r="202" spans="1:5" ht="15.6" x14ac:dyDescent="0.3">
      <c r="A202" s="1" t="s">
        <v>2172</v>
      </c>
      <c r="B202" s="1" t="s">
        <v>2584</v>
      </c>
      <c r="C202" t="str">
        <f>TRIM(MID(Customer_Table[[#This Row],[name]],FIND(",",Customer_Table[[#This Row],[name]])+1,3))</f>
        <v>Mr</v>
      </c>
      <c r="D202" t="str">
        <f t="shared" si="3"/>
        <v>Alejandro</v>
      </c>
      <c r="E202" t="str">
        <f>TRIM(LEFT(Customer_Table[[#This Row],[name]],FIND(",",Customer_Table[[#This Row],[name]])-1))</f>
        <v>Pasten</v>
      </c>
    </row>
    <row r="203" spans="1:5" ht="15.6" x14ac:dyDescent="0.3">
      <c r="A203" s="1" t="s">
        <v>2171</v>
      </c>
      <c r="B203" s="1" t="s">
        <v>2585</v>
      </c>
      <c r="C203" t="str">
        <f>TRIM(MID(Customer_Table[[#This Row],[name]],FIND(",",Customer_Table[[#This Row],[name]])+1,3))</f>
        <v>Mr</v>
      </c>
      <c r="D203" t="str">
        <f t="shared" si="3"/>
        <v>Ian E.</v>
      </c>
      <c r="E203" t="str">
        <f>TRIM(LEFT(Customer_Table[[#This Row],[name]],FIND(",",Customer_Table[[#This Row],[name]])-1))</f>
        <v>LaBelle</v>
      </c>
    </row>
    <row r="204" spans="1:5" ht="15.6" x14ac:dyDescent="0.3">
      <c r="A204" s="1" t="s">
        <v>2170</v>
      </c>
      <c r="B204" s="1" t="s">
        <v>2586</v>
      </c>
      <c r="C204" t="str">
        <f>TRIM(MID(Customer_Table[[#This Row],[name]],FIND(",",Customer_Table[[#This Row],[name]])+1,3))</f>
        <v>Mr</v>
      </c>
      <c r="D204" t="str">
        <f t="shared" si="3"/>
        <v>Hector Sr.</v>
      </c>
      <c r="E204" t="str">
        <f>TRIM(LEFT(Customer_Table[[#This Row],[name]],FIND(",",Customer_Table[[#This Row],[name]])-1))</f>
        <v>Guzman</v>
      </c>
    </row>
    <row r="205" spans="1:5" ht="15.6" x14ac:dyDescent="0.3">
      <c r="A205" s="1" t="s">
        <v>2169</v>
      </c>
      <c r="B205" s="1" t="s">
        <v>2587</v>
      </c>
      <c r="C205" t="str">
        <f>TRIM(MID(Customer_Table[[#This Row],[name]],FIND(",",Customer_Table[[#This Row],[name]])+1,3))</f>
        <v>Ms</v>
      </c>
      <c r="D205" t="str">
        <f t="shared" si="3"/>
        <v>Rebecca</v>
      </c>
      <c r="E205" t="str">
        <f>TRIM(LEFT(Customer_Table[[#This Row],[name]],FIND(",",Customer_Table[[#This Row],[name]])-1))</f>
        <v>Turnbull</v>
      </c>
    </row>
    <row r="206" spans="1:5" ht="15.6" x14ac:dyDescent="0.3">
      <c r="A206" s="1" t="s">
        <v>2168</v>
      </c>
      <c r="B206" s="1" t="s">
        <v>2588</v>
      </c>
      <c r="C206" t="str">
        <f>TRIM(MID(Customer_Table[[#This Row],[name]],FIND(",",Customer_Table[[#This Row],[name]])+1,3))</f>
        <v>Mr</v>
      </c>
      <c r="D206" t="str">
        <f t="shared" si="3"/>
        <v>Matt</v>
      </c>
      <c r="E206" t="str">
        <f>TRIM(LEFT(Customer_Table[[#This Row],[name]],FIND(",",Customer_Table[[#This Row],[name]])-1))</f>
        <v>Aguero</v>
      </c>
    </row>
    <row r="207" spans="1:5" ht="15.6" x14ac:dyDescent="0.3">
      <c r="A207" s="1" t="s">
        <v>2167</v>
      </c>
      <c r="B207" s="1" t="s">
        <v>2589</v>
      </c>
      <c r="C207" t="str">
        <f>TRIM(MID(Customer_Table[[#This Row],[name]],FIND(",",Customer_Table[[#This Row],[name]])+1,3))</f>
        <v>Ms</v>
      </c>
      <c r="D207" t="str">
        <f t="shared" si="3"/>
        <v>Elizabeth H</v>
      </c>
      <c r="E207" t="str">
        <f>TRIM(LEFT(Customer_Table[[#This Row],[name]],FIND(",",Customer_Table[[#This Row],[name]])-1))</f>
        <v>Woodward</v>
      </c>
    </row>
    <row r="208" spans="1:5" ht="15.6" x14ac:dyDescent="0.3">
      <c r="A208" s="1" t="s">
        <v>2166</v>
      </c>
      <c r="B208" s="1" t="s">
        <v>2590</v>
      </c>
      <c r="C208" t="str">
        <f>TRIM(MID(Customer_Table[[#This Row],[name]],FIND(",",Customer_Table[[#This Row],[name]])+1,3))</f>
        <v>Ms</v>
      </c>
      <c r="D208" t="str">
        <f t="shared" si="3"/>
        <v>Grace</v>
      </c>
      <c r="E208" t="str">
        <f>TRIM(LEFT(Customer_Table[[#This Row],[name]],FIND(",",Customer_Table[[#This Row],[name]])-1))</f>
        <v>McElroy</v>
      </c>
    </row>
    <row r="209" spans="1:5" ht="15.6" x14ac:dyDescent="0.3">
      <c r="A209" s="1" t="s">
        <v>2165</v>
      </c>
      <c r="B209" s="1" t="s">
        <v>2591</v>
      </c>
      <c r="C209" t="str">
        <f>TRIM(MID(Customer_Table[[#This Row],[name]],FIND(",",Customer_Table[[#This Row],[name]])+1,3))</f>
        <v>Mr</v>
      </c>
      <c r="D209" t="str">
        <f t="shared" si="3"/>
        <v>Jaime</v>
      </c>
      <c r="E209" t="str">
        <f>TRIM(LEFT(Customer_Table[[#This Row],[name]],FIND(",",Customer_Table[[#This Row],[name]])-1))</f>
        <v>Lopez</v>
      </c>
    </row>
    <row r="210" spans="1:5" ht="15.6" x14ac:dyDescent="0.3">
      <c r="A210" s="1" t="s">
        <v>2164</v>
      </c>
      <c r="B210" s="1" t="s">
        <v>2592</v>
      </c>
      <c r="C210" t="str">
        <f>TRIM(MID(Customer_Table[[#This Row],[name]],FIND(",",Customer_Table[[#This Row],[name]])+1,3))</f>
        <v>Ms</v>
      </c>
      <c r="D210" t="str">
        <f t="shared" si="3"/>
        <v>Calesse</v>
      </c>
      <c r="E210" t="str">
        <f>TRIM(LEFT(Customer_Table[[#This Row],[name]],FIND(",",Customer_Table[[#This Row],[name]])-1))</f>
        <v>Cardosi</v>
      </c>
    </row>
    <row r="211" spans="1:5" ht="15.6" x14ac:dyDescent="0.3">
      <c r="A211" s="1" t="s">
        <v>2163</v>
      </c>
      <c r="B211" s="1" t="s">
        <v>2593</v>
      </c>
      <c r="C211" t="str">
        <f>TRIM(MID(Customer_Table[[#This Row],[name]],FIND(",",Customer_Table[[#This Row],[name]])+1,3))</f>
        <v>Ms</v>
      </c>
      <c r="D211" t="str">
        <f t="shared" si="3"/>
        <v>Kate L</v>
      </c>
      <c r="E211" t="str">
        <f>TRIM(LEFT(Customer_Table[[#This Row],[name]],FIND(",",Customer_Table[[#This Row],[name]])-1))</f>
        <v>Looney</v>
      </c>
    </row>
    <row r="212" spans="1:5" ht="15.6" x14ac:dyDescent="0.3">
      <c r="A212" s="1" t="s">
        <v>2162</v>
      </c>
      <c r="B212" s="1" t="s">
        <v>2594</v>
      </c>
      <c r="C212" t="str">
        <f>TRIM(MID(Customer_Table[[#This Row],[name]],FIND(",",Customer_Table[[#This Row],[name]])+1,3))</f>
        <v>Mr</v>
      </c>
      <c r="D212" t="str">
        <f t="shared" si="3"/>
        <v>Sergey</v>
      </c>
      <c r="E212" t="str">
        <f>TRIM(LEFT(Customer_Table[[#This Row],[name]],FIND(",",Customer_Table[[#This Row],[name]])-1))</f>
        <v>Zyryanov</v>
      </c>
    </row>
    <row r="213" spans="1:5" ht="15.6" x14ac:dyDescent="0.3">
      <c r="A213" s="1" t="s">
        <v>2161</v>
      </c>
      <c r="B213" s="1" t="s">
        <v>2595</v>
      </c>
      <c r="C213" t="str">
        <f>TRIM(MID(Customer_Table[[#This Row],[name]],FIND(",",Customer_Table[[#This Row],[name]])+1,3))</f>
        <v>Mr</v>
      </c>
      <c r="D213" t="str">
        <f t="shared" si="3"/>
        <v>Timothy V</v>
      </c>
      <c r="E213" t="str">
        <f>TRIM(LEFT(Customer_Table[[#This Row],[name]],FIND(",",Customer_Table[[#This Row],[name]])-1))</f>
        <v>Gavin</v>
      </c>
    </row>
    <row r="214" spans="1:5" ht="15.6" x14ac:dyDescent="0.3">
      <c r="A214" s="1" t="s">
        <v>2160</v>
      </c>
      <c r="B214" s="1" t="s">
        <v>2596</v>
      </c>
      <c r="C214" t="str">
        <f>TRIM(MID(Customer_Table[[#This Row],[name]],FIND(",",Customer_Table[[#This Row],[name]])+1,3))</f>
        <v>Mr</v>
      </c>
      <c r="D214" t="str">
        <f t="shared" si="3"/>
        <v>Andrew S</v>
      </c>
      <c r="E214" t="str">
        <f>TRIM(LEFT(Customer_Table[[#This Row],[name]],FIND(",",Customer_Table[[#This Row],[name]])-1))</f>
        <v>Littlefield</v>
      </c>
    </row>
    <row r="215" spans="1:5" ht="15.6" x14ac:dyDescent="0.3">
      <c r="A215" s="1" t="s">
        <v>2159</v>
      </c>
      <c r="B215" s="1" t="s">
        <v>2597</v>
      </c>
      <c r="C215" t="str">
        <f>TRIM(MID(Customer_Table[[#This Row],[name]],FIND(",",Customer_Table[[#This Row],[name]])+1,3))</f>
        <v>Mr</v>
      </c>
      <c r="D215" t="str">
        <f t="shared" si="3"/>
        <v>Matthew D</v>
      </c>
      <c r="E215" t="str">
        <f>TRIM(LEFT(Customer_Table[[#This Row],[name]],FIND(",",Customer_Table[[#This Row],[name]])-1))</f>
        <v>Shearer</v>
      </c>
    </row>
    <row r="216" spans="1:5" ht="15.6" x14ac:dyDescent="0.3">
      <c r="A216" s="1" t="s">
        <v>2158</v>
      </c>
      <c r="B216" s="1" t="s">
        <v>2598</v>
      </c>
      <c r="C216" t="str">
        <f>TRIM(MID(Customer_Table[[#This Row],[name]],FIND(",",Customer_Table[[#This Row],[name]])+1,3))</f>
        <v>Ms</v>
      </c>
      <c r="D216" t="str">
        <f t="shared" si="3"/>
        <v>Jessica</v>
      </c>
      <c r="E216" t="str">
        <f>TRIM(LEFT(Customer_Table[[#This Row],[name]],FIND(",",Customer_Table[[#This Row],[name]])-1))</f>
        <v>Armstrong</v>
      </c>
    </row>
    <row r="217" spans="1:5" ht="15.6" x14ac:dyDescent="0.3">
      <c r="A217" s="1" t="s">
        <v>2157</v>
      </c>
      <c r="B217" s="1" t="s">
        <v>2599</v>
      </c>
      <c r="C217" t="str">
        <f>TRIM(MID(Customer_Table[[#This Row],[name]],FIND(",",Customer_Table[[#This Row],[name]])+1,3))</f>
        <v>Mr</v>
      </c>
      <c r="D217" t="str">
        <f t="shared" si="3"/>
        <v>Lawrence</v>
      </c>
      <c r="E217" t="str">
        <f>TRIM(LEFT(Customer_Table[[#This Row],[name]],FIND(",",Customer_Table[[#This Row],[name]])-1))</f>
        <v>Warriner</v>
      </c>
    </row>
    <row r="218" spans="1:5" ht="15.6" x14ac:dyDescent="0.3">
      <c r="A218" s="1" t="s">
        <v>2156</v>
      </c>
      <c r="B218" s="1" t="s">
        <v>2600</v>
      </c>
      <c r="C218" t="str">
        <f>TRIM(MID(Customer_Table[[#This Row],[name]],FIND(",",Customer_Table[[#This Row],[name]])+1,3))</f>
        <v>Mr</v>
      </c>
      <c r="D218" t="str">
        <f t="shared" si="3"/>
        <v>Alex</v>
      </c>
      <c r="E218" t="str">
        <f>TRIM(LEFT(Customer_Table[[#This Row],[name]],FIND(",",Customer_Table[[#This Row],[name]])-1))</f>
        <v>White</v>
      </c>
    </row>
    <row r="219" spans="1:5" ht="15.6" x14ac:dyDescent="0.3">
      <c r="A219" s="1" t="s">
        <v>2155</v>
      </c>
      <c r="B219" s="1" t="s">
        <v>2601</v>
      </c>
      <c r="C219" t="str">
        <f>TRIM(MID(Customer_Table[[#This Row],[name]],FIND(",",Customer_Table[[#This Row],[name]])+1,3))</f>
        <v>Mr</v>
      </c>
      <c r="D219" t="str">
        <f t="shared" si="3"/>
        <v>Kevin</v>
      </c>
      <c r="E219" t="str">
        <f>TRIM(LEFT(Customer_Table[[#This Row],[name]],FIND(",",Customer_Table[[#This Row],[name]])-1))</f>
        <v>Cordaro</v>
      </c>
    </row>
    <row r="220" spans="1:5" ht="15.6" x14ac:dyDescent="0.3">
      <c r="A220" s="1" t="s">
        <v>2154</v>
      </c>
      <c r="B220" s="1" t="s">
        <v>2602</v>
      </c>
      <c r="C220" t="str">
        <f>TRIM(MID(Customer_Table[[#This Row],[name]],FIND(",",Customer_Table[[#This Row],[name]])+1,3))</f>
        <v>Mr</v>
      </c>
      <c r="D220" t="str">
        <f t="shared" si="3"/>
        <v>Gavin M.</v>
      </c>
      <c r="E220" t="str">
        <f>TRIM(LEFT(Customer_Table[[#This Row],[name]],FIND(",",Customer_Table[[#This Row],[name]])-1))</f>
        <v>Hamilton</v>
      </c>
    </row>
    <row r="221" spans="1:5" ht="15.6" x14ac:dyDescent="0.3">
      <c r="A221" s="1" t="s">
        <v>2153</v>
      </c>
      <c r="B221" s="1" t="s">
        <v>2603</v>
      </c>
      <c r="C221" t="str">
        <f>TRIM(MID(Customer_Table[[#This Row],[name]],FIND(",",Customer_Table[[#This Row],[name]])+1,3))</f>
        <v>Mr</v>
      </c>
      <c r="D221" t="str">
        <f t="shared" si="3"/>
        <v>Rick E</v>
      </c>
      <c r="E221" t="str">
        <f>TRIM(LEFT(Customer_Table[[#This Row],[name]],FIND(",",Customer_Table[[#This Row],[name]])-1))</f>
        <v>Meyer</v>
      </c>
    </row>
    <row r="222" spans="1:5" ht="15.6" x14ac:dyDescent="0.3">
      <c r="A222" s="1" t="s">
        <v>2152</v>
      </c>
      <c r="B222" s="1" t="s">
        <v>2604</v>
      </c>
      <c r="C222" t="str">
        <f>TRIM(MID(Customer_Table[[#This Row],[name]],FIND(",",Customer_Table[[#This Row],[name]])+1,3))</f>
        <v>Ms</v>
      </c>
      <c r="D222" t="str">
        <f t="shared" si="3"/>
        <v>Andrea H.</v>
      </c>
      <c r="E222" t="str">
        <f>TRIM(LEFT(Customer_Table[[#This Row],[name]],FIND(",",Customer_Table[[#This Row],[name]])-1))</f>
        <v>Duke</v>
      </c>
    </row>
    <row r="223" spans="1:5" ht="15.6" x14ac:dyDescent="0.3">
      <c r="A223" s="1" t="s">
        <v>2151</v>
      </c>
      <c r="B223" s="1" t="s">
        <v>2605</v>
      </c>
      <c r="C223" t="str">
        <f>TRIM(MID(Customer_Table[[#This Row],[name]],FIND(",",Customer_Table[[#This Row],[name]])+1,3))</f>
        <v>Mr</v>
      </c>
      <c r="D223" t="str">
        <f t="shared" si="3"/>
        <v>Anthony S</v>
      </c>
      <c r="E223" t="str">
        <f>TRIM(LEFT(Customer_Table[[#This Row],[name]],FIND(",",Customer_Table[[#This Row],[name]])-1))</f>
        <v>Malatesta</v>
      </c>
    </row>
    <row r="224" spans="1:5" ht="15.6" x14ac:dyDescent="0.3">
      <c r="A224" s="1" t="s">
        <v>2150</v>
      </c>
      <c r="B224" s="1" t="s">
        <v>2606</v>
      </c>
      <c r="C224" t="str">
        <f>TRIM(MID(Customer_Table[[#This Row],[name]],FIND(",",Customer_Table[[#This Row],[name]])+1,3))</f>
        <v>Mr</v>
      </c>
      <c r="D224" t="str">
        <f t="shared" si="3"/>
        <v>Erik</v>
      </c>
      <c r="E224" t="str">
        <f>TRIM(LEFT(Customer_Table[[#This Row],[name]],FIND(",",Customer_Table[[#This Row],[name]])-1))</f>
        <v>Hinrichsen</v>
      </c>
    </row>
    <row r="225" spans="1:5" ht="15.6" x14ac:dyDescent="0.3">
      <c r="A225" s="1" t="s">
        <v>2149</v>
      </c>
      <c r="B225" s="1" t="s">
        <v>2607</v>
      </c>
      <c r="C225" t="str">
        <f>TRIM(MID(Customer_Table[[#This Row],[name]],FIND(",",Customer_Table[[#This Row],[name]])+1,3))</f>
        <v>Ms</v>
      </c>
      <c r="D225" t="str">
        <f t="shared" si="3"/>
        <v>Kiley D</v>
      </c>
      <c r="E225" t="str">
        <f>TRIM(LEFT(Customer_Table[[#This Row],[name]],FIND(",",Customer_Table[[#This Row],[name]])-1))</f>
        <v>Lucan</v>
      </c>
    </row>
    <row r="226" spans="1:5" ht="15.6" x14ac:dyDescent="0.3">
      <c r="A226" s="1" t="s">
        <v>2148</v>
      </c>
      <c r="B226" s="1" t="s">
        <v>2608</v>
      </c>
      <c r="C226" t="str">
        <f>TRIM(MID(Customer_Table[[#This Row],[name]],FIND(",",Customer_Table[[#This Row],[name]])+1,3))</f>
        <v>Ms</v>
      </c>
      <c r="D226" t="str">
        <f t="shared" si="3"/>
        <v>Jennifer</v>
      </c>
      <c r="E226" t="str">
        <f>TRIM(LEFT(Customer_Table[[#This Row],[name]],FIND(",",Customer_Table[[#This Row],[name]])-1))</f>
        <v>Koch</v>
      </c>
    </row>
    <row r="227" spans="1:5" ht="15.6" x14ac:dyDescent="0.3">
      <c r="A227" s="1" t="s">
        <v>2147</v>
      </c>
      <c r="B227" s="1" t="s">
        <v>2609</v>
      </c>
      <c r="C227" t="str">
        <f>TRIM(MID(Customer_Table[[#This Row],[name]],FIND(",",Customer_Table[[#This Row],[name]])+1,3))</f>
        <v>Mr</v>
      </c>
      <c r="D227" t="str">
        <f t="shared" si="3"/>
        <v>Chris</v>
      </c>
      <c r="E227" t="str">
        <f>TRIM(LEFT(Customer_Table[[#This Row],[name]],FIND(",",Customer_Table[[#This Row],[name]])-1))</f>
        <v>Smith</v>
      </c>
    </row>
    <row r="228" spans="1:5" ht="15.6" x14ac:dyDescent="0.3">
      <c r="A228" s="1" t="s">
        <v>2146</v>
      </c>
      <c r="B228" s="1" t="s">
        <v>2610</v>
      </c>
      <c r="C228" t="str">
        <f>TRIM(MID(Customer_Table[[#This Row],[name]],FIND(",",Customer_Table[[#This Row],[name]])+1,3))</f>
        <v>Ms</v>
      </c>
      <c r="D228" t="str">
        <f t="shared" si="3"/>
        <v>Marian M.</v>
      </c>
      <c r="E228" t="str">
        <f>TRIM(LEFT(Customer_Table[[#This Row],[name]],FIND(",",Customer_Table[[#This Row],[name]])-1))</f>
        <v>O'Connor</v>
      </c>
    </row>
    <row r="229" spans="1:5" ht="15.6" x14ac:dyDescent="0.3">
      <c r="A229" s="1" t="s">
        <v>2145</v>
      </c>
      <c r="B229" s="1" t="s">
        <v>2611</v>
      </c>
      <c r="C229" t="str">
        <f>TRIM(MID(Customer_Table[[#This Row],[name]],FIND(",",Customer_Table[[#This Row],[name]])+1,3))</f>
        <v>Mr</v>
      </c>
      <c r="D229" t="str">
        <f t="shared" si="3"/>
        <v>Jeremy</v>
      </c>
      <c r="E229" t="str">
        <f>TRIM(LEFT(Customer_Table[[#This Row],[name]],FIND(",",Customer_Table[[#This Row],[name]])-1))</f>
        <v>Kampwerth</v>
      </c>
    </row>
    <row r="230" spans="1:5" ht="15.6" x14ac:dyDescent="0.3">
      <c r="A230" s="1" t="s">
        <v>2144</v>
      </c>
      <c r="B230" s="1" t="s">
        <v>2612</v>
      </c>
      <c r="C230" t="str">
        <f>TRIM(MID(Customer_Table[[#This Row],[name]],FIND(",",Customer_Table[[#This Row],[name]])+1,3))</f>
        <v>Ms</v>
      </c>
      <c r="D230" t="str">
        <f t="shared" si="3"/>
        <v>Allison H</v>
      </c>
      <c r="E230" t="str">
        <f>TRIM(LEFT(Customer_Table[[#This Row],[name]],FIND(",",Customer_Table[[#This Row],[name]])-1))</f>
        <v>Federoff</v>
      </c>
    </row>
    <row r="231" spans="1:5" ht="15.6" x14ac:dyDescent="0.3">
      <c r="A231" s="1" t="s">
        <v>2143</v>
      </c>
      <c r="B231" s="1" t="s">
        <v>2613</v>
      </c>
      <c r="C231" t="str">
        <f>TRIM(MID(Customer_Table[[#This Row],[name]],FIND(",",Customer_Table[[#This Row],[name]])+1,3))</f>
        <v>Ms</v>
      </c>
      <c r="D231" t="str">
        <f t="shared" si="3"/>
        <v>Elizabeth</v>
      </c>
      <c r="E231" t="str">
        <f>TRIM(LEFT(Customer_Table[[#This Row],[name]],FIND(",",Customer_Table[[#This Row],[name]])-1))</f>
        <v>Goya</v>
      </c>
    </row>
    <row r="232" spans="1:5" ht="15.6" x14ac:dyDescent="0.3">
      <c r="A232" s="1" t="s">
        <v>2142</v>
      </c>
      <c r="B232" s="1" t="s">
        <v>2614</v>
      </c>
      <c r="C232" t="str">
        <f>TRIM(MID(Customer_Table[[#This Row],[name]],FIND(",",Customer_Table[[#This Row],[name]])+1,3))</f>
        <v>Mr</v>
      </c>
      <c r="D232" t="str">
        <f t="shared" si="3"/>
        <v>Andrew</v>
      </c>
      <c r="E232" t="str">
        <f>TRIM(LEFT(Customer_Table[[#This Row],[name]],FIND(",",Customer_Table[[#This Row],[name]])-1))</f>
        <v>Hodges</v>
      </c>
    </row>
    <row r="233" spans="1:5" ht="15.6" x14ac:dyDescent="0.3">
      <c r="A233" s="1" t="s">
        <v>2141</v>
      </c>
      <c r="B233" s="1" t="s">
        <v>2615</v>
      </c>
      <c r="C233" t="str">
        <f>TRIM(MID(Customer_Table[[#This Row],[name]],FIND(",",Customer_Table[[#This Row],[name]])+1,3))</f>
        <v>Mr</v>
      </c>
      <c r="D233" t="str">
        <f t="shared" si="3"/>
        <v>Anders J</v>
      </c>
      <c r="E233" t="str">
        <f>TRIM(LEFT(Customer_Table[[#This Row],[name]],FIND(",",Customer_Table[[#This Row],[name]])-1))</f>
        <v>Erickson</v>
      </c>
    </row>
    <row r="234" spans="1:5" ht="15.6" x14ac:dyDescent="0.3">
      <c r="A234" s="1" t="s">
        <v>2140</v>
      </c>
      <c r="B234" s="1" t="s">
        <v>2616</v>
      </c>
      <c r="C234" t="str">
        <f>TRIM(MID(Customer_Table[[#This Row],[name]],FIND(",",Customer_Table[[#This Row],[name]])+1,3))</f>
        <v>Mr</v>
      </c>
      <c r="D234" t="str">
        <f t="shared" si="3"/>
        <v>Sean</v>
      </c>
      <c r="E234" t="str">
        <f>TRIM(LEFT(Customer_Table[[#This Row],[name]],FIND(",",Customer_Table[[#This Row],[name]])-1))</f>
        <v>Welleck</v>
      </c>
    </row>
    <row r="235" spans="1:5" ht="15.6" x14ac:dyDescent="0.3">
      <c r="A235" s="1" t="s">
        <v>2139</v>
      </c>
      <c r="B235" s="1" t="s">
        <v>2617</v>
      </c>
      <c r="C235" t="str">
        <f>TRIM(MID(Customer_Table[[#This Row],[name]],FIND(",",Customer_Table[[#This Row],[name]])+1,3))</f>
        <v>Mr</v>
      </c>
      <c r="D235" t="str">
        <f t="shared" si="3"/>
        <v>Brian M.</v>
      </c>
      <c r="E235" t="str">
        <f>TRIM(LEFT(Customer_Table[[#This Row],[name]],FIND(",",Customer_Table[[#This Row],[name]])-1))</f>
        <v>Polen</v>
      </c>
    </row>
    <row r="236" spans="1:5" ht="15.6" x14ac:dyDescent="0.3">
      <c r="A236" s="1" t="s">
        <v>2138</v>
      </c>
      <c r="B236" s="1" t="s">
        <v>2618</v>
      </c>
      <c r="C236" t="str">
        <f>TRIM(MID(Customer_Table[[#This Row],[name]],FIND(",",Customer_Table[[#This Row],[name]])+1,3))</f>
        <v>Mr</v>
      </c>
      <c r="D236" t="str">
        <f t="shared" si="3"/>
        <v>Jeremy</v>
      </c>
      <c r="E236" t="str">
        <f>TRIM(LEFT(Customer_Table[[#This Row],[name]],FIND(",",Customer_Table[[#This Row],[name]])-1))</f>
        <v>Lynch</v>
      </c>
    </row>
    <row r="237" spans="1:5" ht="15.6" x14ac:dyDescent="0.3">
      <c r="A237" s="1" t="s">
        <v>2137</v>
      </c>
      <c r="B237" s="1" t="s">
        <v>2619</v>
      </c>
      <c r="C237" t="str">
        <f>TRIM(MID(Customer_Table[[#This Row],[name]],FIND(",",Customer_Table[[#This Row],[name]])+1,3))</f>
        <v>Ms</v>
      </c>
      <c r="D237" t="str">
        <f t="shared" si="3"/>
        <v>Susannah</v>
      </c>
      <c r="E237" t="str">
        <f>TRIM(LEFT(Customer_Table[[#This Row],[name]],FIND(",",Customer_Table[[#This Row],[name]])-1))</f>
        <v>Hufstader</v>
      </c>
    </row>
    <row r="238" spans="1:5" ht="15.6" x14ac:dyDescent="0.3">
      <c r="A238" s="1" t="s">
        <v>2136</v>
      </c>
      <c r="B238" s="1" t="s">
        <v>2620</v>
      </c>
      <c r="C238" t="str">
        <f>TRIM(MID(Customer_Table[[#This Row],[name]],FIND(",",Customer_Table[[#This Row],[name]])+1,3))</f>
        <v>Mr</v>
      </c>
      <c r="D238" t="str">
        <f t="shared" si="3"/>
        <v>Randy</v>
      </c>
      <c r="E238" t="str">
        <f>TRIM(LEFT(Customer_Table[[#This Row],[name]],FIND(",",Customer_Table[[#This Row],[name]])-1))</f>
        <v>Doak</v>
      </c>
    </row>
    <row r="239" spans="1:5" ht="15.6" x14ac:dyDescent="0.3">
      <c r="A239" s="1" t="s">
        <v>2135</v>
      </c>
      <c r="B239" s="1" t="s">
        <v>2621</v>
      </c>
      <c r="C239" t="str">
        <f>TRIM(MID(Customer_Table[[#This Row],[name]],FIND(",",Customer_Table[[#This Row],[name]])+1,3))</f>
        <v>Mr</v>
      </c>
      <c r="D239" t="str">
        <f t="shared" si="3"/>
        <v>Leslie</v>
      </c>
      <c r="E239" t="str">
        <f>TRIM(LEFT(Customer_Table[[#This Row],[name]],FIND(",",Customer_Table[[#This Row],[name]])-1))</f>
        <v>Noya</v>
      </c>
    </row>
    <row r="240" spans="1:5" ht="15.6" x14ac:dyDescent="0.3">
      <c r="A240" s="1" t="s">
        <v>2134</v>
      </c>
      <c r="B240" s="1" t="s">
        <v>2622</v>
      </c>
      <c r="C240" t="str">
        <f>TRIM(MID(Customer_Table[[#This Row],[name]],FIND(",",Customer_Table[[#This Row],[name]])+1,3))</f>
        <v>Ms</v>
      </c>
      <c r="D240" t="str">
        <f t="shared" si="3"/>
        <v>Brittany L.</v>
      </c>
      <c r="E240" t="str">
        <f>TRIM(LEFT(Customer_Table[[#This Row],[name]],FIND(",",Customer_Table[[#This Row],[name]])-1))</f>
        <v>Heninger</v>
      </c>
    </row>
    <row r="241" spans="1:5" ht="15.6" x14ac:dyDescent="0.3">
      <c r="A241" s="1" t="s">
        <v>2133</v>
      </c>
      <c r="B241" s="1" t="s">
        <v>2623</v>
      </c>
      <c r="C241" t="str">
        <f>TRIM(MID(Customer_Table[[#This Row],[name]],FIND(",",Customer_Table[[#This Row],[name]])+1,3))</f>
        <v>Ms</v>
      </c>
      <c r="D241" t="str">
        <f t="shared" si="3"/>
        <v>Cassie J.</v>
      </c>
      <c r="E241" t="str">
        <f>TRIM(LEFT(Customer_Table[[#This Row],[name]],FIND(",",Customer_Table[[#This Row],[name]])-1))</f>
        <v>Richardson</v>
      </c>
    </row>
    <row r="242" spans="1:5" ht="15.6" x14ac:dyDescent="0.3">
      <c r="A242" s="1" t="s">
        <v>2132</v>
      </c>
      <c r="B242" s="1" t="s">
        <v>2624</v>
      </c>
      <c r="C242" t="str">
        <f>TRIM(MID(Customer_Table[[#This Row],[name]],FIND(",",Customer_Table[[#This Row],[name]])+1,3))</f>
        <v>Mr</v>
      </c>
      <c r="D242" t="str">
        <f t="shared" si="3"/>
        <v>Peter W</v>
      </c>
      <c r="E242" t="str">
        <f>TRIM(LEFT(Customer_Table[[#This Row],[name]],FIND(",",Customer_Table[[#This Row],[name]])-1))</f>
        <v>Deucher</v>
      </c>
    </row>
    <row r="243" spans="1:5" ht="15.6" x14ac:dyDescent="0.3">
      <c r="A243" s="1" t="s">
        <v>2130</v>
      </c>
      <c r="B243" s="1" t="s">
        <v>2625</v>
      </c>
      <c r="C243" t="str">
        <f>TRIM(MID(Customer_Table[[#This Row],[name]],FIND(",",Customer_Table[[#This Row],[name]])+1,3))</f>
        <v>Mr</v>
      </c>
      <c r="D243" t="str">
        <f t="shared" si="3"/>
        <v>Douglas</v>
      </c>
      <c r="E243" t="str">
        <f>TRIM(LEFT(Customer_Table[[#This Row],[name]],FIND(",",Customer_Table[[#This Row],[name]])-1))</f>
        <v>Wilson</v>
      </c>
    </row>
    <row r="244" spans="1:5" ht="15.6" x14ac:dyDescent="0.3">
      <c r="A244" s="1" t="s">
        <v>2129</v>
      </c>
      <c r="B244" s="1" t="s">
        <v>2626</v>
      </c>
      <c r="C244" t="str">
        <f>TRIM(MID(Customer_Table[[#This Row],[name]],FIND(",",Customer_Table[[#This Row],[name]])+1,3))</f>
        <v>Mr</v>
      </c>
      <c r="D244" t="str">
        <f t="shared" si="3"/>
        <v>Dan</v>
      </c>
      <c r="E244" t="str">
        <f>TRIM(LEFT(Customer_Table[[#This Row],[name]],FIND(",",Customer_Table[[#This Row],[name]])-1))</f>
        <v>Hall</v>
      </c>
    </row>
    <row r="245" spans="1:5" ht="15.6" x14ac:dyDescent="0.3">
      <c r="A245" s="1" t="s">
        <v>2128</v>
      </c>
      <c r="B245" s="1" t="s">
        <v>2627</v>
      </c>
      <c r="C245" t="str">
        <f>TRIM(MID(Customer_Table[[#This Row],[name]],FIND(",",Customer_Table[[#This Row],[name]])+1,3))</f>
        <v>Mr</v>
      </c>
      <c r="D245" t="str">
        <f t="shared" si="3"/>
        <v>Dan M.</v>
      </c>
      <c r="E245" t="str">
        <f>TRIM(LEFT(Customer_Table[[#This Row],[name]],FIND(",",Customer_Table[[#This Row],[name]])-1))</f>
        <v>Reed</v>
      </c>
    </row>
    <row r="246" spans="1:5" ht="15.6" x14ac:dyDescent="0.3">
      <c r="A246" s="1" t="s">
        <v>2127</v>
      </c>
      <c r="B246" s="1" t="s">
        <v>2628</v>
      </c>
      <c r="C246" t="str">
        <f>TRIM(MID(Customer_Table[[#This Row],[name]],FIND(",",Customer_Table[[#This Row],[name]])+1,3))</f>
        <v>Mr</v>
      </c>
      <c r="D246" t="str">
        <f t="shared" si="3"/>
        <v>Eric L.</v>
      </c>
      <c r="E246" t="str">
        <f>TRIM(LEFT(Customer_Table[[#This Row],[name]],FIND(",",Customer_Table[[#This Row],[name]])-1))</f>
        <v>Frome</v>
      </c>
    </row>
    <row r="247" spans="1:5" ht="15.6" x14ac:dyDescent="0.3">
      <c r="A247" s="1" t="s">
        <v>2126</v>
      </c>
      <c r="B247" s="1" t="s">
        <v>2629</v>
      </c>
      <c r="C247" t="str">
        <f>TRIM(MID(Customer_Table[[#This Row],[name]],FIND(",",Customer_Table[[#This Row],[name]])+1,3))</f>
        <v>Mr</v>
      </c>
      <c r="D247" t="str">
        <f t="shared" si="3"/>
        <v>Les J</v>
      </c>
      <c r="E247" t="str">
        <f>TRIM(LEFT(Customer_Table[[#This Row],[name]],FIND(",",Customer_Table[[#This Row],[name]])-1))</f>
        <v>Creasy</v>
      </c>
    </row>
    <row r="248" spans="1:5" ht="15.6" x14ac:dyDescent="0.3">
      <c r="A248" s="1" t="s">
        <v>2125</v>
      </c>
      <c r="B248" s="1" t="s">
        <v>2630</v>
      </c>
      <c r="C248" t="str">
        <f>TRIM(MID(Customer_Table[[#This Row],[name]],FIND(",",Customer_Table[[#This Row],[name]])+1,3))</f>
        <v>Ms</v>
      </c>
      <c r="D248" t="str">
        <f t="shared" si="3"/>
        <v>Stephanie</v>
      </c>
      <c r="E248" t="str">
        <f>TRIM(LEFT(Customer_Table[[#This Row],[name]],FIND(",",Customer_Table[[#This Row],[name]])-1))</f>
        <v>Latimer</v>
      </c>
    </row>
    <row r="249" spans="1:5" ht="15.6" x14ac:dyDescent="0.3">
      <c r="A249" s="1" t="s">
        <v>2124</v>
      </c>
      <c r="B249" s="1" t="s">
        <v>2631</v>
      </c>
      <c r="C249" t="str">
        <f>TRIM(MID(Customer_Table[[#This Row],[name]],FIND(",",Customer_Table[[#This Row],[name]])+1,3))</f>
        <v>Ms</v>
      </c>
      <c r="D249" t="str">
        <f t="shared" si="3"/>
        <v>Melissa Y</v>
      </c>
      <c r="E249" t="str">
        <f>TRIM(LEFT(Customer_Table[[#This Row],[name]],FIND(",",Customer_Table[[#This Row],[name]])-1))</f>
        <v>Wei</v>
      </c>
    </row>
    <row r="250" spans="1:5" ht="15.6" x14ac:dyDescent="0.3">
      <c r="A250" s="1" t="s">
        <v>2123</v>
      </c>
      <c r="B250" s="1" t="s">
        <v>2632</v>
      </c>
      <c r="C250" t="str">
        <f>TRIM(MID(Customer_Table[[#This Row],[name]],FIND(",",Customer_Table[[#This Row],[name]])+1,3))</f>
        <v>Ms</v>
      </c>
      <c r="D250" t="str">
        <f t="shared" si="3"/>
        <v>Ashley</v>
      </c>
      <c r="E250" t="str">
        <f>TRIM(LEFT(Customer_Table[[#This Row],[name]],FIND(",",Customer_Table[[#This Row],[name]])-1))</f>
        <v>Hayes</v>
      </c>
    </row>
    <row r="251" spans="1:5" ht="15.6" x14ac:dyDescent="0.3">
      <c r="A251" s="1" t="s">
        <v>2122</v>
      </c>
      <c r="B251" s="1" t="s">
        <v>2633</v>
      </c>
      <c r="C251" t="str">
        <f>TRIM(MID(Customer_Table[[#This Row],[name]],FIND(",",Customer_Table[[#This Row],[name]])+1,3))</f>
        <v>Ms</v>
      </c>
      <c r="D251" t="str">
        <f t="shared" si="3"/>
        <v>Stephanie M.</v>
      </c>
      <c r="E251" t="str">
        <f>TRIM(LEFT(Customer_Table[[#This Row],[name]],FIND(",",Customer_Table[[#This Row],[name]])-1))</f>
        <v>Velardo</v>
      </c>
    </row>
    <row r="252" spans="1:5" ht="15.6" x14ac:dyDescent="0.3">
      <c r="A252" s="1" t="s">
        <v>2121</v>
      </c>
      <c r="B252" s="1" t="s">
        <v>2634</v>
      </c>
      <c r="C252" t="str">
        <f>TRIM(MID(Customer_Table[[#This Row],[name]],FIND(",",Customer_Table[[#This Row],[name]])+1,3))</f>
        <v>Ms</v>
      </c>
      <c r="D252" t="str">
        <f t="shared" si="3"/>
        <v>Kylie</v>
      </c>
      <c r="E252" t="str">
        <f>TRIM(LEFT(Customer_Table[[#This Row],[name]],FIND(",",Customer_Table[[#This Row],[name]])-1))</f>
        <v>Kastes</v>
      </c>
    </row>
    <row r="253" spans="1:5" ht="15.6" x14ac:dyDescent="0.3">
      <c r="A253" s="1" t="s">
        <v>2120</v>
      </c>
      <c r="B253" s="1" t="s">
        <v>2635</v>
      </c>
      <c r="C253" t="str">
        <f>TRIM(MID(Customer_Table[[#This Row],[name]],FIND(",",Customer_Table[[#This Row],[name]])+1,3))</f>
        <v>Ms</v>
      </c>
      <c r="D253" t="str">
        <f t="shared" si="3"/>
        <v>Kelly</v>
      </c>
      <c r="E253" t="str">
        <f>TRIM(LEFT(Customer_Table[[#This Row],[name]],FIND(",",Customer_Table[[#This Row],[name]])-1))</f>
        <v>Escorcia</v>
      </c>
    </row>
    <row r="254" spans="1:5" ht="15.6" x14ac:dyDescent="0.3">
      <c r="A254" s="1" t="s">
        <v>2119</v>
      </c>
      <c r="B254" s="1" t="s">
        <v>2636</v>
      </c>
      <c r="C254" t="str">
        <f>TRIM(MID(Customer_Table[[#This Row],[name]],FIND(",",Customer_Table[[#This Row],[name]])+1,3))</f>
        <v>Ms</v>
      </c>
      <c r="D254" t="str">
        <f t="shared" si="3"/>
        <v>Carrie</v>
      </c>
      <c r="E254" t="str">
        <f>TRIM(LEFT(Customer_Table[[#This Row],[name]],FIND(",",Customer_Table[[#This Row],[name]])-1))</f>
        <v>Larscheid</v>
      </c>
    </row>
    <row r="255" spans="1:5" ht="15.6" x14ac:dyDescent="0.3">
      <c r="A255" s="1" t="s">
        <v>2118</v>
      </c>
      <c r="B255" s="1" t="s">
        <v>2637</v>
      </c>
      <c r="C255" t="str">
        <f>TRIM(MID(Customer_Table[[#This Row],[name]],FIND(",",Customer_Table[[#This Row],[name]])+1,3))</f>
        <v>Mr</v>
      </c>
      <c r="D255" t="str">
        <f t="shared" si="3"/>
        <v>Alex</v>
      </c>
      <c r="E255" t="str">
        <f>TRIM(LEFT(Customer_Table[[#This Row],[name]],FIND(",",Customer_Table[[#This Row],[name]])-1))</f>
        <v>O'Bannon</v>
      </c>
    </row>
    <row r="256" spans="1:5" ht="15.6" x14ac:dyDescent="0.3">
      <c r="A256" s="1" t="s">
        <v>2117</v>
      </c>
      <c r="B256" s="1" t="s">
        <v>2638</v>
      </c>
      <c r="C256" t="str">
        <f>TRIM(MID(Customer_Table[[#This Row],[name]],FIND(",",Customer_Table[[#This Row],[name]])+1,3))</f>
        <v>Mr</v>
      </c>
      <c r="D256" t="str">
        <f t="shared" si="3"/>
        <v>Zach S</v>
      </c>
      <c r="E256" t="str">
        <f>TRIM(LEFT(Customer_Table[[#This Row],[name]],FIND(",",Customer_Table[[#This Row],[name]])-1))</f>
        <v>Ridgway</v>
      </c>
    </row>
    <row r="257" spans="1:5" ht="15.6" x14ac:dyDescent="0.3">
      <c r="A257" s="1" t="s">
        <v>2116</v>
      </c>
      <c r="B257" s="1" t="s">
        <v>2639</v>
      </c>
      <c r="C257" t="str">
        <f>TRIM(MID(Customer_Table[[#This Row],[name]],FIND(",",Customer_Table[[#This Row],[name]])+1,3))</f>
        <v>Mr</v>
      </c>
      <c r="D257" t="str">
        <f t="shared" si="3"/>
        <v>Alan</v>
      </c>
      <c r="E257" t="str">
        <f>TRIM(LEFT(Customer_Table[[#This Row],[name]],FIND(",",Customer_Table[[#This Row],[name]])-1))</f>
        <v>Black</v>
      </c>
    </row>
    <row r="258" spans="1:5" ht="15.6" x14ac:dyDescent="0.3">
      <c r="A258" s="1" t="s">
        <v>2115</v>
      </c>
      <c r="B258" s="1" t="s">
        <v>2640</v>
      </c>
      <c r="C258" t="str">
        <f>TRIM(MID(Customer_Table[[#This Row],[name]],FIND(",",Customer_Table[[#This Row],[name]])+1,3))</f>
        <v>Mr</v>
      </c>
      <c r="D258" t="str">
        <f t="shared" ref="D258:D321" si="4">TRIM(MID(B258,FIND(" ",B258,FIND(",",B258)+2)+1,LEN(B258)))</f>
        <v>Nate</v>
      </c>
      <c r="E258" t="str">
        <f>TRIM(LEFT(Customer_Table[[#This Row],[name]],FIND(",",Customer_Table[[#This Row],[name]])-1))</f>
        <v>Canton</v>
      </c>
    </row>
    <row r="259" spans="1:5" ht="15.6" x14ac:dyDescent="0.3">
      <c r="A259" s="1" t="s">
        <v>2114</v>
      </c>
      <c r="B259" s="1" t="s">
        <v>2641</v>
      </c>
      <c r="C259" t="str">
        <f>TRIM(MID(Customer_Table[[#This Row],[name]],FIND(",",Customer_Table[[#This Row],[name]])+1,3))</f>
        <v>Mr</v>
      </c>
      <c r="D259" t="str">
        <f t="shared" si="4"/>
        <v>Jesse G.</v>
      </c>
      <c r="E259" t="str">
        <f>TRIM(LEFT(Customer_Table[[#This Row],[name]],FIND(",",Customer_Table[[#This Row],[name]])-1))</f>
        <v>Fine</v>
      </c>
    </row>
    <row r="260" spans="1:5" ht="15.6" x14ac:dyDescent="0.3">
      <c r="A260" s="1" t="s">
        <v>2113</v>
      </c>
      <c r="B260" s="1" t="s">
        <v>2642</v>
      </c>
      <c r="C260" t="str">
        <f>TRIM(MID(Customer_Table[[#This Row],[name]],FIND(",",Customer_Table[[#This Row],[name]])+1,3))</f>
        <v>Mr</v>
      </c>
      <c r="D260" t="str">
        <f t="shared" si="4"/>
        <v>Jason</v>
      </c>
      <c r="E260" t="str">
        <f>TRIM(LEFT(Customer_Table[[#This Row],[name]],FIND(",",Customer_Table[[#This Row],[name]])-1))</f>
        <v>Bui</v>
      </c>
    </row>
    <row r="261" spans="1:5" ht="15.6" x14ac:dyDescent="0.3">
      <c r="A261" s="1" t="s">
        <v>2112</v>
      </c>
      <c r="B261" s="1" t="s">
        <v>2643</v>
      </c>
      <c r="C261" t="str">
        <f>TRIM(MID(Customer_Table[[#This Row],[name]],FIND(",",Customer_Table[[#This Row],[name]])+1,3))</f>
        <v>Ms</v>
      </c>
      <c r="D261" t="str">
        <f t="shared" si="4"/>
        <v>Megan A.</v>
      </c>
      <c r="E261" t="str">
        <f>TRIM(LEFT(Customer_Table[[#This Row],[name]],FIND(",",Customer_Table[[#This Row],[name]])-1))</f>
        <v>Riepma</v>
      </c>
    </row>
    <row r="262" spans="1:5" ht="15.6" x14ac:dyDescent="0.3">
      <c r="A262" s="1" t="s">
        <v>2111</v>
      </c>
      <c r="B262" s="1" t="s">
        <v>2644</v>
      </c>
      <c r="C262" t="str">
        <f>TRIM(MID(Customer_Table[[#This Row],[name]],FIND(",",Customer_Table[[#This Row],[name]])+1,3))</f>
        <v>Mr</v>
      </c>
      <c r="D262" t="str">
        <f t="shared" si="4"/>
        <v>Luke M</v>
      </c>
      <c r="E262" t="str">
        <f>TRIM(LEFT(Customer_Table[[#This Row],[name]],FIND(",",Customer_Table[[#This Row],[name]])-1))</f>
        <v>Inman</v>
      </c>
    </row>
    <row r="263" spans="1:5" ht="15.6" x14ac:dyDescent="0.3">
      <c r="A263" s="1" t="s">
        <v>2110</v>
      </c>
      <c r="B263" s="1" t="s">
        <v>2645</v>
      </c>
      <c r="C263" t="str">
        <f>TRIM(MID(Customer_Table[[#This Row],[name]],FIND(",",Customer_Table[[#This Row],[name]])+1,3))</f>
        <v>Ms</v>
      </c>
      <c r="D263" t="str">
        <f t="shared" si="4"/>
        <v>Jacy D</v>
      </c>
      <c r="E263" t="str">
        <f>TRIM(LEFT(Customer_Table[[#This Row],[name]],FIND(",",Customer_Table[[#This Row],[name]])-1))</f>
        <v>Kruzel</v>
      </c>
    </row>
    <row r="264" spans="1:5" ht="15.6" x14ac:dyDescent="0.3">
      <c r="A264" s="1" t="s">
        <v>2109</v>
      </c>
      <c r="B264" s="1" t="s">
        <v>2646</v>
      </c>
      <c r="C264" t="str">
        <f>TRIM(MID(Customer_Table[[#This Row],[name]],FIND(",",Customer_Table[[#This Row],[name]])+1,3))</f>
        <v>Mr</v>
      </c>
      <c r="D264" t="str">
        <f t="shared" si="4"/>
        <v>Simon G.</v>
      </c>
      <c r="E264" t="str">
        <f>TRIM(LEFT(Customer_Table[[#This Row],[name]],FIND(",",Customer_Table[[#This Row],[name]])-1))</f>
        <v>Lindsay</v>
      </c>
    </row>
    <row r="265" spans="1:5" ht="15.6" x14ac:dyDescent="0.3">
      <c r="A265" s="1" t="s">
        <v>2108</v>
      </c>
      <c r="B265" s="1" t="s">
        <v>2647</v>
      </c>
      <c r="C265" t="str">
        <f>TRIM(MID(Customer_Table[[#This Row],[name]],FIND(",",Customer_Table[[#This Row],[name]])+1,3))</f>
        <v>Ms</v>
      </c>
      <c r="D265" t="str">
        <f t="shared" si="4"/>
        <v>Ainsley E.</v>
      </c>
      <c r="E265" t="str">
        <f>TRIM(LEFT(Customer_Table[[#This Row],[name]],FIND(",",Customer_Table[[#This Row],[name]])-1))</f>
        <v>Land</v>
      </c>
    </row>
    <row r="266" spans="1:5" ht="15.6" x14ac:dyDescent="0.3">
      <c r="A266" s="1" t="s">
        <v>2107</v>
      </c>
      <c r="B266" s="1" t="s">
        <v>2648</v>
      </c>
      <c r="C266" t="str">
        <f>TRIM(MID(Customer_Table[[#This Row],[name]],FIND(",",Customer_Table[[#This Row],[name]])+1,3))</f>
        <v>Ms</v>
      </c>
      <c r="D266" t="str">
        <f t="shared" si="4"/>
        <v>Erica A.</v>
      </c>
      <c r="E266" t="str">
        <f>TRIM(LEFT(Customer_Table[[#This Row],[name]],FIND(",",Customer_Table[[#This Row],[name]])-1))</f>
        <v>Brecher</v>
      </c>
    </row>
    <row r="267" spans="1:5" ht="15.6" x14ac:dyDescent="0.3">
      <c r="A267" s="1" t="s">
        <v>2106</v>
      </c>
      <c r="B267" s="1" t="s">
        <v>2649</v>
      </c>
      <c r="C267" t="str">
        <f>TRIM(MID(Customer_Table[[#This Row],[name]],FIND(",",Customer_Table[[#This Row],[name]])+1,3))</f>
        <v>Mr</v>
      </c>
      <c r="D267" t="str">
        <f t="shared" si="4"/>
        <v>Erik</v>
      </c>
      <c r="E267" t="str">
        <f>TRIM(LEFT(Customer_Table[[#This Row],[name]],FIND(",",Customer_Table[[#This Row],[name]])-1))</f>
        <v>Debolt</v>
      </c>
    </row>
    <row r="268" spans="1:5" ht="15.6" x14ac:dyDescent="0.3">
      <c r="A268" s="1" t="s">
        <v>2105</v>
      </c>
      <c r="B268" s="1" t="s">
        <v>2650</v>
      </c>
      <c r="C268" t="str">
        <f>TRIM(MID(Customer_Table[[#This Row],[name]],FIND(",",Customer_Table[[#This Row],[name]])+1,3))</f>
        <v>Ms</v>
      </c>
      <c r="D268" t="str">
        <f t="shared" si="4"/>
        <v>Erin C.</v>
      </c>
      <c r="E268" t="str">
        <f>TRIM(LEFT(Customer_Table[[#This Row],[name]],FIND(",",Customer_Table[[#This Row],[name]])-1))</f>
        <v>Oswalt</v>
      </c>
    </row>
    <row r="269" spans="1:5" ht="15.6" x14ac:dyDescent="0.3">
      <c r="A269" s="1" t="s">
        <v>2104</v>
      </c>
      <c r="B269" s="1" t="s">
        <v>2651</v>
      </c>
      <c r="C269" t="str">
        <f>TRIM(MID(Customer_Table[[#This Row],[name]],FIND(",",Customer_Table[[#This Row],[name]])+1,3))</f>
        <v>Ms</v>
      </c>
      <c r="D269" t="str">
        <f t="shared" si="4"/>
        <v>Adrienne</v>
      </c>
      <c r="E269" t="str">
        <f>TRIM(LEFT(Customer_Table[[#This Row],[name]],FIND(",",Customer_Table[[#This Row],[name]])-1))</f>
        <v>Boyd</v>
      </c>
    </row>
    <row r="270" spans="1:5" ht="15.6" x14ac:dyDescent="0.3">
      <c r="A270" s="1" t="s">
        <v>2103</v>
      </c>
      <c r="B270" s="1" t="s">
        <v>2652</v>
      </c>
      <c r="C270" t="str">
        <f>TRIM(MID(Customer_Table[[#This Row],[name]],FIND(",",Customer_Table[[#This Row],[name]])+1,3))</f>
        <v>Mr</v>
      </c>
      <c r="D270" t="str">
        <f t="shared" si="4"/>
        <v>Adam</v>
      </c>
      <c r="E270" t="str">
        <f>TRIM(LEFT(Customer_Table[[#This Row],[name]],FIND(",",Customer_Table[[#This Row],[name]])-1))</f>
        <v>Bulewich</v>
      </c>
    </row>
    <row r="271" spans="1:5" ht="15.6" x14ac:dyDescent="0.3">
      <c r="A271" s="1" t="s">
        <v>2102</v>
      </c>
      <c r="B271" s="1" t="s">
        <v>2653</v>
      </c>
      <c r="C271" t="str">
        <f>TRIM(MID(Customer_Table[[#This Row],[name]],FIND(",",Customer_Table[[#This Row],[name]])+1,3))</f>
        <v>Mr</v>
      </c>
      <c r="D271" t="str">
        <f t="shared" si="4"/>
        <v>Yutaka</v>
      </c>
      <c r="E271" t="str">
        <f>TRIM(LEFT(Customer_Table[[#This Row],[name]],FIND(",",Customer_Table[[#This Row],[name]])-1))</f>
        <v>Fukuda</v>
      </c>
    </row>
    <row r="272" spans="1:5" ht="15.6" x14ac:dyDescent="0.3">
      <c r="A272" s="1" t="s">
        <v>2101</v>
      </c>
      <c r="B272" s="1" t="s">
        <v>2654</v>
      </c>
      <c r="C272" t="str">
        <f>TRIM(MID(Customer_Table[[#This Row],[name]],FIND(",",Customer_Table[[#This Row],[name]])+1,3))</f>
        <v>Mr</v>
      </c>
      <c r="D272" t="str">
        <f t="shared" si="4"/>
        <v>Tyler M</v>
      </c>
      <c r="E272" t="str">
        <f>TRIM(LEFT(Customer_Table[[#This Row],[name]],FIND(",",Customer_Table[[#This Row],[name]])-1))</f>
        <v>Phillips</v>
      </c>
    </row>
    <row r="273" spans="1:5" ht="15.6" x14ac:dyDescent="0.3">
      <c r="A273" s="1" t="s">
        <v>2100</v>
      </c>
      <c r="B273" s="1" t="s">
        <v>2655</v>
      </c>
      <c r="C273" t="str">
        <f>TRIM(MID(Customer_Table[[#This Row],[name]],FIND(",",Customer_Table[[#This Row],[name]])+1,3))</f>
        <v>Mr</v>
      </c>
      <c r="D273" t="str">
        <f t="shared" si="4"/>
        <v>Stephen</v>
      </c>
      <c r="E273" t="str">
        <f>TRIM(LEFT(Customer_Table[[#This Row],[name]],FIND(",",Customer_Table[[#This Row],[name]])-1))</f>
        <v>Maddison</v>
      </c>
    </row>
    <row r="274" spans="1:5" ht="15.6" x14ac:dyDescent="0.3">
      <c r="A274" s="1" t="s">
        <v>2099</v>
      </c>
      <c r="B274" s="1" t="s">
        <v>2656</v>
      </c>
      <c r="C274" t="str">
        <f>TRIM(MID(Customer_Table[[#This Row],[name]],FIND(",",Customer_Table[[#This Row],[name]])+1,3))</f>
        <v>Mr</v>
      </c>
      <c r="D274" t="str">
        <f t="shared" si="4"/>
        <v>Andrew B.</v>
      </c>
      <c r="E274" t="str">
        <f>TRIM(LEFT(Customer_Table[[#This Row],[name]],FIND(",",Customer_Table[[#This Row],[name]])-1))</f>
        <v>Lockwood</v>
      </c>
    </row>
    <row r="275" spans="1:5" ht="15.6" x14ac:dyDescent="0.3">
      <c r="A275" s="1" t="s">
        <v>2098</v>
      </c>
      <c r="B275" s="1" t="s">
        <v>2657</v>
      </c>
      <c r="C275" t="str">
        <f>TRIM(MID(Customer_Table[[#This Row],[name]],FIND(",",Customer_Table[[#This Row],[name]])+1,3))</f>
        <v>Mr</v>
      </c>
      <c r="D275" t="str">
        <f t="shared" si="4"/>
        <v>James</v>
      </c>
      <c r="E275" t="str">
        <f>TRIM(LEFT(Customer_Table[[#This Row],[name]],FIND(",",Customer_Table[[#This Row],[name]])-1))</f>
        <v>Defilippi</v>
      </c>
    </row>
    <row r="276" spans="1:5" ht="15.6" x14ac:dyDescent="0.3">
      <c r="A276" s="1" t="s">
        <v>2097</v>
      </c>
      <c r="B276" s="1" t="s">
        <v>2658</v>
      </c>
      <c r="C276" t="str">
        <f>TRIM(MID(Customer_Table[[#This Row],[name]],FIND(",",Customer_Table[[#This Row],[name]])+1,3))</f>
        <v>Mr</v>
      </c>
      <c r="D276" t="str">
        <f t="shared" si="4"/>
        <v>Shawn P.</v>
      </c>
      <c r="E276" t="str">
        <f>TRIM(LEFT(Customer_Table[[#This Row],[name]],FIND(",",Customer_Table[[#This Row],[name]])-1))</f>
        <v>Jackson</v>
      </c>
    </row>
    <row r="277" spans="1:5" ht="15.6" x14ac:dyDescent="0.3">
      <c r="A277" s="1" t="s">
        <v>2096</v>
      </c>
      <c r="B277" s="1" t="s">
        <v>2659</v>
      </c>
      <c r="C277" t="str">
        <f>TRIM(MID(Customer_Table[[#This Row],[name]],FIND(",",Customer_Table[[#This Row],[name]])+1,3))</f>
        <v>Mr</v>
      </c>
      <c r="D277" t="str">
        <f t="shared" si="4"/>
        <v>Matt</v>
      </c>
      <c r="E277" t="str">
        <f>TRIM(LEFT(Customer_Table[[#This Row],[name]],FIND(",",Customer_Table[[#This Row],[name]])-1))</f>
        <v>Ozahowski</v>
      </c>
    </row>
    <row r="278" spans="1:5" ht="15.6" x14ac:dyDescent="0.3">
      <c r="A278" s="1" t="s">
        <v>2095</v>
      </c>
      <c r="B278" s="1" t="s">
        <v>2660</v>
      </c>
      <c r="C278" t="str">
        <f>TRIM(MID(Customer_Table[[#This Row],[name]],FIND(",",Customer_Table[[#This Row],[name]])+1,3))</f>
        <v>Mr</v>
      </c>
      <c r="D278" t="str">
        <f t="shared" si="4"/>
        <v>Nathaniel</v>
      </c>
      <c r="E278" t="str">
        <f>TRIM(LEFT(Customer_Table[[#This Row],[name]],FIND(",",Customer_Table[[#This Row],[name]])-1))</f>
        <v>Guthals</v>
      </c>
    </row>
    <row r="279" spans="1:5" ht="15.6" x14ac:dyDescent="0.3">
      <c r="A279" s="1" t="s">
        <v>2094</v>
      </c>
      <c r="B279" s="1" t="s">
        <v>2661</v>
      </c>
      <c r="C279" t="str">
        <f>TRIM(MID(Customer_Table[[#This Row],[name]],FIND(",",Customer_Table[[#This Row],[name]])+1,3))</f>
        <v>Mr</v>
      </c>
      <c r="D279" t="str">
        <f t="shared" si="4"/>
        <v>Kevin D.</v>
      </c>
      <c r="E279" t="str">
        <f>TRIM(LEFT(Customer_Table[[#This Row],[name]],FIND(",",Customer_Table[[#This Row],[name]])-1))</f>
        <v>Yates</v>
      </c>
    </row>
    <row r="280" spans="1:5" ht="15.6" x14ac:dyDescent="0.3">
      <c r="A280" s="1" t="s">
        <v>2093</v>
      </c>
      <c r="B280" s="1" t="s">
        <v>2662</v>
      </c>
      <c r="C280" t="str">
        <f>TRIM(MID(Customer_Table[[#This Row],[name]],FIND(",",Customer_Table[[#This Row],[name]])+1,3))</f>
        <v>Ms</v>
      </c>
      <c r="D280" t="str">
        <f t="shared" si="4"/>
        <v>Joan</v>
      </c>
      <c r="E280" t="str">
        <f>TRIM(LEFT(Customer_Table[[#This Row],[name]],FIND(",",Customer_Table[[#This Row],[name]])-1))</f>
        <v>Samuelson</v>
      </c>
    </row>
    <row r="281" spans="1:5" ht="15.6" x14ac:dyDescent="0.3">
      <c r="A281" s="1" t="s">
        <v>2092</v>
      </c>
      <c r="B281" s="1" t="s">
        <v>2663</v>
      </c>
      <c r="C281" t="str">
        <f>TRIM(MID(Customer_Table[[#This Row],[name]],FIND(",",Customer_Table[[#This Row],[name]])+1,3))</f>
        <v>Mr</v>
      </c>
      <c r="D281" t="str">
        <f t="shared" si="4"/>
        <v>Christopher A</v>
      </c>
      <c r="E281" t="str">
        <f>TRIM(LEFT(Customer_Table[[#This Row],[name]],FIND(",",Customer_Table[[#This Row],[name]])-1))</f>
        <v>Lemos</v>
      </c>
    </row>
    <row r="282" spans="1:5" ht="15.6" x14ac:dyDescent="0.3">
      <c r="A282" s="1" t="s">
        <v>2091</v>
      </c>
      <c r="B282" s="1" t="s">
        <v>2664</v>
      </c>
      <c r="C282" t="str">
        <f>TRIM(MID(Customer_Table[[#This Row],[name]],FIND(",",Customer_Table[[#This Row],[name]])+1,3))</f>
        <v>Ms</v>
      </c>
      <c r="D282" t="str">
        <f t="shared" si="4"/>
        <v>Kacy L.</v>
      </c>
      <c r="E282" t="str">
        <f>TRIM(LEFT(Customer_Table[[#This Row],[name]],FIND(",",Customer_Table[[#This Row],[name]])-1))</f>
        <v>Seynders</v>
      </c>
    </row>
    <row r="283" spans="1:5" ht="15.6" x14ac:dyDescent="0.3">
      <c r="A283" s="1" t="s">
        <v>2090</v>
      </c>
      <c r="B283" s="1" t="s">
        <v>2665</v>
      </c>
      <c r="C283" t="str">
        <f>TRIM(MID(Customer_Table[[#This Row],[name]],FIND(",",Customer_Table[[#This Row],[name]])+1,3))</f>
        <v>Mr</v>
      </c>
      <c r="D283" t="str">
        <f t="shared" si="4"/>
        <v>Benjamin H.</v>
      </c>
      <c r="E283" t="str">
        <f>TRIM(LEFT(Customer_Table[[#This Row],[name]],FIND(",",Customer_Table[[#This Row],[name]])-1))</f>
        <v>Saunders</v>
      </c>
    </row>
    <row r="284" spans="1:5" ht="15.6" x14ac:dyDescent="0.3">
      <c r="A284" s="1" t="s">
        <v>2089</v>
      </c>
      <c r="B284" s="1" t="s">
        <v>2666</v>
      </c>
      <c r="C284" t="str">
        <f>TRIM(MID(Customer_Table[[#This Row],[name]],FIND(",",Customer_Table[[#This Row],[name]])+1,3))</f>
        <v>Mr</v>
      </c>
      <c r="D284" t="str">
        <f t="shared" si="4"/>
        <v>Xaviour J.</v>
      </c>
      <c r="E284" t="str">
        <f>TRIM(LEFT(Customer_Table[[#This Row],[name]],FIND(",",Customer_Table[[#This Row],[name]])-1))</f>
        <v>Walker</v>
      </c>
    </row>
    <row r="285" spans="1:5" ht="15.6" x14ac:dyDescent="0.3">
      <c r="A285" s="1" t="s">
        <v>2088</v>
      </c>
      <c r="B285" s="1" t="s">
        <v>2667</v>
      </c>
      <c r="C285" t="str">
        <f>TRIM(MID(Customer_Table[[#This Row],[name]],FIND(",",Customer_Table[[#This Row],[name]])+1,3))</f>
        <v>Mr</v>
      </c>
      <c r="D285" t="str">
        <f t="shared" si="4"/>
        <v>Michael T.</v>
      </c>
      <c r="E285" t="str">
        <f>TRIM(LEFT(Customer_Table[[#This Row],[name]],FIND(",",Customer_Table[[#This Row],[name]])-1))</f>
        <v>Lam</v>
      </c>
    </row>
    <row r="286" spans="1:5" ht="15.6" x14ac:dyDescent="0.3">
      <c r="A286" s="1" t="s">
        <v>2087</v>
      </c>
      <c r="B286" s="1" t="s">
        <v>2668</v>
      </c>
      <c r="C286" t="str">
        <f>TRIM(MID(Customer_Table[[#This Row],[name]],FIND(",",Customer_Table[[#This Row],[name]])+1,3))</f>
        <v>Mr</v>
      </c>
      <c r="D286" t="str">
        <f t="shared" si="4"/>
        <v>Bradley</v>
      </c>
      <c r="E286" t="str">
        <f>TRIM(LEFT(Customer_Table[[#This Row],[name]],FIND(",",Customer_Table[[#This Row],[name]])-1))</f>
        <v>Sweigart</v>
      </c>
    </row>
    <row r="287" spans="1:5" ht="15.6" x14ac:dyDescent="0.3">
      <c r="A287" s="1" t="s">
        <v>2086</v>
      </c>
      <c r="B287" s="1" t="s">
        <v>2669</v>
      </c>
      <c r="C287" t="str">
        <f>TRIM(MID(Customer_Table[[#This Row],[name]],FIND(",",Customer_Table[[#This Row],[name]])+1,3))</f>
        <v>Ms</v>
      </c>
      <c r="D287" t="str">
        <f t="shared" si="4"/>
        <v>Andrea</v>
      </c>
      <c r="E287" t="str">
        <f>TRIM(LEFT(Customer_Table[[#This Row],[name]],FIND(",",Customer_Table[[#This Row],[name]])-1))</f>
        <v>Sieczkowski</v>
      </c>
    </row>
    <row r="288" spans="1:5" ht="15.6" x14ac:dyDescent="0.3">
      <c r="A288" s="1" t="s">
        <v>2085</v>
      </c>
      <c r="B288" s="1" t="s">
        <v>2670</v>
      </c>
      <c r="C288" t="str">
        <f>TRIM(MID(Customer_Table[[#This Row],[name]],FIND(",",Customer_Table[[#This Row],[name]])+1,3))</f>
        <v>Ms</v>
      </c>
      <c r="D288" t="str">
        <f t="shared" si="4"/>
        <v>Nancy M</v>
      </c>
      <c r="E288" t="str">
        <f>TRIM(LEFT(Customer_Table[[#This Row],[name]],FIND(",",Customer_Table[[#This Row],[name]])-1))</f>
        <v>Jurgens</v>
      </c>
    </row>
    <row r="289" spans="1:5" ht="15.6" x14ac:dyDescent="0.3">
      <c r="A289" s="1" t="s">
        <v>2084</v>
      </c>
      <c r="B289" s="1" t="s">
        <v>2671</v>
      </c>
      <c r="C289" t="str">
        <f>TRIM(MID(Customer_Table[[#This Row],[name]],FIND(",",Customer_Table[[#This Row],[name]])+1,3))</f>
        <v>Mr</v>
      </c>
      <c r="D289" t="str">
        <f t="shared" si="4"/>
        <v>Matt</v>
      </c>
      <c r="E289" t="str">
        <f>TRIM(LEFT(Customer_Table[[#This Row],[name]],FIND(",",Customer_Table[[#This Row],[name]])-1))</f>
        <v>Hackman</v>
      </c>
    </row>
    <row r="290" spans="1:5" ht="15.6" x14ac:dyDescent="0.3">
      <c r="A290" s="1" t="s">
        <v>2083</v>
      </c>
      <c r="B290" s="1" t="s">
        <v>2672</v>
      </c>
      <c r="C290" t="str">
        <f>TRIM(MID(Customer_Table[[#This Row],[name]],FIND(",",Customer_Table[[#This Row],[name]])+1,3))</f>
        <v>Mr</v>
      </c>
      <c r="D290" t="str">
        <f t="shared" si="4"/>
        <v>Lee</v>
      </c>
      <c r="E290" t="str">
        <f>TRIM(LEFT(Customer_Table[[#This Row],[name]],FIND(",",Customer_Table[[#This Row],[name]])-1))</f>
        <v>Klarich</v>
      </c>
    </row>
    <row r="291" spans="1:5" ht="15.6" x14ac:dyDescent="0.3">
      <c r="A291" s="1" t="s">
        <v>2082</v>
      </c>
      <c r="B291" s="1" t="s">
        <v>2673</v>
      </c>
      <c r="C291" t="str">
        <f>TRIM(MID(Customer_Table[[#This Row],[name]],FIND(",",Customer_Table[[#This Row],[name]])+1,3))</f>
        <v>Mr</v>
      </c>
      <c r="D291" t="str">
        <f t="shared" si="4"/>
        <v>Chris</v>
      </c>
      <c r="E291" t="str">
        <f>TRIM(LEFT(Customer_Table[[#This Row],[name]],FIND(",",Customer_Table[[#This Row],[name]])-1))</f>
        <v>Schulten</v>
      </c>
    </row>
    <row r="292" spans="1:5" ht="15.6" x14ac:dyDescent="0.3">
      <c r="A292" s="1" t="s">
        <v>2081</v>
      </c>
      <c r="B292" s="1" t="s">
        <v>2674</v>
      </c>
      <c r="C292" t="str">
        <f>TRIM(MID(Customer_Table[[#This Row],[name]],FIND(",",Customer_Table[[#This Row],[name]])+1,3))</f>
        <v>Mr</v>
      </c>
      <c r="D292" t="str">
        <f t="shared" si="4"/>
        <v>Erik T.</v>
      </c>
      <c r="E292" t="str">
        <f>TRIM(LEFT(Customer_Table[[#This Row],[name]],FIND(",",Customer_Table[[#This Row],[name]])-1))</f>
        <v>Fagerstrom</v>
      </c>
    </row>
    <row r="293" spans="1:5" ht="15.6" x14ac:dyDescent="0.3">
      <c r="A293" s="1" t="s">
        <v>2080</v>
      </c>
      <c r="B293" s="1" t="s">
        <v>2675</v>
      </c>
      <c r="C293" t="str">
        <f>TRIM(MID(Customer_Table[[#This Row],[name]],FIND(",",Customer_Table[[#This Row],[name]])+1,3))</f>
        <v>Mr</v>
      </c>
      <c r="D293" t="str">
        <f t="shared" si="4"/>
        <v>Rod W</v>
      </c>
      <c r="E293" t="str">
        <f>TRIM(LEFT(Customer_Table[[#This Row],[name]],FIND(",",Customer_Table[[#This Row],[name]])-1))</f>
        <v>Bien</v>
      </c>
    </row>
    <row r="294" spans="1:5" ht="15.6" x14ac:dyDescent="0.3">
      <c r="A294" s="1" t="s">
        <v>2079</v>
      </c>
      <c r="B294" s="1" t="s">
        <v>2676</v>
      </c>
      <c r="C294" t="str">
        <f>TRIM(MID(Customer_Table[[#This Row],[name]],FIND(",",Customer_Table[[#This Row],[name]])+1,3))</f>
        <v>Mr</v>
      </c>
      <c r="D294" t="str">
        <f t="shared" si="4"/>
        <v>Joey</v>
      </c>
      <c r="E294" t="str">
        <f>TRIM(LEFT(Customer_Table[[#This Row],[name]],FIND(",",Customer_Table[[#This Row],[name]])-1))</f>
        <v>Hess</v>
      </c>
    </row>
    <row r="295" spans="1:5" ht="15.6" x14ac:dyDescent="0.3">
      <c r="A295" s="1" t="s">
        <v>2078</v>
      </c>
      <c r="B295" s="1" t="s">
        <v>2677</v>
      </c>
      <c r="C295" t="str">
        <f>TRIM(MID(Customer_Table[[#This Row],[name]],FIND(",",Customer_Table[[#This Row],[name]])+1,3))</f>
        <v>Ms</v>
      </c>
      <c r="D295" t="str">
        <f t="shared" si="4"/>
        <v>Hillary L.</v>
      </c>
      <c r="E295" t="str">
        <f>TRIM(LEFT(Customer_Table[[#This Row],[name]],FIND(",",Customer_Table[[#This Row],[name]])-1))</f>
        <v>Shaw</v>
      </c>
    </row>
    <row r="296" spans="1:5" ht="15.6" x14ac:dyDescent="0.3">
      <c r="A296" s="1" t="s">
        <v>2077</v>
      </c>
      <c r="B296" s="1" t="s">
        <v>2678</v>
      </c>
      <c r="C296" t="str">
        <f>TRIM(MID(Customer_Table[[#This Row],[name]],FIND(",",Customer_Table[[#This Row],[name]])+1,3))</f>
        <v>Mr</v>
      </c>
      <c r="D296" t="str">
        <f t="shared" si="4"/>
        <v>Eric J</v>
      </c>
      <c r="E296" t="str">
        <f>TRIM(LEFT(Customer_Table[[#This Row],[name]],FIND(",",Customer_Table[[#This Row],[name]])-1))</f>
        <v>Williams</v>
      </c>
    </row>
    <row r="297" spans="1:5" ht="15.6" x14ac:dyDescent="0.3">
      <c r="A297" s="1" t="s">
        <v>2076</v>
      </c>
      <c r="B297" s="1" t="s">
        <v>2679</v>
      </c>
      <c r="C297" t="str">
        <f>TRIM(MID(Customer_Table[[#This Row],[name]],FIND(",",Customer_Table[[#This Row],[name]])+1,3))</f>
        <v>Mr</v>
      </c>
      <c r="D297" t="str">
        <f t="shared" si="4"/>
        <v>Nicolas</v>
      </c>
      <c r="E297" t="str">
        <f>TRIM(LEFT(Customer_Table[[#This Row],[name]],FIND(",",Customer_Table[[#This Row],[name]])-1))</f>
        <v>Menzies</v>
      </c>
    </row>
    <row r="298" spans="1:5" ht="15.6" x14ac:dyDescent="0.3">
      <c r="A298" s="1" t="s">
        <v>2075</v>
      </c>
      <c r="B298" s="1" t="s">
        <v>2680</v>
      </c>
      <c r="C298" t="str">
        <f>TRIM(MID(Customer_Table[[#This Row],[name]],FIND(",",Customer_Table[[#This Row],[name]])+1,3))</f>
        <v>Mr</v>
      </c>
      <c r="D298" t="str">
        <f t="shared" si="4"/>
        <v>Marcel</v>
      </c>
      <c r="E298" t="str">
        <f>TRIM(LEFT(Customer_Table[[#This Row],[name]],FIND(",",Customer_Table[[#This Row],[name]])-1))</f>
        <v>Buehler</v>
      </c>
    </row>
    <row r="299" spans="1:5" ht="15.6" x14ac:dyDescent="0.3">
      <c r="A299" s="1" t="s">
        <v>2074</v>
      </c>
      <c r="B299" s="1" t="s">
        <v>2681</v>
      </c>
      <c r="C299" t="str">
        <f>TRIM(MID(Customer_Table[[#This Row],[name]],FIND(",",Customer_Table[[#This Row],[name]])+1,3))</f>
        <v>Ms</v>
      </c>
      <c r="D299" t="str">
        <f t="shared" si="4"/>
        <v>Ashley N</v>
      </c>
      <c r="E299" t="str">
        <f>TRIM(LEFT(Customer_Table[[#This Row],[name]],FIND(",",Customer_Table[[#This Row],[name]])-1))</f>
        <v>Degen</v>
      </c>
    </row>
    <row r="300" spans="1:5" ht="15.6" x14ac:dyDescent="0.3">
      <c r="A300" s="1" t="s">
        <v>2073</v>
      </c>
      <c r="B300" s="1" t="s">
        <v>2682</v>
      </c>
      <c r="C300" t="str">
        <f>TRIM(MID(Customer_Table[[#This Row],[name]],FIND(",",Customer_Table[[#This Row],[name]])+1,3))</f>
        <v>Mr</v>
      </c>
      <c r="D300" t="str">
        <f t="shared" si="4"/>
        <v>Evan D</v>
      </c>
      <c r="E300" t="str">
        <f>TRIM(LEFT(Customer_Table[[#This Row],[name]],FIND(",",Customer_Table[[#This Row],[name]])-1))</f>
        <v>Arsenault</v>
      </c>
    </row>
    <row r="301" spans="1:5" ht="15.6" x14ac:dyDescent="0.3">
      <c r="A301" s="1" t="s">
        <v>2072</v>
      </c>
      <c r="B301" s="1" t="s">
        <v>2683</v>
      </c>
      <c r="C301" t="str">
        <f>TRIM(MID(Customer_Table[[#This Row],[name]],FIND(",",Customer_Table[[#This Row],[name]])+1,3))</f>
        <v>Ms</v>
      </c>
      <c r="D301" t="str">
        <f t="shared" si="4"/>
        <v>Krisana</v>
      </c>
      <c r="E301" t="str">
        <f>TRIM(LEFT(Customer_Table[[#This Row],[name]],FIND(",",Customer_Table[[#This Row],[name]])-1))</f>
        <v>Hoff</v>
      </c>
    </row>
    <row r="302" spans="1:5" ht="15.6" x14ac:dyDescent="0.3">
      <c r="A302" s="1" t="s">
        <v>2071</v>
      </c>
      <c r="B302" s="1" t="s">
        <v>2684</v>
      </c>
      <c r="C302" t="str">
        <f>TRIM(MID(Customer_Table[[#This Row],[name]],FIND(",",Customer_Table[[#This Row],[name]])+1,3))</f>
        <v>Mr</v>
      </c>
      <c r="D302" t="str">
        <f t="shared" si="4"/>
        <v>Kyle</v>
      </c>
      <c r="E302" t="str">
        <f>TRIM(LEFT(Customer_Table[[#This Row],[name]],FIND(",",Customer_Table[[#This Row],[name]])-1))</f>
        <v>Hall</v>
      </c>
    </row>
    <row r="303" spans="1:5" ht="15.6" x14ac:dyDescent="0.3">
      <c r="A303" s="1" t="s">
        <v>2070</v>
      </c>
      <c r="B303" s="1" t="s">
        <v>2685</v>
      </c>
      <c r="C303" t="str">
        <f>TRIM(MID(Customer_Table[[#This Row],[name]],FIND(",",Customer_Table[[#This Row],[name]])+1,3))</f>
        <v>Ms</v>
      </c>
      <c r="D303" t="str">
        <f t="shared" si="4"/>
        <v>Kate</v>
      </c>
      <c r="E303" t="str">
        <f>TRIM(LEFT(Customer_Table[[#This Row],[name]],FIND(",",Customer_Table[[#This Row],[name]])-1))</f>
        <v>Ashley</v>
      </c>
    </row>
    <row r="304" spans="1:5" ht="15.6" x14ac:dyDescent="0.3">
      <c r="A304" s="1" t="s">
        <v>2069</v>
      </c>
      <c r="B304" s="1" t="s">
        <v>2686</v>
      </c>
      <c r="C304" t="str">
        <f>TRIM(MID(Customer_Table[[#This Row],[name]],FIND(",",Customer_Table[[#This Row],[name]])+1,3))</f>
        <v>Mr</v>
      </c>
      <c r="D304" t="str">
        <f t="shared" si="4"/>
        <v>Martin A.</v>
      </c>
      <c r="E304" t="str">
        <f>TRIM(LEFT(Customer_Table[[#This Row],[name]],FIND(",",Customer_Table[[#This Row],[name]])-1))</f>
        <v>Rindahl</v>
      </c>
    </row>
    <row r="305" spans="1:5" ht="15.6" x14ac:dyDescent="0.3">
      <c r="A305" s="1" t="s">
        <v>2068</v>
      </c>
      <c r="B305" s="1" t="s">
        <v>2687</v>
      </c>
      <c r="C305" t="str">
        <f>TRIM(MID(Customer_Table[[#This Row],[name]],FIND(",",Customer_Table[[#This Row],[name]])+1,3))</f>
        <v>Ms</v>
      </c>
      <c r="D305" t="str">
        <f t="shared" si="4"/>
        <v>Stacey</v>
      </c>
      <c r="E305" t="str">
        <f>TRIM(LEFT(Customer_Table[[#This Row],[name]],FIND(",",Customer_Table[[#This Row],[name]])-1))</f>
        <v>Clark</v>
      </c>
    </row>
    <row r="306" spans="1:5" ht="15.6" x14ac:dyDescent="0.3">
      <c r="A306" s="1" t="s">
        <v>2067</v>
      </c>
      <c r="B306" s="1" t="s">
        <v>2688</v>
      </c>
      <c r="C306" t="str">
        <f>TRIM(MID(Customer_Table[[#This Row],[name]],FIND(",",Customer_Table[[#This Row],[name]])+1,3))</f>
        <v>Ms</v>
      </c>
      <c r="D306" t="str">
        <f t="shared" si="4"/>
        <v>Christine</v>
      </c>
      <c r="E306" t="str">
        <f>TRIM(LEFT(Customer_Table[[#This Row],[name]],FIND(",",Customer_Table[[#This Row],[name]])-1))</f>
        <v>Irish</v>
      </c>
    </row>
    <row r="307" spans="1:5" ht="15.6" x14ac:dyDescent="0.3">
      <c r="A307" s="1" t="s">
        <v>2066</v>
      </c>
      <c r="B307" s="1" t="s">
        <v>2689</v>
      </c>
      <c r="C307" t="str">
        <f>TRIM(MID(Customer_Table[[#This Row],[name]],FIND(",",Customer_Table[[#This Row],[name]])+1,3))</f>
        <v>Ms</v>
      </c>
      <c r="D307" t="str">
        <f t="shared" si="4"/>
        <v>Sarah C.</v>
      </c>
      <c r="E307" t="str">
        <f>TRIM(LEFT(Customer_Table[[#This Row],[name]],FIND(",",Customer_Table[[#This Row],[name]])-1))</f>
        <v>Richardson</v>
      </c>
    </row>
    <row r="308" spans="1:5" ht="15.6" x14ac:dyDescent="0.3">
      <c r="A308" s="1" t="s">
        <v>2065</v>
      </c>
      <c r="B308" s="1" t="s">
        <v>2690</v>
      </c>
      <c r="C308" t="str">
        <f>TRIM(MID(Customer_Table[[#This Row],[name]],FIND(",",Customer_Table[[#This Row],[name]])+1,3))</f>
        <v>Ms</v>
      </c>
      <c r="D308" t="str">
        <f t="shared" si="4"/>
        <v>Megan</v>
      </c>
      <c r="E308" t="str">
        <f>TRIM(LEFT(Customer_Table[[#This Row],[name]],FIND(",",Customer_Table[[#This Row],[name]])-1))</f>
        <v>Dewitt</v>
      </c>
    </row>
    <row r="309" spans="1:5" ht="15.6" x14ac:dyDescent="0.3">
      <c r="A309" s="1" t="s">
        <v>2064</v>
      </c>
      <c r="B309" s="1" t="s">
        <v>2691</v>
      </c>
      <c r="C309" t="str">
        <f>TRIM(MID(Customer_Table[[#This Row],[name]],FIND(",",Customer_Table[[#This Row],[name]])+1,3))</f>
        <v>Mr</v>
      </c>
      <c r="D309" t="str">
        <f t="shared" si="4"/>
        <v>Jason W</v>
      </c>
      <c r="E309" t="str">
        <f>TRIM(LEFT(Customer_Table[[#This Row],[name]],FIND(",",Customer_Table[[#This Row],[name]])-1))</f>
        <v>Hickman</v>
      </c>
    </row>
    <row r="310" spans="1:5" ht="15.6" x14ac:dyDescent="0.3">
      <c r="A310" s="1" t="s">
        <v>2063</v>
      </c>
      <c r="B310" s="1" t="s">
        <v>2692</v>
      </c>
      <c r="C310" t="str">
        <f>TRIM(MID(Customer_Table[[#This Row],[name]],FIND(",",Customer_Table[[#This Row],[name]])+1,3))</f>
        <v>Ms</v>
      </c>
      <c r="D310" t="str">
        <f t="shared" si="4"/>
        <v>Michele</v>
      </c>
      <c r="E310" t="str">
        <f>TRIM(LEFT(Customer_Table[[#This Row],[name]],FIND(",",Customer_Table[[#This Row],[name]])-1))</f>
        <v>Gonzalez</v>
      </c>
    </row>
    <row r="311" spans="1:5" ht="15.6" x14ac:dyDescent="0.3">
      <c r="A311" s="1" t="s">
        <v>2062</v>
      </c>
      <c r="B311" s="1" t="s">
        <v>2693</v>
      </c>
      <c r="C311" t="str">
        <f>TRIM(MID(Customer_Table[[#This Row],[name]],FIND(",",Customer_Table[[#This Row],[name]])+1,3))</f>
        <v>Ms</v>
      </c>
      <c r="D311" t="str">
        <f t="shared" si="4"/>
        <v>Nikki</v>
      </c>
      <c r="E311" t="str">
        <f>TRIM(LEFT(Customer_Table[[#This Row],[name]],FIND(",",Customer_Table[[#This Row],[name]])-1))</f>
        <v>Difani</v>
      </c>
    </row>
    <row r="312" spans="1:5" ht="15.6" x14ac:dyDescent="0.3">
      <c r="A312" s="1" t="s">
        <v>2061</v>
      </c>
      <c r="B312" s="1" t="s">
        <v>2694</v>
      </c>
      <c r="C312" t="str">
        <f>TRIM(MID(Customer_Table[[#This Row],[name]],FIND(",",Customer_Table[[#This Row],[name]])+1,3))</f>
        <v>Mr</v>
      </c>
      <c r="D312" t="str">
        <f t="shared" si="4"/>
        <v>Philip J.</v>
      </c>
      <c r="E312" t="str">
        <f>TRIM(LEFT(Customer_Table[[#This Row],[name]],FIND(",",Customer_Table[[#This Row],[name]])-1))</f>
        <v>Turner</v>
      </c>
    </row>
    <row r="313" spans="1:5" ht="15.6" x14ac:dyDescent="0.3">
      <c r="A313" s="1" t="s">
        <v>2060</v>
      </c>
      <c r="B313" s="1" t="s">
        <v>2695</v>
      </c>
      <c r="C313" t="str">
        <f>TRIM(MID(Customer_Table[[#This Row],[name]],FIND(",",Customer_Table[[#This Row],[name]])+1,3))</f>
        <v>Mr</v>
      </c>
      <c r="D313" t="str">
        <f t="shared" si="4"/>
        <v>Bryan L</v>
      </c>
      <c r="E313" t="str">
        <f>TRIM(LEFT(Customer_Table[[#This Row],[name]],FIND(",",Customer_Table[[#This Row],[name]])-1))</f>
        <v>Widmann</v>
      </c>
    </row>
    <row r="314" spans="1:5" ht="15.6" x14ac:dyDescent="0.3">
      <c r="A314" s="1" t="s">
        <v>2059</v>
      </c>
      <c r="B314" s="1" t="s">
        <v>2696</v>
      </c>
      <c r="C314" t="str">
        <f>TRIM(MID(Customer_Table[[#This Row],[name]],FIND(",",Customer_Table[[#This Row],[name]])+1,3))</f>
        <v>Mr</v>
      </c>
      <c r="D314" t="str">
        <f t="shared" si="4"/>
        <v>Timothy F</v>
      </c>
      <c r="E314" t="str">
        <f>TRIM(LEFT(Customer_Table[[#This Row],[name]],FIND(",",Customer_Table[[#This Row],[name]])-1))</f>
        <v>Tunney</v>
      </c>
    </row>
    <row r="315" spans="1:5" ht="15.6" x14ac:dyDescent="0.3">
      <c r="A315" s="1" t="s">
        <v>2058</v>
      </c>
      <c r="B315" s="1" t="s">
        <v>2697</v>
      </c>
      <c r="C315" t="str">
        <f>TRIM(MID(Customer_Table[[#This Row],[name]],FIND(",",Customer_Table[[#This Row],[name]])+1,3))</f>
        <v>Ms</v>
      </c>
      <c r="D315" t="str">
        <f t="shared" si="4"/>
        <v>Angielyn M</v>
      </c>
      <c r="E315" t="str">
        <f>TRIM(LEFT(Customer_Table[[#This Row],[name]],FIND(",",Customer_Table[[#This Row],[name]])-1))</f>
        <v>San Juan</v>
      </c>
    </row>
    <row r="316" spans="1:5" ht="15.6" x14ac:dyDescent="0.3">
      <c r="A316" s="1" t="s">
        <v>2057</v>
      </c>
      <c r="B316" s="1" t="s">
        <v>2698</v>
      </c>
      <c r="C316" t="str">
        <f>TRIM(MID(Customer_Table[[#This Row],[name]],FIND(",",Customer_Table[[#This Row],[name]])+1,3))</f>
        <v>Ms</v>
      </c>
      <c r="D316" t="str">
        <f t="shared" si="4"/>
        <v>Jeanie M.</v>
      </c>
      <c r="E316" t="str">
        <f>TRIM(LEFT(Customer_Table[[#This Row],[name]],FIND(",",Customer_Table[[#This Row],[name]])-1))</f>
        <v>Croll</v>
      </c>
    </row>
    <row r="317" spans="1:5" ht="15.6" x14ac:dyDescent="0.3">
      <c r="A317" s="1" t="s">
        <v>2056</v>
      </c>
      <c r="B317" s="1" t="s">
        <v>2699</v>
      </c>
      <c r="C317" t="str">
        <f>TRIM(MID(Customer_Table[[#This Row],[name]],FIND(",",Customer_Table[[#This Row],[name]])+1,3))</f>
        <v>Mr</v>
      </c>
      <c r="D317" t="str">
        <f t="shared" si="4"/>
        <v>Greg</v>
      </c>
      <c r="E317" t="str">
        <f>TRIM(LEFT(Customer_Table[[#This Row],[name]],FIND(",",Customer_Table[[#This Row],[name]])-1))</f>
        <v>Rolfes</v>
      </c>
    </row>
    <row r="318" spans="1:5" ht="15.6" x14ac:dyDescent="0.3">
      <c r="A318" s="1" t="s">
        <v>2055</v>
      </c>
      <c r="B318" s="1" t="s">
        <v>2700</v>
      </c>
      <c r="C318" t="str">
        <f>TRIM(MID(Customer_Table[[#This Row],[name]],FIND(",",Customer_Table[[#This Row],[name]])+1,3))</f>
        <v>Mr</v>
      </c>
      <c r="D318" t="str">
        <f t="shared" si="4"/>
        <v>John</v>
      </c>
      <c r="E318" t="str">
        <f>TRIM(LEFT(Customer_Table[[#This Row],[name]],FIND(",",Customer_Table[[#This Row],[name]])-1))</f>
        <v>Hinkle</v>
      </c>
    </row>
    <row r="319" spans="1:5" ht="15.6" x14ac:dyDescent="0.3">
      <c r="A319" s="1" t="s">
        <v>2054</v>
      </c>
      <c r="B319" s="1" t="s">
        <v>2701</v>
      </c>
      <c r="C319" t="str">
        <f>TRIM(MID(Customer_Table[[#This Row],[name]],FIND(",",Customer_Table[[#This Row],[name]])+1,3))</f>
        <v>Mr</v>
      </c>
      <c r="D319" t="str">
        <f t="shared" si="4"/>
        <v>Aliaksandr</v>
      </c>
      <c r="E319" t="str">
        <f>TRIM(LEFT(Customer_Table[[#This Row],[name]],FIND(",",Customer_Table[[#This Row],[name]])-1))</f>
        <v>Leuchanka</v>
      </c>
    </row>
    <row r="320" spans="1:5" ht="15.6" x14ac:dyDescent="0.3">
      <c r="A320" s="1" t="s">
        <v>2053</v>
      </c>
      <c r="B320" s="1" t="s">
        <v>2702</v>
      </c>
      <c r="C320" t="str">
        <f>TRIM(MID(Customer_Table[[#This Row],[name]],FIND(",",Customer_Table[[#This Row],[name]])+1,3))</f>
        <v>Mr</v>
      </c>
      <c r="D320" t="str">
        <f t="shared" si="4"/>
        <v>Jason M.</v>
      </c>
      <c r="E320" t="str">
        <f>TRIM(LEFT(Customer_Table[[#This Row],[name]],FIND(",",Customer_Table[[#This Row],[name]])-1))</f>
        <v>Ayr</v>
      </c>
    </row>
    <row r="321" spans="1:5" ht="15.6" x14ac:dyDescent="0.3">
      <c r="A321" s="1" t="s">
        <v>2052</v>
      </c>
      <c r="B321" s="1" t="s">
        <v>2703</v>
      </c>
      <c r="C321" t="str">
        <f>TRIM(MID(Customer_Table[[#This Row],[name]],FIND(",",Customer_Table[[#This Row],[name]])+1,3))</f>
        <v>Ms</v>
      </c>
      <c r="D321" t="str">
        <f t="shared" si="4"/>
        <v>Sheera K</v>
      </c>
      <c r="E321" t="str">
        <f>TRIM(LEFT(Customer_Table[[#This Row],[name]],FIND(",",Customer_Table[[#This Row],[name]])-1))</f>
        <v>Siegel</v>
      </c>
    </row>
    <row r="322" spans="1:5" ht="15.6" x14ac:dyDescent="0.3">
      <c r="A322" s="1" t="s">
        <v>2051</v>
      </c>
      <c r="B322" s="1" t="s">
        <v>2704</v>
      </c>
      <c r="C322" t="str">
        <f>TRIM(MID(Customer_Table[[#This Row],[name]],FIND(",",Customer_Table[[#This Row],[name]])+1,3))</f>
        <v>Ms</v>
      </c>
      <c r="D322" t="str">
        <f t="shared" ref="D322:D385" si="5">TRIM(MID(B322,FIND(" ",B322,FIND(",",B322)+2)+1,LEN(B322)))</f>
        <v>Janice</v>
      </c>
      <c r="E322" t="str">
        <f>TRIM(LEFT(Customer_Table[[#This Row],[name]],FIND(",",Customer_Table[[#This Row],[name]])-1))</f>
        <v>Penrose</v>
      </c>
    </row>
    <row r="323" spans="1:5" ht="15.6" x14ac:dyDescent="0.3">
      <c r="A323" s="1" t="s">
        <v>2050</v>
      </c>
      <c r="B323" s="1" t="s">
        <v>2705</v>
      </c>
      <c r="C323" t="str">
        <f>TRIM(MID(Customer_Table[[#This Row],[name]],FIND(",",Customer_Table[[#This Row],[name]])+1,3))</f>
        <v>Mr</v>
      </c>
      <c r="D323" t="str">
        <f t="shared" si="5"/>
        <v>Timothy G.</v>
      </c>
      <c r="E323" t="str">
        <f>TRIM(LEFT(Customer_Table[[#This Row],[name]],FIND(",",Customer_Table[[#This Row],[name]])-1))</f>
        <v>Schuler</v>
      </c>
    </row>
    <row r="324" spans="1:5" ht="15.6" x14ac:dyDescent="0.3">
      <c r="A324" s="1" t="s">
        <v>2049</v>
      </c>
      <c r="B324" s="1" t="s">
        <v>2706</v>
      </c>
      <c r="C324" t="str">
        <f>TRIM(MID(Customer_Table[[#This Row],[name]],FIND(",",Customer_Table[[#This Row],[name]])+1,3))</f>
        <v>Mr</v>
      </c>
      <c r="D324" t="str">
        <f t="shared" si="5"/>
        <v>Alan R</v>
      </c>
      <c r="E324" t="str">
        <f>TRIM(LEFT(Customer_Table[[#This Row],[name]],FIND(",",Customer_Table[[#This Row],[name]])-1))</f>
        <v>Walker</v>
      </c>
    </row>
    <row r="325" spans="1:5" ht="15.6" x14ac:dyDescent="0.3">
      <c r="A325" s="1" t="s">
        <v>2048</v>
      </c>
      <c r="B325" s="1" t="s">
        <v>2707</v>
      </c>
      <c r="C325" t="str">
        <f>TRIM(MID(Customer_Table[[#This Row],[name]],FIND(",",Customer_Table[[#This Row],[name]])+1,3))</f>
        <v>Mr</v>
      </c>
      <c r="D325" t="str">
        <f t="shared" si="5"/>
        <v>Michael</v>
      </c>
      <c r="E325" t="str">
        <f>TRIM(LEFT(Customer_Table[[#This Row],[name]],FIND(",",Customer_Table[[#This Row],[name]])-1))</f>
        <v>Stange</v>
      </c>
    </row>
    <row r="326" spans="1:5" ht="15.6" x14ac:dyDescent="0.3">
      <c r="A326" s="1" t="s">
        <v>2047</v>
      </c>
      <c r="B326" s="1" t="s">
        <v>2708</v>
      </c>
      <c r="C326" t="str">
        <f>TRIM(MID(Customer_Table[[#This Row],[name]],FIND(",",Customer_Table[[#This Row],[name]])+1,3))</f>
        <v>Ms</v>
      </c>
      <c r="D326" t="str">
        <f t="shared" si="5"/>
        <v>Marie-France</v>
      </c>
      <c r="E326" t="str">
        <f>TRIM(LEFT(Customer_Table[[#This Row],[name]],FIND(",",Customer_Table[[#This Row],[name]])-1))</f>
        <v>Roy</v>
      </c>
    </row>
    <row r="327" spans="1:5" ht="15.6" x14ac:dyDescent="0.3">
      <c r="A327" s="1" t="s">
        <v>2046</v>
      </c>
      <c r="B327" s="1" t="s">
        <v>2709</v>
      </c>
      <c r="C327" t="str">
        <f>TRIM(MID(Customer_Table[[#This Row],[name]],FIND(",",Customer_Table[[#This Row],[name]])+1,3))</f>
        <v>Mr</v>
      </c>
      <c r="D327" t="str">
        <f t="shared" si="5"/>
        <v>Erik F.</v>
      </c>
      <c r="E327" t="str">
        <f>TRIM(LEFT(Customer_Table[[#This Row],[name]],FIND(",",Customer_Table[[#This Row],[name]])-1))</f>
        <v>Potere</v>
      </c>
    </row>
    <row r="328" spans="1:5" ht="15.6" x14ac:dyDescent="0.3">
      <c r="A328" s="1" t="s">
        <v>2045</v>
      </c>
      <c r="B328" s="1" t="s">
        <v>2710</v>
      </c>
      <c r="C328" t="str">
        <f>TRIM(MID(Customer_Table[[#This Row],[name]],FIND(",",Customer_Table[[#This Row],[name]])+1,3))</f>
        <v>Mr</v>
      </c>
      <c r="D328" t="str">
        <f t="shared" si="5"/>
        <v>Andrew</v>
      </c>
      <c r="E328" t="str">
        <f>TRIM(LEFT(Customer_Table[[#This Row],[name]],FIND(",",Customer_Table[[#This Row],[name]])-1))</f>
        <v>Podgurski</v>
      </c>
    </row>
    <row r="329" spans="1:5" ht="15.6" x14ac:dyDescent="0.3">
      <c r="A329" s="1" t="s">
        <v>2044</v>
      </c>
      <c r="B329" s="1" t="s">
        <v>2711</v>
      </c>
      <c r="C329" t="str">
        <f>TRIM(MID(Customer_Table[[#This Row],[name]],FIND(",",Customer_Table[[#This Row],[name]])+1,3))</f>
        <v>Mr</v>
      </c>
      <c r="D329" t="str">
        <f t="shared" si="5"/>
        <v>Anthony</v>
      </c>
      <c r="E329" t="str">
        <f>TRIM(LEFT(Customer_Table[[#This Row],[name]],FIND(",",Customer_Table[[#This Row],[name]])-1))</f>
        <v>Diamond</v>
      </c>
    </row>
    <row r="330" spans="1:5" ht="15.6" x14ac:dyDescent="0.3">
      <c r="A330" s="1" t="s">
        <v>2043</v>
      </c>
      <c r="B330" s="1" t="s">
        <v>2712</v>
      </c>
      <c r="C330" t="str">
        <f>TRIM(MID(Customer_Table[[#This Row],[name]],FIND(",",Customer_Table[[#This Row],[name]])+1,3))</f>
        <v>Mr</v>
      </c>
      <c r="D330" t="str">
        <f t="shared" si="5"/>
        <v>Chris</v>
      </c>
      <c r="E330" t="str">
        <f>TRIM(LEFT(Customer_Table[[#This Row],[name]],FIND(",",Customer_Table[[#This Row],[name]])-1))</f>
        <v>Sallade</v>
      </c>
    </row>
    <row r="331" spans="1:5" ht="15.6" x14ac:dyDescent="0.3">
      <c r="A331" s="1" t="s">
        <v>2042</v>
      </c>
      <c r="B331" s="1" t="s">
        <v>2713</v>
      </c>
      <c r="C331" t="str">
        <f>TRIM(MID(Customer_Table[[#This Row],[name]],FIND(",",Customer_Table[[#This Row],[name]])+1,3))</f>
        <v>Mr</v>
      </c>
      <c r="D331" t="str">
        <f t="shared" si="5"/>
        <v>Yu</v>
      </c>
      <c r="E331" t="str">
        <f>TRIM(LEFT(Customer_Table[[#This Row],[name]],FIND(",",Customer_Table[[#This Row],[name]])-1))</f>
        <v>Zhang</v>
      </c>
    </row>
    <row r="332" spans="1:5" ht="15.6" x14ac:dyDescent="0.3">
      <c r="A332" s="1" t="s">
        <v>2041</v>
      </c>
      <c r="B332" s="1" t="s">
        <v>2714</v>
      </c>
      <c r="C332" t="str">
        <f>TRIM(MID(Customer_Table[[#This Row],[name]],FIND(",",Customer_Table[[#This Row],[name]])+1,3))</f>
        <v>Mr</v>
      </c>
      <c r="D332" t="str">
        <f t="shared" si="5"/>
        <v>Caleb N</v>
      </c>
      <c r="E332" t="str">
        <f>TRIM(LEFT(Customer_Table[[#This Row],[name]],FIND(",",Customer_Table[[#This Row],[name]])-1))</f>
        <v>Chatfield</v>
      </c>
    </row>
    <row r="333" spans="1:5" ht="15.6" x14ac:dyDescent="0.3">
      <c r="A333" s="1" t="s">
        <v>2040</v>
      </c>
      <c r="B333" s="1" t="s">
        <v>2715</v>
      </c>
      <c r="C333" t="str">
        <f>TRIM(MID(Customer_Table[[#This Row],[name]],FIND(",",Customer_Table[[#This Row],[name]])+1,3))</f>
        <v>Mr</v>
      </c>
      <c r="D333" t="str">
        <f t="shared" si="5"/>
        <v>Jason M.</v>
      </c>
      <c r="E333" t="str">
        <f>TRIM(LEFT(Customer_Table[[#This Row],[name]],FIND(",",Customer_Table[[#This Row],[name]])-1))</f>
        <v>Bruns</v>
      </c>
    </row>
    <row r="334" spans="1:5" ht="15.6" x14ac:dyDescent="0.3">
      <c r="A334" s="1" t="s">
        <v>2039</v>
      </c>
      <c r="B334" s="1" t="s">
        <v>2716</v>
      </c>
      <c r="C334" t="str">
        <f>TRIM(MID(Customer_Table[[#This Row],[name]],FIND(",",Customer_Table[[#This Row],[name]])+1,3))</f>
        <v>Ms</v>
      </c>
      <c r="D334" t="str">
        <f t="shared" si="5"/>
        <v>Angela R</v>
      </c>
      <c r="E334" t="str">
        <f>TRIM(LEFT(Customer_Table[[#This Row],[name]],FIND(",",Customer_Table[[#This Row],[name]])-1))</f>
        <v>Yochum</v>
      </c>
    </row>
    <row r="335" spans="1:5" ht="15.6" x14ac:dyDescent="0.3">
      <c r="A335" s="1" t="s">
        <v>2038</v>
      </c>
      <c r="B335" s="1" t="s">
        <v>2717</v>
      </c>
      <c r="C335" t="str">
        <f>TRIM(MID(Customer_Table[[#This Row],[name]],FIND(",",Customer_Table[[#This Row],[name]])+1,3))</f>
        <v>Mr</v>
      </c>
      <c r="D335" t="str">
        <f t="shared" si="5"/>
        <v>Keith J</v>
      </c>
      <c r="E335" t="str">
        <f>TRIM(LEFT(Customer_Table[[#This Row],[name]],FIND(",",Customer_Table[[#This Row],[name]])-1))</f>
        <v>Freeburn</v>
      </c>
    </row>
    <row r="336" spans="1:5" ht="15.6" x14ac:dyDescent="0.3">
      <c r="A336" s="1" t="s">
        <v>2037</v>
      </c>
      <c r="B336" s="1" t="s">
        <v>2718</v>
      </c>
      <c r="C336" t="str">
        <f>TRIM(MID(Customer_Table[[#This Row],[name]],FIND(",",Customer_Table[[#This Row],[name]])+1,3))</f>
        <v>Ms</v>
      </c>
      <c r="D336" t="str">
        <f t="shared" si="5"/>
        <v>Emma</v>
      </c>
      <c r="E336" t="str">
        <f>TRIM(LEFT(Customer_Table[[#This Row],[name]],FIND(",",Customer_Table[[#This Row],[name]])-1))</f>
        <v>Spencer</v>
      </c>
    </row>
    <row r="337" spans="1:5" ht="15.6" x14ac:dyDescent="0.3">
      <c r="A337" s="1" t="s">
        <v>2036</v>
      </c>
      <c r="B337" s="1" t="s">
        <v>2719</v>
      </c>
      <c r="C337" t="str">
        <f>TRIM(MID(Customer_Table[[#This Row],[name]],FIND(",",Customer_Table[[#This Row],[name]])+1,3))</f>
        <v>Mr</v>
      </c>
      <c r="D337" t="str">
        <f t="shared" si="5"/>
        <v>Nathan A</v>
      </c>
      <c r="E337" t="str">
        <f>TRIM(LEFT(Customer_Table[[#This Row],[name]],FIND(",",Customer_Table[[#This Row],[name]])-1))</f>
        <v>Jarosik</v>
      </c>
    </row>
    <row r="338" spans="1:5" ht="15.6" x14ac:dyDescent="0.3">
      <c r="A338" s="1" t="s">
        <v>2035</v>
      </c>
      <c r="B338" s="1" t="s">
        <v>2720</v>
      </c>
      <c r="C338" t="str">
        <f>TRIM(MID(Customer_Table[[#This Row],[name]],FIND(",",Customer_Table[[#This Row],[name]])+1,3))</f>
        <v>Ms</v>
      </c>
      <c r="D338" t="str">
        <f t="shared" si="5"/>
        <v>Kathryn</v>
      </c>
      <c r="E338" t="str">
        <f>TRIM(LEFT(Customer_Table[[#This Row],[name]],FIND(",",Customer_Table[[#This Row],[name]])-1))</f>
        <v>Heinzen</v>
      </c>
    </row>
    <row r="339" spans="1:5" ht="15.6" x14ac:dyDescent="0.3">
      <c r="A339" s="1" t="s">
        <v>2034</v>
      </c>
      <c r="B339" s="1" t="s">
        <v>2721</v>
      </c>
      <c r="C339" t="str">
        <f>TRIM(MID(Customer_Table[[#This Row],[name]],FIND(",",Customer_Table[[#This Row],[name]])+1,3))</f>
        <v>Ms</v>
      </c>
      <c r="D339" t="str">
        <f t="shared" si="5"/>
        <v>Elizabeth H.</v>
      </c>
      <c r="E339" t="str">
        <f>TRIM(LEFT(Customer_Table[[#This Row],[name]],FIND(",",Customer_Table[[#This Row],[name]])-1))</f>
        <v>Kelley</v>
      </c>
    </row>
    <row r="340" spans="1:5" ht="15.6" x14ac:dyDescent="0.3">
      <c r="A340" s="1" t="s">
        <v>2033</v>
      </c>
      <c r="B340" s="1" t="s">
        <v>2722</v>
      </c>
      <c r="C340" t="str">
        <f>TRIM(MID(Customer_Table[[#This Row],[name]],FIND(",",Customer_Table[[#This Row],[name]])+1,3))</f>
        <v>Mr</v>
      </c>
      <c r="D340" t="str">
        <f t="shared" si="5"/>
        <v>Ben</v>
      </c>
      <c r="E340" t="str">
        <f>TRIM(LEFT(Customer_Table[[#This Row],[name]],FIND(",",Customer_Table[[#This Row],[name]])-1))</f>
        <v>Thacker</v>
      </c>
    </row>
    <row r="341" spans="1:5" ht="15.6" x14ac:dyDescent="0.3">
      <c r="A341" s="1" t="s">
        <v>2032</v>
      </c>
      <c r="B341" s="1" t="s">
        <v>2723</v>
      </c>
      <c r="C341" t="str">
        <f>TRIM(MID(Customer_Table[[#This Row],[name]],FIND(",",Customer_Table[[#This Row],[name]])+1,3))</f>
        <v>Ms</v>
      </c>
      <c r="D341" t="str">
        <f t="shared" si="5"/>
        <v>Cheryl A</v>
      </c>
      <c r="E341" t="str">
        <f>TRIM(LEFT(Customer_Table[[#This Row],[name]],FIND(",",Customer_Table[[#This Row],[name]])-1))</f>
        <v>Jeseritz</v>
      </c>
    </row>
    <row r="342" spans="1:5" ht="15.6" x14ac:dyDescent="0.3">
      <c r="A342" s="1" t="s">
        <v>2031</v>
      </c>
      <c r="B342" s="1" t="s">
        <v>2724</v>
      </c>
      <c r="C342" t="str">
        <f>TRIM(MID(Customer_Table[[#This Row],[name]],FIND(",",Customer_Table[[#This Row],[name]])+1,3))</f>
        <v>Ms</v>
      </c>
      <c r="D342" t="str">
        <f t="shared" si="5"/>
        <v>Kimberly A</v>
      </c>
      <c r="E342" t="str">
        <f>TRIM(LEFT(Customer_Table[[#This Row],[name]],FIND(",",Customer_Table[[#This Row],[name]])-1))</f>
        <v>Hohman</v>
      </c>
    </row>
    <row r="343" spans="1:5" ht="15.6" x14ac:dyDescent="0.3">
      <c r="A343" s="1" t="s">
        <v>2030</v>
      </c>
      <c r="B343" s="1" t="s">
        <v>2725</v>
      </c>
      <c r="C343" t="str">
        <f>TRIM(MID(Customer_Table[[#This Row],[name]],FIND(",",Customer_Table[[#This Row],[name]])+1,3))</f>
        <v>Ms</v>
      </c>
      <c r="D343" t="str">
        <f t="shared" si="5"/>
        <v>Cynthia</v>
      </c>
      <c r="E343" t="str">
        <f>TRIM(LEFT(Customer_Table[[#This Row],[name]],FIND(",",Customer_Table[[#This Row],[name]])-1))</f>
        <v>Hill</v>
      </c>
    </row>
    <row r="344" spans="1:5" ht="15.6" x14ac:dyDescent="0.3">
      <c r="A344" s="1" t="s">
        <v>2029</v>
      </c>
      <c r="B344" s="1" t="s">
        <v>2726</v>
      </c>
      <c r="C344" t="str">
        <f>TRIM(MID(Customer_Table[[#This Row],[name]],FIND(",",Customer_Table[[#This Row],[name]])+1,3))</f>
        <v>Ms</v>
      </c>
      <c r="D344" t="str">
        <f t="shared" si="5"/>
        <v>Jessica</v>
      </c>
      <c r="E344" t="str">
        <f>TRIM(LEFT(Customer_Table[[#This Row],[name]],FIND(",",Customer_Table[[#This Row],[name]])-1))</f>
        <v>Kuepfer</v>
      </c>
    </row>
    <row r="345" spans="1:5" ht="15.6" x14ac:dyDescent="0.3">
      <c r="A345" s="1" t="s">
        <v>2028</v>
      </c>
      <c r="B345" s="1" t="s">
        <v>2727</v>
      </c>
      <c r="C345" t="str">
        <f>TRIM(MID(Customer_Table[[#This Row],[name]],FIND(",",Customer_Table[[#This Row],[name]])+1,3))</f>
        <v>Mr</v>
      </c>
      <c r="D345" t="str">
        <f t="shared" si="5"/>
        <v>Bruce</v>
      </c>
      <c r="E345" t="str">
        <f>TRIM(LEFT(Customer_Table[[#This Row],[name]],FIND(",",Customer_Table[[#This Row],[name]])-1))</f>
        <v>Kaczmarek</v>
      </c>
    </row>
    <row r="346" spans="1:5" ht="15.6" x14ac:dyDescent="0.3">
      <c r="A346" s="1" t="s">
        <v>2027</v>
      </c>
      <c r="B346" s="1" t="s">
        <v>2728</v>
      </c>
      <c r="C346" t="str">
        <f>TRIM(MID(Customer_Table[[#This Row],[name]],FIND(",",Customer_Table[[#This Row],[name]])+1,3))</f>
        <v>Ms</v>
      </c>
      <c r="D346" t="str">
        <f t="shared" si="5"/>
        <v>Allison</v>
      </c>
      <c r="E346" t="str">
        <f>TRIM(LEFT(Customer_Table[[#This Row],[name]],FIND(",",Customer_Table[[#This Row],[name]])-1))</f>
        <v>Pitt</v>
      </c>
    </row>
    <row r="347" spans="1:5" ht="15.6" x14ac:dyDescent="0.3">
      <c r="A347" s="1" t="s">
        <v>2026</v>
      </c>
      <c r="B347" s="1" t="s">
        <v>2729</v>
      </c>
      <c r="C347" t="str">
        <f>TRIM(MID(Customer_Table[[#This Row],[name]],FIND(",",Customer_Table[[#This Row],[name]])+1,3))</f>
        <v>Mr</v>
      </c>
      <c r="D347" t="str">
        <f t="shared" si="5"/>
        <v>Alex</v>
      </c>
      <c r="E347" t="str">
        <f>TRIM(LEFT(Customer_Table[[#This Row],[name]],FIND(",",Customer_Table[[#This Row],[name]])-1))</f>
        <v>Lorton</v>
      </c>
    </row>
    <row r="348" spans="1:5" ht="15.6" x14ac:dyDescent="0.3">
      <c r="A348" s="1" t="s">
        <v>2025</v>
      </c>
      <c r="B348" s="1" t="s">
        <v>2730</v>
      </c>
      <c r="C348" t="str">
        <f>TRIM(MID(Customer_Table[[#This Row],[name]],FIND(",",Customer_Table[[#This Row],[name]])+1,3))</f>
        <v>Ms</v>
      </c>
      <c r="D348" t="str">
        <f t="shared" si="5"/>
        <v>Gabriela</v>
      </c>
      <c r="E348" t="str">
        <f>TRIM(LEFT(Customer_Table[[#This Row],[name]],FIND(",",Customer_Table[[#This Row],[name]])-1))</f>
        <v>Castaneda</v>
      </c>
    </row>
    <row r="349" spans="1:5" ht="15.6" x14ac:dyDescent="0.3">
      <c r="A349" s="1" t="s">
        <v>2024</v>
      </c>
      <c r="B349" s="1" t="s">
        <v>2731</v>
      </c>
      <c r="C349" t="str">
        <f>TRIM(MID(Customer_Table[[#This Row],[name]],FIND(",",Customer_Table[[#This Row],[name]])+1,3))</f>
        <v>Ms</v>
      </c>
      <c r="D349" t="str">
        <f t="shared" si="5"/>
        <v>Sharon</v>
      </c>
      <c r="E349" t="str">
        <f>TRIM(LEFT(Customer_Table[[#This Row],[name]],FIND(",",Customer_Table[[#This Row],[name]])-1))</f>
        <v>Cherop</v>
      </c>
    </row>
    <row r="350" spans="1:5" ht="15.6" x14ac:dyDescent="0.3">
      <c r="A350" s="1" t="s">
        <v>2023</v>
      </c>
      <c r="B350" s="1" t="s">
        <v>2732</v>
      </c>
      <c r="C350" t="str">
        <f>TRIM(MID(Customer_Table[[#This Row],[name]],FIND(",",Customer_Table[[#This Row],[name]])+1,3))</f>
        <v>Mr</v>
      </c>
      <c r="D350" t="str">
        <f t="shared" si="5"/>
        <v>Jason A</v>
      </c>
      <c r="E350" t="str">
        <f>TRIM(LEFT(Customer_Table[[#This Row],[name]],FIND(",",Customer_Table[[#This Row],[name]])-1))</f>
        <v>Howell</v>
      </c>
    </row>
    <row r="351" spans="1:5" ht="15.6" x14ac:dyDescent="0.3">
      <c r="A351" s="1" t="s">
        <v>2022</v>
      </c>
      <c r="B351" s="1" t="s">
        <v>2733</v>
      </c>
      <c r="C351" t="str">
        <f>TRIM(MID(Customer_Table[[#This Row],[name]],FIND(",",Customer_Table[[#This Row],[name]])+1,3))</f>
        <v>Ms</v>
      </c>
      <c r="D351" t="str">
        <f t="shared" si="5"/>
        <v>Chelsey C.</v>
      </c>
      <c r="E351" t="str">
        <f>TRIM(LEFT(Customer_Table[[#This Row],[name]],FIND(",",Customer_Table[[#This Row],[name]])-1))</f>
        <v>Palmer</v>
      </c>
    </row>
    <row r="352" spans="1:5" ht="15.6" x14ac:dyDescent="0.3">
      <c r="A352" s="1" t="s">
        <v>2021</v>
      </c>
      <c r="B352" s="1" t="s">
        <v>2734</v>
      </c>
      <c r="C352" t="str">
        <f>TRIM(MID(Customer_Table[[#This Row],[name]],FIND(",",Customer_Table[[#This Row],[name]])+1,3))</f>
        <v>Mr</v>
      </c>
      <c r="D352" t="str">
        <f t="shared" si="5"/>
        <v>Devon A.</v>
      </c>
      <c r="E352" t="str">
        <f>TRIM(LEFT(Customer_Table[[#This Row],[name]],FIND(",",Customer_Table[[#This Row],[name]])-1))</f>
        <v>Olson</v>
      </c>
    </row>
    <row r="353" spans="1:5" ht="15.6" x14ac:dyDescent="0.3">
      <c r="A353" s="1" t="s">
        <v>2020</v>
      </c>
      <c r="B353" s="1" t="s">
        <v>2735</v>
      </c>
      <c r="C353" t="str">
        <f>TRIM(MID(Customer_Table[[#This Row],[name]],FIND(",",Customer_Table[[#This Row],[name]])+1,3))</f>
        <v>Ms</v>
      </c>
      <c r="D353" t="str">
        <f t="shared" si="5"/>
        <v>Joni L</v>
      </c>
      <c r="E353" t="str">
        <f>TRIM(LEFT(Customer_Table[[#This Row],[name]],FIND(",",Customer_Table[[#This Row],[name]])-1))</f>
        <v>Waldron</v>
      </c>
    </row>
    <row r="354" spans="1:5" ht="15.6" x14ac:dyDescent="0.3">
      <c r="A354" s="1" t="s">
        <v>2019</v>
      </c>
      <c r="B354" s="1" t="s">
        <v>2736</v>
      </c>
      <c r="C354" t="str">
        <f>TRIM(MID(Customer_Table[[#This Row],[name]],FIND(",",Customer_Table[[#This Row],[name]])+1,3))</f>
        <v>Mr</v>
      </c>
      <c r="D354" t="str">
        <f t="shared" si="5"/>
        <v>Colin</v>
      </c>
      <c r="E354" t="str">
        <f>TRIM(LEFT(Customer_Table[[#This Row],[name]],FIND(",",Customer_Table[[#This Row],[name]])-1))</f>
        <v>Meyer</v>
      </c>
    </row>
    <row r="355" spans="1:5" ht="15.6" x14ac:dyDescent="0.3">
      <c r="A355" s="1" t="s">
        <v>2018</v>
      </c>
      <c r="B355" s="1" t="s">
        <v>2737</v>
      </c>
      <c r="C355" t="str">
        <f>TRIM(MID(Customer_Table[[#This Row],[name]],FIND(",",Customer_Table[[#This Row],[name]])+1,3))</f>
        <v>Ms</v>
      </c>
      <c r="D355" t="str">
        <f t="shared" si="5"/>
        <v>Rachael</v>
      </c>
      <c r="E355" t="str">
        <f>TRIM(LEFT(Customer_Table[[#This Row],[name]],FIND(",",Customer_Table[[#This Row],[name]])-1))</f>
        <v>Stack</v>
      </c>
    </row>
    <row r="356" spans="1:5" ht="15.6" x14ac:dyDescent="0.3">
      <c r="A356" s="1" t="s">
        <v>2017</v>
      </c>
      <c r="B356" s="1" t="s">
        <v>2738</v>
      </c>
      <c r="C356" t="str">
        <f>TRIM(MID(Customer_Table[[#This Row],[name]],FIND(",",Customer_Table[[#This Row],[name]])+1,3))</f>
        <v>Ms</v>
      </c>
      <c r="D356" t="str">
        <f t="shared" si="5"/>
        <v>Maricela</v>
      </c>
      <c r="E356" t="str">
        <f>TRIM(LEFT(Customer_Table[[#This Row],[name]],FIND(",",Customer_Table[[#This Row],[name]])-1))</f>
        <v>Sanchez Y Torres</v>
      </c>
    </row>
    <row r="357" spans="1:5" ht="15.6" x14ac:dyDescent="0.3">
      <c r="A357" s="1" t="s">
        <v>2016</v>
      </c>
      <c r="B357" s="1" t="s">
        <v>2739</v>
      </c>
      <c r="C357" t="str">
        <f>TRIM(MID(Customer_Table[[#This Row],[name]],FIND(",",Customer_Table[[#This Row],[name]])+1,3))</f>
        <v>Ms</v>
      </c>
      <c r="D357" t="str">
        <f t="shared" si="5"/>
        <v>Marie</v>
      </c>
      <c r="E357" t="str">
        <f>TRIM(LEFT(Customer_Table[[#This Row],[name]],FIND(",",Customer_Table[[#This Row],[name]])-1))</f>
        <v>Daniels</v>
      </c>
    </row>
    <row r="358" spans="1:5" ht="15.6" x14ac:dyDescent="0.3">
      <c r="A358" s="1" t="s">
        <v>2015</v>
      </c>
      <c r="B358" s="1" t="s">
        <v>2740</v>
      </c>
      <c r="C358" t="str">
        <f>TRIM(MID(Customer_Table[[#This Row],[name]],FIND(",",Customer_Table[[#This Row],[name]])+1,3))</f>
        <v>Mr</v>
      </c>
      <c r="D358" t="str">
        <f t="shared" si="5"/>
        <v>Frank</v>
      </c>
      <c r="E358" t="str">
        <f>TRIM(LEFT(Customer_Table[[#This Row],[name]],FIND(",",Customer_Table[[#This Row],[name]])-1))</f>
        <v>Pepp</v>
      </c>
    </row>
    <row r="359" spans="1:5" ht="15.6" x14ac:dyDescent="0.3">
      <c r="A359" s="1" t="s">
        <v>2014</v>
      </c>
      <c r="B359" s="1" t="s">
        <v>2741</v>
      </c>
      <c r="C359" t="str">
        <f>TRIM(MID(Customer_Table[[#This Row],[name]],FIND(",",Customer_Table[[#This Row],[name]])+1,3))</f>
        <v>Mr</v>
      </c>
      <c r="D359" t="str">
        <f t="shared" si="5"/>
        <v>Jeffry</v>
      </c>
      <c r="E359" t="str">
        <f>TRIM(LEFT(Customer_Table[[#This Row],[name]],FIND(",",Customer_Table[[#This Row],[name]])-1))</f>
        <v>Buechler</v>
      </c>
    </row>
    <row r="360" spans="1:5" ht="15.6" x14ac:dyDescent="0.3">
      <c r="A360" s="1" t="s">
        <v>2013</v>
      </c>
      <c r="B360" s="1" t="s">
        <v>2742</v>
      </c>
      <c r="C360" t="str">
        <f>TRIM(MID(Customer_Table[[#This Row],[name]],FIND(",",Customer_Table[[#This Row],[name]])+1,3))</f>
        <v>Mr</v>
      </c>
      <c r="D360" t="str">
        <f t="shared" si="5"/>
        <v>Mike</v>
      </c>
      <c r="E360" t="str">
        <f>TRIM(LEFT(Customer_Table[[#This Row],[name]],FIND(",",Customer_Table[[#This Row],[name]])-1))</f>
        <v>Buenting</v>
      </c>
    </row>
    <row r="361" spans="1:5" ht="15.6" x14ac:dyDescent="0.3">
      <c r="A361" s="1" t="s">
        <v>2012</v>
      </c>
      <c r="B361" s="1" t="s">
        <v>2743</v>
      </c>
      <c r="C361" t="str">
        <f>TRIM(MID(Customer_Table[[#This Row],[name]],FIND(",",Customer_Table[[#This Row],[name]])+1,3))</f>
        <v>Mr</v>
      </c>
      <c r="D361" t="str">
        <f t="shared" si="5"/>
        <v>Rick</v>
      </c>
      <c r="E361" t="str">
        <f>TRIM(LEFT(Customer_Table[[#This Row],[name]],FIND(",",Customer_Table[[#This Row],[name]])-1))</f>
        <v>Evans</v>
      </c>
    </row>
    <row r="362" spans="1:5" ht="15.6" x14ac:dyDescent="0.3">
      <c r="A362" s="1" t="s">
        <v>2011</v>
      </c>
      <c r="B362" s="1" t="s">
        <v>2744</v>
      </c>
      <c r="C362" t="str">
        <f>TRIM(MID(Customer_Table[[#This Row],[name]],FIND(",",Customer_Table[[#This Row],[name]])+1,3))</f>
        <v>Mr</v>
      </c>
      <c r="D362" t="str">
        <f t="shared" si="5"/>
        <v>Pierre-Michel</v>
      </c>
      <c r="E362" t="str">
        <f>TRIM(LEFT(Customer_Table[[#This Row],[name]],FIND(",",Customer_Table[[#This Row],[name]])-1))</f>
        <v>Arcand</v>
      </c>
    </row>
    <row r="363" spans="1:5" ht="15.6" x14ac:dyDescent="0.3">
      <c r="A363" s="1" t="s">
        <v>2010</v>
      </c>
      <c r="B363" s="1" t="s">
        <v>2745</v>
      </c>
      <c r="C363" t="str">
        <f>TRIM(MID(Customer_Table[[#This Row],[name]],FIND(",",Customer_Table[[#This Row],[name]])+1,3))</f>
        <v>Mr</v>
      </c>
      <c r="D363" t="str">
        <f t="shared" si="5"/>
        <v>Daniel</v>
      </c>
      <c r="E363" t="str">
        <f>TRIM(LEFT(Customer_Table[[#This Row],[name]],FIND(",",Customer_Table[[#This Row],[name]])-1))</f>
        <v>Kesack</v>
      </c>
    </row>
    <row r="364" spans="1:5" ht="15.6" x14ac:dyDescent="0.3">
      <c r="A364" s="1" t="s">
        <v>2009</v>
      </c>
      <c r="B364" s="1" t="s">
        <v>2746</v>
      </c>
      <c r="C364" t="str">
        <f>TRIM(MID(Customer_Table[[#This Row],[name]],FIND(",",Customer_Table[[#This Row],[name]])+1,3))</f>
        <v>Mr</v>
      </c>
      <c r="D364" t="str">
        <f t="shared" si="5"/>
        <v>Brian L.</v>
      </c>
      <c r="E364" t="str">
        <f>TRIM(LEFT(Customer_Table[[#This Row],[name]],FIND(",",Customer_Table[[#This Row],[name]])-1))</f>
        <v>Post</v>
      </c>
    </row>
    <row r="365" spans="1:5" ht="15.6" x14ac:dyDescent="0.3">
      <c r="A365" s="1" t="s">
        <v>2008</v>
      </c>
      <c r="B365" s="1" t="s">
        <v>2747</v>
      </c>
      <c r="C365" t="str">
        <f>TRIM(MID(Customer_Table[[#This Row],[name]],FIND(",",Customer_Table[[#This Row],[name]])+1,3))</f>
        <v>Ms</v>
      </c>
      <c r="D365" t="str">
        <f t="shared" si="5"/>
        <v>Morgan M.</v>
      </c>
      <c r="E365" t="str">
        <f>TRIM(LEFT(Customer_Table[[#This Row],[name]],FIND(",",Customer_Table[[#This Row],[name]])-1))</f>
        <v>Dunne</v>
      </c>
    </row>
    <row r="366" spans="1:5" ht="15.6" x14ac:dyDescent="0.3">
      <c r="A366" s="1" t="s">
        <v>2007</v>
      </c>
      <c r="B366" s="1" t="s">
        <v>2748</v>
      </c>
      <c r="C366" t="str">
        <f>TRIM(MID(Customer_Table[[#This Row],[name]],FIND(",",Customer_Table[[#This Row],[name]])+1,3))</f>
        <v>Ms</v>
      </c>
      <c r="D366" t="str">
        <f t="shared" si="5"/>
        <v>Caroline</v>
      </c>
      <c r="E366" t="str">
        <f>TRIM(LEFT(Customer_Table[[#This Row],[name]],FIND(",",Customer_Table[[#This Row],[name]])-1))</f>
        <v>Kilel</v>
      </c>
    </row>
    <row r="367" spans="1:5" ht="15.6" x14ac:dyDescent="0.3">
      <c r="A367" s="1" t="s">
        <v>2006</v>
      </c>
      <c r="B367" s="1" t="s">
        <v>2749</v>
      </c>
      <c r="C367" t="str">
        <f>TRIM(MID(Customer_Table[[#This Row],[name]],FIND(",",Customer_Table[[#This Row],[name]])+1,3))</f>
        <v>Mr</v>
      </c>
      <c r="D367" t="str">
        <f t="shared" si="5"/>
        <v>Drew T.</v>
      </c>
      <c r="E367" t="str">
        <f>TRIM(LEFT(Customer_Table[[#This Row],[name]],FIND(",",Customer_Table[[#This Row],[name]])-1))</f>
        <v>Nicholson</v>
      </c>
    </row>
    <row r="368" spans="1:5" ht="15.6" x14ac:dyDescent="0.3">
      <c r="A368" s="1" t="s">
        <v>2005</v>
      </c>
      <c r="B368" s="1" t="s">
        <v>2750</v>
      </c>
      <c r="C368" t="str">
        <f>TRIM(MID(Customer_Table[[#This Row],[name]],FIND(",",Customer_Table[[#This Row],[name]])+1,3))</f>
        <v>Mr</v>
      </c>
      <c r="D368" t="str">
        <f t="shared" si="5"/>
        <v>Austin W</v>
      </c>
      <c r="E368" t="str">
        <f>TRIM(LEFT(Customer_Table[[#This Row],[name]],FIND(",",Customer_Table[[#This Row],[name]])-1))</f>
        <v>Susmann</v>
      </c>
    </row>
    <row r="369" spans="1:5" ht="15.6" x14ac:dyDescent="0.3">
      <c r="A369" s="1" t="s">
        <v>2004</v>
      </c>
      <c r="B369" s="1" t="s">
        <v>2751</v>
      </c>
      <c r="C369" t="str">
        <f>TRIM(MID(Customer_Table[[#This Row],[name]],FIND(",",Customer_Table[[#This Row],[name]])+1,3))</f>
        <v>Ms</v>
      </c>
      <c r="D369" t="str">
        <f t="shared" si="5"/>
        <v>Berenice</v>
      </c>
      <c r="E369" t="str">
        <f>TRIM(LEFT(Customer_Table[[#This Row],[name]],FIND(",",Customer_Table[[#This Row],[name]])-1))</f>
        <v>Harsh</v>
      </c>
    </row>
    <row r="370" spans="1:5" ht="15.6" x14ac:dyDescent="0.3">
      <c r="A370" s="1" t="s">
        <v>2003</v>
      </c>
      <c r="B370" s="1" t="s">
        <v>2752</v>
      </c>
      <c r="C370" t="str">
        <f>TRIM(MID(Customer_Table[[#This Row],[name]],FIND(",",Customer_Table[[#This Row],[name]])+1,3))</f>
        <v>Mr</v>
      </c>
      <c r="D370" t="str">
        <f t="shared" si="5"/>
        <v>Kenneth A</v>
      </c>
      <c r="E370" t="str">
        <f>TRIM(LEFT(Customer_Table[[#This Row],[name]],FIND(",",Customer_Table[[#This Row],[name]])-1))</f>
        <v>Pocasangre</v>
      </c>
    </row>
    <row r="371" spans="1:5" ht="15.6" x14ac:dyDescent="0.3">
      <c r="A371" s="1" t="s">
        <v>2002</v>
      </c>
      <c r="B371" s="1" t="s">
        <v>2753</v>
      </c>
      <c r="C371" t="str">
        <f>TRIM(MID(Customer_Table[[#This Row],[name]],FIND(",",Customer_Table[[#This Row],[name]])+1,3))</f>
        <v>Mr</v>
      </c>
      <c r="D371" t="str">
        <f t="shared" si="5"/>
        <v>Miguel</v>
      </c>
      <c r="E371" t="str">
        <f>TRIM(LEFT(Customer_Table[[#This Row],[name]],FIND(",",Customer_Table[[#This Row],[name]])-1))</f>
        <v>Martinez Lopez</v>
      </c>
    </row>
    <row r="372" spans="1:5" ht="15.6" x14ac:dyDescent="0.3">
      <c r="A372" s="1" t="s">
        <v>2001</v>
      </c>
      <c r="B372" s="1" t="s">
        <v>2754</v>
      </c>
      <c r="C372" t="str">
        <f>TRIM(MID(Customer_Table[[#This Row],[name]],FIND(",",Customer_Table[[#This Row],[name]])+1,3))</f>
        <v>Ms</v>
      </c>
      <c r="D372" t="str">
        <f t="shared" si="5"/>
        <v>Hadley T.</v>
      </c>
      <c r="E372" t="str">
        <f>TRIM(LEFT(Customer_Table[[#This Row],[name]],FIND(",",Customer_Table[[#This Row],[name]])-1))</f>
        <v>Riegel</v>
      </c>
    </row>
    <row r="373" spans="1:5" ht="15.6" x14ac:dyDescent="0.3">
      <c r="A373" s="1" t="s">
        <v>2000</v>
      </c>
      <c r="B373" s="1" t="s">
        <v>2755</v>
      </c>
      <c r="C373" t="str">
        <f>TRIM(MID(Customer_Table[[#This Row],[name]],FIND(",",Customer_Table[[#This Row],[name]])+1,3))</f>
        <v>Mr</v>
      </c>
      <c r="D373" t="str">
        <f t="shared" si="5"/>
        <v>Taylor</v>
      </c>
      <c r="E373" t="str">
        <f>TRIM(LEFT(Customer_Table[[#This Row],[name]],FIND(",",Customer_Table[[#This Row],[name]])-1))</f>
        <v>Monson</v>
      </c>
    </row>
    <row r="374" spans="1:5" ht="15.6" x14ac:dyDescent="0.3">
      <c r="A374" s="1" t="s">
        <v>1999</v>
      </c>
      <c r="B374" s="1" t="s">
        <v>2756</v>
      </c>
      <c r="C374" t="str">
        <f>TRIM(MID(Customer_Table[[#This Row],[name]],FIND(",",Customer_Table[[#This Row],[name]])+1,3))</f>
        <v>Ms</v>
      </c>
      <c r="D374" t="str">
        <f t="shared" si="5"/>
        <v>Tenielle M</v>
      </c>
      <c r="E374" t="str">
        <f>TRIM(LEFT(Customer_Table[[#This Row],[name]],FIND(",",Customer_Table[[#This Row],[name]])-1))</f>
        <v>Klubben</v>
      </c>
    </row>
    <row r="375" spans="1:5" ht="15.6" x14ac:dyDescent="0.3">
      <c r="A375" s="1" t="s">
        <v>1998</v>
      </c>
      <c r="B375" s="1" t="s">
        <v>2757</v>
      </c>
      <c r="C375" t="str">
        <f>TRIM(MID(Customer_Table[[#This Row],[name]],FIND(",",Customer_Table[[#This Row],[name]])+1,3))</f>
        <v>Ms</v>
      </c>
      <c r="D375" t="str">
        <f t="shared" si="5"/>
        <v>Andrea</v>
      </c>
      <c r="E375" t="str">
        <f>TRIM(LEFT(Customer_Table[[#This Row],[name]],FIND(",",Customer_Table[[#This Row],[name]])-1))</f>
        <v>Mascaro</v>
      </c>
    </row>
    <row r="376" spans="1:5" ht="15.6" x14ac:dyDescent="0.3">
      <c r="A376" s="1" t="s">
        <v>1997</v>
      </c>
      <c r="B376" s="1" t="s">
        <v>2758</v>
      </c>
      <c r="C376" t="str">
        <f>TRIM(MID(Customer_Table[[#This Row],[name]],FIND(",",Customer_Table[[#This Row],[name]])+1,3))</f>
        <v>Ms</v>
      </c>
      <c r="D376" t="str">
        <f t="shared" si="5"/>
        <v>Nora P</v>
      </c>
      <c r="E376" t="str">
        <f>TRIM(LEFT(Customer_Table[[#This Row],[name]],FIND(",",Customer_Table[[#This Row],[name]])-1))</f>
        <v>Norvell</v>
      </c>
    </row>
    <row r="377" spans="1:5" ht="15.6" x14ac:dyDescent="0.3">
      <c r="A377" s="1" t="s">
        <v>1996</v>
      </c>
      <c r="B377" s="1" t="s">
        <v>2759</v>
      </c>
      <c r="C377" t="str">
        <f>TRIM(MID(Customer_Table[[#This Row],[name]],FIND(",",Customer_Table[[#This Row],[name]])+1,3))</f>
        <v>Mr</v>
      </c>
      <c r="D377" t="str">
        <f t="shared" si="5"/>
        <v>Zachary</v>
      </c>
      <c r="E377" t="str">
        <f>TRIM(LEFT(Customer_Table[[#This Row],[name]],FIND(",",Customer_Table[[#This Row],[name]])-1))</f>
        <v>Ornelas</v>
      </c>
    </row>
    <row r="378" spans="1:5" ht="15.6" x14ac:dyDescent="0.3">
      <c r="A378" s="1" t="s">
        <v>1995</v>
      </c>
      <c r="B378" s="1" t="s">
        <v>2760</v>
      </c>
      <c r="C378" t="str">
        <f>TRIM(MID(Customer_Table[[#This Row],[name]],FIND(",",Customer_Table[[#This Row],[name]])+1,3))</f>
        <v>Mr</v>
      </c>
      <c r="D378" t="str">
        <f t="shared" si="5"/>
        <v>Michael</v>
      </c>
      <c r="E378" t="str">
        <f>TRIM(LEFT(Customer_Table[[#This Row],[name]],FIND(",",Customer_Table[[#This Row],[name]])-1))</f>
        <v>Fitzpatrick</v>
      </c>
    </row>
    <row r="379" spans="1:5" ht="15.6" x14ac:dyDescent="0.3">
      <c r="A379" s="1" t="s">
        <v>1994</v>
      </c>
      <c r="B379" s="1" t="s">
        <v>2761</v>
      </c>
      <c r="C379" t="str">
        <f>TRIM(MID(Customer_Table[[#This Row],[name]],FIND(",",Customer_Table[[#This Row],[name]])+1,3))</f>
        <v>Ms</v>
      </c>
      <c r="D379" t="str">
        <f t="shared" si="5"/>
        <v>Alyssa K.</v>
      </c>
      <c r="E379" t="str">
        <f>TRIM(LEFT(Customer_Table[[#This Row],[name]],FIND(",",Customer_Table[[#This Row],[name]])-1))</f>
        <v>Bloomquist</v>
      </c>
    </row>
    <row r="380" spans="1:5" ht="15.6" x14ac:dyDescent="0.3">
      <c r="A380" s="1" t="s">
        <v>1993</v>
      </c>
      <c r="B380" s="1" t="s">
        <v>2762</v>
      </c>
      <c r="C380" t="str">
        <f>TRIM(MID(Customer_Table[[#This Row],[name]],FIND(",",Customer_Table[[#This Row],[name]])+1,3))</f>
        <v>Ms</v>
      </c>
      <c r="D380" t="str">
        <f t="shared" si="5"/>
        <v>Heather</v>
      </c>
      <c r="E380" t="str">
        <f>TRIM(LEFT(Customer_Table[[#This Row],[name]],FIND(",",Customer_Table[[#This Row],[name]])-1))</f>
        <v>Wick</v>
      </c>
    </row>
    <row r="381" spans="1:5" ht="15.6" x14ac:dyDescent="0.3">
      <c r="A381" s="1" t="s">
        <v>1992</v>
      </c>
      <c r="B381" s="1" t="s">
        <v>2763</v>
      </c>
      <c r="C381" t="str">
        <f>TRIM(MID(Customer_Table[[#This Row],[name]],FIND(",",Customer_Table[[#This Row],[name]])+1,3))</f>
        <v>Mr</v>
      </c>
      <c r="D381" t="str">
        <f t="shared" si="5"/>
        <v>Dante</v>
      </c>
      <c r="E381" t="str">
        <f>TRIM(LEFT(Customer_Table[[#This Row],[name]],FIND(",",Customer_Table[[#This Row],[name]])-1))</f>
        <v>Zappala</v>
      </c>
    </row>
    <row r="382" spans="1:5" ht="15.6" x14ac:dyDescent="0.3">
      <c r="A382" s="1" t="s">
        <v>1991</v>
      </c>
      <c r="B382" s="1" t="s">
        <v>2764</v>
      </c>
      <c r="C382" t="str">
        <f>TRIM(MID(Customer_Table[[#This Row],[name]],FIND(",",Customer_Table[[#This Row],[name]])+1,3))</f>
        <v>Ms</v>
      </c>
      <c r="D382" t="str">
        <f t="shared" si="5"/>
        <v>Sara E.</v>
      </c>
      <c r="E382" t="str">
        <f>TRIM(LEFT(Customer_Table[[#This Row],[name]],FIND(",",Customer_Table[[#This Row],[name]])-1))</f>
        <v>Earle</v>
      </c>
    </row>
    <row r="383" spans="1:5" ht="15.6" x14ac:dyDescent="0.3">
      <c r="A383" s="1" t="s">
        <v>1990</v>
      </c>
      <c r="B383" s="1" t="s">
        <v>2765</v>
      </c>
      <c r="C383" t="str">
        <f>TRIM(MID(Customer_Table[[#This Row],[name]],FIND(",",Customer_Table[[#This Row],[name]])+1,3))</f>
        <v>Mr</v>
      </c>
      <c r="D383" t="str">
        <f t="shared" si="5"/>
        <v>Scott</v>
      </c>
      <c r="E383" t="str">
        <f>TRIM(LEFT(Customer_Table[[#This Row],[name]],FIND(",",Customer_Table[[#This Row],[name]])-1))</f>
        <v>Majewski</v>
      </c>
    </row>
    <row r="384" spans="1:5" ht="15.6" x14ac:dyDescent="0.3">
      <c r="A384" s="1" t="s">
        <v>1989</v>
      </c>
      <c r="B384" s="1" t="s">
        <v>2766</v>
      </c>
      <c r="C384" t="str">
        <f>TRIM(MID(Customer_Table[[#This Row],[name]],FIND(",",Customer_Table[[#This Row],[name]])+1,3))</f>
        <v>Mr</v>
      </c>
      <c r="D384" t="str">
        <f t="shared" si="5"/>
        <v>Sean</v>
      </c>
      <c r="E384" t="str">
        <f>TRIM(LEFT(Customer_Table[[#This Row],[name]],FIND(",",Customer_Table[[#This Row],[name]])-1))</f>
        <v>Apfelbaum</v>
      </c>
    </row>
    <row r="385" spans="1:5" ht="15.6" x14ac:dyDescent="0.3">
      <c r="A385" s="1" t="s">
        <v>1988</v>
      </c>
      <c r="B385" s="1" t="s">
        <v>2767</v>
      </c>
      <c r="C385" t="str">
        <f>TRIM(MID(Customer_Table[[#This Row],[name]],FIND(",",Customer_Table[[#This Row],[name]])+1,3))</f>
        <v>Ms</v>
      </c>
      <c r="D385" t="str">
        <f t="shared" si="5"/>
        <v>Danielle</v>
      </c>
      <c r="E385" t="str">
        <f>TRIM(LEFT(Customer_Table[[#This Row],[name]],FIND(",",Customer_Table[[#This Row],[name]])-1))</f>
        <v>Graham</v>
      </c>
    </row>
    <row r="386" spans="1:5" ht="15.6" x14ac:dyDescent="0.3">
      <c r="A386" s="1" t="s">
        <v>1987</v>
      </c>
      <c r="B386" s="1" t="s">
        <v>2768</v>
      </c>
      <c r="C386" t="str">
        <f>TRIM(MID(Customer_Table[[#This Row],[name]],FIND(",",Customer_Table[[#This Row],[name]])+1,3))</f>
        <v>Mr</v>
      </c>
      <c r="D386" t="str">
        <f t="shared" ref="D386:D449" si="6">TRIM(MID(B386,FIND(" ",B386,FIND(",",B386)+2)+1,LEN(B386)))</f>
        <v>Andrew D.</v>
      </c>
      <c r="E386" t="str">
        <f>TRIM(LEFT(Customer_Table[[#This Row],[name]],FIND(",",Customer_Table[[#This Row],[name]])-1))</f>
        <v>Whitacre</v>
      </c>
    </row>
    <row r="387" spans="1:5" ht="15.6" x14ac:dyDescent="0.3">
      <c r="A387" s="1" t="s">
        <v>1986</v>
      </c>
      <c r="B387" s="1" t="s">
        <v>2769</v>
      </c>
      <c r="C387" t="str">
        <f>TRIM(MID(Customer_Table[[#This Row],[name]],FIND(",",Customer_Table[[#This Row],[name]])+1,3))</f>
        <v>Mr</v>
      </c>
      <c r="D387" t="str">
        <f t="shared" si="6"/>
        <v>Joel D</v>
      </c>
      <c r="E387" t="str">
        <f>TRIM(LEFT(Customer_Table[[#This Row],[name]],FIND(",",Customer_Table[[#This Row],[name]])-1))</f>
        <v>Wegener</v>
      </c>
    </row>
    <row r="388" spans="1:5" ht="15.6" x14ac:dyDescent="0.3">
      <c r="A388" s="1" t="s">
        <v>1985</v>
      </c>
      <c r="B388" s="1" t="s">
        <v>2770</v>
      </c>
      <c r="C388" t="str">
        <f>TRIM(MID(Customer_Table[[#This Row],[name]],FIND(",",Customer_Table[[#This Row],[name]])+1,3))</f>
        <v>Ms</v>
      </c>
      <c r="D388" t="str">
        <f t="shared" si="6"/>
        <v>Michelle</v>
      </c>
      <c r="E388" t="str">
        <f>TRIM(LEFT(Customer_Table[[#This Row],[name]],FIND(",",Customer_Table[[#This Row],[name]])-1))</f>
        <v>Collie</v>
      </c>
    </row>
    <row r="389" spans="1:5" ht="15.6" x14ac:dyDescent="0.3">
      <c r="A389" s="1" t="s">
        <v>1984</v>
      </c>
      <c r="B389" s="1" t="s">
        <v>2771</v>
      </c>
      <c r="C389" t="str">
        <f>TRIM(MID(Customer_Table[[#This Row],[name]],FIND(",",Customer_Table[[#This Row],[name]])+1,3))</f>
        <v>Mr</v>
      </c>
      <c r="D389" t="str">
        <f t="shared" si="6"/>
        <v>Michael J.</v>
      </c>
      <c r="E389" t="str">
        <f>TRIM(LEFT(Customer_Table[[#This Row],[name]],FIND(",",Customer_Table[[#This Row],[name]])-1))</f>
        <v>Murphy</v>
      </c>
    </row>
    <row r="390" spans="1:5" ht="15.6" x14ac:dyDescent="0.3">
      <c r="A390" s="1" t="s">
        <v>1983</v>
      </c>
      <c r="B390" s="1" t="s">
        <v>2772</v>
      </c>
      <c r="C390" t="str">
        <f>TRIM(MID(Customer_Table[[#This Row],[name]],FIND(",",Customer_Table[[#This Row],[name]])+1,3))</f>
        <v>Ms</v>
      </c>
      <c r="D390" t="str">
        <f t="shared" si="6"/>
        <v>Nikki</v>
      </c>
      <c r="E390" t="str">
        <f>TRIM(LEFT(Customer_Table[[#This Row],[name]],FIND(",",Customer_Table[[#This Row],[name]])-1))</f>
        <v>Butters</v>
      </c>
    </row>
    <row r="391" spans="1:5" ht="15.6" x14ac:dyDescent="0.3">
      <c r="A391" s="1" t="s">
        <v>1982</v>
      </c>
      <c r="B391" s="1" t="s">
        <v>2773</v>
      </c>
      <c r="C391" t="str">
        <f>TRIM(MID(Customer_Table[[#This Row],[name]],FIND(",",Customer_Table[[#This Row],[name]])+1,3))</f>
        <v>Ms</v>
      </c>
      <c r="D391" t="str">
        <f t="shared" si="6"/>
        <v>Summer B.</v>
      </c>
      <c r="E391" t="str">
        <f>TRIM(LEFT(Customer_Table[[#This Row],[name]],FIND(",",Customer_Table[[#This Row],[name]])-1))</f>
        <v>Cook</v>
      </c>
    </row>
    <row r="392" spans="1:5" ht="15.6" x14ac:dyDescent="0.3">
      <c r="A392" s="1" t="s">
        <v>1981</v>
      </c>
      <c r="B392" s="1" t="s">
        <v>2774</v>
      </c>
      <c r="C392" t="str">
        <f>TRIM(MID(Customer_Table[[#This Row],[name]],FIND(",",Customer_Table[[#This Row],[name]])+1,3))</f>
        <v>Mr</v>
      </c>
      <c r="D392" t="str">
        <f t="shared" si="6"/>
        <v>Edward</v>
      </c>
      <c r="E392" t="str">
        <f>TRIM(LEFT(Customer_Table[[#This Row],[name]],FIND(",",Customer_Table[[#This Row],[name]])-1))</f>
        <v>Breen</v>
      </c>
    </row>
    <row r="393" spans="1:5" ht="15.6" x14ac:dyDescent="0.3">
      <c r="A393" s="1" t="s">
        <v>1980</v>
      </c>
      <c r="B393" s="1" t="s">
        <v>2775</v>
      </c>
      <c r="C393" t="str">
        <f>TRIM(MID(Customer_Table[[#This Row],[name]],FIND(",",Customer_Table[[#This Row],[name]])+1,3))</f>
        <v>Mr</v>
      </c>
      <c r="D393" t="str">
        <f t="shared" si="6"/>
        <v>Ryan</v>
      </c>
      <c r="E393" t="str">
        <f>TRIM(LEFT(Customer_Table[[#This Row],[name]],FIND(",",Customer_Table[[#This Row],[name]])-1))</f>
        <v>Fitzsimons</v>
      </c>
    </row>
    <row r="394" spans="1:5" ht="15.6" x14ac:dyDescent="0.3">
      <c r="A394" s="1" t="s">
        <v>1979</v>
      </c>
      <c r="B394" s="1" t="s">
        <v>2776</v>
      </c>
      <c r="C394" t="str">
        <f>TRIM(MID(Customer_Table[[#This Row],[name]],FIND(",",Customer_Table[[#This Row],[name]])+1,3))</f>
        <v>Ms</v>
      </c>
      <c r="D394" t="str">
        <f t="shared" si="6"/>
        <v>Kacee</v>
      </c>
      <c r="E394" t="str">
        <f>TRIM(LEFT(Customer_Table[[#This Row],[name]],FIND(",",Customer_Table[[#This Row],[name]])-1))</f>
        <v>Houle</v>
      </c>
    </row>
    <row r="395" spans="1:5" ht="15.6" x14ac:dyDescent="0.3">
      <c r="A395" s="1" t="s">
        <v>1978</v>
      </c>
      <c r="B395" s="1" t="s">
        <v>2777</v>
      </c>
      <c r="C395" t="str">
        <f>TRIM(MID(Customer_Table[[#This Row],[name]],FIND(",",Customer_Table[[#This Row],[name]])+1,3))</f>
        <v>Mr</v>
      </c>
      <c r="D395" t="str">
        <f t="shared" si="6"/>
        <v>Dave</v>
      </c>
      <c r="E395" t="str">
        <f>TRIM(LEFT(Customer_Table[[#This Row],[name]],FIND(",",Customer_Table[[#This Row],[name]])-1))</f>
        <v>Woodward</v>
      </c>
    </row>
    <row r="396" spans="1:5" ht="15.6" x14ac:dyDescent="0.3">
      <c r="A396" s="1" t="s">
        <v>1977</v>
      </c>
      <c r="B396" s="1" t="s">
        <v>2778</v>
      </c>
      <c r="C396" t="str">
        <f>TRIM(MID(Customer_Table[[#This Row],[name]],FIND(",",Customer_Table[[#This Row],[name]])+1,3))</f>
        <v>Ms</v>
      </c>
      <c r="D396" t="str">
        <f t="shared" si="6"/>
        <v>Maryanna</v>
      </c>
      <c r="E396" t="str">
        <f>TRIM(LEFT(Customer_Table[[#This Row],[name]],FIND(",",Customer_Table[[#This Row],[name]])-1))</f>
        <v>Ray</v>
      </c>
    </row>
    <row r="397" spans="1:5" ht="15.6" x14ac:dyDescent="0.3">
      <c r="A397" s="1" t="s">
        <v>1976</v>
      </c>
      <c r="B397" s="1" t="s">
        <v>2779</v>
      </c>
      <c r="C397" t="str">
        <f>TRIM(MID(Customer_Table[[#This Row],[name]],FIND(",",Customer_Table[[#This Row],[name]])+1,3))</f>
        <v>Ms</v>
      </c>
      <c r="D397" t="str">
        <f t="shared" si="6"/>
        <v>Jessica H.</v>
      </c>
      <c r="E397" t="str">
        <f>TRIM(LEFT(Customer_Table[[#This Row],[name]],FIND(",",Customer_Table[[#This Row],[name]])-1))</f>
        <v>Jennings</v>
      </c>
    </row>
    <row r="398" spans="1:5" ht="15.6" x14ac:dyDescent="0.3">
      <c r="A398" s="1" t="s">
        <v>1975</v>
      </c>
      <c r="B398" s="1" t="s">
        <v>2780</v>
      </c>
      <c r="C398" t="str">
        <f>TRIM(MID(Customer_Table[[#This Row],[name]],FIND(",",Customer_Table[[#This Row],[name]])+1,3))</f>
        <v>Ms</v>
      </c>
      <c r="D398" t="str">
        <f t="shared" si="6"/>
        <v>Deanna</v>
      </c>
      <c r="E398" t="str">
        <f>TRIM(LEFT(Customer_Table[[#This Row],[name]],FIND(",",Customer_Table[[#This Row],[name]])-1))</f>
        <v>Fuller</v>
      </c>
    </row>
    <row r="399" spans="1:5" ht="15.6" x14ac:dyDescent="0.3">
      <c r="A399" s="1" t="s">
        <v>1974</v>
      </c>
      <c r="B399" s="1" t="s">
        <v>2781</v>
      </c>
      <c r="C399" t="str">
        <f>TRIM(MID(Customer_Table[[#This Row],[name]],FIND(",",Customer_Table[[#This Row],[name]])+1,3))</f>
        <v>Mr</v>
      </c>
      <c r="D399" t="str">
        <f t="shared" si="6"/>
        <v>Peter</v>
      </c>
      <c r="E399" t="str">
        <f>TRIM(LEFT(Customer_Table[[#This Row],[name]],FIND(",",Customer_Table[[#This Row],[name]])-1))</f>
        <v>Lovisek</v>
      </c>
    </row>
    <row r="400" spans="1:5" ht="15.6" x14ac:dyDescent="0.3">
      <c r="A400" s="1" t="s">
        <v>1973</v>
      </c>
      <c r="B400" s="1" t="s">
        <v>2782</v>
      </c>
      <c r="C400" t="str">
        <f>TRIM(MID(Customer_Table[[#This Row],[name]],FIND(",",Customer_Table[[#This Row],[name]])+1,3))</f>
        <v>Ms</v>
      </c>
      <c r="D400" t="str">
        <f t="shared" si="6"/>
        <v>Rebecca</v>
      </c>
      <c r="E400" t="str">
        <f>TRIM(LEFT(Customer_Table[[#This Row],[name]],FIND(",",Customer_Table[[#This Row],[name]])-1))</f>
        <v>Painter</v>
      </c>
    </row>
    <row r="401" spans="1:5" ht="15.6" x14ac:dyDescent="0.3">
      <c r="A401" s="1" t="s">
        <v>1972</v>
      </c>
      <c r="B401" s="1" t="s">
        <v>2783</v>
      </c>
      <c r="C401" t="str">
        <f>TRIM(MID(Customer_Table[[#This Row],[name]],FIND(",",Customer_Table[[#This Row],[name]])+1,3))</f>
        <v>Ms</v>
      </c>
      <c r="D401" t="str">
        <f t="shared" si="6"/>
        <v>Elizabeth M.</v>
      </c>
      <c r="E401" t="str">
        <f>TRIM(LEFT(Customer_Table[[#This Row],[name]],FIND(",",Customer_Table[[#This Row],[name]])-1))</f>
        <v>Edwards</v>
      </c>
    </row>
    <row r="402" spans="1:5" ht="15.6" x14ac:dyDescent="0.3">
      <c r="A402" s="1" t="s">
        <v>1971</v>
      </c>
      <c r="B402" s="1" t="s">
        <v>2784</v>
      </c>
      <c r="C402" t="str">
        <f>TRIM(MID(Customer_Table[[#This Row],[name]],FIND(",",Customer_Table[[#This Row],[name]])+1,3))</f>
        <v>Mr</v>
      </c>
      <c r="D402" t="str">
        <f t="shared" si="6"/>
        <v>Gregory</v>
      </c>
      <c r="E402" t="str">
        <f>TRIM(LEFT(Customer_Table[[#This Row],[name]],FIND(",",Customer_Table[[#This Row],[name]])-1))</f>
        <v>Liebl</v>
      </c>
    </row>
    <row r="403" spans="1:5" ht="15.6" x14ac:dyDescent="0.3">
      <c r="A403" s="1" t="s">
        <v>1970</v>
      </c>
      <c r="B403" s="1" t="s">
        <v>2785</v>
      </c>
      <c r="C403" t="str">
        <f>TRIM(MID(Customer_Table[[#This Row],[name]],FIND(",",Customer_Table[[#This Row],[name]])+1,3))</f>
        <v>Ms</v>
      </c>
      <c r="D403" t="str">
        <f t="shared" si="6"/>
        <v>Sarah E.</v>
      </c>
      <c r="E403" t="str">
        <f>TRIM(LEFT(Customer_Table[[#This Row],[name]],FIND(",",Customer_Table[[#This Row],[name]])-1))</f>
        <v>Kasabian-Larson</v>
      </c>
    </row>
    <row r="404" spans="1:5" ht="15.6" x14ac:dyDescent="0.3">
      <c r="A404" s="1" t="s">
        <v>1969</v>
      </c>
      <c r="B404" s="1" t="s">
        <v>2786</v>
      </c>
      <c r="C404" t="str">
        <f>TRIM(MID(Customer_Table[[#This Row],[name]],FIND(",",Customer_Table[[#This Row],[name]])+1,3))</f>
        <v>Ms</v>
      </c>
      <c r="D404" t="str">
        <f t="shared" si="6"/>
        <v>Anne Elise</v>
      </c>
      <c r="E404" t="str">
        <f>TRIM(LEFT(Customer_Table[[#This Row],[name]],FIND(",",Customer_Table[[#This Row],[name]])-1))</f>
        <v>Creamer</v>
      </c>
    </row>
    <row r="405" spans="1:5" ht="15.6" x14ac:dyDescent="0.3">
      <c r="A405" s="1" t="s">
        <v>1968</v>
      </c>
      <c r="B405" s="1" t="s">
        <v>2787</v>
      </c>
      <c r="C405" t="str">
        <f>TRIM(MID(Customer_Table[[#This Row],[name]],FIND(",",Customer_Table[[#This Row],[name]])+1,3))</f>
        <v>Mr</v>
      </c>
      <c r="D405" t="str">
        <f t="shared" si="6"/>
        <v>Christopher R</v>
      </c>
      <c r="E405" t="str">
        <f>TRIM(LEFT(Customer_Table[[#This Row],[name]],FIND(",",Customer_Table[[#This Row],[name]])-1))</f>
        <v>Kimbel</v>
      </c>
    </row>
    <row r="406" spans="1:5" ht="15.6" x14ac:dyDescent="0.3">
      <c r="A406" s="1" t="s">
        <v>1967</v>
      </c>
      <c r="B406" s="1" t="s">
        <v>2788</v>
      </c>
      <c r="C406" t="str">
        <f>TRIM(MID(Customer_Table[[#This Row],[name]],FIND(",",Customer_Table[[#This Row],[name]])+1,3))</f>
        <v>Mr</v>
      </c>
      <c r="D406" t="str">
        <f t="shared" si="6"/>
        <v>Elliot</v>
      </c>
      <c r="E406" t="str">
        <f>TRIM(LEFT(Customer_Table[[#This Row],[name]],FIND(",",Customer_Table[[#This Row],[name]])-1))</f>
        <v>Livensparger</v>
      </c>
    </row>
    <row r="407" spans="1:5" ht="15.6" x14ac:dyDescent="0.3">
      <c r="A407" s="1" t="s">
        <v>1966</v>
      </c>
      <c r="B407" s="1" t="s">
        <v>2789</v>
      </c>
      <c r="C407" t="str">
        <f>TRIM(MID(Customer_Table[[#This Row],[name]],FIND(",",Customer_Table[[#This Row],[name]])+1,3))</f>
        <v>Mr</v>
      </c>
      <c r="D407" t="str">
        <f t="shared" si="6"/>
        <v>Christopher D.</v>
      </c>
      <c r="E407" t="str">
        <f>TRIM(LEFT(Customer_Table[[#This Row],[name]],FIND(",",Customer_Table[[#This Row],[name]])-1))</f>
        <v>Grange</v>
      </c>
    </row>
    <row r="408" spans="1:5" ht="15.6" x14ac:dyDescent="0.3">
      <c r="A408" s="1" t="s">
        <v>1965</v>
      </c>
      <c r="B408" s="1" t="s">
        <v>2790</v>
      </c>
      <c r="C408" t="str">
        <f>TRIM(MID(Customer_Table[[#This Row],[name]],FIND(",",Customer_Table[[#This Row],[name]])+1,3))</f>
        <v>Mr</v>
      </c>
      <c r="D408" t="str">
        <f t="shared" si="6"/>
        <v>Corey</v>
      </c>
      <c r="E408" t="str">
        <f>TRIM(LEFT(Customer_Table[[#This Row],[name]],FIND(",",Customer_Table[[#This Row],[name]])-1))</f>
        <v>Nunlist</v>
      </c>
    </row>
    <row r="409" spans="1:5" ht="15.6" x14ac:dyDescent="0.3">
      <c r="A409" s="1" t="s">
        <v>1964</v>
      </c>
      <c r="B409" s="1" t="s">
        <v>2791</v>
      </c>
      <c r="C409" t="str">
        <f>TRIM(MID(Customer_Table[[#This Row],[name]],FIND(",",Customer_Table[[#This Row],[name]])+1,3))</f>
        <v>Mr</v>
      </c>
      <c r="D409" t="str">
        <f t="shared" si="6"/>
        <v>Patrick D.</v>
      </c>
      <c r="E409" t="str">
        <f>TRIM(LEFT(Customer_Table[[#This Row],[name]],FIND(",",Customer_Table[[#This Row],[name]])-1))</f>
        <v>Cutter</v>
      </c>
    </row>
    <row r="410" spans="1:5" ht="15.6" x14ac:dyDescent="0.3">
      <c r="A410" s="1" t="s">
        <v>1963</v>
      </c>
      <c r="B410" s="1" t="s">
        <v>2792</v>
      </c>
      <c r="C410" t="str">
        <f>TRIM(MID(Customer_Table[[#This Row],[name]],FIND(",",Customer_Table[[#This Row],[name]])+1,3))</f>
        <v>Mr</v>
      </c>
      <c r="D410" t="str">
        <f t="shared" si="6"/>
        <v>Anthony D.</v>
      </c>
      <c r="E410" t="str">
        <f>TRIM(LEFT(Customer_Table[[#This Row],[name]],FIND(",",Customer_Table[[#This Row],[name]])-1))</f>
        <v>Martin</v>
      </c>
    </row>
    <row r="411" spans="1:5" ht="15.6" x14ac:dyDescent="0.3">
      <c r="A411" s="1" t="s">
        <v>1962</v>
      </c>
      <c r="B411" s="1" t="s">
        <v>2793</v>
      </c>
      <c r="C411" t="str">
        <f>TRIM(MID(Customer_Table[[#This Row],[name]],FIND(",",Customer_Table[[#This Row],[name]])+1,3))</f>
        <v>Ms</v>
      </c>
      <c r="D411" t="str">
        <f t="shared" si="6"/>
        <v>Melissa</v>
      </c>
      <c r="E411" t="str">
        <f>TRIM(LEFT(Customer_Table[[#This Row],[name]],FIND(",",Customer_Table[[#This Row],[name]])-1))</f>
        <v>Cooney</v>
      </c>
    </row>
    <row r="412" spans="1:5" ht="15.6" x14ac:dyDescent="0.3">
      <c r="A412" s="1" t="s">
        <v>1961</v>
      </c>
      <c r="B412" s="1" t="s">
        <v>2794</v>
      </c>
      <c r="C412" t="str">
        <f>TRIM(MID(Customer_Table[[#This Row],[name]],FIND(",",Customer_Table[[#This Row],[name]])+1,3))</f>
        <v>Ms</v>
      </c>
      <c r="D412" t="str">
        <f t="shared" si="6"/>
        <v>Raven</v>
      </c>
      <c r="E412" t="str">
        <f>TRIM(LEFT(Customer_Table[[#This Row],[name]],FIND(",",Customer_Table[[#This Row],[name]])-1))</f>
        <v>Bier</v>
      </c>
    </row>
    <row r="413" spans="1:5" ht="15.6" x14ac:dyDescent="0.3">
      <c r="A413" s="1" t="s">
        <v>1960</v>
      </c>
      <c r="B413" s="1" t="s">
        <v>2795</v>
      </c>
      <c r="C413" t="str">
        <f>TRIM(MID(Customer_Table[[#This Row],[name]],FIND(",",Customer_Table[[#This Row],[name]])+1,3))</f>
        <v>Mr</v>
      </c>
      <c r="D413" t="str">
        <f t="shared" si="6"/>
        <v>Christopher</v>
      </c>
      <c r="E413" t="str">
        <f>TRIM(LEFT(Customer_Table[[#This Row],[name]],FIND(",",Customer_Table[[#This Row],[name]])-1))</f>
        <v>Muskopf</v>
      </c>
    </row>
    <row r="414" spans="1:5" ht="15.6" x14ac:dyDescent="0.3">
      <c r="A414" s="1" t="s">
        <v>1959</v>
      </c>
      <c r="B414" s="1" t="s">
        <v>2796</v>
      </c>
      <c r="C414" t="str">
        <f>TRIM(MID(Customer_Table[[#This Row],[name]],FIND(",",Customer_Table[[#This Row],[name]])+1,3))</f>
        <v>Ms</v>
      </c>
      <c r="D414" t="str">
        <f t="shared" si="6"/>
        <v>Kendra A</v>
      </c>
      <c r="E414" t="str">
        <f>TRIM(LEFT(Customer_Table[[#This Row],[name]],FIND(",",Customer_Table[[#This Row],[name]])-1))</f>
        <v>Sirak</v>
      </c>
    </row>
    <row r="415" spans="1:5" ht="15.6" x14ac:dyDescent="0.3">
      <c r="A415" s="1" t="s">
        <v>1958</v>
      </c>
      <c r="B415" s="1" t="s">
        <v>2797</v>
      </c>
      <c r="C415" t="str">
        <f>TRIM(MID(Customer_Table[[#This Row],[name]],FIND(",",Customer_Table[[#This Row],[name]])+1,3))</f>
        <v>Ms</v>
      </c>
      <c r="D415" t="str">
        <f t="shared" si="6"/>
        <v>Jordan</v>
      </c>
      <c r="E415" t="str">
        <f>TRIM(LEFT(Customer_Table[[#This Row],[name]],FIND(",",Customer_Table[[#This Row],[name]])-1))</f>
        <v>Nelsen</v>
      </c>
    </row>
    <row r="416" spans="1:5" ht="15.6" x14ac:dyDescent="0.3">
      <c r="A416" s="1" t="s">
        <v>1957</v>
      </c>
      <c r="B416" s="1" t="s">
        <v>2798</v>
      </c>
      <c r="C416" t="str">
        <f>TRIM(MID(Customer_Table[[#This Row],[name]],FIND(",",Customer_Table[[#This Row],[name]])+1,3))</f>
        <v>Mr</v>
      </c>
      <c r="D416" t="str">
        <f t="shared" si="6"/>
        <v>Nils</v>
      </c>
      <c r="E416" t="str">
        <f>TRIM(LEFT(Customer_Table[[#This Row],[name]],FIND(",",Customer_Table[[#This Row],[name]])-1))</f>
        <v>Schallner</v>
      </c>
    </row>
    <row r="417" spans="1:5" ht="15.6" x14ac:dyDescent="0.3">
      <c r="A417" s="1" t="s">
        <v>1956</v>
      </c>
      <c r="B417" s="1" t="s">
        <v>2799</v>
      </c>
      <c r="C417" t="str">
        <f>TRIM(MID(Customer_Table[[#This Row],[name]],FIND(",",Customer_Table[[#This Row],[name]])+1,3))</f>
        <v>Mr</v>
      </c>
      <c r="D417" t="str">
        <f t="shared" si="6"/>
        <v>Scott</v>
      </c>
      <c r="E417" t="str">
        <f>TRIM(LEFT(Customer_Table[[#This Row],[name]],FIND(",",Customer_Table[[#This Row],[name]])-1))</f>
        <v>Dunlap</v>
      </c>
    </row>
    <row r="418" spans="1:5" ht="15.6" x14ac:dyDescent="0.3">
      <c r="A418" s="1" t="s">
        <v>1955</v>
      </c>
      <c r="B418" s="1" t="s">
        <v>2800</v>
      </c>
      <c r="C418" t="str">
        <f>TRIM(MID(Customer_Table[[#This Row],[name]],FIND(",",Customer_Table[[#This Row],[name]])+1,3))</f>
        <v>Ms</v>
      </c>
      <c r="D418" t="str">
        <f t="shared" si="6"/>
        <v>Angela</v>
      </c>
      <c r="E418" t="str">
        <f>TRIM(LEFT(Customer_Table[[#This Row],[name]],FIND(",",Customer_Table[[#This Row],[name]])-1))</f>
        <v>Messing</v>
      </c>
    </row>
    <row r="419" spans="1:5" ht="15.6" x14ac:dyDescent="0.3">
      <c r="A419" s="1" t="s">
        <v>1954</v>
      </c>
      <c r="B419" s="1" t="s">
        <v>2801</v>
      </c>
      <c r="C419" t="str">
        <f>TRIM(MID(Customer_Table[[#This Row],[name]],FIND(",",Customer_Table[[#This Row],[name]])+1,3))</f>
        <v>Ms</v>
      </c>
      <c r="D419" t="str">
        <f t="shared" si="6"/>
        <v>Allison</v>
      </c>
      <c r="E419" t="str">
        <f>TRIM(LEFT(Customer_Table[[#This Row],[name]],FIND(",",Customer_Table[[#This Row],[name]])-1))</f>
        <v>Bondell</v>
      </c>
    </row>
    <row r="420" spans="1:5" ht="15.6" x14ac:dyDescent="0.3">
      <c r="A420" s="1" t="s">
        <v>1953</v>
      </c>
      <c r="B420" s="1" t="s">
        <v>2802</v>
      </c>
      <c r="C420" t="str">
        <f>TRIM(MID(Customer_Table[[#This Row],[name]],FIND(",",Customer_Table[[#This Row],[name]])+1,3))</f>
        <v>Ms</v>
      </c>
      <c r="D420" t="str">
        <f t="shared" si="6"/>
        <v>Caitlin O.</v>
      </c>
      <c r="E420" t="str">
        <f>TRIM(LEFT(Customer_Table[[#This Row],[name]],FIND(",",Customer_Table[[#This Row],[name]])-1))</f>
        <v>Gaughan</v>
      </c>
    </row>
    <row r="421" spans="1:5" ht="15.6" x14ac:dyDescent="0.3">
      <c r="A421" s="1" t="s">
        <v>1952</v>
      </c>
      <c r="B421" s="1" t="s">
        <v>2803</v>
      </c>
      <c r="C421" t="str">
        <f>TRIM(MID(Customer_Table[[#This Row],[name]],FIND(",",Customer_Table[[#This Row],[name]])+1,3))</f>
        <v>Ms</v>
      </c>
      <c r="D421" t="str">
        <f t="shared" si="6"/>
        <v>Tracy M</v>
      </c>
      <c r="E421" t="str">
        <f>TRIM(LEFT(Customer_Table[[#This Row],[name]],FIND(",",Customer_Table[[#This Row],[name]])-1))</f>
        <v>Gruman</v>
      </c>
    </row>
    <row r="422" spans="1:5" ht="15.6" x14ac:dyDescent="0.3">
      <c r="A422" s="1" t="s">
        <v>1951</v>
      </c>
      <c r="B422" s="1" t="s">
        <v>2804</v>
      </c>
      <c r="C422" t="str">
        <f>TRIM(MID(Customer_Table[[#This Row],[name]],FIND(",",Customer_Table[[#This Row],[name]])+1,3))</f>
        <v>Mr</v>
      </c>
      <c r="D422" t="str">
        <f t="shared" si="6"/>
        <v>Dustin M.</v>
      </c>
      <c r="E422" t="str">
        <f>TRIM(LEFT(Customer_Table[[#This Row],[name]],FIND(",",Customer_Table[[#This Row],[name]])-1))</f>
        <v>Whitlow</v>
      </c>
    </row>
    <row r="423" spans="1:5" ht="15.6" x14ac:dyDescent="0.3">
      <c r="A423" s="1" t="s">
        <v>1950</v>
      </c>
      <c r="B423" s="1" t="s">
        <v>2805</v>
      </c>
      <c r="C423" t="str">
        <f>TRIM(MID(Customer_Table[[#This Row],[name]],FIND(",",Customer_Table[[#This Row],[name]])+1,3))</f>
        <v>Ms</v>
      </c>
      <c r="D423" t="str">
        <f t="shared" si="6"/>
        <v>Jenny</v>
      </c>
      <c r="E423" t="str">
        <f>TRIM(LEFT(Customer_Table[[#This Row],[name]],FIND(",",Customer_Table[[#This Row],[name]])-1))</f>
        <v>Robinson</v>
      </c>
    </row>
    <row r="424" spans="1:5" ht="15.6" x14ac:dyDescent="0.3">
      <c r="A424" s="1" t="s">
        <v>1949</v>
      </c>
      <c r="B424" s="1" t="s">
        <v>2806</v>
      </c>
      <c r="C424" t="str">
        <f>TRIM(MID(Customer_Table[[#This Row],[name]],FIND(",",Customer_Table[[#This Row],[name]])+1,3))</f>
        <v>Ms</v>
      </c>
      <c r="D424" t="str">
        <f t="shared" si="6"/>
        <v>Emily</v>
      </c>
      <c r="E424" t="str">
        <f>TRIM(LEFT(Customer_Table[[#This Row],[name]],FIND(",",Customer_Table[[#This Row],[name]])-1))</f>
        <v>Sabo</v>
      </c>
    </row>
    <row r="425" spans="1:5" ht="15.6" x14ac:dyDescent="0.3">
      <c r="A425" s="1" t="s">
        <v>1948</v>
      </c>
      <c r="B425" s="1" t="s">
        <v>2807</v>
      </c>
      <c r="C425" t="str">
        <f>TRIM(MID(Customer_Table[[#This Row],[name]],FIND(",",Customer_Table[[#This Row],[name]])+1,3))</f>
        <v>Ms</v>
      </c>
      <c r="D425" t="str">
        <f t="shared" si="6"/>
        <v>Fabienne</v>
      </c>
      <c r="E425" t="str">
        <f>TRIM(LEFT(Customer_Table[[#This Row],[name]],FIND(",",Customer_Table[[#This Row],[name]])-1))</f>
        <v>Nazarian</v>
      </c>
    </row>
    <row r="426" spans="1:5" ht="15.6" x14ac:dyDescent="0.3">
      <c r="A426" s="1" t="s">
        <v>1947</v>
      </c>
      <c r="B426" s="1" t="s">
        <v>2808</v>
      </c>
      <c r="C426" t="str">
        <f>TRIM(MID(Customer_Table[[#This Row],[name]],FIND(",",Customer_Table[[#This Row],[name]])+1,3))</f>
        <v>Mr</v>
      </c>
      <c r="D426" t="str">
        <f t="shared" si="6"/>
        <v>Jordan</v>
      </c>
      <c r="E426" t="str">
        <f>TRIM(LEFT(Customer_Table[[#This Row],[name]],FIND(",",Customer_Table[[#This Row],[name]])-1))</f>
        <v>Lerma</v>
      </c>
    </row>
    <row r="427" spans="1:5" ht="15.6" x14ac:dyDescent="0.3">
      <c r="A427" s="1" t="s">
        <v>1946</v>
      </c>
      <c r="B427" s="1" t="s">
        <v>2809</v>
      </c>
      <c r="C427" t="str">
        <f>TRIM(MID(Customer_Table[[#This Row],[name]],FIND(",",Customer_Table[[#This Row],[name]])+1,3))</f>
        <v>Mr</v>
      </c>
      <c r="D427" t="str">
        <f t="shared" si="6"/>
        <v>Matt</v>
      </c>
      <c r="E427" t="str">
        <f>TRIM(LEFT(Customer_Table[[#This Row],[name]],FIND(",",Customer_Table[[#This Row],[name]])-1))</f>
        <v>Dahl</v>
      </c>
    </row>
    <row r="428" spans="1:5" ht="15.6" x14ac:dyDescent="0.3">
      <c r="A428" s="1" t="s">
        <v>1945</v>
      </c>
      <c r="B428" s="1" t="s">
        <v>2810</v>
      </c>
      <c r="C428" t="str">
        <f>TRIM(MID(Customer_Table[[#This Row],[name]],FIND(",",Customer_Table[[#This Row],[name]])+1,3))</f>
        <v>Ms</v>
      </c>
      <c r="D428" t="str">
        <f t="shared" si="6"/>
        <v>Taryn L</v>
      </c>
      <c r="E428" t="str">
        <f>TRIM(LEFT(Customer_Table[[#This Row],[name]],FIND(",",Customer_Table[[#This Row],[name]])-1))</f>
        <v>Surtees</v>
      </c>
    </row>
    <row r="429" spans="1:5" ht="15.6" x14ac:dyDescent="0.3">
      <c r="A429" s="1" t="s">
        <v>1944</v>
      </c>
      <c r="B429" s="1" t="s">
        <v>2811</v>
      </c>
      <c r="C429" t="str">
        <f>TRIM(MID(Customer_Table[[#This Row],[name]],FIND(",",Customer_Table[[#This Row],[name]])+1,3))</f>
        <v>Ms</v>
      </c>
      <c r="D429" t="str">
        <f t="shared" si="6"/>
        <v>Temima</v>
      </c>
      <c r="E429" t="str">
        <f>TRIM(LEFT(Customer_Table[[#This Row],[name]],FIND(",",Customer_Table[[#This Row],[name]])-1))</f>
        <v>Spetner</v>
      </c>
    </row>
    <row r="430" spans="1:5" ht="15.6" x14ac:dyDescent="0.3">
      <c r="A430" s="1" t="s">
        <v>1943</v>
      </c>
      <c r="B430" s="1" t="s">
        <v>2812</v>
      </c>
      <c r="C430" t="str">
        <f>TRIM(MID(Customer_Table[[#This Row],[name]],FIND(",",Customer_Table[[#This Row],[name]])+1,3))</f>
        <v>Ms</v>
      </c>
      <c r="D430" t="str">
        <f t="shared" si="6"/>
        <v>Jennifer</v>
      </c>
      <c r="E430" t="str">
        <f>TRIM(LEFT(Customer_Table[[#This Row],[name]],FIND(",",Customer_Table[[#This Row],[name]])-1))</f>
        <v>Brandon</v>
      </c>
    </row>
    <row r="431" spans="1:5" ht="15.6" x14ac:dyDescent="0.3">
      <c r="A431" s="1" t="s">
        <v>1942</v>
      </c>
      <c r="B431" s="1" t="s">
        <v>2813</v>
      </c>
      <c r="C431" t="str">
        <f>TRIM(MID(Customer_Table[[#This Row],[name]],FIND(",",Customer_Table[[#This Row],[name]])+1,3))</f>
        <v>Ms</v>
      </c>
      <c r="D431" t="str">
        <f t="shared" si="6"/>
        <v>Serena M.</v>
      </c>
      <c r="E431" t="str">
        <f>TRIM(LEFT(Customer_Table[[#This Row],[name]],FIND(",",Customer_Table[[#This Row],[name]])-1))</f>
        <v>Eley</v>
      </c>
    </row>
    <row r="432" spans="1:5" ht="15.6" x14ac:dyDescent="0.3">
      <c r="A432" s="1" t="s">
        <v>1941</v>
      </c>
      <c r="B432" s="1" t="s">
        <v>2814</v>
      </c>
      <c r="C432" t="str">
        <f>TRIM(MID(Customer_Table[[#This Row],[name]],FIND(",",Customer_Table[[#This Row],[name]])+1,3))</f>
        <v>Ms</v>
      </c>
      <c r="D432" t="str">
        <f t="shared" si="6"/>
        <v>Victoria M.</v>
      </c>
      <c r="E432" t="str">
        <f>TRIM(LEFT(Customer_Table[[#This Row],[name]],FIND(",",Customer_Table[[#This Row],[name]])-1))</f>
        <v>Sedicum</v>
      </c>
    </row>
    <row r="433" spans="1:5" ht="15.6" x14ac:dyDescent="0.3">
      <c r="A433" s="1" t="s">
        <v>1940</v>
      </c>
      <c r="B433" s="1" t="s">
        <v>2815</v>
      </c>
      <c r="C433" t="str">
        <f>TRIM(MID(Customer_Table[[#This Row],[name]],FIND(",",Customer_Table[[#This Row],[name]])+1,3))</f>
        <v>Ms</v>
      </c>
      <c r="D433" t="str">
        <f t="shared" si="6"/>
        <v>Phoebe</v>
      </c>
      <c r="E433" t="str">
        <f>TRIM(LEFT(Customer_Table[[#This Row],[name]],FIND(",",Customer_Table[[#This Row],[name]])-1))</f>
        <v>Markle</v>
      </c>
    </row>
    <row r="434" spans="1:5" ht="15.6" x14ac:dyDescent="0.3">
      <c r="A434" s="1" t="s">
        <v>1939</v>
      </c>
      <c r="B434" s="1" t="s">
        <v>2816</v>
      </c>
      <c r="C434" t="str">
        <f>TRIM(MID(Customer_Table[[#This Row],[name]],FIND(",",Customer_Table[[#This Row],[name]])+1,3))</f>
        <v>Mr</v>
      </c>
      <c r="D434" t="str">
        <f t="shared" si="6"/>
        <v>Corey</v>
      </c>
      <c r="E434" t="str">
        <f>TRIM(LEFT(Customer_Table[[#This Row],[name]],FIND(",",Customer_Table[[#This Row],[name]])-1))</f>
        <v>Kunz</v>
      </c>
    </row>
    <row r="435" spans="1:5" ht="15.6" x14ac:dyDescent="0.3">
      <c r="A435" s="1" t="s">
        <v>1938</v>
      </c>
      <c r="B435" s="1" t="s">
        <v>2817</v>
      </c>
      <c r="C435" t="str">
        <f>TRIM(MID(Customer_Table[[#This Row],[name]],FIND(",",Customer_Table[[#This Row],[name]])+1,3))</f>
        <v>Ms</v>
      </c>
      <c r="D435" t="str">
        <f t="shared" si="6"/>
        <v>Rebecca</v>
      </c>
      <c r="E435" t="str">
        <f>TRIM(LEFT(Customer_Table[[#This Row],[name]],FIND(",",Customer_Table[[#This Row],[name]])-1))</f>
        <v>Wimert</v>
      </c>
    </row>
    <row r="436" spans="1:5" ht="15.6" x14ac:dyDescent="0.3">
      <c r="A436" s="1" t="s">
        <v>1937</v>
      </c>
      <c r="B436" s="1" t="s">
        <v>2818</v>
      </c>
      <c r="C436" t="str">
        <f>TRIM(MID(Customer_Table[[#This Row],[name]],FIND(",",Customer_Table[[#This Row],[name]])+1,3))</f>
        <v>Mr</v>
      </c>
      <c r="D436" t="str">
        <f t="shared" si="6"/>
        <v>Nicholas D</v>
      </c>
      <c r="E436" t="str">
        <f>TRIM(LEFT(Customer_Table[[#This Row],[name]],FIND(",",Customer_Table[[#This Row],[name]])-1))</f>
        <v>Peterson</v>
      </c>
    </row>
    <row r="437" spans="1:5" ht="15.6" x14ac:dyDescent="0.3">
      <c r="A437" s="1" t="s">
        <v>1936</v>
      </c>
      <c r="B437" s="1" t="s">
        <v>2819</v>
      </c>
      <c r="C437" t="str">
        <f>TRIM(MID(Customer_Table[[#This Row],[name]],FIND(",",Customer_Table[[#This Row],[name]])+1,3))</f>
        <v>Mr</v>
      </c>
      <c r="D437" t="str">
        <f t="shared" si="6"/>
        <v>Christian</v>
      </c>
      <c r="E437" t="str">
        <f>TRIM(LEFT(Customer_Table[[#This Row],[name]],FIND(",",Customer_Table[[#This Row],[name]])-1))</f>
        <v>Mercier</v>
      </c>
    </row>
    <row r="438" spans="1:5" ht="15.6" x14ac:dyDescent="0.3">
      <c r="A438" s="1" t="s">
        <v>1935</v>
      </c>
      <c r="B438" s="1" t="s">
        <v>2820</v>
      </c>
      <c r="C438" t="str">
        <f>TRIM(MID(Customer_Table[[#This Row],[name]],FIND(",",Customer_Table[[#This Row],[name]])+1,3))</f>
        <v>Mr</v>
      </c>
      <c r="D438" t="str">
        <f t="shared" si="6"/>
        <v>Jonathon S.</v>
      </c>
      <c r="E438" t="str">
        <f>TRIM(LEFT(Customer_Table[[#This Row],[name]],FIND(",",Customer_Table[[#This Row],[name]])-1))</f>
        <v>Laurie</v>
      </c>
    </row>
    <row r="439" spans="1:5" ht="15.6" x14ac:dyDescent="0.3">
      <c r="A439" s="1" t="s">
        <v>1934</v>
      </c>
      <c r="B439" s="1" t="s">
        <v>2821</v>
      </c>
      <c r="C439" t="str">
        <f>TRIM(MID(Customer_Table[[#This Row],[name]],FIND(",",Customer_Table[[#This Row],[name]])+1,3))</f>
        <v>Ms</v>
      </c>
      <c r="D439" t="str">
        <f t="shared" si="6"/>
        <v>Caroline</v>
      </c>
      <c r="E439" t="str">
        <f>TRIM(LEFT(Customer_Table[[#This Row],[name]],FIND(",",Customer_Table[[#This Row],[name]])-1))</f>
        <v>Sekaquaptewa</v>
      </c>
    </row>
    <row r="440" spans="1:5" ht="15.6" x14ac:dyDescent="0.3">
      <c r="A440" s="1" t="s">
        <v>1933</v>
      </c>
      <c r="B440" s="1" t="s">
        <v>2822</v>
      </c>
      <c r="C440" t="str">
        <f>TRIM(MID(Customer_Table[[#This Row],[name]],FIND(",",Customer_Table[[#This Row],[name]])+1,3))</f>
        <v>Mr</v>
      </c>
      <c r="D440" t="str">
        <f t="shared" si="6"/>
        <v>Joshua D.</v>
      </c>
      <c r="E440" t="str">
        <f>TRIM(LEFT(Customer_Table[[#This Row],[name]],FIND(",",Customer_Table[[#This Row],[name]])-1))</f>
        <v>Frash</v>
      </c>
    </row>
    <row r="441" spans="1:5" ht="15.6" x14ac:dyDescent="0.3">
      <c r="A441" s="1" t="s">
        <v>1932</v>
      </c>
      <c r="B441" s="1" t="s">
        <v>2823</v>
      </c>
      <c r="C441" t="str">
        <f>TRIM(MID(Customer_Table[[#This Row],[name]],FIND(",",Customer_Table[[#This Row],[name]])+1,3))</f>
        <v>Ms</v>
      </c>
      <c r="D441" t="str">
        <f t="shared" si="6"/>
        <v>Nichole</v>
      </c>
      <c r="E441" t="str">
        <f>TRIM(LEFT(Customer_Table[[#This Row],[name]],FIND(",",Customer_Table[[#This Row],[name]])-1))</f>
        <v>Bukowski</v>
      </c>
    </row>
    <row r="442" spans="1:5" ht="15.6" x14ac:dyDescent="0.3">
      <c r="A442" s="1" t="s">
        <v>1931</v>
      </c>
      <c r="B442" s="1" t="s">
        <v>2824</v>
      </c>
      <c r="C442" t="str">
        <f>TRIM(MID(Customer_Table[[#This Row],[name]],FIND(",",Customer_Table[[#This Row],[name]])+1,3))</f>
        <v>Ms</v>
      </c>
      <c r="D442" t="str">
        <f t="shared" si="6"/>
        <v>Denise M</v>
      </c>
      <c r="E442" t="str">
        <f>TRIM(LEFT(Customer_Table[[#This Row],[name]],FIND(",",Customer_Table[[#This Row],[name]])-1))</f>
        <v>Sandahl</v>
      </c>
    </row>
    <row r="443" spans="1:5" ht="15.6" x14ac:dyDescent="0.3">
      <c r="A443" s="1" t="s">
        <v>1930</v>
      </c>
      <c r="B443" s="1" t="s">
        <v>2825</v>
      </c>
      <c r="C443" t="str">
        <f>TRIM(MID(Customer_Table[[#This Row],[name]],FIND(",",Customer_Table[[#This Row],[name]])+1,3))</f>
        <v>Mr</v>
      </c>
      <c r="D443" t="str">
        <f t="shared" si="6"/>
        <v>Peter R.</v>
      </c>
      <c r="E443" t="str">
        <f>TRIM(LEFT(Customer_Table[[#This Row],[name]],FIND(",",Customer_Table[[#This Row],[name]])-1))</f>
        <v>Speight</v>
      </c>
    </row>
    <row r="444" spans="1:5" ht="15.6" x14ac:dyDescent="0.3">
      <c r="A444" s="1" t="s">
        <v>1929</v>
      </c>
      <c r="B444" s="1" t="s">
        <v>2826</v>
      </c>
      <c r="C444" t="str">
        <f>TRIM(MID(Customer_Table[[#This Row],[name]],FIND(",",Customer_Table[[#This Row],[name]])+1,3))</f>
        <v>Mr</v>
      </c>
      <c r="D444" t="str">
        <f t="shared" si="6"/>
        <v>Johnson K</v>
      </c>
      <c r="E444" t="str">
        <f>TRIM(LEFT(Customer_Table[[#This Row],[name]],FIND(",",Customer_Table[[#This Row],[name]])-1))</f>
        <v>Lee</v>
      </c>
    </row>
    <row r="445" spans="1:5" ht="15.6" x14ac:dyDescent="0.3">
      <c r="A445" s="1" t="s">
        <v>1928</v>
      </c>
      <c r="B445" s="1" t="s">
        <v>2827</v>
      </c>
      <c r="C445" t="str">
        <f>TRIM(MID(Customer_Table[[#This Row],[name]],FIND(",",Customer_Table[[#This Row],[name]])+1,3))</f>
        <v>Ms</v>
      </c>
      <c r="D445" t="str">
        <f t="shared" si="6"/>
        <v>Katherine</v>
      </c>
      <c r="E445" t="str">
        <f>TRIM(LEFT(Customer_Table[[#This Row],[name]],FIND(",",Customer_Table[[#This Row],[name]])-1))</f>
        <v>Nielsen</v>
      </c>
    </row>
    <row r="446" spans="1:5" ht="15.6" x14ac:dyDescent="0.3">
      <c r="A446" s="1" t="s">
        <v>1927</v>
      </c>
      <c r="B446" s="1" t="s">
        <v>2828</v>
      </c>
      <c r="C446" t="str">
        <f>TRIM(MID(Customer_Table[[#This Row],[name]],FIND(",",Customer_Table[[#This Row],[name]])+1,3))</f>
        <v>Ms</v>
      </c>
      <c r="D446" t="str">
        <f t="shared" si="6"/>
        <v>Lynda</v>
      </c>
      <c r="E446" t="str">
        <f>TRIM(LEFT(Customer_Table[[#This Row],[name]],FIND(",",Customer_Table[[#This Row],[name]])-1))</f>
        <v>Zirdok</v>
      </c>
    </row>
    <row r="447" spans="1:5" ht="15.6" x14ac:dyDescent="0.3">
      <c r="A447" s="1" t="s">
        <v>1926</v>
      </c>
      <c r="B447" s="1" t="s">
        <v>2829</v>
      </c>
      <c r="C447" t="str">
        <f>TRIM(MID(Customer_Table[[#This Row],[name]],FIND(",",Customer_Table[[#This Row],[name]])+1,3))</f>
        <v>Mr</v>
      </c>
      <c r="D447" t="str">
        <f t="shared" si="6"/>
        <v>Anthony</v>
      </c>
      <c r="E447" t="str">
        <f>TRIM(LEFT(Customer_Table[[#This Row],[name]],FIND(",",Customer_Table[[#This Row],[name]])-1))</f>
        <v>Crudale</v>
      </c>
    </row>
    <row r="448" spans="1:5" ht="15.6" x14ac:dyDescent="0.3">
      <c r="A448" s="1" t="s">
        <v>1925</v>
      </c>
      <c r="B448" s="1" t="s">
        <v>2830</v>
      </c>
      <c r="C448" t="str">
        <f>TRIM(MID(Customer_Table[[#This Row],[name]],FIND(",",Customer_Table[[#This Row],[name]])+1,3))</f>
        <v>Ms</v>
      </c>
      <c r="D448" t="str">
        <f t="shared" si="6"/>
        <v>Linnea C.</v>
      </c>
      <c r="E448" t="str">
        <f>TRIM(LEFT(Customer_Table[[#This Row],[name]],FIND(",",Customer_Table[[#This Row],[name]])-1))</f>
        <v>Koopmans</v>
      </c>
    </row>
    <row r="449" spans="1:5" ht="15.6" x14ac:dyDescent="0.3">
      <c r="A449" s="1" t="s">
        <v>1924</v>
      </c>
      <c r="B449" s="1" t="s">
        <v>2831</v>
      </c>
      <c r="C449" t="str">
        <f>TRIM(MID(Customer_Table[[#This Row],[name]],FIND(",",Customer_Table[[#This Row],[name]])+1,3))</f>
        <v>Mr</v>
      </c>
      <c r="D449" t="str">
        <f t="shared" si="6"/>
        <v>Massimiliano A.</v>
      </c>
      <c r="E449" t="str">
        <f>TRIM(LEFT(Customer_Table[[#This Row],[name]],FIND(",",Customer_Table[[#This Row],[name]])-1))</f>
        <v>Milani</v>
      </c>
    </row>
    <row r="450" spans="1:5" ht="15.6" x14ac:dyDescent="0.3">
      <c r="A450" s="1" t="s">
        <v>1923</v>
      </c>
      <c r="B450" s="1" t="s">
        <v>2832</v>
      </c>
      <c r="C450" t="str">
        <f>TRIM(MID(Customer_Table[[#This Row],[name]],FIND(",",Customer_Table[[#This Row],[name]])+1,3))</f>
        <v>Mr</v>
      </c>
      <c r="D450" t="str">
        <f t="shared" ref="D450:D513" si="7">TRIM(MID(B450,FIND(" ",B450,FIND(",",B450)+2)+1,LEN(B450)))</f>
        <v>James M.</v>
      </c>
      <c r="E450" t="str">
        <f>TRIM(LEFT(Customer_Table[[#This Row],[name]],FIND(",",Customer_Table[[#This Row],[name]])-1))</f>
        <v>Kelly</v>
      </c>
    </row>
    <row r="451" spans="1:5" ht="15.6" x14ac:dyDescent="0.3">
      <c r="A451" s="1" t="s">
        <v>1922</v>
      </c>
      <c r="B451" s="1" t="s">
        <v>2833</v>
      </c>
      <c r="C451" t="str">
        <f>TRIM(MID(Customer_Table[[#This Row],[name]],FIND(",",Customer_Table[[#This Row],[name]])+1,3))</f>
        <v>Ms</v>
      </c>
      <c r="D451" t="str">
        <f t="shared" si="7"/>
        <v>Lauren</v>
      </c>
      <c r="E451" t="str">
        <f>TRIM(LEFT(Customer_Table[[#This Row],[name]],FIND(",",Customer_Table[[#This Row],[name]])-1))</f>
        <v>Finelli</v>
      </c>
    </row>
    <row r="452" spans="1:5" ht="15.6" x14ac:dyDescent="0.3">
      <c r="A452" s="1" t="s">
        <v>1921</v>
      </c>
      <c r="B452" s="1" t="s">
        <v>2834</v>
      </c>
      <c r="C452" t="str">
        <f>TRIM(MID(Customer_Table[[#This Row],[name]],FIND(",",Customer_Table[[#This Row],[name]])+1,3))</f>
        <v>Ms</v>
      </c>
      <c r="D452" t="str">
        <f t="shared" si="7"/>
        <v>Michele V.</v>
      </c>
      <c r="E452" t="str">
        <f>TRIM(LEFT(Customer_Table[[#This Row],[name]],FIND(",",Customer_Table[[#This Row],[name]])-1))</f>
        <v>Palmer</v>
      </c>
    </row>
    <row r="453" spans="1:5" ht="15.6" x14ac:dyDescent="0.3">
      <c r="A453" s="1" t="s">
        <v>1920</v>
      </c>
      <c r="B453" s="1" t="s">
        <v>2835</v>
      </c>
      <c r="C453" t="str">
        <f>TRIM(MID(Customer_Table[[#This Row],[name]],FIND(",",Customer_Table[[#This Row],[name]])+1,3))</f>
        <v>Mr</v>
      </c>
      <c r="D453" t="str">
        <f t="shared" si="7"/>
        <v>Xiao</v>
      </c>
      <c r="E453" t="str">
        <f>TRIM(LEFT(Customer_Table[[#This Row],[name]],FIND(",",Customer_Table[[#This Row],[name]])-1))</f>
        <v>Wang</v>
      </c>
    </row>
    <row r="454" spans="1:5" ht="15.6" x14ac:dyDescent="0.3">
      <c r="A454" s="1" t="s">
        <v>1919</v>
      </c>
      <c r="B454" s="1" t="s">
        <v>2836</v>
      </c>
      <c r="C454" t="str">
        <f>TRIM(MID(Customer_Table[[#This Row],[name]],FIND(",",Customer_Table[[#This Row],[name]])+1,3))</f>
        <v>Ms</v>
      </c>
      <c r="D454" t="str">
        <f t="shared" si="7"/>
        <v>Harper L</v>
      </c>
      <c r="E454" t="str">
        <f>TRIM(LEFT(Customer_Table[[#This Row],[name]],FIND(",",Customer_Table[[#This Row],[name]])-1))</f>
        <v>Beasley</v>
      </c>
    </row>
    <row r="455" spans="1:5" ht="15.6" x14ac:dyDescent="0.3">
      <c r="A455" s="1" t="s">
        <v>1918</v>
      </c>
      <c r="B455" s="1" t="s">
        <v>2837</v>
      </c>
      <c r="C455" t="str">
        <f>TRIM(MID(Customer_Table[[#This Row],[name]],FIND(",",Customer_Table[[#This Row],[name]])+1,3))</f>
        <v>Mr</v>
      </c>
      <c r="D455" t="str">
        <f t="shared" si="7"/>
        <v>Nick</v>
      </c>
      <c r="E455" t="str">
        <f>TRIM(LEFT(Customer_Table[[#This Row],[name]],FIND(",",Customer_Table[[#This Row],[name]])-1))</f>
        <v>Bedbury</v>
      </c>
    </row>
    <row r="456" spans="1:5" ht="15.6" x14ac:dyDescent="0.3">
      <c r="A456" s="1" t="s">
        <v>1917</v>
      </c>
      <c r="B456" s="1" t="s">
        <v>2838</v>
      </c>
      <c r="C456" t="str">
        <f>TRIM(MID(Customer_Table[[#This Row],[name]],FIND(",",Customer_Table[[#This Row],[name]])+1,3))</f>
        <v>Mr</v>
      </c>
      <c r="D456" t="str">
        <f t="shared" si="7"/>
        <v>Scott</v>
      </c>
      <c r="E456" t="str">
        <f>TRIM(LEFT(Customer_Table[[#This Row],[name]],FIND(",",Customer_Table[[#This Row],[name]])-1))</f>
        <v>Stemberger</v>
      </c>
    </row>
    <row r="457" spans="1:5" ht="15.6" x14ac:dyDescent="0.3">
      <c r="A457" s="1" t="s">
        <v>1916</v>
      </c>
      <c r="B457" s="1" t="s">
        <v>2839</v>
      </c>
      <c r="C457" t="str">
        <f>TRIM(MID(Customer_Table[[#This Row],[name]],FIND(",",Customer_Table[[#This Row],[name]])+1,3))</f>
        <v>Mr</v>
      </c>
      <c r="D457" t="str">
        <f t="shared" si="7"/>
        <v>Wilson</v>
      </c>
      <c r="E457" t="str">
        <f>TRIM(LEFT(Customer_Table[[#This Row],[name]],FIND(",",Customer_Table[[#This Row],[name]])-1))</f>
        <v>Chebet</v>
      </c>
    </row>
    <row r="458" spans="1:5" ht="15.6" x14ac:dyDescent="0.3">
      <c r="A458" s="1" t="s">
        <v>1915</v>
      </c>
      <c r="B458" s="1" t="s">
        <v>2840</v>
      </c>
      <c r="C458" t="str">
        <f>TRIM(MID(Customer_Table[[#This Row],[name]],FIND(",",Customer_Table[[#This Row],[name]])+1,3))</f>
        <v>Mr</v>
      </c>
      <c r="D458" t="str">
        <f t="shared" si="7"/>
        <v>Lee</v>
      </c>
      <c r="E458" t="str">
        <f>TRIM(LEFT(Customer_Table[[#This Row],[name]],FIND(",",Customer_Table[[#This Row],[name]])-1))</f>
        <v>Muir</v>
      </c>
    </row>
    <row r="459" spans="1:5" ht="15.6" x14ac:dyDescent="0.3">
      <c r="A459" s="1" t="s">
        <v>1914</v>
      </c>
      <c r="B459" s="1" t="s">
        <v>2841</v>
      </c>
      <c r="C459" t="str">
        <f>TRIM(MID(Customer_Table[[#This Row],[name]],FIND(",",Customer_Table[[#This Row],[name]])+1,3))</f>
        <v>Mr</v>
      </c>
      <c r="D459" t="str">
        <f t="shared" si="7"/>
        <v>Shizhong</v>
      </c>
      <c r="E459" t="str">
        <f>TRIM(LEFT(Customer_Table[[#This Row],[name]],FIND(",",Customer_Table[[#This Row],[name]])-1))</f>
        <v>Yang</v>
      </c>
    </row>
    <row r="460" spans="1:5" ht="15.6" x14ac:dyDescent="0.3">
      <c r="A460" s="1" t="s">
        <v>1913</v>
      </c>
      <c r="B460" s="1" t="s">
        <v>2842</v>
      </c>
      <c r="C460" t="str">
        <f>TRIM(MID(Customer_Table[[#This Row],[name]],FIND(",",Customer_Table[[#This Row],[name]])+1,3))</f>
        <v>Ms</v>
      </c>
      <c r="D460" t="str">
        <f t="shared" si="7"/>
        <v>Marie-Claire</v>
      </c>
      <c r="E460" t="str">
        <f>TRIM(LEFT(Customer_Table[[#This Row],[name]],FIND(",",Customer_Table[[#This Row],[name]])-1))</f>
        <v>Gravel</v>
      </c>
    </row>
    <row r="461" spans="1:5" ht="15.6" x14ac:dyDescent="0.3">
      <c r="A461" s="1" t="s">
        <v>1912</v>
      </c>
      <c r="B461" s="1" t="s">
        <v>2843</v>
      </c>
      <c r="C461" t="str">
        <f>TRIM(MID(Customer_Table[[#This Row],[name]],FIND(",",Customer_Table[[#This Row],[name]])+1,3))</f>
        <v>Mr</v>
      </c>
      <c r="D461" t="str">
        <f t="shared" si="7"/>
        <v>Todd J.</v>
      </c>
      <c r="E461" t="str">
        <f>TRIM(LEFT(Customer_Table[[#This Row],[name]],FIND(",",Customer_Table[[#This Row],[name]])-1))</f>
        <v>Smith</v>
      </c>
    </row>
    <row r="462" spans="1:5" ht="15.6" x14ac:dyDescent="0.3">
      <c r="A462" s="1" t="s">
        <v>1911</v>
      </c>
      <c r="B462" s="1" t="s">
        <v>2844</v>
      </c>
      <c r="C462" t="str">
        <f>TRIM(MID(Customer_Table[[#This Row],[name]],FIND(",",Customer_Table[[#This Row],[name]])+1,3))</f>
        <v>Ms</v>
      </c>
      <c r="D462" t="str">
        <f t="shared" si="7"/>
        <v>Carolyn</v>
      </c>
      <c r="E462" t="str">
        <f>TRIM(LEFT(Customer_Table[[#This Row],[name]],FIND(",",Customer_Table[[#This Row],[name]])-1))</f>
        <v>Williams</v>
      </c>
    </row>
    <row r="463" spans="1:5" ht="15.6" x14ac:dyDescent="0.3">
      <c r="A463" s="1" t="s">
        <v>1910</v>
      </c>
      <c r="B463" s="1" t="s">
        <v>2845</v>
      </c>
      <c r="C463" t="str">
        <f>TRIM(MID(Customer_Table[[#This Row],[name]],FIND(",",Customer_Table[[#This Row],[name]])+1,3))</f>
        <v>Ms</v>
      </c>
      <c r="D463" t="str">
        <f t="shared" si="7"/>
        <v>Lindsey</v>
      </c>
      <c r="E463" t="str">
        <f>TRIM(LEFT(Customer_Table[[#This Row],[name]],FIND(",",Customer_Table[[#This Row],[name]])-1))</f>
        <v>Meyer</v>
      </c>
    </row>
    <row r="464" spans="1:5" ht="15.6" x14ac:dyDescent="0.3">
      <c r="A464" s="1" t="s">
        <v>1909</v>
      </c>
      <c r="B464" s="1" t="s">
        <v>2846</v>
      </c>
      <c r="C464" t="str">
        <f>TRIM(MID(Customer_Table[[#This Row],[name]],FIND(",",Customer_Table[[#This Row],[name]])+1,3))</f>
        <v>Ms</v>
      </c>
      <c r="D464" t="str">
        <f t="shared" si="7"/>
        <v>Marissa D</v>
      </c>
      <c r="E464" t="str">
        <f>TRIM(LEFT(Customer_Table[[#This Row],[name]],FIND(",",Customer_Table[[#This Row],[name]])-1))</f>
        <v>Jamieson</v>
      </c>
    </row>
    <row r="465" spans="1:5" ht="15.6" x14ac:dyDescent="0.3">
      <c r="A465" s="1" t="s">
        <v>1908</v>
      </c>
      <c r="B465" s="1" t="s">
        <v>2847</v>
      </c>
      <c r="C465" t="str">
        <f>TRIM(MID(Customer_Table[[#This Row],[name]],FIND(",",Customer_Table[[#This Row],[name]])+1,3))</f>
        <v>Mr</v>
      </c>
      <c r="D465" t="str">
        <f t="shared" si="7"/>
        <v>Jean Luc</v>
      </c>
      <c r="E465" t="str">
        <f>TRIM(LEFT(Customer_Table[[#This Row],[name]],FIND(",",Customer_Table[[#This Row],[name]])-1))</f>
        <v>Dufeal</v>
      </c>
    </row>
    <row r="466" spans="1:5" ht="15.6" x14ac:dyDescent="0.3">
      <c r="A466" s="1" t="s">
        <v>1907</v>
      </c>
      <c r="B466" s="1" t="s">
        <v>2848</v>
      </c>
      <c r="C466" t="str">
        <f>TRIM(MID(Customer_Table[[#This Row],[name]],FIND(",",Customer_Table[[#This Row],[name]])+1,3))</f>
        <v>Ms</v>
      </c>
      <c r="D466" t="str">
        <f t="shared" si="7"/>
        <v>Danielle</v>
      </c>
      <c r="E466" t="str">
        <f>TRIM(LEFT(Customer_Table[[#This Row],[name]],FIND(",",Customer_Table[[#This Row],[name]])-1))</f>
        <v>Sansonetti</v>
      </c>
    </row>
    <row r="467" spans="1:5" ht="15.6" x14ac:dyDescent="0.3">
      <c r="A467" s="1" t="s">
        <v>1906</v>
      </c>
      <c r="B467" s="1" t="s">
        <v>2849</v>
      </c>
      <c r="C467" t="str">
        <f>TRIM(MID(Customer_Table[[#This Row],[name]],FIND(",",Customer_Table[[#This Row],[name]])+1,3))</f>
        <v>Mr</v>
      </c>
      <c r="D467" t="str">
        <f t="shared" si="7"/>
        <v>Jim</v>
      </c>
      <c r="E467" t="str">
        <f>TRIM(LEFT(Customer_Table[[#This Row],[name]],FIND(",",Customer_Table[[#This Row],[name]])-1))</f>
        <v>Koneazny</v>
      </c>
    </row>
    <row r="468" spans="1:5" ht="15.6" x14ac:dyDescent="0.3">
      <c r="A468" s="1" t="s">
        <v>1905</v>
      </c>
      <c r="B468" s="1" t="s">
        <v>2850</v>
      </c>
      <c r="C468" t="str">
        <f>TRIM(MID(Customer_Table[[#This Row],[name]],FIND(",",Customer_Table[[#This Row],[name]])+1,3))</f>
        <v>Mr</v>
      </c>
      <c r="D468" t="str">
        <f t="shared" si="7"/>
        <v>Matthew T</v>
      </c>
      <c r="E468" t="str">
        <f>TRIM(LEFT(Customer_Table[[#This Row],[name]],FIND(",",Customer_Table[[#This Row],[name]])-1))</f>
        <v>Johnson</v>
      </c>
    </row>
    <row r="469" spans="1:5" ht="15.6" x14ac:dyDescent="0.3">
      <c r="A469" s="1" t="s">
        <v>1904</v>
      </c>
      <c r="B469" s="1" t="s">
        <v>2851</v>
      </c>
      <c r="C469" t="str">
        <f>TRIM(MID(Customer_Table[[#This Row],[name]],FIND(",",Customer_Table[[#This Row],[name]])+1,3))</f>
        <v>Ms</v>
      </c>
      <c r="D469" t="str">
        <f t="shared" si="7"/>
        <v>Rachel L.</v>
      </c>
      <c r="E469" t="str">
        <f>TRIM(LEFT(Customer_Table[[#This Row],[name]],FIND(",",Customer_Table[[#This Row],[name]])-1))</f>
        <v>Glasson</v>
      </c>
    </row>
    <row r="470" spans="1:5" ht="15.6" x14ac:dyDescent="0.3">
      <c r="A470" s="1" t="s">
        <v>1903</v>
      </c>
      <c r="B470" s="1" t="s">
        <v>2852</v>
      </c>
      <c r="C470" t="str">
        <f>TRIM(MID(Customer_Table[[#This Row],[name]],FIND(",",Customer_Table[[#This Row],[name]])+1,3))</f>
        <v>Ms</v>
      </c>
      <c r="D470" t="str">
        <f t="shared" si="7"/>
        <v>Corina</v>
      </c>
      <c r="E470" t="str">
        <f>TRIM(LEFT(Customer_Table[[#This Row],[name]],FIND(",",Customer_Table[[#This Row],[name]])-1))</f>
        <v>Canitz</v>
      </c>
    </row>
    <row r="471" spans="1:5" ht="15.6" x14ac:dyDescent="0.3">
      <c r="A471" s="1" t="s">
        <v>1902</v>
      </c>
      <c r="B471" s="1" t="s">
        <v>2853</v>
      </c>
      <c r="C471" t="str">
        <f>TRIM(MID(Customer_Table[[#This Row],[name]],FIND(",",Customer_Table[[#This Row],[name]])+1,3))</f>
        <v>Mr</v>
      </c>
      <c r="D471" t="str">
        <f t="shared" si="7"/>
        <v>Guannan</v>
      </c>
      <c r="E471" t="str">
        <f>TRIM(LEFT(Customer_Table[[#This Row],[name]],FIND(",",Customer_Table[[#This Row],[name]])-1))</f>
        <v>Li</v>
      </c>
    </row>
    <row r="472" spans="1:5" ht="15.6" x14ac:dyDescent="0.3">
      <c r="A472" s="1" t="s">
        <v>1901</v>
      </c>
      <c r="B472" s="1" t="s">
        <v>2854</v>
      </c>
      <c r="C472" t="str">
        <f>TRIM(MID(Customer_Table[[#This Row],[name]],FIND(",",Customer_Table[[#This Row],[name]])+1,3))</f>
        <v>Mr</v>
      </c>
      <c r="D472" t="str">
        <f t="shared" si="7"/>
        <v>Don</v>
      </c>
      <c r="E472" t="str">
        <f>TRIM(LEFT(Customer_Table[[#This Row],[name]],FIND(",",Customer_Table[[#This Row],[name]])-1))</f>
        <v>Parsons</v>
      </c>
    </row>
    <row r="473" spans="1:5" ht="15.6" x14ac:dyDescent="0.3">
      <c r="A473" s="1" t="s">
        <v>1900</v>
      </c>
      <c r="B473" s="1" t="s">
        <v>2855</v>
      </c>
      <c r="C473" t="str">
        <f>TRIM(MID(Customer_Table[[#This Row],[name]],FIND(",",Customer_Table[[#This Row],[name]])+1,3))</f>
        <v>Mr</v>
      </c>
      <c r="D473" t="str">
        <f t="shared" si="7"/>
        <v>Chris</v>
      </c>
      <c r="E473" t="str">
        <f>TRIM(LEFT(Customer_Table[[#This Row],[name]],FIND(",",Customer_Table[[#This Row],[name]])-1))</f>
        <v>Raulli</v>
      </c>
    </row>
    <row r="474" spans="1:5" ht="15.6" x14ac:dyDescent="0.3">
      <c r="A474" s="1" t="s">
        <v>1899</v>
      </c>
      <c r="B474" s="1" t="s">
        <v>2856</v>
      </c>
      <c r="C474" t="str">
        <f>TRIM(MID(Customer_Table[[#This Row],[name]],FIND(",",Customer_Table[[#This Row],[name]])+1,3))</f>
        <v>Mr</v>
      </c>
      <c r="D474" t="str">
        <f t="shared" si="7"/>
        <v>Gavin V.</v>
      </c>
      <c r="E474" t="str">
        <f>TRIM(LEFT(Customer_Table[[#This Row],[name]],FIND(",",Customer_Table[[#This Row],[name]])-1))</f>
        <v>Frome</v>
      </c>
    </row>
    <row r="475" spans="1:5" ht="15.6" x14ac:dyDescent="0.3">
      <c r="A475" s="1" t="s">
        <v>1898</v>
      </c>
      <c r="B475" s="1" t="s">
        <v>2857</v>
      </c>
      <c r="C475" t="str">
        <f>TRIM(MID(Customer_Table[[#This Row],[name]],FIND(",",Customer_Table[[#This Row],[name]])+1,3))</f>
        <v>Mr</v>
      </c>
      <c r="D475" t="str">
        <f t="shared" si="7"/>
        <v>David</v>
      </c>
      <c r="E475" t="str">
        <f>TRIM(LEFT(Customer_Table[[#This Row],[name]],FIND(",",Customer_Table[[#This Row],[name]])-1))</f>
        <v>Sevcik</v>
      </c>
    </row>
    <row r="476" spans="1:5" ht="15.6" x14ac:dyDescent="0.3">
      <c r="A476" s="1" t="s">
        <v>1897</v>
      </c>
      <c r="B476" s="1" t="s">
        <v>2858</v>
      </c>
      <c r="C476" t="str">
        <f>TRIM(MID(Customer_Table[[#This Row],[name]],FIND(",",Customer_Table[[#This Row],[name]])+1,3))</f>
        <v>Mr</v>
      </c>
      <c r="D476" t="str">
        <f t="shared" si="7"/>
        <v>Jatin</v>
      </c>
      <c r="E476" t="str">
        <f>TRIM(LEFT(Customer_Table[[#This Row],[name]],FIND(",",Customer_Table[[#This Row],[name]])-1))</f>
        <v>Narang</v>
      </c>
    </row>
    <row r="477" spans="1:5" ht="15.6" x14ac:dyDescent="0.3">
      <c r="A477" s="1" t="s">
        <v>1895</v>
      </c>
      <c r="B477" s="1" t="s">
        <v>2859</v>
      </c>
      <c r="C477" t="str">
        <f>TRIM(MID(Customer_Table[[#This Row],[name]],FIND(",",Customer_Table[[#This Row],[name]])+1,3))</f>
        <v>Mr</v>
      </c>
      <c r="D477" t="str">
        <f t="shared" si="7"/>
        <v>J P. II</v>
      </c>
      <c r="E477" t="str">
        <f>TRIM(LEFT(Customer_Table[[#This Row],[name]],FIND(",",Customer_Table[[#This Row],[name]])-1))</f>
        <v>Royston</v>
      </c>
    </row>
    <row r="478" spans="1:5" ht="15.6" x14ac:dyDescent="0.3">
      <c r="A478" s="1" t="s">
        <v>1894</v>
      </c>
      <c r="B478" s="1" t="s">
        <v>2860</v>
      </c>
      <c r="C478" t="str">
        <f>TRIM(MID(Customer_Table[[#This Row],[name]],FIND(",",Customer_Table[[#This Row],[name]])+1,3))</f>
        <v>Ms</v>
      </c>
      <c r="D478" t="str">
        <f t="shared" si="7"/>
        <v>Angela M.</v>
      </c>
      <c r="E478" t="str">
        <f>TRIM(LEFT(Customer_Table[[#This Row],[name]],FIND(",",Customer_Table[[#This Row],[name]])-1))</f>
        <v>Tieri</v>
      </c>
    </row>
    <row r="479" spans="1:5" ht="15.6" x14ac:dyDescent="0.3">
      <c r="A479" s="1" t="s">
        <v>1893</v>
      </c>
      <c r="B479" s="1" t="s">
        <v>2861</v>
      </c>
      <c r="C479" t="str">
        <f>TRIM(MID(Customer_Table[[#This Row],[name]],FIND(",",Customer_Table[[#This Row],[name]])+1,3))</f>
        <v>Mr</v>
      </c>
      <c r="D479" t="str">
        <f t="shared" si="7"/>
        <v>Blake K.</v>
      </c>
      <c r="E479" t="str">
        <f>TRIM(LEFT(Customer_Table[[#This Row],[name]],FIND(",",Customer_Table[[#This Row],[name]])-1))</f>
        <v>Whitney</v>
      </c>
    </row>
    <row r="480" spans="1:5" ht="15.6" x14ac:dyDescent="0.3">
      <c r="A480" s="1" t="s">
        <v>1892</v>
      </c>
      <c r="B480" s="1" t="s">
        <v>2862</v>
      </c>
      <c r="C480" t="str">
        <f>TRIM(MID(Customer_Table[[#This Row],[name]],FIND(",",Customer_Table[[#This Row],[name]])+1,3))</f>
        <v>Mr</v>
      </c>
      <c r="D480" t="str">
        <f t="shared" si="7"/>
        <v>Brian T.</v>
      </c>
      <c r="E480" t="str">
        <f>TRIM(LEFT(Customer_Table[[#This Row],[name]],FIND(",",Customer_Table[[#This Row],[name]])-1))</f>
        <v>Wandzilak</v>
      </c>
    </row>
    <row r="481" spans="1:5" ht="15.6" x14ac:dyDescent="0.3">
      <c r="A481" s="1" t="s">
        <v>1891</v>
      </c>
      <c r="B481" s="1" t="s">
        <v>2863</v>
      </c>
      <c r="C481" t="str">
        <f>TRIM(MID(Customer_Table[[#This Row],[name]],FIND(",",Customer_Table[[#This Row],[name]])+1,3))</f>
        <v>Mr</v>
      </c>
      <c r="D481" t="str">
        <f t="shared" si="7"/>
        <v>Damon</v>
      </c>
      <c r="E481" t="str">
        <f>TRIM(LEFT(Customer_Table[[#This Row],[name]],FIND(",",Customer_Table[[#This Row],[name]])-1))</f>
        <v>Valenzona</v>
      </c>
    </row>
    <row r="482" spans="1:5" ht="15.6" x14ac:dyDescent="0.3">
      <c r="A482" s="1" t="s">
        <v>1890</v>
      </c>
      <c r="B482" s="1" t="s">
        <v>2864</v>
      </c>
      <c r="C482" t="str">
        <f>TRIM(MID(Customer_Table[[#This Row],[name]],FIND(",",Customer_Table[[#This Row],[name]])+1,3))</f>
        <v>Mr</v>
      </c>
      <c r="D482" t="str">
        <f t="shared" si="7"/>
        <v>Jeffrey</v>
      </c>
      <c r="E482" t="str">
        <f>TRIM(LEFT(Customer_Table[[#This Row],[name]],FIND(",",Customer_Table[[#This Row],[name]])-1))</f>
        <v>Young</v>
      </c>
    </row>
    <row r="483" spans="1:5" ht="15.6" x14ac:dyDescent="0.3">
      <c r="A483" s="1" t="s">
        <v>1889</v>
      </c>
      <c r="B483" s="1" t="s">
        <v>2865</v>
      </c>
      <c r="C483" t="str">
        <f>TRIM(MID(Customer_Table[[#This Row],[name]],FIND(",",Customer_Table[[#This Row],[name]])+1,3))</f>
        <v>Mr</v>
      </c>
      <c r="D483" t="str">
        <f t="shared" si="7"/>
        <v>Malcolm J.</v>
      </c>
      <c r="E483" t="str">
        <f>TRIM(LEFT(Customer_Table[[#This Row],[name]],FIND(",",Customer_Table[[#This Row],[name]])-1))</f>
        <v>Richards</v>
      </c>
    </row>
    <row r="484" spans="1:5" ht="15.6" x14ac:dyDescent="0.3">
      <c r="A484" s="1" t="s">
        <v>1888</v>
      </c>
      <c r="B484" s="1" t="s">
        <v>2866</v>
      </c>
      <c r="C484" t="str">
        <f>TRIM(MID(Customer_Table[[#This Row],[name]],FIND(",",Customer_Table[[#This Row],[name]])+1,3))</f>
        <v>Ms</v>
      </c>
      <c r="D484" t="str">
        <f t="shared" si="7"/>
        <v>Margaret B.</v>
      </c>
      <c r="E484" t="str">
        <f>TRIM(LEFT(Customer_Table[[#This Row],[name]],FIND(",",Customer_Table[[#This Row],[name]])-1))</f>
        <v>Alexson</v>
      </c>
    </row>
    <row r="485" spans="1:5" ht="15.6" x14ac:dyDescent="0.3">
      <c r="A485" s="1" t="s">
        <v>1887</v>
      </c>
      <c r="B485" s="1" t="s">
        <v>2867</v>
      </c>
      <c r="C485" t="str">
        <f>TRIM(MID(Customer_Table[[#This Row],[name]],FIND(",",Customer_Table[[#This Row],[name]])+1,3))</f>
        <v>Ms</v>
      </c>
      <c r="D485" t="str">
        <f t="shared" si="7"/>
        <v>Helen</v>
      </c>
      <c r="E485" t="str">
        <f>TRIM(LEFT(Customer_Table[[#This Row],[name]],FIND(",",Customer_Table[[#This Row],[name]])-1))</f>
        <v>Wright</v>
      </c>
    </row>
    <row r="486" spans="1:5" ht="15.6" x14ac:dyDescent="0.3">
      <c r="A486" s="1" t="s">
        <v>1886</v>
      </c>
      <c r="B486" s="1" t="s">
        <v>2868</v>
      </c>
      <c r="C486" t="str">
        <f>TRIM(MID(Customer_Table[[#This Row],[name]],FIND(",",Customer_Table[[#This Row],[name]])+1,3))</f>
        <v>Mr</v>
      </c>
      <c r="D486" t="str">
        <f t="shared" si="7"/>
        <v>Matthew</v>
      </c>
      <c r="E486" t="str">
        <f>TRIM(LEFT(Customer_Table[[#This Row],[name]],FIND(",",Customer_Table[[#This Row],[name]])-1))</f>
        <v>McKenna</v>
      </c>
    </row>
    <row r="487" spans="1:5" ht="15.6" x14ac:dyDescent="0.3">
      <c r="A487" s="1" t="s">
        <v>1885</v>
      </c>
      <c r="B487" s="1" t="s">
        <v>2869</v>
      </c>
      <c r="C487" t="str">
        <f>TRIM(MID(Customer_Table[[#This Row],[name]],FIND(",",Customer_Table[[#This Row],[name]])+1,3))</f>
        <v>Mr</v>
      </c>
      <c r="D487" t="str">
        <f t="shared" si="7"/>
        <v>Jeff</v>
      </c>
      <c r="E487" t="str">
        <f>TRIM(LEFT(Customer_Table[[#This Row],[name]],FIND(",",Customer_Table[[#This Row],[name]])-1))</f>
        <v>Sallade</v>
      </c>
    </row>
    <row r="488" spans="1:5" ht="15.6" x14ac:dyDescent="0.3">
      <c r="A488" s="1" t="s">
        <v>1884</v>
      </c>
      <c r="B488" s="1" t="s">
        <v>2870</v>
      </c>
      <c r="C488" t="str">
        <f>TRIM(MID(Customer_Table[[#This Row],[name]],FIND(",",Customer_Table[[#This Row],[name]])+1,3))</f>
        <v>Mr</v>
      </c>
      <c r="D488" t="str">
        <f t="shared" si="7"/>
        <v>Tara R</v>
      </c>
      <c r="E488" t="str">
        <f>TRIM(LEFT(Customer_Table[[#This Row],[name]],FIND(",",Customer_Table[[#This Row],[name]])-1))</f>
        <v>Argall</v>
      </c>
    </row>
    <row r="489" spans="1:5" ht="15.6" x14ac:dyDescent="0.3">
      <c r="A489" s="1" t="s">
        <v>1883</v>
      </c>
      <c r="B489" s="1" t="s">
        <v>2871</v>
      </c>
      <c r="C489" t="str">
        <f>TRIM(MID(Customer_Table[[#This Row],[name]],FIND(",",Customer_Table[[#This Row],[name]])+1,3))</f>
        <v>Ms</v>
      </c>
      <c r="D489" t="str">
        <f t="shared" si="7"/>
        <v>Kristin</v>
      </c>
      <c r="E489" t="str">
        <f>TRIM(LEFT(Customer_Table[[#This Row],[name]],FIND(",",Customer_Table[[#This Row],[name]])-1))</f>
        <v>Patchell</v>
      </c>
    </row>
    <row r="490" spans="1:5" ht="15.6" x14ac:dyDescent="0.3">
      <c r="A490" s="1" t="s">
        <v>1882</v>
      </c>
      <c r="B490" s="1" t="s">
        <v>2872</v>
      </c>
      <c r="C490" t="str">
        <f>TRIM(MID(Customer_Table[[#This Row],[name]],FIND(",",Customer_Table[[#This Row],[name]])+1,3))</f>
        <v>Mr</v>
      </c>
      <c r="D490" t="str">
        <f t="shared" si="7"/>
        <v>Timothy</v>
      </c>
      <c r="E490" t="str">
        <f>TRIM(LEFT(Customer_Table[[#This Row],[name]],FIND(",",Customer_Table[[#This Row],[name]])-1))</f>
        <v>Catoggio</v>
      </c>
    </row>
    <row r="491" spans="1:5" ht="15.6" x14ac:dyDescent="0.3">
      <c r="A491" s="1" t="s">
        <v>1881</v>
      </c>
      <c r="B491" s="1" t="s">
        <v>2873</v>
      </c>
      <c r="C491" t="str">
        <f>TRIM(MID(Customer_Table[[#This Row],[name]],FIND(",",Customer_Table[[#This Row],[name]])+1,3))</f>
        <v>Mr</v>
      </c>
      <c r="D491" t="str">
        <f t="shared" si="7"/>
        <v>Scott</v>
      </c>
      <c r="E491" t="str">
        <f>TRIM(LEFT(Customer_Table[[#This Row],[name]],FIND(",",Customer_Table[[#This Row],[name]])-1))</f>
        <v>Adams</v>
      </c>
    </row>
    <row r="492" spans="1:5" ht="15.6" x14ac:dyDescent="0.3">
      <c r="A492" s="1" t="s">
        <v>1880</v>
      </c>
      <c r="B492" s="1" t="s">
        <v>2874</v>
      </c>
      <c r="C492" t="str">
        <f>TRIM(MID(Customer_Table[[#This Row],[name]],FIND(",",Customer_Table[[#This Row],[name]])+1,3))</f>
        <v>Ms</v>
      </c>
      <c r="D492" t="str">
        <f t="shared" si="7"/>
        <v>Carly E</v>
      </c>
      <c r="E492" t="str">
        <f>TRIM(LEFT(Customer_Table[[#This Row],[name]],FIND(",",Customer_Table[[#This Row],[name]])-1))</f>
        <v>Windt</v>
      </c>
    </row>
    <row r="493" spans="1:5" ht="15.6" x14ac:dyDescent="0.3">
      <c r="A493" s="1" t="s">
        <v>1879</v>
      </c>
      <c r="B493" s="1" t="s">
        <v>2875</v>
      </c>
      <c r="C493" t="str">
        <f>TRIM(MID(Customer_Table[[#This Row],[name]],FIND(",",Customer_Table[[#This Row],[name]])+1,3))</f>
        <v>Ms</v>
      </c>
      <c r="D493" t="str">
        <f t="shared" si="7"/>
        <v>Lisa</v>
      </c>
      <c r="E493" t="str">
        <f>TRIM(LEFT(Customer_Table[[#This Row],[name]],FIND(",",Customer_Table[[#This Row],[name]])-1))</f>
        <v>Ryan</v>
      </c>
    </row>
    <row r="494" spans="1:5" ht="15.6" x14ac:dyDescent="0.3">
      <c r="A494" s="1" t="s">
        <v>1878</v>
      </c>
      <c r="B494" s="1" t="s">
        <v>2876</v>
      </c>
      <c r="C494" t="str">
        <f>TRIM(MID(Customer_Table[[#This Row],[name]],FIND(",",Customer_Table[[#This Row],[name]])+1,3))</f>
        <v>Ms</v>
      </c>
      <c r="D494" t="str">
        <f t="shared" si="7"/>
        <v>Stacey</v>
      </c>
      <c r="E494" t="str">
        <f>TRIM(LEFT(Customer_Table[[#This Row],[name]],FIND(",",Customer_Table[[#This Row],[name]])-1))</f>
        <v>Marion</v>
      </c>
    </row>
    <row r="495" spans="1:5" ht="15.6" x14ac:dyDescent="0.3">
      <c r="A495" s="1" t="s">
        <v>1877</v>
      </c>
      <c r="B495" s="1" t="s">
        <v>2877</v>
      </c>
      <c r="C495" t="str">
        <f>TRIM(MID(Customer_Table[[#This Row],[name]],FIND(",",Customer_Table[[#This Row],[name]])+1,3))</f>
        <v>Mr</v>
      </c>
      <c r="D495" t="str">
        <f t="shared" si="7"/>
        <v>Louis</v>
      </c>
      <c r="E495" t="str">
        <f>TRIM(LEFT(Customer_Table[[#This Row],[name]],FIND(",",Customer_Table[[#This Row],[name]])-1))</f>
        <v>Raffetto</v>
      </c>
    </row>
    <row r="496" spans="1:5" ht="15.6" x14ac:dyDescent="0.3">
      <c r="A496" s="1" t="s">
        <v>1876</v>
      </c>
      <c r="B496" s="1" t="s">
        <v>2878</v>
      </c>
      <c r="C496" t="str">
        <f>TRIM(MID(Customer_Table[[#This Row],[name]],FIND(",",Customer_Table[[#This Row],[name]])+1,3))</f>
        <v>Mr</v>
      </c>
      <c r="D496" t="str">
        <f t="shared" si="7"/>
        <v>Brian R.</v>
      </c>
      <c r="E496" t="str">
        <f>TRIM(LEFT(Customer_Table[[#This Row],[name]],FIND(",",Customer_Table[[#This Row],[name]])-1))</f>
        <v>Young</v>
      </c>
    </row>
    <row r="497" spans="1:5" ht="15.6" x14ac:dyDescent="0.3">
      <c r="A497" s="1" t="s">
        <v>1875</v>
      </c>
      <c r="B497" s="1" t="s">
        <v>2879</v>
      </c>
      <c r="C497" t="str">
        <f>TRIM(MID(Customer_Table[[#This Row],[name]],FIND(",",Customer_Table[[#This Row],[name]])+1,3))</f>
        <v>Mr</v>
      </c>
      <c r="D497" t="str">
        <f t="shared" si="7"/>
        <v>Jessica</v>
      </c>
      <c r="E497" t="str">
        <f>TRIM(LEFT(Customer_Table[[#This Row],[name]],FIND(",",Customer_Table[[#This Row],[name]])-1))</f>
        <v>Oehlke</v>
      </c>
    </row>
    <row r="498" spans="1:5" ht="15.6" x14ac:dyDescent="0.3">
      <c r="A498" s="1" t="s">
        <v>1874</v>
      </c>
      <c r="B498" s="1" t="s">
        <v>2880</v>
      </c>
      <c r="C498" t="str">
        <f>TRIM(MID(Customer_Table[[#This Row],[name]],FIND(",",Customer_Table[[#This Row],[name]])+1,3))</f>
        <v>Ms</v>
      </c>
      <c r="D498" t="str">
        <f t="shared" si="7"/>
        <v>Dawn M.</v>
      </c>
      <c r="E498" t="str">
        <f>TRIM(LEFT(Customer_Table[[#This Row],[name]],FIND(",",Customer_Table[[#This Row],[name]])-1))</f>
        <v>Sudol</v>
      </c>
    </row>
    <row r="499" spans="1:5" ht="15.6" x14ac:dyDescent="0.3">
      <c r="A499" s="1" t="s">
        <v>1873</v>
      </c>
      <c r="B499" s="1" t="s">
        <v>2881</v>
      </c>
      <c r="C499" t="str">
        <f>TRIM(MID(Customer_Table[[#This Row],[name]],FIND(",",Customer_Table[[#This Row],[name]])+1,3))</f>
        <v>Mr</v>
      </c>
      <c r="D499" t="str">
        <f t="shared" si="7"/>
        <v>Chris</v>
      </c>
      <c r="E499" t="str">
        <f>TRIM(LEFT(Customer_Table[[#This Row],[name]],FIND(",",Customer_Table[[#This Row],[name]])-1))</f>
        <v>Van Es</v>
      </c>
    </row>
    <row r="500" spans="1:5" ht="15.6" x14ac:dyDescent="0.3">
      <c r="A500" s="1" t="s">
        <v>1872</v>
      </c>
      <c r="B500" s="1" t="s">
        <v>2882</v>
      </c>
      <c r="C500" t="str">
        <f>TRIM(MID(Customer_Table[[#This Row],[name]],FIND(",",Customer_Table[[#This Row],[name]])+1,3))</f>
        <v>Ms</v>
      </c>
      <c r="D500" t="str">
        <f t="shared" si="7"/>
        <v>Karen</v>
      </c>
      <c r="E500" t="str">
        <f>TRIM(LEFT(Customer_Table[[#This Row],[name]],FIND(",",Customer_Table[[#This Row],[name]])-1))</f>
        <v>Dolge</v>
      </c>
    </row>
    <row r="501" spans="1:5" ht="15.6" x14ac:dyDescent="0.3">
      <c r="A501" s="1" t="s">
        <v>1871</v>
      </c>
      <c r="B501" s="1" t="s">
        <v>2883</v>
      </c>
      <c r="C501" t="str">
        <f>TRIM(MID(Customer_Table[[#This Row],[name]],FIND(",",Customer_Table[[#This Row],[name]])+1,3))</f>
        <v>Ms</v>
      </c>
      <c r="D501" t="str">
        <f t="shared" si="7"/>
        <v>Jessica</v>
      </c>
      <c r="E501" t="str">
        <f>TRIM(LEFT(Customer_Table[[#This Row],[name]],FIND(",",Customer_Table[[#This Row],[name]])-1))</f>
        <v>Marlier</v>
      </c>
    </row>
    <row r="502" spans="1:5" ht="15.6" x14ac:dyDescent="0.3">
      <c r="A502" s="1" t="s">
        <v>1870</v>
      </c>
      <c r="B502" s="1" t="s">
        <v>2884</v>
      </c>
      <c r="C502" t="str">
        <f>TRIM(MID(Customer_Table[[#This Row],[name]],FIND(",",Customer_Table[[#This Row],[name]])+1,3))</f>
        <v>Mr</v>
      </c>
      <c r="D502" t="str">
        <f t="shared" si="7"/>
        <v>Mathieu</v>
      </c>
      <c r="E502" t="str">
        <f>TRIM(LEFT(Customer_Table[[#This Row],[name]],FIND(",",Customer_Table[[#This Row],[name]])-1))</f>
        <v>Girard</v>
      </c>
    </row>
    <row r="503" spans="1:5" ht="15.6" x14ac:dyDescent="0.3">
      <c r="A503" s="1" t="s">
        <v>1869</v>
      </c>
      <c r="B503" s="1" t="s">
        <v>2885</v>
      </c>
      <c r="C503" t="str">
        <f>TRIM(MID(Customer_Table[[#This Row],[name]],FIND(",",Customer_Table[[#This Row],[name]])+1,3))</f>
        <v>Mr</v>
      </c>
      <c r="D503" t="str">
        <f t="shared" si="7"/>
        <v>Kam S.</v>
      </c>
      <c r="E503" t="str">
        <f>TRIM(LEFT(Customer_Table[[#This Row],[name]],FIND(",",Customer_Table[[#This Row],[name]])-1))</f>
        <v>Lee</v>
      </c>
    </row>
    <row r="504" spans="1:5" ht="15.6" x14ac:dyDescent="0.3">
      <c r="A504" s="1" t="s">
        <v>1868</v>
      </c>
      <c r="B504" s="1" t="s">
        <v>2886</v>
      </c>
      <c r="C504" t="str">
        <f>TRIM(MID(Customer_Table[[#This Row],[name]],FIND(",",Customer_Table[[#This Row],[name]])+1,3))</f>
        <v>Ms</v>
      </c>
      <c r="D504" t="str">
        <f t="shared" si="7"/>
        <v>Valerie A</v>
      </c>
      <c r="E504" t="str">
        <f>TRIM(LEFT(Customer_Table[[#This Row],[name]],FIND(",",Customer_Table[[#This Row],[name]])-1))</f>
        <v>Hubbard</v>
      </c>
    </row>
    <row r="505" spans="1:5" ht="15.6" x14ac:dyDescent="0.3">
      <c r="A505" s="1" t="s">
        <v>1867</v>
      </c>
      <c r="B505" s="1" t="s">
        <v>2887</v>
      </c>
      <c r="C505" t="str">
        <f>TRIM(MID(Customer_Table[[#This Row],[name]],FIND(",",Customer_Table[[#This Row],[name]])+1,3))</f>
        <v>Ms</v>
      </c>
      <c r="D505" t="str">
        <f t="shared" si="7"/>
        <v>Freya R</v>
      </c>
      <c r="E505" t="str">
        <f>TRIM(LEFT(Customer_Table[[#This Row],[name]],FIND(",",Customer_Table[[#This Row],[name]])-1))</f>
        <v>Koester</v>
      </c>
    </row>
    <row r="506" spans="1:5" ht="15.6" x14ac:dyDescent="0.3">
      <c r="A506" s="1" t="s">
        <v>1866</v>
      </c>
      <c r="B506" s="1" t="s">
        <v>2888</v>
      </c>
      <c r="C506" t="str">
        <f>TRIM(MID(Customer_Table[[#This Row],[name]],FIND(",",Customer_Table[[#This Row],[name]])+1,3))</f>
        <v>Ms</v>
      </c>
      <c r="D506" t="str">
        <f t="shared" si="7"/>
        <v>Jennifer</v>
      </c>
      <c r="E506" t="str">
        <f>TRIM(LEFT(Customer_Table[[#This Row],[name]],FIND(",",Customer_Table[[#This Row],[name]])-1))</f>
        <v>Matthews</v>
      </c>
    </row>
    <row r="507" spans="1:5" ht="15.6" x14ac:dyDescent="0.3">
      <c r="A507" s="1" t="s">
        <v>1865</v>
      </c>
      <c r="B507" s="1" t="s">
        <v>2889</v>
      </c>
      <c r="C507" t="str">
        <f>TRIM(MID(Customer_Table[[#This Row],[name]],FIND(",",Customer_Table[[#This Row],[name]])+1,3))</f>
        <v>Ms</v>
      </c>
      <c r="D507" t="str">
        <f t="shared" si="7"/>
        <v>Kara</v>
      </c>
      <c r="E507" t="str">
        <f>TRIM(LEFT(Customer_Table[[#This Row],[name]],FIND(",",Customer_Table[[#This Row],[name]])-1))</f>
        <v>Rubinich</v>
      </c>
    </row>
    <row r="508" spans="1:5" ht="15.6" x14ac:dyDescent="0.3">
      <c r="A508" s="1" t="s">
        <v>1864</v>
      </c>
      <c r="B508" s="1" t="s">
        <v>2890</v>
      </c>
      <c r="C508" t="str">
        <f>TRIM(MID(Customer_Table[[#This Row],[name]],FIND(",",Customer_Table[[#This Row],[name]])+1,3))</f>
        <v>Mr</v>
      </c>
      <c r="D508" t="str">
        <f t="shared" si="7"/>
        <v>Bradley A.</v>
      </c>
      <c r="E508" t="str">
        <f>TRIM(LEFT(Customer_Table[[#This Row],[name]],FIND(",",Customer_Table[[#This Row],[name]])-1))</f>
        <v>Alban</v>
      </c>
    </row>
    <row r="509" spans="1:5" ht="15.6" x14ac:dyDescent="0.3">
      <c r="A509" s="1" t="s">
        <v>1863</v>
      </c>
      <c r="B509" s="1" t="s">
        <v>2891</v>
      </c>
      <c r="C509" t="str">
        <f>TRIM(MID(Customer_Table[[#This Row],[name]],FIND(",",Customer_Table[[#This Row],[name]])+1,3))</f>
        <v>Mr</v>
      </c>
      <c r="D509" t="str">
        <f t="shared" si="7"/>
        <v>Brendan</v>
      </c>
      <c r="E509" t="str">
        <f>TRIM(LEFT(Customer_Table[[#This Row],[name]],FIND(",",Customer_Table[[#This Row],[name]])-1))</f>
        <v>Corcoran</v>
      </c>
    </row>
    <row r="510" spans="1:5" ht="15.6" x14ac:dyDescent="0.3">
      <c r="A510" s="1" t="s">
        <v>1862</v>
      </c>
      <c r="B510" s="1" t="s">
        <v>2892</v>
      </c>
      <c r="C510" t="str">
        <f>TRIM(MID(Customer_Table[[#This Row],[name]],FIND(",",Customer_Table[[#This Row],[name]])+1,3))</f>
        <v>Ms</v>
      </c>
      <c r="D510" t="str">
        <f t="shared" si="7"/>
        <v>Amber R</v>
      </c>
      <c r="E510" t="str">
        <f>TRIM(LEFT(Customer_Table[[#This Row],[name]],FIND(",",Customer_Table[[#This Row],[name]])-1))</f>
        <v>Sargent</v>
      </c>
    </row>
    <row r="511" spans="1:5" ht="15.6" x14ac:dyDescent="0.3">
      <c r="A511" s="1" t="s">
        <v>1861</v>
      </c>
      <c r="B511" s="1" t="s">
        <v>2893</v>
      </c>
      <c r="C511" t="str">
        <f>TRIM(MID(Customer_Table[[#This Row],[name]],FIND(",",Customer_Table[[#This Row],[name]])+1,3))</f>
        <v>Mr</v>
      </c>
      <c r="D511" t="str">
        <f t="shared" si="7"/>
        <v>Sean K</v>
      </c>
      <c r="E511" t="str">
        <f>TRIM(LEFT(Customer_Table[[#This Row],[name]],FIND(",",Customer_Table[[#This Row],[name]])-1))</f>
        <v>Watson</v>
      </c>
    </row>
    <row r="512" spans="1:5" ht="15.6" x14ac:dyDescent="0.3">
      <c r="A512" s="1" t="s">
        <v>1860</v>
      </c>
      <c r="B512" s="1" t="s">
        <v>2894</v>
      </c>
      <c r="C512" t="str">
        <f>TRIM(MID(Customer_Table[[#This Row],[name]],FIND(",",Customer_Table[[#This Row],[name]])+1,3))</f>
        <v>Mr</v>
      </c>
      <c r="D512" t="str">
        <f t="shared" si="7"/>
        <v>Rick</v>
      </c>
      <c r="E512" t="str">
        <f>TRIM(LEFT(Customer_Table[[#This Row],[name]],FIND(",",Customer_Table[[#This Row],[name]])-1))</f>
        <v>Esponda</v>
      </c>
    </row>
    <row r="513" spans="1:5" ht="15.6" x14ac:dyDescent="0.3">
      <c r="A513" s="1" t="s">
        <v>1859</v>
      </c>
      <c r="B513" s="1" t="s">
        <v>2895</v>
      </c>
      <c r="C513" t="str">
        <f>TRIM(MID(Customer_Table[[#This Row],[name]],FIND(",",Customer_Table[[#This Row],[name]])+1,3))</f>
        <v>Mr</v>
      </c>
      <c r="D513" t="str">
        <f t="shared" si="7"/>
        <v>Matthew</v>
      </c>
      <c r="E513" t="str">
        <f>TRIM(LEFT(Customer_Table[[#This Row],[name]],FIND(",",Customer_Table[[#This Row],[name]])-1))</f>
        <v>Krall</v>
      </c>
    </row>
    <row r="514" spans="1:5" ht="15.6" x14ac:dyDescent="0.3">
      <c r="A514" s="1" t="s">
        <v>1858</v>
      </c>
      <c r="B514" s="1" t="s">
        <v>2896</v>
      </c>
      <c r="C514" t="str">
        <f>TRIM(MID(Customer_Table[[#This Row],[name]],FIND(",",Customer_Table[[#This Row],[name]])+1,3))</f>
        <v>Mr</v>
      </c>
      <c r="D514" t="str">
        <f t="shared" ref="D514:D577" si="8">TRIM(MID(B514,FIND(" ",B514,FIND(",",B514)+2)+1,LEN(B514)))</f>
        <v>Brady</v>
      </c>
      <c r="E514" t="str">
        <f>TRIM(LEFT(Customer_Table[[#This Row],[name]],FIND(",",Customer_Table[[#This Row],[name]])-1))</f>
        <v>Poskin</v>
      </c>
    </row>
    <row r="515" spans="1:5" ht="15.6" x14ac:dyDescent="0.3">
      <c r="A515" s="1" t="s">
        <v>1857</v>
      </c>
      <c r="B515" s="1" t="s">
        <v>2897</v>
      </c>
      <c r="C515" t="str">
        <f>TRIM(MID(Customer_Table[[#This Row],[name]],FIND(",",Customer_Table[[#This Row],[name]])+1,3))</f>
        <v>Ms</v>
      </c>
      <c r="D515" t="str">
        <f t="shared" si="8"/>
        <v>Kameko</v>
      </c>
      <c r="E515" t="str">
        <f>TRIM(LEFT(Customer_Table[[#This Row],[name]],FIND(",",Customer_Table[[#This Row],[name]])-1))</f>
        <v>Halfmann</v>
      </c>
    </row>
    <row r="516" spans="1:5" ht="15.6" x14ac:dyDescent="0.3">
      <c r="A516" s="1" t="s">
        <v>1856</v>
      </c>
      <c r="B516" s="1" t="s">
        <v>2898</v>
      </c>
      <c r="C516" t="str">
        <f>TRIM(MID(Customer_Table[[#This Row],[name]],FIND(",",Customer_Table[[#This Row],[name]])+1,3))</f>
        <v>Mr</v>
      </c>
      <c r="D516" t="str">
        <f t="shared" si="8"/>
        <v>Jeremy A</v>
      </c>
      <c r="E516" t="str">
        <f>TRIM(LEFT(Customer_Table[[#This Row],[name]],FIND(",",Customer_Table[[#This Row],[name]])-1))</f>
        <v>Klapper</v>
      </c>
    </row>
    <row r="517" spans="1:5" ht="15.6" x14ac:dyDescent="0.3">
      <c r="A517" s="1" t="s">
        <v>1855</v>
      </c>
      <c r="B517" s="1" t="s">
        <v>2899</v>
      </c>
      <c r="C517" t="str">
        <f>TRIM(MID(Customer_Table[[#This Row],[name]],FIND(",",Customer_Table[[#This Row],[name]])+1,3))</f>
        <v>Mr</v>
      </c>
      <c r="D517" t="str">
        <f t="shared" si="8"/>
        <v>Daniel</v>
      </c>
      <c r="E517" t="str">
        <f>TRIM(LEFT(Customer_Table[[#This Row],[name]],FIND(",",Customer_Table[[#This Row],[name]])-1))</f>
        <v>George</v>
      </c>
    </row>
    <row r="518" spans="1:5" ht="15.6" x14ac:dyDescent="0.3">
      <c r="A518" s="1" t="s">
        <v>1854</v>
      </c>
      <c r="B518" s="1" t="s">
        <v>2900</v>
      </c>
      <c r="C518" t="str">
        <f>TRIM(MID(Customer_Table[[#This Row],[name]],FIND(",",Customer_Table[[#This Row],[name]])+1,3))</f>
        <v>Ms</v>
      </c>
      <c r="D518" t="str">
        <f t="shared" si="8"/>
        <v>Amanda</v>
      </c>
      <c r="E518" t="str">
        <f>TRIM(LEFT(Customer_Table[[#This Row],[name]],FIND(",",Customer_Table[[#This Row],[name]])-1))</f>
        <v>Hicks</v>
      </c>
    </row>
    <row r="519" spans="1:5" ht="15.6" x14ac:dyDescent="0.3">
      <c r="A519" s="1" t="s">
        <v>1853</v>
      </c>
      <c r="B519" s="1" t="s">
        <v>2901</v>
      </c>
      <c r="C519" t="str">
        <f>TRIM(MID(Customer_Table[[#This Row],[name]],FIND(",",Customer_Table[[#This Row],[name]])+1,3))</f>
        <v>Ms</v>
      </c>
      <c r="D519" t="str">
        <f t="shared" si="8"/>
        <v>Karen</v>
      </c>
      <c r="E519" t="str">
        <f>TRIM(LEFT(Customer_Table[[#This Row],[name]],FIND(",",Customer_Table[[#This Row],[name]])-1))</f>
        <v>Lockyer</v>
      </c>
    </row>
    <row r="520" spans="1:5" ht="15.6" x14ac:dyDescent="0.3">
      <c r="A520" s="1" t="s">
        <v>1852</v>
      </c>
      <c r="B520" s="1" t="s">
        <v>2902</v>
      </c>
      <c r="C520" t="str">
        <f>TRIM(MID(Customer_Table[[#This Row],[name]],FIND(",",Customer_Table[[#This Row],[name]])+1,3))</f>
        <v>Mr</v>
      </c>
      <c r="D520" t="str">
        <f t="shared" si="8"/>
        <v>Gregory</v>
      </c>
      <c r="E520" t="str">
        <f>TRIM(LEFT(Customer_Table[[#This Row],[name]],FIND(",",Customer_Table[[#This Row],[name]])-1))</f>
        <v>Byrnes</v>
      </c>
    </row>
    <row r="521" spans="1:5" ht="15.6" x14ac:dyDescent="0.3">
      <c r="A521" s="1" t="s">
        <v>1851</v>
      </c>
      <c r="B521" s="1" t="s">
        <v>2903</v>
      </c>
      <c r="C521" t="str">
        <f>TRIM(MID(Customer_Table[[#This Row],[name]],FIND(",",Customer_Table[[#This Row],[name]])+1,3))</f>
        <v>Ms</v>
      </c>
      <c r="D521" t="str">
        <f t="shared" si="8"/>
        <v>Sabine</v>
      </c>
      <c r="E521" t="str">
        <f>TRIM(LEFT(Customer_Table[[#This Row],[name]],FIND(",",Customer_Table[[#This Row],[name]])-1))</f>
        <v>Norris</v>
      </c>
    </row>
    <row r="522" spans="1:5" ht="15.6" x14ac:dyDescent="0.3">
      <c r="A522" s="1" t="s">
        <v>1850</v>
      </c>
      <c r="B522" s="1" t="s">
        <v>2904</v>
      </c>
      <c r="C522" t="str">
        <f>TRIM(MID(Customer_Table[[#This Row],[name]],FIND(",",Customer_Table[[#This Row],[name]])+1,3))</f>
        <v>Mr</v>
      </c>
      <c r="D522" t="str">
        <f t="shared" si="8"/>
        <v>Joseph</v>
      </c>
      <c r="E522" t="str">
        <f>TRIM(LEFT(Customer_Table[[#This Row],[name]],FIND(",",Customer_Table[[#This Row],[name]])-1))</f>
        <v>Darda</v>
      </c>
    </row>
    <row r="523" spans="1:5" ht="15.6" x14ac:dyDescent="0.3">
      <c r="A523" s="1" t="s">
        <v>1849</v>
      </c>
      <c r="B523" s="1" t="s">
        <v>2905</v>
      </c>
      <c r="C523" t="str">
        <f>TRIM(MID(Customer_Table[[#This Row],[name]],FIND(",",Customer_Table[[#This Row],[name]])+1,3))</f>
        <v>Mr</v>
      </c>
      <c r="D523" t="str">
        <f t="shared" si="8"/>
        <v>Adam</v>
      </c>
      <c r="E523" t="str">
        <f>TRIM(LEFT(Customer_Table[[#This Row],[name]],FIND(",",Customer_Table[[#This Row],[name]])-1))</f>
        <v>Otstot</v>
      </c>
    </row>
    <row r="524" spans="1:5" ht="15.6" x14ac:dyDescent="0.3">
      <c r="A524" s="1" t="s">
        <v>1848</v>
      </c>
      <c r="B524" s="1" t="s">
        <v>2906</v>
      </c>
      <c r="C524" t="str">
        <f>TRIM(MID(Customer_Table[[#This Row],[name]],FIND(",",Customer_Table[[#This Row],[name]])+1,3))</f>
        <v>Ms</v>
      </c>
      <c r="D524" t="str">
        <f t="shared" si="8"/>
        <v>Karolyn A</v>
      </c>
      <c r="E524" t="str">
        <f>TRIM(LEFT(Customer_Table[[#This Row],[name]],FIND(",",Customer_Table[[#This Row],[name]])-1))</f>
        <v>Bowley</v>
      </c>
    </row>
    <row r="525" spans="1:5" ht="15.6" x14ac:dyDescent="0.3">
      <c r="A525" s="1" t="s">
        <v>1847</v>
      </c>
      <c r="B525" s="1" t="s">
        <v>2907</v>
      </c>
      <c r="C525" t="str">
        <f>TRIM(MID(Customer_Table[[#This Row],[name]],FIND(",",Customer_Table[[#This Row],[name]])+1,3))</f>
        <v>Mr</v>
      </c>
      <c r="D525" t="str">
        <f t="shared" si="8"/>
        <v>Anita L.</v>
      </c>
      <c r="E525" t="str">
        <f>TRIM(LEFT(Customer_Table[[#This Row],[name]],FIND(",",Customer_Table[[#This Row],[name]])-1))</f>
        <v>Rogers</v>
      </c>
    </row>
    <row r="526" spans="1:5" ht="15.6" x14ac:dyDescent="0.3">
      <c r="A526" s="1" t="s">
        <v>1846</v>
      </c>
      <c r="B526" s="1" t="s">
        <v>2908</v>
      </c>
      <c r="C526" t="str">
        <f>TRIM(MID(Customer_Table[[#This Row],[name]],FIND(",",Customer_Table[[#This Row],[name]])+1,3))</f>
        <v>Ms</v>
      </c>
      <c r="D526" t="str">
        <f t="shared" si="8"/>
        <v>Laura E.</v>
      </c>
      <c r="E526" t="str">
        <f>TRIM(LEFT(Customer_Table[[#This Row],[name]],FIND(",",Customer_Table[[#This Row],[name]])-1))</f>
        <v>Mclaughlin</v>
      </c>
    </row>
    <row r="527" spans="1:5" ht="15.6" x14ac:dyDescent="0.3">
      <c r="A527" s="1" t="s">
        <v>1845</v>
      </c>
      <c r="B527" s="1" t="s">
        <v>2909</v>
      </c>
      <c r="C527" t="str">
        <f>TRIM(MID(Customer_Table[[#This Row],[name]],FIND(",",Customer_Table[[#This Row],[name]])+1,3))</f>
        <v>Ms</v>
      </c>
      <c r="D527" t="str">
        <f t="shared" si="8"/>
        <v>Sarah</v>
      </c>
      <c r="E527" t="str">
        <f>TRIM(LEFT(Customer_Table[[#This Row],[name]],FIND(",",Customer_Table[[#This Row],[name]])-1))</f>
        <v>Ziegler</v>
      </c>
    </row>
    <row r="528" spans="1:5" ht="15.6" x14ac:dyDescent="0.3">
      <c r="A528" s="1" t="s">
        <v>1844</v>
      </c>
      <c r="B528" s="1" t="s">
        <v>2910</v>
      </c>
      <c r="C528" t="str">
        <f>TRIM(MID(Customer_Table[[#This Row],[name]],FIND(",",Customer_Table[[#This Row],[name]])+1,3))</f>
        <v>Mr</v>
      </c>
      <c r="D528" t="str">
        <f t="shared" si="8"/>
        <v>Ashley E</v>
      </c>
      <c r="E528" t="str">
        <f>TRIM(LEFT(Customer_Table[[#This Row],[name]],FIND(",",Customer_Table[[#This Row],[name]])-1))</f>
        <v>Hughey</v>
      </c>
    </row>
    <row r="529" spans="1:5" ht="15.6" x14ac:dyDescent="0.3">
      <c r="A529" s="1" t="s">
        <v>1843</v>
      </c>
      <c r="B529" s="1" t="s">
        <v>2911</v>
      </c>
      <c r="C529" t="str">
        <f>TRIM(MID(Customer_Table[[#This Row],[name]],FIND(",",Customer_Table[[#This Row],[name]])+1,3))</f>
        <v>Ms</v>
      </c>
      <c r="D529" t="str">
        <f t="shared" si="8"/>
        <v>Lindsey</v>
      </c>
      <c r="E529" t="str">
        <f>TRIM(LEFT(Customer_Table[[#This Row],[name]],FIND(",",Customer_Table[[#This Row],[name]])-1))</f>
        <v>Knast</v>
      </c>
    </row>
    <row r="530" spans="1:5" ht="15.6" x14ac:dyDescent="0.3">
      <c r="A530" s="1" t="s">
        <v>1842</v>
      </c>
      <c r="B530" s="1" t="s">
        <v>2912</v>
      </c>
      <c r="C530" t="str">
        <f>TRIM(MID(Customer_Table[[#This Row],[name]],FIND(",",Customer_Table[[#This Row],[name]])+1,3))</f>
        <v>Mr</v>
      </c>
      <c r="D530" t="str">
        <f t="shared" si="8"/>
        <v>Alan</v>
      </c>
      <c r="E530" t="str">
        <f>TRIM(LEFT(Customer_Table[[#This Row],[name]],FIND(",",Customer_Table[[#This Row],[name]])-1))</f>
        <v>Stob</v>
      </c>
    </row>
    <row r="531" spans="1:5" ht="15.6" x14ac:dyDescent="0.3">
      <c r="A531" s="1" t="s">
        <v>1841</v>
      </c>
      <c r="B531" s="1" t="s">
        <v>2913</v>
      </c>
      <c r="C531" t="str">
        <f>TRIM(MID(Customer_Table[[#This Row],[name]],FIND(",",Customer_Table[[#This Row],[name]])+1,3))</f>
        <v>Mr</v>
      </c>
      <c r="D531" t="str">
        <f t="shared" si="8"/>
        <v>Dan R.</v>
      </c>
      <c r="E531" t="str">
        <f>TRIM(LEFT(Customer_Table[[#This Row],[name]],FIND(",",Customer_Table[[#This Row],[name]])-1))</f>
        <v>Jensen</v>
      </c>
    </row>
    <row r="532" spans="1:5" ht="15.6" x14ac:dyDescent="0.3">
      <c r="A532" s="1" t="s">
        <v>1840</v>
      </c>
      <c r="B532" s="1" t="s">
        <v>2914</v>
      </c>
      <c r="C532" t="str">
        <f>TRIM(MID(Customer_Table[[#This Row],[name]],FIND(",",Customer_Table[[#This Row],[name]])+1,3))</f>
        <v>Ms</v>
      </c>
      <c r="D532" t="str">
        <f t="shared" si="8"/>
        <v>Katie</v>
      </c>
      <c r="E532" t="str">
        <f>TRIM(LEFT(Customer_Table[[#This Row],[name]],FIND(",",Customer_Table[[#This Row],[name]])-1))</f>
        <v>Mutter</v>
      </c>
    </row>
    <row r="533" spans="1:5" ht="15.6" x14ac:dyDescent="0.3">
      <c r="A533" s="1" t="s">
        <v>1839</v>
      </c>
      <c r="B533" s="1" t="s">
        <v>2915</v>
      </c>
      <c r="C533" t="str">
        <f>TRIM(MID(Customer_Table[[#This Row],[name]],FIND(",",Customer_Table[[#This Row],[name]])+1,3))</f>
        <v>Mr</v>
      </c>
      <c r="D533" t="str">
        <f t="shared" si="8"/>
        <v>Eric</v>
      </c>
      <c r="E533" t="str">
        <f>TRIM(LEFT(Customer_Table[[#This Row],[name]],FIND(",",Customer_Table[[#This Row],[name]])-1))</f>
        <v>Ahern</v>
      </c>
    </row>
    <row r="534" spans="1:5" ht="15.6" x14ac:dyDescent="0.3">
      <c r="A534" s="1" t="s">
        <v>1838</v>
      </c>
      <c r="B534" s="1" t="s">
        <v>2916</v>
      </c>
      <c r="C534" t="str">
        <f>TRIM(MID(Customer_Table[[#This Row],[name]],FIND(",",Customer_Table[[#This Row],[name]])+1,3))</f>
        <v>Ms</v>
      </c>
      <c r="D534" t="str">
        <f t="shared" si="8"/>
        <v>Cathryn</v>
      </c>
      <c r="E534" t="str">
        <f>TRIM(LEFT(Customer_Table[[#This Row],[name]],FIND(",",Customer_Table[[#This Row],[name]])-1))</f>
        <v>Chviruk</v>
      </c>
    </row>
    <row r="535" spans="1:5" ht="15.6" x14ac:dyDescent="0.3">
      <c r="A535" s="1" t="s">
        <v>1837</v>
      </c>
      <c r="B535" s="1" t="s">
        <v>2917</v>
      </c>
      <c r="C535" t="str">
        <f>TRIM(MID(Customer_Table[[#This Row],[name]],FIND(",",Customer_Table[[#This Row],[name]])+1,3))</f>
        <v>Mr</v>
      </c>
      <c r="D535" t="str">
        <f t="shared" si="8"/>
        <v>Brendan</v>
      </c>
      <c r="E535" t="str">
        <f>TRIM(LEFT(Customer_Table[[#This Row],[name]],FIND(",",Customer_Table[[#This Row],[name]])-1))</f>
        <v>Meehan</v>
      </c>
    </row>
    <row r="536" spans="1:5" ht="15.6" x14ac:dyDescent="0.3">
      <c r="A536" s="1" t="s">
        <v>1836</v>
      </c>
      <c r="B536" s="1" t="s">
        <v>2918</v>
      </c>
      <c r="C536" t="str">
        <f>TRIM(MID(Customer_Table[[#This Row],[name]],FIND(",",Customer_Table[[#This Row],[name]])+1,3))</f>
        <v>Ms</v>
      </c>
      <c r="D536" t="str">
        <f t="shared" si="8"/>
        <v>Shauna</v>
      </c>
      <c r="E536" t="str">
        <f>TRIM(LEFT(Customer_Table[[#This Row],[name]],FIND(",",Customer_Table[[#This Row],[name]])-1))</f>
        <v>Gammon</v>
      </c>
    </row>
    <row r="537" spans="1:5" ht="15.6" x14ac:dyDescent="0.3">
      <c r="A537" s="1" t="s">
        <v>1835</v>
      </c>
      <c r="B537" s="1" t="s">
        <v>2919</v>
      </c>
      <c r="C537" t="str">
        <f>TRIM(MID(Customer_Table[[#This Row],[name]],FIND(",",Customer_Table[[#This Row],[name]])+1,3))</f>
        <v>Mr</v>
      </c>
      <c r="D537" t="str">
        <f t="shared" si="8"/>
        <v>Terence</v>
      </c>
      <c r="E537" t="str">
        <f>TRIM(LEFT(Customer_Table[[#This Row],[name]],FIND(",",Customer_Table[[#This Row],[name]])-1))</f>
        <v>Lee</v>
      </c>
    </row>
    <row r="538" spans="1:5" ht="15.6" x14ac:dyDescent="0.3">
      <c r="A538" s="1" t="s">
        <v>1834</v>
      </c>
      <c r="B538" s="1" t="s">
        <v>2920</v>
      </c>
      <c r="C538" t="str">
        <f>TRIM(MID(Customer_Table[[#This Row],[name]],FIND(",",Customer_Table[[#This Row],[name]])+1,3))</f>
        <v>Ms</v>
      </c>
      <c r="D538" t="str">
        <f t="shared" si="8"/>
        <v>Marisol</v>
      </c>
      <c r="E538" t="str">
        <f>TRIM(LEFT(Customer_Table[[#This Row],[name]],FIND(",",Customer_Table[[#This Row],[name]])-1))</f>
        <v>Franco</v>
      </c>
    </row>
    <row r="539" spans="1:5" ht="15.6" x14ac:dyDescent="0.3">
      <c r="A539" s="1" t="s">
        <v>1833</v>
      </c>
      <c r="B539" s="1" t="s">
        <v>2921</v>
      </c>
      <c r="C539" t="str">
        <f>TRIM(MID(Customer_Table[[#This Row],[name]],FIND(",",Customer_Table[[#This Row],[name]])+1,3))</f>
        <v>Ms</v>
      </c>
      <c r="D539" t="str">
        <f t="shared" si="8"/>
        <v>Lindsay</v>
      </c>
      <c r="E539" t="str">
        <f>TRIM(LEFT(Customer_Table[[#This Row],[name]],FIND(",",Customer_Table[[#This Row],[name]])-1))</f>
        <v>Patterson</v>
      </c>
    </row>
    <row r="540" spans="1:5" ht="15.6" x14ac:dyDescent="0.3">
      <c r="A540" s="1" t="s">
        <v>1832</v>
      </c>
      <c r="B540" s="1" t="s">
        <v>2922</v>
      </c>
      <c r="C540" t="str">
        <f>TRIM(MID(Customer_Table[[#This Row],[name]],FIND(",",Customer_Table[[#This Row],[name]])+1,3))</f>
        <v>Ms</v>
      </c>
      <c r="D540" t="str">
        <f t="shared" si="8"/>
        <v>Katie</v>
      </c>
      <c r="E540" t="str">
        <f>TRIM(LEFT(Customer_Table[[#This Row],[name]],FIND(",",Customer_Table[[#This Row],[name]])-1))</f>
        <v>Valdes</v>
      </c>
    </row>
    <row r="541" spans="1:5" ht="15.6" x14ac:dyDescent="0.3">
      <c r="A541" s="1" t="s">
        <v>1831</v>
      </c>
      <c r="B541" s="1" t="s">
        <v>2923</v>
      </c>
      <c r="C541" t="str">
        <f>TRIM(MID(Customer_Table[[#This Row],[name]],FIND(",",Customer_Table[[#This Row],[name]])+1,3))</f>
        <v>Mr</v>
      </c>
      <c r="D541" t="str">
        <f t="shared" si="8"/>
        <v>Daniel</v>
      </c>
      <c r="E541" t="str">
        <f>TRIM(LEFT(Customer_Table[[#This Row],[name]],FIND(",",Customer_Table[[#This Row],[name]])-1))</f>
        <v>Craig</v>
      </c>
    </row>
    <row r="542" spans="1:5" ht="15.6" x14ac:dyDescent="0.3">
      <c r="A542" s="1" t="s">
        <v>1830</v>
      </c>
      <c r="B542" s="1" t="s">
        <v>2924</v>
      </c>
      <c r="C542" t="str">
        <f>TRIM(MID(Customer_Table[[#This Row],[name]],FIND(",",Customer_Table[[#This Row],[name]])+1,3))</f>
        <v>Mr</v>
      </c>
      <c r="D542" t="str">
        <f t="shared" si="8"/>
        <v>Brett W</v>
      </c>
      <c r="E542" t="str">
        <f>TRIM(LEFT(Customer_Table[[#This Row],[name]],FIND(",",Customer_Table[[#This Row],[name]])-1))</f>
        <v>Whipple</v>
      </c>
    </row>
    <row r="543" spans="1:5" ht="15.6" x14ac:dyDescent="0.3">
      <c r="A543" s="1" t="s">
        <v>1829</v>
      </c>
      <c r="B543" s="1" t="s">
        <v>2925</v>
      </c>
      <c r="C543" t="str">
        <f>TRIM(MID(Customer_Table[[#This Row],[name]],FIND(",",Customer_Table[[#This Row],[name]])+1,3))</f>
        <v>Mr</v>
      </c>
      <c r="D543" t="str">
        <f t="shared" si="8"/>
        <v>Dylan J</v>
      </c>
      <c r="E543" t="str">
        <f>TRIM(LEFT(Customer_Table[[#This Row],[name]],FIND(",",Customer_Table[[#This Row],[name]])-1))</f>
        <v>Marton</v>
      </c>
    </row>
    <row r="544" spans="1:5" ht="15.6" x14ac:dyDescent="0.3">
      <c r="A544" s="1" t="s">
        <v>1828</v>
      </c>
      <c r="B544" s="1" t="s">
        <v>2926</v>
      </c>
      <c r="C544" t="str">
        <f>TRIM(MID(Customer_Table[[#This Row],[name]],FIND(",",Customer_Table[[#This Row],[name]])+1,3))</f>
        <v>Ms</v>
      </c>
      <c r="D544" t="str">
        <f t="shared" si="8"/>
        <v>Elizabeth</v>
      </c>
      <c r="E544" t="str">
        <f>TRIM(LEFT(Customer_Table[[#This Row],[name]],FIND(",",Customer_Table[[#This Row],[name]])-1))</f>
        <v>Hildebrandt</v>
      </c>
    </row>
    <row r="545" spans="1:5" ht="15.6" x14ac:dyDescent="0.3">
      <c r="A545" s="1" t="s">
        <v>1827</v>
      </c>
      <c r="B545" s="1" t="s">
        <v>2927</v>
      </c>
      <c r="C545" t="str">
        <f>TRIM(MID(Customer_Table[[#This Row],[name]],FIND(",",Customer_Table[[#This Row],[name]])+1,3))</f>
        <v>Ms</v>
      </c>
      <c r="D545" t="str">
        <f t="shared" si="8"/>
        <v>Brooke M.</v>
      </c>
      <c r="E545" t="str">
        <f>TRIM(LEFT(Customer_Table[[#This Row],[name]],FIND(",",Customer_Table[[#This Row],[name]])-1))</f>
        <v>Biggs</v>
      </c>
    </row>
    <row r="546" spans="1:5" ht="15.6" x14ac:dyDescent="0.3">
      <c r="A546" s="1" t="s">
        <v>1826</v>
      </c>
      <c r="B546" s="1" t="s">
        <v>2928</v>
      </c>
      <c r="C546" t="str">
        <f>TRIM(MID(Customer_Table[[#This Row],[name]],FIND(",",Customer_Table[[#This Row],[name]])+1,3))</f>
        <v>Mr</v>
      </c>
      <c r="D546" t="str">
        <f t="shared" si="8"/>
        <v>Teiko</v>
      </c>
      <c r="E546" t="str">
        <f>TRIM(LEFT(Customer_Table[[#This Row],[name]],FIND(",",Customer_Table[[#This Row],[name]])-1))</f>
        <v>Shigezumi</v>
      </c>
    </row>
    <row r="547" spans="1:5" ht="15.6" x14ac:dyDescent="0.3">
      <c r="A547" s="1" t="s">
        <v>1825</v>
      </c>
      <c r="B547" s="1" t="s">
        <v>2929</v>
      </c>
      <c r="C547" t="str">
        <f>TRIM(MID(Customer_Table[[#This Row],[name]],FIND(",",Customer_Table[[#This Row],[name]])+1,3))</f>
        <v>Mr</v>
      </c>
      <c r="D547" t="str">
        <f t="shared" si="8"/>
        <v>Zachary</v>
      </c>
      <c r="E547" t="str">
        <f>TRIM(LEFT(Customer_Table[[#This Row],[name]],FIND(",",Customer_Table[[#This Row],[name]])-1))</f>
        <v>Meineke</v>
      </c>
    </row>
    <row r="548" spans="1:5" ht="15.6" x14ac:dyDescent="0.3">
      <c r="A548" s="1" t="s">
        <v>1824</v>
      </c>
      <c r="B548" s="1" t="s">
        <v>2930</v>
      </c>
      <c r="C548" t="str">
        <f>TRIM(MID(Customer_Table[[#This Row],[name]],FIND(",",Customer_Table[[#This Row],[name]])+1,3))</f>
        <v>Ms</v>
      </c>
      <c r="D548" t="str">
        <f t="shared" si="8"/>
        <v>Johannah</v>
      </c>
      <c r="E548" t="str">
        <f>TRIM(LEFT(Customer_Table[[#This Row],[name]],FIND(",",Customer_Table[[#This Row],[name]])-1))</f>
        <v>Ludington</v>
      </c>
    </row>
    <row r="549" spans="1:5" ht="15.6" x14ac:dyDescent="0.3">
      <c r="A549" s="1" t="s">
        <v>1823</v>
      </c>
      <c r="B549" s="1" t="s">
        <v>2931</v>
      </c>
      <c r="C549" t="str">
        <f>TRIM(MID(Customer_Table[[#This Row],[name]],FIND(",",Customer_Table[[#This Row],[name]])+1,3))</f>
        <v>Mr</v>
      </c>
      <c r="D549" t="str">
        <f t="shared" si="8"/>
        <v>Ryan A</v>
      </c>
      <c r="E549" t="str">
        <f>TRIM(LEFT(Customer_Table[[#This Row],[name]],FIND(",",Customer_Table[[#This Row],[name]])-1))</f>
        <v>Perrich</v>
      </c>
    </row>
    <row r="550" spans="1:5" ht="15.6" x14ac:dyDescent="0.3">
      <c r="A550" s="1" t="s">
        <v>1822</v>
      </c>
      <c r="B550" s="1" t="s">
        <v>2932</v>
      </c>
      <c r="C550" t="str">
        <f>TRIM(MID(Customer_Table[[#This Row],[name]],FIND(",",Customer_Table[[#This Row],[name]])+1,3))</f>
        <v>Mr</v>
      </c>
      <c r="D550" t="str">
        <f t="shared" si="8"/>
        <v>Andres Sr.</v>
      </c>
      <c r="E550" t="str">
        <f>TRIM(LEFT(Customer_Table[[#This Row],[name]],FIND(",",Customer_Table[[#This Row],[name]])-1))</f>
        <v>Cervantes</v>
      </c>
    </row>
    <row r="551" spans="1:5" ht="15.6" x14ac:dyDescent="0.3">
      <c r="A551" s="1" t="s">
        <v>1821</v>
      </c>
      <c r="B551" s="1" t="s">
        <v>2933</v>
      </c>
      <c r="C551" t="str">
        <f>TRIM(MID(Customer_Table[[#This Row],[name]],FIND(",",Customer_Table[[#This Row],[name]])+1,3))</f>
        <v>Mr</v>
      </c>
      <c r="D551" t="str">
        <f t="shared" si="8"/>
        <v>Bryan</v>
      </c>
      <c r="E551" t="str">
        <f>TRIM(LEFT(Customer_Table[[#This Row],[name]],FIND(",",Customer_Table[[#This Row],[name]])-1))</f>
        <v>Andrews</v>
      </c>
    </row>
    <row r="552" spans="1:5" ht="15.6" x14ac:dyDescent="0.3">
      <c r="A552" s="1" t="s">
        <v>1820</v>
      </c>
      <c r="B552" s="1" t="s">
        <v>2934</v>
      </c>
      <c r="C552" t="str">
        <f>TRIM(MID(Customer_Table[[#This Row],[name]],FIND(",",Customer_Table[[#This Row],[name]])+1,3))</f>
        <v>Ms</v>
      </c>
      <c r="D552" t="str">
        <f t="shared" si="8"/>
        <v>Lizette</v>
      </c>
      <c r="E552" t="str">
        <f>TRIM(LEFT(Customer_Table[[#This Row],[name]],FIND(",",Customer_Table[[#This Row],[name]])-1))</f>
        <v>Ruvalcaba</v>
      </c>
    </row>
    <row r="553" spans="1:5" ht="15.6" x14ac:dyDescent="0.3">
      <c r="A553" s="1" t="s">
        <v>1819</v>
      </c>
      <c r="B553" s="1" t="s">
        <v>2935</v>
      </c>
      <c r="C553" t="str">
        <f>TRIM(MID(Customer_Table[[#This Row],[name]],FIND(",",Customer_Table[[#This Row],[name]])+1,3))</f>
        <v>Mr</v>
      </c>
      <c r="D553" t="str">
        <f t="shared" si="8"/>
        <v>Don</v>
      </c>
      <c r="E553" t="str">
        <f>TRIM(LEFT(Customer_Table[[#This Row],[name]],FIND(",",Customer_Table[[#This Row],[name]])-1))</f>
        <v>King</v>
      </c>
    </row>
    <row r="554" spans="1:5" ht="15.6" x14ac:dyDescent="0.3">
      <c r="A554" s="1" t="s">
        <v>1818</v>
      </c>
      <c r="B554" s="1" t="s">
        <v>2936</v>
      </c>
      <c r="C554" t="str">
        <f>TRIM(MID(Customer_Table[[#This Row],[name]],FIND(",",Customer_Table[[#This Row],[name]])+1,3))</f>
        <v>Mr</v>
      </c>
      <c r="D554" t="str">
        <f t="shared" si="8"/>
        <v>Jeb</v>
      </c>
      <c r="E554" t="str">
        <f>TRIM(LEFT(Customer_Table[[#This Row],[name]],FIND(",",Customer_Table[[#This Row],[name]])-1))</f>
        <v>Stone</v>
      </c>
    </row>
    <row r="555" spans="1:5" ht="15.6" x14ac:dyDescent="0.3">
      <c r="A555" s="1" t="s">
        <v>1817</v>
      </c>
      <c r="B555" s="1" t="s">
        <v>2937</v>
      </c>
      <c r="C555" t="str">
        <f>TRIM(MID(Customer_Table[[#This Row],[name]],FIND(",",Customer_Table[[#This Row],[name]])+1,3))</f>
        <v>Ms</v>
      </c>
      <c r="D555" t="str">
        <f t="shared" si="8"/>
        <v>Amy R.</v>
      </c>
      <c r="E555" t="str">
        <f>TRIM(LEFT(Customer_Table[[#This Row],[name]],FIND(",",Customer_Table[[#This Row],[name]])-1))</f>
        <v>Campbell</v>
      </c>
    </row>
    <row r="556" spans="1:5" ht="15.6" x14ac:dyDescent="0.3">
      <c r="A556" s="1" t="s">
        <v>1816</v>
      </c>
      <c r="B556" s="1" t="s">
        <v>2938</v>
      </c>
      <c r="C556" t="str">
        <f>TRIM(MID(Customer_Table[[#This Row],[name]],FIND(",",Customer_Table[[#This Row],[name]])+1,3))</f>
        <v>Mr</v>
      </c>
      <c r="D556" t="str">
        <f t="shared" si="8"/>
        <v>Brian</v>
      </c>
      <c r="E556" t="str">
        <f>TRIM(LEFT(Customer_Table[[#This Row],[name]],FIND(",",Customer_Table[[#This Row],[name]])-1))</f>
        <v>Asher</v>
      </c>
    </row>
    <row r="557" spans="1:5" ht="15.6" x14ac:dyDescent="0.3">
      <c r="A557" s="1" t="s">
        <v>1815</v>
      </c>
      <c r="B557" s="1" t="s">
        <v>2939</v>
      </c>
      <c r="C557" t="str">
        <f>TRIM(MID(Customer_Table[[#This Row],[name]],FIND(",",Customer_Table[[#This Row],[name]])+1,3))</f>
        <v>Mr</v>
      </c>
      <c r="D557" t="str">
        <f t="shared" si="8"/>
        <v>Mike G</v>
      </c>
      <c r="E557" t="str">
        <f>TRIM(LEFT(Customer_Table[[#This Row],[name]],FIND(",",Customer_Table[[#This Row],[name]])-1))</f>
        <v>Mazzotta</v>
      </c>
    </row>
    <row r="558" spans="1:5" ht="15.6" x14ac:dyDescent="0.3">
      <c r="A558" s="1" t="s">
        <v>1814</v>
      </c>
      <c r="B558" s="1" t="s">
        <v>2940</v>
      </c>
      <c r="C558" t="str">
        <f>TRIM(MID(Customer_Table[[#This Row],[name]],FIND(",",Customer_Table[[#This Row],[name]])+1,3))</f>
        <v>Ms</v>
      </c>
      <c r="D558" t="str">
        <f t="shared" si="8"/>
        <v>Simonezitrone Sr.</v>
      </c>
      <c r="E558" t="str">
        <f>TRIM(LEFT(Customer_Table[[#This Row],[name]],FIND(",",Customer_Table[[#This Row],[name]])-1))</f>
        <v>Huttl</v>
      </c>
    </row>
    <row r="559" spans="1:5" ht="15.6" x14ac:dyDescent="0.3">
      <c r="A559" s="1" t="s">
        <v>1813</v>
      </c>
      <c r="B559" s="1" t="s">
        <v>2941</v>
      </c>
      <c r="C559" t="str">
        <f>TRIM(MID(Customer_Table[[#This Row],[name]],FIND(",",Customer_Table[[#This Row],[name]])+1,3))</f>
        <v>Mr</v>
      </c>
      <c r="D559" t="str">
        <f t="shared" si="8"/>
        <v>Nicholas</v>
      </c>
      <c r="E559" t="str">
        <f>TRIM(LEFT(Customer_Table[[#This Row],[name]],FIND(",",Customer_Table[[#This Row],[name]])-1))</f>
        <v>Ferron</v>
      </c>
    </row>
    <row r="560" spans="1:5" ht="15.6" x14ac:dyDescent="0.3">
      <c r="A560" s="1" t="s">
        <v>1812</v>
      </c>
      <c r="B560" s="1" t="s">
        <v>2942</v>
      </c>
      <c r="C560" t="str">
        <f>TRIM(MID(Customer_Table[[#This Row],[name]],FIND(",",Customer_Table[[#This Row],[name]])+1,3))</f>
        <v>Ms</v>
      </c>
      <c r="D560" t="str">
        <f t="shared" si="8"/>
        <v>Angela M</v>
      </c>
      <c r="E560" t="str">
        <f>TRIM(LEFT(Customer_Table[[#This Row],[name]],FIND(",",Customer_Table[[#This Row],[name]])-1))</f>
        <v>Colarusso</v>
      </c>
    </row>
    <row r="561" spans="1:5" ht="15.6" x14ac:dyDescent="0.3">
      <c r="A561" s="1" t="s">
        <v>1811</v>
      </c>
      <c r="B561" s="1" t="s">
        <v>2943</v>
      </c>
      <c r="C561" t="str">
        <f>TRIM(MID(Customer_Table[[#This Row],[name]],FIND(",",Customer_Table[[#This Row],[name]])+1,3))</f>
        <v>Mr</v>
      </c>
      <c r="D561" t="str">
        <f t="shared" si="8"/>
        <v>Oz</v>
      </c>
      <c r="E561" t="str">
        <f>TRIM(LEFT(Customer_Table[[#This Row],[name]],FIND(",",Customer_Table[[#This Row],[name]])-1))</f>
        <v>Pearlman</v>
      </c>
    </row>
    <row r="562" spans="1:5" ht="15.6" x14ac:dyDescent="0.3">
      <c r="A562" s="1" t="s">
        <v>1810</v>
      </c>
      <c r="B562" s="1" t="s">
        <v>2944</v>
      </c>
      <c r="C562" t="str">
        <f>TRIM(MID(Customer_Table[[#This Row],[name]],FIND(",",Customer_Table[[#This Row],[name]])+1,3))</f>
        <v>Ms</v>
      </c>
      <c r="D562" t="str">
        <f t="shared" si="8"/>
        <v>Erin M.</v>
      </c>
      <c r="E562" t="str">
        <f>TRIM(LEFT(Customer_Table[[#This Row],[name]],FIND(",",Customer_Table[[#This Row],[name]])-1))</f>
        <v>O'Mara</v>
      </c>
    </row>
    <row r="563" spans="1:5" ht="15.6" x14ac:dyDescent="0.3">
      <c r="A563" s="1" t="s">
        <v>1809</v>
      </c>
      <c r="B563" s="1" t="s">
        <v>2945</v>
      </c>
      <c r="C563" t="str">
        <f>TRIM(MID(Customer_Table[[#This Row],[name]],FIND(",",Customer_Table[[#This Row],[name]])+1,3))</f>
        <v>Mr</v>
      </c>
      <c r="D563" t="str">
        <f t="shared" si="8"/>
        <v>Bobby E.</v>
      </c>
      <c r="E563" t="str">
        <f>TRIM(LEFT(Customer_Table[[#This Row],[name]],FIND(",",Customer_Table[[#This Row],[name]])-1))</f>
        <v>Niska</v>
      </c>
    </row>
    <row r="564" spans="1:5" ht="15.6" x14ac:dyDescent="0.3">
      <c r="A564" s="1" t="s">
        <v>1808</v>
      </c>
      <c r="B564" s="1" t="s">
        <v>2946</v>
      </c>
      <c r="C564" t="str">
        <f>TRIM(MID(Customer_Table[[#This Row],[name]],FIND(",",Customer_Table[[#This Row],[name]])+1,3))</f>
        <v>Mr</v>
      </c>
      <c r="D564" t="str">
        <f t="shared" si="8"/>
        <v>Daniel P.</v>
      </c>
      <c r="E564" t="str">
        <f>TRIM(LEFT(Customer_Table[[#This Row],[name]],FIND(",",Customer_Table[[#This Row],[name]])-1))</f>
        <v>Schlich</v>
      </c>
    </row>
    <row r="565" spans="1:5" ht="15.6" x14ac:dyDescent="0.3">
      <c r="A565" s="1" t="s">
        <v>1807</v>
      </c>
      <c r="B565" s="1" t="s">
        <v>2947</v>
      </c>
      <c r="C565" t="str">
        <f>TRIM(MID(Customer_Table[[#This Row],[name]],FIND(",",Customer_Table[[#This Row],[name]])+1,3))</f>
        <v>Ms</v>
      </c>
      <c r="D565" t="str">
        <f t="shared" si="8"/>
        <v>Marie E.</v>
      </c>
      <c r="E565" t="str">
        <f>TRIM(LEFT(Customer_Table[[#This Row],[name]],FIND(",",Customer_Table[[#This Row],[name]])-1))</f>
        <v>Zidek</v>
      </c>
    </row>
    <row r="566" spans="1:5" ht="15.6" x14ac:dyDescent="0.3">
      <c r="A566" s="1" t="s">
        <v>1806</v>
      </c>
      <c r="B566" s="1" t="s">
        <v>2948</v>
      </c>
      <c r="C566" t="str">
        <f>TRIM(MID(Customer_Table[[#This Row],[name]],FIND(",",Customer_Table[[#This Row],[name]])+1,3))</f>
        <v>Mr</v>
      </c>
      <c r="D566" t="str">
        <f t="shared" si="8"/>
        <v>Katie</v>
      </c>
      <c r="E566" t="str">
        <f>TRIM(LEFT(Customer_Table[[#This Row],[name]],FIND(",",Customer_Table[[#This Row],[name]])-1))</f>
        <v>Ellgass</v>
      </c>
    </row>
    <row r="567" spans="1:5" ht="15.6" x14ac:dyDescent="0.3">
      <c r="A567" s="1" t="s">
        <v>1805</v>
      </c>
      <c r="B567" s="1" t="s">
        <v>2949</v>
      </c>
      <c r="C567" t="str">
        <f>TRIM(MID(Customer_Table[[#This Row],[name]],FIND(",",Customer_Table[[#This Row],[name]])+1,3))</f>
        <v>Mr</v>
      </c>
      <c r="D567" t="str">
        <f t="shared" si="8"/>
        <v>Eric D</v>
      </c>
      <c r="E567" t="str">
        <f>TRIM(LEFT(Customer_Table[[#This Row],[name]],FIND(",",Customer_Table[[#This Row],[name]])-1))</f>
        <v>Lowe</v>
      </c>
    </row>
    <row r="568" spans="1:5" ht="15.6" x14ac:dyDescent="0.3">
      <c r="A568" s="1" t="s">
        <v>1804</v>
      </c>
      <c r="B568" s="1" t="s">
        <v>2950</v>
      </c>
      <c r="C568" t="str">
        <f>TRIM(MID(Customer_Table[[#This Row],[name]],FIND(",",Customer_Table[[#This Row],[name]])+1,3))</f>
        <v>Ms</v>
      </c>
      <c r="D568" t="str">
        <f t="shared" si="8"/>
        <v>Tara</v>
      </c>
      <c r="E568" t="str">
        <f>TRIM(LEFT(Customer_Table[[#This Row],[name]],FIND(",",Customer_Table[[#This Row],[name]])-1))</f>
        <v>Malone</v>
      </c>
    </row>
    <row r="569" spans="1:5" ht="15.6" x14ac:dyDescent="0.3">
      <c r="A569" s="1" t="s">
        <v>1803</v>
      </c>
      <c r="B569" s="1" t="s">
        <v>2951</v>
      </c>
      <c r="C569" t="str">
        <f>TRIM(MID(Customer_Table[[#This Row],[name]],FIND(",",Customer_Table[[#This Row],[name]])+1,3))</f>
        <v>Ms</v>
      </c>
      <c r="D569" t="str">
        <f t="shared" si="8"/>
        <v>Haley L</v>
      </c>
      <c r="E569" t="str">
        <f>TRIM(LEFT(Customer_Table[[#This Row],[name]],FIND(",",Customer_Table[[#This Row],[name]])-1))</f>
        <v>Dumke</v>
      </c>
    </row>
    <row r="570" spans="1:5" ht="15.6" x14ac:dyDescent="0.3">
      <c r="A570" s="1" t="s">
        <v>1802</v>
      </c>
      <c r="B570" s="1" t="s">
        <v>2952</v>
      </c>
      <c r="C570" t="str">
        <f>TRIM(MID(Customer_Table[[#This Row],[name]],FIND(",",Customer_Table[[#This Row],[name]])+1,3))</f>
        <v>Ms</v>
      </c>
      <c r="D570" t="str">
        <f t="shared" si="8"/>
        <v>Kayla B.</v>
      </c>
      <c r="E570" t="str">
        <f>TRIM(LEFT(Customer_Table[[#This Row],[name]],FIND(",",Customer_Table[[#This Row],[name]])-1))</f>
        <v>Strong</v>
      </c>
    </row>
    <row r="571" spans="1:5" ht="15.6" x14ac:dyDescent="0.3">
      <c r="A571" s="1" t="s">
        <v>1801</v>
      </c>
      <c r="B571" s="1" t="s">
        <v>2953</v>
      </c>
      <c r="C571" t="str">
        <f>TRIM(MID(Customer_Table[[#This Row],[name]],FIND(",",Customer_Table[[#This Row],[name]])+1,3))</f>
        <v>Mr</v>
      </c>
      <c r="D571" t="str">
        <f t="shared" si="8"/>
        <v>Mark D.</v>
      </c>
      <c r="E571" t="str">
        <f>TRIM(LEFT(Customer_Table[[#This Row],[name]],FIND(",",Customer_Table[[#This Row],[name]])-1))</f>
        <v>Ferguson</v>
      </c>
    </row>
    <row r="572" spans="1:5" ht="15.6" x14ac:dyDescent="0.3">
      <c r="A572" s="1" t="s">
        <v>1800</v>
      </c>
      <c r="B572" s="1" t="s">
        <v>2954</v>
      </c>
      <c r="C572" t="str">
        <f>TRIM(MID(Customer_Table[[#This Row],[name]],FIND(",",Customer_Table[[#This Row],[name]])+1,3))</f>
        <v>Mr</v>
      </c>
      <c r="D572" t="str">
        <f t="shared" si="8"/>
        <v>Patrick J.</v>
      </c>
      <c r="E572" t="str">
        <f>TRIM(LEFT(Customer_Table[[#This Row],[name]],FIND(",",Customer_Table[[#This Row],[name]])-1))</f>
        <v>Klein</v>
      </c>
    </row>
    <row r="573" spans="1:5" ht="15.6" x14ac:dyDescent="0.3">
      <c r="A573" s="1" t="s">
        <v>1799</v>
      </c>
      <c r="B573" s="1" t="s">
        <v>2955</v>
      </c>
      <c r="C573" t="str">
        <f>TRIM(MID(Customer_Table[[#This Row],[name]],FIND(",",Customer_Table[[#This Row],[name]])+1,3))</f>
        <v>Mr</v>
      </c>
      <c r="D573" t="str">
        <f t="shared" si="8"/>
        <v>Alejandro</v>
      </c>
      <c r="E573" t="str">
        <f>TRIM(LEFT(Customer_Table[[#This Row],[name]],FIND(",",Customer_Table[[#This Row],[name]])-1))</f>
        <v>Eusebio</v>
      </c>
    </row>
    <row r="574" spans="1:5" ht="15.6" x14ac:dyDescent="0.3">
      <c r="A574" s="1" t="s">
        <v>1798</v>
      </c>
      <c r="B574" s="1" t="s">
        <v>2956</v>
      </c>
      <c r="C574" t="str">
        <f>TRIM(MID(Customer_Table[[#This Row],[name]],FIND(",",Customer_Table[[#This Row],[name]])+1,3))</f>
        <v>Mr</v>
      </c>
      <c r="D574" t="str">
        <f t="shared" si="8"/>
        <v>Beth A</v>
      </c>
      <c r="E574" t="str">
        <f>TRIM(LEFT(Customer_Table[[#This Row],[name]],FIND(",",Customer_Table[[#This Row],[name]])-1))</f>
        <v>Szolosi</v>
      </c>
    </row>
    <row r="575" spans="1:5" ht="15.6" x14ac:dyDescent="0.3">
      <c r="A575" s="1" t="s">
        <v>1797</v>
      </c>
      <c r="B575" s="1" t="s">
        <v>2957</v>
      </c>
      <c r="C575" t="str">
        <f>TRIM(MID(Customer_Table[[#This Row],[name]],FIND(",",Customer_Table[[#This Row],[name]])+1,3))</f>
        <v>Mr</v>
      </c>
      <c r="D575" t="str">
        <f t="shared" si="8"/>
        <v>Jason R</v>
      </c>
      <c r="E575" t="str">
        <f>TRIM(LEFT(Customer_Table[[#This Row],[name]],FIND(",",Customer_Table[[#This Row],[name]])-1))</f>
        <v>Butler</v>
      </c>
    </row>
    <row r="576" spans="1:5" ht="15.6" x14ac:dyDescent="0.3">
      <c r="A576" s="1" t="s">
        <v>1796</v>
      </c>
      <c r="B576" s="1" t="s">
        <v>2958</v>
      </c>
      <c r="C576" t="str">
        <f>TRIM(MID(Customer_Table[[#This Row],[name]],FIND(",",Customer_Table[[#This Row],[name]])+1,3))</f>
        <v>Mr</v>
      </c>
      <c r="D576" t="str">
        <f t="shared" si="8"/>
        <v>Yoshinori</v>
      </c>
      <c r="E576" t="str">
        <f>TRIM(LEFT(Customer_Table[[#This Row],[name]],FIND(",",Customer_Table[[#This Row],[name]])-1))</f>
        <v>Fukuchi</v>
      </c>
    </row>
    <row r="577" spans="1:5" ht="15.6" x14ac:dyDescent="0.3">
      <c r="A577" s="1" t="s">
        <v>1795</v>
      </c>
      <c r="B577" s="1" t="s">
        <v>2959</v>
      </c>
      <c r="C577" t="str">
        <f>TRIM(MID(Customer_Table[[#This Row],[name]],FIND(",",Customer_Table[[#This Row],[name]])+1,3))</f>
        <v>Ms</v>
      </c>
      <c r="D577" t="str">
        <f t="shared" si="8"/>
        <v>Adrienne G.</v>
      </c>
      <c r="E577" t="str">
        <f>TRIM(LEFT(Customer_Table[[#This Row],[name]],FIND(",",Customer_Table[[#This Row],[name]])-1))</f>
        <v>Drucker</v>
      </c>
    </row>
    <row r="578" spans="1:5" ht="15.6" x14ac:dyDescent="0.3">
      <c r="A578" s="1" t="s">
        <v>1794</v>
      </c>
      <c r="B578" s="1" t="s">
        <v>2960</v>
      </c>
      <c r="C578" t="str">
        <f>TRIM(MID(Customer_Table[[#This Row],[name]],FIND(",",Customer_Table[[#This Row],[name]])+1,3))</f>
        <v>Mr</v>
      </c>
      <c r="D578" t="str">
        <f t="shared" ref="D578:D641" si="9">TRIM(MID(B578,FIND(" ",B578,FIND(",",B578)+2)+1,LEN(B578)))</f>
        <v>Meredith</v>
      </c>
      <c r="E578" t="str">
        <f>TRIM(LEFT(Customer_Table[[#This Row],[name]],FIND(",",Customer_Table[[#This Row],[name]])-1))</f>
        <v>Aziz</v>
      </c>
    </row>
    <row r="579" spans="1:5" ht="15.6" x14ac:dyDescent="0.3">
      <c r="A579" s="1" t="s">
        <v>1793</v>
      </c>
      <c r="B579" s="1" t="s">
        <v>2961</v>
      </c>
      <c r="C579" t="str">
        <f>TRIM(MID(Customer_Table[[#This Row],[name]],FIND(",",Customer_Table[[#This Row],[name]])+1,3))</f>
        <v>Mr</v>
      </c>
      <c r="D579" t="str">
        <f t="shared" si="9"/>
        <v>Junyong</v>
      </c>
      <c r="E579" t="str">
        <f>TRIM(LEFT(Customer_Table[[#This Row],[name]],FIND(",",Customer_Table[[#This Row],[name]])-1))</f>
        <v>Pak</v>
      </c>
    </row>
    <row r="580" spans="1:5" ht="15.6" x14ac:dyDescent="0.3">
      <c r="A580" s="1" t="s">
        <v>1792</v>
      </c>
      <c r="B580" s="1" t="s">
        <v>2962</v>
      </c>
      <c r="C580" t="str">
        <f>TRIM(MID(Customer_Table[[#This Row],[name]],FIND(",",Customer_Table[[#This Row],[name]])+1,3))</f>
        <v>Ms</v>
      </c>
      <c r="D580" t="str">
        <f t="shared" si="9"/>
        <v>Kristen A.</v>
      </c>
      <c r="E580" t="str">
        <f>TRIM(LEFT(Customer_Table[[#This Row],[name]],FIND(",",Customer_Table[[#This Row],[name]])-1))</f>
        <v>Kieta</v>
      </c>
    </row>
    <row r="581" spans="1:5" ht="15.6" x14ac:dyDescent="0.3">
      <c r="A581" s="1" t="s">
        <v>1791</v>
      </c>
      <c r="B581" s="1" t="s">
        <v>2963</v>
      </c>
      <c r="C581" t="str">
        <f>TRIM(MID(Customer_Table[[#This Row],[name]],FIND(",",Customer_Table[[#This Row],[name]])+1,3))</f>
        <v>Ms</v>
      </c>
      <c r="D581" t="str">
        <f t="shared" si="9"/>
        <v>Maria I.</v>
      </c>
      <c r="E581" t="str">
        <f>TRIM(LEFT(Customer_Table[[#This Row],[name]],FIND(",",Customer_Table[[#This Row],[name]])-1))</f>
        <v>Velez</v>
      </c>
    </row>
    <row r="582" spans="1:5" ht="15.6" x14ac:dyDescent="0.3">
      <c r="A582" s="1" t="s">
        <v>1790</v>
      </c>
      <c r="B582" s="1" t="s">
        <v>2964</v>
      </c>
      <c r="C582" t="str">
        <f>TRIM(MID(Customer_Table[[#This Row],[name]],FIND(",",Customer_Table[[#This Row],[name]])+1,3))</f>
        <v>Mr</v>
      </c>
      <c r="D582" t="str">
        <f t="shared" si="9"/>
        <v>Jonathan</v>
      </c>
      <c r="E582" t="str">
        <f>TRIM(LEFT(Customer_Table[[#This Row],[name]],FIND(",",Customer_Table[[#This Row],[name]])-1))</f>
        <v>Bussiere</v>
      </c>
    </row>
    <row r="583" spans="1:5" ht="15.6" x14ac:dyDescent="0.3">
      <c r="A583" s="1" t="s">
        <v>1789</v>
      </c>
      <c r="B583" s="1" t="s">
        <v>2965</v>
      </c>
      <c r="C583" t="str">
        <f>TRIM(MID(Customer_Table[[#This Row],[name]],FIND(",",Customer_Table[[#This Row],[name]])+1,3))</f>
        <v>Mr</v>
      </c>
      <c r="D583" t="str">
        <f t="shared" si="9"/>
        <v>Phil</v>
      </c>
      <c r="E583" t="str">
        <f>TRIM(LEFT(Customer_Table[[#This Row],[name]],FIND(",",Customer_Table[[#This Row],[name]])-1))</f>
        <v>McCartney</v>
      </c>
    </row>
    <row r="584" spans="1:5" ht="15.6" x14ac:dyDescent="0.3">
      <c r="A584" s="1" t="s">
        <v>1788</v>
      </c>
      <c r="B584" s="1" t="s">
        <v>2966</v>
      </c>
      <c r="C584" t="str">
        <f>TRIM(MID(Customer_Table[[#This Row],[name]],FIND(",",Customer_Table[[#This Row],[name]])+1,3))</f>
        <v>Ms</v>
      </c>
      <c r="D584" t="str">
        <f t="shared" si="9"/>
        <v>Benjamina C</v>
      </c>
      <c r="E584" t="str">
        <f>TRIM(LEFT(Customer_Table[[#This Row],[name]],FIND(",",Customer_Table[[#This Row],[name]])-1))</f>
        <v>Bambauer</v>
      </c>
    </row>
    <row r="585" spans="1:5" ht="15.6" x14ac:dyDescent="0.3">
      <c r="A585" s="1" t="s">
        <v>1787</v>
      </c>
      <c r="B585" s="1" t="s">
        <v>2967</v>
      </c>
      <c r="C585" t="str">
        <f>TRIM(MID(Customer_Table[[#This Row],[name]],FIND(",",Customer_Table[[#This Row],[name]])+1,3))</f>
        <v>Mr</v>
      </c>
      <c r="D585" t="str">
        <f t="shared" si="9"/>
        <v>Christopher</v>
      </c>
      <c r="E585" t="str">
        <f>TRIM(LEFT(Customer_Table[[#This Row],[name]],FIND(",",Customer_Table[[#This Row],[name]])-1))</f>
        <v>Mertz</v>
      </c>
    </row>
    <row r="586" spans="1:5" ht="15.6" x14ac:dyDescent="0.3">
      <c r="A586" s="1" t="s">
        <v>1786</v>
      </c>
      <c r="B586" s="1" t="s">
        <v>2968</v>
      </c>
      <c r="C586" t="str">
        <f>TRIM(MID(Customer_Table[[#This Row],[name]],FIND(",",Customer_Table[[#This Row],[name]])+1,3))</f>
        <v>Ms</v>
      </c>
      <c r="D586" t="str">
        <f t="shared" si="9"/>
        <v>Alison B</v>
      </c>
      <c r="E586" t="str">
        <f>TRIM(LEFT(Customer_Table[[#This Row],[name]],FIND(",",Customer_Table[[#This Row],[name]])-1))</f>
        <v>Mason</v>
      </c>
    </row>
    <row r="587" spans="1:5" ht="15.6" x14ac:dyDescent="0.3">
      <c r="A587" s="1" t="s">
        <v>1785</v>
      </c>
      <c r="B587" s="1" t="s">
        <v>2969</v>
      </c>
      <c r="C587" t="str">
        <f>TRIM(MID(Customer_Table[[#This Row],[name]],FIND(",",Customer_Table[[#This Row],[name]])+1,3))</f>
        <v>Ms</v>
      </c>
      <c r="D587" t="str">
        <f t="shared" si="9"/>
        <v>Caroline</v>
      </c>
      <c r="E587" t="str">
        <f>TRIM(LEFT(Customer_Table[[#This Row],[name]],FIND(",",Customer_Table[[#This Row],[name]])-1))</f>
        <v>Rotich</v>
      </c>
    </row>
    <row r="588" spans="1:5" ht="15.6" x14ac:dyDescent="0.3">
      <c r="A588" s="1" t="s">
        <v>1784</v>
      </c>
      <c r="B588" s="1" t="s">
        <v>2970</v>
      </c>
      <c r="C588" t="str">
        <f>TRIM(MID(Customer_Table[[#This Row],[name]],FIND(",",Customer_Table[[#This Row],[name]])+1,3))</f>
        <v>Ms</v>
      </c>
      <c r="D588" t="str">
        <f t="shared" si="9"/>
        <v>Alexis N</v>
      </c>
      <c r="E588" t="str">
        <f>TRIM(LEFT(Customer_Table[[#This Row],[name]],FIND(",",Customer_Table[[#This Row],[name]])-1))</f>
        <v>Fetzer</v>
      </c>
    </row>
    <row r="589" spans="1:5" ht="15.6" x14ac:dyDescent="0.3">
      <c r="A589" s="1" t="s">
        <v>1783</v>
      </c>
      <c r="B589" s="1" t="s">
        <v>2971</v>
      </c>
      <c r="C589" t="str">
        <f>TRIM(MID(Customer_Table[[#This Row],[name]],FIND(",",Customer_Table[[#This Row],[name]])+1,3))</f>
        <v>Ms</v>
      </c>
      <c r="D589" t="str">
        <f t="shared" si="9"/>
        <v>Shanda L</v>
      </c>
      <c r="E589" t="str">
        <f>TRIM(LEFT(Customer_Table[[#This Row],[name]],FIND(",",Customer_Table[[#This Row],[name]])-1))</f>
        <v>Mattis</v>
      </c>
    </row>
    <row r="590" spans="1:5" ht="15.6" x14ac:dyDescent="0.3">
      <c r="A590" s="1" t="s">
        <v>1782</v>
      </c>
      <c r="B590" s="1" t="s">
        <v>2972</v>
      </c>
      <c r="C590" t="str">
        <f>TRIM(MID(Customer_Table[[#This Row],[name]],FIND(",",Customer_Table[[#This Row],[name]])+1,3))</f>
        <v>Mr</v>
      </c>
      <c r="D590" t="str">
        <f t="shared" si="9"/>
        <v>Lacey</v>
      </c>
      <c r="E590" t="str">
        <f>TRIM(LEFT(Customer_Table[[#This Row],[name]],FIND(",",Customer_Table[[#This Row],[name]])-1))</f>
        <v>Cochran</v>
      </c>
    </row>
    <row r="591" spans="1:5" ht="15.6" x14ac:dyDescent="0.3">
      <c r="A591" s="1" t="s">
        <v>1781</v>
      </c>
      <c r="B591" s="1" t="s">
        <v>2973</v>
      </c>
      <c r="C591" t="str">
        <f>TRIM(MID(Customer_Table[[#This Row],[name]],FIND(",",Customer_Table[[#This Row],[name]])+1,3))</f>
        <v>Ms</v>
      </c>
      <c r="D591" t="str">
        <f t="shared" si="9"/>
        <v>Laurette</v>
      </c>
      <c r="E591" t="str">
        <f>TRIM(LEFT(Customer_Table[[#This Row],[name]],FIND(",",Customer_Table[[#This Row],[name]])-1))</f>
        <v>Balinsky</v>
      </c>
    </row>
    <row r="592" spans="1:5" ht="15.6" x14ac:dyDescent="0.3">
      <c r="A592" s="1" t="s">
        <v>1780</v>
      </c>
      <c r="B592" s="1" t="s">
        <v>2974</v>
      </c>
      <c r="C592" t="str">
        <f>TRIM(MID(Customer_Table[[#This Row],[name]],FIND(",",Customer_Table[[#This Row],[name]])+1,3))</f>
        <v>Mr</v>
      </c>
      <c r="D592" t="str">
        <f t="shared" si="9"/>
        <v>Jason</v>
      </c>
      <c r="E592" t="str">
        <f>TRIM(LEFT(Customer_Table[[#This Row],[name]],FIND(",",Customer_Table[[#This Row],[name]])-1))</f>
        <v>Reilly</v>
      </c>
    </row>
    <row r="593" spans="1:5" ht="15.6" x14ac:dyDescent="0.3">
      <c r="A593" s="1" t="s">
        <v>1779</v>
      </c>
      <c r="B593" s="1" t="s">
        <v>2975</v>
      </c>
      <c r="C593" t="str">
        <f>TRIM(MID(Customer_Table[[#This Row],[name]],FIND(",",Customer_Table[[#This Row],[name]])+1,3))</f>
        <v>Ms</v>
      </c>
      <c r="D593" t="str">
        <f t="shared" si="9"/>
        <v>Mary</v>
      </c>
      <c r="E593" t="str">
        <f>TRIM(LEFT(Customer_Table[[#This Row],[name]],FIND(",",Customer_Table[[#This Row],[name]])-1))</f>
        <v>Johnson</v>
      </c>
    </row>
    <row r="594" spans="1:5" ht="15.6" x14ac:dyDescent="0.3">
      <c r="A594" s="1" t="s">
        <v>1778</v>
      </c>
      <c r="B594" s="1" t="s">
        <v>2976</v>
      </c>
      <c r="C594" t="str">
        <f>TRIM(MID(Customer_Table[[#This Row],[name]],FIND(",",Customer_Table[[#This Row],[name]])+1,3))</f>
        <v>Ms</v>
      </c>
      <c r="D594" t="str">
        <f t="shared" si="9"/>
        <v>Kati A</v>
      </c>
      <c r="E594" t="str">
        <f>TRIM(LEFT(Customer_Table[[#This Row],[name]],FIND(",",Customer_Table[[#This Row],[name]])-1))</f>
        <v>Petry</v>
      </c>
    </row>
    <row r="595" spans="1:5" ht="15.6" x14ac:dyDescent="0.3">
      <c r="A595" s="1" t="s">
        <v>1777</v>
      </c>
      <c r="B595" s="1" t="s">
        <v>2977</v>
      </c>
      <c r="C595" t="str">
        <f>TRIM(MID(Customer_Table[[#This Row],[name]],FIND(",",Customer_Table[[#This Row],[name]])+1,3))</f>
        <v>Mr</v>
      </c>
      <c r="D595" t="str">
        <f t="shared" si="9"/>
        <v>Kelly J</v>
      </c>
      <c r="E595" t="str">
        <f>TRIM(LEFT(Customer_Table[[#This Row],[name]],FIND(",",Customer_Table[[#This Row],[name]])-1))</f>
        <v>Laleman</v>
      </c>
    </row>
    <row r="596" spans="1:5" ht="15.6" x14ac:dyDescent="0.3">
      <c r="A596" s="1" t="s">
        <v>1776</v>
      </c>
      <c r="B596" s="1" t="s">
        <v>2978</v>
      </c>
      <c r="C596" t="str">
        <f>TRIM(MID(Customer_Table[[#This Row],[name]],FIND(",",Customer_Table[[#This Row],[name]])+1,3))</f>
        <v>Ms</v>
      </c>
      <c r="D596" t="str">
        <f t="shared" si="9"/>
        <v>Greer D</v>
      </c>
      <c r="E596" t="str">
        <f>TRIM(LEFT(Customer_Table[[#This Row],[name]],FIND(",",Customer_Table[[#This Row],[name]])-1))</f>
        <v>Colby</v>
      </c>
    </row>
    <row r="597" spans="1:5" ht="15.6" x14ac:dyDescent="0.3">
      <c r="A597" s="1" t="s">
        <v>1775</v>
      </c>
      <c r="B597" s="1" t="s">
        <v>2979</v>
      </c>
      <c r="C597" t="str">
        <f>TRIM(MID(Customer_Table[[#This Row],[name]],FIND(",",Customer_Table[[#This Row],[name]])+1,3))</f>
        <v>Mr</v>
      </c>
      <c r="D597" t="str">
        <f t="shared" si="9"/>
        <v>Brent</v>
      </c>
      <c r="E597" t="str">
        <f>TRIM(LEFT(Customer_Table[[#This Row],[name]],FIND(",",Customer_Table[[#This Row],[name]])-1))</f>
        <v>Wathke</v>
      </c>
    </row>
    <row r="598" spans="1:5" ht="15.6" x14ac:dyDescent="0.3">
      <c r="A598" s="1" t="s">
        <v>1774</v>
      </c>
      <c r="B598" s="1" t="s">
        <v>2980</v>
      </c>
      <c r="C598" t="str">
        <f>TRIM(MID(Customer_Table[[#This Row],[name]],FIND(",",Customer_Table[[#This Row],[name]])+1,3))</f>
        <v>Mr</v>
      </c>
      <c r="D598" t="str">
        <f t="shared" si="9"/>
        <v>Eugene M</v>
      </c>
      <c r="E598" t="str">
        <f>TRIM(LEFT(Customer_Table[[#This Row],[name]],FIND(",",Customer_Table[[#This Row],[name]])-1))</f>
        <v>Daly</v>
      </c>
    </row>
    <row r="599" spans="1:5" ht="15.6" x14ac:dyDescent="0.3">
      <c r="A599" s="1" t="s">
        <v>1773</v>
      </c>
      <c r="B599" s="1" t="s">
        <v>2981</v>
      </c>
      <c r="C599" t="str">
        <f>TRIM(MID(Customer_Table[[#This Row],[name]],FIND(",",Customer_Table[[#This Row],[name]])+1,3))</f>
        <v>Ms</v>
      </c>
      <c r="D599" t="str">
        <f t="shared" si="9"/>
        <v>Erin D</v>
      </c>
      <c r="E599" t="str">
        <f>TRIM(LEFT(Customer_Table[[#This Row],[name]],FIND(",",Customer_Table[[#This Row],[name]])-1))</f>
        <v>Dillon</v>
      </c>
    </row>
    <row r="600" spans="1:5" ht="15.6" x14ac:dyDescent="0.3">
      <c r="A600" s="1" t="s">
        <v>1772</v>
      </c>
      <c r="B600" s="1" t="s">
        <v>2982</v>
      </c>
      <c r="C600" t="str">
        <f>TRIM(MID(Customer_Table[[#This Row],[name]],FIND(",",Customer_Table[[#This Row],[name]])+1,3))</f>
        <v>Ms</v>
      </c>
      <c r="D600" t="str">
        <f t="shared" si="9"/>
        <v>Kamilla</v>
      </c>
      <c r="E600" t="str">
        <f>TRIM(LEFT(Customer_Table[[#This Row],[name]],FIND(",",Customer_Table[[#This Row],[name]])-1))</f>
        <v>Pontes</v>
      </c>
    </row>
    <row r="601" spans="1:5" ht="15.6" x14ac:dyDescent="0.3">
      <c r="A601" s="1" t="s">
        <v>1771</v>
      </c>
      <c r="B601" s="1" t="s">
        <v>2983</v>
      </c>
      <c r="C601" t="str">
        <f>TRIM(MID(Customer_Table[[#This Row],[name]],FIND(",",Customer_Table[[#This Row],[name]])+1,3))</f>
        <v>Mr</v>
      </c>
      <c r="D601" t="str">
        <f t="shared" si="9"/>
        <v>Wayne I.</v>
      </c>
      <c r="E601" t="str">
        <f>TRIM(LEFT(Customer_Table[[#This Row],[name]],FIND(",",Customer_Table[[#This Row],[name]])-1))</f>
        <v>Spies</v>
      </c>
    </row>
    <row r="602" spans="1:5" ht="15.6" x14ac:dyDescent="0.3">
      <c r="A602" s="1" t="s">
        <v>1770</v>
      </c>
      <c r="B602" s="1" t="s">
        <v>2984</v>
      </c>
      <c r="C602" t="str">
        <f>TRIM(MID(Customer_Table[[#This Row],[name]],FIND(",",Customer_Table[[#This Row],[name]])+1,3))</f>
        <v>Ms</v>
      </c>
      <c r="D602" t="str">
        <f t="shared" si="9"/>
        <v>Tracy L</v>
      </c>
      <c r="E602" t="str">
        <f>TRIM(LEFT(Customer_Table[[#This Row],[name]],FIND(",",Customer_Table[[#This Row],[name]])-1))</f>
        <v>Greig</v>
      </c>
    </row>
    <row r="603" spans="1:5" ht="15.6" x14ac:dyDescent="0.3">
      <c r="A603" s="1" t="s">
        <v>1769</v>
      </c>
      <c r="B603" s="1" t="s">
        <v>2985</v>
      </c>
      <c r="C603" t="str">
        <f>TRIM(MID(Customer_Table[[#This Row],[name]],FIND(",",Customer_Table[[#This Row],[name]])+1,3))</f>
        <v>Mr</v>
      </c>
      <c r="D603" t="str">
        <f t="shared" si="9"/>
        <v>Heather</v>
      </c>
      <c r="E603" t="str">
        <f>TRIM(LEFT(Customer_Table[[#This Row],[name]],FIND(",",Customer_Table[[#This Row],[name]])-1))</f>
        <v>Scott</v>
      </c>
    </row>
    <row r="604" spans="1:5" ht="15.6" x14ac:dyDescent="0.3">
      <c r="A604" s="1" t="s">
        <v>1768</v>
      </c>
      <c r="B604" s="1" t="s">
        <v>2986</v>
      </c>
      <c r="C604" t="str">
        <f>TRIM(MID(Customer_Table[[#This Row],[name]],FIND(",",Customer_Table[[#This Row],[name]])+1,3))</f>
        <v>Mr</v>
      </c>
      <c r="D604" t="str">
        <f t="shared" si="9"/>
        <v>Megan C</v>
      </c>
      <c r="E604" t="str">
        <f>TRIM(LEFT(Customer_Table[[#This Row],[name]],FIND(",",Customer_Table[[#This Row],[name]])-1))</f>
        <v>Erlandson</v>
      </c>
    </row>
    <row r="605" spans="1:5" ht="15.6" x14ac:dyDescent="0.3">
      <c r="A605" s="1" t="s">
        <v>1767</v>
      </c>
      <c r="B605" s="1" t="s">
        <v>2987</v>
      </c>
      <c r="C605" t="str">
        <f>TRIM(MID(Customer_Table[[#This Row],[name]],FIND(",",Customer_Table[[#This Row],[name]])+1,3))</f>
        <v>Mr</v>
      </c>
      <c r="D605" t="str">
        <f t="shared" si="9"/>
        <v>Jonathan</v>
      </c>
      <c r="E605" t="str">
        <f>TRIM(LEFT(Customer_Table[[#This Row],[name]],FIND(",",Customer_Table[[#This Row],[name]])-1))</f>
        <v>Autrey</v>
      </c>
    </row>
    <row r="606" spans="1:5" ht="15.6" x14ac:dyDescent="0.3">
      <c r="A606" s="1" t="s">
        <v>1766</v>
      </c>
      <c r="B606" s="1" t="s">
        <v>2988</v>
      </c>
      <c r="C606" t="str">
        <f>TRIM(MID(Customer_Table[[#This Row],[name]],FIND(",",Customer_Table[[#This Row],[name]])+1,3))</f>
        <v>Mr</v>
      </c>
      <c r="D606" t="str">
        <f t="shared" si="9"/>
        <v>Greg D.</v>
      </c>
      <c r="E606" t="str">
        <f>TRIM(LEFT(Customer_Table[[#This Row],[name]],FIND(",",Customer_Table[[#This Row],[name]])-1))</f>
        <v>Alleman</v>
      </c>
    </row>
    <row r="607" spans="1:5" ht="15.6" x14ac:dyDescent="0.3">
      <c r="A607" s="1" t="s">
        <v>1765</v>
      </c>
      <c r="B607" s="1" t="s">
        <v>2989</v>
      </c>
      <c r="C607" t="str">
        <f>TRIM(MID(Customer_Table[[#This Row],[name]],FIND(",",Customer_Table[[#This Row],[name]])+1,3))</f>
        <v>Mr</v>
      </c>
      <c r="D607" t="str">
        <f t="shared" si="9"/>
        <v>Steven L.</v>
      </c>
      <c r="E607" t="str">
        <f>TRIM(LEFT(Customer_Table[[#This Row],[name]],FIND(",",Customer_Table[[#This Row],[name]])-1))</f>
        <v>Michalski</v>
      </c>
    </row>
    <row r="608" spans="1:5" ht="15.6" x14ac:dyDescent="0.3">
      <c r="A608" s="1" t="s">
        <v>1764</v>
      </c>
      <c r="B608" s="1" t="s">
        <v>2990</v>
      </c>
      <c r="C608" t="str">
        <f>TRIM(MID(Customer_Table[[#This Row],[name]],FIND(",",Customer_Table[[#This Row],[name]])+1,3))</f>
        <v>Mr</v>
      </c>
      <c r="D608" t="str">
        <f t="shared" si="9"/>
        <v>Gianfilippo</v>
      </c>
      <c r="E608" t="str">
        <f>TRIM(LEFT(Customer_Table[[#This Row],[name]],FIND(",",Customer_Table[[#This Row],[name]])-1))</f>
        <v>Grillo</v>
      </c>
    </row>
    <row r="609" spans="1:5" ht="15.6" x14ac:dyDescent="0.3">
      <c r="A609" s="1" t="s">
        <v>1763</v>
      </c>
      <c r="B609" s="1" t="s">
        <v>2991</v>
      </c>
      <c r="C609" t="str">
        <f>TRIM(MID(Customer_Table[[#This Row],[name]],FIND(",",Customer_Table[[#This Row],[name]])+1,3))</f>
        <v>Mr</v>
      </c>
      <c r="D609" t="str">
        <f t="shared" si="9"/>
        <v>Hector</v>
      </c>
      <c r="E609" t="str">
        <f>TRIM(LEFT(Customer_Table[[#This Row],[name]],FIND(",",Customer_Table[[#This Row],[name]])-1))</f>
        <v>Coronado</v>
      </c>
    </row>
    <row r="610" spans="1:5" ht="15.6" x14ac:dyDescent="0.3">
      <c r="A610" s="1" t="s">
        <v>1762</v>
      </c>
      <c r="B610" s="1" t="s">
        <v>2992</v>
      </c>
      <c r="C610" t="str">
        <f>TRIM(MID(Customer_Table[[#This Row],[name]],FIND(",",Customer_Table[[#This Row],[name]])+1,3))</f>
        <v>Mr</v>
      </c>
      <c r="D610" t="str">
        <f t="shared" si="9"/>
        <v>Mark W.</v>
      </c>
      <c r="E610" t="str">
        <f>TRIM(LEFT(Customer_Table[[#This Row],[name]],FIND(",",Customer_Table[[#This Row],[name]])-1))</f>
        <v>Dewine</v>
      </c>
    </row>
    <row r="611" spans="1:5" ht="15.6" x14ac:dyDescent="0.3">
      <c r="A611" s="1" t="s">
        <v>1761</v>
      </c>
      <c r="B611" s="1" t="s">
        <v>2993</v>
      </c>
      <c r="C611" t="str">
        <f>TRIM(MID(Customer_Table[[#This Row],[name]],FIND(",",Customer_Table[[#This Row],[name]])+1,3))</f>
        <v>Mr</v>
      </c>
      <c r="D611" t="str">
        <f t="shared" si="9"/>
        <v>Aubri</v>
      </c>
      <c r="E611" t="str">
        <f>TRIM(LEFT(Customer_Table[[#This Row],[name]],FIND(",",Customer_Table[[#This Row],[name]])-1))</f>
        <v>Carman</v>
      </c>
    </row>
    <row r="612" spans="1:5" ht="15.6" x14ac:dyDescent="0.3">
      <c r="A612" s="1" t="s">
        <v>1760</v>
      </c>
      <c r="B612" s="1" t="s">
        <v>2994</v>
      </c>
      <c r="C612" t="str">
        <f>TRIM(MID(Customer_Table[[#This Row],[name]],FIND(",",Customer_Table[[#This Row],[name]])+1,3))</f>
        <v>Mr</v>
      </c>
      <c r="D612" t="str">
        <f t="shared" si="9"/>
        <v>Justin</v>
      </c>
      <c r="E612" t="str">
        <f>TRIM(LEFT(Customer_Table[[#This Row],[name]],FIND(",",Customer_Table[[#This Row],[name]])-1))</f>
        <v>Neems</v>
      </c>
    </row>
    <row r="613" spans="1:5" ht="15.6" x14ac:dyDescent="0.3">
      <c r="A613" s="1" t="s">
        <v>1759</v>
      </c>
      <c r="B613" s="1" t="s">
        <v>2995</v>
      </c>
      <c r="C613" t="str">
        <f>TRIM(MID(Customer_Table[[#This Row],[name]],FIND(",",Customer_Table[[#This Row],[name]])+1,3))</f>
        <v>Ms</v>
      </c>
      <c r="D613" t="str">
        <f t="shared" si="9"/>
        <v>Megan A.</v>
      </c>
      <c r="E613" t="str">
        <f>TRIM(LEFT(Customer_Table[[#This Row],[name]],FIND(",",Customer_Table[[#This Row],[name]])-1))</f>
        <v>Pesyna</v>
      </c>
    </row>
    <row r="614" spans="1:5" ht="15.6" x14ac:dyDescent="0.3">
      <c r="A614" s="1" t="s">
        <v>1758</v>
      </c>
      <c r="B614" s="1" t="s">
        <v>2996</v>
      </c>
      <c r="C614" t="str">
        <f>TRIM(MID(Customer_Table[[#This Row],[name]],FIND(",",Customer_Table[[#This Row],[name]])+1,3))</f>
        <v>Ms</v>
      </c>
      <c r="D614" t="str">
        <f t="shared" si="9"/>
        <v>Erika M.</v>
      </c>
      <c r="E614" t="str">
        <f>TRIM(LEFT(Customer_Table[[#This Row],[name]],FIND(",",Customer_Table[[#This Row],[name]])-1))</f>
        <v>Meling</v>
      </c>
    </row>
    <row r="615" spans="1:5" ht="15.6" x14ac:dyDescent="0.3">
      <c r="A615" s="1" t="s">
        <v>1757</v>
      </c>
      <c r="B615" s="1" t="s">
        <v>2997</v>
      </c>
      <c r="C615" t="str">
        <f>TRIM(MID(Customer_Table[[#This Row],[name]],FIND(",",Customer_Table[[#This Row],[name]])+1,3))</f>
        <v>Mr</v>
      </c>
      <c r="D615" t="str">
        <f t="shared" si="9"/>
        <v>Daniel G.</v>
      </c>
      <c r="E615" t="str">
        <f>TRIM(LEFT(Customer_Table[[#This Row],[name]],FIND(",",Customer_Table[[#This Row],[name]])-1))</f>
        <v>Widlowski</v>
      </c>
    </row>
    <row r="616" spans="1:5" ht="15.6" x14ac:dyDescent="0.3">
      <c r="A616" s="1" t="s">
        <v>1756</v>
      </c>
      <c r="B616" s="1" t="s">
        <v>2998</v>
      </c>
      <c r="C616" t="str">
        <f>TRIM(MID(Customer_Table[[#This Row],[name]],FIND(",",Customer_Table[[#This Row],[name]])+1,3))</f>
        <v>Ms</v>
      </c>
      <c r="D616" t="str">
        <f t="shared" si="9"/>
        <v>Devin C.</v>
      </c>
      <c r="E616" t="str">
        <f>TRIM(LEFT(Customer_Table[[#This Row],[name]],FIND(",",Customer_Table[[#This Row],[name]])-1))</f>
        <v>Nadar</v>
      </c>
    </row>
    <row r="617" spans="1:5" ht="15.6" x14ac:dyDescent="0.3">
      <c r="A617" s="1" t="s">
        <v>1755</v>
      </c>
      <c r="B617" s="1" t="s">
        <v>2999</v>
      </c>
      <c r="C617" t="str">
        <f>TRIM(MID(Customer_Table[[#This Row],[name]],FIND(",",Customer_Table[[#This Row],[name]])+1,3))</f>
        <v>Ms</v>
      </c>
      <c r="D617" t="str">
        <f t="shared" si="9"/>
        <v>Louise A</v>
      </c>
      <c r="E617" t="str">
        <f>TRIM(LEFT(Customer_Table[[#This Row],[name]],FIND(",",Customer_Table[[#This Row],[name]])-1))</f>
        <v>Turner</v>
      </c>
    </row>
    <row r="618" spans="1:5" ht="15.6" x14ac:dyDescent="0.3">
      <c r="A618" s="1" t="s">
        <v>1754</v>
      </c>
      <c r="B618" s="1" t="s">
        <v>3000</v>
      </c>
      <c r="C618" t="str">
        <f>TRIM(MID(Customer_Table[[#This Row],[name]],FIND(",",Customer_Table[[#This Row],[name]])+1,3))</f>
        <v>Mr</v>
      </c>
      <c r="D618" t="str">
        <f t="shared" si="9"/>
        <v>Sarah</v>
      </c>
      <c r="E618" t="str">
        <f>TRIM(LEFT(Customer_Table[[#This Row],[name]],FIND(",",Customer_Table[[#This Row],[name]])-1))</f>
        <v>Walker</v>
      </c>
    </row>
    <row r="619" spans="1:5" ht="15.6" x14ac:dyDescent="0.3">
      <c r="A619" s="1" t="s">
        <v>1753</v>
      </c>
      <c r="B619" s="1" t="s">
        <v>3001</v>
      </c>
      <c r="C619" t="str">
        <f>TRIM(MID(Customer_Table[[#This Row],[name]],FIND(",",Customer_Table[[#This Row],[name]])+1,3))</f>
        <v>Ms</v>
      </c>
      <c r="D619" t="str">
        <f t="shared" si="9"/>
        <v>Amy</v>
      </c>
      <c r="E619" t="str">
        <f>TRIM(LEFT(Customer_Table[[#This Row],[name]],FIND(",",Customer_Table[[#This Row],[name]])-1))</f>
        <v>Leedham</v>
      </c>
    </row>
    <row r="620" spans="1:5" ht="15.6" x14ac:dyDescent="0.3">
      <c r="A620" s="1" t="s">
        <v>1752</v>
      </c>
      <c r="B620" s="1" t="s">
        <v>3002</v>
      </c>
      <c r="C620" t="str">
        <f>TRIM(MID(Customer_Table[[#This Row],[name]],FIND(",",Customer_Table[[#This Row],[name]])+1,3))</f>
        <v>Ms</v>
      </c>
      <c r="D620" t="str">
        <f t="shared" si="9"/>
        <v>Brittany L.</v>
      </c>
      <c r="E620" t="str">
        <f>TRIM(LEFT(Customer_Table[[#This Row],[name]],FIND(",",Customer_Table[[#This Row],[name]])-1))</f>
        <v>Haglund</v>
      </c>
    </row>
    <row r="621" spans="1:5" ht="15.6" x14ac:dyDescent="0.3">
      <c r="A621" s="1" t="s">
        <v>1751</v>
      </c>
      <c r="B621" s="1" t="s">
        <v>3003</v>
      </c>
      <c r="C621" t="str">
        <f>TRIM(MID(Customer_Table[[#This Row],[name]],FIND(",",Customer_Table[[#This Row],[name]])+1,3))</f>
        <v>Ms</v>
      </c>
      <c r="D621" t="str">
        <f t="shared" si="9"/>
        <v>Jessica L</v>
      </c>
      <c r="E621" t="str">
        <f>TRIM(LEFT(Customer_Table[[#This Row],[name]],FIND(",",Customer_Table[[#This Row],[name]])-1))</f>
        <v>Mills</v>
      </c>
    </row>
    <row r="622" spans="1:5" ht="15.6" x14ac:dyDescent="0.3">
      <c r="A622" s="1" t="s">
        <v>1750</v>
      </c>
      <c r="B622" s="1" t="s">
        <v>3004</v>
      </c>
      <c r="C622" t="str">
        <f>TRIM(MID(Customer_Table[[#This Row],[name]],FIND(",",Customer_Table[[#This Row],[name]])+1,3))</f>
        <v>Mr</v>
      </c>
      <c r="D622" t="str">
        <f t="shared" si="9"/>
        <v>Kristina K</v>
      </c>
      <c r="E622" t="str">
        <f>TRIM(LEFT(Customer_Table[[#This Row],[name]],FIND(",",Customer_Table[[#This Row],[name]])-1))</f>
        <v>Drnjevich</v>
      </c>
    </row>
    <row r="623" spans="1:5" ht="15.6" x14ac:dyDescent="0.3">
      <c r="A623" s="1" t="s">
        <v>1749</v>
      </c>
      <c r="B623" s="1" t="s">
        <v>3005</v>
      </c>
      <c r="C623" t="str">
        <f>TRIM(MID(Customer_Table[[#This Row],[name]],FIND(",",Customer_Table[[#This Row],[name]])+1,3))</f>
        <v>Mr</v>
      </c>
      <c r="D623" t="str">
        <f t="shared" si="9"/>
        <v>Brad</v>
      </c>
      <c r="E623" t="str">
        <f>TRIM(LEFT(Customer_Table[[#This Row],[name]],FIND(",",Customer_Table[[#This Row],[name]])-1))</f>
        <v>Clay</v>
      </c>
    </row>
    <row r="624" spans="1:5" ht="15.6" x14ac:dyDescent="0.3">
      <c r="A624" s="1" t="s">
        <v>1748</v>
      </c>
      <c r="B624" s="1" t="s">
        <v>3006</v>
      </c>
      <c r="C624" t="str">
        <f>TRIM(MID(Customer_Table[[#This Row],[name]],FIND(",",Customer_Table[[#This Row],[name]])+1,3))</f>
        <v>Ms</v>
      </c>
      <c r="D624" t="str">
        <f t="shared" si="9"/>
        <v>Margaret O</v>
      </c>
      <c r="E624" t="str">
        <f>TRIM(LEFT(Customer_Table[[#This Row],[name]],FIND(",",Customer_Table[[#This Row],[name]])-1))</f>
        <v>Marbury</v>
      </c>
    </row>
    <row r="625" spans="1:5" ht="15.6" x14ac:dyDescent="0.3">
      <c r="A625" s="1" t="s">
        <v>1747</v>
      </c>
      <c r="B625" s="1" t="s">
        <v>3007</v>
      </c>
      <c r="C625" t="str">
        <f>TRIM(MID(Customer_Table[[#This Row],[name]],FIND(",",Customer_Table[[#This Row],[name]])+1,3))</f>
        <v>Mr</v>
      </c>
      <c r="D625" t="str">
        <f t="shared" si="9"/>
        <v>Craig R.</v>
      </c>
      <c r="E625" t="str">
        <f>TRIM(LEFT(Customer_Table[[#This Row],[name]],FIND(",",Customer_Table[[#This Row],[name]])-1))</f>
        <v>Coon</v>
      </c>
    </row>
    <row r="626" spans="1:5" ht="15.6" x14ac:dyDescent="0.3">
      <c r="A626" s="1" t="s">
        <v>1746</v>
      </c>
      <c r="B626" s="1" t="s">
        <v>3008</v>
      </c>
      <c r="C626" t="str">
        <f>TRIM(MID(Customer_Table[[#This Row],[name]],FIND(",",Customer_Table[[#This Row],[name]])+1,3))</f>
        <v>Mr</v>
      </c>
      <c r="D626" t="str">
        <f t="shared" si="9"/>
        <v>Simo</v>
      </c>
      <c r="E626" t="str">
        <f>TRIM(LEFT(Customer_Table[[#This Row],[name]],FIND(",",Customer_Table[[#This Row],[name]])-1))</f>
        <v>Vanttinen</v>
      </c>
    </row>
    <row r="627" spans="1:5" ht="15.6" x14ac:dyDescent="0.3">
      <c r="A627" s="1" t="s">
        <v>1745</v>
      </c>
      <c r="B627" s="1" t="s">
        <v>3009</v>
      </c>
      <c r="C627" t="str">
        <f>TRIM(MID(Customer_Table[[#This Row],[name]],FIND(",",Customer_Table[[#This Row],[name]])+1,3))</f>
        <v>Mr</v>
      </c>
      <c r="D627" t="str">
        <f t="shared" si="9"/>
        <v>Christopher J</v>
      </c>
      <c r="E627" t="str">
        <f>TRIM(LEFT(Customer_Table[[#This Row],[name]],FIND(",",Customer_Table[[#This Row],[name]])-1))</f>
        <v>Garges</v>
      </c>
    </row>
    <row r="628" spans="1:5" ht="15.6" x14ac:dyDescent="0.3">
      <c r="A628" s="1" t="s">
        <v>1744</v>
      </c>
      <c r="B628" s="1" t="s">
        <v>3010</v>
      </c>
      <c r="C628" t="str">
        <f>TRIM(MID(Customer_Table[[#This Row],[name]],FIND(",",Customer_Table[[#This Row],[name]])+1,3))</f>
        <v>Mr</v>
      </c>
      <c r="D628" t="str">
        <f t="shared" si="9"/>
        <v>Mario Sr.</v>
      </c>
      <c r="E628" t="str">
        <f>TRIM(LEFT(Customer_Table[[#This Row],[name]],FIND(",",Customer_Table[[#This Row],[name]])-1))</f>
        <v>Rivel</v>
      </c>
    </row>
    <row r="629" spans="1:5" ht="15.6" x14ac:dyDescent="0.3">
      <c r="A629" s="1" t="s">
        <v>1743</v>
      </c>
      <c r="B629" s="1" t="s">
        <v>3011</v>
      </c>
      <c r="C629" t="str">
        <f>TRIM(MID(Customer_Table[[#This Row],[name]],FIND(",",Customer_Table[[#This Row],[name]])+1,3))</f>
        <v>Mr</v>
      </c>
      <c r="D629" t="str">
        <f t="shared" si="9"/>
        <v>Meghann R.</v>
      </c>
      <c r="E629" t="str">
        <f>TRIM(LEFT(Customer_Table[[#This Row],[name]],FIND(",",Customer_Table[[#This Row],[name]])-1))</f>
        <v>Lawson</v>
      </c>
    </row>
    <row r="630" spans="1:5" ht="15.6" x14ac:dyDescent="0.3">
      <c r="A630" s="1" t="s">
        <v>1742</v>
      </c>
      <c r="B630" s="1" t="s">
        <v>3012</v>
      </c>
      <c r="C630" t="str">
        <f>TRIM(MID(Customer_Table[[#This Row],[name]],FIND(",",Customer_Table[[#This Row],[name]])+1,3))</f>
        <v>Mr</v>
      </c>
      <c r="D630" t="str">
        <f t="shared" si="9"/>
        <v>Scott M</v>
      </c>
      <c r="E630" t="str">
        <f>TRIM(LEFT(Customer_Table[[#This Row],[name]],FIND(",",Customer_Table[[#This Row],[name]])-1))</f>
        <v>Cale</v>
      </c>
    </row>
    <row r="631" spans="1:5" ht="15.6" x14ac:dyDescent="0.3">
      <c r="A631" s="1" t="s">
        <v>1741</v>
      </c>
      <c r="B631" s="1" t="s">
        <v>3013</v>
      </c>
      <c r="C631" t="str">
        <f>TRIM(MID(Customer_Table[[#This Row],[name]],FIND(",",Customer_Table[[#This Row],[name]])+1,3))</f>
        <v>Ms</v>
      </c>
      <c r="D631" t="str">
        <f t="shared" si="9"/>
        <v>Caitlin E.</v>
      </c>
      <c r="E631" t="str">
        <f>TRIM(LEFT(Customer_Table[[#This Row],[name]],FIND(",",Customer_Table[[#This Row],[name]])-1))</f>
        <v>Phillips</v>
      </c>
    </row>
    <row r="632" spans="1:5" ht="15.6" x14ac:dyDescent="0.3">
      <c r="A632" s="1" t="s">
        <v>1740</v>
      </c>
      <c r="B632" s="1" t="s">
        <v>3014</v>
      </c>
      <c r="C632" t="str">
        <f>TRIM(MID(Customer_Table[[#This Row],[name]],FIND(",",Customer_Table[[#This Row],[name]])+1,3))</f>
        <v>Mr</v>
      </c>
      <c r="D632" t="str">
        <f t="shared" si="9"/>
        <v>Samantha A.</v>
      </c>
      <c r="E632" t="str">
        <f>TRIM(LEFT(Customer_Table[[#This Row],[name]],FIND(",",Customer_Table[[#This Row],[name]])-1))</f>
        <v>Stewart</v>
      </c>
    </row>
    <row r="633" spans="1:5" ht="15.6" x14ac:dyDescent="0.3">
      <c r="A633" s="1" t="s">
        <v>1739</v>
      </c>
      <c r="B633" s="1" t="s">
        <v>3015</v>
      </c>
      <c r="C633" t="str">
        <f>TRIM(MID(Customer_Table[[#This Row],[name]],FIND(",",Customer_Table[[#This Row],[name]])+1,3))</f>
        <v>Mr</v>
      </c>
      <c r="D633" t="str">
        <f t="shared" si="9"/>
        <v>Erik</v>
      </c>
      <c r="E633" t="str">
        <f>TRIM(LEFT(Customer_Table[[#This Row],[name]],FIND(",",Customer_Table[[#This Row],[name]])-1))</f>
        <v>Drotz</v>
      </c>
    </row>
    <row r="634" spans="1:5" ht="15.6" x14ac:dyDescent="0.3">
      <c r="A634" s="1" t="s">
        <v>1738</v>
      </c>
      <c r="B634" s="1" t="s">
        <v>3016</v>
      </c>
      <c r="C634" t="str">
        <f>TRIM(MID(Customer_Table[[#This Row],[name]],FIND(",",Customer_Table[[#This Row],[name]])+1,3))</f>
        <v>Mr</v>
      </c>
      <c r="D634" t="str">
        <f t="shared" si="9"/>
        <v>Christopher</v>
      </c>
      <c r="E634" t="str">
        <f>TRIM(LEFT(Customer_Table[[#This Row],[name]],FIND(",",Customer_Table[[#This Row],[name]])-1))</f>
        <v>Mutai</v>
      </c>
    </row>
    <row r="635" spans="1:5" ht="15.6" x14ac:dyDescent="0.3">
      <c r="A635" s="1" t="s">
        <v>1737</v>
      </c>
      <c r="B635" s="1" t="s">
        <v>3017</v>
      </c>
      <c r="C635" t="str">
        <f>TRIM(MID(Customer_Table[[#This Row],[name]],FIND(",",Customer_Table[[#This Row],[name]])+1,3))</f>
        <v>Mr</v>
      </c>
      <c r="D635" t="str">
        <f t="shared" si="9"/>
        <v>Maya</v>
      </c>
      <c r="E635" t="str">
        <f>TRIM(LEFT(Customer_Table[[#This Row],[name]],FIND(",",Customer_Table[[#This Row],[name]])-1))</f>
        <v>Lovlien</v>
      </c>
    </row>
    <row r="636" spans="1:5" ht="15.6" x14ac:dyDescent="0.3">
      <c r="A636" s="1" t="s">
        <v>1736</v>
      </c>
      <c r="B636" s="1" t="s">
        <v>3018</v>
      </c>
      <c r="C636" t="str">
        <f>TRIM(MID(Customer_Table[[#This Row],[name]],FIND(",",Customer_Table[[#This Row],[name]])+1,3))</f>
        <v>Mr</v>
      </c>
      <c r="D636" t="str">
        <f t="shared" si="9"/>
        <v>Zachary T</v>
      </c>
      <c r="E636" t="str">
        <f>TRIM(LEFT(Customer_Table[[#This Row],[name]],FIND(",",Customer_Table[[#This Row],[name]])-1))</f>
        <v>Bruns</v>
      </c>
    </row>
    <row r="637" spans="1:5" ht="15.6" x14ac:dyDescent="0.3">
      <c r="A637" s="1" t="s">
        <v>1735</v>
      </c>
      <c r="B637" s="1" t="s">
        <v>3019</v>
      </c>
      <c r="C637" t="str">
        <f>TRIM(MID(Customer_Table[[#This Row],[name]],FIND(",",Customer_Table[[#This Row],[name]])+1,3))</f>
        <v>Mr</v>
      </c>
      <c r="D637" t="str">
        <f t="shared" si="9"/>
        <v>Hilda</v>
      </c>
      <c r="E637" t="str">
        <f>TRIM(LEFT(Customer_Table[[#This Row],[name]],FIND(",",Customer_Table[[#This Row],[name]])-1))</f>
        <v>Stoney</v>
      </c>
    </row>
    <row r="638" spans="1:5" ht="15.6" x14ac:dyDescent="0.3">
      <c r="A638" s="1" t="s">
        <v>1734</v>
      </c>
      <c r="B638" s="1" t="s">
        <v>3020</v>
      </c>
      <c r="C638" t="str">
        <f>TRIM(MID(Customer_Table[[#This Row],[name]],FIND(",",Customer_Table[[#This Row],[name]])+1,3))</f>
        <v>Ms</v>
      </c>
      <c r="D638" t="str">
        <f t="shared" si="9"/>
        <v>Stephanie</v>
      </c>
      <c r="E638" t="str">
        <f>TRIM(LEFT(Customer_Table[[#This Row],[name]],FIND(",",Customer_Table[[#This Row],[name]])-1))</f>
        <v>Markert</v>
      </c>
    </row>
    <row r="639" spans="1:5" ht="15.6" x14ac:dyDescent="0.3">
      <c r="A639" s="1" t="s">
        <v>1733</v>
      </c>
      <c r="B639" s="1" t="s">
        <v>3021</v>
      </c>
      <c r="C639" t="str">
        <f>TRIM(MID(Customer_Table[[#This Row],[name]],FIND(",",Customer_Table[[#This Row],[name]])+1,3))</f>
        <v>Mr</v>
      </c>
      <c r="D639" t="str">
        <f t="shared" si="9"/>
        <v>Doug</v>
      </c>
      <c r="E639" t="str">
        <f>TRIM(LEFT(Customer_Table[[#This Row],[name]],FIND(",",Customer_Table[[#This Row],[name]])-1))</f>
        <v>McLucas</v>
      </c>
    </row>
    <row r="640" spans="1:5" ht="15.6" x14ac:dyDescent="0.3">
      <c r="A640" s="1" t="s">
        <v>1732</v>
      </c>
      <c r="B640" s="1" t="s">
        <v>3022</v>
      </c>
      <c r="C640" t="str">
        <f>TRIM(MID(Customer_Table[[#This Row],[name]],FIND(",",Customer_Table[[#This Row],[name]])+1,3))</f>
        <v>Ms</v>
      </c>
      <c r="D640" t="str">
        <f t="shared" si="9"/>
        <v>Bethany N.</v>
      </c>
      <c r="E640" t="str">
        <f>TRIM(LEFT(Customer_Table[[#This Row],[name]],FIND(",",Customer_Table[[#This Row],[name]])-1))</f>
        <v>Erwin</v>
      </c>
    </row>
    <row r="641" spans="1:5" ht="15.6" x14ac:dyDescent="0.3">
      <c r="A641" s="1" t="s">
        <v>1731</v>
      </c>
      <c r="B641" s="1" t="s">
        <v>3023</v>
      </c>
      <c r="C641" t="str">
        <f>TRIM(MID(Customer_Table[[#This Row],[name]],FIND(",",Customer_Table[[#This Row],[name]])+1,3))</f>
        <v>Mr</v>
      </c>
      <c r="D641" t="str">
        <f t="shared" si="9"/>
        <v>Sandra H</v>
      </c>
      <c r="E641" t="str">
        <f>TRIM(LEFT(Customer_Table[[#This Row],[name]],FIND(",",Customer_Table[[#This Row],[name]])-1))</f>
        <v>Osborne</v>
      </c>
    </row>
    <row r="642" spans="1:5" ht="15.6" x14ac:dyDescent="0.3">
      <c r="A642" s="1" t="s">
        <v>1730</v>
      </c>
      <c r="B642" s="1" t="s">
        <v>3024</v>
      </c>
      <c r="C642" t="str">
        <f>TRIM(MID(Customer_Table[[#This Row],[name]],FIND(",",Customer_Table[[#This Row],[name]])+1,3))</f>
        <v>Mr</v>
      </c>
      <c r="D642" t="str">
        <f t="shared" ref="D642:D705" si="10">TRIM(MID(B642,FIND(" ",B642,FIND(",",B642)+2)+1,LEN(B642)))</f>
        <v>Takuo</v>
      </c>
      <c r="E642" t="str">
        <f>TRIM(LEFT(Customer_Table[[#This Row],[name]],FIND(",",Customer_Table[[#This Row],[name]])-1))</f>
        <v>Otsuka</v>
      </c>
    </row>
    <row r="643" spans="1:5" ht="15.6" x14ac:dyDescent="0.3">
      <c r="A643" s="1" t="s">
        <v>1729</v>
      </c>
      <c r="B643" s="1" t="s">
        <v>3025</v>
      </c>
      <c r="C643" t="str">
        <f>TRIM(MID(Customer_Table[[#This Row],[name]],FIND(",",Customer_Table[[#This Row],[name]])+1,3))</f>
        <v>Ms</v>
      </c>
      <c r="D643" t="str">
        <f t="shared" si="10"/>
        <v>Kelly A.</v>
      </c>
      <c r="E643" t="str">
        <f>TRIM(LEFT(Customer_Table[[#This Row],[name]],FIND(",",Customer_Table[[#This Row],[name]])-1))</f>
        <v>Smith</v>
      </c>
    </row>
    <row r="644" spans="1:5" ht="15.6" x14ac:dyDescent="0.3">
      <c r="A644" s="1" t="s">
        <v>1728</v>
      </c>
      <c r="B644" s="1" t="s">
        <v>3026</v>
      </c>
      <c r="C644" t="str">
        <f>TRIM(MID(Customer_Table[[#This Row],[name]],FIND(",",Customer_Table[[#This Row],[name]])+1,3))</f>
        <v>Mr</v>
      </c>
      <c r="D644" t="str">
        <f t="shared" si="10"/>
        <v>Scott</v>
      </c>
      <c r="E644" t="str">
        <f>TRIM(LEFT(Customer_Table[[#This Row],[name]],FIND(",",Customer_Table[[#This Row],[name]])-1))</f>
        <v>Myers</v>
      </c>
    </row>
    <row r="645" spans="1:5" ht="15.6" x14ac:dyDescent="0.3">
      <c r="A645" s="1" t="s">
        <v>1727</v>
      </c>
      <c r="B645" s="1" t="s">
        <v>3027</v>
      </c>
      <c r="C645" t="str">
        <f>TRIM(MID(Customer_Table[[#This Row],[name]],FIND(",",Customer_Table[[#This Row],[name]])+1,3))</f>
        <v>Mr</v>
      </c>
      <c r="D645" t="str">
        <f t="shared" si="10"/>
        <v>Benoit</v>
      </c>
      <c r="E645" t="str">
        <f>TRIM(LEFT(Customer_Table[[#This Row],[name]],FIND(",",Customer_Table[[#This Row],[name]])-1))</f>
        <v>Cote</v>
      </c>
    </row>
    <row r="646" spans="1:5" ht="15.6" x14ac:dyDescent="0.3">
      <c r="A646" s="1" t="s">
        <v>1726</v>
      </c>
      <c r="B646" s="1" t="s">
        <v>3028</v>
      </c>
      <c r="C646" t="str">
        <f>TRIM(MID(Customer_Table[[#This Row],[name]],FIND(",",Customer_Table[[#This Row],[name]])+1,3))</f>
        <v>Ms</v>
      </c>
      <c r="D646" t="str">
        <f t="shared" si="10"/>
        <v>Elizabeth M.</v>
      </c>
      <c r="E646" t="str">
        <f>TRIM(LEFT(Customer_Table[[#This Row],[name]],FIND(",",Customer_Table[[#This Row],[name]])-1))</f>
        <v>Ehrhardt</v>
      </c>
    </row>
    <row r="647" spans="1:5" ht="15.6" x14ac:dyDescent="0.3">
      <c r="A647" s="1" t="s">
        <v>1725</v>
      </c>
      <c r="B647" s="1" t="s">
        <v>3029</v>
      </c>
      <c r="C647" t="str">
        <f>TRIM(MID(Customer_Table[[#This Row],[name]],FIND(",",Customer_Table[[#This Row],[name]])+1,3))</f>
        <v>Ms</v>
      </c>
      <c r="D647" t="str">
        <f t="shared" si="10"/>
        <v>Jessica A.</v>
      </c>
      <c r="E647" t="str">
        <f>TRIM(LEFT(Customer_Table[[#This Row],[name]],FIND(",",Customer_Table[[#This Row],[name]])-1))</f>
        <v>Petersen</v>
      </c>
    </row>
    <row r="648" spans="1:5" ht="15.6" x14ac:dyDescent="0.3">
      <c r="A648" s="1" t="s">
        <v>1724</v>
      </c>
      <c r="B648" s="1" t="s">
        <v>3030</v>
      </c>
      <c r="C648" t="str">
        <f>TRIM(MID(Customer_Table[[#This Row],[name]],FIND(",",Customer_Table[[#This Row],[name]])+1,3))</f>
        <v>Ms</v>
      </c>
      <c r="D648" t="str">
        <f t="shared" si="10"/>
        <v>Monica K</v>
      </c>
      <c r="E648" t="str">
        <f>TRIM(LEFT(Customer_Table[[#This Row],[name]],FIND(",",Customer_Table[[#This Row],[name]])-1))</f>
        <v>Ertel</v>
      </c>
    </row>
    <row r="649" spans="1:5" ht="15.6" x14ac:dyDescent="0.3">
      <c r="A649" s="1" t="s">
        <v>1723</v>
      </c>
      <c r="B649" s="1" t="s">
        <v>3031</v>
      </c>
      <c r="C649" t="str">
        <f>TRIM(MID(Customer_Table[[#This Row],[name]],FIND(",",Customer_Table[[#This Row],[name]])+1,3))</f>
        <v>Mr</v>
      </c>
      <c r="D649" t="str">
        <f t="shared" si="10"/>
        <v>Kevin L</v>
      </c>
      <c r="E649" t="str">
        <f>TRIM(LEFT(Customer_Table[[#This Row],[name]],FIND(",",Customer_Table[[#This Row],[name]])-1))</f>
        <v>Lanza</v>
      </c>
    </row>
    <row r="650" spans="1:5" ht="15.6" x14ac:dyDescent="0.3">
      <c r="A650" s="1" t="s">
        <v>1722</v>
      </c>
      <c r="B650" s="1" t="s">
        <v>3032</v>
      </c>
      <c r="C650" t="str">
        <f>TRIM(MID(Customer_Table[[#This Row],[name]],FIND(",",Customer_Table[[#This Row],[name]])+1,3))</f>
        <v>Mr</v>
      </c>
      <c r="D650" t="str">
        <f t="shared" si="10"/>
        <v>Gregory</v>
      </c>
      <c r="E650" t="str">
        <f>TRIM(LEFT(Customer_Table[[#This Row],[name]],FIND(",",Customer_Table[[#This Row],[name]])-1))</f>
        <v>Picklesimer</v>
      </c>
    </row>
    <row r="651" spans="1:5" ht="15.6" x14ac:dyDescent="0.3">
      <c r="A651" s="1" t="s">
        <v>1721</v>
      </c>
      <c r="B651" s="1" t="s">
        <v>3033</v>
      </c>
      <c r="C651" t="str">
        <f>TRIM(MID(Customer_Table[[#This Row],[name]],FIND(",",Customer_Table[[#This Row],[name]])+1,3))</f>
        <v>Ms</v>
      </c>
      <c r="D651" t="str">
        <f t="shared" si="10"/>
        <v>Della</v>
      </c>
      <c r="E651" t="str">
        <f>TRIM(LEFT(Customer_Table[[#This Row],[name]],FIND(",",Customer_Table[[#This Row],[name]])-1))</f>
        <v>Giles</v>
      </c>
    </row>
    <row r="652" spans="1:5" ht="15.6" x14ac:dyDescent="0.3">
      <c r="A652" s="1" t="s">
        <v>1720</v>
      </c>
      <c r="B652" s="1" t="s">
        <v>3034</v>
      </c>
      <c r="C652" t="str">
        <f>TRIM(MID(Customer_Table[[#This Row],[name]],FIND(",",Customer_Table[[#This Row],[name]])+1,3))</f>
        <v>Mr</v>
      </c>
      <c r="D652" t="str">
        <f t="shared" si="10"/>
        <v>David</v>
      </c>
      <c r="E652" t="str">
        <f>TRIM(LEFT(Customer_Table[[#This Row],[name]],FIND(",",Customer_Table[[#This Row],[name]])-1))</f>
        <v>Harmon</v>
      </c>
    </row>
    <row r="653" spans="1:5" ht="15.6" x14ac:dyDescent="0.3">
      <c r="A653" s="1" t="s">
        <v>1719</v>
      </c>
      <c r="B653" s="1" t="s">
        <v>3035</v>
      </c>
      <c r="C653" t="str">
        <f>TRIM(MID(Customer_Table[[#This Row],[name]],FIND(",",Customer_Table[[#This Row],[name]])+1,3))</f>
        <v>Ms</v>
      </c>
      <c r="D653" t="str">
        <f t="shared" si="10"/>
        <v>Victoria</v>
      </c>
      <c r="E653" t="str">
        <f>TRIM(LEFT(Customer_Table[[#This Row],[name]],FIND(",",Customer_Table[[#This Row],[name]])-1))</f>
        <v>Pennings</v>
      </c>
    </row>
    <row r="654" spans="1:5" ht="15.6" x14ac:dyDescent="0.3">
      <c r="A654" s="1" t="s">
        <v>1718</v>
      </c>
      <c r="B654" s="1" t="s">
        <v>3036</v>
      </c>
      <c r="C654" t="str">
        <f>TRIM(MID(Customer_Table[[#This Row],[name]],FIND(",",Customer_Table[[#This Row],[name]])+1,3))</f>
        <v>Mr</v>
      </c>
      <c r="D654" t="str">
        <f t="shared" si="10"/>
        <v>Tasos</v>
      </c>
      <c r="E654" t="str">
        <f>TRIM(LEFT(Customer_Table[[#This Row],[name]],FIND(",",Customer_Table[[#This Row],[name]])-1))</f>
        <v>Tseronis</v>
      </c>
    </row>
    <row r="655" spans="1:5" ht="15.6" x14ac:dyDescent="0.3">
      <c r="A655" s="1" t="s">
        <v>1717</v>
      </c>
      <c r="B655" s="1" t="s">
        <v>3037</v>
      </c>
      <c r="C655" t="str">
        <f>TRIM(MID(Customer_Table[[#This Row],[name]],FIND(",",Customer_Table[[#This Row],[name]])+1,3))</f>
        <v>Mr</v>
      </c>
      <c r="D655" t="str">
        <f t="shared" si="10"/>
        <v>Thomas</v>
      </c>
      <c r="E655" t="str">
        <f>TRIM(LEFT(Customer_Table[[#This Row],[name]],FIND(",",Customer_Table[[#This Row],[name]])-1))</f>
        <v>Aliff</v>
      </c>
    </row>
    <row r="656" spans="1:5" ht="15.6" x14ac:dyDescent="0.3">
      <c r="A656" s="1" t="s">
        <v>1716</v>
      </c>
      <c r="B656" s="1" t="s">
        <v>3038</v>
      </c>
      <c r="C656" t="str">
        <f>TRIM(MID(Customer_Table[[#This Row],[name]],FIND(",",Customer_Table[[#This Row],[name]])+1,3))</f>
        <v>Mr</v>
      </c>
      <c r="D656" t="str">
        <f t="shared" si="10"/>
        <v>Lukasz</v>
      </c>
      <c r="E656" t="str">
        <f>TRIM(LEFT(Customer_Table[[#This Row],[name]],FIND(",",Customer_Table[[#This Row],[name]])-1))</f>
        <v>Willenberg</v>
      </c>
    </row>
    <row r="657" spans="1:5" ht="15.6" x14ac:dyDescent="0.3">
      <c r="A657" s="1" t="s">
        <v>1715</v>
      </c>
      <c r="B657" s="1" t="s">
        <v>3039</v>
      </c>
      <c r="C657" t="str">
        <f>TRIM(MID(Customer_Table[[#This Row],[name]],FIND(",",Customer_Table[[#This Row],[name]])+1,3))</f>
        <v>Mr</v>
      </c>
      <c r="D657" t="str">
        <f t="shared" si="10"/>
        <v>Matthew A.</v>
      </c>
      <c r="E657" t="str">
        <f>TRIM(LEFT(Customer_Table[[#This Row],[name]],FIND(",",Customer_Table[[#This Row],[name]])-1))</f>
        <v>Millett</v>
      </c>
    </row>
    <row r="658" spans="1:5" ht="15.6" x14ac:dyDescent="0.3">
      <c r="A658" s="1" t="s">
        <v>1714</v>
      </c>
      <c r="B658" s="1" t="s">
        <v>3040</v>
      </c>
      <c r="C658" t="str">
        <f>TRIM(MID(Customer_Table[[#This Row],[name]],FIND(",",Customer_Table[[#This Row],[name]])+1,3))</f>
        <v>Ms</v>
      </c>
      <c r="D658" t="str">
        <f t="shared" si="10"/>
        <v>Meta</v>
      </c>
      <c r="E658" t="str">
        <f>TRIM(LEFT(Customer_Table[[#This Row],[name]],FIND(",",Customer_Table[[#This Row],[name]])-1))</f>
        <v>Haley</v>
      </c>
    </row>
    <row r="659" spans="1:5" ht="15.6" x14ac:dyDescent="0.3">
      <c r="A659" s="1" t="s">
        <v>1713</v>
      </c>
      <c r="B659" s="1" t="s">
        <v>3041</v>
      </c>
      <c r="C659" t="str">
        <f>TRIM(MID(Customer_Table[[#This Row],[name]],FIND(",",Customer_Table[[#This Row],[name]])+1,3))</f>
        <v>Ms</v>
      </c>
      <c r="D659" t="str">
        <f t="shared" si="10"/>
        <v>Rachel E</v>
      </c>
      <c r="E659" t="str">
        <f>TRIM(LEFT(Customer_Table[[#This Row],[name]],FIND(",",Customer_Table[[#This Row],[name]])-1))</f>
        <v>Ackerman</v>
      </c>
    </row>
    <row r="660" spans="1:5" ht="15.6" x14ac:dyDescent="0.3">
      <c r="A660" s="1" t="s">
        <v>1712</v>
      </c>
      <c r="B660" s="1" t="s">
        <v>3042</v>
      </c>
      <c r="C660" t="str">
        <f>TRIM(MID(Customer_Table[[#This Row],[name]],FIND(",",Customer_Table[[#This Row],[name]])+1,3))</f>
        <v>Ms</v>
      </c>
      <c r="D660" t="str">
        <f t="shared" si="10"/>
        <v>Angelica</v>
      </c>
      <c r="E660" t="str">
        <f>TRIM(LEFT(Customer_Table[[#This Row],[name]],FIND(",",Customer_Table[[#This Row],[name]])-1))</f>
        <v>Valdez</v>
      </c>
    </row>
    <row r="661" spans="1:5" ht="15.6" x14ac:dyDescent="0.3">
      <c r="A661" s="1" t="s">
        <v>1711</v>
      </c>
      <c r="B661" s="1" t="s">
        <v>3043</v>
      </c>
      <c r="C661" t="str">
        <f>TRIM(MID(Customer_Table[[#This Row],[name]],FIND(",",Customer_Table[[#This Row],[name]])+1,3))</f>
        <v>Ms</v>
      </c>
      <c r="D661" t="str">
        <f t="shared" si="10"/>
        <v>Kathleen</v>
      </c>
      <c r="E661" t="str">
        <f>TRIM(LEFT(Customer_Table[[#This Row],[name]],FIND(",",Customer_Table[[#This Row],[name]])-1))</f>
        <v>Michaud</v>
      </c>
    </row>
    <row r="662" spans="1:5" ht="15.6" x14ac:dyDescent="0.3">
      <c r="A662" s="1" t="s">
        <v>1710</v>
      </c>
      <c r="B662" s="1" t="s">
        <v>3044</v>
      </c>
      <c r="C662" t="str">
        <f>TRIM(MID(Customer_Table[[#This Row],[name]],FIND(",",Customer_Table[[#This Row],[name]])+1,3))</f>
        <v>Mr</v>
      </c>
      <c r="D662" t="str">
        <f t="shared" si="10"/>
        <v>Gabriel D.</v>
      </c>
      <c r="E662" t="str">
        <f>TRIM(LEFT(Customer_Table[[#This Row],[name]],FIND(",",Customer_Table[[#This Row],[name]])-1))</f>
        <v>Gunnink</v>
      </c>
    </row>
    <row r="663" spans="1:5" ht="15.6" x14ac:dyDescent="0.3">
      <c r="A663" s="1" t="s">
        <v>1709</v>
      </c>
      <c r="B663" s="1" t="s">
        <v>3045</v>
      </c>
      <c r="C663" t="str">
        <f>TRIM(MID(Customer_Table[[#This Row],[name]],FIND(",",Customer_Table[[#This Row],[name]])+1,3))</f>
        <v>Mr</v>
      </c>
      <c r="D663" t="str">
        <f t="shared" si="10"/>
        <v>Jeff T</v>
      </c>
      <c r="E663" t="str">
        <f>TRIM(LEFT(Customer_Table[[#This Row],[name]],FIND(",",Customer_Table[[#This Row],[name]])-1))</f>
        <v>Knight</v>
      </c>
    </row>
    <row r="664" spans="1:5" ht="15.6" x14ac:dyDescent="0.3">
      <c r="A664" s="1" t="s">
        <v>1708</v>
      </c>
      <c r="B664" s="1" t="s">
        <v>3046</v>
      </c>
      <c r="C664" t="str">
        <f>TRIM(MID(Customer_Table[[#This Row],[name]],FIND(",",Customer_Table[[#This Row],[name]])+1,3))</f>
        <v>Mr</v>
      </c>
      <c r="D664" t="str">
        <f t="shared" si="10"/>
        <v>Neil D</v>
      </c>
      <c r="E664" t="str">
        <f>TRIM(LEFT(Customer_Table[[#This Row],[name]],FIND(",",Customer_Table[[#This Row],[name]])-1))</f>
        <v>Grosscup</v>
      </c>
    </row>
    <row r="665" spans="1:5" ht="15.6" x14ac:dyDescent="0.3">
      <c r="A665" s="1" t="s">
        <v>1707</v>
      </c>
      <c r="B665" s="1" t="s">
        <v>3047</v>
      </c>
      <c r="C665" t="str">
        <f>TRIM(MID(Customer_Table[[#This Row],[name]],FIND(",",Customer_Table[[#This Row],[name]])+1,3))</f>
        <v>Ms</v>
      </c>
      <c r="D665" t="str">
        <f t="shared" si="10"/>
        <v>Katherine L.</v>
      </c>
      <c r="E665" t="str">
        <f>TRIM(LEFT(Customer_Table[[#This Row],[name]],FIND(",",Customer_Table[[#This Row],[name]])-1))</f>
        <v>Koniuch</v>
      </c>
    </row>
    <row r="666" spans="1:5" ht="15.6" x14ac:dyDescent="0.3">
      <c r="A666" s="1" t="s">
        <v>1706</v>
      </c>
      <c r="B666" s="1" t="s">
        <v>3048</v>
      </c>
      <c r="C666" t="str">
        <f>TRIM(MID(Customer_Table[[#This Row],[name]],FIND(",",Customer_Table[[#This Row],[name]])+1,3))</f>
        <v>Ms</v>
      </c>
      <c r="D666" t="str">
        <f t="shared" si="10"/>
        <v>Ariel E</v>
      </c>
      <c r="E666" t="str">
        <f>TRIM(LEFT(Customer_Table[[#This Row],[name]],FIND(",",Customer_Table[[#This Row],[name]])-1))</f>
        <v>Heitzman</v>
      </c>
    </row>
    <row r="667" spans="1:5" ht="15.6" x14ac:dyDescent="0.3">
      <c r="A667" s="1" t="s">
        <v>1705</v>
      </c>
      <c r="B667" s="1" t="s">
        <v>3049</v>
      </c>
      <c r="C667" t="str">
        <f>TRIM(MID(Customer_Table[[#This Row],[name]],FIND(",",Customer_Table[[#This Row],[name]])+1,3))</f>
        <v>Mr</v>
      </c>
      <c r="D667" t="str">
        <f t="shared" si="10"/>
        <v>Christopher P</v>
      </c>
      <c r="E667" t="str">
        <f>TRIM(LEFT(Customer_Table[[#This Row],[name]],FIND(",",Customer_Table[[#This Row],[name]])-1))</f>
        <v>Tatton</v>
      </c>
    </row>
    <row r="668" spans="1:5" ht="15.6" x14ac:dyDescent="0.3">
      <c r="A668" s="1" t="s">
        <v>1704</v>
      </c>
      <c r="B668" s="1" t="s">
        <v>3050</v>
      </c>
      <c r="C668" t="str">
        <f>TRIM(MID(Customer_Table[[#This Row],[name]],FIND(",",Customer_Table[[#This Row],[name]])+1,3))</f>
        <v>Mr</v>
      </c>
      <c r="D668" t="str">
        <f t="shared" si="10"/>
        <v>Erin M.</v>
      </c>
      <c r="E668" t="str">
        <f>TRIM(LEFT(Customer_Table[[#This Row],[name]],FIND(",",Customer_Table[[#This Row],[name]])-1))</f>
        <v>Flanagan</v>
      </c>
    </row>
    <row r="669" spans="1:5" ht="15.6" x14ac:dyDescent="0.3">
      <c r="A669" s="1" t="s">
        <v>1703</v>
      </c>
      <c r="B669" s="1" t="s">
        <v>3051</v>
      </c>
      <c r="C669" t="str">
        <f>TRIM(MID(Customer_Table[[#This Row],[name]],FIND(",",Customer_Table[[#This Row],[name]])+1,3))</f>
        <v>Mr</v>
      </c>
      <c r="D669" t="str">
        <f t="shared" si="10"/>
        <v>Molly K.</v>
      </c>
      <c r="E669" t="str">
        <f>TRIM(LEFT(Customer_Table[[#This Row],[name]],FIND(",",Customer_Table[[#This Row],[name]])-1))</f>
        <v>Funk</v>
      </c>
    </row>
    <row r="670" spans="1:5" ht="15.6" x14ac:dyDescent="0.3">
      <c r="A670" s="1" t="s">
        <v>1702</v>
      </c>
      <c r="B670" s="1" t="s">
        <v>3052</v>
      </c>
      <c r="C670" t="str">
        <f>TRIM(MID(Customer_Table[[#This Row],[name]],FIND(",",Customer_Table[[#This Row],[name]])+1,3))</f>
        <v>Mr</v>
      </c>
      <c r="D670" t="str">
        <f t="shared" si="10"/>
        <v>Ryan J.</v>
      </c>
      <c r="E670" t="str">
        <f>TRIM(LEFT(Customer_Table[[#This Row],[name]],FIND(",",Customer_Table[[#This Row],[name]])-1))</f>
        <v>Davenport</v>
      </c>
    </row>
    <row r="671" spans="1:5" ht="15.6" x14ac:dyDescent="0.3">
      <c r="A671" s="1" t="s">
        <v>1701</v>
      </c>
      <c r="B671" s="1" t="s">
        <v>3053</v>
      </c>
      <c r="C671" t="str">
        <f>TRIM(MID(Customer_Table[[#This Row],[name]],FIND(",",Customer_Table[[#This Row],[name]])+1,3))</f>
        <v>Mr</v>
      </c>
      <c r="D671" t="str">
        <f t="shared" si="10"/>
        <v>Jennifer</v>
      </c>
      <c r="E671" t="str">
        <f>TRIM(LEFT(Customer_Table[[#This Row],[name]],FIND(",",Customer_Table[[#This Row],[name]])-1))</f>
        <v>Nicholson</v>
      </c>
    </row>
    <row r="672" spans="1:5" ht="15.6" x14ac:dyDescent="0.3">
      <c r="A672" s="1" t="s">
        <v>1700</v>
      </c>
      <c r="B672" s="1" t="s">
        <v>3054</v>
      </c>
      <c r="C672" t="str">
        <f>TRIM(MID(Customer_Table[[#This Row],[name]],FIND(",",Customer_Table[[#This Row],[name]])+1,3))</f>
        <v>Mr</v>
      </c>
      <c r="D672" t="str">
        <f t="shared" si="10"/>
        <v>Daniel M</v>
      </c>
      <c r="E672" t="str">
        <f>TRIM(LEFT(Customer_Table[[#This Row],[name]],FIND(",",Customer_Table[[#This Row],[name]])-1))</f>
        <v>Lindbloom</v>
      </c>
    </row>
    <row r="673" spans="1:5" ht="15.6" x14ac:dyDescent="0.3">
      <c r="A673" s="1" t="s">
        <v>1699</v>
      </c>
      <c r="B673" s="1" t="s">
        <v>3055</v>
      </c>
      <c r="C673" t="str">
        <f>TRIM(MID(Customer_Table[[#This Row],[name]],FIND(",",Customer_Table[[#This Row],[name]])+1,3))</f>
        <v>Ms</v>
      </c>
      <c r="D673" t="str">
        <f t="shared" si="10"/>
        <v>Hiruni</v>
      </c>
      <c r="E673" t="str">
        <f>TRIM(LEFT(Customer_Table[[#This Row],[name]],FIND(",",Customer_Table[[#This Row],[name]])-1))</f>
        <v>Wijayaratne</v>
      </c>
    </row>
    <row r="674" spans="1:5" ht="15.6" x14ac:dyDescent="0.3">
      <c r="A674" s="1" t="s">
        <v>1698</v>
      </c>
      <c r="B674" s="1" t="s">
        <v>3056</v>
      </c>
      <c r="C674" t="str">
        <f>TRIM(MID(Customer_Table[[#This Row],[name]],FIND(",",Customer_Table[[#This Row],[name]])+1,3))</f>
        <v>Ms</v>
      </c>
      <c r="D674" t="str">
        <f t="shared" si="10"/>
        <v>Reina H.</v>
      </c>
      <c r="E674" t="str">
        <f>TRIM(LEFT(Customer_Table[[#This Row],[name]],FIND(",",Customer_Table[[#This Row],[name]])-1))</f>
        <v>Ainsworth</v>
      </c>
    </row>
    <row r="675" spans="1:5" ht="15.6" x14ac:dyDescent="0.3">
      <c r="A675" s="1" t="s">
        <v>1697</v>
      </c>
      <c r="B675" s="1" t="s">
        <v>3057</v>
      </c>
      <c r="C675" t="str">
        <f>TRIM(MID(Customer_Table[[#This Row],[name]],FIND(",",Customer_Table[[#This Row],[name]])+1,3))</f>
        <v>Ms</v>
      </c>
      <c r="D675" t="str">
        <f t="shared" si="10"/>
        <v>Kristi</v>
      </c>
      <c r="E675" t="str">
        <f>TRIM(LEFT(Customer_Table[[#This Row],[name]],FIND(",",Customer_Table[[#This Row],[name]])-1))</f>
        <v>Gayagoy</v>
      </c>
    </row>
    <row r="676" spans="1:5" ht="15.6" x14ac:dyDescent="0.3">
      <c r="A676" s="1" t="s">
        <v>1696</v>
      </c>
      <c r="B676" s="1" t="s">
        <v>3058</v>
      </c>
      <c r="C676" t="str">
        <f>TRIM(MID(Customer_Table[[#This Row],[name]],FIND(",",Customer_Table[[#This Row],[name]])+1,3))</f>
        <v>Ms</v>
      </c>
      <c r="D676" t="str">
        <f t="shared" si="10"/>
        <v>Meredith L.</v>
      </c>
      <c r="E676" t="str">
        <f>TRIM(LEFT(Customer_Table[[#This Row],[name]],FIND(",",Customer_Table[[#This Row],[name]])-1))</f>
        <v>Fitzmaurice</v>
      </c>
    </row>
    <row r="677" spans="1:5" ht="15.6" x14ac:dyDescent="0.3">
      <c r="A677" s="1" t="s">
        <v>1695</v>
      </c>
      <c r="B677" s="1" t="s">
        <v>3059</v>
      </c>
      <c r="C677" t="str">
        <f>TRIM(MID(Customer_Table[[#This Row],[name]],FIND(",",Customer_Table[[#This Row],[name]])+1,3))</f>
        <v>Ms</v>
      </c>
      <c r="D677" t="str">
        <f t="shared" si="10"/>
        <v>Jocelyn</v>
      </c>
      <c r="E677" t="str">
        <f>TRIM(LEFT(Customer_Table[[#This Row],[name]],FIND(",",Customer_Table[[#This Row],[name]])-1))</f>
        <v>Rodriguez</v>
      </c>
    </row>
    <row r="678" spans="1:5" ht="15.6" x14ac:dyDescent="0.3">
      <c r="A678" s="1" t="s">
        <v>1694</v>
      </c>
      <c r="B678" s="1" t="s">
        <v>3060</v>
      </c>
      <c r="C678" t="str">
        <f>TRIM(MID(Customer_Table[[#This Row],[name]],FIND(",",Customer_Table[[#This Row],[name]])+1,3))</f>
        <v>Mr</v>
      </c>
      <c r="D678" t="str">
        <f t="shared" si="10"/>
        <v>Daphne</v>
      </c>
      <c r="E678" t="str">
        <f>TRIM(LEFT(Customer_Table[[#This Row],[name]],FIND(",",Customer_Table[[#This Row],[name]])-1))</f>
        <v>Tsoucas</v>
      </c>
    </row>
    <row r="679" spans="1:5" ht="15.6" x14ac:dyDescent="0.3">
      <c r="A679" s="1" t="s">
        <v>1693</v>
      </c>
      <c r="B679" s="1" t="s">
        <v>3061</v>
      </c>
      <c r="C679" t="str">
        <f>TRIM(MID(Customer_Table[[#This Row],[name]],FIND(",",Customer_Table[[#This Row],[name]])+1,3))</f>
        <v>Ms</v>
      </c>
      <c r="D679" t="str">
        <f t="shared" si="10"/>
        <v>Margaret E</v>
      </c>
      <c r="E679" t="str">
        <f>TRIM(LEFT(Customer_Table[[#This Row],[name]],FIND(",",Customer_Table[[#This Row],[name]])-1))</f>
        <v>Muhly</v>
      </c>
    </row>
    <row r="680" spans="1:5" ht="15.6" x14ac:dyDescent="0.3">
      <c r="A680" s="1" t="s">
        <v>1692</v>
      </c>
      <c r="B680" s="1" t="s">
        <v>3062</v>
      </c>
      <c r="C680" t="str">
        <f>TRIM(MID(Customer_Table[[#This Row],[name]],FIND(",",Customer_Table[[#This Row],[name]])+1,3))</f>
        <v>Mr</v>
      </c>
      <c r="D680" t="str">
        <f t="shared" si="10"/>
        <v>Mario J.</v>
      </c>
      <c r="E680" t="str">
        <f>TRIM(LEFT(Customer_Table[[#This Row],[name]],FIND(",",Customer_Table[[#This Row],[name]])-1))</f>
        <v>Lund</v>
      </c>
    </row>
    <row r="681" spans="1:5" ht="15.6" x14ac:dyDescent="0.3">
      <c r="A681" s="1" t="s">
        <v>1691</v>
      </c>
      <c r="B681" s="1" t="s">
        <v>3063</v>
      </c>
      <c r="C681" t="str">
        <f>TRIM(MID(Customer_Table[[#This Row],[name]],FIND(",",Customer_Table[[#This Row],[name]])+1,3))</f>
        <v>Mr</v>
      </c>
      <c r="D681" t="str">
        <f t="shared" si="10"/>
        <v>Peter</v>
      </c>
      <c r="E681" t="str">
        <f>TRIM(LEFT(Customer_Table[[#This Row],[name]],FIND(",",Customer_Table[[#This Row],[name]])-1))</f>
        <v>Battaglino</v>
      </c>
    </row>
    <row r="682" spans="1:5" ht="15.6" x14ac:dyDescent="0.3">
      <c r="A682" s="1" t="s">
        <v>1690</v>
      </c>
      <c r="B682" s="1" t="s">
        <v>3064</v>
      </c>
      <c r="C682" t="str">
        <f>TRIM(MID(Customer_Table[[#This Row],[name]],FIND(",",Customer_Table[[#This Row],[name]])+1,3))</f>
        <v>Ms</v>
      </c>
      <c r="D682" t="str">
        <f t="shared" si="10"/>
        <v>Carolina</v>
      </c>
      <c r="E682" t="str">
        <f>TRIM(LEFT(Customer_Table[[#This Row],[name]],FIND(",",Customer_Table[[#This Row],[name]])-1))</f>
        <v>Pena</v>
      </c>
    </row>
    <row r="683" spans="1:5" ht="15.6" x14ac:dyDescent="0.3">
      <c r="A683" s="1" t="s">
        <v>1689</v>
      </c>
      <c r="B683" s="1" t="s">
        <v>3065</v>
      </c>
      <c r="C683" t="str">
        <f>TRIM(MID(Customer_Table[[#This Row],[name]],FIND(",",Customer_Table[[#This Row],[name]])+1,3))</f>
        <v>Mr</v>
      </c>
      <c r="D683" t="str">
        <f t="shared" si="10"/>
        <v>Jenny K.</v>
      </c>
      <c r="E683" t="str">
        <f>TRIM(LEFT(Customer_Table[[#This Row],[name]],FIND(",",Customer_Table[[#This Row],[name]])-1))</f>
        <v>Thomason</v>
      </c>
    </row>
    <row r="684" spans="1:5" ht="15.6" x14ac:dyDescent="0.3">
      <c r="A684" s="1" t="s">
        <v>1688</v>
      </c>
      <c r="B684" s="1" t="s">
        <v>3066</v>
      </c>
      <c r="C684" t="str">
        <f>TRIM(MID(Customer_Table[[#This Row],[name]],FIND(",",Customer_Table[[#This Row],[name]])+1,3))</f>
        <v>Ms</v>
      </c>
      <c r="D684" t="str">
        <f t="shared" si="10"/>
        <v>Jessica</v>
      </c>
      <c r="E684" t="str">
        <f>TRIM(LEFT(Customer_Table[[#This Row],[name]],FIND(",",Customer_Table[[#This Row],[name]])-1))</f>
        <v>Hancox</v>
      </c>
    </row>
    <row r="685" spans="1:5" ht="15.6" x14ac:dyDescent="0.3">
      <c r="A685" s="1" t="s">
        <v>1687</v>
      </c>
      <c r="B685" s="1" t="s">
        <v>3067</v>
      </c>
      <c r="C685" t="str">
        <f>TRIM(MID(Customer_Table[[#This Row],[name]],FIND(",",Customer_Table[[#This Row],[name]])+1,3))</f>
        <v>Ms</v>
      </c>
      <c r="D685" t="str">
        <f t="shared" si="10"/>
        <v>Kimberly D</v>
      </c>
      <c r="E685" t="str">
        <f>TRIM(LEFT(Customer_Table[[#This Row],[name]],FIND(",",Customer_Table[[#This Row],[name]])-1))</f>
        <v>Canarecci</v>
      </c>
    </row>
    <row r="686" spans="1:5" ht="15.6" x14ac:dyDescent="0.3">
      <c r="A686" s="1" t="s">
        <v>1686</v>
      </c>
      <c r="B686" s="1" t="s">
        <v>3068</v>
      </c>
      <c r="C686" t="str">
        <f>TRIM(MID(Customer_Table[[#This Row],[name]],FIND(",",Customer_Table[[#This Row],[name]])+1,3))</f>
        <v>Mr</v>
      </c>
      <c r="D686" t="str">
        <f t="shared" si="10"/>
        <v>Marc-Olivier</v>
      </c>
      <c r="E686" t="str">
        <f>TRIM(LEFT(Customer_Table[[#This Row],[name]],FIND(",",Customer_Table[[#This Row],[name]])-1))</f>
        <v>Toupin</v>
      </c>
    </row>
    <row r="687" spans="1:5" ht="15.6" x14ac:dyDescent="0.3">
      <c r="A687" s="1" t="s">
        <v>1685</v>
      </c>
      <c r="B687" s="1" t="s">
        <v>3069</v>
      </c>
      <c r="C687" t="str">
        <f>TRIM(MID(Customer_Table[[#This Row],[name]],FIND(",",Customer_Table[[#This Row],[name]])+1,3))</f>
        <v>Mr</v>
      </c>
      <c r="D687" t="str">
        <f t="shared" si="10"/>
        <v>Russell J</v>
      </c>
      <c r="E687" t="str">
        <f>TRIM(LEFT(Customer_Table[[#This Row],[name]],FIND(",",Customer_Table[[#This Row],[name]])-1))</f>
        <v>Mulley</v>
      </c>
    </row>
    <row r="688" spans="1:5" ht="15.6" x14ac:dyDescent="0.3">
      <c r="A688" s="1" t="s">
        <v>1684</v>
      </c>
      <c r="B688" s="1" t="s">
        <v>3070</v>
      </c>
      <c r="C688" t="str">
        <f>TRIM(MID(Customer_Table[[#This Row],[name]],FIND(",",Customer_Table[[#This Row],[name]])+1,3))</f>
        <v>Ms</v>
      </c>
      <c r="D688" t="str">
        <f t="shared" si="10"/>
        <v>Karine</v>
      </c>
      <c r="E688" t="str">
        <f>TRIM(LEFT(Customer_Table[[#This Row],[name]],FIND(",",Customer_Table[[#This Row],[name]])-1))</f>
        <v>Parry</v>
      </c>
    </row>
    <row r="689" spans="1:5" ht="15.6" x14ac:dyDescent="0.3">
      <c r="A689" s="1" t="s">
        <v>1683</v>
      </c>
      <c r="B689" s="1" t="s">
        <v>3071</v>
      </c>
      <c r="C689" t="str">
        <f>TRIM(MID(Customer_Table[[#This Row],[name]],FIND(",",Customer_Table[[#This Row],[name]])+1,3))</f>
        <v>Ms</v>
      </c>
      <c r="D689" t="str">
        <f t="shared" si="10"/>
        <v>Cheryl</v>
      </c>
      <c r="E689" t="str">
        <f>TRIM(LEFT(Customer_Table[[#This Row],[name]],FIND(",",Customer_Table[[#This Row],[name]])-1))</f>
        <v>Mason Cox</v>
      </c>
    </row>
    <row r="690" spans="1:5" ht="15.6" x14ac:dyDescent="0.3">
      <c r="A690" s="1" t="s">
        <v>1682</v>
      </c>
      <c r="B690" s="1" t="s">
        <v>3072</v>
      </c>
      <c r="C690" t="str">
        <f>TRIM(MID(Customer_Table[[#This Row],[name]],FIND(",",Customer_Table[[#This Row],[name]])+1,3))</f>
        <v>Ms</v>
      </c>
      <c r="D690" t="str">
        <f t="shared" si="10"/>
        <v>Allison M.</v>
      </c>
      <c r="E690" t="str">
        <f>TRIM(LEFT(Customer_Table[[#This Row],[name]],FIND(",",Customer_Table[[#This Row],[name]])-1))</f>
        <v>Thompson</v>
      </c>
    </row>
    <row r="691" spans="1:5" ht="15.6" x14ac:dyDescent="0.3">
      <c r="A691" s="1" t="s">
        <v>1681</v>
      </c>
      <c r="B691" s="1" t="s">
        <v>3073</v>
      </c>
      <c r="C691" t="str">
        <f>TRIM(MID(Customer_Table[[#This Row],[name]],FIND(",",Customer_Table[[#This Row],[name]])+1,3))</f>
        <v>Ms</v>
      </c>
      <c r="D691" t="str">
        <f t="shared" si="10"/>
        <v>Adriana</v>
      </c>
      <c r="E691" t="str">
        <f>TRIM(LEFT(Customer_Table[[#This Row],[name]],FIND(",",Customer_Table[[#This Row],[name]])-1))</f>
        <v>Nelson</v>
      </c>
    </row>
    <row r="692" spans="1:5" ht="15.6" x14ac:dyDescent="0.3">
      <c r="A692" s="1" t="s">
        <v>1680</v>
      </c>
      <c r="B692" s="1" t="s">
        <v>3074</v>
      </c>
      <c r="C692" t="str">
        <f>TRIM(MID(Customer_Table[[#This Row],[name]],FIND(",",Customer_Table[[#This Row],[name]])+1,3))</f>
        <v>Ms</v>
      </c>
      <c r="D692" t="str">
        <f t="shared" si="10"/>
        <v>Miranda J</v>
      </c>
      <c r="E692" t="str">
        <f>TRIM(LEFT(Customer_Table[[#This Row],[name]],FIND(",",Customer_Table[[#This Row],[name]])-1))</f>
        <v>Forte</v>
      </c>
    </row>
    <row r="693" spans="1:5" ht="15.6" x14ac:dyDescent="0.3">
      <c r="A693" s="1" t="s">
        <v>1679</v>
      </c>
      <c r="B693" s="1" t="s">
        <v>3075</v>
      </c>
      <c r="C693" t="str">
        <f>TRIM(MID(Customer_Table[[#This Row],[name]],FIND(",",Customer_Table[[#This Row],[name]])+1,3))</f>
        <v>Mr</v>
      </c>
      <c r="D693" t="str">
        <f t="shared" si="10"/>
        <v>Roberto</v>
      </c>
      <c r="E693" t="str">
        <f>TRIM(LEFT(Customer_Table[[#This Row],[name]],FIND(",",Customer_Table[[#This Row],[name]])-1))</f>
        <v>Corona Iturriaga</v>
      </c>
    </row>
    <row r="694" spans="1:5" ht="15.6" x14ac:dyDescent="0.3">
      <c r="A694" s="1" t="s">
        <v>1678</v>
      </c>
      <c r="B694" s="1" t="s">
        <v>3076</v>
      </c>
      <c r="C694" t="str">
        <f>TRIM(MID(Customer_Table[[#This Row],[name]],FIND(",",Customer_Table[[#This Row],[name]])+1,3))</f>
        <v>Mr</v>
      </c>
      <c r="D694" t="str">
        <f t="shared" si="10"/>
        <v>Rebecca B.</v>
      </c>
      <c r="E694" t="str">
        <f>TRIM(LEFT(Customer_Table[[#This Row],[name]],FIND(",",Customer_Table[[#This Row],[name]])-1))</f>
        <v>McCollum</v>
      </c>
    </row>
    <row r="695" spans="1:5" ht="15.6" x14ac:dyDescent="0.3">
      <c r="A695" s="1" t="s">
        <v>1677</v>
      </c>
      <c r="B695" s="1" t="s">
        <v>3077</v>
      </c>
      <c r="C695" t="str">
        <f>TRIM(MID(Customer_Table[[#This Row],[name]],FIND(",",Customer_Table[[#This Row],[name]])+1,3))</f>
        <v>Ms</v>
      </c>
      <c r="D695" t="str">
        <f t="shared" si="10"/>
        <v>Tiffany</v>
      </c>
      <c r="E695" t="str">
        <f>TRIM(LEFT(Customer_Table[[#This Row],[name]],FIND(",",Customer_Table[[#This Row],[name]])-1))</f>
        <v>Hevner</v>
      </c>
    </row>
    <row r="696" spans="1:5" ht="15.6" x14ac:dyDescent="0.3">
      <c r="A696" s="1" t="s">
        <v>1676</v>
      </c>
      <c r="B696" s="1" t="s">
        <v>3078</v>
      </c>
      <c r="C696" t="str">
        <f>TRIM(MID(Customer_Table[[#This Row],[name]],FIND(",",Customer_Table[[#This Row],[name]])+1,3))</f>
        <v>Mr</v>
      </c>
      <c r="D696" t="str">
        <f t="shared" si="10"/>
        <v>Alexander</v>
      </c>
      <c r="E696" t="str">
        <f>TRIM(LEFT(Customer_Table[[#This Row],[name]],FIND(",",Customer_Table[[#This Row],[name]])-1))</f>
        <v>Looi</v>
      </c>
    </row>
    <row r="697" spans="1:5" ht="15.6" x14ac:dyDescent="0.3">
      <c r="A697" s="1" t="s">
        <v>1675</v>
      </c>
      <c r="B697" s="1" t="s">
        <v>3079</v>
      </c>
      <c r="C697" t="str">
        <f>TRIM(MID(Customer_Table[[#This Row],[name]],FIND(",",Customer_Table[[#This Row],[name]])+1,3))</f>
        <v>Mr</v>
      </c>
      <c r="D697" t="str">
        <f t="shared" si="10"/>
        <v>Rich M</v>
      </c>
      <c r="E697" t="str">
        <f>TRIM(LEFT(Customer_Table[[#This Row],[name]],FIND(",",Customer_Table[[#This Row],[name]])-1))</f>
        <v>Power</v>
      </c>
    </row>
    <row r="698" spans="1:5" ht="15.6" x14ac:dyDescent="0.3">
      <c r="A698" s="1" t="s">
        <v>1674</v>
      </c>
      <c r="B698" s="1" t="s">
        <v>3080</v>
      </c>
      <c r="C698" t="str">
        <f>TRIM(MID(Customer_Table[[#This Row],[name]],FIND(",",Customer_Table[[#This Row],[name]])+1,3))</f>
        <v>Mr</v>
      </c>
      <c r="D698" t="str">
        <f t="shared" si="10"/>
        <v>Aaron C</v>
      </c>
      <c r="E698" t="str">
        <f>TRIM(LEFT(Customer_Table[[#This Row],[name]],FIND(",",Customer_Table[[#This Row],[name]])-1))</f>
        <v>Routon</v>
      </c>
    </row>
    <row r="699" spans="1:5" ht="15.6" x14ac:dyDescent="0.3">
      <c r="A699" s="1" t="s">
        <v>1673</v>
      </c>
      <c r="B699" s="1" t="s">
        <v>3081</v>
      </c>
      <c r="C699" t="str">
        <f>TRIM(MID(Customer_Table[[#This Row],[name]],FIND(",",Customer_Table[[#This Row],[name]])+1,3))</f>
        <v>Ms</v>
      </c>
      <c r="D699" t="str">
        <f t="shared" si="10"/>
        <v>Kate</v>
      </c>
      <c r="E699" t="str">
        <f>TRIM(LEFT(Customer_Table[[#This Row],[name]],FIND(",",Customer_Table[[#This Row],[name]])-1))</f>
        <v>Dochelli</v>
      </c>
    </row>
    <row r="700" spans="1:5" ht="15.6" x14ac:dyDescent="0.3">
      <c r="A700" s="1" t="s">
        <v>1672</v>
      </c>
      <c r="B700" s="1" t="s">
        <v>3082</v>
      </c>
      <c r="C700" t="str">
        <f>TRIM(MID(Customer_Table[[#This Row],[name]],FIND(",",Customer_Table[[#This Row],[name]])+1,3))</f>
        <v>Ms</v>
      </c>
      <c r="D700" t="str">
        <f t="shared" si="10"/>
        <v>Maria M</v>
      </c>
      <c r="E700" t="str">
        <f>TRIM(LEFT(Customer_Table[[#This Row],[name]],FIND(",",Customer_Table[[#This Row],[name]])-1))</f>
        <v>Gillespie</v>
      </c>
    </row>
    <row r="701" spans="1:5" ht="15.6" x14ac:dyDescent="0.3">
      <c r="A701" s="1" t="s">
        <v>1671</v>
      </c>
      <c r="B701" s="1" t="s">
        <v>3083</v>
      </c>
      <c r="C701" t="str">
        <f>TRIM(MID(Customer_Table[[#This Row],[name]],FIND(",",Customer_Table[[#This Row],[name]])+1,3))</f>
        <v>Mr</v>
      </c>
      <c r="D701" t="str">
        <f t="shared" si="10"/>
        <v>Daven W</v>
      </c>
      <c r="E701" t="str">
        <f>TRIM(LEFT(Customer_Table[[#This Row],[name]],FIND(",",Customer_Table[[#This Row],[name]])-1))</f>
        <v>Oskvig</v>
      </c>
    </row>
    <row r="702" spans="1:5" ht="15.6" x14ac:dyDescent="0.3">
      <c r="A702" s="1" t="s">
        <v>1670</v>
      </c>
      <c r="B702" s="1" t="s">
        <v>3084</v>
      </c>
      <c r="C702" t="str">
        <f>TRIM(MID(Customer_Table[[#This Row],[name]],FIND(",",Customer_Table[[#This Row],[name]])+1,3))</f>
        <v>Mr</v>
      </c>
      <c r="D702" t="str">
        <f t="shared" si="10"/>
        <v>Brianne</v>
      </c>
      <c r="E702" t="str">
        <f>TRIM(LEFT(Customer_Table[[#This Row],[name]],FIND(",",Customer_Table[[#This Row],[name]])-1))</f>
        <v>Holland-Stergar</v>
      </c>
    </row>
    <row r="703" spans="1:5" ht="15.6" x14ac:dyDescent="0.3">
      <c r="A703" s="1" t="s">
        <v>1669</v>
      </c>
      <c r="B703" s="1" t="s">
        <v>3085</v>
      </c>
      <c r="C703" t="str">
        <f>TRIM(MID(Customer_Table[[#This Row],[name]],FIND(",",Customer_Table[[#This Row],[name]])+1,3))</f>
        <v>Mr</v>
      </c>
      <c r="D703" t="str">
        <f t="shared" si="10"/>
        <v>Hiroki</v>
      </c>
      <c r="E703" t="str">
        <f>TRIM(LEFT(Customer_Table[[#This Row],[name]],FIND(",",Customer_Table[[#This Row],[name]])-1))</f>
        <v>Arai</v>
      </c>
    </row>
    <row r="704" spans="1:5" ht="15.6" x14ac:dyDescent="0.3">
      <c r="A704" s="1" t="s">
        <v>1668</v>
      </c>
      <c r="B704" s="1" t="s">
        <v>3086</v>
      </c>
      <c r="C704" t="str">
        <f>TRIM(MID(Customer_Table[[#This Row],[name]],FIND(",",Customer_Table[[#This Row],[name]])+1,3))</f>
        <v>Mr</v>
      </c>
      <c r="D704" t="str">
        <f t="shared" si="10"/>
        <v>Anders</v>
      </c>
      <c r="E704" t="str">
        <f>TRIM(LEFT(Customer_Table[[#This Row],[name]],FIND(",",Customer_Table[[#This Row],[name]])-1))</f>
        <v>Olausson</v>
      </c>
    </row>
    <row r="705" spans="1:5" ht="15.6" x14ac:dyDescent="0.3">
      <c r="A705" s="1" t="s">
        <v>1667</v>
      </c>
      <c r="B705" s="1" t="s">
        <v>3087</v>
      </c>
      <c r="C705" t="str">
        <f>TRIM(MID(Customer_Table[[#This Row],[name]],FIND(",",Customer_Table[[#This Row],[name]])+1,3))</f>
        <v>Ms</v>
      </c>
      <c r="D705" t="str">
        <f t="shared" si="10"/>
        <v>Danielle</v>
      </c>
      <c r="E705" t="str">
        <f>TRIM(LEFT(Customer_Table[[#This Row],[name]],FIND(",",Customer_Table[[#This Row],[name]])-1))</f>
        <v>Wagner</v>
      </c>
    </row>
    <row r="706" spans="1:5" ht="15.6" x14ac:dyDescent="0.3">
      <c r="A706" s="1" t="s">
        <v>1666</v>
      </c>
      <c r="B706" s="1" t="s">
        <v>3088</v>
      </c>
      <c r="C706" t="str">
        <f>TRIM(MID(Customer_Table[[#This Row],[name]],FIND(",",Customer_Table[[#This Row],[name]])+1,3))</f>
        <v>Ms</v>
      </c>
      <c r="D706" t="str">
        <f t="shared" ref="D706:D769" si="11">TRIM(MID(B706,FIND(" ",B706,FIND(",",B706)+2)+1,LEN(B706)))</f>
        <v>Candace N</v>
      </c>
      <c r="E706" t="str">
        <f>TRIM(LEFT(Customer_Table[[#This Row],[name]],FIND(",",Customer_Table[[#This Row],[name]])-1))</f>
        <v>Delong</v>
      </c>
    </row>
    <row r="707" spans="1:5" ht="15.6" x14ac:dyDescent="0.3">
      <c r="A707" s="1" t="s">
        <v>1665</v>
      </c>
      <c r="B707" s="1" t="s">
        <v>3089</v>
      </c>
      <c r="C707" t="str">
        <f>TRIM(MID(Customer_Table[[#This Row],[name]],FIND(",",Customer_Table[[#This Row],[name]])+1,3))</f>
        <v>Mr</v>
      </c>
      <c r="D707" t="str">
        <f t="shared" si="11"/>
        <v>Bruno F.</v>
      </c>
      <c r="E707" t="str">
        <f>TRIM(LEFT(Customer_Table[[#This Row],[name]],FIND(",",Customer_Table[[#This Row],[name]])-1))</f>
        <v>Mehech</v>
      </c>
    </row>
    <row r="708" spans="1:5" ht="15.6" x14ac:dyDescent="0.3">
      <c r="A708" s="1" t="s">
        <v>1664</v>
      </c>
      <c r="B708" s="1" t="s">
        <v>3090</v>
      </c>
      <c r="C708" t="str">
        <f>TRIM(MID(Customer_Table[[#This Row],[name]],FIND(",",Customer_Table[[#This Row],[name]])+1,3))</f>
        <v>Ms</v>
      </c>
      <c r="D708" t="str">
        <f t="shared" si="11"/>
        <v>Emily</v>
      </c>
      <c r="E708" t="str">
        <f>TRIM(LEFT(Customer_Table[[#This Row],[name]],FIND(",",Customer_Table[[#This Row],[name]])-1))</f>
        <v>Machiela</v>
      </c>
    </row>
    <row r="709" spans="1:5" ht="15.6" x14ac:dyDescent="0.3">
      <c r="A709" s="1" t="s">
        <v>1663</v>
      </c>
      <c r="B709" s="1" t="s">
        <v>3091</v>
      </c>
      <c r="C709" t="str">
        <f>TRIM(MID(Customer_Table[[#This Row],[name]],FIND(",",Customer_Table[[#This Row],[name]])+1,3))</f>
        <v>Mr</v>
      </c>
      <c r="D709" t="str">
        <f t="shared" si="11"/>
        <v>Katie</v>
      </c>
      <c r="E709" t="str">
        <f>TRIM(LEFT(Customer_Table[[#This Row],[name]],FIND(",",Customer_Table[[#This Row],[name]])-1))</f>
        <v>Young</v>
      </c>
    </row>
    <row r="710" spans="1:5" ht="15.6" x14ac:dyDescent="0.3">
      <c r="A710" s="1" t="s">
        <v>1662</v>
      </c>
      <c r="B710" s="1" t="s">
        <v>3092</v>
      </c>
      <c r="C710" t="str">
        <f>TRIM(MID(Customer_Table[[#This Row],[name]],FIND(",",Customer_Table[[#This Row],[name]])+1,3))</f>
        <v>Mr</v>
      </c>
      <c r="D710" t="str">
        <f t="shared" si="11"/>
        <v>Sally</v>
      </c>
      <c r="E710" t="str">
        <f>TRIM(LEFT(Customer_Table[[#This Row],[name]],FIND(",",Customer_Table[[#This Row],[name]])-1))</f>
        <v>Dupere</v>
      </c>
    </row>
    <row r="711" spans="1:5" ht="15.6" x14ac:dyDescent="0.3">
      <c r="A711" s="1" t="s">
        <v>1661</v>
      </c>
      <c r="B711" s="1" t="s">
        <v>3093</v>
      </c>
      <c r="C711" t="str">
        <f>TRIM(MID(Customer_Table[[#This Row],[name]],FIND(",",Customer_Table[[#This Row],[name]])+1,3))</f>
        <v>Ms</v>
      </c>
      <c r="D711" t="str">
        <f t="shared" si="11"/>
        <v>Meaghan J</v>
      </c>
      <c r="E711" t="str">
        <f>TRIM(LEFT(Customer_Table[[#This Row],[name]],FIND(",",Customer_Table[[#This Row],[name]])-1))</f>
        <v>Iandolo</v>
      </c>
    </row>
    <row r="712" spans="1:5" ht="15.6" x14ac:dyDescent="0.3">
      <c r="A712" s="1" t="s">
        <v>1660</v>
      </c>
      <c r="B712" s="1" t="s">
        <v>3094</v>
      </c>
      <c r="C712" t="str">
        <f>TRIM(MID(Customer_Table[[#This Row],[name]],FIND(",",Customer_Table[[#This Row],[name]])+1,3))</f>
        <v>Ms</v>
      </c>
      <c r="D712" t="str">
        <f t="shared" si="11"/>
        <v>Rina</v>
      </c>
      <c r="E712" t="str">
        <f>TRIM(LEFT(Customer_Table[[#This Row],[name]],FIND(",",Customer_Table[[#This Row],[name]])-1))</f>
        <v>Ito</v>
      </c>
    </row>
    <row r="713" spans="1:5" ht="15.6" x14ac:dyDescent="0.3">
      <c r="A713" s="1" t="s">
        <v>1659</v>
      </c>
      <c r="B713" s="1" t="s">
        <v>3095</v>
      </c>
      <c r="C713" t="str">
        <f>TRIM(MID(Customer_Table[[#This Row],[name]],FIND(",",Customer_Table[[#This Row],[name]])+1,3))</f>
        <v>Ms</v>
      </c>
      <c r="D713" t="str">
        <f t="shared" si="11"/>
        <v>Kristin P.</v>
      </c>
      <c r="E713" t="str">
        <f>TRIM(LEFT(Customer_Table[[#This Row],[name]],FIND(",",Customer_Table[[#This Row],[name]])-1))</f>
        <v>Barry</v>
      </c>
    </row>
    <row r="714" spans="1:5" ht="15.6" x14ac:dyDescent="0.3">
      <c r="A714" s="1" t="s">
        <v>1658</v>
      </c>
      <c r="B714" s="1" t="s">
        <v>3096</v>
      </c>
      <c r="C714" t="str">
        <f>TRIM(MID(Customer_Table[[#This Row],[name]],FIND(",",Customer_Table[[#This Row],[name]])+1,3))</f>
        <v>Mr</v>
      </c>
      <c r="D714" t="str">
        <f t="shared" si="11"/>
        <v>Albert</v>
      </c>
      <c r="E714" t="str">
        <f>TRIM(LEFT(Customer_Table[[#This Row],[name]],FIND(",",Customer_Table[[#This Row],[name]])-1))</f>
        <v>Boyce</v>
      </c>
    </row>
    <row r="715" spans="1:5" ht="15.6" x14ac:dyDescent="0.3">
      <c r="A715" s="1" t="s">
        <v>1657</v>
      </c>
      <c r="B715" s="1" t="s">
        <v>3097</v>
      </c>
      <c r="C715" t="str">
        <f>TRIM(MID(Customer_Table[[#This Row],[name]],FIND(",",Customer_Table[[#This Row],[name]])+1,3))</f>
        <v>Mr</v>
      </c>
      <c r="D715" t="str">
        <f t="shared" si="11"/>
        <v>Ashley</v>
      </c>
      <c r="E715" t="str">
        <f>TRIM(LEFT(Customer_Table[[#This Row],[name]],FIND(",",Customer_Table[[#This Row],[name]])-1))</f>
        <v>Lin</v>
      </c>
    </row>
    <row r="716" spans="1:5" ht="15.6" x14ac:dyDescent="0.3">
      <c r="A716" s="1" t="s">
        <v>1656</v>
      </c>
      <c r="B716" s="1" t="s">
        <v>3098</v>
      </c>
      <c r="C716" t="str">
        <f>TRIM(MID(Customer_Table[[#This Row],[name]],FIND(",",Customer_Table[[#This Row],[name]])+1,3))</f>
        <v>Mr</v>
      </c>
      <c r="D716" t="str">
        <f t="shared" si="11"/>
        <v>Shannon L</v>
      </c>
      <c r="E716" t="str">
        <f>TRIM(LEFT(Customer_Table[[#This Row],[name]],FIND(",",Customer_Table[[#This Row],[name]])-1))</f>
        <v>Smith</v>
      </c>
    </row>
    <row r="717" spans="1:5" ht="15.6" x14ac:dyDescent="0.3">
      <c r="A717" s="1" t="s">
        <v>1655</v>
      </c>
      <c r="B717" s="1" t="s">
        <v>3099</v>
      </c>
      <c r="C717" t="str">
        <f>TRIM(MID(Customer_Table[[#This Row],[name]],FIND(",",Customer_Table[[#This Row],[name]])+1,3))</f>
        <v>Ms</v>
      </c>
      <c r="D717" t="str">
        <f t="shared" si="11"/>
        <v>Amy B</v>
      </c>
      <c r="E717" t="str">
        <f>TRIM(LEFT(Customer_Table[[#This Row],[name]],FIND(",",Customer_Table[[#This Row],[name]])-1))</f>
        <v>Nalven</v>
      </c>
    </row>
    <row r="718" spans="1:5" ht="15.6" x14ac:dyDescent="0.3">
      <c r="A718" s="1" t="s">
        <v>1654</v>
      </c>
      <c r="B718" s="1" t="s">
        <v>3100</v>
      </c>
      <c r="C718" t="str">
        <f>TRIM(MID(Customer_Table[[#This Row],[name]],FIND(",",Customer_Table[[#This Row],[name]])+1,3))</f>
        <v>Ms</v>
      </c>
      <c r="D718" t="str">
        <f t="shared" si="11"/>
        <v>A Danielle</v>
      </c>
      <c r="E718" t="str">
        <f>TRIM(LEFT(Customer_Table[[#This Row],[name]],FIND(",",Customer_Table[[#This Row],[name]])-1))</f>
        <v>Bourgeois</v>
      </c>
    </row>
    <row r="719" spans="1:5" ht="15.6" x14ac:dyDescent="0.3">
      <c r="A719" s="1" t="s">
        <v>1653</v>
      </c>
      <c r="B719" s="1" t="s">
        <v>3101</v>
      </c>
      <c r="C719" t="str">
        <f>TRIM(MID(Customer_Table[[#This Row],[name]],FIND(",",Customer_Table[[#This Row],[name]])+1,3))</f>
        <v>Mr</v>
      </c>
      <c r="D719" t="str">
        <f t="shared" si="11"/>
        <v>Conrad F</v>
      </c>
      <c r="E719" t="str">
        <f>TRIM(LEFT(Customer_Table[[#This Row],[name]],FIND(",",Customer_Table[[#This Row],[name]])-1))</f>
        <v>Orloff</v>
      </c>
    </row>
    <row r="720" spans="1:5" ht="15.6" x14ac:dyDescent="0.3">
      <c r="A720" s="1" t="s">
        <v>1652</v>
      </c>
      <c r="B720" s="1" t="s">
        <v>3102</v>
      </c>
      <c r="C720" t="str">
        <f>TRIM(MID(Customer_Table[[#This Row],[name]],FIND(",",Customer_Table[[#This Row],[name]])+1,3))</f>
        <v>Mr</v>
      </c>
      <c r="D720" t="str">
        <f t="shared" si="11"/>
        <v>Josh</v>
      </c>
      <c r="E720" t="str">
        <f>TRIM(LEFT(Customer_Table[[#This Row],[name]],FIND(",",Customer_Table[[#This Row],[name]])-1))</f>
        <v>Ramirez</v>
      </c>
    </row>
    <row r="721" spans="1:5" ht="15.6" x14ac:dyDescent="0.3">
      <c r="A721" s="1" t="s">
        <v>1651</v>
      </c>
      <c r="B721" s="1" t="s">
        <v>3103</v>
      </c>
      <c r="C721" t="str">
        <f>TRIM(MID(Customer_Table[[#This Row],[name]],FIND(",",Customer_Table[[#This Row],[name]])+1,3))</f>
        <v>Mr</v>
      </c>
      <c r="D721" t="str">
        <f t="shared" si="11"/>
        <v>Maxime</v>
      </c>
      <c r="E721" t="str">
        <f>TRIM(LEFT(Customer_Table[[#This Row],[name]],FIND(",",Customer_Table[[#This Row],[name]])-1))</f>
        <v>Fouquet</v>
      </c>
    </row>
    <row r="722" spans="1:5" ht="15.6" x14ac:dyDescent="0.3">
      <c r="A722" s="1" t="s">
        <v>1650</v>
      </c>
      <c r="B722" s="1" t="s">
        <v>3104</v>
      </c>
      <c r="C722" t="str">
        <f>TRIM(MID(Customer_Table[[#This Row],[name]],FIND(",",Customer_Table[[#This Row],[name]])+1,3))</f>
        <v>Ms</v>
      </c>
      <c r="D722" t="str">
        <f t="shared" si="11"/>
        <v>Natalie</v>
      </c>
      <c r="E722" t="str">
        <f>TRIM(LEFT(Customer_Table[[#This Row],[name]],FIND(",",Customer_Table[[#This Row],[name]])-1))</f>
        <v>McPhillips</v>
      </c>
    </row>
    <row r="723" spans="1:5" ht="15.6" x14ac:dyDescent="0.3">
      <c r="A723" s="1" t="s">
        <v>1649</v>
      </c>
      <c r="B723" s="1" t="s">
        <v>3105</v>
      </c>
      <c r="C723" t="str">
        <f>TRIM(MID(Customer_Table[[#This Row],[name]],FIND(",",Customer_Table[[#This Row],[name]])+1,3))</f>
        <v>Ms</v>
      </c>
      <c r="D723" t="str">
        <f t="shared" si="11"/>
        <v>Melissa</v>
      </c>
      <c r="E723" t="str">
        <f>TRIM(LEFT(Customer_Table[[#This Row],[name]],FIND(",",Customer_Table[[#This Row],[name]])-1))</f>
        <v>Burgin</v>
      </c>
    </row>
    <row r="724" spans="1:5" ht="15.6" x14ac:dyDescent="0.3">
      <c r="A724" s="1" t="s">
        <v>1648</v>
      </c>
      <c r="B724" s="1" t="s">
        <v>3106</v>
      </c>
      <c r="C724" t="str">
        <f>TRIM(MID(Customer_Table[[#This Row],[name]],FIND(",",Customer_Table[[#This Row],[name]])+1,3))</f>
        <v>Ms</v>
      </c>
      <c r="D724" t="str">
        <f t="shared" si="11"/>
        <v>Laura P.</v>
      </c>
      <c r="E724" t="str">
        <f>TRIM(LEFT(Customer_Table[[#This Row],[name]],FIND(",",Customer_Table[[#This Row],[name]])-1))</f>
        <v>Roberts</v>
      </c>
    </row>
    <row r="725" spans="1:5" ht="15.6" x14ac:dyDescent="0.3">
      <c r="A725" s="1" t="s">
        <v>1647</v>
      </c>
      <c r="B725" s="1" t="s">
        <v>3107</v>
      </c>
      <c r="C725" t="str">
        <f>TRIM(MID(Customer_Table[[#This Row],[name]],FIND(",",Customer_Table[[#This Row],[name]])+1,3))</f>
        <v>Mr</v>
      </c>
      <c r="D725" t="str">
        <f t="shared" si="11"/>
        <v>Lisa</v>
      </c>
      <c r="E725" t="str">
        <f>TRIM(LEFT(Customer_Table[[#This Row],[name]],FIND(",",Customer_Table[[#This Row],[name]])-1))</f>
        <v>Nemec</v>
      </c>
    </row>
    <row r="726" spans="1:5" ht="15.6" x14ac:dyDescent="0.3">
      <c r="A726" s="1" t="s">
        <v>1646</v>
      </c>
      <c r="B726" s="1" t="s">
        <v>3108</v>
      </c>
      <c r="C726" t="str">
        <f>TRIM(MID(Customer_Table[[#This Row],[name]],FIND(",",Customer_Table[[#This Row],[name]])+1,3))</f>
        <v>Mr</v>
      </c>
      <c r="D726" t="str">
        <f t="shared" si="11"/>
        <v>William D. Jr.</v>
      </c>
      <c r="E726" t="str">
        <f>TRIM(LEFT(Customer_Table[[#This Row],[name]],FIND(",",Customer_Table[[#This Row],[name]])-1))</f>
        <v>Appman</v>
      </c>
    </row>
    <row r="727" spans="1:5" ht="15.6" x14ac:dyDescent="0.3">
      <c r="A727" s="1" t="s">
        <v>1645</v>
      </c>
      <c r="B727" s="1" t="s">
        <v>3109</v>
      </c>
      <c r="C727" t="str">
        <f>TRIM(MID(Customer_Table[[#This Row],[name]],FIND(",",Customer_Table[[#This Row],[name]])+1,3))</f>
        <v>Mr</v>
      </c>
      <c r="D727" t="str">
        <f t="shared" si="11"/>
        <v>James</v>
      </c>
      <c r="E727" t="str">
        <f>TRIM(LEFT(Customer_Table[[#This Row],[name]],FIND(",",Customer_Table[[#This Row],[name]])-1))</f>
        <v>Driscoll</v>
      </c>
    </row>
    <row r="728" spans="1:5" ht="15.6" x14ac:dyDescent="0.3">
      <c r="A728" s="1" t="s">
        <v>1644</v>
      </c>
      <c r="B728" s="1" t="s">
        <v>3110</v>
      </c>
      <c r="C728" t="str">
        <f>TRIM(MID(Customer_Table[[#This Row],[name]],FIND(",",Customer_Table[[#This Row],[name]])+1,3))</f>
        <v>Mr</v>
      </c>
      <c r="D728" t="str">
        <f t="shared" si="11"/>
        <v>John</v>
      </c>
      <c r="E728" t="str">
        <f>TRIM(LEFT(Customer_Table[[#This Row],[name]],FIND(",",Customer_Table[[#This Row],[name]])-1))</f>
        <v>Glotzbach</v>
      </c>
    </row>
    <row r="729" spans="1:5" ht="15.6" x14ac:dyDescent="0.3">
      <c r="A729" s="1" t="s">
        <v>1643</v>
      </c>
      <c r="B729" s="1" t="s">
        <v>3111</v>
      </c>
      <c r="C729" t="str">
        <f>TRIM(MID(Customer_Table[[#This Row],[name]],FIND(",",Customer_Table[[#This Row],[name]])+1,3))</f>
        <v>Mr</v>
      </c>
      <c r="D729" t="str">
        <f t="shared" si="11"/>
        <v>Adam S</v>
      </c>
      <c r="E729" t="str">
        <f>TRIM(LEFT(Customer_Table[[#This Row],[name]],FIND(",",Customer_Table[[#This Row],[name]])-1))</f>
        <v>Tenforde</v>
      </c>
    </row>
    <row r="730" spans="1:5" ht="15.6" x14ac:dyDescent="0.3">
      <c r="A730" s="1" t="s">
        <v>1642</v>
      </c>
      <c r="B730" s="1" t="s">
        <v>3112</v>
      </c>
      <c r="C730" t="str">
        <f>TRIM(MID(Customer_Table[[#This Row],[name]],FIND(",",Customer_Table[[#This Row],[name]])+1,3))</f>
        <v>Mr</v>
      </c>
      <c r="D730" t="str">
        <f t="shared" si="11"/>
        <v>Armando</v>
      </c>
      <c r="E730" t="str">
        <f>TRIM(LEFT(Customer_Table[[#This Row],[name]],FIND(",",Customer_Table[[#This Row],[name]])-1))</f>
        <v>Ramirez</v>
      </c>
    </row>
    <row r="731" spans="1:5" ht="15.6" x14ac:dyDescent="0.3">
      <c r="A731" s="1" t="s">
        <v>1641</v>
      </c>
      <c r="B731" s="1" t="s">
        <v>3113</v>
      </c>
      <c r="C731" t="str">
        <f>TRIM(MID(Customer_Table[[#This Row],[name]],FIND(",",Customer_Table[[#This Row],[name]])+1,3))</f>
        <v>Ms</v>
      </c>
      <c r="D731" t="str">
        <f t="shared" si="11"/>
        <v>Dana</v>
      </c>
      <c r="E731" t="str">
        <f>TRIM(LEFT(Customer_Table[[#This Row],[name]],FIND(",",Customer_Table[[#This Row],[name]])-1))</f>
        <v>Stanley Torres</v>
      </c>
    </row>
    <row r="732" spans="1:5" ht="15.6" x14ac:dyDescent="0.3">
      <c r="A732" s="1" t="s">
        <v>1640</v>
      </c>
      <c r="B732" s="1" t="s">
        <v>3114</v>
      </c>
      <c r="C732" t="str">
        <f>TRIM(MID(Customer_Table[[#This Row],[name]],FIND(",",Customer_Table[[#This Row],[name]])+1,3))</f>
        <v>Ms</v>
      </c>
      <c r="D732" t="str">
        <f t="shared" si="11"/>
        <v>Jennifer L</v>
      </c>
      <c r="E732" t="str">
        <f>TRIM(LEFT(Customer_Table[[#This Row],[name]],FIND(",",Customer_Table[[#This Row],[name]])-1))</f>
        <v>Vandongen</v>
      </c>
    </row>
    <row r="733" spans="1:5" ht="15.6" x14ac:dyDescent="0.3">
      <c r="A733" s="1" t="s">
        <v>1639</v>
      </c>
      <c r="B733" s="1" t="s">
        <v>3115</v>
      </c>
      <c r="C733" t="str">
        <f>TRIM(MID(Customer_Table[[#This Row],[name]],FIND(",",Customer_Table[[#This Row],[name]])+1,3))</f>
        <v>Mr</v>
      </c>
      <c r="D733" t="str">
        <f t="shared" si="11"/>
        <v>Benjamin</v>
      </c>
      <c r="E733" t="str">
        <f>TRIM(LEFT(Customer_Table[[#This Row],[name]],FIND(",",Customer_Table[[#This Row],[name]])-1))</f>
        <v>Liebald</v>
      </c>
    </row>
    <row r="734" spans="1:5" ht="15.6" x14ac:dyDescent="0.3">
      <c r="A734" s="1" t="s">
        <v>1638</v>
      </c>
      <c r="B734" s="1" t="s">
        <v>3116</v>
      </c>
      <c r="C734" t="str">
        <f>TRIM(MID(Customer_Table[[#This Row],[name]],FIND(",",Customer_Table[[#This Row],[name]])+1,3))</f>
        <v>Ms</v>
      </c>
      <c r="D734" t="str">
        <f t="shared" si="11"/>
        <v>Tanya</v>
      </c>
      <c r="E734" t="str">
        <f>TRIM(LEFT(Customer_Table[[#This Row],[name]],FIND(",",Customer_Table[[#This Row],[name]])-1))</f>
        <v>Holte</v>
      </c>
    </row>
    <row r="735" spans="1:5" ht="15.6" x14ac:dyDescent="0.3">
      <c r="A735" s="1" t="s">
        <v>1637</v>
      </c>
      <c r="B735" s="1" t="s">
        <v>3117</v>
      </c>
      <c r="C735" t="str">
        <f>TRIM(MID(Customer_Table[[#This Row],[name]],FIND(",",Customer_Table[[#This Row],[name]])+1,3))</f>
        <v>Ms</v>
      </c>
      <c r="D735" t="str">
        <f t="shared" si="11"/>
        <v>Tracy</v>
      </c>
      <c r="E735" t="str">
        <f>TRIM(LEFT(Customer_Table[[#This Row],[name]],FIND(",",Customer_Table[[#This Row],[name]])-1))</f>
        <v>Johnson</v>
      </c>
    </row>
    <row r="736" spans="1:5" ht="15.6" x14ac:dyDescent="0.3">
      <c r="A736" s="1" t="s">
        <v>1636</v>
      </c>
      <c r="B736" s="1" t="s">
        <v>3118</v>
      </c>
      <c r="C736" t="str">
        <f>TRIM(MID(Customer_Table[[#This Row],[name]],FIND(",",Customer_Table[[#This Row],[name]])+1,3))</f>
        <v>Ms</v>
      </c>
      <c r="D736" t="str">
        <f t="shared" si="11"/>
        <v>Emily S</v>
      </c>
      <c r="E736" t="str">
        <f>TRIM(LEFT(Customer_Table[[#This Row],[name]],FIND(",",Customer_Table[[#This Row],[name]])-1))</f>
        <v>Bartlett</v>
      </c>
    </row>
    <row r="737" spans="1:5" ht="15.6" x14ac:dyDescent="0.3">
      <c r="A737" s="1" t="s">
        <v>1635</v>
      </c>
      <c r="B737" s="1" t="s">
        <v>3119</v>
      </c>
      <c r="C737" t="str">
        <f>TRIM(MID(Customer_Table[[#This Row],[name]],FIND(",",Customer_Table[[#This Row],[name]])+1,3))</f>
        <v>Ms</v>
      </c>
      <c r="D737" t="str">
        <f t="shared" si="11"/>
        <v>Kelly R</v>
      </c>
      <c r="E737" t="str">
        <f>TRIM(LEFT(Customer_Table[[#This Row],[name]],FIND(",",Customer_Table[[#This Row],[name]])-1))</f>
        <v>Bergman</v>
      </c>
    </row>
    <row r="738" spans="1:5" ht="15.6" x14ac:dyDescent="0.3">
      <c r="A738" s="1" t="s">
        <v>1634</v>
      </c>
      <c r="B738" s="1" t="s">
        <v>3120</v>
      </c>
      <c r="C738" t="str">
        <f>TRIM(MID(Customer_Table[[#This Row],[name]],FIND(",",Customer_Table[[#This Row],[name]])+1,3))</f>
        <v>Mr</v>
      </c>
      <c r="D738" t="str">
        <f t="shared" si="11"/>
        <v>Kyle</v>
      </c>
      <c r="E738" t="str">
        <f>TRIM(LEFT(Customer_Table[[#This Row],[name]],FIND(",",Customer_Table[[#This Row],[name]])-1))</f>
        <v>Aitken</v>
      </c>
    </row>
    <row r="739" spans="1:5" ht="15.6" x14ac:dyDescent="0.3">
      <c r="A739" s="1" t="s">
        <v>1633</v>
      </c>
      <c r="B739" s="1" t="s">
        <v>3121</v>
      </c>
      <c r="C739" t="str">
        <f>TRIM(MID(Customer_Table[[#This Row],[name]],FIND(",",Customer_Table[[#This Row],[name]])+1,3))</f>
        <v>Mr</v>
      </c>
      <c r="D739" t="str">
        <f t="shared" si="11"/>
        <v>Bruce A Jr.</v>
      </c>
      <c r="E739" t="str">
        <f>TRIM(LEFT(Customer_Table[[#This Row],[name]],FIND(",",Customer_Table[[#This Row],[name]])-1))</f>
        <v>Berger</v>
      </c>
    </row>
    <row r="740" spans="1:5" ht="15.6" x14ac:dyDescent="0.3">
      <c r="A740" s="1" t="s">
        <v>1632</v>
      </c>
      <c r="B740" s="1" t="s">
        <v>3122</v>
      </c>
      <c r="C740" t="str">
        <f>TRIM(MID(Customer_Table[[#This Row],[name]],FIND(",",Customer_Table[[#This Row],[name]])+1,3))</f>
        <v>Mr</v>
      </c>
      <c r="D740" t="str">
        <f t="shared" si="11"/>
        <v>Cary J</v>
      </c>
      <c r="E740" t="str">
        <f>TRIM(LEFT(Customer_Table[[#This Row],[name]],FIND(",",Customer_Table[[#This Row],[name]])-1))</f>
        <v>Richey</v>
      </c>
    </row>
    <row r="741" spans="1:5" ht="15.6" x14ac:dyDescent="0.3">
      <c r="A741" s="1" t="s">
        <v>1631</v>
      </c>
      <c r="B741" s="1" t="s">
        <v>3123</v>
      </c>
      <c r="C741" t="str">
        <f>TRIM(MID(Customer_Table[[#This Row],[name]],FIND(",",Customer_Table[[#This Row],[name]])+1,3))</f>
        <v>Mr</v>
      </c>
      <c r="D741" t="str">
        <f t="shared" si="11"/>
        <v>Jill M</v>
      </c>
      <c r="E741" t="str">
        <f>TRIM(LEFT(Customer_Table[[#This Row],[name]],FIND(",",Customer_Table[[#This Row],[name]])-1))</f>
        <v>Trotter</v>
      </c>
    </row>
    <row r="742" spans="1:5" ht="15.6" x14ac:dyDescent="0.3">
      <c r="A742" s="1" t="s">
        <v>1630</v>
      </c>
      <c r="B742" s="1" t="s">
        <v>3124</v>
      </c>
      <c r="C742" t="str">
        <f>TRIM(MID(Customer_Table[[#This Row],[name]],FIND(",",Customer_Table[[#This Row],[name]])+1,3))</f>
        <v>Mr</v>
      </c>
      <c r="D742" t="str">
        <f t="shared" si="11"/>
        <v>Chris</v>
      </c>
      <c r="E742" t="str">
        <f>TRIM(LEFT(Customer_Table[[#This Row],[name]],FIND(",",Customer_Table[[#This Row],[name]])-1))</f>
        <v>Chavez</v>
      </c>
    </row>
    <row r="743" spans="1:5" ht="15.6" x14ac:dyDescent="0.3">
      <c r="A743" s="1" t="s">
        <v>1629</v>
      </c>
      <c r="B743" s="1" t="s">
        <v>3125</v>
      </c>
      <c r="C743" t="str">
        <f>TRIM(MID(Customer_Table[[#This Row],[name]],FIND(",",Customer_Table[[#This Row],[name]])+1,3))</f>
        <v>Mr</v>
      </c>
      <c r="D743" t="str">
        <f t="shared" si="11"/>
        <v>Michael E.</v>
      </c>
      <c r="E743" t="str">
        <f>TRIM(LEFT(Customer_Table[[#This Row],[name]],FIND(",",Customer_Table[[#This Row],[name]])-1))</f>
        <v>Orifice</v>
      </c>
    </row>
    <row r="744" spans="1:5" ht="15.6" x14ac:dyDescent="0.3">
      <c r="A744" s="1" t="s">
        <v>1628</v>
      </c>
      <c r="B744" s="1" t="s">
        <v>3126</v>
      </c>
      <c r="C744" t="str">
        <f>TRIM(MID(Customer_Table[[#This Row],[name]],FIND(",",Customer_Table[[#This Row],[name]])+1,3))</f>
        <v>Mr</v>
      </c>
      <c r="D744" t="str">
        <f t="shared" si="11"/>
        <v>Lauren</v>
      </c>
      <c r="E744" t="str">
        <f>TRIM(LEFT(Customer_Table[[#This Row],[name]],FIND(",",Customer_Table[[#This Row],[name]])-1))</f>
        <v>Farkash</v>
      </c>
    </row>
    <row r="745" spans="1:5" ht="15.6" x14ac:dyDescent="0.3">
      <c r="A745" s="1" t="s">
        <v>1627</v>
      </c>
      <c r="B745" s="1" t="s">
        <v>3127</v>
      </c>
      <c r="C745" t="str">
        <f>TRIM(MID(Customer_Table[[#This Row],[name]],FIND(",",Customer_Table[[#This Row],[name]])+1,3))</f>
        <v>Mr</v>
      </c>
      <c r="D745" t="str">
        <f t="shared" si="11"/>
        <v>Kathryn E</v>
      </c>
      <c r="E745" t="str">
        <f>TRIM(LEFT(Customer_Table[[#This Row],[name]],FIND(",",Customer_Table[[#This Row],[name]])-1))</f>
        <v>Hribar</v>
      </c>
    </row>
    <row r="746" spans="1:5" ht="15.6" x14ac:dyDescent="0.3">
      <c r="A746" s="1" t="s">
        <v>1626</v>
      </c>
      <c r="B746" s="1" t="s">
        <v>3128</v>
      </c>
      <c r="C746" t="str">
        <f>TRIM(MID(Customer_Table[[#This Row],[name]],FIND(",",Customer_Table[[#This Row],[name]])+1,3))</f>
        <v>Ms</v>
      </c>
      <c r="D746" t="str">
        <f t="shared" si="11"/>
        <v>Polly</v>
      </c>
      <c r="E746" t="str">
        <f>TRIM(LEFT(Customer_Table[[#This Row],[name]],FIND(",",Customer_Table[[#This Row],[name]])-1))</f>
        <v>Crawford</v>
      </c>
    </row>
    <row r="747" spans="1:5" ht="15.6" x14ac:dyDescent="0.3">
      <c r="A747" s="1" t="s">
        <v>1625</v>
      </c>
      <c r="B747" s="1" t="s">
        <v>3129</v>
      </c>
      <c r="C747" t="str">
        <f>TRIM(MID(Customer_Table[[#This Row],[name]],FIND(",",Customer_Table[[#This Row],[name]])+1,3))</f>
        <v>Mr</v>
      </c>
      <c r="D747" t="str">
        <f t="shared" si="11"/>
        <v>Mark H.</v>
      </c>
      <c r="E747" t="str">
        <f>TRIM(LEFT(Customer_Table[[#This Row],[name]],FIND(",",Customer_Table[[#This Row],[name]])-1))</f>
        <v>Sittlington</v>
      </c>
    </row>
    <row r="748" spans="1:5" ht="15.6" x14ac:dyDescent="0.3">
      <c r="A748" s="1" t="s">
        <v>1624</v>
      </c>
      <c r="B748" s="1" t="s">
        <v>3130</v>
      </c>
      <c r="C748" t="str">
        <f>TRIM(MID(Customer_Table[[#This Row],[name]],FIND(",",Customer_Table[[#This Row],[name]])+1,3))</f>
        <v>Mr</v>
      </c>
      <c r="D748" t="str">
        <f t="shared" si="11"/>
        <v>Jessie M.</v>
      </c>
      <c r="E748" t="str">
        <f>TRIM(LEFT(Customer_Table[[#This Row],[name]],FIND(",",Customer_Table[[#This Row],[name]])-1))</f>
        <v>Silbert</v>
      </c>
    </row>
    <row r="749" spans="1:5" ht="15.6" x14ac:dyDescent="0.3">
      <c r="A749" s="1" t="s">
        <v>1623</v>
      </c>
      <c r="B749" s="1" t="s">
        <v>3131</v>
      </c>
      <c r="C749" t="str">
        <f>TRIM(MID(Customer_Table[[#This Row],[name]],FIND(",",Customer_Table[[#This Row],[name]])+1,3))</f>
        <v>Mr</v>
      </c>
      <c r="D749" t="str">
        <f t="shared" si="11"/>
        <v>Chris</v>
      </c>
      <c r="E749" t="str">
        <f>TRIM(LEFT(Customer_Table[[#This Row],[name]],FIND(",",Customer_Table[[#This Row],[name]])-1))</f>
        <v>Carrique</v>
      </c>
    </row>
    <row r="750" spans="1:5" ht="15.6" x14ac:dyDescent="0.3">
      <c r="A750" s="1" t="s">
        <v>1622</v>
      </c>
      <c r="B750" s="1" t="s">
        <v>3132</v>
      </c>
      <c r="C750" t="str">
        <f>TRIM(MID(Customer_Table[[#This Row],[name]],FIND(",",Customer_Table[[#This Row],[name]])+1,3))</f>
        <v>Mr</v>
      </c>
      <c r="D750" t="str">
        <f t="shared" si="11"/>
        <v>Daniel</v>
      </c>
      <c r="E750" t="str">
        <f>TRIM(LEFT(Customer_Table[[#This Row],[name]],FIND(",",Customer_Table[[#This Row],[name]])-1))</f>
        <v>Kosla</v>
      </c>
    </row>
    <row r="751" spans="1:5" ht="15.6" x14ac:dyDescent="0.3">
      <c r="A751" s="1" t="s">
        <v>1621</v>
      </c>
      <c r="B751" s="1" t="s">
        <v>3133</v>
      </c>
      <c r="C751" t="str">
        <f>TRIM(MID(Customer_Table[[#This Row],[name]],FIND(",",Customer_Table[[#This Row],[name]])+1,3))</f>
        <v>Ms</v>
      </c>
      <c r="D751" t="str">
        <f t="shared" si="11"/>
        <v>Megan</v>
      </c>
      <c r="E751" t="str">
        <f>TRIM(LEFT(Customer_Table[[#This Row],[name]],FIND(",",Customer_Table[[#This Row],[name]])-1))</f>
        <v>Parker</v>
      </c>
    </row>
    <row r="752" spans="1:5" ht="15.6" x14ac:dyDescent="0.3">
      <c r="A752" s="1" t="s">
        <v>1620</v>
      </c>
      <c r="B752" s="1" t="s">
        <v>3134</v>
      </c>
      <c r="C752" t="str">
        <f>TRIM(MID(Customer_Table[[#This Row],[name]],FIND(",",Customer_Table[[#This Row],[name]])+1,3))</f>
        <v>Mr</v>
      </c>
      <c r="D752" t="str">
        <f t="shared" si="11"/>
        <v>Kevin</v>
      </c>
      <c r="E752" t="str">
        <f>TRIM(LEFT(Customer_Table[[#This Row],[name]],FIND(",",Customer_Table[[#This Row],[name]])-1))</f>
        <v>Horton</v>
      </c>
    </row>
    <row r="753" spans="1:5" ht="15.6" x14ac:dyDescent="0.3">
      <c r="A753" s="1" t="s">
        <v>1619</v>
      </c>
      <c r="B753" s="1" t="s">
        <v>3135</v>
      </c>
      <c r="C753" t="str">
        <f>TRIM(MID(Customer_Table[[#This Row],[name]],FIND(",",Customer_Table[[#This Row],[name]])+1,3))</f>
        <v>Ms</v>
      </c>
      <c r="D753" t="str">
        <f t="shared" si="11"/>
        <v>Caroline S.</v>
      </c>
      <c r="E753" t="str">
        <f>TRIM(LEFT(Customer_Table[[#This Row],[name]],FIND(",",Customer_Table[[#This Row],[name]])-1))</f>
        <v>Boller</v>
      </c>
    </row>
    <row r="754" spans="1:5" ht="15.6" x14ac:dyDescent="0.3">
      <c r="A754" s="1" t="s">
        <v>1618</v>
      </c>
      <c r="B754" s="1" t="s">
        <v>3136</v>
      </c>
      <c r="C754" t="str">
        <f>TRIM(MID(Customer_Table[[#This Row],[name]],FIND(",",Customer_Table[[#This Row],[name]])+1,3))</f>
        <v>Ms</v>
      </c>
      <c r="D754" t="str">
        <f t="shared" si="11"/>
        <v>Nuta</v>
      </c>
      <c r="E754" t="str">
        <f>TRIM(LEFT(Customer_Table[[#This Row],[name]],FIND(",",Customer_Table[[#This Row],[name]])-1))</f>
        <v>Olaru</v>
      </c>
    </row>
    <row r="755" spans="1:5" ht="15.6" x14ac:dyDescent="0.3">
      <c r="A755" s="1" t="s">
        <v>1617</v>
      </c>
      <c r="B755" s="1" t="s">
        <v>3137</v>
      </c>
      <c r="C755" t="str">
        <f>TRIM(MID(Customer_Table[[#This Row],[name]],FIND(",",Customer_Table[[#This Row],[name]])+1,3))</f>
        <v>Ms</v>
      </c>
      <c r="D755" t="str">
        <f t="shared" si="11"/>
        <v>Margie</v>
      </c>
      <c r="E755" t="str">
        <f>TRIM(LEFT(Customer_Table[[#This Row],[name]],FIND(",",Customer_Table[[#This Row],[name]])-1))</f>
        <v>Prescott</v>
      </c>
    </row>
    <row r="756" spans="1:5" ht="15.6" x14ac:dyDescent="0.3">
      <c r="A756" s="1" t="s">
        <v>1616</v>
      </c>
      <c r="B756" s="1" t="s">
        <v>3138</v>
      </c>
      <c r="C756" t="str">
        <f>TRIM(MID(Customer_Table[[#This Row],[name]],FIND(",",Customer_Table[[#This Row],[name]])+1,3))</f>
        <v>Mr</v>
      </c>
      <c r="D756" t="str">
        <f t="shared" si="11"/>
        <v>Heidi</v>
      </c>
      <c r="E756" t="str">
        <f>TRIM(LEFT(Customer_Table[[#This Row],[name]],FIND(",",Customer_Table[[#This Row],[name]])-1))</f>
        <v>Hines</v>
      </c>
    </row>
    <row r="757" spans="1:5" ht="15.6" x14ac:dyDescent="0.3">
      <c r="A757" s="1" t="s">
        <v>1615</v>
      </c>
      <c r="B757" s="1" t="s">
        <v>3139</v>
      </c>
      <c r="C757" t="str">
        <f>TRIM(MID(Customer_Table[[#This Row],[name]],FIND(",",Customer_Table[[#This Row],[name]])+1,3))</f>
        <v>Mr</v>
      </c>
      <c r="D757" t="str">
        <f t="shared" si="11"/>
        <v>Diego J</v>
      </c>
      <c r="E757" t="str">
        <f>TRIM(LEFT(Customer_Table[[#This Row],[name]],FIND(",",Customer_Table[[#This Row],[name]])-1))</f>
        <v>Blanton</v>
      </c>
    </row>
    <row r="758" spans="1:5" ht="15.6" x14ac:dyDescent="0.3">
      <c r="A758" s="1" t="s">
        <v>1614</v>
      </c>
      <c r="B758" s="1" t="s">
        <v>3140</v>
      </c>
      <c r="C758" t="str">
        <f>TRIM(MID(Customer_Table[[#This Row],[name]],FIND(",",Customer_Table[[#This Row],[name]])+1,3))</f>
        <v>Mr</v>
      </c>
      <c r="D758" t="str">
        <f t="shared" si="11"/>
        <v>Enrique M Sr.</v>
      </c>
      <c r="E758" t="str">
        <f>TRIM(LEFT(Customer_Table[[#This Row],[name]],FIND(",",Customer_Table[[#This Row],[name]])-1))</f>
        <v>Bustamante</v>
      </c>
    </row>
    <row r="759" spans="1:5" ht="15.6" x14ac:dyDescent="0.3">
      <c r="A759" s="1" t="s">
        <v>1613</v>
      </c>
      <c r="B759" s="1" t="s">
        <v>3141</v>
      </c>
      <c r="C759" t="str">
        <f>TRIM(MID(Customer_Table[[#This Row],[name]],FIND(",",Customer_Table[[#This Row],[name]])+1,3))</f>
        <v>Mr</v>
      </c>
      <c r="D759" t="str">
        <f t="shared" si="11"/>
        <v>Greg</v>
      </c>
      <c r="E759" t="str">
        <f>TRIM(LEFT(Customer_Table[[#This Row],[name]],FIND(",",Customer_Table[[#This Row],[name]])-1))</f>
        <v>McCann</v>
      </c>
    </row>
    <row r="760" spans="1:5" ht="15.6" x14ac:dyDescent="0.3">
      <c r="A760" s="1" t="s">
        <v>1612</v>
      </c>
      <c r="B760" s="1" t="s">
        <v>3142</v>
      </c>
      <c r="C760" t="str">
        <f>TRIM(MID(Customer_Table[[#This Row],[name]],FIND(",",Customer_Table[[#This Row],[name]])+1,3))</f>
        <v>Mr</v>
      </c>
      <c r="D760" t="str">
        <f t="shared" si="11"/>
        <v>Filip</v>
      </c>
      <c r="E760" t="str">
        <f>TRIM(LEFT(Customer_Table[[#This Row],[name]],FIND(",",Customer_Table[[#This Row],[name]])-1))</f>
        <v>Schmole</v>
      </c>
    </row>
    <row r="761" spans="1:5" ht="15.6" x14ac:dyDescent="0.3">
      <c r="A761" s="1" t="s">
        <v>1611</v>
      </c>
      <c r="B761" s="1" t="s">
        <v>3143</v>
      </c>
      <c r="C761" t="str">
        <f>TRIM(MID(Customer_Table[[#This Row],[name]],FIND(",",Customer_Table[[#This Row],[name]])+1,3))</f>
        <v>Ms</v>
      </c>
      <c r="D761" t="str">
        <f t="shared" si="11"/>
        <v>Rosemary E.</v>
      </c>
      <c r="E761" t="str">
        <f>TRIM(LEFT(Customer_Table[[#This Row],[name]],FIND(",",Customer_Table[[#This Row],[name]])-1))</f>
        <v>Barber</v>
      </c>
    </row>
    <row r="762" spans="1:5" ht="15.6" x14ac:dyDescent="0.3">
      <c r="A762" s="1" t="s">
        <v>1610</v>
      </c>
      <c r="B762" s="1" t="s">
        <v>3144</v>
      </c>
      <c r="C762" t="str">
        <f>TRIM(MID(Customer_Table[[#This Row],[name]],FIND(",",Customer_Table[[#This Row],[name]])+1,3))</f>
        <v>Ms</v>
      </c>
      <c r="D762" t="str">
        <f t="shared" si="11"/>
        <v>Lisa</v>
      </c>
      <c r="E762" t="str">
        <f>TRIM(LEFT(Customer_Table[[#This Row],[name]],FIND(",",Customer_Table[[#This Row],[name]])-1))</f>
        <v>Reichmann</v>
      </c>
    </row>
    <row r="763" spans="1:5" ht="15.6" x14ac:dyDescent="0.3">
      <c r="A763" s="1" t="s">
        <v>1609</v>
      </c>
      <c r="B763" s="1" t="s">
        <v>3145</v>
      </c>
      <c r="C763" t="str">
        <f>TRIM(MID(Customer_Table[[#This Row],[name]],FIND(",",Customer_Table[[#This Row],[name]])+1,3))</f>
        <v>Mr</v>
      </c>
      <c r="D763" t="str">
        <f t="shared" si="11"/>
        <v>Jason</v>
      </c>
      <c r="E763" t="str">
        <f>TRIM(LEFT(Customer_Table[[#This Row],[name]],FIND(",",Customer_Table[[#This Row],[name]])-1))</f>
        <v>Cavatorta</v>
      </c>
    </row>
    <row r="764" spans="1:5" ht="15.6" x14ac:dyDescent="0.3">
      <c r="A764" s="1" t="s">
        <v>1608</v>
      </c>
      <c r="B764" s="1" t="s">
        <v>3146</v>
      </c>
      <c r="C764" t="str">
        <f>TRIM(MID(Customer_Table[[#This Row],[name]],FIND(",",Customer_Table[[#This Row],[name]])+1,3))</f>
        <v>Ms</v>
      </c>
      <c r="D764" t="str">
        <f t="shared" si="11"/>
        <v>Courtney</v>
      </c>
      <c r="E764" t="str">
        <f>TRIM(LEFT(Customer_Table[[#This Row],[name]],FIND(",",Customer_Table[[#This Row],[name]])-1))</f>
        <v>Yaeger</v>
      </c>
    </row>
    <row r="765" spans="1:5" ht="15.6" x14ac:dyDescent="0.3">
      <c r="A765" s="1" t="s">
        <v>1607</v>
      </c>
      <c r="B765" s="1" t="s">
        <v>3147</v>
      </c>
      <c r="C765" t="str">
        <f>TRIM(MID(Customer_Table[[#This Row],[name]],FIND(",",Customer_Table[[#This Row],[name]])+1,3))</f>
        <v>Ms</v>
      </c>
      <c r="D765" t="str">
        <f t="shared" si="11"/>
        <v>Jennifer R.</v>
      </c>
      <c r="E765" t="str">
        <f>TRIM(LEFT(Customer_Table[[#This Row],[name]],FIND(",",Customer_Table[[#This Row],[name]])-1))</f>
        <v>Hughes</v>
      </c>
    </row>
    <row r="766" spans="1:5" ht="15.6" x14ac:dyDescent="0.3">
      <c r="A766" s="1" t="s">
        <v>1606</v>
      </c>
      <c r="B766" s="1" t="s">
        <v>3148</v>
      </c>
      <c r="C766" t="str">
        <f>TRIM(MID(Customer_Table[[#This Row],[name]],FIND(",",Customer_Table[[#This Row],[name]])+1,3))</f>
        <v>Ms</v>
      </c>
      <c r="D766" t="str">
        <f t="shared" si="11"/>
        <v>Lauren E</v>
      </c>
      <c r="E766" t="str">
        <f>TRIM(LEFT(Customer_Table[[#This Row],[name]],FIND(",",Customer_Table[[#This Row],[name]])-1))</f>
        <v>Donahue</v>
      </c>
    </row>
    <row r="767" spans="1:5" ht="15.6" x14ac:dyDescent="0.3">
      <c r="A767" s="1" t="s">
        <v>1605</v>
      </c>
      <c r="B767" s="1" t="s">
        <v>3149</v>
      </c>
      <c r="C767" t="str">
        <f>TRIM(MID(Customer_Table[[#This Row],[name]],FIND(",",Customer_Table[[#This Row],[name]])+1,3))</f>
        <v>Ms</v>
      </c>
      <c r="D767" t="str">
        <f t="shared" si="11"/>
        <v>Ashley M.</v>
      </c>
      <c r="E767" t="str">
        <f>TRIM(LEFT(Customer_Table[[#This Row],[name]],FIND(",",Customer_Table[[#This Row],[name]])-1))</f>
        <v>Greenwell</v>
      </c>
    </row>
    <row r="768" spans="1:5" ht="15.6" x14ac:dyDescent="0.3">
      <c r="A768" s="1" t="s">
        <v>1604</v>
      </c>
      <c r="B768" s="1" t="s">
        <v>3150</v>
      </c>
      <c r="C768" t="str">
        <f>TRIM(MID(Customer_Table[[#This Row],[name]],FIND(",",Customer_Table[[#This Row],[name]])+1,3))</f>
        <v>Ms</v>
      </c>
      <c r="D768" t="str">
        <f t="shared" si="11"/>
        <v>Alison R.</v>
      </c>
      <c r="E768" t="str">
        <f>TRIM(LEFT(Customer_Table[[#This Row],[name]],FIND(",",Customer_Table[[#This Row],[name]])-1))</f>
        <v>Steele</v>
      </c>
    </row>
    <row r="769" spans="1:5" ht="15.6" x14ac:dyDescent="0.3">
      <c r="A769" s="1" t="s">
        <v>1603</v>
      </c>
      <c r="B769" s="1" t="s">
        <v>3151</v>
      </c>
      <c r="C769" t="str">
        <f>TRIM(MID(Customer_Table[[#This Row],[name]],FIND(",",Customer_Table[[#This Row],[name]])+1,3))</f>
        <v>Ms</v>
      </c>
      <c r="D769" t="str">
        <f t="shared" si="11"/>
        <v>Madeleine</v>
      </c>
      <c r="E769" t="str">
        <f>TRIM(LEFT(Customer_Table[[#This Row],[name]],FIND(",",Customer_Table[[#This Row],[name]])-1))</f>
        <v>Gunter</v>
      </c>
    </row>
    <row r="770" spans="1:5" ht="15.6" x14ac:dyDescent="0.3">
      <c r="A770" s="1" t="s">
        <v>1602</v>
      </c>
      <c r="B770" s="1" t="s">
        <v>3152</v>
      </c>
      <c r="C770" t="str">
        <f>TRIM(MID(Customer_Table[[#This Row],[name]],FIND(",",Customer_Table[[#This Row],[name]])+1,3))</f>
        <v>Ms</v>
      </c>
      <c r="D770" t="str">
        <f t="shared" ref="D770:D833" si="12">TRIM(MID(B770,FIND(" ",B770,FIND(",",B770)+2)+1,LEN(B770)))</f>
        <v>Stacey</v>
      </c>
      <c r="E770" t="str">
        <f>TRIM(LEFT(Customer_Table[[#This Row],[name]],FIND(",",Customer_Table[[#This Row],[name]])-1))</f>
        <v>McDonough</v>
      </c>
    </row>
    <row r="771" spans="1:5" ht="15.6" x14ac:dyDescent="0.3">
      <c r="A771" s="1" t="s">
        <v>1601</v>
      </c>
      <c r="B771" s="1" t="s">
        <v>3153</v>
      </c>
      <c r="C771" t="str">
        <f>TRIM(MID(Customer_Table[[#This Row],[name]],FIND(",",Customer_Table[[#This Row],[name]])+1,3))</f>
        <v>Ms</v>
      </c>
      <c r="D771" t="str">
        <f t="shared" si="12"/>
        <v>Kimberly</v>
      </c>
      <c r="E771" t="str">
        <f>TRIM(LEFT(Customer_Table[[#This Row],[name]],FIND(",",Customer_Table[[#This Row],[name]])-1))</f>
        <v>Sweetland</v>
      </c>
    </row>
    <row r="772" spans="1:5" ht="15.6" x14ac:dyDescent="0.3">
      <c r="A772" s="1" t="s">
        <v>1600</v>
      </c>
      <c r="B772" s="1" t="s">
        <v>3154</v>
      </c>
      <c r="C772" t="str">
        <f>TRIM(MID(Customer_Table[[#This Row],[name]],FIND(",",Customer_Table[[#This Row],[name]])+1,3))</f>
        <v>Mr</v>
      </c>
      <c r="D772" t="str">
        <f t="shared" si="12"/>
        <v>Matthew D</v>
      </c>
      <c r="E772" t="str">
        <f>TRIM(LEFT(Customer_Table[[#This Row],[name]],FIND(",",Customer_Table[[#This Row],[name]])-1))</f>
        <v>Hammersmith</v>
      </c>
    </row>
    <row r="773" spans="1:5" ht="15.6" x14ac:dyDescent="0.3">
      <c r="A773" s="1" t="s">
        <v>1599</v>
      </c>
      <c r="B773" s="1" t="s">
        <v>3155</v>
      </c>
      <c r="C773" t="str">
        <f>TRIM(MID(Customer_Table[[#This Row],[name]],FIND(",",Customer_Table[[#This Row],[name]])+1,3))</f>
        <v>Mr</v>
      </c>
      <c r="D773" t="str">
        <f t="shared" si="12"/>
        <v>Michael</v>
      </c>
      <c r="E773" t="str">
        <f>TRIM(LEFT(Customer_Table[[#This Row],[name]],FIND(",",Customer_Table[[#This Row],[name]])-1))</f>
        <v>French</v>
      </c>
    </row>
    <row r="774" spans="1:5" ht="15.6" x14ac:dyDescent="0.3">
      <c r="A774" s="1" t="s">
        <v>1598</v>
      </c>
      <c r="B774" s="1" t="s">
        <v>3156</v>
      </c>
      <c r="C774" t="str">
        <f>TRIM(MID(Customer_Table[[#This Row],[name]],FIND(",",Customer_Table[[#This Row],[name]])+1,3))</f>
        <v>Mr</v>
      </c>
      <c r="D774" t="str">
        <f t="shared" si="12"/>
        <v>Ben</v>
      </c>
      <c r="E774" t="str">
        <f>TRIM(LEFT(Customer_Table[[#This Row],[name]],FIND(",",Customer_Table[[#This Row],[name]])-1))</f>
        <v>Garbe</v>
      </c>
    </row>
    <row r="775" spans="1:5" ht="15.6" x14ac:dyDescent="0.3">
      <c r="A775" s="1" t="s">
        <v>1597</v>
      </c>
      <c r="B775" s="1" t="s">
        <v>3157</v>
      </c>
      <c r="C775" t="str">
        <f>TRIM(MID(Customer_Table[[#This Row],[name]],FIND(",",Customer_Table[[#This Row],[name]])+1,3))</f>
        <v>Mr</v>
      </c>
      <c r="D775" t="str">
        <f t="shared" si="12"/>
        <v>Chris</v>
      </c>
      <c r="E775" t="str">
        <f>TRIM(LEFT(Customer_Table[[#This Row],[name]],FIND(",",Customer_Table[[#This Row],[name]])-1))</f>
        <v>Duncan</v>
      </c>
    </row>
    <row r="776" spans="1:5" ht="15.6" x14ac:dyDescent="0.3">
      <c r="A776" s="1" t="s">
        <v>1596</v>
      </c>
      <c r="B776" s="1" t="s">
        <v>3158</v>
      </c>
      <c r="C776" t="str">
        <f>TRIM(MID(Customer_Table[[#This Row],[name]],FIND(",",Customer_Table[[#This Row],[name]])+1,3))</f>
        <v>Mr</v>
      </c>
      <c r="D776" t="str">
        <f t="shared" si="12"/>
        <v>Jeremy J</v>
      </c>
      <c r="E776" t="str">
        <f>TRIM(LEFT(Customer_Table[[#This Row],[name]],FIND(",",Customer_Table[[#This Row],[name]])-1))</f>
        <v>Wallace</v>
      </c>
    </row>
    <row r="777" spans="1:5" ht="15.6" x14ac:dyDescent="0.3">
      <c r="A777" s="1" t="s">
        <v>1595</v>
      </c>
      <c r="B777" s="1" t="s">
        <v>3159</v>
      </c>
      <c r="C777" t="str">
        <f>TRIM(MID(Customer_Table[[#This Row],[name]],FIND(",",Customer_Table[[#This Row],[name]])+1,3))</f>
        <v>Mr</v>
      </c>
      <c r="D777" t="str">
        <f t="shared" si="12"/>
        <v>Amy L.</v>
      </c>
      <c r="E777" t="str">
        <f>TRIM(LEFT(Customer_Table[[#This Row],[name]],FIND(",",Customer_Table[[#This Row],[name]])-1))</f>
        <v>Tillman</v>
      </c>
    </row>
    <row r="778" spans="1:5" ht="15.6" x14ac:dyDescent="0.3">
      <c r="A778" s="1" t="s">
        <v>1594</v>
      </c>
      <c r="B778" s="1" t="s">
        <v>3160</v>
      </c>
      <c r="C778" t="str">
        <f>TRIM(MID(Customer_Table[[#This Row],[name]],FIND(",",Customer_Table[[#This Row],[name]])+1,3))</f>
        <v>Mr</v>
      </c>
      <c r="D778" t="str">
        <f t="shared" si="12"/>
        <v>Karen L.</v>
      </c>
      <c r="E778" t="str">
        <f>TRIM(LEFT(Customer_Table[[#This Row],[name]],FIND(",",Customer_Table[[#This Row],[name]])-1))</f>
        <v>Lee</v>
      </c>
    </row>
    <row r="779" spans="1:5" ht="15.6" x14ac:dyDescent="0.3">
      <c r="A779" s="1" t="s">
        <v>1593</v>
      </c>
      <c r="B779" s="1" t="s">
        <v>3161</v>
      </c>
      <c r="C779" t="str">
        <f>TRIM(MID(Customer_Table[[#This Row],[name]],FIND(",",Customer_Table[[#This Row],[name]])+1,3))</f>
        <v>Ms</v>
      </c>
      <c r="D779" t="str">
        <f t="shared" si="12"/>
        <v>Tennille</v>
      </c>
      <c r="E779" t="str">
        <f>TRIM(LEFT(Customer_Table[[#This Row],[name]],FIND(",",Customer_Table[[#This Row],[name]])-1))</f>
        <v>Taylor</v>
      </c>
    </row>
    <row r="780" spans="1:5" ht="15.6" x14ac:dyDescent="0.3">
      <c r="A780" s="1" t="s">
        <v>1592</v>
      </c>
      <c r="B780" s="1" t="s">
        <v>3162</v>
      </c>
      <c r="C780" t="str">
        <f>TRIM(MID(Customer_Table[[#This Row],[name]],FIND(",",Customer_Table[[#This Row],[name]])+1,3))</f>
        <v>Mr</v>
      </c>
      <c r="D780" t="str">
        <f t="shared" si="12"/>
        <v>Matt</v>
      </c>
      <c r="E780" t="str">
        <f>TRIM(LEFT(Customer_Table[[#This Row],[name]],FIND(",",Customer_Table[[#This Row],[name]])-1))</f>
        <v>McSween</v>
      </c>
    </row>
    <row r="781" spans="1:5" ht="15.6" x14ac:dyDescent="0.3">
      <c r="A781" s="1" t="s">
        <v>1591</v>
      </c>
      <c r="B781" s="1" t="s">
        <v>3163</v>
      </c>
      <c r="C781" t="str">
        <f>TRIM(MID(Customer_Table[[#This Row],[name]],FIND(",",Customer_Table[[#This Row],[name]])+1,3))</f>
        <v>Ms</v>
      </c>
      <c r="D781" t="str">
        <f t="shared" si="12"/>
        <v>Emily</v>
      </c>
      <c r="E781" t="str">
        <f>TRIM(LEFT(Customer_Table[[#This Row],[name]],FIND(",",Customer_Table[[#This Row],[name]])-1))</f>
        <v>Schubert</v>
      </c>
    </row>
    <row r="782" spans="1:5" ht="15.6" x14ac:dyDescent="0.3">
      <c r="A782" s="1" t="s">
        <v>1590</v>
      </c>
      <c r="B782" s="1" t="s">
        <v>3164</v>
      </c>
      <c r="C782" t="str">
        <f>TRIM(MID(Customer_Table[[#This Row],[name]],FIND(",",Customer_Table[[#This Row],[name]])+1,3))</f>
        <v>Mr</v>
      </c>
      <c r="D782" t="str">
        <f t="shared" si="12"/>
        <v>Justin E</v>
      </c>
      <c r="E782" t="str">
        <f>TRIM(LEFT(Customer_Table[[#This Row],[name]],FIND(",",Customer_Table[[#This Row],[name]])-1))</f>
        <v>Lalanne</v>
      </c>
    </row>
    <row r="783" spans="1:5" ht="15.6" x14ac:dyDescent="0.3">
      <c r="A783" s="1" t="s">
        <v>1589</v>
      </c>
      <c r="B783" s="1" t="s">
        <v>3165</v>
      </c>
      <c r="C783" t="str">
        <f>TRIM(MID(Customer_Table[[#This Row],[name]],FIND(",",Customer_Table[[#This Row],[name]])+1,3))</f>
        <v>Ms</v>
      </c>
      <c r="D783" t="str">
        <f t="shared" si="12"/>
        <v>Shalane</v>
      </c>
      <c r="E783" t="str">
        <f>TRIM(LEFT(Customer_Table[[#This Row],[name]],FIND(",",Customer_Table[[#This Row],[name]])-1))</f>
        <v>Flanagan</v>
      </c>
    </row>
    <row r="784" spans="1:5" ht="15.6" x14ac:dyDescent="0.3">
      <c r="A784" s="1" t="s">
        <v>1588</v>
      </c>
      <c r="B784" s="1" t="s">
        <v>3166</v>
      </c>
      <c r="C784" t="str">
        <f>TRIM(MID(Customer_Table[[#This Row],[name]],FIND(",",Customer_Table[[#This Row],[name]])+1,3))</f>
        <v>Ms</v>
      </c>
      <c r="D784" t="str">
        <f t="shared" si="12"/>
        <v>Jessica N.</v>
      </c>
      <c r="E784" t="str">
        <f>TRIM(LEFT(Customer_Table[[#This Row],[name]],FIND(",",Customer_Table[[#This Row],[name]])-1))</f>
        <v>Arellano</v>
      </c>
    </row>
    <row r="785" spans="1:5" ht="15.6" x14ac:dyDescent="0.3">
      <c r="A785" s="1" t="s">
        <v>1587</v>
      </c>
      <c r="B785" s="1" t="s">
        <v>3167</v>
      </c>
      <c r="C785" t="str">
        <f>TRIM(MID(Customer_Table[[#This Row],[name]],FIND(",",Customer_Table[[#This Row],[name]])+1,3))</f>
        <v>Ms</v>
      </c>
      <c r="D785" t="str">
        <f t="shared" si="12"/>
        <v>Melanie</v>
      </c>
      <c r="E785" t="str">
        <f>TRIM(LEFT(Customer_Table[[#This Row],[name]],FIND(",",Customer_Table[[#This Row],[name]])-1))</f>
        <v>Charette</v>
      </c>
    </row>
    <row r="786" spans="1:5" ht="15.6" x14ac:dyDescent="0.3">
      <c r="A786" s="1" t="s">
        <v>1586</v>
      </c>
      <c r="B786" s="1" t="s">
        <v>3168</v>
      </c>
      <c r="C786" t="str">
        <f>TRIM(MID(Customer_Table[[#This Row],[name]],FIND(",",Customer_Table[[#This Row],[name]])+1,3))</f>
        <v>Ms</v>
      </c>
      <c r="D786" t="str">
        <f t="shared" si="12"/>
        <v>Ruth Angelica</v>
      </c>
      <c r="E786" t="str">
        <f>TRIM(LEFT(Customer_Table[[#This Row],[name]],FIND(",",Customer_Table[[#This Row],[name]])-1))</f>
        <v>Pena Reyes</v>
      </c>
    </row>
    <row r="787" spans="1:5" ht="15.6" x14ac:dyDescent="0.3">
      <c r="A787" s="1" t="s">
        <v>1585</v>
      </c>
      <c r="B787" s="1" t="s">
        <v>3169</v>
      </c>
      <c r="C787" t="str">
        <f>TRIM(MID(Customer_Table[[#This Row],[name]],FIND(",",Customer_Table[[#This Row],[name]])+1,3))</f>
        <v>Ms</v>
      </c>
      <c r="D787" t="str">
        <f t="shared" si="12"/>
        <v>Una M</v>
      </c>
      <c r="E787" t="str">
        <f>TRIM(LEFT(Customer_Table[[#This Row],[name]],FIND(",",Customer_Table[[#This Row],[name]])-1))</f>
        <v>Broderick</v>
      </c>
    </row>
    <row r="788" spans="1:5" ht="15.6" x14ac:dyDescent="0.3">
      <c r="A788" s="1" t="s">
        <v>1584</v>
      </c>
      <c r="B788" s="1" t="s">
        <v>3170</v>
      </c>
      <c r="C788" t="str">
        <f>TRIM(MID(Customer_Table[[#This Row],[name]],FIND(",",Customer_Table[[#This Row],[name]])+1,3))</f>
        <v>Ms</v>
      </c>
      <c r="D788" t="str">
        <f t="shared" si="12"/>
        <v>Taralyn</v>
      </c>
      <c r="E788" t="str">
        <f>TRIM(LEFT(Customer_Table[[#This Row],[name]],FIND(",",Customer_Table[[#This Row],[name]])-1))</f>
        <v>Summers</v>
      </c>
    </row>
    <row r="789" spans="1:5" ht="15.6" x14ac:dyDescent="0.3">
      <c r="A789" s="1" t="s">
        <v>1583</v>
      </c>
      <c r="B789" s="1" t="s">
        <v>3171</v>
      </c>
      <c r="C789" t="str">
        <f>TRIM(MID(Customer_Table[[#This Row],[name]],FIND(",",Customer_Table[[#This Row],[name]])+1,3))</f>
        <v>Mr</v>
      </c>
      <c r="D789" t="str">
        <f t="shared" si="12"/>
        <v>James A</v>
      </c>
      <c r="E789" t="str">
        <f>TRIM(LEFT(Customer_Table[[#This Row],[name]],FIND(",",Customer_Table[[#This Row],[name]])-1))</f>
        <v>Fisher</v>
      </c>
    </row>
    <row r="790" spans="1:5" ht="15.6" x14ac:dyDescent="0.3">
      <c r="A790" s="1" t="s">
        <v>1582</v>
      </c>
      <c r="B790" s="1" t="s">
        <v>3172</v>
      </c>
      <c r="C790" t="str">
        <f>TRIM(MID(Customer_Table[[#This Row],[name]],FIND(",",Customer_Table[[#This Row],[name]])+1,3))</f>
        <v>Mr</v>
      </c>
      <c r="D790" t="str">
        <f t="shared" si="12"/>
        <v>Ning</v>
      </c>
      <c r="E790" t="str">
        <f>TRIM(LEFT(Customer_Table[[#This Row],[name]],FIND(",",Customer_Table[[#This Row],[name]])-1))</f>
        <v>Zhou</v>
      </c>
    </row>
    <row r="791" spans="1:5" ht="15.6" x14ac:dyDescent="0.3">
      <c r="A791" s="1" t="s">
        <v>1581</v>
      </c>
      <c r="B791" s="1" t="s">
        <v>3173</v>
      </c>
      <c r="C791" t="str">
        <f>TRIM(MID(Customer_Table[[#This Row],[name]],FIND(",",Customer_Table[[#This Row],[name]])+1,3))</f>
        <v>Mr</v>
      </c>
      <c r="D791" t="str">
        <f t="shared" si="12"/>
        <v>Joel</v>
      </c>
      <c r="E791" t="str">
        <f>TRIM(LEFT(Customer_Table[[#This Row],[name]],FIND(",",Customer_Table[[#This Row],[name]])-1))</f>
        <v>Clarke-Ames</v>
      </c>
    </row>
    <row r="792" spans="1:5" ht="15.6" x14ac:dyDescent="0.3">
      <c r="A792" s="1" t="s">
        <v>1580</v>
      </c>
      <c r="B792" s="1" t="s">
        <v>3174</v>
      </c>
      <c r="C792" t="str">
        <f>TRIM(MID(Customer_Table[[#This Row],[name]],FIND(",",Customer_Table[[#This Row],[name]])+1,3))</f>
        <v>Ms</v>
      </c>
      <c r="D792" t="str">
        <f t="shared" si="12"/>
        <v>Pamela J.</v>
      </c>
      <c r="E792" t="str">
        <f>TRIM(LEFT(Customer_Table[[#This Row],[name]],FIND(",",Customer_Table[[#This Row],[name]])-1))</f>
        <v>Staton</v>
      </c>
    </row>
    <row r="793" spans="1:5" ht="15.6" x14ac:dyDescent="0.3">
      <c r="A793" s="1" t="s">
        <v>1579</v>
      </c>
      <c r="B793" s="1" t="s">
        <v>3175</v>
      </c>
      <c r="C793" t="str">
        <f>TRIM(MID(Customer_Table[[#This Row],[name]],FIND(",",Customer_Table[[#This Row],[name]])+1,3))</f>
        <v>Ms</v>
      </c>
      <c r="D793" t="str">
        <f t="shared" si="12"/>
        <v>Brittney</v>
      </c>
      <c r="E793" t="str">
        <f>TRIM(LEFT(Customer_Table[[#This Row],[name]],FIND(",",Customer_Table[[#This Row],[name]])-1))</f>
        <v>Forster</v>
      </c>
    </row>
    <row r="794" spans="1:5" ht="15.6" x14ac:dyDescent="0.3">
      <c r="A794" s="1" t="s">
        <v>1578</v>
      </c>
      <c r="B794" s="1" t="s">
        <v>3176</v>
      </c>
      <c r="C794" t="str">
        <f>TRIM(MID(Customer_Table[[#This Row],[name]],FIND(",",Customer_Table[[#This Row],[name]])+1,3))</f>
        <v>Mr</v>
      </c>
      <c r="D794" t="str">
        <f t="shared" si="12"/>
        <v>Sheila</v>
      </c>
      <c r="E794" t="str">
        <f>TRIM(LEFT(Customer_Table[[#This Row],[name]],FIND(",",Customer_Table[[#This Row],[name]])-1))</f>
        <v>Monaghan</v>
      </c>
    </row>
    <row r="795" spans="1:5" ht="15.6" x14ac:dyDescent="0.3">
      <c r="A795" s="1" t="s">
        <v>1577</v>
      </c>
      <c r="B795" s="1" t="s">
        <v>3177</v>
      </c>
      <c r="C795" t="str">
        <f>TRIM(MID(Customer_Table[[#This Row],[name]],FIND(",",Customer_Table[[#This Row],[name]])+1,3))</f>
        <v>Mr</v>
      </c>
      <c r="D795" t="str">
        <f t="shared" si="12"/>
        <v>Koji</v>
      </c>
      <c r="E795" t="str">
        <f>TRIM(LEFT(Customer_Table[[#This Row],[name]],FIND(",",Customer_Table[[#This Row],[name]])-1))</f>
        <v>Kawamoto</v>
      </c>
    </row>
    <row r="796" spans="1:5" ht="15.6" x14ac:dyDescent="0.3">
      <c r="A796" s="1" t="s">
        <v>1576</v>
      </c>
      <c r="B796" s="1" t="s">
        <v>3178</v>
      </c>
      <c r="C796" t="str">
        <f>TRIM(MID(Customer_Table[[#This Row],[name]],FIND(",",Customer_Table[[#This Row],[name]])+1,3))</f>
        <v>Ms</v>
      </c>
      <c r="D796" t="str">
        <f t="shared" si="12"/>
        <v>Sarah</v>
      </c>
      <c r="E796" t="str">
        <f>TRIM(LEFT(Customer_Table[[#This Row],[name]],FIND(",",Customer_Table[[#This Row],[name]])-1))</f>
        <v>Dicharry</v>
      </c>
    </row>
    <row r="797" spans="1:5" ht="15.6" x14ac:dyDescent="0.3">
      <c r="A797" s="1" t="s">
        <v>1575</v>
      </c>
      <c r="B797" s="1" t="s">
        <v>3179</v>
      </c>
      <c r="C797" t="str">
        <f>TRIM(MID(Customer_Table[[#This Row],[name]],FIND(",",Customer_Table[[#This Row],[name]])+1,3))</f>
        <v>Mr</v>
      </c>
      <c r="D797" t="str">
        <f t="shared" si="12"/>
        <v>Colleen M</v>
      </c>
      <c r="E797" t="str">
        <f>TRIM(LEFT(Customer_Table[[#This Row],[name]],FIND(",",Customer_Table[[#This Row],[name]])-1))</f>
        <v>Berry</v>
      </c>
    </row>
    <row r="798" spans="1:5" ht="15.6" x14ac:dyDescent="0.3">
      <c r="A798" s="1" t="s">
        <v>1574</v>
      </c>
      <c r="B798" s="1" t="s">
        <v>3180</v>
      </c>
      <c r="C798" t="str">
        <f>TRIM(MID(Customer_Table[[#This Row],[name]],FIND(",",Customer_Table[[#This Row],[name]])+1,3))</f>
        <v>Ms</v>
      </c>
      <c r="D798" t="str">
        <f t="shared" si="12"/>
        <v>Deedra G.</v>
      </c>
      <c r="E798" t="str">
        <f>TRIM(LEFT(Customer_Table[[#This Row],[name]],FIND(",",Customer_Table[[#This Row],[name]])-1))</f>
        <v>Porfirio</v>
      </c>
    </row>
    <row r="799" spans="1:5" ht="15.6" x14ac:dyDescent="0.3">
      <c r="A799" s="1" t="s">
        <v>1573</v>
      </c>
      <c r="B799" s="1" t="s">
        <v>3181</v>
      </c>
      <c r="C799" t="str">
        <f>TRIM(MID(Customer_Table[[#This Row],[name]],FIND(",",Customer_Table[[#This Row],[name]])+1,3))</f>
        <v>Mr</v>
      </c>
      <c r="D799" t="str">
        <f t="shared" si="12"/>
        <v>Kulwinder</v>
      </c>
      <c r="E799" t="str">
        <f>TRIM(LEFT(Customer_Table[[#This Row],[name]],FIND(",",Customer_Table[[#This Row],[name]])-1))</f>
        <v>Thind</v>
      </c>
    </row>
    <row r="800" spans="1:5" ht="15.6" x14ac:dyDescent="0.3">
      <c r="A800" s="1" t="s">
        <v>1572</v>
      </c>
      <c r="B800" s="1" t="s">
        <v>3182</v>
      </c>
      <c r="C800" t="str">
        <f>TRIM(MID(Customer_Table[[#This Row],[name]],FIND(",",Customer_Table[[#This Row],[name]])+1,3))</f>
        <v>Ms</v>
      </c>
      <c r="D800" t="str">
        <f t="shared" si="12"/>
        <v>Ann M.</v>
      </c>
      <c r="E800" t="str">
        <f>TRIM(LEFT(Customer_Table[[#This Row],[name]],FIND(",",Customer_Table[[#This Row],[name]])-1))</f>
        <v>Ryan</v>
      </c>
    </row>
    <row r="801" spans="1:5" ht="15.6" x14ac:dyDescent="0.3">
      <c r="A801" s="1" t="s">
        <v>1571</v>
      </c>
      <c r="B801" s="1" t="s">
        <v>3183</v>
      </c>
      <c r="C801" t="str">
        <f>TRIM(MID(Customer_Table[[#This Row],[name]],FIND(",",Customer_Table[[#This Row],[name]])+1,3))</f>
        <v>Ms</v>
      </c>
      <c r="D801" t="str">
        <f t="shared" si="12"/>
        <v>Sarah E</v>
      </c>
      <c r="E801" t="str">
        <f>TRIM(LEFT(Customer_Table[[#This Row],[name]],FIND(",",Customer_Table[[#This Row],[name]])-1))</f>
        <v>Horn</v>
      </c>
    </row>
    <row r="802" spans="1:5" ht="15.6" x14ac:dyDescent="0.3">
      <c r="A802" s="1" t="s">
        <v>1570</v>
      </c>
      <c r="B802" s="1" t="s">
        <v>3184</v>
      </c>
      <c r="C802" t="str">
        <f>TRIM(MID(Customer_Table[[#This Row],[name]],FIND(",",Customer_Table[[#This Row],[name]])+1,3))</f>
        <v>Ms</v>
      </c>
      <c r="D802" t="str">
        <f t="shared" si="12"/>
        <v>Apryl J.</v>
      </c>
      <c r="E802" t="str">
        <f>TRIM(LEFT(Customer_Table[[#This Row],[name]],FIND(",",Customer_Table[[#This Row],[name]])-1))</f>
        <v>Sabadosa</v>
      </c>
    </row>
    <row r="803" spans="1:5" ht="15.6" x14ac:dyDescent="0.3">
      <c r="A803" s="1" t="s">
        <v>1569</v>
      </c>
      <c r="B803" s="1" t="s">
        <v>3185</v>
      </c>
      <c r="C803" t="str">
        <f>TRIM(MID(Customer_Table[[#This Row],[name]],FIND(",",Customer_Table[[#This Row],[name]])+1,3))</f>
        <v>Mr</v>
      </c>
      <c r="D803" t="str">
        <f t="shared" si="12"/>
        <v>Ilana</v>
      </c>
      <c r="E803" t="str">
        <f>TRIM(LEFT(Customer_Table[[#This Row],[name]],FIND(",",Customer_Table[[#This Row],[name]])-1))</f>
        <v>Casady</v>
      </c>
    </row>
    <row r="804" spans="1:5" ht="15.6" x14ac:dyDescent="0.3">
      <c r="A804" s="1" t="s">
        <v>1568</v>
      </c>
      <c r="B804" s="1" t="s">
        <v>3186</v>
      </c>
      <c r="C804" t="str">
        <f>TRIM(MID(Customer_Table[[#This Row],[name]],FIND(",",Customer_Table[[#This Row],[name]])+1,3))</f>
        <v>Ms</v>
      </c>
      <c r="D804" t="str">
        <f t="shared" si="12"/>
        <v>Katherine</v>
      </c>
      <c r="E804" t="str">
        <f>TRIM(LEFT(Customer_Table[[#This Row],[name]],FIND(",",Customer_Table[[#This Row],[name]])-1))</f>
        <v>Phillips</v>
      </c>
    </row>
    <row r="805" spans="1:5" ht="15.6" x14ac:dyDescent="0.3">
      <c r="A805" s="1" t="s">
        <v>1567</v>
      </c>
      <c r="B805" s="1" t="s">
        <v>3187</v>
      </c>
      <c r="C805" t="str">
        <f>TRIM(MID(Customer_Table[[#This Row],[name]],FIND(",",Customer_Table[[#This Row],[name]])+1,3))</f>
        <v>Ms</v>
      </c>
      <c r="D805" t="str">
        <f t="shared" si="12"/>
        <v>Katherine</v>
      </c>
      <c r="E805" t="str">
        <f>TRIM(LEFT(Customer_Table[[#This Row],[name]],FIND(",",Customer_Table[[#This Row],[name]])-1))</f>
        <v>Ahokas</v>
      </c>
    </row>
    <row r="806" spans="1:5" ht="15.6" x14ac:dyDescent="0.3">
      <c r="A806" s="1" t="s">
        <v>1566</v>
      </c>
      <c r="B806" s="1" t="s">
        <v>3188</v>
      </c>
      <c r="C806" t="str">
        <f>TRIM(MID(Customer_Table[[#This Row],[name]],FIND(",",Customer_Table[[#This Row],[name]])+1,3))</f>
        <v>Mr</v>
      </c>
      <c r="D806" t="str">
        <f t="shared" si="12"/>
        <v>Karl</v>
      </c>
      <c r="E806" t="str">
        <f>TRIM(LEFT(Customer_Table[[#This Row],[name]],FIND(",",Customer_Table[[#This Row],[name]])-1))</f>
        <v>Hebert</v>
      </c>
    </row>
    <row r="807" spans="1:5" ht="15.6" x14ac:dyDescent="0.3">
      <c r="A807" s="1" t="s">
        <v>1565</v>
      </c>
      <c r="B807" s="1" t="s">
        <v>3189</v>
      </c>
      <c r="C807" t="str">
        <f>TRIM(MID(Customer_Table[[#This Row],[name]],FIND(",",Customer_Table[[#This Row],[name]])+1,3))</f>
        <v>Mr</v>
      </c>
      <c r="D807" t="str">
        <f t="shared" si="12"/>
        <v>Stephen</v>
      </c>
      <c r="E807" t="str">
        <f>TRIM(LEFT(Customer_Table[[#This Row],[name]],FIND(",",Customer_Table[[#This Row],[name]])-1))</f>
        <v>Fair</v>
      </c>
    </row>
    <row r="808" spans="1:5" ht="15.6" x14ac:dyDescent="0.3">
      <c r="A808" s="1" t="s">
        <v>1564</v>
      </c>
      <c r="B808" s="1" t="s">
        <v>3190</v>
      </c>
      <c r="C808" t="str">
        <f>TRIM(MID(Customer_Table[[#This Row],[name]],FIND(",",Customer_Table[[#This Row],[name]])+1,3))</f>
        <v>Mr</v>
      </c>
      <c r="D808" t="str">
        <f t="shared" si="12"/>
        <v>Will</v>
      </c>
      <c r="E808" t="str">
        <f>TRIM(LEFT(Customer_Table[[#This Row],[name]],FIND(",",Customer_Table[[#This Row],[name]])-1))</f>
        <v>Swenson</v>
      </c>
    </row>
    <row r="809" spans="1:5" ht="15.6" x14ac:dyDescent="0.3">
      <c r="A809" s="1" t="s">
        <v>1563</v>
      </c>
      <c r="B809" s="1" t="s">
        <v>3191</v>
      </c>
      <c r="C809" t="str">
        <f>TRIM(MID(Customer_Table[[#This Row],[name]],FIND(",",Customer_Table[[#This Row],[name]])+1,3))</f>
        <v>Mr</v>
      </c>
      <c r="D809" t="str">
        <f t="shared" si="12"/>
        <v>Bradley D</v>
      </c>
      <c r="E809" t="str">
        <f>TRIM(LEFT(Customer_Table[[#This Row],[name]],FIND(",",Customer_Table[[#This Row],[name]])-1))</f>
        <v>Revenis</v>
      </c>
    </row>
    <row r="810" spans="1:5" ht="15.6" x14ac:dyDescent="0.3">
      <c r="A810" s="1" t="s">
        <v>1562</v>
      </c>
      <c r="B810" s="1" t="s">
        <v>3192</v>
      </c>
      <c r="C810" t="str">
        <f>TRIM(MID(Customer_Table[[#This Row],[name]],FIND(",",Customer_Table[[#This Row],[name]])+1,3))</f>
        <v>Mr</v>
      </c>
      <c r="D810" t="str">
        <f t="shared" si="12"/>
        <v>Amy M</v>
      </c>
      <c r="E810" t="str">
        <f>TRIM(LEFT(Customer_Table[[#This Row],[name]],FIND(",",Customer_Table[[#This Row],[name]])-1))</f>
        <v>Engnes</v>
      </c>
    </row>
    <row r="811" spans="1:5" ht="15.6" x14ac:dyDescent="0.3">
      <c r="A811" s="1" t="s">
        <v>1561</v>
      </c>
      <c r="B811" s="1" t="s">
        <v>3193</v>
      </c>
      <c r="C811" t="str">
        <f>TRIM(MID(Customer_Table[[#This Row],[name]],FIND(",",Customer_Table[[#This Row],[name]])+1,3))</f>
        <v>Mr</v>
      </c>
      <c r="D811" t="str">
        <f t="shared" si="12"/>
        <v>Matthew W.</v>
      </c>
      <c r="E811" t="str">
        <f>TRIM(LEFT(Customer_Table[[#This Row],[name]],FIND(",",Customer_Table[[#This Row],[name]])-1))</f>
        <v>Wiltse</v>
      </c>
    </row>
    <row r="812" spans="1:5" ht="15.6" x14ac:dyDescent="0.3">
      <c r="A812" s="1" t="s">
        <v>1560</v>
      </c>
      <c r="B812" s="1" t="s">
        <v>3194</v>
      </c>
      <c r="C812" t="str">
        <f>TRIM(MID(Customer_Table[[#This Row],[name]],FIND(",",Customer_Table[[#This Row],[name]])+1,3))</f>
        <v>Mr</v>
      </c>
      <c r="D812" t="str">
        <f t="shared" si="12"/>
        <v>Doug</v>
      </c>
      <c r="E812" t="str">
        <f>TRIM(LEFT(Customer_Table[[#This Row],[name]],FIND(",",Customer_Table[[#This Row],[name]])-1))</f>
        <v>Fernandez</v>
      </c>
    </row>
    <row r="813" spans="1:5" ht="15.6" x14ac:dyDescent="0.3">
      <c r="A813" s="1" t="s">
        <v>1559</v>
      </c>
      <c r="B813" s="1" t="s">
        <v>3195</v>
      </c>
      <c r="C813" t="str">
        <f>TRIM(MID(Customer_Table[[#This Row],[name]],FIND(",",Customer_Table[[#This Row],[name]])+1,3))</f>
        <v>Mr</v>
      </c>
      <c r="D813" t="str">
        <f t="shared" si="12"/>
        <v>Tom</v>
      </c>
      <c r="E813" t="str">
        <f>TRIM(LEFT(Customer_Table[[#This Row],[name]],FIND(",",Customer_Table[[#This Row],[name]])-1))</f>
        <v>Edwards</v>
      </c>
    </row>
    <row r="814" spans="1:5" ht="15.6" x14ac:dyDescent="0.3">
      <c r="A814" s="1" t="s">
        <v>1558</v>
      </c>
      <c r="B814" s="1" t="s">
        <v>3196</v>
      </c>
      <c r="C814" t="str">
        <f>TRIM(MID(Customer_Table[[#This Row],[name]],FIND(",",Customer_Table[[#This Row],[name]])+1,3))</f>
        <v>Mr</v>
      </c>
      <c r="D814" t="str">
        <f t="shared" si="12"/>
        <v>Jonathan</v>
      </c>
      <c r="E814" t="str">
        <f>TRIM(LEFT(Customer_Table[[#This Row],[name]],FIND(",",Customer_Table[[#This Row],[name]])-1))</f>
        <v>Pinney</v>
      </c>
    </row>
    <row r="815" spans="1:5" ht="15.6" x14ac:dyDescent="0.3">
      <c r="A815" s="1" t="s">
        <v>1557</v>
      </c>
      <c r="B815" s="1" t="s">
        <v>3197</v>
      </c>
      <c r="C815" t="str">
        <f>TRIM(MID(Customer_Table[[#This Row],[name]],FIND(",",Customer_Table[[#This Row],[name]])+1,3))</f>
        <v>Mr</v>
      </c>
      <c r="D815" t="str">
        <f t="shared" si="12"/>
        <v>Wayne A.</v>
      </c>
      <c r="E815" t="str">
        <f>TRIM(LEFT(Customer_Table[[#This Row],[name]],FIND(",",Customer_Table[[#This Row],[name]])-1))</f>
        <v>Levy</v>
      </c>
    </row>
    <row r="816" spans="1:5" ht="15.6" x14ac:dyDescent="0.3">
      <c r="A816" s="1" t="s">
        <v>1556</v>
      </c>
      <c r="B816" s="1" t="s">
        <v>3198</v>
      </c>
      <c r="C816" t="str">
        <f>TRIM(MID(Customer_Table[[#This Row],[name]],FIND(",",Customer_Table[[#This Row],[name]])+1,3))</f>
        <v>Mr</v>
      </c>
      <c r="D816" t="str">
        <f t="shared" si="12"/>
        <v>Nobuyori</v>
      </c>
      <c r="E816" t="str">
        <f>TRIM(LEFT(Customer_Table[[#This Row],[name]],FIND(",",Customer_Table[[#This Row],[name]])-1))</f>
        <v>Takeda</v>
      </c>
    </row>
    <row r="817" spans="1:5" ht="15.6" x14ac:dyDescent="0.3">
      <c r="A817" s="1" t="s">
        <v>1555</v>
      </c>
      <c r="B817" s="1" t="s">
        <v>3199</v>
      </c>
      <c r="C817" t="str">
        <f>TRIM(MID(Customer_Table[[#This Row],[name]],FIND(",",Customer_Table[[#This Row],[name]])+1,3))</f>
        <v>Mr</v>
      </c>
      <c r="D817" t="str">
        <f t="shared" si="12"/>
        <v>Rich</v>
      </c>
      <c r="E817" t="str">
        <f>TRIM(LEFT(Customer_Table[[#This Row],[name]],FIND(",",Customer_Table[[#This Row],[name]])-1))</f>
        <v>Burke</v>
      </c>
    </row>
    <row r="818" spans="1:5" ht="15.6" x14ac:dyDescent="0.3">
      <c r="A818" s="1" t="s">
        <v>1554</v>
      </c>
      <c r="B818" s="1" t="s">
        <v>3200</v>
      </c>
      <c r="C818" t="str">
        <f>TRIM(MID(Customer_Table[[#This Row],[name]],FIND(",",Customer_Table[[#This Row],[name]])+1,3))</f>
        <v>Mr</v>
      </c>
      <c r="D818" t="str">
        <f t="shared" si="12"/>
        <v>Marcos S</v>
      </c>
      <c r="E818" t="str">
        <f>TRIM(LEFT(Customer_Table[[#This Row],[name]],FIND(",",Customer_Table[[#This Row],[name]])-1))</f>
        <v>Duarte</v>
      </c>
    </row>
    <row r="819" spans="1:5" ht="15.6" x14ac:dyDescent="0.3">
      <c r="A819" s="1" t="s">
        <v>1553</v>
      </c>
      <c r="B819" s="1" t="s">
        <v>3201</v>
      </c>
      <c r="C819" t="str">
        <f>TRIM(MID(Customer_Table[[#This Row],[name]],FIND(",",Customer_Table[[#This Row],[name]])+1,3))</f>
        <v>Mr</v>
      </c>
      <c r="D819" t="str">
        <f t="shared" si="12"/>
        <v>Dave</v>
      </c>
      <c r="E819" t="str">
        <f>TRIM(LEFT(Customer_Table[[#This Row],[name]],FIND(",",Customer_Table[[#This Row],[name]])-1))</f>
        <v>Clark</v>
      </c>
    </row>
    <row r="820" spans="1:5" ht="15.6" x14ac:dyDescent="0.3">
      <c r="A820" s="1" t="s">
        <v>1552</v>
      </c>
      <c r="B820" s="1" t="s">
        <v>3202</v>
      </c>
      <c r="C820" t="str">
        <f>TRIM(MID(Customer_Table[[#This Row],[name]],FIND(",",Customer_Table[[#This Row],[name]])+1,3))</f>
        <v>Mr</v>
      </c>
      <c r="D820" t="str">
        <f t="shared" si="12"/>
        <v>Andy</v>
      </c>
      <c r="E820" t="str">
        <f>TRIM(LEFT(Customer_Table[[#This Row],[name]],FIND(",",Customer_Table[[#This Row],[name]])-1))</f>
        <v>Nice</v>
      </c>
    </row>
    <row r="821" spans="1:5" ht="15.6" x14ac:dyDescent="0.3">
      <c r="A821" s="1" t="s">
        <v>1551</v>
      </c>
      <c r="B821" s="1" t="s">
        <v>3203</v>
      </c>
      <c r="C821" t="str">
        <f>TRIM(MID(Customer_Table[[#This Row],[name]],FIND(",",Customer_Table[[#This Row],[name]])+1,3))</f>
        <v>Ms</v>
      </c>
      <c r="D821" t="str">
        <f t="shared" si="12"/>
        <v>Mary</v>
      </c>
      <c r="E821" t="str">
        <f>TRIM(LEFT(Customer_Table[[#This Row],[name]],FIND(",",Customer_Table[[#This Row],[name]])-1))</f>
        <v>Windler</v>
      </c>
    </row>
    <row r="822" spans="1:5" ht="15.6" x14ac:dyDescent="0.3">
      <c r="A822" s="1" t="s">
        <v>1550</v>
      </c>
      <c r="B822" s="1" t="s">
        <v>3204</v>
      </c>
      <c r="C822" t="str">
        <f>TRIM(MID(Customer_Table[[#This Row],[name]],FIND(",",Customer_Table[[#This Row],[name]])+1,3))</f>
        <v>Mr</v>
      </c>
      <c r="D822" t="str">
        <f t="shared" si="12"/>
        <v>Marcus B</v>
      </c>
      <c r="E822" t="str">
        <f>TRIM(LEFT(Customer_Table[[#This Row],[name]],FIND(",",Customer_Table[[#This Row],[name]])-1))</f>
        <v>Jones</v>
      </c>
    </row>
    <row r="823" spans="1:5" ht="15.6" x14ac:dyDescent="0.3">
      <c r="A823" s="1" t="s">
        <v>1549</v>
      </c>
      <c r="B823" s="1" t="s">
        <v>3205</v>
      </c>
      <c r="C823" t="str">
        <f>TRIM(MID(Customer_Table[[#This Row],[name]],FIND(",",Customer_Table[[#This Row],[name]])+1,3))</f>
        <v>Mr</v>
      </c>
      <c r="D823" t="str">
        <f t="shared" si="12"/>
        <v>Thomas K.</v>
      </c>
      <c r="E823" t="str">
        <f>TRIM(LEFT(Customer_Table[[#This Row],[name]],FIND(",",Customer_Table[[#This Row],[name]])-1))</f>
        <v>Stevenson</v>
      </c>
    </row>
    <row r="824" spans="1:5" ht="15.6" x14ac:dyDescent="0.3">
      <c r="A824" s="1" t="s">
        <v>1548</v>
      </c>
      <c r="B824" s="1" t="s">
        <v>3206</v>
      </c>
      <c r="C824" t="str">
        <f>TRIM(MID(Customer_Table[[#This Row],[name]],FIND(",",Customer_Table[[#This Row],[name]])+1,3))</f>
        <v>Mr</v>
      </c>
      <c r="D824" t="str">
        <f t="shared" si="12"/>
        <v>Robert</v>
      </c>
      <c r="E824" t="str">
        <f>TRIM(LEFT(Customer_Table[[#This Row],[name]],FIND(",",Customer_Table[[#This Row],[name]])-1))</f>
        <v>Humphrey</v>
      </c>
    </row>
    <row r="825" spans="1:5" ht="15.6" x14ac:dyDescent="0.3">
      <c r="A825" s="1" t="s">
        <v>1547</v>
      </c>
      <c r="B825" s="1" t="s">
        <v>3207</v>
      </c>
      <c r="C825" t="str">
        <f>TRIM(MID(Customer_Table[[#This Row],[name]],FIND(",",Customer_Table[[#This Row],[name]])+1,3))</f>
        <v>Mr</v>
      </c>
      <c r="D825" t="str">
        <f t="shared" si="12"/>
        <v>Geoff</v>
      </c>
      <c r="E825" t="str">
        <f>TRIM(LEFT(Customer_Table[[#This Row],[name]],FIND(",",Customer_Table[[#This Row],[name]])-1))</f>
        <v>Nelson</v>
      </c>
    </row>
    <row r="826" spans="1:5" ht="15.6" x14ac:dyDescent="0.3">
      <c r="A826" s="1" t="s">
        <v>1546</v>
      </c>
      <c r="B826" s="1" t="s">
        <v>3208</v>
      </c>
      <c r="C826" t="str">
        <f>TRIM(MID(Customer_Table[[#This Row],[name]],FIND(",",Customer_Table[[#This Row],[name]])+1,3))</f>
        <v>Mr</v>
      </c>
      <c r="D826" t="str">
        <f t="shared" si="12"/>
        <v>Chris J.</v>
      </c>
      <c r="E826" t="str">
        <f>TRIM(LEFT(Customer_Table[[#This Row],[name]],FIND(",",Customer_Table[[#This Row],[name]])-1))</f>
        <v>Payne</v>
      </c>
    </row>
    <row r="827" spans="1:5" ht="15.6" x14ac:dyDescent="0.3">
      <c r="A827" s="1" t="s">
        <v>1545</v>
      </c>
      <c r="B827" s="1" t="s">
        <v>3209</v>
      </c>
      <c r="C827" t="str">
        <f>TRIM(MID(Customer_Table[[#This Row],[name]],FIND(",",Customer_Table[[#This Row],[name]])+1,3))</f>
        <v>Ms</v>
      </c>
      <c r="D827" t="str">
        <f t="shared" si="12"/>
        <v>Kate A.</v>
      </c>
      <c r="E827" t="str">
        <f>TRIM(LEFT(Customer_Table[[#This Row],[name]],FIND(",",Customer_Table[[#This Row],[name]])-1))</f>
        <v>Hails</v>
      </c>
    </row>
    <row r="828" spans="1:5" ht="15.6" x14ac:dyDescent="0.3">
      <c r="A828" s="1" t="s">
        <v>1544</v>
      </c>
      <c r="B828" s="1" t="s">
        <v>3210</v>
      </c>
      <c r="C828" t="str">
        <f>TRIM(MID(Customer_Table[[#This Row],[name]],FIND(",",Customer_Table[[#This Row],[name]])+1,3))</f>
        <v>Ms</v>
      </c>
      <c r="D828" t="str">
        <f t="shared" si="12"/>
        <v>Kelli</v>
      </c>
      <c r="E828" t="str">
        <f>TRIM(LEFT(Customer_Table[[#This Row],[name]],FIND(",",Customer_Table[[#This Row],[name]])-1))</f>
        <v>Proctor</v>
      </c>
    </row>
    <row r="829" spans="1:5" ht="15.6" x14ac:dyDescent="0.3">
      <c r="A829" s="1" t="s">
        <v>1543</v>
      </c>
      <c r="B829" s="1" t="s">
        <v>3211</v>
      </c>
      <c r="C829" t="str">
        <f>TRIM(MID(Customer_Table[[#This Row],[name]],FIND(",",Customer_Table[[#This Row],[name]])+1,3))</f>
        <v>Mr</v>
      </c>
      <c r="D829" t="str">
        <f t="shared" si="12"/>
        <v>Maggie M</v>
      </c>
      <c r="E829" t="str">
        <f>TRIM(LEFT(Customer_Table[[#This Row],[name]],FIND(",",Customer_Table[[#This Row],[name]])-1))</f>
        <v>Ryan</v>
      </c>
    </row>
    <row r="830" spans="1:5" ht="15.6" x14ac:dyDescent="0.3">
      <c r="A830" s="1" t="s">
        <v>1542</v>
      </c>
      <c r="B830" s="1" t="s">
        <v>3212</v>
      </c>
      <c r="C830" t="str">
        <f>TRIM(MID(Customer_Table[[#This Row],[name]],FIND(",",Customer_Table[[#This Row],[name]])+1,3))</f>
        <v>Mr</v>
      </c>
      <c r="D830" t="str">
        <f t="shared" si="12"/>
        <v>Michelle L.</v>
      </c>
      <c r="E830" t="str">
        <f>TRIM(LEFT(Customer_Table[[#This Row],[name]],FIND(",",Customer_Table[[#This Row],[name]])-1))</f>
        <v>Watson</v>
      </c>
    </row>
    <row r="831" spans="1:5" ht="15.6" x14ac:dyDescent="0.3">
      <c r="A831" s="1" t="s">
        <v>1541</v>
      </c>
      <c r="B831" s="1" t="s">
        <v>3213</v>
      </c>
      <c r="C831" t="str">
        <f>TRIM(MID(Customer_Table[[#This Row],[name]],FIND(",",Customer_Table[[#This Row],[name]])+1,3))</f>
        <v>Mr</v>
      </c>
      <c r="D831" t="str">
        <f t="shared" si="12"/>
        <v>Ashley K</v>
      </c>
      <c r="E831" t="str">
        <f>TRIM(LEFT(Customer_Table[[#This Row],[name]],FIND(",",Customer_Table[[#This Row],[name]])-1))</f>
        <v>Gresh</v>
      </c>
    </row>
    <row r="832" spans="1:5" ht="15.6" x14ac:dyDescent="0.3">
      <c r="A832" s="1" t="s">
        <v>1540</v>
      </c>
      <c r="B832" s="1" t="s">
        <v>3214</v>
      </c>
      <c r="C832" t="str">
        <f>TRIM(MID(Customer_Table[[#This Row],[name]],FIND(",",Customer_Table[[#This Row],[name]])+1,3))</f>
        <v>Mr</v>
      </c>
      <c r="D832" t="str">
        <f t="shared" si="12"/>
        <v>Michael</v>
      </c>
      <c r="E832" t="str">
        <f>TRIM(LEFT(Customer_Table[[#This Row],[name]],FIND(",",Customer_Table[[#This Row],[name]])-1))</f>
        <v>Anis</v>
      </c>
    </row>
    <row r="833" spans="1:5" ht="15.6" x14ac:dyDescent="0.3">
      <c r="A833" s="1" t="s">
        <v>1539</v>
      </c>
      <c r="B833" s="1" t="s">
        <v>3215</v>
      </c>
      <c r="C833" t="str">
        <f>TRIM(MID(Customer_Table[[#This Row],[name]],FIND(",",Customer_Table[[#This Row],[name]])+1,3))</f>
        <v>Mr</v>
      </c>
      <c r="D833" t="str">
        <f t="shared" si="12"/>
        <v>Ryan K.</v>
      </c>
      <c r="E833" t="str">
        <f>TRIM(LEFT(Customer_Table[[#This Row],[name]],FIND(",",Customer_Table[[#This Row],[name]])-1))</f>
        <v>Swartz</v>
      </c>
    </row>
    <row r="834" spans="1:5" ht="15.6" x14ac:dyDescent="0.3">
      <c r="A834" s="1" t="s">
        <v>1538</v>
      </c>
      <c r="B834" s="1" t="s">
        <v>3216</v>
      </c>
      <c r="C834" t="str">
        <f>TRIM(MID(Customer_Table[[#This Row],[name]],FIND(",",Customer_Table[[#This Row],[name]])+1,3))</f>
        <v>Mr</v>
      </c>
      <c r="D834" t="str">
        <f t="shared" ref="D834:D897" si="13">TRIM(MID(B834,FIND(" ",B834,FIND(",",B834)+2)+1,LEN(B834)))</f>
        <v>Matthew J</v>
      </c>
      <c r="E834" t="str">
        <f>TRIM(LEFT(Customer_Table[[#This Row],[name]],FIND(",",Customer_Table[[#This Row],[name]])-1))</f>
        <v>Schluneker</v>
      </c>
    </row>
    <row r="835" spans="1:5" ht="15.6" x14ac:dyDescent="0.3">
      <c r="A835" s="1" t="s">
        <v>1537</v>
      </c>
      <c r="B835" s="1" t="s">
        <v>3217</v>
      </c>
      <c r="C835" t="str">
        <f>TRIM(MID(Customer_Table[[#This Row],[name]],FIND(",",Customer_Table[[#This Row],[name]])+1,3))</f>
        <v>Mr</v>
      </c>
      <c r="D835" t="str">
        <f t="shared" si="13"/>
        <v>Karine</v>
      </c>
      <c r="E835" t="str">
        <f>TRIM(LEFT(Customer_Table[[#This Row],[name]],FIND(",",Customer_Table[[#This Row],[name]])-1))</f>
        <v>Bellemare</v>
      </c>
    </row>
    <row r="836" spans="1:5" ht="15.6" x14ac:dyDescent="0.3">
      <c r="A836" s="1" t="s">
        <v>1536</v>
      </c>
      <c r="B836" s="1" t="s">
        <v>3218</v>
      </c>
      <c r="C836" t="str">
        <f>TRIM(MID(Customer_Table[[#This Row],[name]],FIND(",",Customer_Table[[#This Row],[name]])+1,3))</f>
        <v>Ms</v>
      </c>
      <c r="D836" t="str">
        <f t="shared" si="13"/>
        <v>Antonia G</v>
      </c>
      <c r="E836" t="str">
        <f>TRIM(LEFT(Customer_Table[[#This Row],[name]],FIND(",",Customer_Table[[#This Row],[name]])-1))</f>
        <v>Vitalo</v>
      </c>
    </row>
    <row r="837" spans="1:5" ht="15.6" x14ac:dyDescent="0.3">
      <c r="A837" s="1" t="s">
        <v>1535</v>
      </c>
      <c r="B837" s="1" t="s">
        <v>3219</v>
      </c>
      <c r="C837" t="str">
        <f>TRIM(MID(Customer_Table[[#This Row],[name]],FIND(",",Customer_Table[[#This Row],[name]])+1,3))</f>
        <v>Ms</v>
      </c>
      <c r="D837" t="str">
        <f t="shared" si="13"/>
        <v>Casondra L</v>
      </c>
      <c r="E837" t="str">
        <f>TRIM(LEFT(Customer_Table[[#This Row],[name]],FIND(",",Customer_Table[[#This Row],[name]])-1))</f>
        <v>Hamilton</v>
      </c>
    </row>
    <row r="838" spans="1:5" ht="15.6" x14ac:dyDescent="0.3">
      <c r="A838" s="1" t="s">
        <v>1534</v>
      </c>
      <c r="B838" s="1" t="s">
        <v>3220</v>
      </c>
      <c r="C838" t="str">
        <f>TRIM(MID(Customer_Table[[#This Row],[name]],FIND(",",Customer_Table[[#This Row],[name]])+1,3))</f>
        <v>Ms</v>
      </c>
      <c r="D838" t="str">
        <f t="shared" si="13"/>
        <v>Wendy</v>
      </c>
      <c r="E838" t="str">
        <f>TRIM(LEFT(Customer_Table[[#This Row],[name]],FIND(",",Customer_Table[[#This Row],[name]])-1))</f>
        <v>Marshall</v>
      </c>
    </row>
    <row r="839" spans="1:5" ht="15.6" x14ac:dyDescent="0.3">
      <c r="A839" s="1" t="s">
        <v>1533</v>
      </c>
      <c r="B839" s="1" t="s">
        <v>3221</v>
      </c>
      <c r="C839" t="str">
        <f>TRIM(MID(Customer_Table[[#This Row],[name]],FIND(",",Customer_Table[[#This Row],[name]])+1,3))</f>
        <v>Mr</v>
      </c>
      <c r="D839" t="str">
        <f t="shared" si="13"/>
        <v>Eric D</v>
      </c>
      <c r="E839" t="str">
        <f>TRIM(LEFT(Customer_Table[[#This Row],[name]],FIND(",",Customer_Table[[#This Row],[name]])-1))</f>
        <v>Cale</v>
      </c>
    </row>
    <row r="840" spans="1:5" ht="15.6" x14ac:dyDescent="0.3">
      <c r="A840" s="1" t="s">
        <v>1532</v>
      </c>
      <c r="B840" s="1" t="s">
        <v>3222</v>
      </c>
      <c r="C840" t="str">
        <f>TRIM(MID(Customer_Table[[#This Row],[name]],FIND(",",Customer_Table[[#This Row],[name]])+1,3))</f>
        <v>Ms</v>
      </c>
      <c r="D840" t="str">
        <f t="shared" si="13"/>
        <v>Elizabeth</v>
      </c>
      <c r="E840" t="str">
        <f>TRIM(LEFT(Customer_Table[[#This Row],[name]],FIND(",",Customer_Table[[#This Row],[name]])-1))</f>
        <v>Pittaway</v>
      </c>
    </row>
    <row r="841" spans="1:5" ht="15.6" x14ac:dyDescent="0.3">
      <c r="A841" s="1" t="s">
        <v>1531</v>
      </c>
      <c r="B841" s="1" t="s">
        <v>3223</v>
      </c>
      <c r="C841" t="str">
        <f>TRIM(MID(Customer_Table[[#This Row],[name]],FIND(",",Customer_Table[[#This Row],[name]])+1,3))</f>
        <v>Ms</v>
      </c>
      <c r="D841" t="str">
        <f t="shared" si="13"/>
        <v>Laura F</v>
      </c>
      <c r="E841" t="str">
        <f>TRIM(LEFT(Customer_Table[[#This Row],[name]],FIND(",",Customer_Table[[#This Row],[name]])-1))</f>
        <v>Bill</v>
      </c>
    </row>
    <row r="842" spans="1:5" ht="15.6" x14ac:dyDescent="0.3">
      <c r="A842" s="1" t="s">
        <v>1530</v>
      </c>
      <c r="B842" s="1" t="s">
        <v>3224</v>
      </c>
      <c r="C842" t="str">
        <f>TRIM(MID(Customer_Table[[#This Row],[name]],FIND(",",Customer_Table[[#This Row],[name]])+1,3))</f>
        <v>Ms</v>
      </c>
      <c r="D842" t="str">
        <f t="shared" si="13"/>
        <v>Amelia F.</v>
      </c>
      <c r="E842" t="str">
        <f>TRIM(LEFT(Customer_Table[[#This Row],[name]],FIND(",",Customer_Table[[#This Row],[name]])-1))</f>
        <v>Antrim</v>
      </c>
    </row>
    <row r="843" spans="1:5" ht="15.6" x14ac:dyDescent="0.3">
      <c r="A843" s="1" t="s">
        <v>1529</v>
      </c>
      <c r="B843" s="1" t="s">
        <v>3225</v>
      </c>
      <c r="C843" t="str">
        <f>TRIM(MID(Customer_Table[[#This Row],[name]],FIND(",",Customer_Table[[#This Row],[name]])+1,3))</f>
        <v>Ms</v>
      </c>
      <c r="D843" t="str">
        <f t="shared" si="13"/>
        <v>Amy L.</v>
      </c>
      <c r="E843" t="str">
        <f>TRIM(LEFT(Customer_Table[[#This Row],[name]],FIND(",",Customer_Table[[#This Row],[name]])-1))</f>
        <v>Doolittle-Crider</v>
      </c>
    </row>
    <row r="844" spans="1:5" ht="15.6" x14ac:dyDescent="0.3">
      <c r="A844" s="1" t="s">
        <v>1528</v>
      </c>
      <c r="B844" s="1" t="s">
        <v>3226</v>
      </c>
      <c r="C844" t="str">
        <f>TRIM(MID(Customer_Table[[#This Row],[name]],FIND(",",Customer_Table[[#This Row],[name]])+1,3))</f>
        <v>Ms</v>
      </c>
      <c r="D844" t="str">
        <f t="shared" si="13"/>
        <v>Katie J</v>
      </c>
      <c r="E844" t="str">
        <f>TRIM(LEFT(Customer_Table[[#This Row],[name]],FIND(",",Customer_Table[[#This Row],[name]])-1))</f>
        <v>Ruhlman</v>
      </c>
    </row>
    <row r="845" spans="1:5" ht="15.6" x14ac:dyDescent="0.3">
      <c r="A845" s="1" t="s">
        <v>1527</v>
      </c>
      <c r="B845" s="1" t="s">
        <v>3227</v>
      </c>
      <c r="C845" t="str">
        <f>TRIM(MID(Customer_Table[[#This Row],[name]],FIND(",",Customer_Table[[#This Row],[name]])+1,3))</f>
        <v>Ms</v>
      </c>
      <c r="D845" t="str">
        <f t="shared" si="13"/>
        <v>Laura E.</v>
      </c>
      <c r="E845" t="str">
        <f>TRIM(LEFT(Customer_Table[[#This Row],[name]],FIND(",",Customer_Table[[#This Row],[name]])-1))</f>
        <v>Anderson</v>
      </c>
    </row>
    <row r="846" spans="1:5" ht="15.6" x14ac:dyDescent="0.3">
      <c r="A846" s="1" t="s">
        <v>1526</v>
      </c>
      <c r="B846" s="1" t="s">
        <v>3228</v>
      </c>
      <c r="C846" t="str">
        <f>TRIM(MID(Customer_Table[[#This Row],[name]],FIND(",",Customer_Table[[#This Row],[name]])+1,3))</f>
        <v>Mr</v>
      </c>
      <c r="D846" t="str">
        <f t="shared" si="13"/>
        <v>Mayumi</v>
      </c>
      <c r="E846" t="str">
        <f>TRIM(LEFT(Customer_Table[[#This Row],[name]],FIND(",",Customer_Table[[#This Row],[name]])-1))</f>
        <v>Uchiyama</v>
      </c>
    </row>
    <row r="847" spans="1:5" ht="15.6" x14ac:dyDescent="0.3">
      <c r="A847" s="1" t="s">
        <v>1525</v>
      </c>
      <c r="B847" s="1" t="s">
        <v>3229</v>
      </c>
      <c r="C847" t="str">
        <f>TRIM(MID(Customer_Table[[#This Row],[name]],FIND(",",Customer_Table[[#This Row],[name]])+1,3))</f>
        <v>Ms</v>
      </c>
      <c r="D847" t="str">
        <f t="shared" si="13"/>
        <v>Vanessa</v>
      </c>
      <c r="E847" t="str">
        <f>TRIM(LEFT(Customer_Table[[#This Row],[name]],FIND(",",Customer_Table[[#This Row],[name]])-1))</f>
        <v>Desota</v>
      </c>
    </row>
    <row r="848" spans="1:5" ht="15.6" x14ac:dyDescent="0.3">
      <c r="A848" s="1" t="s">
        <v>1524</v>
      </c>
      <c r="B848" s="1" t="s">
        <v>3230</v>
      </c>
      <c r="C848" t="str">
        <f>TRIM(MID(Customer_Table[[#This Row],[name]],FIND(",",Customer_Table[[#This Row],[name]])+1,3))</f>
        <v>Ms</v>
      </c>
      <c r="D848" t="str">
        <f t="shared" si="13"/>
        <v>Natali N</v>
      </c>
      <c r="E848" t="str">
        <f>TRIM(LEFT(Customer_Table[[#This Row],[name]],FIND(",",Customer_Table[[#This Row],[name]])-1))</f>
        <v>Edmonds</v>
      </c>
    </row>
    <row r="849" spans="1:5" ht="15.6" x14ac:dyDescent="0.3">
      <c r="A849" s="1" t="s">
        <v>1523</v>
      </c>
      <c r="B849" s="1" t="s">
        <v>3231</v>
      </c>
      <c r="C849" t="str">
        <f>TRIM(MID(Customer_Table[[#This Row],[name]],FIND(",",Customer_Table[[#This Row],[name]])+1,3))</f>
        <v>Ms</v>
      </c>
      <c r="D849" t="str">
        <f t="shared" si="13"/>
        <v>Beth</v>
      </c>
      <c r="E849" t="str">
        <f>TRIM(LEFT(Customer_Table[[#This Row],[name]],FIND(",",Customer_Table[[#This Row],[name]])-1))</f>
        <v>Otto</v>
      </c>
    </row>
    <row r="850" spans="1:5" ht="15.6" x14ac:dyDescent="0.3">
      <c r="A850" s="1" t="s">
        <v>1522</v>
      </c>
      <c r="B850" s="1" t="s">
        <v>3232</v>
      </c>
      <c r="C850" t="str">
        <f>TRIM(MID(Customer_Table[[#This Row],[name]],FIND(",",Customer_Table[[#This Row],[name]])+1,3))</f>
        <v>Mr</v>
      </c>
      <c r="D850" t="str">
        <f t="shared" si="13"/>
        <v>Alex</v>
      </c>
      <c r="E850" t="str">
        <f>TRIM(LEFT(Customer_Table[[#This Row],[name]],FIND(",",Customer_Table[[#This Row],[name]])-1))</f>
        <v>Kurt</v>
      </c>
    </row>
    <row r="851" spans="1:5" ht="15.6" x14ac:dyDescent="0.3">
      <c r="A851" s="1" t="s">
        <v>1521</v>
      </c>
      <c r="B851" s="1" t="s">
        <v>3233</v>
      </c>
      <c r="C851" t="str">
        <f>TRIM(MID(Customer_Table[[#This Row],[name]],FIND(",",Customer_Table[[#This Row],[name]])+1,3))</f>
        <v>Mr</v>
      </c>
      <c r="D851" t="str">
        <f t="shared" si="13"/>
        <v>Spencer</v>
      </c>
      <c r="E851" t="str">
        <f>TRIM(LEFT(Customer_Table[[#This Row],[name]],FIND(",",Customer_Table[[#This Row],[name]])-1))</f>
        <v>Duhaime</v>
      </c>
    </row>
    <row r="852" spans="1:5" ht="15.6" x14ac:dyDescent="0.3">
      <c r="A852" s="1" t="s">
        <v>1520</v>
      </c>
      <c r="B852" s="1" t="s">
        <v>3234</v>
      </c>
      <c r="C852" t="str">
        <f>TRIM(MID(Customer_Table[[#This Row],[name]],FIND(",",Customer_Table[[#This Row],[name]])+1,3))</f>
        <v>Ms</v>
      </c>
      <c r="D852" t="str">
        <f t="shared" si="13"/>
        <v>Andee W.</v>
      </c>
      <c r="E852" t="str">
        <f>TRIM(LEFT(Customer_Table[[#This Row],[name]],FIND(",",Customer_Table[[#This Row],[name]])-1))</f>
        <v>Swann</v>
      </c>
    </row>
    <row r="853" spans="1:5" ht="15.6" x14ac:dyDescent="0.3">
      <c r="A853" s="1" t="s">
        <v>1519</v>
      </c>
      <c r="B853" s="1" t="s">
        <v>3235</v>
      </c>
      <c r="C853" t="str">
        <f>TRIM(MID(Customer_Table[[#This Row],[name]],FIND(",",Customer_Table[[#This Row],[name]])+1,3))</f>
        <v>Mr</v>
      </c>
      <c r="D853" t="str">
        <f t="shared" si="13"/>
        <v>Amy</v>
      </c>
      <c r="E853" t="str">
        <f>TRIM(LEFT(Customer_Table[[#This Row],[name]],FIND(",",Customer_Table[[#This Row],[name]])-1))</f>
        <v>Burton</v>
      </c>
    </row>
    <row r="854" spans="1:5" ht="15.6" x14ac:dyDescent="0.3">
      <c r="A854" s="1" t="s">
        <v>1518</v>
      </c>
      <c r="B854" s="1" t="s">
        <v>3236</v>
      </c>
      <c r="C854" t="str">
        <f>TRIM(MID(Customer_Table[[#This Row],[name]],FIND(",",Customer_Table[[#This Row],[name]])+1,3))</f>
        <v>Mr</v>
      </c>
      <c r="D854" t="str">
        <f t="shared" si="13"/>
        <v>Joshua</v>
      </c>
      <c r="E854" t="str">
        <f>TRIM(LEFT(Customer_Table[[#This Row],[name]],FIND(",",Customer_Table[[#This Row],[name]])-1))</f>
        <v>Ricardi</v>
      </c>
    </row>
    <row r="855" spans="1:5" ht="15.6" x14ac:dyDescent="0.3">
      <c r="A855" s="1" t="s">
        <v>1517</v>
      </c>
      <c r="B855" s="1" t="s">
        <v>3237</v>
      </c>
      <c r="C855" t="str">
        <f>TRIM(MID(Customer_Table[[#This Row],[name]],FIND(",",Customer_Table[[#This Row],[name]])+1,3))</f>
        <v>Mr</v>
      </c>
      <c r="D855" t="str">
        <f t="shared" si="13"/>
        <v>C Fred</v>
      </c>
      <c r="E855" t="str">
        <f>TRIM(LEFT(Customer_Table[[#This Row],[name]],FIND(",",Customer_Table[[#This Row],[name]])-1))</f>
        <v>Joslyn</v>
      </c>
    </row>
    <row r="856" spans="1:5" ht="15.6" x14ac:dyDescent="0.3">
      <c r="A856" s="1" t="s">
        <v>1516</v>
      </c>
      <c r="B856" s="1" t="s">
        <v>3238</v>
      </c>
      <c r="C856" t="str">
        <f>TRIM(MID(Customer_Table[[#This Row],[name]],FIND(",",Customer_Table[[#This Row],[name]])+1,3))</f>
        <v>Mr</v>
      </c>
      <c r="D856" t="str">
        <f t="shared" si="13"/>
        <v>Jeremy</v>
      </c>
      <c r="E856" t="str">
        <f>TRIM(LEFT(Customer_Table[[#This Row],[name]],FIND(",",Customer_Table[[#This Row],[name]])-1))</f>
        <v>Bennie</v>
      </c>
    </row>
    <row r="857" spans="1:5" ht="15.6" x14ac:dyDescent="0.3">
      <c r="A857" s="1" t="s">
        <v>1515</v>
      </c>
      <c r="B857" s="1" t="s">
        <v>3239</v>
      </c>
      <c r="C857" t="str">
        <f>TRIM(MID(Customer_Table[[#This Row],[name]],FIND(",",Customer_Table[[#This Row],[name]])+1,3))</f>
        <v>Mr</v>
      </c>
      <c r="D857" t="str">
        <f t="shared" si="13"/>
        <v>Patrick Sr.</v>
      </c>
      <c r="E857" t="str">
        <f>TRIM(LEFT(Customer_Table[[#This Row],[name]],FIND(",",Customer_Table[[#This Row],[name]])-1))</f>
        <v>Kanyane</v>
      </c>
    </row>
    <row r="858" spans="1:5" ht="15.6" x14ac:dyDescent="0.3">
      <c r="A858" s="1" t="s">
        <v>1514</v>
      </c>
      <c r="B858" s="1" t="s">
        <v>3240</v>
      </c>
      <c r="C858" t="str">
        <f>TRIM(MID(Customer_Table[[#This Row],[name]],FIND(",",Customer_Table[[#This Row],[name]])+1,3))</f>
        <v>Ms</v>
      </c>
      <c r="D858" t="str">
        <f t="shared" si="13"/>
        <v>Kelly M.</v>
      </c>
      <c r="E858" t="str">
        <f>TRIM(LEFT(Customer_Table[[#This Row],[name]],FIND(",",Customer_Table[[#This Row],[name]])-1))</f>
        <v>McFadden</v>
      </c>
    </row>
    <row r="859" spans="1:5" ht="15.6" x14ac:dyDescent="0.3">
      <c r="A859" s="1" t="s">
        <v>1513</v>
      </c>
      <c r="B859" s="1" t="s">
        <v>3241</v>
      </c>
      <c r="C859" t="str">
        <f>TRIM(MID(Customer_Table[[#This Row],[name]],FIND(",",Customer_Table[[#This Row],[name]])+1,3))</f>
        <v>Ms</v>
      </c>
      <c r="D859" t="str">
        <f t="shared" si="13"/>
        <v>Katherine</v>
      </c>
      <c r="E859" t="str">
        <f>TRIM(LEFT(Customer_Table[[#This Row],[name]],FIND(",",Customer_Table[[#This Row],[name]])-1))</f>
        <v>Connolly</v>
      </c>
    </row>
    <row r="860" spans="1:5" ht="15.6" x14ac:dyDescent="0.3">
      <c r="A860" s="1" t="s">
        <v>1512</v>
      </c>
      <c r="B860" s="1" t="s">
        <v>3242</v>
      </c>
      <c r="C860" t="str">
        <f>TRIM(MID(Customer_Table[[#This Row],[name]],FIND(",",Customer_Table[[#This Row],[name]])+1,3))</f>
        <v>Ms</v>
      </c>
      <c r="D860" t="str">
        <f t="shared" si="13"/>
        <v>Keila L</v>
      </c>
      <c r="E860" t="str">
        <f>TRIM(LEFT(Customer_Table[[#This Row],[name]],FIND(",",Customer_Table[[#This Row],[name]])-1))</f>
        <v>Merino</v>
      </c>
    </row>
    <row r="861" spans="1:5" ht="15.6" x14ac:dyDescent="0.3">
      <c r="A861" s="1" t="s">
        <v>1511</v>
      </c>
      <c r="B861" s="1" t="s">
        <v>3243</v>
      </c>
      <c r="C861" t="str">
        <f>TRIM(MID(Customer_Table[[#This Row],[name]],FIND(",",Customer_Table[[#This Row],[name]])+1,3))</f>
        <v>Ms</v>
      </c>
      <c r="D861" t="str">
        <f t="shared" si="13"/>
        <v>Zanae E</v>
      </c>
      <c r="E861" t="str">
        <f>TRIM(LEFT(Customer_Table[[#This Row],[name]],FIND(",",Customer_Table[[#This Row],[name]])-1))</f>
        <v>Baird</v>
      </c>
    </row>
    <row r="862" spans="1:5" ht="15.6" x14ac:dyDescent="0.3">
      <c r="A862" s="1" t="s">
        <v>1510</v>
      </c>
      <c r="B862" s="1" t="s">
        <v>3244</v>
      </c>
      <c r="C862" t="str">
        <f>TRIM(MID(Customer_Table[[#This Row],[name]],FIND(",",Customer_Table[[#This Row],[name]])+1,3))</f>
        <v>Mr</v>
      </c>
      <c r="D862" t="str">
        <f t="shared" si="13"/>
        <v>Alex</v>
      </c>
      <c r="E862" t="str">
        <f>TRIM(LEFT(Customer_Table[[#This Row],[name]],FIND(",",Customer_Table[[#This Row],[name]])-1))</f>
        <v>Locatelli</v>
      </c>
    </row>
    <row r="863" spans="1:5" ht="15.6" x14ac:dyDescent="0.3">
      <c r="A863" s="1" t="s">
        <v>1509</v>
      </c>
      <c r="B863" s="1" t="s">
        <v>3245</v>
      </c>
      <c r="C863" t="str">
        <f>TRIM(MID(Customer_Table[[#This Row],[name]],FIND(",",Customer_Table[[#This Row],[name]])+1,3))</f>
        <v>Ms</v>
      </c>
      <c r="D863" t="str">
        <f t="shared" si="13"/>
        <v>Kathryn</v>
      </c>
      <c r="E863" t="str">
        <f>TRIM(LEFT(Customer_Table[[#This Row],[name]],FIND(",",Customer_Table[[#This Row],[name]])-1))</f>
        <v>Brake</v>
      </c>
    </row>
    <row r="864" spans="1:5" ht="15.6" x14ac:dyDescent="0.3">
      <c r="A864" s="1" t="s">
        <v>1508</v>
      </c>
      <c r="B864" s="1" t="s">
        <v>3246</v>
      </c>
      <c r="C864" t="str">
        <f>TRIM(MID(Customer_Table[[#This Row],[name]],FIND(",",Customer_Table[[#This Row],[name]])+1,3))</f>
        <v>Mr</v>
      </c>
      <c r="D864" t="str">
        <f t="shared" si="13"/>
        <v>Jason L.</v>
      </c>
      <c r="E864" t="str">
        <f>TRIM(LEFT(Customer_Table[[#This Row],[name]],FIND(",",Customer_Table[[#This Row],[name]])-1))</f>
        <v>Jacobs</v>
      </c>
    </row>
    <row r="865" spans="1:5" ht="15.6" x14ac:dyDescent="0.3">
      <c r="A865" s="1" t="s">
        <v>1507</v>
      </c>
      <c r="B865" s="1" t="s">
        <v>3247</v>
      </c>
      <c r="C865" t="str">
        <f>TRIM(MID(Customer_Table[[#This Row],[name]],FIND(",",Customer_Table[[#This Row],[name]])+1,3))</f>
        <v>Mr</v>
      </c>
      <c r="D865" t="str">
        <f t="shared" si="13"/>
        <v>Benjamin J.</v>
      </c>
      <c r="E865" t="str">
        <f>TRIM(LEFT(Customer_Table[[#This Row],[name]],FIND(",",Customer_Table[[#This Row],[name]])-1))</f>
        <v>Vaught</v>
      </c>
    </row>
    <row r="866" spans="1:5" ht="15.6" x14ac:dyDescent="0.3">
      <c r="A866" s="1" t="s">
        <v>1506</v>
      </c>
      <c r="B866" s="1" t="s">
        <v>3248</v>
      </c>
      <c r="C866" t="str">
        <f>TRIM(MID(Customer_Table[[#This Row],[name]],FIND(",",Customer_Table[[#This Row],[name]])+1,3))</f>
        <v>Mr</v>
      </c>
      <c r="D866" t="str">
        <f t="shared" si="13"/>
        <v>Steven M.</v>
      </c>
      <c r="E866" t="str">
        <f>TRIM(LEFT(Customer_Table[[#This Row],[name]],FIND(",",Customer_Table[[#This Row],[name]])-1))</f>
        <v>Monteleone</v>
      </c>
    </row>
    <row r="867" spans="1:5" ht="15.6" x14ac:dyDescent="0.3">
      <c r="A867" s="1" t="s">
        <v>1505</v>
      </c>
      <c r="B867" s="1" t="s">
        <v>3249</v>
      </c>
      <c r="C867" t="str">
        <f>TRIM(MID(Customer_Table[[#This Row],[name]],FIND(",",Customer_Table[[#This Row],[name]])+1,3))</f>
        <v>Mr</v>
      </c>
      <c r="D867" t="str">
        <f t="shared" si="13"/>
        <v>Erika</v>
      </c>
      <c r="E867" t="str">
        <f>TRIM(LEFT(Customer_Table[[#This Row],[name]],FIND(",",Customer_Table[[#This Row],[name]])-1))</f>
        <v>Verdugo</v>
      </c>
    </row>
    <row r="868" spans="1:5" ht="15.6" x14ac:dyDescent="0.3">
      <c r="A868" s="1" t="s">
        <v>1504</v>
      </c>
      <c r="B868" s="1" t="s">
        <v>3250</v>
      </c>
      <c r="C868" t="str">
        <f>TRIM(MID(Customer_Table[[#This Row],[name]],FIND(",",Customer_Table[[#This Row],[name]])+1,3))</f>
        <v>Mr</v>
      </c>
      <c r="D868" t="str">
        <f t="shared" si="13"/>
        <v>Chad</v>
      </c>
      <c r="E868" t="str">
        <f>TRIM(LEFT(Customer_Table[[#This Row],[name]],FIND(",",Customer_Table[[#This Row],[name]])-1))</f>
        <v>Sellers</v>
      </c>
    </row>
    <row r="869" spans="1:5" ht="15.6" x14ac:dyDescent="0.3">
      <c r="A869" s="1" t="s">
        <v>1503</v>
      </c>
      <c r="B869" s="1" t="s">
        <v>3251</v>
      </c>
      <c r="C869" t="str">
        <f>TRIM(MID(Customer_Table[[#This Row],[name]],FIND(",",Customer_Table[[#This Row],[name]])+1,3))</f>
        <v>Mr</v>
      </c>
      <c r="D869" t="str">
        <f t="shared" si="13"/>
        <v>Mark</v>
      </c>
      <c r="E869" t="str">
        <f>TRIM(LEFT(Customer_Table[[#This Row],[name]],FIND(",",Customer_Table[[#This Row],[name]])-1))</f>
        <v>Bowman</v>
      </c>
    </row>
    <row r="870" spans="1:5" ht="15.6" x14ac:dyDescent="0.3">
      <c r="A870" s="1" t="s">
        <v>1502</v>
      </c>
      <c r="B870" s="1" t="s">
        <v>3252</v>
      </c>
      <c r="C870" t="str">
        <f>TRIM(MID(Customer_Table[[#This Row],[name]],FIND(",",Customer_Table[[#This Row],[name]])+1,3))</f>
        <v>Mr</v>
      </c>
      <c r="D870" t="str">
        <f t="shared" si="13"/>
        <v>David</v>
      </c>
      <c r="E870" t="str">
        <f>TRIM(LEFT(Customer_Table[[#This Row],[name]],FIND(",",Customer_Table[[#This Row],[name]])-1))</f>
        <v>Marley</v>
      </c>
    </row>
    <row r="871" spans="1:5" ht="15.6" x14ac:dyDescent="0.3">
      <c r="A871" s="1" t="s">
        <v>1501</v>
      </c>
      <c r="B871" s="1" t="s">
        <v>3253</v>
      </c>
      <c r="C871" t="str">
        <f>TRIM(MID(Customer_Table[[#This Row],[name]],FIND(",",Customer_Table[[#This Row],[name]])+1,3))</f>
        <v>Mr</v>
      </c>
      <c r="D871" t="str">
        <f t="shared" si="13"/>
        <v>Matthew R</v>
      </c>
      <c r="E871" t="str">
        <f>TRIM(LEFT(Customer_Table[[#This Row],[name]],FIND(",",Customer_Table[[#This Row],[name]])-1))</f>
        <v>Grey</v>
      </c>
    </row>
    <row r="872" spans="1:5" ht="15.6" x14ac:dyDescent="0.3">
      <c r="A872" s="1" t="s">
        <v>1500</v>
      </c>
      <c r="B872" s="1" t="s">
        <v>3254</v>
      </c>
      <c r="C872" t="str">
        <f>TRIM(MID(Customer_Table[[#This Row],[name]],FIND(",",Customer_Table[[#This Row],[name]])+1,3))</f>
        <v>Mr</v>
      </c>
      <c r="D872" t="str">
        <f t="shared" si="13"/>
        <v>Orla</v>
      </c>
      <c r="E872" t="str">
        <f>TRIM(LEFT(Customer_Table[[#This Row],[name]],FIND(",",Customer_Table[[#This Row],[name]])-1))</f>
        <v>O'Rourke</v>
      </c>
    </row>
    <row r="873" spans="1:5" ht="15.6" x14ac:dyDescent="0.3">
      <c r="A873" s="1" t="s">
        <v>1499</v>
      </c>
      <c r="B873" s="1" t="s">
        <v>3255</v>
      </c>
      <c r="C873" t="str">
        <f>TRIM(MID(Customer_Table[[#This Row],[name]],FIND(",",Customer_Table[[#This Row],[name]])+1,3))</f>
        <v>Ms</v>
      </c>
      <c r="D873" t="str">
        <f t="shared" si="13"/>
        <v>Shaista S</v>
      </c>
      <c r="E873" t="str">
        <f>TRIM(LEFT(Customer_Table[[#This Row],[name]],FIND(",",Customer_Table[[#This Row],[name]])-1))</f>
        <v>Fatehali</v>
      </c>
    </row>
    <row r="874" spans="1:5" ht="15.6" x14ac:dyDescent="0.3">
      <c r="A874" s="1" t="s">
        <v>1498</v>
      </c>
      <c r="B874" s="1" t="s">
        <v>3256</v>
      </c>
      <c r="C874" t="str">
        <f>TRIM(MID(Customer_Table[[#This Row],[name]],FIND(",",Customer_Table[[#This Row],[name]])+1,3))</f>
        <v>Mr</v>
      </c>
      <c r="D874" t="str">
        <f t="shared" si="13"/>
        <v>Emily</v>
      </c>
      <c r="E874" t="str">
        <f>TRIM(LEFT(Customer_Table[[#This Row],[name]],FIND(",",Customer_Table[[#This Row],[name]])-1))</f>
        <v>Piza-Taylor</v>
      </c>
    </row>
    <row r="875" spans="1:5" ht="15.6" x14ac:dyDescent="0.3">
      <c r="A875" s="1" t="s">
        <v>1497</v>
      </c>
      <c r="B875" s="1" t="s">
        <v>3257</v>
      </c>
      <c r="C875" t="str">
        <f>TRIM(MID(Customer_Table[[#This Row],[name]],FIND(",",Customer_Table[[#This Row],[name]])+1,3))</f>
        <v>Ms</v>
      </c>
      <c r="D875" t="str">
        <f t="shared" si="13"/>
        <v>Julie A.</v>
      </c>
      <c r="E875" t="str">
        <f>TRIM(LEFT(Customer_Table[[#This Row],[name]],FIND(",",Customer_Table[[#This Row],[name]])-1))</f>
        <v>Cavanaugh</v>
      </c>
    </row>
    <row r="876" spans="1:5" ht="15.6" x14ac:dyDescent="0.3">
      <c r="A876" s="1" t="s">
        <v>1496</v>
      </c>
      <c r="B876" s="1" t="s">
        <v>3258</v>
      </c>
      <c r="C876" t="str">
        <f>TRIM(MID(Customer_Table[[#This Row],[name]],FIND(",",Customer_Table[[#This Row],[name]])+1,3))</f>
        <v>Ms</v>
      </c>
      <c r="D876" t="str">
        <f t="shared" si="13"/>
        <v>Megumi</v>
      </c>
      <c r="E876" t="str">
        <f>TRIM(LEFT(Customer_Table[[#This Row],[name]],FIND(",",Customer_Table[[#This Row],[name]])-1))</f>
        <v>Amako</v>
      </c>
    </row>
    <row r="877" spans="1:5" ht="15.6" x14ac:dyDescent="0.3">
      <c r="A877" s="1" t="s">
        <v>1495</v>
      </c>
      <c r="B877" s="1" t="s">
        <v>3259</v>
      </c>
      <c r="C877" t="str">
        <f>TRIM(MID(Customer_Table[[#This Row],[name]],FIND(",",Customer_Table[[#This Row],[name]])+1,3))</f>
        <v>Ms</v>
      </c>
      <c r="D877" t="str">
        <f t="shared" si="13"/>
        <v>Skylar</v>
      </c>
      <c r="E877" t="str">
        <f>TRIM(LEFT(Customer_Table[[#This Row],[name]],FIND(",",Customer_Table[[#This Row],[name]])-1))</f>
        <v>Musa</v>
      </c>
    </row>
    <row r="878" spans="1:5" ht="15.6" x14ac:dyDescent="0.3">
      <c r="A878" s="1" t="s">
        <v>1494</v>
      </c>
      <c r="B878" s="1" t="s">
        <v>3260</v>
      </c>
      <c r="C878" t="str">
        <f>TRIM(MID(Customer_Table[[#This Row],[name]],FIND(",",Customer_Table[[#This Row],[name]])+1,3))</f>
        <v>Mr</v>
      </c>
      <c r="D878" t="str">
        <f t="shared" si="13"/>
        <v>Victoria</v>
      </c>
      <c r="E878" t="str">
        <f>TRIM(LEFT(Customer_Table[[#This Row],[name]],FIND(",",Customer_Table[[#This Row],[name]])-1))</f>
        <v>Phillippi</v>
      </c>
    </row>
    <row r="879" spans="1:5" ht="15.6" x14ac:dyDescent="0.3">
      <c r="A879" s="1" t="s">
        <v>1493</v>
      </c>
      <c r="B879" s="1" t="s">
        <v>3261</v>
      </c>
      <c r="C879" t="str">
        <f>TRIM(MID(Customer_Table[[#This Row],[name]],FIND(",",Customer_Table[[#This Row],[name]])+1,3))</f>
        <v>Mr</v>
      </c>
      <c r="D879" t="str">
        <f t="shared" si="13"/>
        <v>Amanda L</v>
      </c>
      <c r="E879" t="str">
        <f>TRIM(LEFT(Customer_Table[[#This Row],[name]],FIND(",",Customer_Table[[#This Row],[name]])-1))</f>
        <v>Hoskins</v>
      </c>
    </row>
    <row r="880" spans="1:5" ht="15.6" x14ac:dyDescent="0.3">
      <c r="A880" s="1" t="s">
        <v>1492</v>
      </c>
      <c r="B880" s="1" t="s">
        <v>3262</v>
      </c>
      <c r="C880" t="str">
        <f>TRIM(MID(Customer_Table[[#This Row],[name]],FIND(",",Customer_Table[[#This Row],[name]])+1,3))</f>
        <v>Ms</v>
      </c>
      <c r="D880" t="str">
        <f t="shared" si="13"/>
        <v>Renee</v>
      </c>
      <c r="E880" t="str">
        <f>TRIM(LEFT(Customer_Table[[#This Row],[name]],FIND(",",Customer_Table[[#This Row],[name]])-1))</f>
        <v>Imbalzano Zegar</v>
      </c>
    </row>
    <row r="881" spans="1:5" ht="15.6" x14ac:dyDescent="0.3">
      <c r="A881" s="1" t="s">
        <v>1491</v>
      </c>
      <c r="B881" s="1" t="s">
        <v>3263</v>
      </c>
      <c r="C881" t="str">
        <f>TRIM(MID(Customer_Table[[#This Row],[name]],FIND(",",Customer_Table[[#This Row],[name]])+1,3))</f>
        <v>Ms</v>
      </c>
      <c r="D881" t="str">
        <f t="shared" si="13"/>
        <v>Nellie A.</v>
      </c>
      <c r="E881" t="str">
        <f>TRIM(LEFT(Customer_Table[[#This Row],[name]],FIND(",",Customer_Table[[#This Row],[name]])-1))</f>
        <v>Triedman</v>
      </c>
    </row>
    <row r="882" spans="1:5" ht="15.6" x14ac:dyDescent="0.3">
      <c r="A882" s="1" t="s">
        <v>1490</v>
      </c>
      <c r="B882" s="1" t="s">
        <v>3264</v>
      </c>
      <c r="C882" t="str">
        <f>TRIM(MID(Customer_Table[[#This Row],[name]],FIND(",",Customer_Table[[#This Row],[name]])+1,3))</f>
        <v>Ms</v>
      </c>
      <c r="D882" t="str">
        <f t="shared" si="13"/>
        <v>Tamara</v>
      </c>
      <c r="E882" t="str">
        <f>TRIM(LEFT(Customer_Table[[#This Row],[name]],FIND(",",Customer_Table[[#This Row],[name]])-1))</f>
        <v>Lovuolo</v>
      </c>
    </row>
    <row r="883" spans="1:5" ht="15.6" x14ac:dyDescent="0.3">
      <c r="A883" s="1" t="s">
        <v>1489</v>
      </c>
      <c r="B883" s="1" t="s">
        <v>3265</v>
      </c>
      <c r="C883" t="str">
        <f>TRIM(MID(Customer_Table[[#This Row],[name]],FIND(",",Customer_Table[[#This Row],[name]])+1,3))</f>
        <v>Ms</v>
      </c>
      <c r="D883" t="str">
        <f t="shared" si="13"/>
        <v>Joan</v>
      </c>
      <c r="E883" t="str">
        <f>TRIM(LEFT(Customer_Table[[#This Row],[name]],FIND(",",Customer_Table[[#This Row],[name]])-1))</f>
        <v>Chung</v>
      </c>
    </row>
    <row r="884" spans="1:5" ht="15.6" x14ac:dyDescent="0.3">
      <c r="A884" s="1" t="s">
        <v>1488</v>
      </c>
      <c r="B884" s="1" t="s">
        <v>3266</v>
      </c>
      <c r="C884" t="str">
        <f>TRIM(MID(Customer_Table[[#This Row],[name]],FIND(",",Customer_Table[[#This Row],[name]])+1,3))</f>
        <v>Ms</v>
      </c>
      <c r="D884" t="str">
        <f t="shared" si="13"/>
        <v>Aimee J.</v>
      </c>
      <c r="E884" t="str">
        <f>TRIM(LEFT(Customer_Table[[#This Row],[name]],FIND(",",Customer_Table[[#This Row],[name]])-1))</f>
        <v>Newsom</v>
      </c>
    </row>
    <row r="885" spans="1:5" ht="15.6" x14ac:dyDescent="0.3">
      <c r="A885" s="1" t="s">
        <v>1487</v>
      </c>
      <c r="B885" s="1" t="s">
        <v>3267</v>
      </c>
      <c r="C885" t="str">
        <f>TRIM(MID(Customer_Table[[#This Row],[name]],FIND(",",Customer_Table[[#This Row],[name]])+1,3))</f>
        <v>Ms</v>
      </c>
      <c r="D885" t="str">
        <f t="shared" si="13"/>
        <v>Suzanne</v>
      </c>
      <c r="E885" t="str">
        <f>TRIM(LEFT(Customer_Table[[#This Row],[name]],FIND(",",Customer_Table[[#This Row],[name]])-1))</f>
        <v>Harrington</v>
      </c>
    </row>
    <row r="886" spans="1:5" ht="15.6" x14ac:dyDescent="0.3">
      <c r="A886" s="1" t="s">
        <v>1486</v>
      </c>
      <c r="B886" s="1" t="s">
        <v>3268</v>
      </c>
      <c r="C886" t="str">
        <f>TRIM(MID(Customer_Table[[#This Row],[name]],FIND(",",Customer_Table[[#This Row],[name]])+1,3))</f>
        <v>Ms</v>
      </c>
      <c r="D886" t="str">
        <f t="shared" si="13"/>
        <v>Kristin A.</v>
      </c>
      <c r="E886" t="str">
        <f>TRIM(LEFT(Customer_Table[[#This Row],[name]],FIND(",",Customer_Table[[#This Row],[name]])-1))</f>
        <v>Hoffman</v>
      </c>
    </row>
    <row r="887" spans="1:5" ht="15.6" x14ac:dyDescent="0.3">
      <c r="A887" s="1" t="s">
        <v>1485</v>
      </c>
      <c r="B887" s="1" t="s">
        <v>3269</v>
      </c>
      <c r="C887" t="str">
        <f>TRIM(MID(Customer_Table[[#This Row],[name]],FIND(",",Customer_Table[[#This Row],[name]])+1,3))</f>
        <v>Ms</v>
      </c>
      <c r="D887" t="str">
        <f t="shared" si="13"/>
        <v>Bronwyn</v>
      </c>
      <c r="E887" t="str">
        <f>TRIM(LEFT(Customer_Table[[#This Row],[name]],FIND(",",Customer_Table[[#This Row],[name]])-1))</f>
        <v>Van Vugt</v>
      </c>
    </row>
    <row r="888" spans="1:5" ht="15.6" x14ac:dyDescent="0.3">
      <c r="A888" s="1" t="s">
        <v>1484</v>
      </c>
      <c r="B888" s="1" t="s">
        <v>3270</v>
      </c>
      <c r="C888" t="str">
        <f>TRIM(MID(Customer_Table[[#This Row],[name]],FIND(",",Customer_Table[[#This Row],[name]])+1,3))</f>
        <v>Ms</v>
      </c>
      <c r="D888" t="str">
        <f t="shared" si="13"/>
        <v>Taylor J</v>
      </c>
      <c r="E888" t="str">
        <f>TRIM(LEFT(Customer_Table[[#This Row],[name]],FIND(",",Customer_Table[[#This Row],[name]])-1))</f>
        <v>Feehley</v>
      </c>
    </row>
    <row r="889" spans="1:5" ht="15.6" x14ac:dyDescent="0.3">
      <c r="A889" s="1" t="s">
        <v>1483</v>
      </c>
      <c r="B889" s="1" t="s">
        <v>3271</v>
      </c>
      <c r="C889" t="str">
        <f>TRIM(MID(Customer_Table[[#This Row],[name]],FIND(",",Customer_Table[[#This Row],[name]])+1,3))</f>
        <v>Mr</v>
      </c>
      <c r="D889" t="str">
        <f t="shared" si="13"/>
        <v>Kimberly M.</v>
      </c>
      <c r="E889" t="str">
        <f>TRIM(LEFT(Customer_Table[[#This Row],[name]],FIND(",",Customer_Table[[#This Row],[name]])-1))</f>
        <v>Ashworth</v>
      </c>
    </row>
    <row r="890" spans="1:5" ht="15.6" x14ac:dyDescent="0.3">
      <c r="A890" s="1" t="s">
        <v>1482</v>
      </c>
      <c r="B890" s="1" t="s">
        <v>3272</v>
      </c>
      <c r="C890" t="str">
        <f>TRIM(MID(Customer_Table[[#This Row],[name]],FIND(",",Customer_Table[[#This Row],[name]])+1,3))</f>
        <v>Mr</v>
      </c>
      <c r="D890" t="str">
        <f t="shared" si="13"/>
        <v>Joshua E.</v>
      </c>
      <c r="E890" t="str">
        <f>TRIM(LEFT(Customer_Table[[#This Row],[name]],FIND(",",Customer_Table[[#This Row],[name]])-1))</f>
        <v>Hansen</v>
      </c>
    </row>
    <row r="891" spans="1:5" ht="15.6" x14ac:dyDescent="0.3">
      <c r="A891" s="1" t="s">
        <v>1481</v>
      </c>
      <c r="B891" s="1" t="s">
        <v>3273</v>
      </c>
      <c r="C891" t="str">
        <f>TRIM(MID(Customer_Table[[#This Row],[name]],FIND(",",Customer_Table[[#This Row],[name]])+1,3))</f>
        <v>Mr</v>
      </c>
      <c r="D891" t="str">
        <f t="shared" si="13"/>
        <v>Jeffrey</v>
      </c>
      <c r="E891" t="str">
        <f>TRIM(LEFT(Customer_Table[[#This Row],[name]],FIND(",",Customer_Table[[#This Row],[name]])-1))</f>
        <v>Czyz</v>
      </c>
    </row>
    <row r="892" spans="1:5" ht="15.6" x14ac:dyDescent="0.3">
      <c r="A892" s="1" t="s">
        <v>1480</v>
      </c>
      <c r="B892" s="1" t="s">
        <v>3274</v>
      </c>
      <c r="C892" t="str">
        <f>TRIM(MID(Customer_Table[[#This Row],[name]],FIND(",",Customer_Table[[#This Row],[name]])+1,3))</f>
        <v>Mr</v>
      </c>
      <c r="D892" t="str">
        <f t="shared" si="13"/>
        <v>Andrew R</v>
      </c>
      <c r="E892" t="str">
        <f>TRIM(LEFT(Customer_Table[[#This Row],[name]],FIND(",",Customer_Table[[#This Row],[name]])-1))</f>
        <v>Bauder</v>
      </c>
    </row>
    <row r="893" spans="1:5" ht="15.6" x14ac:dyDescent="0.3">
      <c r="A893" s="1" t="s">
        <v>1479</v>
      </c>
      <c r="B893" s="1" t="s">
        <v>3275</v>
      </c>
      <c r="C893" t="str">
        <f>TRIM(MID(Customer_Table[[#This Row],[name]],FIND(",",Customer_Table[[#This Row],[name]])+1,3))</f>
        <v>Mr</v>
      </c>
      <c r="D893" t="str">
        <f t="shared" si="13"/>
        <v>Francisco J. Sr.</v>
      </c>
      <c r="E893" t="str">
        <f>TRIM(LEFT(Customer_Table[[#This Row],[name]],FIND(",",Customer_Table[[#This Row],[name]])-1))</f>
        <v>Mendoza</v>
      </c>
    </row>
    <row r="894" spans="1:5" ht="15.6" x14ac:dyDescent="0.3">
      <c r="A894" s="1" t="s">
        <v>1478</v>
      </c>
      <c r="B894" s="1" t="s">
        <v>3276</v>
      </c>
      <c r="C894" t="str">
        <f>TRIM(MID(Customer_Table[[#This Row],[name]],FIND(",",Customer_Table[[#This Row],[name]])+1,3))</f>
        <v>Mr</v>
      </c>
      <c r="D894" t="str">
        <f t="shared" si="13"/>
        <v>Rhonda</v>
      </c>
      <c r="E894" t="str">
        <f>TRIM(LEFT(Customer_Table[[#This Row],[name]],FIND(",",Customer_Table[[#This Row],[name]])-1))</f>
        <v>Glass</v>
      </c>
    </row>
    <row r="895" spans="1:5" ht="15.6" x14ac:dyDescent="0.3">
      <c r="A895" s="1" t="s">
        <v>1477</v>
      </c>
      <c r="B895" s="1" t="s">
        <v>3277</v>
      </c>
      <c r="C895" t="str">
        <f>TRIM(MID(Customer_Table[[#This Row],[name]],FIND(",",Customer_Table[[#This Row],[name]])+1,3))</f>
        <v>Mr</v>
      </c>
      <c r="D895" t="str">
        <f t="shared" si="13"/>
        <v>John</v>
      </c>
      <c r="E895" t="str">
        <f>TRIM(LEFT(Customer_Table[[#This Row],[name]],FIND(",",Customer_Table[[#This Row],[name]])-1))</f>
        <v>Butcher</v>
      </c>
    </row>
    <row r="896" spans="1:5" ht="15.6" x14ac:dyDescent="0.3">
      <c r="A896" s="1" t="s">
        <v>1476</v>
      </c>
      <c r="B896" s="1" t="s">
        <v>3278</v>
      </c>
      <c r="C896" t="str">
        <f>TRIM(MID(Customer_Table[[#This Row],[name]],FIND(",",Customer_Table[[#This Row],[name]])+1,3))</f>
        <v>Mr</v>
      </c>
      <c r="D896" t="str">
        <f t="shared" si="13"/>
        <v>Miles J.</v>
      </c>
      <c r="E896" t="str">
        <f>TRIM(LEFT(Customer_Table[[#This Row],[name]],FIND(",",Customer_Table[[#This Row],[name]])-1))</f>
        <v>Traiser</v>
      </c>
    </row>
    <row r="897" spans="1:5" ht="15.6" x14ac:dyDescent="0.3">
      <c r="A897" s="1" t="s">
        <v>1475</v>
      </c>
      <c r="B897" s="1" t="s">
        <v>3279</v>
      </c>
      <c r="C897" t="str">
        <f>TRIM(MID(Customer_Table[[#This Row],[name]],FIND(",",Customer_Table[[#This Row],[name]])+1,3))</f>
        <v>Ms</v>
      </c>
      <c r="D897" t="str">
        <f t="shared" si="13"/>
        <v>Justyna I.</v>
      </c>
      <c r="E897" t="str">
        <f>TRIM(LEFT(Customer_Table[[#This Row],[name]],FIND(",",Customer_Table[[#This Row],[name]])-1))</f>
        <v>Mudy-Mader</v>
      </c>
    </row>
    <row r="898" spans="1:5" ht="15.6" x14ac:dyDescent="0.3">
      <c r="A898" s="1" t="s">
        <v>1474</v>
      </c>
      <c r="B898" s="1" t="s">
        <v>3280</v>
      </c>
      <c r="C898" t="str">
        <f>TRIM(MID(Customer_Table[[#This Row],[name]],FIND(",",Customer_Table[[#This Row],[name]])+1,3))</f>
        <v>Ms</v>
      </c>
      <c r="D898" t="str">
        <f t="shared" ref="D898:D961" si="14">TRIM(MID(B898,FIND(" ",B898,FIND(",",B898)+2)+1,LEN(B898)))</f>
        <v>Lucille</v>
      </c>
      <c r="E898" t="str">
        <f>TRIM(LEFT(Customer_Table[[#This Row],[name]],FIND(",",Customer_Table[[#This Row],[name]])-1))</f>
        <v>Rogers</v>
      </c>
    </row>
    <row r="899" spans="1:5" ht="15.6" x14ac:dyDescent="0.3">
      <c r="A899" s="1" t="s">
        <v>1473</v>
      </c>
      <c r="B899" s="1" t="s">
        <v>3281</v>
      </c>
      <c r="C899" t="str">
        <f>TRIM(MID(Customer_Table[[#This Row],[name]],FIND(",",Customer_Table[[#This Row],[name]])+1,3))</f>
        <v>Ms</v>
      </c>
      <c r="D899" t="str">
        <f t="shared" si="14"/>
        <v>April</v>
      </c>
      <c r="E899" t="str">
        <f>TRIM(LEFT(Customer_Table[[#This Row],[name]],FIND(",",Customer_Table[[#This Row],[name]])-1))</f>
        <v>Woo</v>
      </c>
    </row>
    <row r="900" spans="1:5" ht="15.6" x14ac:dyDescent="0.3">
      <c r="A900" s="1" t="s">
        <v>1472</v>
      </c>
      <c r="B900" s="1" t="s">
        <v>3282</v>
      </c>
      <c r="C900" t="str">
        <f>TRIM(MID(Customer_Table[[#This Row],[name]],FIND(",",Customer_Table[[#This Row],[name]])+1,3))</f>
        <v>Mr</v>
      </c>
      <c r="D900" t="str">
        <f t="shared" si="14"/>
        <v>Robert</v>
      </c>
      <c r="E900" t="str">
        <f>TRIM(LEFT(Customer_Table[[#This Row],[name]],FIND(",",Customer_Table[[#This Row],[name]])-1))</f>
        <v>Walsh</v>
      </c>
    </row>
    <row r="901" spans="1:5" ht="15.6" x14ac:dyDescent="0.3">
      <c r="A901" s="1" t="s">
        <v>1471</v>
      </c>
      <c r="B901" s="1" t="s">
        <v>3283</v>
      </c>
      <c r="C901" t="str">
        <f>TRIM(MID(Customer_Table[[#This Row],[name]],FIND(",",Customer_Table[[#This Row],[name]])+1,3))</f>
        <v>Mr</v>
      </c>
      <c r="D901" t="str">
        <f t="shared" si="14"/>
        <v>Alyssa</v>
      </c>
      <c r="E901" t="str">
        <f>TRIM(LEFT(Customer_Table[[#This Row],[name]],FIND(",",Customer_Table[[#This Row],[name]])-1))</f>
        <v>White</v>
      </c>
    </row>
    <row r="902" spans="1:5" ht="15.6" x14ac:dyDescent="0.3">
      <c r="A902" s="1" t="s">
        <v>1470</v>
      </c>
      <c r="B902" s="1" t="s">
        <v>3284</v>
      </c>
      <c r="C902" t="str">
        <f>TRIM(MID(Customer_Table[[#This Row],[name]],FIND(",",Customer_Table[[#This Row],[name]])+1,3))</f>
        <v>Ms</v>
      </c>
      <c r="D902" t="str">
        <f t="shared" si="14"/>
        <v>Jessica E.</v>
      </c>
      <c r="E902" t="str">
        <f>TRIM(LEFT(Customer_Table[[#This Row],[name]],FIND(",",Customer_Table[[#This Row],[name]])-1))</f>
        <v>Sheppard</v>
      </c>
    </row>
    <row r="903" spans="1:5" ht="15.6" x14ac:dyDescent="0.3">
      <c r="A903" s="1" t="s">
        <v>1469</v>
      </c>
      <c r="B903" s="1" t="s">
        <v>3285</v>
      </c>
      <c r="C903" t="str">
        <f>TRIM(MID(Customer_Table[[#This Row],[name]],FIND(",",Customer_Table[[#This Row],[name]])+1,3))</f>
        <v>Mr</v>
      </c>
      <c r="D903" t="str">
        <f t="shared" si="14"/>
        <v>Patrick J.</v>
      </c>
      <c r="E903" t="str">
        <f>TRIM(LEFT(Customer_Table[[#This Row],[name]],FIND(",",Customer_Table[[#This Row],[name]])-1))</f>
        <v>Doran</v>
      </c>
    </row>
    <row r="904" spans="1:5" ht="15.6" x14ac:dyDescent="0.3">
      <c r="A904" s="1" t="s">
        <v>1468</v>
      </c>
      <c r="B904" s="1" t="s">
        <v>3286</v>
      </c>
      <c r="C904" t="str">
        <f>TRIM(MID(Customer_Table[[#This Row],[name]],FIND(",",Customer_Table[[#This Row],[name]])+1,3))</f>
        <v>Ms</v>
      </c>
      <c r="D904" t="str">
        <f t="shared" si="14"/>
        <v>Emilie</v>
      </c>
      <c r="E904" t="str">
        <f>TRIM(LEFT(Customer_Table[[#This Row],[name]],FIND(",",Customer_Table[[#This Row],[name]])-1))</f>
        <v>Labrosse</v>
      </c>
    </row>
    <row r="905" spans="1:5" ht="15.6" x14ac:dyDescent="0.3">
      <c r="A905" s="1" t="s">
        <v>1467</v>
      </c>
      <c r="B905" s="1" t="s">
        <v>3287</v>
      </c>
      <c r="C905" t="str">
        <f>TRIM(MID(Customer_Table[[#This Row],[name]],FIND(",",Customer_Table[[#This Row],[name]])+1,3))</f>
        <v>Ms</v>
      </c>
      <c r="D905" t="str">
        <f t="shared" si="14"/>
        <v>Caitlin B.</v>
      </c>
      <c r="E905" t="str">
        <f>TRIM(LEFT(Customer_Table[[#This Row],[name]],FIND(",",Customer_Table[[#This Row],[name]])-1))</f>
        <v>Thomas</v>
      </c>
    </row>
    <row r="906" spans="1:5" ht="15.6" x14ac:dyDescent="0.3">
      <c r="A906" s="1" t="s">
        <v>1466</v>
      </c>
      <c r="B906" s="1" t="s">
        <v>3288</v>
      </c>
      <c r="C906" t="str">
        <f>TRIM(MID(Customer_Table[[#This Row],[name]],FIND(",",Customer_Table[[#This Row],[name]])+1,3))</f>
        <v>Mr</v>
      </c>
      <c r="D906" t="str">
        <f t="shared" si="14"/>
        <v>Joseph W</v>
      </c>
      <c r="E906" t="str">
        <f>TRIM(LEFT(Customer_Table[[#This Row],[name]],FIND(",",Customer_Table[[#This Row],[name]])-1))</f>
        <v>Lesniak</v>
      </c>
    </row>
    <row r="907" spans="1:5" ht="15.6" x14ac:dyDescent="0.3">
      <c r="A907" s="1" t="s">
        <v>1465</v>
      </c>
      <c r="B907" s="1" t="s">
        <v>3289</v>
      </c>
      <c r="C907" t="str">
        <f>TRIM(MID(Customer_Table[[#This Row],[name]],FIND(",",Customer_Table[[#This Row],[name]])+1,3))</f>
        <v>Ms</v>
      </c>
      <c r="D907" t="str">
        <f t="shared" si="14"/>
        <v>Wendy</v>
      </c>
      <c r="E907" t="str">
        <f>TRIM(LEFT(Customer_Table[[#This Row],[name]],FIND(",",Customer_Table[[#This Row],[name]])-1))</f>
        <v>Prowse</v>
      </c>
    </row>
    <row r="908" spans="1:5" ht="15.6" x14ac:dyDescent="0.3">
      <c r="A908" s="1" t="s">
        <v>1464</v>
      </c>
      <c r="B908" s="1" t="s">
        <v>3290</v>
      </c>
      <c r="C908" t="str">
        <f>TRIM(MID(Customer_Table[[#This Row],[name]],FIND(",",Customer_Table[[#This Row],[name]])+1,3))</f>
        <v>Mr</v>
      </c>
      <c r="D908" t="str">
        <f t="shared" si="14"/>
        <v>Leah L.</v>
      </c>
      <c r="E908" t="str">
        <f>TRIM(LEFT(Customer_Table[[#This Row],[name]],FIND(",",Customer_Table[[#This Row],[name]])-1))</f>
        <v>Seigel</v>
      </c>
    </row>
    <row r="909" spans="1:5" ht="15.6" x14ac:dyDescent="0.3">
      <c r="A909" s="1" t="s">
        <v>1463</v>
      </c>
      <c r="B909" s="1" t="s">
        <v>3291</v>
      </c>
      <c r="C909" t="str">
        <f>TRIM(MID(Customer_Table[[#This Row],[name]],FIND(",",Customer_Table[[#This Row],[name]])+1,3))</f>
        <v>Mr</v>
      </c>
      <c r="D909" t="str">
        <f t="shared" si="14"/>
        <v>Wayne L.</v>
      </c>
      <c r="E909" t="str">
        <f>TRIM(LEFT(Customer_Table[[#This Row],[name]],FIND(",",Customer_Table[[#This Row],[name]])-1))</f>
        <v>Blas</v>
      </c>
    </row>
    <row r="910" spans="1:5" ht="15.6" x14ac:dyDescent="0.3">
      <c r="A910" s="1" t="s">
        <v>1462</v>
      </c>
      <c r="B910" s="1" t="s">
        <v>3292</v>
      </c>
      <c r="C910" t="str">
        <f>TRIM(MID(Customer_Table[[#This Row],[name]],FIND(",",Customer_Table[[#This Row],[name]])+1,3))</f>
        <v>Mr</v>
      </c>
      <c r="D910" t="str">
        <f t="shared" si="14"/>
        <v>Jason M.</v>
      </c>
      <c r="E910" t="str">
        <f>TRIM(LEFT(Customer_Table[[#This Row],[name]],FIND(",",Customer_Table[[#This Row],[name]])-1))</f>
        <v>Simpson</v>
      </c>
    </row>
    <row r="911" spans="1:5" ht="15.6" x14ac:dyDescent="0.3">
      <c r="A911" s="1" t="s">
        <v>1461</v>
      </c>
      <c r="B911" s="1" t="s">
        <v>3293</v>
      </c>
      <c r="C911" t="str">
        <f>TRIM(MID(Customer_Table[[#This Row],[name]],FIND(",",Customer_Table[[#This Row],[name]])+1,3))</f>
        <v>Mr</v>
      </c>
      <c r="D911" t="str">
        <f t="shared" si="14"/>
        <v>Floris</v>
      </c>
      <c r="E911" t="str">
        <f>TRIM(LEFT(Customer_Table[[#This Row],[name]],FIND(",",Customer_Table[[#This Row],[name]])-1))</f>
        <v>Gierman</v>
      </c>
    </row>
    <row r="912" spans="1:5" ht="15.6" x14ac:dyDescent="0.3">
      <c r="A912" s="1" t="s">
        <v>1460</v>
      </c>
      <c r="B912" s="1" t="s">
        <v>3294</v>
      </c>
      <c r="C912" t="str">
        <f>TRIM(MID(Customer_Table[[#This Row],[name]],FIND(",",Customer_Table[[#This Row],[name]])+1,3))</f>
        <v>Mr</v>
      </c>
      <c r="D912" t="str">
        <f t="shared" si="14"/>
        <v>Marc</v>
      </c>
      <c r="E912" t="str">
        <f>TRIM(LEFT(Customer_Table[[#This Row],[name]],FIND(",",Customer_Table[[#This Row],[name]])-1))</f>
        <v>Jeuland</v>
      </c>
    </row>
    <row r="913" spans="1:5" ht="15.6" x14ac:dyDescent="0.3">
      <c r="A913" s="1" t="s">
        <v>1459</v>
      </c>
      <c r="B913" s="1" t="s">
        <v>3295</v>
      </c>
      <c r="C913" t="str">
        <f>TRIM(MID(Customer_Table[[#This Row],[name]],FIND(",",Customer_Table[[#This Row],[name]])+1,3))</f>
        <v>Mr</v>
      </c>
      <c r="D913" t="str">
        <f t="shared" si="14"/>
        <v>Christopher</v>
      </c>
      <c r="E913" t="str">
        <f>TRIM(LEFT(Customer_Table[[#This Row],[name]],FIND(",",Customer_Table[[#This Row],[name]])-1))</f>
        <v>Chorney</v>
      </c>
    </row>
    <row r="914" spans="1:5" ht="15.6" x14ac:dyDescent="0.3">
      <c r="A914" s="1" t="s">
        <v>1458</v>
      </c>
      <c r="B914" s="1" t="s">
        <v>3296</v>
      </c>
      <c r="C914" t="str">
        <f>TRIM(MID(Customer_Table[[#This Row],[name]],FIND(",",Customer_Table[[#This Row],[name]])+1,3))</f>
        <v>Mr</v>
      </c>
      <c r="D914" t="str">
        <f t="shared" si="14"/>
        <v>Kevin</v>
      </c>
      <c r="E914" t="str">
        <f>TRIM(LEFT(Customer_Table[[#This Row],[name]],FIND(",",Customer_Table[[#This Row],[name]])-1))</f>
        <v>Rook</v>
      </c>
    </row>
    <row r="915" spans="1:5" ht="15.6" x14ac:dyDescent="0.3">
      <c r="A915" s="1" t="s">
        <v>1457</v>
      </c>
      <c r="B915" s="1" t="s">
        <v>3297</v>
      </c>
      <c r="C915" t="str">
        <f>TRIM(MID(Customer_Table[[#This Row],[name]],FIND(",",Customer_Table[[#This Row],[name]])+1,3))</f>
        <v>Mr</v>
      </c>
      <c r="D915" t="str">
        <f t="shared" si="14"/>
        <v>Aharon N</v>
      </c>
      <c r="E915" t="str">
        <f>TRIM(LEFT(Customer_Table[[#This Row],[name]],FIND(",",Customer_Table[[#This Row],[name]])-1))</f>
        <v>Wright</v>
      </c>
    </row>
    <row r="916" spans="1:5" ht="15.6" x14ac:dyDescent="0.3">
      <c r="A916" s="1" t="s">
        <v>1456</v>
      </c>
      <c r="B916" s="1" t="s">
        <v>3298</v>
      </c>
      <c r="C916" t="str">
        <f>TRIM(MID(Customer_Table[[#This Row],[name]],FIND(",",Customer_Table[[#This Row],[name]])+1,3))</f>
        <v>Mr</v>
      </c>
      <c r="D916" t="str">
        <f t="shared" si="14"/>
        <v>Lawrence D.</v>
      </c>
      <c r="E916" t="str">
        <f>TRIM(LEFT(Customer_Table[[#This Row],[name]],FIND(",",Customer_Table[[#This Row],[name]])-1))</f>
        <v>Chin</v>
      </c>
    </row>
    <row r="917" spans="1:5" ht="15.6" x14ac:dyDescent="0.3">
      <c r="A917" s="1" t="s">
        <v>1455</v>
      </c>
      <c r="B917" s="1" t="s">
        <v>3299</v>
      </c>
      <c r="C917" t="str">
        <f>TRIM(MID(Customer_Table[[#This Row],[name]],FIND(",",Customer_Table[[#This Row],[name]])+1,3))</f>
        <v>Mr</v>
      </c>
      <c r="D917" t="str">
        <f t="shared" si="14"/>
        <v>Malcolm</v>
      </c>
      <c r="E917" t="str">
        <f>TRIM(LEFT(Customer_Table[[#This Row],[name]],FIND(",",Customer_Table[[#This Row],[name]])-1))</f>
        <v>White</v>
      </c>
    </row>
    <row r="918" spans="1:5" ht="15.6" x14ac:dyDescent="0.3">
      <c r="A918" s="1" t="s">
        <v>1454</v>
      </c>
      <c r="B918" s="1" t="s">
        <v>3300</v>
      </c>
      <c r="C918" t="str">
        <f>TRIM(MID(Customer_Table[[#This Row],[name]],FIND(",",Customer_Table[[#This Row],[name]])+1,3))</f>
        <v>Ms</v>
      </c>
      <c r="D918" t="str">
        <f t="shared" si="14"/>
        <v>Anna E.</v>
      </c>
      <c r="E918" t="str">
        <f>TRIM(LEFT(Customer_Table[[#This Row],[name]],FIND(",",Customer_Table[[#This Row],[name]])-1))</f>
        <v>Savage</v>
      </c>
    </row>
    <row r="919" spans="1:5" ht="15.6" x14ac:dyDescent="0.3">
      <c r="A919" s="1" t="s">
        <v>1453</v>
      </c>
      <c r="B919" s="1" t="s">
        <v>3301</v>
      </c>
      <c r="C919" t="str">
        <f>TRIM(MID(Customer_Table[[#This Row],[name]],FIND(",",Customer_Table[[#This Row],[name]])+1,3))</f>
        <v>Ms</v>
      </c>
      <c r="D919" t="str">
        <f t="shared" si="14"/>
        <v>Jenny</v>
      </c>
      <c r="E919" t="str">
        <f>TRIM(LEFT(Customer_Table[[#This Row],[name]],FIND(",",Customer_Table[[#This Row],[name]])-1))</f>
        <v>Hitchings</v>
      </c>
    </row>
    <row r="920" spans="1:5" ht="15.6" x14ac:dyDescent="0.3">
      <c r="A920" s="1" t="s">
        <v>1452</v>
      </c>
      <c r="B920" s="1" t="s">
        <v>3302</v>
      </c>
      <c r="C920" t="str">
        <f>TRIM(MID(Customer_Table[[#This Row],[name]],FIND(",",Customer_Table[[#This Row],[name]])+1,3))</f>
        <v>Ms</v>
      </c>
      <c r="D920" t="str">
        <f t="shared" si="14"/>
        <v>Melissa L</v>
      </c>
      <c r="E920" t="str">
        <f>TRIM(LEFT(Customer_Table[[#This Row],[name]],FIND(",",Customer_Table[[#This Row],[name]])-1))</f>
        <v>Truitt</v>
      </c>
    </row>
    <row r="921" spans="1:5" ht="15.6" x14ac:dyDescent="0.3">
      <c r="A921" s="1" t="s">
        <v>1451</v>
      </c>
      <c r="B921" s="1" t="s">
        <v>3303</v>
      </c>
      <c r="C921" t="str">
        <f>TRIM(MID(Customer_Table[[#This Row],[name]],FIND(",",Customer_Table[[#This Row],[name]])+1,3))</f>
        <v>Ms</v>
      </c>
      <c r="D921" t="str">
        <f t="shared" si="14"/>
        <v>Chia J.</v>
      </c>
      <c r="E921" t="str">
        <f>TRIM(LEFT(Customer_Table[[#This Row],[name]],FIND(",",Customer_Table[[#This Row],[name]])-1))</f>
        <v>Chang</v>
      </c>
    </row>
    <row r="922" spans="1:5" ht="15.6" x14ac:dyDescent="0.3">
      <c r="A922" s="1" t="s">
        <v>1450</v>
      </c>
      <c r="B922" s="1" t="s">
        <v>3304</v>
      </c>
      <c r="C922" t="str">
        <f>TRIM(MID(Customer_Table[[#This Row],[name]],FIND(",",Customer_Table[[#This Row],[name]])+1,3))</f>
        <v>Ms</v>
      </c>
      <c r="D922" t="str">
        <f t="shared" si="14"/>
        <v>Laura A</v>
      </c>
      <c r="E922" t="str">
        <f>TRIM(LEFT(Customer_Table[[#This Row],[name]],FIND(",",Customer_Table[[#This Row],[name]])-1))</f>
        <v>Frey</v>
      </c>
    </row>
    <row r="923" spans="1:5" ht="15.6" x14ac:dyDescent="0.3">
      <c r="A923" s="1" t="s">
        <v>1449</v>
      </c>
      <c r="B923" s="1" t="s">
        <v>3305</v>
      </c>
      <c r="C923" t="str">
        <f>TRIM(MID(Customer_Table[[#This Row],[name]],FIND(",",Customer_Table[[#This Row],[name]])+1,3))</f>
        <v>Ms</v>
      </c>
      <c r="D923" t="str">
        <f t="shared" si="14"/>
        <v>Aditi</v>
      </c>
      <c r="E923" t="str">
        <f>TRIM(LEFT(Customer_Table[[#This Row],[name]],FIND(",",Customer_Table[[#This Row],[name]])-1))</f>
        <v>Krishna</v>
      </c>
    </row>
    <row r="924" spans="1:5" ht="15.6" x14ac:dyDescent="0.3">
      <c r="A924" s="1" t="s">
        <v>1448</v>
      </c>
      <c r="B924" s="1" t="s">
        <v>3306</v>
      </c>
      <c r="C924" t="str">
        <f>TRIM(MID(Customer_Table[[#This Row],[name]],FIND(",",Customer_Table[[#This Row],[name]])+1,3))</f>
        <v>Ms</v>
      </c>
      <c r="D924" t="str">
        <f t="shared" si="14"/>
        <v>Leah A.</v>
      </c>
      <c r="E924" t="str">
        <f>TRIM(LEFT(Customer_Table[[#This Row],[name]],FIND(",",Customer_Table[[#This Row],[name]])-1))</f>
        <v>Maher</v>
      </c>
    </row>
    <row r="925" spans="1:5" ht="15.6" x14ac:dyDescent="0.3">
      <c r="A925" s="1" t="s">
        <v>1447</v>
      </c>
      <c r="B925" s="1" t="s">
        <v>3307</v>
      </c>
      <c r="C925" t="str">
        <f>TRIM(MID(Customer_Table[[#This Row],[name]],FIND(",",Customer_Table[[#This Row],[name]])+1,3))</f>
        <v>Ms</v>
      </c>
      <c r="D925" t="str">
        <f t="shared" si="14"/>
        <v>Marianne</v>
      </c>
      <c r="E925" t="str">
        <f>TRIM(LEFT(Customer_Table[[#This Row],[name]],FIND(",",Customer_Table[[#This Row],[name]])-1))</f>
        <v>Boivin</v>
      </c>
    </row>
    <row r="926" spans="1:5" ht="15.6" x14ac:dyDescent="0.3">
      <c r="A926" s="1" t="s">
        <v>1446</v>
      </c>
      <c r="B926" s="1" t="s">
        <v>3308</v>
      </c>
      <c r="C926" t="str">
        <f>TRIM(MID(Customer_Table[[#This Row],[name]],FIND(",",Customer_Table[[#This Row],[name]])+1,3))</f>
        <v>Ms</v>
      </c>
      <c r="D926" t="str">
        <f t="shared" si="14"/>
        <v>Carla</v>
      </c>
      <c r="E926" t="str">
        <f>TRIM(LEFT(Customer_Table[[#This Row],[name]],FIND(",",Customer_Table[[#This Row],[name]])-1))</f>
        <v>McAlister</v>
      </c>
    </row>
    <row r="927" spans="1:5" ht="15.6" x14ac:dyDescent="0.3">
      <c r="A927" s="1" t="s">
        <v>1445</v>
      </c>
      <c r="B927" s="1" t="s">
        <v>3309</v>
      </c>
      <c r="C927" t="str">
        <f>TRIM(MID(Customer_Table[[#This Row],[name]],FIND(",",Customer_Table[[#This Row],[name]])+1,3))</f>
        <v>Ms</v>
      </c>
      <c r="D927" t="str">
        <f t="shared" si="14"/>
        <v>Oksana</v>
      </c>
      <c r="E927" t="str">
        <f>TRIM(LEFT(Customer_Table[[#This Row],[name]],FIND(",",Customer_Table[[#This Row],[name]])-1))</f>
        <v>Akhmedova</v>
      </c>
    </row>
    <row r="928" spans="1:5" ht="15.6" x14ac:dyDescent="0.3">
      <c r="A928" s="1" t="s">
        <v>1444</v>
      </c>
      <c r="B928" s="1" t="s">
        <v>3310</v>
      </c>
      <c r="C928" t="str">
        <f>TRIM(MID(Customer_Table[[#This Row],[name]],FIND(",",Customer_Table[[#This Row],[name]])+1,3))</f>
        <v>Ms</v>
      </c>
      <c r="D928" t="str">
        <f t="shared" si="14"/>
        <v>Rebecca B.</v>
      </c>
      <c r="E928" t="str">
        <f>TRIM(LEFT(Customer_Table[[#This Row],[name]],FIND(",",Customer_Table[[#This Row],[name]])-1))</f>
        <v>Tucker</v>
      </c>
    </row>
    <row r="929" spans="1:5" ht="15.6" x14ac:dyDescent="0.3">
      <c r="A929" s="1" t="s">
        <v>1443</v>
      </c>
      <c r="B929" s="1" t="s">
        <v>3311</v>
      </c>
      <c r="C929" t="str">
        <f>TRIM(MID(Customer_Table[[#This Row],[name]],FIND(",",Customer_Table[[#This Row],[name]])+1,3))</f>
        <v>Ms</v>
      </c>
      <c r="D929" t="str">
        <f t="shared" si="14"/>
        <v>Maria A.</v>
      </c>
      <c r="E929" t="str">
        <f>TRIM(LEFT(Customer_Table[[#This Row],[name]],FIND(",",Customer_Table[[#This Row],[name]])-1))</f>
        <v>Gramelspacher</v>
      </c>
    </row>
    <row r="930" spans="1:5" ht="15.6" x14ac:dyDescent="0.3">
      <c r="A930" s="1" t="s">
        <v>1442</v>
      </c>
      <c r="B930" s="1" t="s">
        <v>3312</v>
      </c>
      <c r="C930" t="str">
        <f>TRIM(MID(Customer_Table[[#This Row],[name]],FIND(",",Customer_Table[[#This Row],[name]])+1,3))</f>
        <v>Mr</v>
      </c>
      <c r="D930" t="str">
        <f t="shared" si="14"/>
        <v>Lisa M</v>
      </c>
      <c r="E930" t="str">
        <f>TRIM(LEFT(Customer_Table[[#This Row],[name]],FIND(",",Customer_Table[[#This Row],[name]])-1))</f>
        <v>Goldsmith</v>
      </c>
    </row>
    <row r="931" spans="1:5" ht="15.6" x14ac:dyDescent="0.3">
      <c r="A931" s="1" t="s">
        <v>1441</v>
      </c>
      <c r="B931" s="1" t="s">
        <v>3313</v>
      </c>
      <c r="C931" t="str">
        <f>TRIM(MID(Customer_Table[[#This Row],[name]],FIND(",",Customer_Table[[#This Row],[name]])+1,3))</f>
        <v>Mr</v>
      </c>
      <c r="D931" t="str">
        <f t="shared" si="14"/>
        <v>Steve Jr.</v>
      </c>
      <c r="E931" t="str">
        <f>TRIM(LEFT(Customer_Table[[#This Row],[name]],FIND(",",Customer_Table[[#This Row],[name]])-1))</f>
        <v>Tranter</v>
      </c>
    </row>
    <row r="932" spans="1:5" ht="15.6" x14ac:dyDescent="0.3">
      <c r="A932" s="1" t="s">
        <v>1440</v>
      </c>
      <c r="B932" s="1" t="s">
        <v>3314</v>
      </c>
      <c r="C932" t="str">
        <f>TRIM(MID(Customer_Table[[#This Row],[name]],FIND(",",Customer_Table[[#This Row],[name]])+1,3))</f>
        <v>Mr</v>
      </c>
      <c r="D932" t="str">
        <f t="shared" si="14"/>
        <v>Tiffany</v>
      </c>
      <c r="E932" t="str">
        <f>TRIM(LEFT(Customer_Table[[#This Row],[name]],FIND(",",Customer_Table[[#This Row],[name]])-1))</f>
        <v>Tu</v>
      </c>
    </row>
    <row r="933" spans="1:5" ht="15.6" x14ac:dyDescent="0.3">
      <c r="A933" s="1" t="s">
        <v>1439</v>
      </c>
      <c r="B933" s="1" t="s">
        <v>3315</v>
      </c>
      <c r="C933" t="str">
        <f>TRIM(MID(Customer_Table[[#This Row],[name]],FIND(",",Customer_Table[[#This Row],[name]])+1,3))</f>
        <v>Mr</v>
      </c>
      <c r="D933" t="str">
        <f t="shared" si="14"/>
        <v>Greg</v>
      </c>
      <c r="E933" t="str">
        <f>TRIM(LEFT(Customer_Table[[#This Row],[name]],FIND(",",Customer_Table[[#This Row],[name]])-1))</f>
        <v>Kaczka</v>
      </c>
    </row>
    <row r="934" spans="1:5" ht="15.6" x14ac:dyDescent="0.3">
      <c r="A934" s="1" t="s">
        <v>1438</v>
      </c>
      <c r="B934" s="1" t="s">
        <v>3316</v>
      </c>
      <c r="C934" t="str">
        <f>TRIM(MID(Customer_Table[[#This Row],[name]],FIND(",",Customer_Table[[#This Row],[name]])+1,3))</f>
        <v>Mr</v>
      </c>
      <c r="D934" t="str">
        <f t="shared" si="14"/>
        <v>Dale</v>
      </c>
      <c r="E934" t="str">
        <f>TRIM(LEFT(Customer_Table[[#This Row],[name]],FIND(",",Customer_Table[[#This Row],[name]])-1))</f>
        <v>Hunter</v>
      </c>
    </row>
    <row r="935" spans="1:5" ht="15.6" x14ac:dyDescent="0.3">
      <c r="A935" s="1" t="s">
        <v>1437</v>
      </c>
      <c r="B935" s="1" t="s">
        <v>3317</v>
      </c>
      <c r="C935" t="str">
        <f>TRIM(MID(Customer_Table[[#This Row],[name]],FIND(",",Customer_Table[[#This Row],[name]])+1,3))</f>
        <v>Ms</v>
      </c>
      <c r="D935" t="str">
        <f t="shared" si="14"/>
        <v>Brittany A.</v>
      </c>
      <c r="E935" t="str">
        <f>TRIM(LEFT(Customer_Table[[#This Row],[name]],FIND(",",Customer_Table[[#This Row],[name]])-1))</f>
        <v>Moran</v>
      </c>
    </row>
    <row r="936" spans="1:5" ht="15.6" x14ac:dyDescent="0.3">
      <c r="A936" s="1" t="s">
        <v>1436</v>
      </c>
      <c r="B936" s="1" t="s">
        <v>3318</v>
      </c>
      <c r="C936" t="str">
        <f>TRIM(MID(Customer_Table[[#This Row],[name]],FIND(",",Customer_Table[[#This Row],[name]])+1,3))</f>
        <v>Mr</v>
      </c>
      <c r="D936" t="str">
        <f t="shared" si="14"/>
        <v>Robert S</v>
      </c>
      <c r="E936" t="str">
        <f>TRIM(LEFT(Customer_Table[[#This Row],[name]],FIND(",",Customer_Table[[#This Row],[name]])-1))</f>
        <v>Ashby</v>
      </c>
    </row>
    <row r="937" spans="1:5" ht="15.6" x14ac:dyDescent="0.3">
      <c r="A937" s="1" t="s">
        <v>1435</v>
      </c>
      <c r="B937" s="1" t="s">
        <v>3319</v>
      </c>
      <c r="C937" t="str">
        <f>TRIM(MID(Customer_Table[[#This Row],[name]],FIND(",",Customer_Table[[#This Row],[name]])+1,3))</f>
        <v>Mr</v>
      </c>
      <c r="D937" t="str">
        <f t="shared" si="14"/>
        <v>Cameron</v>
      </c>
      <c r="E937" t="str">
        <f>TRIM(LEFT(Customer_Table[[#This Row],[name]],FIND(",",Customer_Table[[#This Row],[name]])-1))</f>
        <v>Ausen</v>
      </c>
    </row>
    <row r="938" spans="1:5" ht="15.6" x14ac:dyDescent="0.3">
      <c r="A938" s="1" t="s">
        <v>1434</v>
      </c>
      <c r="B938" s="1" t="s">
        <v>3320</v>
      </c>
      <c r="C938" t="str">
        <f>TRIM(MID(Customer_Table[[#This Row],[name]],FIND(",",Customer_Table[[#This Row],[name]])+1,3))</f>
        <v>Mr</v>
      </c>
      <c r="D938" t="str">
        <f t="shared" si="14"/>
        <v>Ulrike</v>
      </c>
      <c r="E938" t="str">
        <f>TRIM(LEFT(Customer_Table[[#This Row],[name]],FIND(",",Customer_Table[[#This Row],[name]])-1))</f>
        <v>Savage</v>
      </c>
    </row>
    <row r="939" spans="1:5" ht="15.6" x14ac:dyDescent="0.3">
      <c r="A939" s="1" t="s">
        <v>1433</v>
      </c>
      <c r="B939" s="1" t="s">
        <v>3321</v>
      </c>
      <c r="C939" t="str">
        <f>TRIM(MID(Customer_Table[[#This Row],[name]],FIND(",",Customer_Table[[#This Row],[name]])+1,3))</f>
        <v>Ms</v>
      </c>
      <c r="D939" t="str">
        <f t="shared" si="14"/>
        <v>Katlyn A.</v>
      </c>
      <c r="E939" t="str">
        <f>TRIM(LEFT(Customer_Table[[#This Row],[name]],FIND(",",Customer_Table[[#This Row],[name]])-1))</f>
        <v>O'Leary</v>
      </c>
    </row>
    <row r="940" spans="1:5" ht="15.6" x14ac:dyDescent="0.3">
      <c r="A940" s="1" t="s">
        <v>1432</v>
      </c>
      <c r="B940" s="1" t="s">
        <v>3322</v>
      </c>
      <c r="C940" t="str">
        <f>TRIM(MID(Customer_Table[[#This Row],[name]],FIND(",",Customer_Table[[#This Row],[name]])+1,3))</f>
        <v>Mr</v>
      </c>
      <c r="D940" t="str">
        <f t="shared" si="14"/>
        <v>Morgan B.</v>
      </c>
      <c r="E940" t="str">
        <f>TRIM(LEFT(Customer_Table[[#This Row],[name]],FIND(",",Customer_Table[[#This Row],[name]])-1))</f>
        <v>Scoville</v>
      </c>
    </row>
    <row r="941" spans="1:5" ht="15.6" x14ac:dyDescent="0.3">
      <c r="A941" s="1" t="s">
        <v>1431</v>
      </c>
      <c r="B941" s="1" t="s">
        <v>3323</v>
      </c>
      <c r="C941" t="str">
        <f>TRIM(MID(Customer_Table[[#This Row],[name]],FIND(",",Customer_Table[[#This Row],[name]])+1,3))</f>
        <v>Mr</v>
      </c>
      <c r="D941" t="str">
        <f t="shared" si="14"/>
        <v>Peter</v>
      </c>
      <c r="E941" t="str">
        <f>TRIM(LEFT(Customer_Table[[#This Row],[name]],FIND(",",Customer_Table[[#This Row],[name]])-1))</f>
        <v>Kaus</v>
      </c>
    </row>
    <row r="942" spans="1:5" ht="15.6" x14ac:dyDescent="0.3">
      <c r="A942" s="1" t="s">
        <v>1430</v>
      </c>
      <c r="B942" s="1" t="s">
        <v>3324</v>
      </c>
      <c r="C942" t="str">
        <f>TRIM(MID(Customer_Table[[#This Row],[name]],FIND(",",Customer_Table[[#This Row],[name]])+1,3))</f>
        <v>Ms</v>
      </c>
      <c r="D942" t="str">
        <f t="shared" si="14"/>
        <v>Chandler</v>
      </c>
      <c r="E942" t="str">
        <f>TRIM(LEFT(Customer_Table[[#This Row],[name]],FIND(",",Customer_Table[[#This Row],[name]])-1))</f>
        <v>Rainey</v>
      </c>
    </row>
    <row r="943" spans="1:5" ht="15.6" x14ac:dyDescent="0.3">
      <c r="A943" s="1" t="s">
        <v>1429</v>
      </c>
      <c r="B943" s="1" t="s">
        <v>3325</v>
      </c>
      <c r="C943" t="str">
        <f>TRIM(MID(Customer_Table[[#This Row],[name]],FIND(",",Customer_Table[[#This Row],[name]])+1,3))</f>
        <v>Ms</v>
      </c>
      <c r="D943" t="str">
        <f t="shared" si="14"/>
        <v>Silvana M.</v>
      </c>
      <c r="E943" t="str">
        <f>TRIM(LEFT(Customer_Table[[#This Row],[name]],FIND(",",Customer_Table[[#This Row],[name]])-1))</f>
        <v>Rasch</v>
      </c>
    </row>
    <row r="944" spans="1:5" ht="15.6" x14ac:dyDescent="0.3">
      <c r="A944" s="1" t="s">
        <v>1428</v>
      </c>
      <c r="B944" s="1" t="s">
        <v>3326</v>
      </c>
      <c r="C944" t="str">
        <f>TRIM(MID(Customer_Table[[#This Row],[name]],FIND(",",Customer_Table[[#This Row],[name]])+1,3))</f>
        <v>Ms</v>
      </c>
      <c r="D944" t="str">
        <f t="shared" si="14"/>
        <v>Natty</v>
      </c>
      <c r="E944" t="str">
        <f>TRIM(LEFT(Customer_Table[[#This Row],[name]],FIND(",",Customer_Table[[#This Row],[name]])-1))</f>
        <v>Plunkett</v>
      </c>
    </row>
    <row r="945" spans="1:5" ht="15.6" x14ac:dyDescent="0.3">
      <c r="A945" s="1" t="s">
        <v>1427</v>
      </c>
      <c r="B945" s="1" t="s">
        <v>3327</v>
      </c>
      <c r="C945" t="str">
        <f>TRIM(MID(Customer_Table[[#This Row],[name]],FIND(",",Customer_Table[[#This Row],[name]])+1,3))</f>
        <v>Mr</v>
      </c>
      <c r="D945" t="str">
        <f t="shared" si="14"/>
        <v>Nicholas T</v>
      </c>
      <c r="E945" t="str">
        <f>TRIM(LEFT(Customer_Table[[#This Row],[name]],FIND(",",Customer_Table[[#This Row],[name]])-1))</f>
        <v>Murphy</v>
      </c>
    </row>
    <row r="946" spans="1:5" ht="15.6" x14ac:dyDescent="0.3">
      <c r="A946" s="1" t="s">
        <v>1426</v>
      </c>
      <c r="B946" s="1" t="s">
        <v>3328</v>
      </c>
      <c r="C946" t="str">
        <f>TRIM(MID(Customer_Table[[#This Row],[name]],FIND(",",Customer_Table[[#This Row],[name]])+1,3))</f>
        <v>Ms</v>
      </c>
      <c r="D946" t="str">
        <f t="shared" si="14"/>
        <v>Rebecca</v>
      </c>
      <c r="E946" t="str">
        <f>TRIM(LEFT(Customer_Table[[#This Row],[name]],FIND(",",Customer_Table[[#This Row],[name]])-1))</f>
        <v>Gusmer</v>
      </c>
    </row>
    <row r="947" spans="1:5" ht="15.6" x14ac:dyDescent="0.3">
      <c r="A947" s="1" t="s">
        <v>1425</v>
      </c>
      <c r="B947" s="1" t="s">
        <v>3329</v>
      </c>
      <c r="C947" t="str">
        <f>TRIM(MID(Customer_Table[[#This Row],[name]],FIND(",",Customer_Table[[#This Row],[name]])+1,3))</f>
        <v>Mr</v>
      </c>
      <c r="D947" t="str">
        <f t="shared" si="14"/>
        <v>John</v>
      </c>
      <c r="E947" t="str">
        <f>TRIM(LEFT(Customer_Table[[#This Row],[name]],FIND(",",Customer_Table[[#This Row],[name]])-1))</f>
        <v>Loftus</v>
      </c>
    </row>
    <row r="948" spans="1:5" ht="15.6" x14ac:dyDescent="0.3">
      <c r="A948" s="1" t="s">
        <v>1424</v>
      </c>
      <c r="B948" s="1" t="s">
        <v>3330</v>
      </c>
      <c r="C948" t="str">
        <f>TRIM(MID(Customer_Table[[#This Row],[name]],FIND(",",Customer_Table[[#This Row],[name]])+1,3))</f>
        <v>Mr</v>
      </c>
      <c r="D948" t="str">
        <f t="shared" si="14"/>
        <v>Antony G</v>
      </c>
      <c r="E948" t="str">
        <f>TRIM(LEFT(Customer_Table[[#This Row],[name]],FIND(",",Customer_Table[[#This Row],[name]])-1))</f>
        <v>Scott</v>
      </c>
    </row>
    <row r="949" spans="1:5" ht="15.6" x14ac:dyDescent="0.3">
      <c r="A949" s="1" t="s">
        <v>1423</v>
      </c>
      <c r="B949" s="1" t="s">
        <v>3331</v>
      </c>
      <c r="C949" t="str">
        <f>TRIM(MID(Customer_Table[[#This Row],[name]],FIND(",",Customer_Table[[#This Row],[name]])+1,3))</f>
        <v>Mr</v>
      </c>
      <c r="D949" t="str">
        <f t="shared" si="14"/>
        <v>Eric</v>
      </c>
      <c r="E949" t="str">
        <f>TRIM(LEFT(Customer_Table[[#This Row],[name]],FIND(",",Customer_Table[[#This Row],[name]])-1))</f>
        <v>Alvarez</v>
      </c>
    </row>
    <row r="950" spans="1:5" ht="15.6" x14ac:dyDescent="0.3">
      <c r="A950" s="1" t="s">
        <v>1422</v>
      </c>
      <c r="B950" s="1" t="s">
        <v>3332</v>
      </c>
      <c r="C950" t="str">
        <f>TRIM(MID(Customer_Table[[#This Row],[name]],FIND(",",Customer_Table[[#This Row],[name]])+1,3))</f>
        <v>Mr</v>
      </c>
      <c r="D950" t="str">
        <f t="shared" si="14"/>
        <v>Erik</v>
      </c>
      <c r="E950" t="str">
        <f>TRIM(LEFT(Customer_Table[[#This Row],[name]],FIND(",",Customer_Table[[#This Row],[name]])-1))</f>
        <v>Petersson</v>
      </c>
    </row>
    <row r="951" spans="1:5" ht="15.6" x14ac:dyDescent="0.3">
      <c r="A951" s="1" t="s">
        <v>1421</v>
      </c>
      <c r="B951" s="1" t="s">
        <v>3333</v>
      </c>
      <c r="C951" t="str">
        <f>TRIM(MID(Customer_Table[[#This Row],[name]],FIND(",",Customer_Table[[#This Row],[name]])+1,3))</f>
        <v>Mr</v>
      </c>
      <c r="D951" t="str">
        <f t="shared" si="14"/>
        <v>Matthew T</v>
      </c>
      <c r="E951" t="str">
        <f>TRIM(LEFT(Customer_Table[[#This Row],[name]],FIND(",",Customer_Table[[#This Row],[name]])-1))</f>
        <v>Liaw</v>
      </c>
    </row>
    <row r="952" spans="1:5" ht="15.6" x14ac:dyDescent="0.3">
      <c r="A952" s="1" t="s">
        <v>1420</v>
      </c>
      <c r="B952" s="1" t="s">
        <v>3334</v>
      </c>
      <c r="C952" t="str">
        <f>TRIM(MID(Customer_Table[[#This Row],[name]],FIND(",",Customer_Table[[#This Row],[name]])+1,3))</f>
        <v>Ms</v>
      </c>
      <c r="D952" t="str">
        <f t="shared" si="14"/>
        <v>Cassandra</v>
      </c>
      <c r="E952" t="str">
        <f>TRIM(LEFT(Customer_Table[[#This Row],[name]],FIND(",",Customer_Table[[#This Row],[name]])-1))</f>
        <v>Tripaldi</v>
      </c>
    </row>
    <row r="953" spans="1:5" ht="15.6" x14ac:dyDescent="0.3">
      <c r="A953" s="1" t="s">
        <v>1419</v>
      </c>
      <c r="B953" s="1" t="s">
        <v>3335</v>
      </c>
      <c r="C953" t="str">
        <f>TRIM(MID(Customer_Table[[#This Row],[name]],FIND(",",Customer_Table[[#This Row],[name]])+1,3))</f>
        <v>Ms</v>
      </c>
      <c r="D953" t="str">
        <f t="shared" si="14"/>
        <v>Rosemary C</v>
      </c>
      <c r="E953" t="str">
        <f>TRIM(LEFT(Customer_Table[[#This Row],[name]],FIND(",",Customer_Table[[#This Row],[name]])-1))</f>
        <v>Kelley</v>
      </c>
    </row>
    <row r="954" spans="1:5" ht="15.6" x14ac:dyDescent="0.3">
      <c r="A954" s="1" t="s">
        <v>1418</v>
      </c>
      <c r="B954" s="1" t="s">
        <v>3336</v>
      </c>
      <c r="C954" t="str">
        <f>TRIM(MID(Customer_Table[[#This Row],[name]],FIND(",",Customer_Table[[#This Row],[name]])+1,3))</f>
        <v>Ms</v>
      </c>
      <c r="D954" t="str">
        <f t="shared" si="14"/>
        <v>Carrie A.</v>
      </c>
      <c r="E954" t="str">
        <f>TRIM(LEFT(Customer_Table[[#This Row],[name]],FIND(",",Customer_Table[[#This Row],[name]])-1))</f>
        <v>Endara</v>
      </c>
    </row>
    <row r="955" spans="1:5" ht="15.6" x14ac:dyDescent="0.3">
      <c r="A955" s="1" t="s">
        <v>1417</v>
      </c>
      <c r="B955" s="1" t="s">
        <v>3337</v>
      </c>
      <c r="C955" t="str">
        <f>TRIM(MID(Customer_Table[[#This Row],[name]],FIND(",",Customer_Table[[#This Row],[name]])+1,3))</f>
        <v>Mr</v>
      </c>
      <c r="D955" t="str">
        <f t="shared" si="14"/>
        <v>Gerardo Sr.</v>
      </c>
      <c r="E955" t="str">
        <f>TRIM(LEFT(Customer_Table[[#This Row],[name]],FIND(",",Customer_Table[[#This Row],[name]])-1))</f>
        <v>Valle</v>
      </c>
    </row>
    <row r="956" spans="1:5" ht="15.6" x14ac:dyDescent="0.3">
      <c r="A956" s="1" t="s">
        <v>1416</v>
      </c>
      <c r="B956" s="1" t="s">
        <v>3338</v>
      </c>
      <c r="C956" t="str">
        <f>TRIM(MID(Customer_Table[[#This Row],[name]],FIND(",",Customer_Table[[#This Row],[name]])+1,3))</f>
        <v>Mr</v>
      </c>
      <c r="D956" t="str">
        <f t="shared" si="14"/>
        <v>Matthew R.</v>
      </c>
      <c r="E956" t="str">
        <f>TRIM(LEFT(Customer_Table[[#This Row],[name]],FIND(",",Customer_Table[[#This Row],[name]])-1))</f>
        <v>Germain</v>
      </c>
    </row>
    <row r="957" spans="1:5" ht="15.6" x14ac:dyDescent="0.3">
      <c r="A957" s="1" t="s">
        <v>1415</v>
      </c>
      <c r="B957" s="1" t="s">
        <v>3339</v>
      </c>
      <c r="C957" t="str">
        <f>TRIM(MID(Customer_Table[[#This Row],[name]],FIND(",",Customer_Table[[#This Row],[name]])+1,3))</f>
        <v>Mr</v>
      </c>
      <c r="D957" t="str">
        <f t="shared" si="14"/>
        <v>Meghan E</v>
      </c>
      <c r="E957" t="str">
        <f>TRIM(LEFT(Customer_Table[[#This Row],[name]],FIND(",",Customer_Table[[#This Row],[name]])-1))</f>
        <v>Finecey</v>
      </c>
    </row>
    <row r="958" spans="1:5" ht="15.6" x14ac:dyDescent="0.3">
      <c r="A958" s="1" t="s">
        <v>1414</v>
      </c>
      <c r="B958" s="1" t="s">
        <v>3340</v>
      </c>
      <c r="C958" t="str">
        <f>TRIM(MID(Customer_Table[[#This Row],[name]],FIND(",",Customer_Table[[#This Row],[name]])+1,3))</f>
        <v>Mr</v>
      </c>
      <c r="D958" t="str">
        <f t="shared" si="14"/>
        <v>Eric</v>
      </c>
      <c r="E958" t="str">
        <f>TRIM(LEFT(Customer_Table[[#This Row],[name]],FIND(",",Customer_Table[[#This Row],[name]])-1))</f>
        <v>Mendoza</v>
      </c>
    </row>
    <row r="959" spans="1:5" ht="15.6" x14ac:dyDescent="0.3">
      <c r="A959" s="1" t="s">
        <v>1413</v>
      </c>
      <c r="B959" s="1" t="s">
        <v>3341</v>
      </c>
      <c r="C959" t="str">
        <f>TRIM(MID(Customer_Table[[#This Row],[name]],FIND(",",Customer_Table[[#This Row],[name]])+1,3))</f>
        <v>Ms</v>
      </c>
      <c r="D959" t="str">
        <f t="shared" si="14"/>
        <v>Lisa B</v>
      </c>
      <c r="E959" t="str">
        <f>TRIM(LEFT(Customer_Table[[#This Row],[name]],FIND(",",Customer_Table[[#This Row],[name]])-1))</f>
        <v>Roe</v>
      </c>
    </row>
    <row r="960" spans="1:5" ht="15.6" x14ac:dyDescent="0.3">
      <c r="A960" s="1" t="s">
        <v>1412</v>
      </c>
      <c r="B960" s="1" t="s">
        <v>3342</v>
      </c>
      <c r="C960" t="str">
        <f>TRIM(MID(Customer_Table[[#This Row],[name]],FIND(",",Customer_Table[[#This Row],[name]])+1,3))</f>
        <v>Mr</v>
      </c>
      <c r="D960" t="str">
        <f t="shared" si="14"/>
        <v>Jane R.</v>
      </c>
      <c r="E960" t="str">
        <f>TRIM(LEFT(Customer_Table[[#This Row],[name]],FIND(",",Customer_Table[[#This Row],[name]])-1))</f>
        <v>Webb</v>
      </c>
    </row>
    <row r="961" spans="1:5" ht="15.6" x14ac:dyDescent="0.3">
      <c r="A961" s="1" t="s">
        <v>1411</v>
      </c>
      <c r="B961" s="1" t="s">
        <v>3343</v>
      </c>
      <c r="C961" t="str">
        <f>TRIM(MID(Customer_Table[[#This Row],[name]],FIND(",",Customer_Table[[#This Row],[name]])+1,3))</f>
        <v>Ms</v>
      </c>
      <c r="D961" t="str">
        <f t="shared" si="14"/>
        <v>Allison M</v>
      </c>
      <c r="E961" t="str">
        <f>TRIM(LEFT(Customer_Table[[#This Row],[name]],FIND(",",Customer_Table[[#This Row],[name]])-1))</f>
        <v>Stocker</v>
      </c>
    </row>
    <row r="962" spans="1:5" ht="15.6" x14ac:dyDescent="0.3">
      <c r="A962" s="1" t="s">
        <v>1410</v>
      </c>
      <c r="B962" s="1" t="s">
        <v>3344</v>
      </c>
      <c r="C962" t="str">
        <f>TRIM(MID(Customer_Table[[#This Row],[name]],FIND(",",Customer_Table[[#This Row],[name]])+1,3))</f>
        <v>Mr</v>
      </c>
      <c r="D962" t="str">
        <f t="shared" ref="D962:D1025" si="15">TRIM(MID(B962,FIND(" ",B962,FIND(",",B962)+2)+1,LEN(B962)))</f>
        <v>Sarah E.</v>
      </c>
      <c r="E962" t="str">
        <f>TRIM(LEFT(Customer_Table[[#This Row],[name]],FIND(",",Customer_Table[[#This Row],[name]])-1))</f>
        <v>Jacobson</v>
      </c>
    </row>
    <row r="963" spans="1:5" ht="15.6" x14ac:dyDescent="0.3">
      <c r="A963" s="1" t="s">
        <v>1409</v>
      </c>
      <c r="B963" s="1" t="s">
        <v>3345</v>
      </c>
      <c r="C963" t="str">
        <f>TRIM(MID(Customer_Table[[#This Row],[name]],FIND(",",Customer_Table[[#This Row],[name]])+1,3))</f>
        <v>Mr</v>
      </c>
      <c r="D963" t="str">
        <f t="shared" si="15"/>
        <v>Philip J</v>
      </c>
      <c r="E963" t="str">
        <f>TRIM(LEFT(Customer_Table[[#This Row],[name]],FIND(",",Customer_Table[[#This Row],[name]])-1))</f>
        <v>Shaw</v>
      </c>
    </row>
    <row r="964" spans="1:5" ht="15.6" x14ac:dyDescent="0.3">
      <c r="A964" s="1" t="s">
        <v>1408</v>
      </c>
      <c r="B964" s="1" t="s">
        <v>3346</v>
      </c>
      <c r="C964" t="str">
        <f>TRIM(MID(Customer_Table[[#This Row],[name]],FIND(",",Customer_Table[[#This Row],[name]])+1,3))</f>
        <v>Ms</v>
      </c>
      <c r="D964" t="str">
        <f t="shared" si="15"/>
        <v>Jillian A.</v>
      </c>
      <c r="E964" t="str">
        <f>TRIM(LEFT(Customer_Table[[#This Row],[name]],FIND(",",Customer_Table[[#This Row],[name]])-1))</f>
        <v>Goodwin</v>
      </c>
    </row>
    <row r="965" spans="1:5" ht="15.6" x14ac:dyDescent="0.3">
      <c r="A965" s="1" t="s">
        <v>1407</v>
      </c>
      <c r="B965" s="1" t="s">
        <v>3347</v>
      </c>
      <c r="C965" t="str">
        <f>TRIM(MID(Customer_Table[[#This Row],[name]],FIND(",",Customer_Table[[#This Row],[name]])+1,3))</f>
        <v>Mr</v>
      </c>
      <c r="D965" t="str">
        <f t="shared" si="15"/>
        <v>Laura D</v>
      </c>
      <c r="E965" t="str">
        <f>TRIM(LEFT(Customer_Table[[#This Row],[name]],FIND(",",Customer_Table[[#This Row],[name]])-1))</f>
        <v>Brock</v>
      </c>
    </row>
    <row r="966" spans="1:5" ht="15.6" x14ac:dyDescent="0.3">
      <c r="A966" s="1" t="s">
        <v>1406</v>
      </c>
      <c r="B966" s="1" t="s">
        <v>3348</v>
      </c>
      <c r="C966" t="str">
        <f>TRIM(MID(Customer_Table[[#This Row],[name]],FIND(",",Customer_Table[[#This Row],[name]])+1,3))</f>
        <v>Ms</v>
      </c>
      <c r="D966" t="str">
        <f t="shared" si="15"/>
        <v>Megan E.</v>
      </c>
      <c r="E966" t="str">
        <f>TRIM(LEFT(Customer_Table[[#This Row],[name]],FIND(",",Customer_Table[[#This Row],[name]])-1))</f>
        <v>Papp</v>
      </c>
    </row>
    <row r="967" spans="1:5" ht="15.6" x14ac:dyDescent="0.3">
      <c r="A967" s="1" t="s">
        <v>1405</v>
      </c>
      <c r="B967" s="1" t="s">
        <v>3349</v>
      </c>
      <c r="C967" t="str">
        <f>TRIM(MID(Customer_Table[[#This Row],[name]],FIND(",",Customer_Table[[#This Row],[name]])+1,3))</f>
        <v>Ms</v>
      </c>
      <c r="D967" t="str">
        <f t="shared" si="15"/>
        <v>Shannon J.</v>
      </c>
      <c r="E967" t="str">
        <f>TRIM(LEFT(Customer_Table[[#This Row],[name]],FIND(",",Customer_Table[[#This Row],[name]])-1))</f>
        <v>Siragusa</v>
      </c>
    </row>
    <row r="968" spans="1:5" ht="15.6" x14ac:dyDescent="0.3">
      <c r="A968" s="1" t="s">
        <v>1404</v>
      </c>
      <c r="B968" s="1" t="s">
        <v>3350</v>
      </c>
      <c r="C968" t="str">
        <f>TRIM(MID(Customer_Table[[#This Row],[name]],FIND(",",Customer_Table[[#This Row],[name]])+1,3))</f>
        <v>Ms</v>
      </c>
      <c r="D968" t="str">
        <f t="shared" si="15"/>
        <v>Rachelle M</v>
      </c>
      <c r="E968" t="str">
        <f>TRIM(LEFT(Customer_Table[[#This Row],[name]],FIND(",",Customer_Table[[#This Row],[name]])-1))</f>
        <v>Pizarro</v>
      </c>
    </row>
    <row r="969" spans="1:5" ht="15.6" x14ac:dyDescent="0.3">
      <c r="A969" s="1" t="s">
        <v>1403</v>
      </c>
      <c r="B969" s="1" t="s">
        <v>3351</v>
      </c>
      <c r="C969" t="str">
        <f>TRIM(MID(Customer_Table[[#This Row],[name]],FIND(",",Customer_Table[[#This Row],[name]])+1,3))</f>
        <v>Mr</v>
      </c>
      <c r="D969" t="str">
        <f t="shared" si="15"/>
        <v>Casey</v>
      </c>
      <c r="E969" t="str">
        <f>TRIM(LEFT(Customer_Table[[#This Row],[name]],FIND(",",Customer_Table[[#This Row],[name]])-1))</f>
        <v>Strange</v>
      </c>
    </row>
    <row r="970" spans="1:5" ht="15.6" x14ac:dyDescent="0.3">
      <c r="A970" s="1" t="s">
        <v>1402</v>
      </c>
      <c r="B970" s="1" t="s">
        <v>3352</v>
      </c>
      <c r="C970" t="str">
        <f>TRIM(MID(Customer_Table[[#This Row],[name]],FIND(",",Customer_Table[[#This Row],[name]])+1,3))</f>
        <v>Ms</v>
      </c>
      <c r="D970" t="str">
        <f t="shared" si="15"/>
        <v>Jessica L</v>
      </c>
      <c r="E970" t="str">
        <f>TRIM(LEFT(Customer_Table[[#This Row],[name]],FIND(",",Customer_Table[[#This Row],[name]])-1))</f>
        <v>Eidinger</v>
      </c>
    </row>
    <row r="971" spans="1:5" ht="15.6" x14ac:dyDescent="0.3">
      <c r="A971" s="1" t="s">
        <v>1401</v>
      </c>
      <c r="B971" s="1" t="s">
        <v>3353</v>
      </c>
      <c r="C971" t="str">
        <f>TRIM(MID(Customer_Table[[#This Row],[name]],FIND(",",Customer_Table[[#This Row],[name]])+1,3))</f>
        <v>Mr</v>
      </c>
      <c r="D971" t="str">
        <f t="shared" si="15"/>
        <v>Brandon F</v>
      </c>
      <c r="E971" t="str">
        <f>TRIM(LEFT(Customer_Table[[#This Row],[name]],FIND(",",Customer_Table[[#This Row],[name]])-1))</f>
        <v>Ginsburg</v>
      </c>
    </row>
    <row r="972" spans="1:5" ht="15.6" x14ac:dyDescent="0.3">
      <c r="A972" s="1" t="s">
        <v>1400</v>
      </c>
      <c r="B972" s="1" t="s">
        <v>3354</v>
      </c>
      <c r="C972" t="str">
        <f>TRIM(MID(Customer_Table[[#This Row],[name]],FIND(",",Customer_Table[[#This Row],[name]])+1,3))</f>
        <v>Ms</v>
      </c>
      <c r="D972" t="str">
        <f t="shared" si="15"/>
        <v>Melissa</v>
      </c>
      <c r="E972" t="str">
        <f>TRIM(LEFT(Customer_Table[[#This Row],[name]],FIND(",",Customer_Table[[#This Row],[name]])-1))</f>
        <v>Truex</v>
      </c>
    </row>
    <row r="973" spans="1:5" ht="15.6" x14ac:dyDescent="0.3">
      <c r="A973" s="1" t="s">
        <v>1399</v>
      </c>
      <c r="B973" s="1" t="s">
        <v>3355</v>
      </c>
      <c r="C973" t="str">
        <f>TRIM(MID(Customer_Table[[#This Row],[name]],FIND(",",Customer_Table[[#This Row],[name]])+1,3))</f>
        <v>Ms</v>
      </c>
      <c r="D973" t="str">
        <f t="shared" si="15"/>
        <v>Danielle N</v>
      </c>
      <c r="E973" t="str">
        <f>TRIM(LEFT(Customer_Table[[#This Row],[name]],FIND(",",Customer_Table[[#This Row],[name]])-1))</f>
        <v>Higgins</v>
      </c>
    </row>
    <row r="974" spans="1:5" ht="15.6" x14ac:dyDescent="0.3">
      <c r="A974" s="1" t="s">
        <v>1398</v>
      </c>
      <c r="B974" s="1" t="s">
        <v>3356</v>
      </c>
      <c r="C974" t="str">
        <f>TRIM(MID(Customer_Table[[#This Row],[name]],FIND(",",Customer_Table[[#This Row],[name]])+1,3))</f>
        <v>Mr</v>
      </c>
      <c r="D974" t="str">
        <f t="shared" si="15"/>
        <v>Matthew</v>
      </c>
      <c r="E974" t="str">
        <f>TRIM(LEFT(Customer_Table[[#This Row],[name]],FIND(",",Customer_Table[[#This Row],[name]])-1))</f>
        <v>McCurdy</v>
      </c>
    </row>
    <row r="975" spans="1:5" ht="15.6" x14ac:dyDescent="0.3">
      <c r="A975" s="1" t="s">
        <v>1397</v>
      </c>
      <c r="B975" s="1" t="s">
        <v>3357</v>
      </c>
      <c r="C975" t="str">
        <f>TRIM(MID(Customer_Table[[#This Row],[name]],FIND(",",Customer_Table[[#This Row],[name]])+1,3))</f>
        <v>Mr</v>
      </c>
      <c r="D975" t="str">
        <f t="shared" si="15"/>
        <v>Bettina</v>
      </c>
      <c r="E975" t="str">
        <f>TRIM(LEFT(Customer_Table[[#This Row],[name]],FIND(",",Customer_Table[[#This Row],[name]])-1))</f>
        <v>Hughes</v>
      </c>
    </row>
    <row r="976" spans="1:5" ht="15.6" x14ac:dyDescent="0.3">
      <c r="A976" s="1" t="s">
        <v>1396</v>
      </c>
      <c r="B976" s="1" t="s">
        <v>3358</v>
      </c>
      <c r="C976" t="str">
        <f>TRIM(MID(Customer_Table[[#This Row],[name]],FIND(",",Customer_Table[[#This Row],[name]])+1,3))</f>
        <v>Mr</v>
      </c>
      <c r="D976" t="str">
        <f t="shared" si="15"/>
        <v>Alexander</v>
      </c>
      <c r="E976" t="str">
        <f>TRIM(LEFT(Customer_Table[[#This Row],[name]],FIND(",",Customer_Table[[#This Row],[name]])-1))</f>
        <v>Varner</v>
      </c>
    </row>
    <row r="977" spans="1:5" ht="15.6" x14ac:dyDescent="0.3">
      <c r="A977" s="1" t="s">
        <v>1395</v>
      </c>
      <c r="B977" s="1" t="s">
        <v>3359</v>
      </c>
      <c r="C977" t="str">
        <f>TRIM(MID(Customer_Table[[#This Row],[name]],FIND(",",Customer_Table[[#This Row],[name]])+1,3))</f>
        <v>Mr</v>
      </c>
      <c r="D977" t="str">
        <f t="shared" si="15"/>
        <v>Holli</v>
      </c>
      <c r="E977" t="str">
        <f>TRIM(LEFT(Customer_Table[[#This Row],[name]],FIND(",",Customer_Table[[#This Row],[name]])-1))</f>
        <v>Dahmen</v>
      </c>
    </row>
    <row r="978" spans="1:5" ht="15.6" x14ac:dyDescent="0.3">
      <c r="A978" s="1" t="s">
        <v>1394</v>
      </c>
      <c r="B978" s="1" t="s">
        <v>3360</v>
      </c>
      <c r="C978" t="str">
        <f>TRIM(MID(Customer_Table[[#This Row],[name]],FIND(",",Customer_Table[[#This Row],[name]])+1,3))</f>
        <v>Mr</v>
      </c>
      <c r="D978" t="str">
        <f t="shared" si="15"/>
        <v>Heather C</v>
      </c>
      <c r="E978" t="str">
        <f>TRIM(LEFT(Customer_Table[[#This Row],[name]],FIND(",",Customer_Table[[#This Row],[name]])-1))</f>
        <v>Young</v>
      </c>
    </row>
    <row r="979" spans="1:5" ht="15.6" x14ac:dyDescent="0.3">
      <c r="A979" s="1" t="s">
        <v>1393</v>
      </c>
      <c r="B979" s="1" t="s">
        <v>3361</v>
      </c>
      <c r="C979" t="str">
        <f>TRIM(MID(Customer_Table[[#This Row],[name]],FIND(",",Customer_Table[[#This Row],[name]])+1,3))</f>
        <v>Mr</v>
      </c>
      <c r="D979" t="str">
        <f t="shared" si="15"/>
        <v>Kyle</v>
      </c>
      <c r="E979" t="str">
        <f>TRIM(LEFT(Customer_Table[[#This Row],[name]],FIND(",",Customer_Table[[#This Row],[name]])-1))</f>
        <v>Fraser</v>
      </c>
    </row>
    <row r="980" spans="1:5" ht="15.6" x14ac:dyDescent="0.3">
      <c r="A980" s="1" t="s">
        <v>1392</v>
      </c>
      <c r="B980" s="1" t="s">
        <v>3362</v>
      </c>
      <c r="C980" t="str">
        <f>TRIM(MID(Customer_Table[[#This Row],[name]],FIND(",",Customer_Table[[#This Row],[name]])+1,3))</f>
        <v>Mr</v>
      </c>
      <c r="D980" t="str">
        <f t="shared" si="15"/>
        <v>Thomas J</v>
      </c>
      <c r="E980" t="str">
        <f>TRIM(LEFT(Customer_Table[[#This Row],[name]],FIND(",",Customer_Table[[#This Row],[name]])-1))</f>
        <v>Deeg</v>
      </c>
    </row>
    <row r="981" spans="1:5" ht="15.6" x14ac:dyDescent="0.3">
      <c r="A981" s="1" t="s">
        <v>1391</v>
      </c>
      <c r="B981" s="1" t="s">
        <v>3363</v>
      </c>
      <c r="C981" t="str">
        <f>TRIM(MID(Customer_Table[[#This Row],[name]],FIND(",",Customer_Table[[#This Row],[name]])+1,3))</f>
        <v>Mr</v>
      </c>
      <c r="D981" t="str">
        <f t="shared" si="15"/>
        <v>Chris</v>
      </c>
      <c r="E981" t="str">
        <f>TRIM(LEFT(Customer_Table[[#This Row],[name]],FIND(",",Customer_Table[[#This Row],[name]])-1))</f>
        <v>Robertson</v>
      </c>
    </row>
    <row r="982" spans="1:5" ht="15.6" x14ac:dyDescent="0.3">
      <c r="A982" s="1" t="s">
        <v>1390</v>
      </c>
      <c r="B982" s="1" t="s">
        <v>3364</v>
      </c>
      <c r="C982" t="str">
        <f>TRIM(MID(Customer_Table[[#This Row],[name]],FIND(",",Customer_Table[[#This Row],[name]])+1,3))</f>
        <v>Mr</v>
      </c>
      <c r="D982" t="str">
        <f t="shared" si="15"/>
        <v>Graham</v>
      </c>
      <c r="E982" t="str">
        <f>TRIM(LEFT(Customer_Table[[#This Row],[name]],FIND(",",Customer_Table[[#This Row],[name]])-1))</f>
        <v>Peck</v>
      </c>
    </row>
    <row r="983" spans="1:5" ht="15.6" x14ac:dyDescent="0.3">
      <c r="A983" s="1" t="s">
        <v>1389</v>
      </c>
      <c r="B983" s="1" t="s">
        <v>3365</v>
      </c>
      <c r="C983" t="str">
        <f>TRIM(MID(Customer_Table[[#This Row],[name]],FIND(",",Customer_Table[[#This Row],[name]])+1,3))</f>
        <v>Mr</v>
      </c>
      <c r="D983" t="str">
        <f t="shared" si="15"/>
        <v>Garrett</v>
      </c>
      <c r="E983" t="str">
        <f>TRIM(LEFT(Customer_Table[[#This Row],[name]],FIND(",",Customer_Table[[#This Row],[name]])-1))</f>
        <v>Burger</v>
      </c>
    </row>
    <row r="984" spans="1:5" ht="15.6" x14ac:dyDescent="0.3">
      <c r="A984" s="1" t="s">
        <v>1388</v>
      </c>
      <c r="B984" s="1" t="s">
        <v>3366</v>
      </c>
      <c r="C984" t="str">
        <f>TRIM(MID(Customer_Table[[#This Row],[name]],FIND(",",Customer_Table[[#This Row],[name]])+1,3))</f>
        <v>Mr</v>
      </c>
      <c r="D984" t="str">
        <f t="shared" si="15"/>
        <v>Andrew</v>
      </c>
      <c r="E984" t="str">
        <f>TRIM(LEFT(Customer_Table[[#This Row],[name]],FIND(",",Customer_Table[[#This Row],[name]])-1))</f>
        <v>Blain</v>
      </c>
    </row>
    <row r="985" spans="1:5" ht="15.6" x14ac:dyDescent="0.3">
      <c r="A985" s="1" t="s">
        <v>1387</v>
      </c>
      <c r="B985" s="1" t="s">
        <v>3367</v>
      </c>
      <c r="C985" t="str">
        <f>TRIM(MID(Customer_Table[[#This Row],[name]],FIND(",",Customer_Table[[#This Row],[name]])+1,3))</f>
        <v>Mr</v>
      </c>
      <c r="D985" t="str">
        <f t="shared" si="15"/>
        <v>Annabelle M</v>
      </c>
      <c r="E985" t="str">
        <f>TRIM(LEFT(Customer_Table[[#This Row],[name]],FIND(",",Customer_Table[[#This Row],[name]])-1))</f>
        <v>Winters</v>
      </c>
    </row>
    <row r="986" spans="1:5" ht="15.6" x14ac:dyDescent="0.3">
      <c r="A986" s="1" t="s">
        <v>1386</v>
      </c>
      <c r="B986" s="1" t="s">
        <v>3368</v>
      </c>
      <c r="C986" t="str">
        <f>TRIM(MID(Customer_Table[[#This Row],[name]],FIND(",",Customer_Table[[#This Row],[name]])+1,3))</f>
        <v>Mr</v>
      </c>
      <c r="D986" t="str">
        <f t="shared" si="15"/>
        <v>Daniel T.</v>
      </c>
      <c r="E986" t="str">
        <f>TRIM(LEFT(Customer_Table[[#This Row],[name]],FIND(",",Customer_Table[[#This Row],[name]])-1))</f>
        <v>McCue</v>
      </c>
    </row>
    <row r="987" spans="1:5" ht="15.6" x14ac:dyDescent="0.3">
      <c r="A987" s="1" t="s">
        <v>1385</v>
      </c>
      <c r="B987" s="1" t="s">
        <v>3369</v>
      </c>
      <c r="C987" t="str">
        <f>TRIM(MID(Customer_Table[[#This Row],[name]],FIND(",",Customer_Table[[#This Row],[name]])+1,3))</f>
        <v>Ms</v>
      </c>
      <c r="D987" t="str">
        <f t="shared" si="15"/>
        <v>Deanne</v>
      </c>
      <c r="E987" t="str">
        <f>TRIM(LEFT(Customer_Table[[#This Row],[name]],FIND(",",Customer_Table[[#This Row],[name]])-1))</f>
        <v>Webster</v>
      </c>
    </row>
    <row r="988" spans="1:5" ht="15.6" x14ac:dyDescent="0.3">
      <c r="A988" s="1" t="s">
        <v>1384</v>
      </c>
      <c r="B988" s="1" t="s">
        <v>3370</v>
      </c>
      <c r="C988" t="str">
        <f>TRIM(MID(Customer_Table[[#This Row],[name]],FIND(",",Customer_Table[[#This Row],[name]])+1,3))</f>
        <v>Ms</v>
      </c>
      <c r="D988" t="str">
        <f t="shared" si="15"/>
        <v>Carrie</v>
      </c>
      <c r="E988" t="str">
        <f>TRIM(LEFT(Customer_Table[[#This Row],[name]],FIND(",",Customer_Table[[#This Row],[name]])-1))</f>
        <v>Anderson</v>
      </c>
    </row>
    <row r="989" spans="1:5" ht="15.6" x14ac:dyDescent="0.3">
      <c r="A989" s="1" t="s">
        <v>1383</v>
      </c>
      <c r="B989" s="1" t="s">
        <v>3371</v>
      </c>
      <c r="C989" t="str">
        <f>TRIM(MID(Customer_Table[[#This Row],[name]],FIND(",",Customer_Table[[#This Row],[name]])+1,3))</f>
        <v>Mr</v>
      </c>
      <c r="D989" t="str">
        <f t="shared" si="15"/>
        <v>Suzanne</v>
      </c>
      <c r="E989" t="str">
        <f>TRIM(LEFT(Customer_Table[[#This Row],[name]],FIND(",",Customer_Table[[#This Row],[name]])-1))</f>
        <v>Chiappone</v>
      </c>
    </row>
    <row r="990" spans="1:5" ht="15.6" x14ac:dyDescent="0.3">
      <c r="A990" s="1" t="s">
        <v>1382</v>
      </c>
      <c r="B990" s="1" t="s">
        <v>3372</v>
      </c>
      <c r="C990" t="str">
        <f>TRIM(MID(Customer_Table[[#This Row],[name]],FIND(",",Customer_Table[[#This Row],[name]])+1,3))</f>
        <v>Ms</v>
      </c>
      <c r="D990" t="str">
        <f t="shared" si="15"/>
        <v>Jasmine P.</v>
      </c>
      <c r="E990" t="str">
        <f>TRIM(LEFT(Customer_Table[[#This Row],[name]],FIND(",",Customer_Table[[#This Row],[name]])-1))</f>
        <v>Opie</v>
      </c>
    </row>
    <row r="991" spans="1:5" ht="15.6" x14ac:dyDescent="0.3">
      <c r="A991" s="1" t="s">
        <v>1381</v>
      </c>
      <c r="B991" s="1" t="s">
        <v>3373</v>
      </c>
      <c r="C991" t="str">
        <f>TRIM(MID(Customer_Table[[#This Row],[name]],FIND(",",Customer_Table[[#This Row],[name]])+1,3))</f>
        <v>Ms</v>
      </c>
      <c r="D991" t="str">
        <f t="shared" si="15"/>
        <v>Jennifer</v>
      </c>
      <c r="E991" t="str">
        <f>TRIM(LEFT(Customer_Table[[#This Row],[name]],FIND(",",Customer_Table[[#This Row],[name]])-1))</f>
        <v>Donnelly</v>
      </c>
    </row>
    <row r="992" spans="1:5" ht="15.6" x14ac:dyDescent="0.3">
      <c r="A992" s="1" t="s">
        <v>1380</v>
      </c>
      <c r="B992" s="1" t="s">
        <v>3374</v>
      </c>
      <c r="C992" t="str">
        <f>TRIM(MID(Customer_Table[[#This Row],[name]],FIND(",",Customer_Table[[#This Row],[name]])+1,3))</f>
        <v>Ms</v>
      </c>
      <c r="D992" t="str">
        <f t="shared" si="15"/>
        <v>Tracie</v>
      </c>
      <c r="E992" t="str">
        <f>TRIM(LEFT(Customer_Table[[#This Row],[name]],FIND(",",Customer_Table[[#This Row],[name]])-1))</f>
        <v>Rall</v>
      </c>
    </row>
    <row r="993" spans="1:5" ht="15.6" x14ac:dyDescent="0.3">
      <c r="A993" s="1" t="s">
        <v>1379</v>
      </c>
      <c r="B993" s="1" t="s">
        <v>3375</v>
      </c>
      <c r="C993" t="str">
        <f>TRIM(MID(Customer_Table[[#This Row],[name]],FIND(",",Customer_Table[[#This Row],[name]])+1,3))</f>
        <v>Mr</v>
      </c>
      <c r="D993" t="str">
        <f t="shared" si="15"/>
        <v>Tristan D.</v>
      </c>
      <c r="E993" t="str">
        <f>TRIM(LEFT(Customer_Table[[#This Row],[name]],FIND(",",Customer_Table[[#This Row],[name]])-1))</f>
        <v>Mitchell</v>
      </c>
    </row>
    <row r="994" spans="1:5" ht="15.6" x14ac:dyDescent="0.3">
      <c r="A994" s="1" t="s">
        <v>1378</v>
      </c>
      <c r="B994" s="1" t="s">
        <v>3376</v>
      </c>
      <c r="C994" t="str">
        <f>TRIM(MID(Customer_Table[[#This Row],[name]],FIND(",",Customer_Table[[#This Row],[name]])+1,3))</f>
        <v>Mr</v>
      </c>
      <c r="D994" t="str">
        <f t="shared" si="15"/>
        <v>Peiweng</v>
      </c>
      <c r="E994" t="str">
        <f>TRIM(LEFT(Customer_Table[[#This Row],[name]],FIND(",",Customer_Table[[#This Row],[name]])-1))</f>
        <v>Chen</v>
      </c>
    </row>
    <row r="995" spans="1:5" ht="15.6" x14ac:dyDescent="0.3">
      <c r="A995" s="1" t="s">
        <v>1377</v>
      </c>
      <c r="B995" s="1" t="s">
        <v>3377</v>
      </c>
      <c r="C995" t="str">
        <f>TRIM(MID(Customer_Table[[#This Row],[name]],FIND(",",Customer_Table[[#This Row],[name]])+1,3))</f>
        <v>Ms</v>
      </c>
      <c r="D995" t="str">
        <f t="shared" si="15"/>
        <v>Theresa M.</v>
      </c>
      <c r="E995" t="str">
        <f>TRIM(LEFT(Customer_Table[[#This Row],[name]],FIND(",",Customer_Table[[#This Row],[name]])-1))</f>
        <v>Tufaro</v>
      </c>
    </row>
    <row r="996" spans="1:5" ht="15.6" x14ac:dyDescent="0.3">
      <c r="A996" s="1" t="s">
        <v>1376</v>
      </c>
      <c r="B996" s="1" t="s">
        <v>3378</v>
      </c>
      <c r="C996" t="str">
        <f>TRIM(MID(Customer_Table[[#This Row],[name]],FIND(",",Customer_Table[[#This Row],[name]])+1,3))</f>
        <v>Mr</v>
      </c>
      <c r="D996" t="str">
        <f t="shared" si="15"/>
        <v>Daniel J</v>
      </c>
      <c r="E996" t="str">
        <f>TRIM(LEFT(Customer_Table[[#This Row],[name]],FIND(",",Customer_Table[[#This Row],[name]])-1))</f>
        <v>Peters</v>
      </c>
    </row>
    <row r="997" spans="1:5" ht="15.6" x14ac:dyDescent="0.3">
      <c r="A997" s="1" t="s">
        <v>1375</v>
      </c>
      <c r="B997" s="1" t="s">
        <v>3379</v>
      </c>
      <c r="C997" t="str">
        <f>TRIM(MID(Customer_Table[[#This Row],[name]],FIND(",",Customer_Table[[#This Row],[name]])+1,3))</f>
        <v>Mr</v>
      </c>
      <c r="D997" t="str">
        <f t="shared" si="15"/>
        <v>Courtney M.</v>
      </c>
      <c r="E997" t="str">
        <f>TRIM(LEFT(Customer_Table[[#This Row],[name]],FIND(",",Customer_Table[[#This Row],[name]])-1))</f>
        <v>Susedik</v>
      </c>
    </row>
    <row r="998" spans="1:5" ht="15.6" x14ac:dyDescent="0.3">
      <c r="A998" s="1" t="s">
        <v>1374</v>
      </c>
      <c r="B998" s="1" t="s">
        <v>3380</v>
      </c>
      <c r="C998" t="str">
        <f>TRIM(MID(Customer_Table[[#This Row],[name]],FIND(",",Customer_Table[[#This Row],[name]])+1,3))</f>
        <v>Mr</v>
      </c>
      <c r="D998" t="str">
        <f t="shared" si="15"/>
        <v>Jose A.</v>
      </c>
      <c r="E998" t="str">
        <f>TRIM(LEFT(Customer_Table[[#This Row],[name]],FIND(",",Customer_Table[[#This Row],[name]])-1))</f>
        <v>Garcia</v>
      </c>
    </row>
    <row r="999" spans="1:5" ht="15.6" x14ac:dyDescent="0.3">
      <c r="A999" s="1" t="s">
        <v>1373</v>
      </c>
      <c r="B999" s="1" t="s">
        <v>3381</v>
      </c>
      <c r="C999" t="str">
        <f>TRIM(MID(Customer_Table[[#This Row],[name]],FIND(",",Customer_Table[[#This Row],[name]])+1,3))</f>
        <v>Mr</v>
      </c>
      <c r="D999" t="str">
        <f t="shared" si="15"/>
        <v>Lauren</v>
      </c>
      <c r="E999" t="str">
        <f>TRIM(LEFT(Customer_Table[[#This Row],[name]],FIND(",",Customer_Table[[#This Row],[name]])-1))</f>
        <v>Deady</v>
      </c>
    </row>
    <row r="1000" spans="1:5" ht="15.6" x14ac:dyDescent="0.3">
      <c r="A1000" s="1" t="s">
        <v>1372</v>
      </c>
      <c r="B1000" s="1" t="s">
        <v>3382</v>
      </c>
      <c r="C1000" t="str">
        <f>TRIM(MID(Customer_Table[[#This Row],[name]],FIND(",",Customer_Table[[#This Row],[name]])+1,3))</f>
        <v>Mr</v>
      </c>
      <c r="D1000" t="str">
        <f t="shared" si="15"/>
        <v>Jonathon M.</v>
      </c>
      <c r="E1000" t="str">
        <f>TRIM(LEFT(Customer_Table[[#This Row],[name]],FIND(",",Customer_Table[[#This Row],[name]])-1))</f>
        <v>Campbell</v>
      </c>
    </row>
    <row r="1001" spans="1:5" ht="15.6" x14ac:dyDescent="0.3">
      <c r="A1001" s="1" t="s">
        <v>1371</v>
      </c>
      <c r="B1001" s="1" t="s">
        <v>3383</v>
      </c>
      <c r="C1001" t="str">
        <f>TRIM(MID(Customer_Table[[#This Row],[name]],FIND(",",Customer_Table[[#This Row],[name]])+1,3))</f>
        <v>Mr</v>
      </c>
      <c r="D1001" t="str">
        <f t="shared" si="15"/>
        <v>Stephanie A</v>
      </c>
      <c r="E1001" t="str">
        <f>TRIM(LEFT(Customer_Table[[#This Row],[name]],FIND(",",Customer_Table[[#This Row],[name]])-1))</f>
        <v>Schaefer</v>
      </c>
    </row>
    <row r="1002" spans="1:5" ht="15.6" x14ac:dyDescent="0.3">
      <c r="A1002" s="1" t="s">
        <v>1370</v>
      </c>
      <c r="B1002" s="1" t="s">
        <v>3384</v>
      </c>
      <c r="C1002" t="str">
        <f>TRIM(MID(Customer_Table[[#This Row],[name]],FIND(",",Customer_Table[[#This Row],[name]])+1,3))</f>
        <v>Mr</v>
      </c>
      <c r="D1002" t="str">
        <f t="shared" si="15"/>
        <v>Patrick</v>
      </c>
      <c r="E1002" t="str">
        <f>TRIM(LEFT(Customer_Table[[#This Row],[name]],FIND(",",Customer_Table[[#This Row],[name]])-1))</f>
        <v>D'Alessandro</v>
      </c>
    </row>
    <row r="1003" spans="1:5" ht="15.6" x14ac:dyDescent="0.3">
      <c r="A1003" s="1" t="s">
        <v>1369</v>
      </c>
      <c r="B1003" s="1" t="s">
        <v>3385</v>
      </c>
      <c r="C1003" t="str">
        <f>TRIM(MID(Customer_Table[[#This Row],[name]],FIND(",",Customer_Table[[#This Row],[name]])+1,3))</f>
        <v>Mr</v>
      </c>
      <c r="D1003" t="str">
        <f t="shared" si="15"/>
        <v>Krista</v>
      </c>
      <c r="E1003" t="str">
        <f>TRIM(LEFT(Customer_Table[[#This Row],[name]],FIND(",",Customer_Table[[#This Row],[name]])-1))</f>
        <v>Wyss</v>
      </c>
    </row>
    <row r="1004" spans="1:5" ht="15.6" x14ac:dyDescent="0.3">
      <c r="A1004" s="1" t="s">
        <v>1368</v>
      </c>
      <c r="B1004" s="1" t="s">
        <v>3386</v>
      </c>
      <c r="C1004" t="str">
        <f>TRIM(MID(Customer_Table[[#This Row],[name]],FIND(",",Customer_Table[[#This Row],[name]])+1,3))</f>
        <v>Ms</v>
      </c>
      <c r="D1004" t="str">
        <f t="shared" si="15"/>
        <v>Jenessa</v>
      </c>
      <c r="E1004" t="str">
        <f>TRIM(LEFT(Customer_Table[[#This Row],[name]],FIND(",",Customer_Table[[#This Row],[name]])-1))</f>
        <v>Rose</v>
      </c>
    </row>
    <row r="1005" spans="1:5" ht="15.6" x14ac:dyDescent="0.3">
      <c r="A1005" s="1" t="s">
        <v>1367</v>
      </c>
      <c r="B1005" s="1" t="s">
        <v>3387</v>
      </c>
      <c r="C1005" t="str">
        <f>TRIM(MID(Customer_Table[[#This Row],[name]],FIND(",",Customer_Table[[#This Row],[name]])+1,3))</f>
        <v>Mr</v>
      </c>
      <c r="D1005" t="str">
        <f t="shared" si="15"/>
        <v>Ryan M.</v>
      </c>
      <c r="E1005" t="str">
        <f>TRIM(LEFT(Customer_Table[[#This Row],[name]],FIND(",",Customer_Table[[#This Row],[name]])-1))</f>
        <v>Hopper</v>
      </c>
    </row>
    <row r="1006" spans="1:5" ht="15.6" x14ac:dyDescent="0.3">
      <c r="A1006" s="1" t="s">
        <v>1366</v>
      </c>
      <c r="B1006" s="1" t="s">
        <v>3388</v>
      </c>
      <c r="C1006" t="str">
        <f>TRIM(MID(Customer_Table[[#This Row],[name]],FIND(",",Customer_Table[[#This Row],[name]])+1,3))</f>
        <v>Mr</v>
      </c>
      <c r="D1006" t="str">
        <f t="shared" si="15"/>
        <v>Thomas</v>
      </c>
      <c r="E1006" t="str">
        <f>TRIM(LEFT(Customer_Table[[#This Row],[name]],FIND(",",Customer_Table[[#This Row],[name]])-1))</f>
        <v>Finneran</v>
      </c>
    </row>
    <row r="1007" spans="1:5" ht="15.6" x14ac:dyDescent="0.3">
      <c r="A1007" s="1" t="s">
        <v>1365</v>
      </c>
      <c r="B1007" s="1" t="s">
        <v>3389</v>
      </c>
      <c r="C1007" t="str">
        <f>TRIM(MID(Customer_Table[[#This Row],[name]],FIND(",",Customer_Table[[#This Row],[name]])+1,3))</f>
        <v>Ms</v>
      </c>
      <c r="D1007" t="str">
        <f t="shared" si="15"/>
        <v>Amanda N.</v>
      </c>
      <c r="E1007" t="str">
        <f>TRIM(LEFT(Customer_Table[[#This Row],[name]],FIND(",",Customer_Table[[#This Row],[name]])-1))</f>
        <v>Basham</v>
      </c>
    </row>
    <row r="1008" spans="1:5" ht="15.6" x14ac:dyDescent="0.3">
      <c r="A1008" s="1" t="s">
        <v>1364</v>
      </c>
      <c r="B1008" s="1" t="s">
        <v>3390</v>
      </c>
      <c r="C1008" t="str">
        <f>TRIM(MID(Customer_Table[[#This Row],[name]],FIND(",",Customer_Table[[#This Row],[name]])+1,3))</f>
        <v>Ms</v>
      </c>
      <c r="D1008" t="str">
        <f t="shared" si="15"/>
        <v>Teresa P.</v>
      </c>
      <c r="E1008" t="str">
        <f>TRIM(LEFT(Customer_Table[[#This Row],[name]],FIND(",",Customer_Table[[#This Row],[name]])-1))</f>
        <v>Inman</v>
      </c>
    </row>
    <row r="1009" spans="1:5" ht="15.6" x14ac:dyDescent="0.3">
      <c r="A1009" s="1" t="s">
        <v>1363</v>
      </c>
      <c r="B1009" s="1" t="s">
        <v>3391</v>
      </c>
      <c r="C1009" t="str">
        <f>TRIM(MID(Customer_Table[[#This Row],[name]],FIND(",",Customer_Table[[#This Row],[name]])+1,3))</f>
        <v>Mr</v>
      </c>
      <c r="D1009" t="str">
        <f t="shared" si="15"/>
        <v>Dorian</v>
      </c>
      <c r="E1009" t="str">
        <f>TRIM(LEFT(Customer_Table[[#This Row],[name]],FIND(",",Customer_Table[[#This Row],[name]])-1))</f>
        <v>Oscal</v>
      </c>
    </row>
    <row r="1010" spans="1:5" ht="15.6" x14ac:dyDescent="0.3">
      <c r="A1010" s="1" t="s">
        <v>1362</v>
      </c>
      <c r="B1010" s="1" t="s">
        <v>3392</v>
      </c>
      <c r="C1010" t="str">
        <f>TRIM(MID(Customer_Table[[#This Row],[name]],FIND(",",Customer_Table[[#This Row],[name]])+1,3))</f>
        <v>Ms</v>
      </c>
      <c r="D1010" t="str">
        <f t="shared" si="15"/>
        <v>Amy</v>
      </c>
      <c r="E1010" t="str">
        <f>TRIM(LEFT(Customer_Table[[#This Row],[name]],FIND(",",Customer_Table[[#This Row],[name]])-1))</f>
        <v>Craft</v>
      </c>
    </row>
    <row r="1011" spans="1:5" ht="15.6" x14ac:dyDescent="0.3">
      <c r="A1011" s="1" t="s">
        <v>1361</v>
      </c>
      <c r="B1011" s="1" t="s">
        <v>3393</v>
      </c>
      <c r="C1011" t="str">
        <f>TRIM(MID(Customer_Table[[#This Row],[name]],FIND(",",Customer_Table[[#This Row],[name]])+1,3))</f>
        <v>Ms</v>
      </c>
      <c r="D1011" t="str">
        <f t="shared" si="15"/>
        <v>Aberu</v>
      </c>
      <c r="E1011" t="str">
        <f>TRIM(LEFT(Customer_Table[[#This Row],[name]],FIND(",",Customer_Table[[#This Row],[name]])-1))</f>
        <v>Kebede</v>
      </c>
    </row>
    <row r="1012" spans="1:5" ht="15.6" x14ac:dyDescent="0.3">
      <c r="A1012" s="1" t="s">
        <v>1360</v>
      </c>
      <c r="B1012" s="1" t="s">
        <v>3394</v>
      </c>
      <c r="C1012" t="str">
        <f>TRIM(MID(Customer_Table[[#This Row],[name]],FIND(",",Customer_Table[[#This Row],[name]])+1,3))</f>
        <v>Ms</v>
      </c>
      <c r="D1012" t="str">
        <f t="shared" si="15"/>
        <v>Ashley</v>
      </c>
      <c r="E1012" t="str">
        <f>TRIM(LEFT(Customer_Table[[#This Row],[name]],FIND(",",Customer_Table[[#This Row],[name]])-1))</f>
        <v>Strobel</v>
      </c>
    </row>
    <row r="1013" spans="1:5" ht="15.6" x14ac:dyDescent="0.3">
      <c r="A1013" s="1" t="s">
        <v>1359</v>
      </c>
      <c r="B1013" s="1" t="s">
        <v>3395</v>
      </c>
      <c r="C1013" t="str">
        <f>TRIM(MID(Customer_Table[[#This Row],[name]],FIND(",",Customer_Table[[#This Row],[name]])+1,3))</f>
        <v>Ms</v>
      </c>
      <c r="D1013" t="str">
        <f t="shared" si="15"/>
        <v>Anna E</v>
      </c>
      <c r="E1013" t="str">
        <f>TRIM(LEFT(Customer_Table[[#This Row],[name]],FIND(",",Customer_Table[[#This Row],[name]])-1))</f>
        <v>Dalton</v>
      </c>
    </row>
    <row r="1014" spans="1:5" ht="15.6" x14ac:dyDescent="0.3">
      <c r="A1014" s="1" t="s">
        <v>1358</v>
      </c>
      <c r="B1014" s="1" t="s">
        <v>3396</v>
      </c>
      <c r="C1014" t="str">
        <f>TRIM(MID(Customer_Table[[#This Row],[name]],FIND(",",Customer_Table[[#This Row],[name]])+1,3))</f>
        <v>Ms</v>
      </c>
      <c r="D1014" t="str">
        <f t="shared" si="15"/>
        <v>Tania K.</v>
      </c>
      <c r="E1014" t="str">
        <f>TRIM(LEFT(Customer_Table[[#This Row],[name]],FIND(",",Customer_Table[[#This Row],[name]])-1))</f>
        <v>Morimoto</v>
      </c>
    </row>
    <row r="1015" spans="1:5" ht="15.6" x14ac:dyDescent="0.3">
      <c r="A1015" s="1" t="s">
        <v>1357</v>
      </c>
      <c r="B1015" s="1" t="s">
        <v>3397</v>
      </c>
      <c r="C1015" t="str">
        <f>TRIM(MID(Customer_Table[[#This Row],[name]],FIND(",",Customer_Table[[#This Row],[name]])+1,3))</f>
        <v>Ms</v>
      </c>
      <c r="D1015" t="str">
        <f t="shared" si="15"/>
        <v>Ashley E</v>
      </c>
      <c r="E1015" t="str">
        <f>TRIM(LEFT(Customer_Table[[#This Row],[name]],FIND(",",Customer_Table[[#This Row],[name]])-1))</f>
        <v>Manlove</v>
      </c>
    </row>
    <row r="1016" spans="1:5" ht="15.6" x14ac:dyDescent="0.3">
      <c r="A1016" s="1" t="s">
        <v>1356</v>
      </c>
      <c r="B1016" s="1" t="s">
        <v>3398</v>
      </c>
      <c r="C1016" t="str">
        <f>TRIM(MID(Customer_Table[[#This Row],[name]],FIND(",",Customer_Table[[#This Row],[name]])+1,3))</f>
        <v>Ms</v>
      </c>
      <c r="D1016" t="str">
        <f t="shared" si="15"/>
        <v>Aleksandra</v>
      </c>
      <c r="E1016" t="str">
        <f>TRIM(LEFT(Customer_Table[[#This Row],[name]],FIND(",",Customer_Table[[#This Row],[name]])-1))</f>
        <v>Madzik</v>
      </c>
    </row>
    <row r="1017" spans="1:5" ht="15.6" x14ac:dyDescent="0.3">
      <c r="A1017" s="1" t="s">
        <v>1355</v>
      </c>
      <c r="B1017" s="1" t="s">
        <v>3399</v>
      </c>
      <c r="C1017" t="str">
        <f>TRIM(MID(Customer_Table[[#This Row],[name]],FIND(",",Customer_Table[[#This Row],[name]])+1,3))</f>
        <v>Ms</v>
      </c>
      <c r="D1017" t="str">
        <f t="shared" si="15"/>
        <v>Valery L</v>
      </c>
      <c r="E1017" t="str">
        <f>TRIM(LEFT(Customer_Table[[#This Row],[name]],FIND(",",Customer_Table[[#This Row],[name]])-1))</f>
        <v>Hobson</v>
      </c>
    </row>
    <row r="1018" spans="1:5" ht="15.6" x14ac:dyDescent="0.3">
      <c r="A1018" s="1" t="s">
        <v>1354</v>
      </c>
      <c r="B1018" s="1" t="s">
        <v>3400</v>
      </c>
      <c r="C1018" t="str">
        <f>TRIM(MID(Customer_Table[[#This Row],[name]],FIND(",",Customer_Table[[#This Row],[name]])+1,3))</f>
        <v>Mr</v>
      </c>
      <c r="D1018" t="str">
        <f t="shared" si="15"/>
        <v>Joanna G.</v>
      </c>
      <c r="E1018" t="str">
        <f>TRIM(LEFT(Customer_Table[[#This Row],[name]],FIND(",",Customer_Table[[#This Row],[name]])-1))</f>
        <v>Reyes</v>
      </c>
    </row>
    <row r="1019" spans="1:5" ht="15.6" x14ac:dyDescent="0.3">
      <c r="A1019" s="1" t="s">
        <v>1353</v>
      </c>
      <c r="B1019" s="1" t="s">
        <v>3401</v>
      </c>
      <c r="C1019" t="str">
        <f>TRIM(MID(Customer_Table[[#This Row],[name]],FIND(",",Customer_Table[[#This Row],[name]])+1,3))</f>
        <v>Mr</v>
      </c>
      <c r="D1019" t="str">
        <f t="shared" si="15"/>
        <v>Stefanie F.</v>
      </c>
      <c r="E1019" t="str">
        <f>TRIM(LEFT(Customer_Table[[#This Row],[name]],FIND(",",Customer_Table[[#This Row],[name]])-1))</f>
        <v>Tierney</v>
      </c>
    </row>
    <row r="1020" spans="1:5" ht="15.6" x14ac:dyDescent="0.3">
      <c r="A1020" s="1" t="s">
        <v>1352</v>
      </c>
      <c r="B1020" s="1" t="s">
        <v>3402</v>
      </c>
      <c r="C1020" t="str">
        <f>TRIM(MID(Customer_Table[[#This Row],[name]],FIND(",",Customer_Table[[#This Row],[name]])+1,3))</f>
        <v>Mr</v>
      </c>
      <c r="D1020" t="str">
        <f t="shared" si="15"/>
        <v>Stephen</v>
      </c>
      <c r="E1020" t="str">
        <f>TRIM(LEFT(Customer_Table[[#This Row],[name]],FIND(",",Customer_Table[[#This Row],[name]])-1))</f>
        <v>Gabris</v>
      </c>
    </row>
    <row r="1021" spans="1:5" ht="15.6" x14ac:dyDescent="0.3">
      <c r="A1021" s="1" t="s">
        <v>1351</v>
      </c>
      <c r="B1021" s="1" t="s">
        <v>3403</v>
      </c>
      <c r="C1021" t="str">
        <f>TRIM(MID(Customer_Table[[#This Row],[name]],FIND(",",Customer_Table[[#This Row],[name]])+1,3))</f>
        <v>Ms</v>
      </c>
      <c r="D1021" t="str">
        <f t="shared" si="15"/>
        <v>Liza J.</v>
      </c>
      <c r="E1021" t="str">
        <f>TRIM(LEFT(Customer_Table[[#This Row],[name]],FIND(",",Customer_Table[[#This Row],[name]])-1))</f>
        <v>Howard</v>
      </c>
    </row>
    <row r="1022" spans="1:5" ht="15.6" x14ac:dyDescent="0.3">
      <c r="A1022" s="1" t="s">
        <v>1350</v>
      </c>
      <c r="B1022" s="1" t="s">
        <v>3404</v>
      </c>
      <c r="C1022" t="str">
        <f>TRIM(MID(Customer_Table[[#This Row],[name]],FIND(",",Customer_Table[[#This Row],[name]])+1,3))</f>
        <v>Mr</v>
      </c>
      <c r="D1022" t="str">
        <f t="shared" si="15"/>
        <v>Ian M.</v>
      </c>
      <c r="E1022" t="str">
        <f>TRIM(LEFT(Customer_Table[[#This Row],[name]],FIND(",",Customer_Table[[#This Row],[name]])-1))</f>
        <v>Kallay</v>
      </c>
    </row>
    <row r="1023" spans="1:5" ht="15.6" x14ac:dyDescent="0.3">
      <c r="A1023" s="1" t="s">
        <v>1349</v>
      </c>
      <c r="B1023" s="1" t="s">
        <v>3405</v>
      </c>
      <c r="C1023" t="str">
        <f>TRIM(MID(Customer_Table[[#This Row],[name]],FIND(",",Customer_Table[[#This Row],[name]])+1,3))</f>
        <v>Ms</v>
      </c>
      <c r="D1023" t="str">
        <f t="shared" si="15"/>
        <v>Claudia L.</v>
      </c>
      <c r="E1023" t="str">
        <f>TRIM(LEFT(Customer_Table[[#This Row],[name]],FIND(",",Customer_Table[[#This Row],[name]])-1))</f>
        <v>Leguizamo</v>
      </c>
    </row>
    <row r="1024" spans="1:5" ht="15.6" x14ac:dyDescent="0.3">
      <c r="A1024" s="1" t="s">
        <v>1348</v>
      </c>
      <c r="B1024" s="1" t="s">
        <v>3406</v>
      </c>
      <c r="C1024" t="str">
        <f>TRIM(MID(Customer_Table[[#This Row],[name]],FIND(",",Customer_Table[[#This Row],[name]])+1,3))</f>
        <v>Ms</v>
      </c>
      <c r="D1024" t="str">
        <f t="shared" si="15"/>
        <v>Jessica M</v>
      </c>
      <c r="E1024" t="str">
        <f>TRIM(LEFT(Customer_Table[[#This Row],[name]],FIND(",",Customer_Table[[#This Row],[name]])-1))</f>
        <v>Escartin</v>
      </c>
    </row>
    <row r="1025" spans="1:5" ht="15.6" x14ac:dyDescent="0.3">
      <c r="A1025" s="1" t="s">
        <v>1347</v>
      </c>
      <c r="B1025" s="1" t="s">
        <v>3407</v>
      </c>
      <c r="C1025" t="str">
        <f>TRIM(MID(Customer_Table[[#This Row],[name]],FIND(",",Customer_Table[[#This Row],[name]])+1,3))</f>
        <v>Mr</v>
      </c>
      <c r="D1025" t="str">
        <f t="shared" si="15"/>
        <v>Billy Jr.</v>
      </c>
      <c r="E1025" t="str">
        <f>TRIM(LEFT(Customer_Table[[#This Row],[name]],FIND(",",Customer_Table[[#This Row],[name]])-1))</f>
        <v>Chorey</v>
      </c>
    </row>
    <row r="1026" spans="1:5" ht="15.6" x14ac:dyDescent="0.3">
      <c r="A1026" s="1" t="s">
        <v>1346</v>
      </c>
      <c r="B1026" s="1" t="s">
        <v>3408</v>
      </c>
      <c r="C1026" t="str">
        <f>TRIM(MID(Customer_Table[[#This Row],[name]],FIND(",",Customer_Table[[#This Row],[name]])+1,3))</f>
        <v>Mr</v>
      </c>
      <c r="D1026" t="str">
        <f t="shared" ref="D1026:D1089" si="16">TRIM(MID(B1026,FIND(" ",B1026,FIND(",",B1026)+2)+1,LEN(B1026)))</f>
        <v>David</v>
      </c>
      <c r="E1026" t="str">
        <f>TRIM(LEFT(Customer_Table[[#This Row],[name]],FIND(",",Customer_Table[[#This Row],[name]])-1))</f>
        <v>McVay</v>
      </c>
    </row>
    <row r="1027" spans="1:5" ht="15.6" x14ac:dyDescent="0.3">
      <c r="A1027" s="1" t="s">
        <v>1345</v>
      </c>
      <c r="B1027" s="1" t="s">
        <v>3409</v>
      </c>
      <c r="C1027" t="str">
        <f>TRIM(MID(Customer_Table[[#This Row],[name]],FIND(",",Customer_Table[[#This Row],[name]])+1,3))</f>
        <v>Mr</v>
      </c>
      <c r="D1027" t="str">
        <f t="shared" si="16"/>
        <v>Tim</v>
      </c>
      <c r="E1027" t="str">
        <f>TRIM(LEFT(Customer_Table[[#This Row],[name]],FIND(",",Customer_Table[[#This Row],[name]])-1))</f>
        <v>Vinson</v>
      </c>
    </row>
    <row r="1028" spans="1:5" ht="15.6" x14ac:dyDescent="0.3">
      <c r="A1028" s="1" t="s">
        <v>1344</v>
      </c>
      <c r="B1028" s="1" t="s">
        <v>3410</v>
      </c>
      <c r="C1028" t="str">
        <f>TRIM(MID(Customer_Table[[#This Row],[name]],FIND(",",Customer_Table[[#This Row],[name]])+1,3))</f>
        <v>Ms</v>
      </c>
      <c r="D1028" t="str">
        <f t="shared" si="16"/>
        <v>Emma M</v>
      </c>
      <c r="E1028" t="str">
        <f>TRIM(LEFT(Customer_Table[[#This Row],[name]],FIND(",",Customer_Table[[#This Row],[name]])-1))</f>
        <v>Astrike-Davis</v>
      </c>
    </row>
    <row r="1029" spans="1:5" ht="15.6" x14ac:dyDescent="0.3">
      <c r="A1029" s="1" t="s">
        <v>1343</v>
      </c>
      <c r="B1029" s="1" t="s">
        <v>3411</v>
      </c>
      <c r="C1029" t="str">
        <f>TRIM(MID(Customer_Table[[#This Row],[name]],FIND(",",Customer_Table[[#This Row],[name]])+1,3))</f>
        <v>Mr</v>
      </c>
      <c r="D1029" t="str">
        <f t="shared" si="16"/>
        <v>Tim</v>
      </c>
      <c r="E1029" t="str">
        <f>TRIM(LEFT(Customer_Table[[#This Row],[name]],FIND(",",Customer_Table[[#This Row],[name]])-1))</f>
        <v>Harder</v>
      </c>
    </row>
    <row r="1030" spans="1:5" ht="15.6" x14ac:dyDescent="0.3">
      <c r="A1030" s="1" t="s">
        <v>1342</v>
      </c>
      <c r="B1030" s="1" t="s">
        <v>3412</v>
      </c>
      <c r="C1030" t="str">
        <f>TRIM(MID(Customer_Table[[#This Row],[name]],FIND(",",Customer_Table[[#This Row],[name]])+1,3))</f>
        <v>Mr</v>
      </c>
      <c r="D1030" t="str">
        <f t="shared" si="16"/>
        <v>Patrick</v>
      </c>
      <c r="E1030" t="str">
        <f>TRIM(LEFT(Customer_Table[[#This Row],[name]],FIND(",",Customer_Table[[#This Row],[name]])-1))</f>
        <v>Bell</v>
      </c>
    </row>
    <row r="1031" spans="1:5" ht="15.6" x14ac:dyDescent="0.3">
      <c r="A1031" s="1" t="s">
        <v>1341</v>
      </c>
      <c r="B1031" s="1" t="s">
        <v>3413</v>
      </c>
      <c r="C1031" t="str">
        <f>TRIM(MID(Customer_Table[[#This Row],[name]],FIND(",",Customer_Table[[#This Row],[name]])+1,3))</f>
        <v>Ms</v>
      </c>
      <c r="D1031" t="str">
        <f t="shared" si="16"/>
        <v>Bridget K.</v>
      </c>
      <c r="E1031" t="str">
        <f>TRIM(LEFT(Customer_Table[[#This Row],[name]],FIND(",",Customer_Table[[#This Row],[name]])-1))</f>
        <v>Dawes</v>
      </c>
    </row>
    <row r="1032" spans="1:5" ht="15.6" x14ac:dyDescent="0.3">
      <c r="A1032" s="1" t="s">
        <v>1340</v>
      </c>
      <c r="B1032" s="1" t="s">
        <v>3414</v>
      </c>
      <c r="C1032" t="str">
        <f>TRIM(MID(Customer_Table[[#This Row],[name]],FIND(",",Customer_Table[[#This Row],[name]])+1,3))</f>
        <v>Mr</v>
      </c>
      <c r="D1032" t="str">
        <f t="shared" si="16"/>
        <v>Gabriel</v>
      </c>
      <c r="E1032" t="str">
        <f>TRIM(LEFT(Customer_Table[[#This Row],[name]],FIND(",",Customer_Table[[#This Row],[name]])-1))</f>
        <v>Larios</v>
      </c>
    </row>
    <row r="1033" spans="1:5" ht="15.6" x14ac:dyDescent="0.3">
      <c r="A1033" s="1" t="s">
        <v>1339</v>
      </c>
      <c r="B1033" s="1" t="s">
        <v>3415</v>
      </c>
      <c r="C1033" t="str">
        <f>TRIM(MID(Customer_Table[[#This Row],[name]],FIND(",",Customer_Table[[#This Row],[name]])+1,3))</f>
        <v>Ms</v>
      </c>
      <c r="D1033" t="str">
        <f t="shared" si="16"/>
        <v>Natasha</v>
      </c>
      <c r="E1033" t="str">
        <f>TRIM(LEFT(Customer_Table[[#This Row],[name]],FIND(",",Customer_Table[[#This Row],[name]])-1))</f>
        <v>Yaremczuk</v>
      </c>
    </row>
    <row r="1034" spans="1:5" ht="15.6" x14ac:dyDescent="0.3">
      <c r="A1034" s="1" t="s">
        <v>1338</v>
      </c>
      <c r="B1034" s="1" t="s">
        <v>3416</v>
      </c>
      <c r="C1034" t="str">
        <f>TRIM(MID(Customer_Table[[#This Row],[name]],FIND(",",Customer_Table[[#This Row],[name]])+1,3))</f>
        <v>Ms</v>
      </c>
      <c r="D1034" t="str">
        <f t="shared" si="16"/>
        <v>Abby A.</v>
      </c>
      <c r="E1034" t="str">
        <f>TRIM(LEFT(Customer_Table[[#This Row],[name]],FIND(",",Customer_Table[[#This Row],[name]])-1))</f>
        <v>Knight</v>
      </c>
    </row>
    <row r="1035" spans="1:5" ht="15.6" x14ac:dyDescent="0.3">
      <c r="A1035" s="1" t="s">
        <v>1337</v>
      </c>
      <c r="B1035" s="1" t="s">
        <v>3417</v>
      </c>
      <c r="C1035" t="str">
        <f>TRIM(MID(Customer_Table[[#This Row],[name]],FIND(",",Customer_Table[[#This Row],[name]])+1,3))</f>
        <v>Ms</v>
      </c>
      <c r="D1035" t="str">
        <f t="shared" si="16"/>
        <v>Michelle</v>
      </c>
      <c r="E1035" t="str">
        <f>TRIM(LEFT(Customer_Table[[#This Row],[name]],FIND(",",Customer_Table[[#This Row],[name]])-1))</f>
        <v>Eversman</v>
      </c>
    </row>
    <row r="1036" spans="1:5" ht="15.6" x14ac:dyDescent="0.3">
      <c r="A1036" s="1" t="s">
        <v>1336</v>
      </c>
      <c r="B1036" s="1" t="s">
        <v>3418</v>
      </c>
      <c r="C1036" t="str">
        <f>TRIM(MID(Customer_Table[[#This Row],[name]],FIND(",",Customer_Table[[#This Row],[name]])+1,3))</f>
        <v>Ms</v>
      </c>
      <c r="D1036" t="str">
        <f t="shared" si="16"/>
        <v>Mckendree</v>
      </c>
      <c r="E1036" t="str">
        <f>TRIM(LEFT(Customer_Table[[#This Row],[name]],FIND(",",Customer_Table[[#This Row],[name]])-1))</f>
        <v>Hickory</v>
      </c>
    </row>
    <row r="1037" spans="1:5" ht="15.6" x14ac:dyDescent="0.3">
      <c r="A1037" s="1" t="s">
        <v>1335</v>
      </c>
      <c r="B1037" s="1" t="s">
        <v>3419</v>
      </c>
      <c r="C1037" t="str">
        <f>TRIM(MID(Customer_Table[[#This Row],[name]],FIND(",",Customer_Table[[#This Row],[name]])+1,3))</f>
        <v>Ms</v>
      </c>
      <c r="D1037" t="str">
        <f t="shared" si="16"/>
        <v>Tara</v>
      </c>
      <c r="E1037" t="str">
        <f>TRIM(LEFT(Customer_Table[[#This Row],[name]],FIND(",",Customer_Table[[#This Row],[name]])-1))</f>
        <v>Mooney</v>
      </c>
    </row>
    <row r="1038" spans="1:5" ht="15.6" x14ac:dyDescent="0.3">
      <c r="A1038" s="1" t="s">
        <v>1334</v>
      </c>
      <c r="B1038" s="1" t="s">
        <v>3420</v>
      </c>
      <c r="C1038" t="str">
        <f>TRIM(MID(Customer_Table[[#This Row],[name]],FIND(",",Customer_Table[[#This Row],[name]])+1,3))</f>
        <v>Mr</v>
      </c>
      <c r="D1038" t="str">
        <f t="shared" si="16"/>
        <v>Daniel</v>
      </c>
      <c r="E1038" t="str">
        <f>TRIM(LEFT(Customer_Table[[#This Row],[name]],FIND(",",Customer_Table[[#This Row],[name]])-1))</f>
        <v>Craighead</v>
      </c>
    </row>
    <row r="1039" spans="1:5" ht="15.6" x14ac:dyDescent="0.3">
      <c r="A1039" s="1" t="s">
        <v>1333</v>
      </c>
      <c r="B1039" s="1" t="s">
        <v>3421</v>
      </c>
      <c r="C1039" t="str">
        <f>TRIM(MID(Customer_Table[[#This Row],[name]],FIND(",",Customer_Table[[#This Row],[name]])+1,3))</f>
        <v>Mr</v>
      </c>
      <c r="D1039" t="str">
        <f t="shared" si="16"/>
        <v>Joshua P</v>
      </c>
      <c r="E1039" t="str">
        <f>TRIM(LEFT(Customer_Table[[#This Row],[name]],FIND(",",Customer_Table[[#This Row],[name]])-1))</f>
        <v>Gardner</v>
      </c>
    </row>
    <row r="1040" spans="1:5" ht="15.6" x14ac:dyDescent="0.3">
      <c r="A1040" s="1" t="s">
        <v>1332</v>
      </c>
      <c r="B1040" s="1" t="s">
        <v>3422</v>
      </c>
      <c r="C1040" t="str">
        <f>TRIM(MID(Customer_Table[[#This Row],[name]],FIND(",",Customer_Table[[#This Row],[name]])+1,3))</f>
        <v>Ms</v>
      </c>
      <c r="D1040" t="str">
        <f t="shared" si="16"/>
        <v>Erin C</v>
      </c>
      <c r="E1040" t="str">
        <f>TRIM(LEFT(Customer_Table[[#This Row],[name]],FIND(",",Customer_Table[[#This Row],[name]])-1))</f>
        <v>Lohrenz</v>
      </c>
    </row>
    <row r="1041" spans="1:5" ht="15.6" x14ac:dyDescent="0.3">
      <c r="A1041" s="1" t="s">
        <v>1331</v>
      </c>
      <c r="B1041" s="1" t="s">
        <v>3423</v>
      </c>
      <c r="C1041" t="str">
        <f>TRIM(MID(Customer_Table[[#This Row],[name]],FIND(",",Customer_Table[[#This Row],[name]])+1,3))</f>
        <v>Ms</v>
      </c>
      <c r="D1041" t="str">
        <f t="shared" si="16"/>
        <v>Shure</v>
      </c>
      <c r="E1041" t="str">
        <f>TRIM(LEFT(Customer_Table[[#This Row],[name]],FIND(",",Customer_Table[[#This Row],[name]])-1))</f>
        <v>Demise</v>
      </c>
    </row>
    <row r="1042" spans="1:5" ht="15.6" x14ac:dyDescent="0.3">
      <c r="A1042" s="1" t="s">
        <v>1330</v>
      </c>
      <c r="B1042" s="1" t="s">
        <v>3424</v>
      </c>
      <c r="C1042" t="str">
        <f>TRIM(MID(Customer_Table[[#This Row],[name]],FIND(",",Customer_Table[[#This Row],[name]])+1,3))</f>
        <v>Mr</v>
      </c>
      <c r="D1042" t="str">
        <f t="shared" si="16"/>
        <v>Richard</v>
      </c>
      <c r="E1042" t="str">
        <f>TRIM(LEFT(Customer_Table[[#This Row],[name]],FIND(",",Customer_Table[[#This Row],[name]])-1))</f>
        <v>Nelson</v>
      </c>
    </row>
    <row r="1043" spans="1:5" ht="15.6" x14ac:dyDescent="0.3">
      <c r="A1043" s="1" t="s">
        <v>1329</v>
      </c>
      <c r="B1043" s="1" t="s">
        <v>3425</v>
      </c>
      <c r="C1043" t="str">
        <f>TRIM(MID(Customer_Table[[#This Row],[name]],FIND(",",Customer_Table[[#This Row],[name]])+1,3))</f>
        <v>Ms</v>
      </c>
      <c r="D1043" t="str">
        <f t="shared" si="16"/>
        <v>Brenda</v>
      </c>
      <c r="E1043" t="str">
        <f>TRIM(LEFT(Customer_Table[[#This Row],[name]],FIND(",",Customer_Table[[#This Row],[name]])-1))</f>
        <v>Guitard</v>
      </c>
    </row>
    <row r="1044" spans="1:5" ht="15.6" x14ac:dyDescent="0.3">
      <c r="A1044" s="1" t="s">
        <v>1328</v>
      </c>
      <c r="B1044" s="1" t="s">
        <v>3426</v>
      </c>
      <c r="C1044" t="str">
        <f>TRIM(MID(Customer_Table[[#This Row],[name]],FIND(",",Customer_Table[[#This Row],[name]])+1,3))</f>
        <v>Mr</v>
      </c>
      <c r="D1044" t="str">
        <f t="shared" si="16"/>
        <v>Joseph M</v>
      </c>
      <c r="E1044" t="str">
        <f>TRIM(LEFT(Customer_Table[[#This Row],[name]],FIND(",",Customer_Table[[#This Row],[name]])-1))</f>
        <v>Navas</v>
      </c>
    </row>
    <row r="1045" spans="1:5" ht="15.6" x14ac:dyDescent="0.3">
      <c r="A1045" s="1" t="s">
        <v>1327</v>
      </c>
      <c r="B1045" s="1" t="s">
        <v>3427</v>
      </c>
      <c r="C1045" t="str">
        <f>TRIM(MID(Customer_Table[[#This Row],[name]],FIND(",",Customer_Table[[#This Row],[name]])+1,3))</f>
        <v>Mr</v>
      </c>
      <c r="D1045" t="str">
        <f t="shared" si="16"/>
        <v>Stephen J.</v>
      </c>
      <c r="E1045" t="str">
        <f>TRIM(LEFT(Customer_Table[[#This Row],[name]],FIND(",",Customer_Table[[#This Row],[name]])-1))</f>
        <v>Ptucha</v>
      </c>
    </row>
    <row r="1046" spans="1:5" ht="15.6" x14ac:dyDescent="0.3">
      <c r="A1046" s="1" t="s">
        <v>1326</v>
      </c>
      <c r="B1046" s="1" t="s">
        <v>3428</v>
      </c>
      <c r="C1046" t="str">
        <f>TRIM(MID(Customer_Table[[#This Row],[name]],FIND(",",Customer_Table[[#This Row],[name]])+1,3))</f>
        <v>Mr</v>
      </c>
      <c r="D1046" t="str">
        <f t="shared" si="16"/>
        <v>Kathya</v>
      </c>
      <c r="E1046" t="str">
        <f>TRIM(LEFT(Customer_Table[[#This Row],[name]],FIND(",",Customer_Table[[#This Row],[name]])-1))</f>
        <v>Kirouac</v>
      </c>
    </row>
    <row r="1047" spans="1:5" ht="15.6" x14ac:dyDescent="0.3">
      <c r="A1047" s="1" t="s">
        <v>1325</v>
      </c>
      <c r="B1047" s="1" t="s">
        <v>3429</v>
      </c>
      <c r="C1047" t="str">
        <f>TRIM(MID(Customer_Table[[#This Row],[name]],FIND(",",Customer_Table[[#This Row],[name]])+1,3))</f>
        <v>Mr</v>
      </c>
      <c r="D1047" t="str">
        <f t="shared" si="16"/>
        <v>Wesley</v>
      </c>
      <c r="E1047" t="str">
        <f>TRIM(LEFT(Customer_Table[[#This Row],[name]],FIND(",",Customer_Table[[#This Row],[name]])-1))</f>
        <v>Toews</v>
      </c>
    </row>
    <row r="1048" spans="1:5" ht="15.6" x14ac:dyDescent="0.3">
      <c r="A1048" s="1" t="s">
        <v>1324</v>
      </c>
      <c r="B1048" s="1" t="s">
        <v>3430</v>
      </c>
      <c r="C1048" t="str">
        <f>TRIM(MID(Customer_Table[[#This Row],[name]],FIND(",",Customer_Table[[#This Row],[name]])+1,3))</f>
        <v>Mr</v>
      </c>
      <c r="D1048" t="str">
        <f t="shared" si="16"/>
        <v>Tim</v>
      </c>
      <c r="E1048" t="str">
        <f>TRIM(LEFT(Customer_Table[[#This Row],[name]],FIND(",",Customer_Table[[#This Row],[name]])-1))</f>
        <v>Perry</v>
      </c>
    </row>
    <row r="1049" spans="1:5" ht="15.6" x14ac:dyDescent="0.3">
      <c r="A1049" s="1" t="s">
        <v>1323</v>
      </c>
      <c r="B1049" s="1" t="s">
        <v>3431</v>
      </c>
      <c r="C1049" t="str">
        <f>TRIM(MID(Customer_Table[[#This Row],[name]],FIND(",",Customer_Table[[#This Row],[name]])+1,3))</f>
        <v>Ms</v>
      </c>
      <c r="D1049" t="str">
        <f t="shared" si="16"/>
        <v>Jamie L.</v>
      </c>
      <c r="E1049" t="str">
        <f>TRIM(LEFT(Customer_Table[[#This Row],[name]],FIND(",",Customer_Table[[#This Row],[name]])-1))</f>
        <v>Kretz</v>
      </c>
    </row>
    <row r="1050" spans="1:5" ht="15.6" x14ac:dyDescent="0.3">
      <c r="A1050" s="1" t="s">
        <v>1322</v>
      </c>
      <c r="B1050" s="1" t="s">
        <v>3432</v>
      </c>
      <c r="C1050" t="str">
        <f>TRIM(MID(Customer_Table[[#This Row],[name]],FIND(",",Customer_Table[[#This Row],[name]])+1,3))</f>
        <v>Ms</v>
      </c>
      <c r="D1050" t="str">
        <f t="shared" si="16"/>
        <v>Alexandra</v>
      </c>
      <c r="E1050" t="str">
        <f>TRIM(LEFT(Customer_Table[[#This Row],[name]],FIND(",",Customer_Table[[#This Row],[name]])-1))</f>
        <v>Hempel</v>
      </c>
    </row>
    <row r="1051" spans="1:5" ht="15.6" x14ac:dyDescent="0.3">
      <c r="A1051" s="1" t="s">
        <v>1321</v>
      </c>
      <c r="B1051" s="1" t="s">
        <v>3433</v>
      </c>
      <c r="C1051" t="str">
        <f>TRIM(MID(Customer_Table[[#This Row],[name]],FIND(",",Customer_Table[[#This Row],[name]])+1,3))</f>
        <v>Ms</v>
      </c>
      <c r="D1051" t="str">
        <f t="shared" si="16"/>
        <v>Tiffany</v>
      </c>
      <c r="E1051" t="str">
        <f>TRIM(LEFT(Customer_Table[[#This Row],[name]],FIND(",",Customer_Table[[#This Row],[name]])-1))</f>
        <v>McBroom</v>
      </c>
    </row>
    <row r="1052" spans="1:5" ht="15.6" x14ac:dyDescent="0.3">
      <c r="A1052" s="1" t="s">
        <v>1320</v>
      </c>
      <c r="B1052" s="1" t="s">
        <v>3434</v>
      </c>
      <c r="C1052" t="str">
        <f>TRIM(MID(Customer_Table[[#This Row],[name]],FIND(",",Customer_Table[[#This Row],[name]])+1,3))</f>
        <v>Mr</v>
      </c>
      <c r="D1052" t="str">
        <f t="shared" si="16"/>
        <v>Rebecca J</v>
      </c>
      <c r="E1052" t="str">
        <f>TRIM(LEFT(Customer_Table[[#This Row],[name]],FIND(",",Customer_Table[[#This Row],[name]])-1))</f>
        <v>Yoo</v>
      </c>
    </row>
    <row r="1053" spans="1:5" ht="15.6" x14ac:dyDescent="0.3">
      <c r="A1053" s="1" t="s">
        <v>1319</v>
      </c>
      <c r="B1053" s="1" t="s">
        <v>3435</v>
      </c>
      <c r="C1053" t="str">
        <f>TRIM(MID(Customer_Table[[#This Row],[name]],FIND(",",Customer_Table[[#This Row],[name]])+1,3))</f>
        <v>Mr</v>
      </c>
      <c r="D1053" t="str">
        <f t="shared" si="16"/>
        <v>Austin T.</v>
      </c>
      <c r="E1053" t="str">
        <f>TRIM(LEFT(Customer_Table[[#This Row],[name]],FIND(",",Customer_Table[[#This Row],[name]])-1))</f>
        <v>Rand</v>
      </c>
    </row>
    <row r="1054" spans="1:5" ht="15.6" x14ac:dyDescent="0.3">
      <c r="A1054" s="1" t="s">
        <v>1318</v>
      </c>
      <c r="B1054" s="1" t="s">
        <v>3436</v>
      </c>
      <c r="C1054" t="str">
        <f>TRIM(MID(Customer_Table[[#This Row],[name]],FIND(",",Customer_Table[[#This Row],[name]])+1,3))</f>
        <v>Ms</v>
      </c>
      <c r="D1054" t="str">
        <f t="shared" si="16"/>
        <v>Jamie T</v>
      </c>
      <c r="E1054" t="str">
        <f>TRIM(LEFT(Customer_Table[[#This Row],[name]],FIND(",",Customer_Table[[#This Row],[name]])-1))</f>
        <v>Wolfe</v>
      </c>
    </row>
    <row r="1055" spans="1:5" ht="15.6" x14ac:dyDescent="0.3">
      <c r="A1055" s="1" t="s">
        <v>1317</v>
      </c>
      <c r="B1055" s="1" t="s">
        <v>3437</v>
      </c>
      <c r="C1055" t="str">
        <f>TRIM(MID(Customer_Table[[#This Row],[name]],FIND(",",Customer_Table[[#This Row],[name]])+1,3))</f>
        <v>Mr</v>
      </c>
      <c r="D1055" t="str">
        <f t="shared" si="16"/>
        <v>Matthew T.</v>
      </c>
      <c r="E1055" t="str">
        <f>TRIM(LEFT(Customer_Table[[#This Row],[name]],FIND(",",Customer_Table[[#This Row],[name]])-1))</f>
        <v>Vance</v>
      </c>
    </row>
    <row r="1056" spans="1:5" ht="15.6" x14ac:dyDescent="0.3">
      <c r="A1056" s="1" t="s">
        <v>1316</v>
      </c>
      <c r="B1056" s="1" t="s">
        <v>3438</v>
      </c>
      <c r="C1056" t="str">
        <f>TRIM(MID(Customer_Table[[#This Row],[name]],FIND(",",Customer_Table[[#This Row],[name]])+1,3))</f>
        <v>Mr</v>
      </c>
      <c r="D1056" t="str">
        <f t="shared" si="16"/>
        <v>Emily</v>
      </c>
      <c r="E1056" t="str">
        <f>TRIM(LEFT(Customer_Table[[#This Row],[name]],FIND(",",Customer_Table[[#This Row],[name]])-1))</f>
        <v>Burnett</v>
      </c>
    </row>
    <row r="1057" spans="1:5" ht="15.6" x14ac:dyDescent="0.3">
      <c r="A1057" s="1" t="s">
        <v>1315</v>
      </c>
      <c r="B1057" s="1" t="s">
        <v>3439</v>
      </c>
      <c r="C1057" t="str">
        <f>TRIM(MID(Customer_Table[[#This Row],[name]],FIND(",",Customer_Table[[#This Row],[name]])+1,3))</f>
        <v>Ms</v>
      </c>
      <c r="D1057" t="str">
        <f t="shared" si="16"/>
        <v>Gillian</v>
      </c>
      <c r="E1057" t="str">
        <f>TRIM(LEFT(Customer_Table[[#This Row],[name]],FIND(",",Customer_Table[[#This Row],[name]])-1))</f>
        <v>Clason</v>
      </c>
    </row>
    <row r="1058" spans="1:5" ht="15.6" x14ac:dyDescent="0.3">
      <c r="A1058" s="1" t="s">
        <v>1314</v>
      </c>
      <c r="B1058" s="1" t="s">
        <v>3440</v>
      </c>
      <c r="C1058" t="str">
        <f>TRIM(MID(Customer_Table[[#This Row],[name]],FIND(",",Customer_Table[[#This Row],[name]])+1,3))</f>
        <v>Mr</v>
      </c>
      <c r="D1058" t="str">
        <f t="shared" si="16"/>
        <v>Brenn E.</v>
      </c>
      <c r="E1058" t="str">
        <f>TRIM(LEFT(Customer_Table[[#This Row],[name]],FIND(",",Customer_Table[[#This Row],[name]])-1))</f>
        <v>Donnelly</v>
      </c>
    </row>
    <row r="1059" spans="1:5" ht="15.6" x14ac:dyDescent="0.3">
      <c r="A1059" s="1" t="s">
        <v>1313</v>
      </c>
      <c r="B1059" s="1" t="s">
        <v>3441</v>
      </c>
      <c r="C1059" t="str">
        <f>TRIM(MID(Customer_Table[[#This Row],[name]],FIND(",",Customer_Table[[#This Row],[name]])+1,3))</f>
        <v>Ms</v>
      </c>
      <c r="D1059" t="str">
        <f t="shared" si="16"/>
        <v>Lisa M</v>
      </c>
      <c r="E1059" t="str">
        <f>TRIM(LEFT(Customer_Table[[#This Row],[name]],FIND(",",Customer_Table[[#This Row],[name]])-1))</f>
        <v>Pietz</v>
      </c>
    </row>
    <row r="1060" spans="1:5" ht="15.6" x14ac:dyDescent="0.3">
      <c r="A1060" s="1" t="s">
        <v>1312</v>
      </c>
      <c r="B1060" s="1" t="s">
        <v>3442</v>
      </c>
      <c r="C1060" t="str">
        <f>TRIM(MID(Customer_Table[[#This Row],[name]],FIND(",",Customer_Table[[#This Row],[name]])+1,3))</f>
        <v>Mr</v>
      </c>
      <c r="D1060" t="str">
        <f t="shared" si="16"/>
        <v>Matt</v>
      </c>
      <c r="E1060" t="str">
        <f>TRIM(LEFT(Customer_Table[[#This Row],[name]],FIND(",",Customer_Table[[#This Row],[name]])-1))</f>
        <v>Tegenkamp</v>
      </c>
    </row>
    <row r="1061" spans="1:5" ht="15.6" x14ac:dyDescent="0.3">
      <c r="A1061" s="1" t="s">
        <v>1311</v>
      </c>
      <c r="B1061" s="1" t="s">
        <v>3443</v>
      </c>
      <c r="C1061" t="str">
        <f>TRIM(MID(Customer_Table[[#This Row],[name]],FIND(",",Customer_Table[[#This Row],[name]])+1,3))</f>
        <v>Mr</v>
      </c>
      <c r="D1061" t="str">
        <f t="shared" si="16"/>
        <v>Thomas A.</v>
      </c>
      <c r="E1061" t="str">
        <f>TRIM(LEFT(Customer_Table[[#This Row],[name]],FIND(",",Customer_Table[[#This Row],[name]])-1))</f>
        <v>Dover</v>
      </c>
    </row>
    <row r="1062" spans="1:5" ht="15.6" x14ac:dyDescent="0.3">
      <c r="A1062" s="1" t="s">
        <v>1310</v>
      </c>
      <c r="B1062" s="1" t="s">
        <v>3444</v>
      </c>
      <c r="C1062" t="str">
        <f>TRIM(MID(Customer_Table[[#This Row],[name]],FIND(",",Customer_Table[[#This Row],[name]])+1,3))</f>
        <v>Mr</v>
      </c>
      <c r="D1062" t="str">
        <f t="shared" si="16"/>
        <v>Kevin J</v>
      </c>
      <c r="E1062" t="str">
        <f>TRIM(LEFT(Customer_Table[[#This Row],[name]],FIND(",",Customer_Table[[#This Row],[name]])-1))</f>
        <v>Dockemeyer</v>
      </c>
    </row>
    <row r="1063" spans="1:5" ht="15.6" x14ac:dyDescent="0.3">
      <c r="A1063" s="1" t="s">
        <v>1309</v>
      </c>
      <c r="B1063" s="1" t="s">
        <v>3445</v>
      </c>
      <c r="C1063" t="str">
        <f>TRIM(MID(Customer_Table[[#This Row],[name]],FIND(",",Customer_Table[[#This Row],[name]])+1,3))</f>
        <v>Mr</v>
      </c>
      <c r="D1063" t="str">
        <f t="shared" si="16"/>
        <v>William H. III</v>
      </c>
      <c r="E1063" t="str">
        <f>TRIM(LEFT(Customer_Table[[#This Row],[name]],FIND(",",Customer_Table[[#This Row],[name]])-1))</f>
        <v>Steele</v>
      </c>
    </row>
    <row r="1064" spans="1:5" ht="15.6" x14ac:dyDescent="0.3">
      <c r="A1064" s="1" t="s">
        <v>1308</v>
      </c>
      <c r="B1064" s="1" t="s">
        <v>3446</v>
      </c>
      <c r="C1064" t="str">
        <f>TRIM(MID(Customer_Table[[#This Row],[name]],FIND(",",Customer_Table[[#This Row],[name]])+1,3))</f>
        <v>Mr</v>
      </c>
      <c r="D1064" t="str">
        <f t="shared" si="16"/>
        <v>Gal</v>
      </c>
      <c r="E1064" t="str">
        <f>TRIM(LEFT(Customer_Table[[#This Row],[name]],FIND(",",Customer_Table[[#This Row],[name]])-1))</f>
        <v>Harel</v>
      </c>
    </row>
    <row r="1065" spans="1:5" ht="15.6" x14ac:dyDescent="0.3">
      <c r="A1065" s="1" t="s">
        <v>1307</v>
      </c>
      <c r="B1065" s="1" t="s">
        <v>3447</v>
      </c>
      <c r="C1065" t="str">
        <f>TRIM(MID(Customer_Table[[#This Row],[name]],FIND(",",Customer_Table[[#This Row],[name]])+1,3))</f>
        <v>Mr</v>
      </c>
      <c r="D1065" t="str">
        <f t="shared" si="16"/>
        <v>Anton</v>
      </c>
      <c r="E1065" t="str">
        <f>TRIM(LEFT(Customer_Table[[#This Row],[name]],FIND(",",Customer_Table[[#This Row],[name]])-1))</f>
        <v>Aguila</v>
      </c>
    </row>
    <row r="1066" spans="1:5" ht="15.6" x14ac:dyDescent="0.3">
      <c r="A1066" s="1" t="s">
        <v>1306</v>
      </c>
      <c r="B1066" s="1" t="s">
        <v>3448</v>
      </c>
      <c r="C1066" t="str">
        <f>TRIM(MID(Customer_Table[[#This Row],[name]],FIND(",",Customer_Table[[#This Row],[name]])+1,3))</f>
        <v>Ms</v>
      </c>
      <c r="D1066" t="str">
        <f t="shared" si="16"/>
        <v>Yazmin</v>
      </c>
      <c r="E1066" t="str">
        <f>TRIM(LEFT(Customer_Table[[#This Row],[name]],FIND(",",Customer_Table[[#This Row],[name]])-1))</f>
        <v>Vallejo Sarmiento</v>
      </c>
    </row>
    <row r="1067" spans="1:5" ht="15.6" x14ac:dyDescent="0.3">
      <c r="A1067" s="1" t="s">
        <v>1305</v>
      </c>
      <c r="B1067" s="1" t="s">
        <v>3449</v>
      </c>
      <c r="C1067" t="str">
        <f>TRIM(MID(Customer_Table[[#This Row],[name]],FIND(",",Customer_Table[[#This Row],[name]])+1,3))</f>
        <v>Mr</v>
      </c>
      <c r="D1067" t="str">
        <f t="shared" si="16"/>
        <v>Florian</v>
      </c>
      <c r="E1067" t="str">
        <f>TRIM(LEFT(Customer_Table[[#This Row],[name]],FIND(",",Customer_Table[[#This Row],[name]])-1))</f>
        <v>Beisheim</v>
      </c>
    </row>
    <row r="1068" spans="1:5" ht="15.6" x14ac:dyDescent="0.3">
      <c r="A1068" s="1" t="s">
        <v>1304</v>
      </c>
      <c r="B1068" s="1" t="s">
        <v>3450</v>
      </c>
      <c r="C1068" t="str">
        <f>TRIM(MID(Customer_Table[[#This Row],[name]],FIND(",",Customer_Table[[#This Row],[name]])+1,3))</f>
        <v>Ms</v>
      </c>
      <c r="D1068" t="str">
        <f t="shared" si="16"/>
        <v>Karen L</v>
      </c>
      <c r="E1068" t="str">
        <f>TRIM(LEFT(Customer_Table[[#This Row],[name]],FIND(",",Customer_Table[[#This Row],[name]])-1))</f>
        <v>Lenhoff</v>
      </c>
    </row>
    <row r="1069" spans="1:5" ht="15.6" x14ac:dyDescent="0.3">
      <c r="A1069" s="1" t="s">
        <v>1303</v>
      </c>
      <c r="B1069" s="1" t="s">
        <v>3451</v>
      </c>
      <c r="C1069" t="str">
        <f>TRIM(MID(Customer_Table[[#This Row],[name]],FIND(",",Customer_Table[[#This Row],[name]])+1,3))</f>
        <v>Mr</v>
      </c>
      <c r="D1069" t="str">
        <f t="shared" si="16"/>
        <v>Scott</v>
      </c>
      <c r="E1069" t="str">
        <f>TRIM(LEFT(Customer_Table[[#This Row],[name]],FIND(",",Customer_Table[[#This Row],[name]])-1))</f>
        <v>Wehrwein</v>
      </c>
    </row>
    <row r="1070" spans="1:5" ht="15.6" x14ac:dyDescent="0.3">
      <c r="A1070" s="1" t="s">
        <v>1302</v>
      </c>
      <c r="B1070" s="1" t="s">
        <v>3452</v>
      </c>
      <c r="C1070" t="str">
        <f>TRIM(MID(Customer_Table[[#This Row],[name]],FIND(",",Customer_Table[[#This Row],[name]])+1,3))</f>
        <v>Ms</v>
      </c>
      <c r="D1070" t="str">
        <f t="shared" si="16"/>
        <v>Claire</v>
      </c>
      <c r="E1070" t="str">
        <f>TRIM(LEFT(Customer_Table[[#This Row],[name]],FIND(",",Customer_Table[[#This Row],[name]])-1))</f>
        <v>Wallace</v>
      </c>
    </row>
    <row r="1071" spans="1:5" ht="15.6" x14ac:dyDescent="0.3">
      <c r="A1071" s="1" t="s">
        <v>1301</v>
      </c>
      <c r="B1071" s="1" t="s">
        <v>3453</v>
      </c>
      <c r="C1071" t="str">
        <f>TRIM(MID(Customer_Table[[#This Row],[name]],FIND(",",Customer_Table[[#This Row],[name]])+1,3))</f>
        <v>Ms</v>
      </c>
      <c r="D1071" t="str">
        <f t="shared" si="16"/>
        <v>Lynn M.</v>
      </c>
      <c r="E1071" t="str">
        <f>TRIM(LEFT(Customer_Table[[#This Row],[name]],FIND(",",Customer_Table[[#This Row],[name]])-1))</f>
        <v>Markowitz</v>
      </c>
    </row>
    <row r="1072" spans="1:5" ht="15.6" x14ac:dyDescent="0.3">
      <c r="A1072" s="1" t="s">
        <v>1300</v>
      </c>
      <c r="B1072" s="1" t="s">
        <v>3454</v>
      </c>
      <c r="C1072" t="str">
        <f>TRIM(MID(Customer_Table[[#This Row],[name]],FIND(",",Customer_Table[[#This Row],[name]])+1,3))</f>
        <v>Ms</v>
      </c>
      <c r="D1072" t="str">
        <f t="shared" si="16"/>
        <v>Sharon</v>
      </c>
      <c r="E1072" t="str">
        <f>TRIM(LEFT(Customer_Table[[#This Row],[name]],FIND(",",Customer_Table[[#This Row],[name]])-1))</f>
        <v>Vos</v>
      </c>
    </row>
    <row r="1073" spans="1:5" ht="15.6" x14ac:dyDescent="0.3">
      <c r="A1073" s="1" t="s">
        <v>1299</v>
      </c>
      <c r="B1073" s="1" t="s">
        <v>3455</v>
      </c>
      <c r="C1073" t="str">
        <f>TRIM(MID(Customer_Table[[#This Row],[name]],FIND(",",Customer_Table[[#This Row],[name]])+1,3))</f>
        <v>Mr</v>
      </c>
      <c r="D1073" t="str">
        <f t="shared" si="16"/>
        <v>Candice</v>
      </c>
      <c r="E1073" t="str">
        <f>TRIM(LEFT(Customer_Table[[#This Row],[name]],FIND(",",Customer_Table[[#This Row],[name]])-1))</f>
        <v>McLeod</v>
      </c>
    </row>
    <row r="1074" spans="1:5" ht="15.6" x14ac:dyDescent="0.3">
      <c r="A1074" s="1" t="s">
        <v>1298</v>
      </c>
      <c r="B1074" s="1" t="s">
        <v>3456</v>
      </c>
      <c r="C1074" t="str">
        <f>TRIM(MID(Customer_Table[[#This Row],[name]],FIND(",",Customer_Table[[#This Row],[name]])+1,3))</f>
        <v>Ms</v>
      </c>
      <c r="D1074" t="str">
        <f t="shared" si="16"/>
        <v>Jennifer D</v>
      </c>
      <c r="E1074" t="str">
        <f>TRIM(LEFT(Customer_Table[[#This Row],[name]],FIND(",",Customer_Table[[#This Row],[name]])-1))</f>
        <v>Balcom</v>
      </c>
    </row>
    <row r="1075" spans="1:5" ht="15.6" x14ac:dyDescent="0.3">
      <c r="A1075" s="1" t="s">
        <v>1297</v>
      </c>
      <c r="B1075" s="1" t="s">
        <v>3457</v>
      </c>
      <c r="C1075" t="str">
        <f>TRIM(MID(Customer_Table[[#This Row],[name]],FIND(",",Customer_Table[[#This Row],[name]])+1,3))</f>
        <v>Mr</v>
      </c>
      <c r="D1075" t="str">
        <f t="shared" si="16"/>
        <v>Eric</v>
      </c>
      <c r="E1075" t="str">
        <f>TRIM(LEFT(Customer_Table[[#This Row],[name]],FIND(",",Customer_Table[[#This Row],[name]])-1))</f>
        <v>Dirth</v>
      </c>
    </row>
    <row r="1076" spans="1:5" ht="15.6" x14ac:dyDescent="0.3">
      <c r="A1076" s="1" t="s">
        <v>1296</v>
      </c>
      <c r="B1076" s="1" t="s">
        <v>3458</v>
      </c>
      <c r="C1076" t="str">
        <f>TRIM(MID(Customer_Table[[#This Row],[name]],FIND(",",Customer_Table[[#This Row],[name]])+1,3))</f>
        <v>Mr</v>
      </c>
      <c r="D1076" t="str">
        <f t="shared" si="16"/>
        <v>Bryan</v>
      </c>
      <c r="E1076" t="str">
        <f>TRIM(LEFT(Customer_Table[[#This Row],[name]],FIND(",",Customer_Table[[#This Row],[name]])-1))</f>
        <v>Inglish</v>
      </c>
    </row>
    <row r="1077" spans="1:5" ht="15.6" x14ac:dyDescent="0.3">
      <c r="A1077" s="1" t="s">
        <v>1295</v>
      </c>
      <c r="B1077" s="1" t="s">
        <v>3459</v>
      </c>
      <c r="C1077" t="str">
        <f>TRIM(MID(Customer_Table[[#This Row],[name]],FIND(",",Customer_Table[[#This Row],[name]])+1,3))</f>
        <v>Mr</v>
      </c>
      <c r="D1077" t="str">
        <f t="shared" si="16"/>
        <v>Devon R.</v>
      </c>
      <c r="E1077" t="str">
        <f>TRIM(LEFT(Customer_Table[[#This Row],[name]],FIND(",",Customer_Table[[#This Row],[name]])-1))</f>
        <v>Matthews</v>
      </c>
    </row>
    <row r="1078" spans="1:5" ht="15.6" x14ac:dyDescent="0.3">
      <c r="A1078" s="1" t="s">
        <v>1294</v>
      </c>
      <c r="B1078" s="1" t="s">
        <v>3460</v>
      </c>
      <c r="C1078" t="str">
        <f>TRIM(MID(Customer_Table[[#This Row],[name]],FIND(",",Customer_Table[[#This Row],[name]])+1,3))</f>
        <v>Ms</v>
      </c>
      <c r="D1078" t="str">
        <f t="shared" si="16"/>
        <v>Elena</v>
      </c>
      <c r="E1078" t="str">
        <f>TRIM(LEFT(Customer_Table[[#This Row],[name]],FIND(",",Customer_Table[[#This Row],[name]])-1))</f>
        <v>Massa-Musiak</v>
      </c>
    </row>
    <row r="1079" spans="1:5" ht="15.6" x14ac:dyDescent="0.3">
      <c r="A1079" s="1" t="s">
        <v>1293</v>
      </c>
      <c r="B1079" s="1" t="s">
        <v>3461</v>
      </c>
      <c r="C1079" t="str">
        <f>TRIM(MID(Customer_Table[[#This Row],[name]],FIND(",",Customer_Table[[#This Row],[name]])+1,3))</f>
        <v>Mr</v>
      </c>
      <c r="D1079" t="str">
        <f t="shared" si="16"/>
        <v>Chris</v>
      </c>
      <c r="E1079" t="str">
        <f>TRIM(LEFT(Customer_Table[[#This Row],[name]],FIND(",",Customer_Table[[#This Row],[name]])-1))</f>
        <v>Bailey</v>
      </c>
    </row>
    <row r="1080" spans="1:5" ht="15.6" x14ac:dyDescent="0.3">
      <c r="A1080" s="1" t="s">
        <v>1292</v>
      </c>
      <c r="B1080" s="1" t="s">
        <v>3462</v>
      </c>
      <c r="C1080" t="str">
        <f>TRIM(MID(Customer_Table[[#This Row],[name]],FIND(",",Customer_Table[[#This Row],[name]])+1,3))</f>
        <v>Mr</v>
      </c>
      <c r="D1080" t="str">
        <f t="shared" si="16"/>
        <v>Bert</v>
      </c>
      <c r="E1080" t="str">
        <f>TRIM(LEFT(Customer_Table[[#This Row],[name]],FIND(",",Customer_Table[[#This Row],[name]])-1))</f>
        <v>Jacoby</v>
      </c>
    </row>
    <row r="1081" spans="1:5" ht="15.6" x14ac:dyDescent="0.3">
      <c r="A1081" s="1" t="s">
        <v>1291</v>
      </c>
      <c r="B1081" s="1" t="s">
        <v>3463</v>
      </c>
      <c r="C1081" t="str">
        <f>TRIM(MID(Customer_Table[[#This Row],[name]],FIND(",",Customer_Table[[#This Row],[name]])+1,3))</f>
        <v>Mr</v>
      </c>
      <c r="D1081" t="str">
        <f t="shared" si="16"/>
        <v>John P.</v>
      </c>
      <c r="E1081" t="str">
        <f>TRIM(LEFT(Customer_Table[[#This Row],[name]],FIND(",",Customer_Table[[#This Row],[name]])-1))</f>
        <v>Crimmings</v>
      </c>
    </row>
    <row r="1082" spans="1:5" ht="15.6" x14ac:dyDescent="0.3">
      <c r="A1082" s="1" t="s">
        <v>1290</v>
      </c>
      <c r="B1082" s="1" t="s">
        <v>3464</v>
      </c>
      <c r="C1082" t="str">
        <f>TRIM(MID(Customer_Table[[#This Row],[name]],FIND(",",Customer_Table[[#This Row],[name]])+1,3))</f>
        <v>Mr</v>
      </c>
      <c r="D1082" t="str">
        <f t="shared" si="16"/>
        <v>Daniel P</v>
      </c>
      <c r="E1082" t="str">
        <f>TRIM(LEFT(Customer_Table[[#This Row],[name]],FIND(",",Customer_Table[[#This Row],[name]])-1))</f>
        <v>Crane</v>
      </c>
    </row>
    <row r="1083" spans="1:5" ht="15.6" x14ac:dyDescent="0.3">
      <c r="A1083" s="1" t="s">
        <v>1289</v>
      </c>
      <c r="B1083" s="1" t="s">
        <v>3465</v>
      </c>
      <c r="C1083" t="str">
        <f>TRIM(MID(Customer_Table[[#This Row],[name]],FIND(",",Customer_Table[[#This Row],[name]])+1,3))</f>
        <v>Mr</v>
      </c>
      <c r="D1083" t="str">
        <f t="shared" si="16"/>
        <v>Lisa K.</v>
      </c>
      <c r="E1083" t="str">
        <f>TRIM(LEFT(Customer_Table[[#This Row],[name]],FIND(",",Customer_Table[[#This Row],[name]])-1))</f>
        <v>Swartzfager</v>
      </c>
    </row>
    <row r="1084" spans="1:5" ht="15.6" x14ac:dyDescent="0.3">
      <c r="A1084" s="1" t="s">
        <v>1288</v>
      </c>
      <c r="B1084" s="1" t="s">
        <v>3466</v>
      </c>
      <c r="C1084" t="str">
        <f>TRIM(MID(Customer_Table[[#This Row],[name]],FIND(",",Customer_Table[[#This Row],[name]])+1,3))</f>
        <v>Mr</v>
      </c>
      <c r="D1084" t="str">
        <f t="shared" si="16"/>
        <v>Kristine</v>
      </c>
      <c r="E1084" t="str">
        <f>TRIM(LEFT(Customer_Table[[#This Row],[name]],FIND(",",Customer_Table[[#This Row],[name]])-1))</f>
        <v>Clevenger</v>
      </c>
    </row>
    <row r="1085" spans="1:5" ht="15.6" x14ac:dyDescent="0.3">
      <c r="A1085" s="1" t="s">
        <v>1287</v>
      </c>
      <c r="B1085" s="1" t="s">
        <v>3467</v>
      </c>
      <c r="C1085" t="str">
        <f>TRIM(MID(Customer_Table[[#This Row],[name]],FIND(",",Customer_Table[[#This Row],[name]])+1,3))</f>
        <v>Mr</v>
      </c>
      <c r="D1085" t="str">
        <f t="shared" si="16"/>
        <v>Paul A</v>
      </c>
      <c r="E1085" t="str">
        <f>TRIM(LEFT(Customer_Table[[#This Row],[name]],FIND(",",Customer_Table[[#This Row],[name]])-1))</f>
        <v>Reichardt</v>
      </c>
    </row>
    <row r="1086" spans="1:5" ht="15.6" x14ac:dyDescent="0.3">
      <c r="A1086" s="1" t="s">
        <v>1286</v>
      </c>
      <c r="B1086" s="1" t="s">
        <v>3468</v>
      </c>
      <c r="C1086" t="str">
        <f>TRIM(MID(Customer_Table[[#This Row],[name]],FIND(",",Customer_Table[[#This Row],[name]])+1,3))</f>
        <v>Mr</v>
      </c>
      <c r="D1086" t="str">
        <f t="shared" si="16"/>
        <v>Bryan</v>
      </c>
      <c r="E1086" t="str">
        <f>TRIM(LEFT(Customer_Table[[#This Row],[name]],FIND(",",Customer_Table[[#This Row],[name]])-1))</f>
        <v>Morton</v>
      </c>
    </row>
    <row r="1087" spans="1:5" ht="15.6" x14ac:dyDescent="0.3">
      <c r="A1087" s="1" t="s">
        <v>1285</v>
      </c>
      <c r="B1087" s="1" t="s">
        <v>3469</v>
      </c>
      <c r="C1087" t="str">
        <f>TRIM(MID(Customer_Table[[#This Row],[name]],FIND(",",Customer_Table[[#This Row],[name]])+1,3))</f>
        <v>Mr</v>
      </c>
      <c r="D1087" t="str">
        <f t="shared" si="16"/>
        <v>Chris</v>
      </c>
      <c r="E1087" t="str">
        <f>TRIM(LEFT(Customer_Table[[#This Row],[name]],FIND(",",Customer_Table[[#This Row],[name]])-1))</f>
        <v>Sunstrum</v>
      </c>
    </row>
    <row r="1088" spans="1:5" ht="15.6" x14ac:dyDescent="0.3">
      <c r="A1088" s="1" t="s">
        <v>1284</v>
      </c>
      <c r="B1088" s="1" t="s">
        <v>3470</v>
      </c>
      <c r="C1088" t="str">
        <f>TRIM(MID(Customer_Table[[#This Row],[name]],FIND(",",Customer_Table[[#This Row],[name]])+1,3))</f>
        <v>Ms</v>
      </c>
      <c r="D1088" t="str">
        <f t="shared" si="16"/>
        <v>Milah B</v>
      </c>
      <c r="E1088" t="str">
        <f>TRIM(LEFT(Customer_Table[[#This Row],[name]],FIND(",",Customer_Table[[#This Row],[name]])-1))</f>
        <v>Frownfelter</v>
      </c>
    </row>
    <row r="1089" spans="1:5" ht="15.6" x14ac:dyDescent="0.3">
      <c r="A1089" s="1" t="s">
        <v>1283</v>
      </c>
      <c r="B1089" s="1" t="s">
        <v>3471</v>
      </c>
      <c r="C1089" t="str">
        <f>TRIM(MID(Customer_Table[[#This Row],[name]],FIND(",",Customer_Table[[#This Row],[name]])+1,3))</f>
        <v>Ms</v>
      </c>
      <c r="D1089" t="str">
        <f t="shared" si="16"/>
        <v>Annette M.</v>
      </c>
      <c r="E1089" t="str">
        <f>TRIM(LEFT(Customer_Table[[#This Row],[name]],FIND(",",Customer_Table[[#This Row],[name]])-1))</f>
        <v>Richter</v>
      </c>
    </row>
    <row r="1090" spans="1:5" ht="15.6" x14ac:dyDescent="0.3">
      <c r="A1090" s="1" t="s">
        <v>1282</v>
      </c>
      <c r="B1090" s="1" t="s">
        <v>3472</v>
      </c>
      <c r="C1090" t="str">
        <f>TRIM(MID(Customer_Table[[#This Row],[name]],FIND(",",Customer_Table[[#This Row],[name]])+1,3))</f>
        <v>Mr</v>
      </c>
      <c r="D1090" t="str">
        <f t="shared" ref="D1090:D1153" si="17">TRIM(MID(B1090,FIND(" ",B1090,FIND(",",B1090)+2)+1,LEN(B1090)))</f>
        <v>Yoko</v>
      </c>
      <c r="E1090" t="str">
        <f>TRIM(LEFT(Customer_Table[[#This Row],[name]],FIND(",",Customer_Table[[#This Row],[name]])-1))</f>
        <v>England</v>
      </c>
    </row>
    <row r="1091" spans="1:5" ht="15.6" x14ac:dyDescent="0.3">
      <c r="A1091" s="1" t="s">
        <v>1281</v>
      </c>
      <c r="B1091" s="1" t="s">
        <v>3473</v>
      </c>
      <c r="C1091" t="str">
        <f>TRIM(MID(Customer_Table[[#This Row],[name]],FIND(",",Customer_Table[[#This Row],[name]])+1,3))</f>
        <v>Ms</v>
      </c>
      <c r="D1091" t="str">
        <f t="shared" si="17"/>
        <v>Laura</v>
      </c>
      <c r="E1091" t="str">
        <f>TRIM(LEFT(Customer_Table[[#This Row],[name]],FIND(",",Customer_Table[[#This Row],[name]])-1))</f>
        <v>McLean</v>
      </c>
    </row>
    <row r="1092" spans="1:5" ht="15.6" x14ac:dyDescent="0.3">
      <c r="A1092" s="1" t="s">
        <v>1280</v>
      </c>
      <c r="B1092" s="1" t="s">
        <v>3474</v>
      </c>
      <c r="C1092" t="str">
        <f>TRIM(MID(Customer_Table[[#This Row],[name]],FIND(",",Customer_Table[[#This Row],[name]])+1,3))</f>
        <v>Ms</v>
      </c>
      <c r="D1092" t="str">
        <f t="shared" si="17"/>
        <v>Tess A.</v>
      </c>
      <c r="E1092" t="str">
        <f>TRIM(LEFT(Customer_Table[[#This Row],[name]],FIND(",",Customer_Table[[#This Row],[name]])-1))</f>
        <v>Gardner</v>
      </c>
    </row>
    <row r="1093" spans="1:5" ht="15.6" x14ac:dyDescent="0.3">
      <c r="A1093" s="1" t="s">
        <v>1279</v>
      </c>
      <c r="B1093" s="1" t="s">
        <v>3475</v>
      </c>
      <c r="C1093" t="str">
        <f>TRIM(MID(Customer_Table[[#This Row],[name]],FIND(",",Customer_Table[[#This Row],[name]])+1,3))</f>
        <v>Mr</v>
      </c>
      <c r="D1093" t="str">
        <f t="shared" si="17"/>
        <v>William G.</v>
      </c>
      <c r="E1093" t="str">
        <f>TRIM(LEFT(Customer_Table[[#This Row],[name]],FIND(",",Customer_Table[[#This Row],[name]])-1))</f>
        <v>Lane</v>
      </c>
    </row>
    <row r="1094" spans="1:5" ht="15.6" x14ac:dyDescent="0.3">
      <c r="A1094" s="1" t="s">
        <v>1278</v>
      </c>
      <c r="B1094" s="1" t="s">
        <v>3476</v>
      </c>
      <c r="C1094" t="str">
        <f>TRIM(MID(Customer_Table[[#This Row],[name]],FIND(",",Customer_Table[[#This Row],[name]])+1,3))</f>
        <v>Ms</v>
      </c>
      <c r="D1094" t="str">
        <f t="shared" si="17"/>
        <v>Paige</v>
      </c>
      <c r="E1094" t="str">
        <f>TRIM(LEFT(Customer_Table[[#This Row],[name]],FIND(",",Customer_Table[[#This Row],[name]])-1))</f>
        <v>Vonachen</v>
      </c>
    </row>
    <row r="1095" spans="1:5" ht="15.6" x14ac:dyDescent="0.3">
      <c r="A1095" s="1" t="s">
        <v>1277</v>
      </c>
      <c r="B1095" s="1" t="s">
        <v>3477</v>
      </c>
      <c r="C1095" t="str">
        <f>TRIM(MID(Customer_Table[[#This Row],[name]],FIND(",",Customer_Table[[#This Row],[name]])+1,3))</f>
        <v>Mr</v>
      </c>
      <c r="D1095" t="str">
        <f t="shared" si="17"/>
        <v>Matthew J</v>
      </c>
      <c r="E1095" t="str">
        <f>TRIM(LEFT(Customer_Table[[#This Row],[name]],FIND(",",Customer_Table[[#This Row],[name]])-1))</f>
        <v>Smith</v>
      </c>
    </row>
    <row r="1096" spans="1:5" ht="15.6" x14ac:dyDescent="0.3">
      <c r="A1096" s="1" t="s">
        <v>1276</v>
      </c>
      <c r="B1096" s="1" t="s">
        <v>3478</v>
      </c>
      <c r="C1096" t="str">
        <f>TRIM(MID(Customer_Table[[#This Row],[name]],FIND(",",Customer_Table[[#This Row],[name]])+1,3))</f>
        <v>Mr</v>
      </c>
      <c r="D1096" t="str">
        <f t="shared" si="17"/>
        <v>Matthew</v>
      </c>
      <c r="E1096" t="str">
        <f>TRIM(LEFT(Customer_Table[[#This Row],[name]],FIND(",",Customer_Table[[#This Row],[name]])-1))</f>
        <v>Kidwell</v>
      </c>
    </row>
    <row r="1097" spans="1:5" ht="15.6" x14ac:dyDescent="0.3">
      <c r="A1097" s="1" t="s">
        <v>1275</v>
      </c>
      <c r="B1097" s="1" t="s">
        <v>3479</v>
      </c>
      <c r="C1097" t="str">
        <f>TRIM(MID(Customer_Table[[#This Row],[name]],FIND(",",Customer_Table[[#This Row],[name]])+1,3))</f>
        <v>Mr</v>
      </c>
      <c r="D1097" t="str">
        <f t="shared" si="17"/>
        <v>Maria</v>
      </c>
      <c r="E1097" t="str">
        <f>TRIM(LEFT(Customer_Table[[#This Row],[name]],FIND(",",Customer_Table[[#This Row],[name]])-1))</f>
        <v>Betancourth</v>
      </c>
    </row>
    <row r="1098" spans="1:5" ht="15.6" x14ac:dyDescent="0.3">
      <c r="A1098" s="1" t="s">
        <v>1274</v>
      </c>
      <c r="B1098" s="1" t="s">
        <v>3480</v>
      </c>
      <c r="C1098" t="str">
        <f>TRIM(MID(Customer_Table[[#This Row],[name]],FIND(",",Customer_Table[[#This Row],[name]])+1,3))</f>
        <v>Ms</v>
      </c>
      <c r="D1098" t="str">
        <f t="shared" si="17"/>
        <v>Stephanie D</v>
      </c>
      <c r="E1098" t="str">
        <f>TRIM(LEFT(Customer_Table[[#This Row],[name]],FIND(",",Customer_Table[[#This Row],[name]])-1))</f>
        <v>Henstrom</v>
      </c>
    </row>
    <row r="1099" spans="1:5" ht="15.6" x14ac:dyDescent="0.3">
      <c r="A1099" s="1" t="s">
        <v>1273</v>
      </c>
      <c r="B1099" s="1" t="s">
        <v>3481</v>
      </c>
      <c r="C1099" t="str">
        <f>TRIM(MID(Customer_Table[[#This Row],[name]],FIND(",",Customer_Table[[#This Row],[name]])+1,3))</f>
        <v>Ms</v>
      </c>
      <c r="D1099" t="str">
        <f t="shared" si="17"/>
        <v>Tiffany</v>
      </c>
      <c r="E1099" t="str">
        <f>TRIM(LEFT(Customer_Table[[#This Row],[name]],FIND(",",Customer_Table[[#This Row],[name]])-1))</f>
        <v>Pereira</v>
      </c>
    </row>
    <row r="1100" spans="1:5" ht="15.6" x14ac:dyDescent="0.3">
      <c r="A1100" s="1" t="s">
        <v>1272</v>
      </c>
      <c r="B1100" s="1" t="s">
        <v>3482</v>
      </c>
      <c r="C1100" t="str">
        <f>TRIM(MID(Customer_Table[[#This Row],[name]],FIND(",",Customer_Table[[#This Row],[name]])+1,3))</f>
        <v>Ms</v>
      </c>
      <c r="D1100" t="str">
        <f t="shared" si="17"/>
        <v>Sara M.</v>
      </c>
      <c r="E1100" t="str">
        <f>TRIM(LEFT(Customer_Table[[#This Row],[name]],FIND(",",Customer_Table[[#This Row],[name]])-1))</f>
        <v>Black</v>
      </c>
    </row>
    <row r="1101" spans="1:5" ht="15.6" x14ac:dyDescent="0.3">
      <c r="A1101" s="1" t="s">
        <v>1271</v>
      </c>
      <c r="B1101" s="1" t="s">
        <v>3483</v>
      </c>
      <c r="C1101" t="str">
        <f>TRIM(MID(Customer_Table[[#This Row],[name]],FIND(",",Customer_Table[[#This Row],[name]])+1,3))</f>
        <v>Mr</v>
      </c>
      <c r="D1101" t="str">
        <f t="shared" si="17"/>
        <v>Scott A.</v>
      </c>
      <c r="E1101" t="str">
        <f>TRIM(LEFT(Customer_Table[[#This Row],[name]],FIND(",",Customer_Table[[#This Row],[name]])-1))</f>
        <v>Brown</v>
      </c>
    </row>
    <row r="1102" spans="1:5" ht="15.6" x14ac:dyDescent="0.3">
      <c r="A1102" s="1" t="s">
        <v>1270</v>
      </c>
      <c r="B1102" s="1" t="s">
        <v>3484</v>
      </c>
      <c r="C1102" t="str">
        <f>TRIM(MID(Customer_Table[[#This Row],[name]],FIND(",",Customer_Table[[#This Row],[name]])+1,3))</f>
        <v>Mr</v>
      </c>
      <c r="D1102" t="str">
        <f t="shared" si="17"/>
        <v>Lauren</v>
      </c>
      <c r="E1102" t="str">
        <f>TRIM(LEFT(Customer_Table[[#This Row],[name]],FIND(",",Customer_Table[[#This Row],[name]])-1))</f>
        <v>Reasoner</v>
      </c>
    </row>
    <row r="1103" spans="1:5" ht="15.6" x14ac:dyDescent="0.3">
      <c r="A1103" s="1" t="s">
        <v>1269</v>
      </c>
      <c r="B1103" s="1" t="s">
        <v>3485</v>
      </c>
      <c r="C1103" t="str">
        <f>TRIM(MID(Customer_Table[[#This Row],[name]],FIND(",",Customer_Table[[#This Row],[name]])+1,3))</f>
        <v>Mr</v>
      </c>
      <c r="D1103" t="str">
        <f t="shared" si="17"/>
        <v>Scott</v>
      </c>
      <c r="E1103" t="str">
        <f>TRIM(LEFT(Customer_Table[[#This Row],[name]],FIND(",",Customer_Table[[#This Row],[name]])-1))</f>
        <v>Wandzilak</v>
      </c>
    </row>
    <row r="1104" spans="1:5" ht="15.6" x14ac:dyDescent="0.3">
      <c r="A1104" s="1" t="s">
        <v>1268</v>
      </c>
      <c r="B1104" s="1" t="s">
        <v>3486</v>
      </c>
      <c r="C1104" t="str">
        <f>TRIM(MID(Customer_Table[[#This Row],[name]],FIND(",",Customer_Table[[#This Row],[name]])+1,3))</f>
        <v>Mr</v>
      </c>
      <c r="D1104" t="str">
        <f t="shared" si="17"/>
        <v>Brian A.</v>
      </c>
      <c r="E1104" t="str">
        <f>TRIM(LEFT(Customer_Table[[#This Row],[name]],FIND(",",Customer_Table[[#This Row],[name]])-1))</f>
        <v>Carver</v>
      </c>
    </row>
    <row r="1105" spans="1:5" ht="15.6" x14ac:dyDescent="0.3">
      <c r="A1105" s="1" t="s">
        <v>1267</v>
      </c>
      <c r="B1105" s="1" t="s">
        <v>3487</v>
      </c>
      <c r="C1105" t="str">
        <f>TRIM(MID(Customer_Table[[#This Row],[name]],FIND(",",Customer_Table[[#This Row],[name]])+1,3))</f>
        <v>Ms</v>
      </c>
      <c r="D1105" t="str">
        <f t="shared" si="17"/>
        <v>Kaitlin R.</v>
      </c>
      <c r="E1105" t="str">
        <f>TRIM(LEFT(Customer_Table[[#This Row],[name]],FIND(",",Customer_Table[[#This Row],[name]])-1))</f>
        <v>Borror</v>
      </c>
    </row>
    <row r="1106" spans="1:5" ht="15.6" x14ac:dyDescent="0.3">
      <c r="A1106" s="1" t="s">
        <v>1266</v>
      </c>
      <c r="B1106" s="1" t="s">
        <v>3488</v>
      </c>
      <c r="C1106" t="str">
        <f>TRIM(MID(Customer_Table[[#This Row],[name]],FIND(",",Customer_Table[[#This Row],[name]])+1,3))</f>
        <v>Mr</v>
      </c>
      <c r="D1106" t="str">
        <f t="shared" si="17"/>
        <v>Mohammad</v>
      </c>
      <c r="E1106" t="str">
        <f>TRIM(LEFT(Customer_Table[[#This Row],[name]],FIND(",",Customer_Table[[#This Row],[name]])-1))</f>
        <v>Saad</v>
      </c>
    </row>
    <row r="1107" spans="1:5" ht="15.6" x14ac:dyDescent="0.3">
      <c r="A1107" s="1" t="s">
        <v>1265</v>
      </c>
      <c r="B1107" s="1" t="s">
        <v>3489</v>
      </c>
      <c r="C1107" t="str">
        <f>TRIM(MID(Customer_Table[[#This Row],[name]],FIND(",",Customer_Table[[#This Row],[name]])+1,3))</f>
        <v>Mr</v>
      </c>
      <c r="D1107" t="str">
        <f t="shared" si="17"/>
        <v>Charlie</v>
      </c>
      <c r="E1107" t="str">
        <f>TRIM(LEFT(Customer_Table[[#This Row],[name]],FIND(",",Customer_Table[[#This Row],[name]])-1))</f>
        <v>Paul</v>
      </c>
    </row>
    <row r="1108" spans="1:5" ht="15.6" x14ac:dyDescent="0.3">
      <c r="A1108" s="1" t="s">
        <v>1264</v>
      </c>
      <c r="B1108" s="1" t="s">
        <v>3490</v>
      </c>
      <c r="C1108" t="str">
        <f>TRIM(MID(Customer_Table[[#This Row],[name]],FIND(",",Customer_Table[[#This Row],[name]])+1,3))</f>
        <v>Mr</v>
      </c>
      <c r="D1108" t="str">
        <f t="shared" si="17"/>
        <v>Brent</v>
      </c>
      <c r="E1108" t="str">
        <f>TRIM(LEFT(Customer_Table[[#This Row],[name]],FIND(",",Customer_Table[[#This Row],[name]])-1))</f>
        <v>Trail</v>
      </c>
    </row>
    <row r="1109" spans="1:5" ht="15.6" x14ac:dyDescent="0.3">
      <c r="A1109" s="1" t="s">
        <v>1263</v>
      </c>
      <c r="B1109" s="1" t="s">
        <v>3491</v>
      </c>
      <c r="C1109" t="str">
        <f>TRIM(MID(Customer_Table[[#This Row],[name]],FIND(",",Customer_Table[[#This Row],[name]])+1,3))</f>
        <v>Ms</v>
      </c>
      <c r="D1109" t="str">
        <f t="shared" si="17"/>
        <v>Kelli M</v>
      </c>
      <c r="E1109" t="str">
        <f>TRIM(LEFT(Customer_Table[[#This Row],[name]],FIND(",",Customer_Table[[#This Row],[name]])-1))</f>
        <v>Benton</v>
      </c>
    </row>
    <row r="1110" spans="1:5" ht="15.6" x14ac:dyDescent="0.3">
      <c r="A1110" s="1" t="s">
        <v>1262</v>
      </c>
      <c r="B1110" s="1" t="s">
        <v>3492</v>
      </c>
      <c r="C1110" t="str">
        <f>TRIM(MID(Customer_Table[[#This Row],[name]],FIND(",",Customer_Table[[#This Row],[name]])+1,3))</f>
        <v>Mr</v>
      </c>
      <c r="D1110" t="str">
        <f t="shared" si="17"/>
        <v>Sheridan H</v>
      </c>
      <c r="E1110" t="str">
        <f>TRIM(LEFT(Customer_Table[[#This Row],[name]],FIND(",",Customer_Table[[#This Row],[name]])-1))</f>
        <v>Bauman</v>
      </c>
    </row>
    <row r="1111" spans="1:5" ht="15.6" x14ac:dyDescent="0.3">
      <c r="A1111" s="1" t="s">
        <v>1261</v>
      </c>
      <c r="B1111" s="1" t="s">
        <v>3493</v>
      </c>
      <c r="C1111" t="str">
        <f>TRIM(MID(Customer_Table[[#This Row],[name]],FIND(",",Customer_Table[[#This Row],[name]])+1,3))</f>
        <v>Mr</v>
      </c>
      <c r="D1111" t="str">
        <f t="shared" si="17"/>
        <v>Sarah M.</v>
      </c>
      <c r="E1111" t="str">
        <f>TRIM(LEFT(Customer_Table[[#This Row],[name]],FIND(",",Customer_Table[[#This Row],[name]])-1))</f>
        <v>Bakula</v>
      </c>
    </row>
    <row r="1112" spans="1:5" ht="15.6" x14ac:dyDescent="0.3">
      <c r="A1112" s="1" t="s">
        <v>1260</v>
      </c>
      <c r="B1112" s="1" t="s">
        <v>3494</v>
      </c>
      <c r="C1112" t="str">
        <f>TRIM(MID(Customer_Table[[#This Row],[name]],FIND(",",Customer_Table[[#This Row],[name]])+1,3))</f>
        <v>Ms</v>
      </c>
      <c r="D1112" t="str">
        <f t="shared" si="17"/>
        <v>Jennifer</v>
      </c>
      <c r="E1112" t="str">
        <f>TRIM(LEFT(Customer_Table[[#This Row],[name]],FIND(",",Customer_Table[[#This Row],[name]])-1))</f>
        <v>Edwards</v>
      </c>
    </row>
    <row r="1113" spans="1:5" ht="15.6" x14ac:dyDescent="0.3">
      <c r="A1113" s="1" t="s">
        <v>1259</v>
      </c>
      <c r="B1113" s="1" t="s">
        <v>3495</v>
      </c>
      <c r="C1113" t="str">
        <f>TRIM(MID(Customer_Table[[#This Row],[name]],FIND(",",Customer_Table[[#This Row],[name]])+1,3))</f>
        <v>Mr</v>
      </c>
      <c r="D1113" t="str">
        <f t="shared" si="17"/>
        <v>Laura J</v>
      </c>
      <c r="E1113" t="str">
        <f>TRIM(LEFT(Customer_Table[[#This Row],[name]],FIND(",",Customer_Table[[#This Row],[name]])-1))</f>
        <v>Davis</v>
      </c>
    </row>
    <row r="1114" spans="1:5" ht="15.6" x14ac:dyDescent="0.3">
      <c r="A1114" s="1" t="s">
        <v>1258</v>
      </c>
      <c r="B1114" s="1" t="s">
        <v>3496</v>
      </c>
      <c r="C1114" t="str">
        <f>TRIM(MID(Customer_Table[[#This Row],[name]],FIND(",",Customer_Table[[#This Row],[name]])+1,3))</f>
        <v>Mr</v>
      </c>
      <c r="D1114" t="str">
        <f t="shared" si="17"/>
        <v>Thomas</v>
      </c>
      <c r="E1114" t="str">
        <f>TRIM(LEFT(Customer_Table[[#This Row],[name]],FIND(",",Customer_Table[[#This Row],[name]])-1))</f>
        <v>Weiler</v>
      </c>
    </row>
    <row r="1115" spans="1:5" ht="15.6" x14ac:dyDescent="0.3">
      <c r="A1115" s="1" t="s">
        <v>1257</v>
      </c>
      <c r="B1115" s="1" t="s">
        <v>3497</v>
      </c>
      <c r="C1115" t="str">
        <f>TRIM(MID(Customer_Table[[#This Row],[name]],FIND(",",Customer_Table[[#This Row],[name]])+1,3))</f>
        <v>Ms</v>
      </c>
      <c r="D1115" t="str">
        <f t="shared" si="17"/>
        <v>Gisele</v>
      </c>
      <c r="E1115" t="str">
        <f>TRIM(LEFT(Customer_Table[[#This Row],[name]],FIND(",",Customer_Table[[#This Row],[name]])-1))</f>
        <v>Schaaf</v>
      </c>
    </row>
    <row r="1116" spans="1:5" ht="15.6" x14ac:dyDescent="0.3">
      <c r="A1116" s="1" t="s">
        <v>1256</v>
      </c>
      <c r="B1116" s="1" t="s">
        <v>3498</v>
      </c>
      <c r="C1116" t="str">
        <f>TRIM(MID(Customer_Table[[#This Row],[name]],FIND(",",Customer_Table[[#This Row],[name]])+1,3))</f>
        <v>Ms</v>
      </c>
      <c r="D1116" t="str">
        <f t="shared" si="17"/>
        <v>Myra L</v>
      </c>
      <c r="E1116" t="str">
        <f>TRIM(LEFT(Customer_Table[[#This Row],[name]],FIND(",",Customer_Table[[#This Row],[name]])-1))</f>
        <v>Sack</v>
      </c>
    </row>
    <row r="1117" spans="1:5" ht="15.6" x14ac:dyDescent="0.3">
      <c r="A1117" s="1" t="s">
        <v>1255</v>
      </c>
      <c r="B1117" s="1" t="s">
        <v>3499</v>
      </c>
      <c r="C1117" t="str">
        <f>TRIM(MID(Customer_Table[[#This Row],[name]],FIND(",",Customer_Table[[#This Row],[name]])+1,3))</f>
        <v>Ms</v>
      </c>
      <c r="D1117" t="str">
        <f t="shared" si="17"/>
        <v>Melissa M.</v>
      </c>
      <c r="E1117" t="str">
        <f>TRIM(LEFT(Customer_Table[[#This Row],[name]],FIND(",",Customer_Table[[#This Row],[name]])-1))</f>
        <v>Chenard</v>
      </c>
    </row>
    <row r="1118" spans="1:5" ht="15.6" x14ac:dyDescent="0.3">
      <c r="A1118" s="1" t="s">
        <v>1254</v>
      </c>
      <c r="B1118" s="1" t="s">
        <v>3500</v>
      </c>
      <c r="C1118" t="str">
        <f>TRIM(MID(Customer_Table[[#This Row],[name]],FIND(",",Customer_Table[[#This Row],[name]])+1,3))</f>
        <v>Ms</v>
      </c>
      <c r="D1118" t="str">
        <f t="shared" si="17"/>
        <v>Eleanor F.</v>
      </c>
      <c r="E1118" t="str">
        <f>TRIM(LEFT(Customer_Table[[#This Row],[name]],FIND(",",Customer_Table[[#This Row],[name]])-1))</f>
        <v>Williamson</v>
      </c>
    </row>
    <row r="1119" spans="1:5" ht="15.6" x14ac:dyDescent="0.3">
      <c r="A1119" s="1" t="s">
        <v>1253</v>
      </c>
      <c r="B1119" s="1" t="s">
        <v>3501</v>
      </c>
      <c r="C1119" t="str">
        <f>TRIM(MID(Customer_Table[[#This Row],[name]],FIND(",",Customer_Table[[#This Row],[name]])+1,3))</f>
        <v>Ms</v>
      </c>
      <c r="D1119" t="str">
        <f t="shared" si="17"/>
        <v>Elizabeth</v>
      </c>
      <c r="E1119" t="str">
        <f>TRIM(LEFT(Customer_Table[[#This Row],[name]],FIND(",",Customer_Table[[#This Row],[name]])-1))</f>
        <v>Dollas</v>
      </c>
    </row>
    <row r="1120" spans="1:5" ht="15.6" x14ac:dyDescent="0.3">
      <c r="A1120" s="1" t="s">
        <v>1252</v>
      </c>
      <c r="B1120" s="1" t="s">
        <v>3502</v>
      </c>
      <c r="C1120" t="str">
        <f>TRIM(MID(Customer_Table[[#This Row],[name]],FIND(",",Customer_Table[[#This Row],[name]])+1,3))</f>
        <v>Mr</v>
      </c>
      <c r="D1120" t="str">
        <f t="shared" si="17"/>
        <v>Kenneth</v>
      </c>
      <c r="E1120" t="str">
        <f>TRIM(LEFT(Customer_Table[[#This Row],[name]],FIND(",",Customer_Table[[#This Row],[name]])-1))</f>
        <v>Sprague</v>
      </c>
    </row>
    <row r="1121" spans="1:5" ht="15.6" x14ac:dyDescent="0.3">
      <c r="A1121" s="1" t="s">
        <v>1251</v>
      </c>
      <c r="B1121" s="1" t="s">
        <v>3503</v>
      </c>
      <c r="C1121" t="str">
        <f>TRIM(MID(Customer_Table[[#This Row],[name]],FIND(",",Customer_Table[[#This Row],[name]])+1,3))</f>
        <v>Mr</v>
      </c>
      <c r="D1121" t="str">
        <f t="shared" si="17"/>
        <v>Robert G.</v>
      </c>
      <c r="E1121" t="str">
        <f>TRIM(LEFT(Customer_Table[[#This Row],[name]],FIND(",",Customer_Table[[#This Row],[name]])-1))</f>
        <v>Michell</v>
      </c>
    </row>
    <row r="1122" spans="1:5" ht="15.6" x14ac:dyDescent="0.3">
      <c r="A1122" s="1" t="s">
        <v>1250</v>
      </c>
      <c r="B1122" s="1" t="s">
        <v>3504</v>
      </c>
      <c r="C1122" t="str">
        <f>TRIM(MID(Customer_Table[[#This Row],[name]],FIND(",",Customer_Table[[#This Row],[name]])+1,3))</f>
        <v>Mr</v>
      </c>
      <c r="D1122" t="str">
        <f t="shared" si="17"/>
        <v>Thomas C.</v>
      </c>
      <c r="E1122" t="str">
        <f>TRIM(LEFT(Customer_Table[[#This Row],[name]],FIND(",",Customer_Table[[#This Row],[name]])-1))</f>
        <v>Datwyler</v>
      </c>
    </row>
    <row r="1123" spans="1:5" ht="15.6" x14ac:dyDescent="0.3">
      <c r="A1123" s="1" t="s">
        <v>1249</v>
      </c>
      <c r="B1123" s="1" t="s">
        <v>3505</v>
      </c>
      <c r="C1123" t="str">
        <f>TRIM(MID(Customer_Table[[#This Row],[name]],FIND(",",Customer_Table[[#This Row],[name]])+1,3))</f>
        <v>Mr</v>
      </c>
      <c r="D1123" t="str">
        <f t="shared" si="17"/>
        <v>Matthew J.</v>
      </c>
      <c r="E1123" t="str">
        <f>TRIM(LEFT(Customer_Table[[#This Row],[name]],FIND(",",Customer_Table[[#This Row],[name]])-1))</f>
        <v>Mead</v>
      </c>
    </row>
    <row r="1124" spans="1:5" ht="15.6" x14ac:dyDescent="0.3">
      <c r="A1124" s="1" t="s">
        <v>1248</v>
      </c>
      <c r="B1124" s="1" t="s">
        <v>3506</v>
      </c>
      <c r="C1124" t="str">
        <f>TRIM(MID(Customer_Table[[#This Row],[name]],FIND(",",Customer_Table[[#This Row],[name]])+1,3))</f>
        <v>Ms</v>
      </c>
      <c r="D1124" t="str">
        <f t="shared" si="17"/>
        <v>Mallory D.</v>
      </c>
      <c r="E1124" t="str">
        <f>TRIM(LEFT(Customer_Table[[#This Row],[name]],FIND(",",Customer_Table[[#This Row],[name]])-1))</f>
        <v>Kennedy</v>
      </c>
    </row>
    <row r="1125" spans="1:5" ht="15.6" x14ac:dyDescent="0.3">
      <c r="A1125" s="1" t="s">
        <v>1247</v>
      </c>
      <c r="B1125" s="1" t="s">
        <v>3507</v>
      </c>
      <c r="C1125" t="str">
        <f>TRIM(MID(Customer_Table[[#This Row],[name]],FIND(",",Customer_Table[[#This Row],[name]])+1,3))</f>
        <v>Mr</v>
      </c>
      <c r="D1125" t="str">
        <f t="shared" si="17"/>
        <v>Christopher D.</v>
      </c>
      <c r="E1125" t="str">
        <f>TRIM(LEFT(Customer_Table[[#This Row],[name]],FIND(",",Customer_Table[[#This Row],[name]])-1))</f>
        <v>Czech</v>
      </c>
    </row>
    <row r="1126" spans="1:5" ht="15.6" x14ac:dyDescent="0.3">
      <c r="A1126" s="1" t="s">
        <v>1246</v>
      </c>
      <c r="B1126" s="1" t="s">
        <v>3508</v>
      </c>
      <c r="C1126" t="str">
        <f>TRIM(MID(Customer_Table[[#This Row],[name]],FIND(",",Customer_Table[[#This Row],[name]])+1,3))</f>
        <v>Mr</v>
      </c>
      <c r="D1126" t="str">
        <f t="shared" si="17"/>
        <v>Jamie</v>
      </c>
      <c r="E1126" t="str">
        <f>TRIM(LEFT(Customer_Table[[#This Row],[name]],FIND(",",Customer_Table[[#This Row],[name]])-1))</f>
        <v>O'Brien</v>
      </c>
    </row>
    <row r="1127" spans="1:5" ht="15.6" x14ac:dyDescent="0.3">
      <c r="A1127" s="1" t="s">
        <v>1245</v>
      </c>
      <c r="B1127" s="1" t="s">
        <v>3509</v>
      </c>
      <c r="C1127" t="str">
        <f>TRIM(MID(Customer_Table[[#This Row],[name]],FIND(",",Customer_Table[[#This Row],[name]])+1,3))</f>
        <v>Ms</v>
      </c>
      <c r="D1127" t="str">
        <f t="shared" si="17"/>
        <v>Ariell</v>
      </c>
      <c r="E1127" t="str">
        <f>TRIM(LEFT(Customer_Table[[#This Row],[name]],FIND(",",Customer_Table[[#This Row],[name]])-1))</f>
        <v>Bachman</v>
      </c>
    </row>
    <row r="1128" spans="1:5" ht="15.6" x14ac:dyDescent="0.3">
      <c r="A1128" s="1" t="s">
        <v>1244</v>
      </c>
      <c r="B1128" s="1" t="s">
        <v>3510</v>
      </c>
      <c r="C1128" t="str">
        <f>TRIM(MID(Customer_Table[[#This Row],[name]],FIND(",",Customer_Table[[#This Row],[name]])+1,3))</f>
        <v>Mr</v>
      </c>
      <c r="D1128" t="str">
        <f t="shared" si="17"/>
        <v>Christopher</v>
      </c>
      <c r="E1128" t="str">
        <f>TRIM(LEFT(Customer_Table[[#This Row],[name]],FIND(",",Customer_Table[[#This Row],[name]])-1))</f>
        <v>Bednar</v>
      </c>
    </row>
    <row r="1129" spans="1:5" ht="15.6" x14ac:dyDescent="0.3">
      <c r="A1129" s="1" t="s">
        <v>1243</v>
      </c>
      <c r="B1129" s="1" t="s">
        <v>3511</v>
      </c>
      <c r="C1129" t="str">
        <f>TRIM(MID(Customer_Table[[#This Row],[name]],FIND(",",Customer_Table[[#This Row],[name]])+1,3))</f>
        <v>Mr</v>
      </c>
      <c r="D1129" t="str">
        <f t="shared" si="17"/>
        <v>Ryan</v>
      </c>
      <c r="E1129" t="str">
        <f>TRIM(LEFT(Customer_Table[[#This Row],[name]],FIND(",",Customer_Table[[#This Row],[name]])-1))</f>
        <v>Daye</v>
      </c>
    </row>
    <row r="1130" spans="1:5" ht="15.6" x14ac:dyDescent="0.3">
      <c r="A1130" s="1" t="s">
        <v>1242</v>
      </c>
      <c r="B1130" s="1" t="s">
        <v>3512</v>
      </c>
      <c r="C1130" t="str">
        <f>TRIM(MID(Customer_Table[[#This Row],[name]],FIND(",",Customer_Table[[#This Row],[name]])+1,3))</f>
        <v>Mr</v>
      </c>
      <c r="D1130" t="str">
        <f t="shared" si="17"/>
        <v>Thomas B.</v>
      </c>
      <c r="E1130" t="str">
        <f>TRIM(LEFT(Customer_Table[[#This Row],[name]],FIND(",",Customer_Table[[#This Row],[name]])-1))</f>
        <v>Clarke</v>
      </c>
    </row>
    <row r="1131" spans="1:5" ht="15.6" x14ac:dyDescent="0.3">
      <c r="A1131" s="1" t="s">
        <v>1241</v>
      </c>
      <c r="B1131" s="1" t="s">
        <v>3513</v>
      </c>
      <c r="C1131" t="str">
        <f>TRIM(MID(Customer_Table[[#This Row],[name]],FIND(",",Customer_Table[[#This Row],[name]])+1,3))</f>
        <v>Ms</v>
      </c>
      <c r="D1131" t="str">
        <f t="shared" si="17"/>
        <v>Katie</v>
      </c>
      <c r="E1131" t="str">
        <f>TRIM(LEFT(Customer_Table[[#This Row],[name]],FIND(",",Customer_Table[[#This Row],[name]])-1))</f>
        <v>Koren</v>
      </c>
    </row>
    <row r="1132" spans="1:5" ht="15.6" x14ac:dyDescent="0.3">
      <c r="A1132" s="1" t="s">
        <v>1240</v>
      </c>
      <c r="B1132" s="1" t="s">
        <v>3514</v>
      </c>
      <c r="C1132" t="str">
        <f>TRIM(MID(Customer_Table[[#This Row],[name]],FIND(",",Customer_Table[[#This Row],[name]])+1,3))</f>
        <v>Mr</v>
      </c>
      <c r="D1132" t="str">
        <f t="shared" si="17"/>
        <v>Rachelle L</v>
      </c>
      <c r="E1132" t="str">
        <f>TRIM(LEFT(Customer_Table[[#This Row],[name]],FIND(",",Customer_Table[[#This Row],[name]])-1))</f>
        <v>Kuramoto</v>
      </c>
    </row>
    <row r="1133" spans="1:5" ht="15.6" x14ac:dyDescent="0.3">
      <c r="A1133" s="1" t="s">
        <v>1239</v>
      </c>
      <c r="B1133" s="1" t="s">
        <v>3515</v>
      </c>
      <c r="C1133" t="str">
        <f>TRIM(MID(Customer_Table[[#This Row],[name]],FIND(",",Customer_Table[[#This Row],[name]])+1,3))</f>
        <v>Ms</v>
      </c>
      <c r="D1133" t="str">
        <f t="shared" si="17"/>
        <v>Colleen</v>
      </c>
      <c r="E1133" t="str">
        <f>TRIM(LEFT(Customer_Table[[#This Row],[name]],FIND(",",Customer_Table[[#This Row],[name]])-1))</f>
        <v>Lynn</v>
      </c>
    </row>
    <row r="1134" spans="1:5" ht="15.6" x14ac:dyDescent="0.3">
      <c r="A1134" s="1" t="s">
        <v>1238</v>
      </c>
      <c r="B1134" s="1" t="s">
        <v>3516</v>
      </c>
      <c r="C1134" t="str">
        <f>TRIM(MID(Customer_Table[[#This Row],[name]],FIND(",",Customer_Table[[#This Row],[name]])+1,3))</f>
        <v>Mr</v>
      </c>
      <c r="D1134" t="str">
        <f t="shared" si="17"/>
        <v>Gregory A</v>
      </c>
      <c r="E1134" t="str">
        <f>TRIM(LEFT(Customer_Table[[#This Row],[name]],FIND(",",Customer_Table[[#This Row],[name]])-1))</f>
        <v>Dierksen</v>
      </c>
    </row>
    <row r="1135" spans="1:5" ht="15.6" x14ac:dyDescent="0.3">
      <c r="A1135" s="1" t="s">
        <v>1237</v>
      </c>
      <c r="B1135" s="1" t="s">
        <v>3517</v>
      </c>
      <c r="C1135" t="str">
        <f>TRIM(MID(Customer_Table[[#This Row],[name]],FIND(",",Customer_Table[[#This Row],[name]])+1,3))</f>
        <v>Ms</v>
      </c>
      <c r="D1135" t="str">
        <f t="shared" si="17"/>
        <v>Lara</v>
      </c>
      <c r="E1135" t="str">
        <f>TRIM(LEFT(Customer_Table[[#This Row],[name]],FIND(",",Customer_Table[[#This Row],[name]])-1))</f>
        <v>Zoeller</v>
      </c>
    </row>
    <row r="1136" spans="1:5" ht="15.6" x14ac:dyDescent="0.3">
      <c r="A1136" s="1" t="s">
        <v>1236</v>
      </c>
      <c r="B1136" s="1" t="s">
        <v>3518</v>
      </c>
      <c r="C1136" t="str">
        <f>TRIM(MID(Customer_Table[[#This Row],[name]],FIND(",",Customer_Table[[#This Row],[name]])+1,3))</f>
        <v>Ms</v>
      </c>
      <c r="D1136" t="str">
        <f t="shared" si="17"/>
        <v>Megan</v>
      </c>
      <c r="E1136" t="str">
        <f>TRIM(LEFT(Customer_Table[[#This Row],[name]],FIND(",",Customer_Table[[#This Row],[name]])-1))</f>
        <v>Flesch</v>
      </c>
    </row>
    <row r="1137" spans="1:5" ht="15.6" x14ac:dyDescent="0.3">
      <c r="A1137" s="1" t="s">
        <v>1235</v>
      </c>
      <c r="B1137" s="1" t="s">
        <v>3519</v>
      </c>
      <c r="C1137" t="str">
        <f>TRIM(MID(Customer_Table[[#This Row],[name]],FIND(",",Customer_Table[[#This Row],[name]])+1,3))</f>
        <v>Ms</v>
      </c>
      <c r="D1137" t="str">
        <f t="shared" si="17"/>
        <v>Sara</v>
      </c>
      <c r="E1137" t="str">
        <f>TRIM(LEFT(Customer_Table[[#This Row],[name]],FIND(",",Customer_Table[[#This Row],[name]])-1))</f>
        <v>Maltby</v>
      </c>
    </row>
    <row r="1138" spans="1:5" ht="15.6" x14ac:dyDescent="0.3">
      <c r="A1138" s="1" t="s">
        <v>1234</v>
      </c>
      <c r="B1138" s="1" t="s">
        <v>3520</v>
      </c>
      <c r="C1138" t="str">
        <f>TRIM(MID(Customer_Table[[#This Row],[name]],FIND(",",Customer_Table[[#This Row],[name]])+1,3))</f>
        <v>Ms</v>
      </c>
      <c r="D1138" t="str">
        <f t="shared" si="17"/>
        <v>Lucie J.</v>
      </c>
      <c r="E1138" t="str">
        <f>TRIM(LEFT(Customer_Table[[#This Row],[name]],FIND(",",Customer_Table[[#This Row],[name]])-1))</f>
        <v>Custance</v>
      </c>
    </row>
    <row r="1139" spans="1:5" ht="15.6" x14ac:dyDescent="0.3">
      <c r="A1139" s="1" t="s">
        <v>1233</v>
      </c>
      <c r="B1139" s="1" t="s">
        <v>3521</v>
      </c>
      <c r="C1139" t="str">
        <f>TRIM(MID(Customer_Table[[#This Row],[name]],FIND(",",Customer_Table[[#This Row],[name]])+1,3))</f>
        <v>Ms</v>
      </c>
      <c r="D1139" t="str">
        <f t="shared" si="17"/>
        <v>Elizabeth S.</v>
      </c>
      <c r="E1139" t="str">
        <f>TRIM(LEFT(Customer_Table[[#This Row],[name]],FIND(",",Customer_Table[[#This Row],[name]])-1))</f>
        <v>Choi</v>
      </c>
    </row>
    <row r="1140" spans="1:5" ht="15.6" x14ac:dyDescent="0.3">
      <c r="A1140" s="1" t="s">
        <v>1232</v>
      </c>
      <c r="B1140" s="1" t="s">
        <v>3522</v>
      </c>
      <c r="C1140" t="str">
        <f>TRIM(MID(Customer_Table[[#This Row],[name]],FIND(",",Customer_Table[[#This Row],[name]])+1,3))</f>
        <v>Ms</v>
      </c>
      <c r="D1140" t="str">
        <f t="shared" si="17"/>
        <v>Carma S</v>
      </c>
      <c r="E1140" t="str">
        <f>TRIM(LEFT(Customer_Table[[#This Row],[name]],FIND(",",Customer_Table[[#This Row],[name]])-1))</f>
        <v>Barnett</v>
      </c>
    </row>
    <row r="1141" spans="1:5" ht="15.6" x14ac:dyDescent="0.3">
      <c r="A1141" s="1" t="s">
        <v>1231</v>
      </c>
      <c r="B1141" s="1" t="s">
        <v>3523</v>
      </c>
      <c r="C1141" t="str">
        <f>TRIM(MID(Customer_Table[[#This Row],[name]],FIND(",",Customer_Table[[#This Row],[name]])+1,3))</f>
        <v>Mr</v>
      </c>
      <c r="D1141" t="str">
        <f t="shared" si="17"/>
        <v>Ryan</v>
      </c>
      <c r="E1141" t="str">
        <f>TRIM(LEFT(Customer_Table[[#This Row],[name]],FIND(",",Customer_Table[[#This Row],[name]])-1))</f>
        <v>Proulx</v>
      </c>
    </row>
    <row r="1142" spans="1:5" ht="15.6" x14ac:dyDescent="0.3">
      <c r="A1142" s="1" t="s">
        <v>1230</v>
      </c>
      <c r="B1142" s="1" t="s">
        <v>3524</v>
      </c>
      <c r="C1142" t="str">
        <f>TRIM(MID(Customer_Table[[#This Row],[name]],FIND(",",Customer_Table[[#This Row],[name]])+1,3))</f>
        <v>Mr</v>
      </c>
      <c r="D1142" t="str">
        <f t="shared" si="17"/>
        <v>Daniel</v>
      </c>
      <c r="E1142" t="str">
        <f>TRIM(LEFT(Customer_Table[[#This Row],[name]],FIND(",",Customer_Table[[#This Row],[name]])-1))</f>
        <v>Hamilton</v>
      </c>
    </row>
    <row r="1143" spans="1:5" ht="15.6" x14ac:dyDescent="0.3">
      <c r="A1143" s="1" t="s">
        <v>1229</v>
      </c>
      <c r="B1143" s="1" t="s">
        <v>3525</v>
      </c>
      <c r="C1143" t="str">
        <f>TRIM(MID(Customer_Table[[#This Row],[name]],FIND(",",Customer_Table[[#This Row],[name]])+1,3))</f>
        <v>Ms</v>
      </c>
      <c r="D1143" t="str">
        <f t="shared" si="17"/>
        <v>Sarah</v>
      </c>
      <c r="E1143" t="str">
        <f>TRIM(LEFT(Customer_Table[[#This Row],[name]],FIND(",",Customer_Table[[#This Row],[name]])-1))</f>
        <v>Lundine</v>
      </c>
    </row>
    <row r="1144" spans="1:5" ht="15.6" x14ac:dyDescent="0.3">
      <c r="A1144" s="1" t="s">
        <v>1228</v>
      </c>
      <c r="B1144" s="1" t="s">
        <v>3526</v>
      </c>
      <c r="C1144" t="str">
        <f>TRIM(MID(Customer_Table[[#This Row],[name]],FIND(",",Customer_Table[[#This Row],[name]])+1,3))</f>
        <v>Mr</v>
      </c>
      <c r="D1144" t="str">
        <f t="shared" si="17"/>
        <v>Matthew J</v>
      </c>
      <c r="E1144" t="str">
        <f>TRIM(LEFT(Customer_Table[[#This Row],[name]],FIND(",",Customer_Table[[#This Row],[name]])-1))</f>
        <v>Paullin</v>
      </c>
    </row>
    <row r="1145" spans="1:5" ht="15.6" x14ac:dyDescent="0.3">
      <c r="A1145" s="1" t="s">
        <v>1227</v>
      </c>
      <c r="B1145" s="1" t="s">
        <v>3527</v>
      </c>
      <c r="C1145" t="str">
        <f>TRIM(MID(Customer_Table[[#This Row],[name]],FIND(",",Customer_Table[[#This Row],[name]])+1,3))</f>
        <v>Ms</v>
      </c>
      <c r="D1145" t="str">
        <f t="shared" si="17"/>
        <v>Francesca</v>
      </c>
      <c r="E1145" t="str">
        <f>TRIM(LEFT(Customer_Table[[#This Row],[name]],FIND(",",Customer_Table[[#This Row],[name]])-1))</f>
        <v>Delucia</v>
      </c>
    </row>
    <row r="1146" spans="1:5" ht="15.6" x14ac:dyDescent="0.3">
      <c r="A1146" s="1" t="s">
        <v>1226</v>
      </c>
      <c r="B1146" s="1" t="s">
        <v>3528</v>
      </c>
      <c r="C1146" t="str">
        <f>TRIM(MID(Customer_Table[[#This Row],[name]],FIND(",",Customer_Table[[#This Row],[name]])+1,3))</f>
        <v>Ms</v>
      </c>
      <c r="D1146" t="str">
        <f t="shared" si="17"/>
        <v>Nicole</v>
      </c>
      <c r="E1146" t="str">
        <f>TRIM(LEFT(Customer_Table[[#This Row],[name]],FIND(",",Customer_Table[[#This Row],[name]])-1))</f>
        <v>Valentine</v>
      </c>
    </row>
    <row r="1147" spans="1:5" ht="15.6" x14ac:dyDescent="0.3">
      <c r="A1147" s="1" t="s">
        <v>1225</v>
      </c>
      <c r="B1147" s="1" t="s">
        <v>3529</v>
      </c>
      <c r="C1147" t="str">
        <f>TRIM(MID(Customer_Table[[#This Row],[name]],FIND(",",Customer_Table[[#This Row],[name]])+1,3))</f>
        <v>Mr</v>
      </c>
      <c r="D1147" t="str">
        <f t="shared" si="17"/>
        <v>Toshiyuki</v>
      </c>
      <c r="E1147" t="str">
        <f>TRIM(LEFT(Customer_Table[[#This Row],[name]],FIND(",",Customer_Table[[#This Row],[name]])-1))</f>
        <v>Mohara</v>
      </c>
    </row>
    <row r="1148" spans="1:5" ht="15.6" x14ac:dyDescent="0.3">
      <c r="A1148" s="1" t="s">
        <v>1224</v>
      </c>
      <c r="B1148" s="1" t="s">
        <v>3530</v>
      </c>
      <c r="C1148" t="str">
        <f>TRIM(MID(Customer_Table[[#This Row],[name]],FIND(",",Customer_Table[[#This Row],[name]])+1,3))</f>
        <v>Mr</v>
      </c>
      <c r="D1148" t="str">
        <f t="shared" si="17"/>
        <v>Tom L.</v>
      </c>
      <c r="E1148" t="str">
        <f>TRIM(LEFT(Customer_Table[[#This Row],[name]],FIND(",",Customer_Table[[#This Row],[name]])-1))</f>
        <v>Fairbrother</v>
      </c>
    </row>
    <row r="1149" spans="1:5" ht="15.6" x14ac:dyDescent="0.3">
      <c r="A1149" s="1" t="s">
        <v>1223</v>
      </c>
      <c r="B1149" s="1" t="s">
        <v>3531</v>
      </c>
      <c r="C1149" t="str">
        <f>TRIM(MID(Customer_Table[[#This Row],[name]],FIND(",",Customer_Table[[#This Row],[name]])+1,3))</f>
        <v>Mr</v>
      </c>
      <c r="D1149" t="str">
        <f t="shared" si="17"/>
        <v>Brian</v>
      </c>
      <c r="E1149" t="str">
        <f>TRIM(LEFT(Customer_Table[[#This Row],[name]],FIND(",",Customer_Table[[#This Row],[name]])-1))</f>
        <v>Fagan</v>
      </c>
    </row>
    <row r="1150" spans="1:5" ht="15.6" x14ac:dyDescent="0.3">
      <c r="A1150" s="1" t="s">
        <v>1222</v>
      </c>
      <c r="B1150" s="1" t="s">
        <v>3532</v>
      </c>
      <c r="C1150" t="str">
        <f>TRIM(MID(Customer_Table[[#This Row],[name]],FIND(",",Customer_Table[[#This Row],[name]])+1,3))</f>
        <v>Mr</v>
      </c>
      <c r="D1150" t="str">
        <f t="shared" si="17"/>
        <v>Matthew</v>
      </c>
      <c r="E1150" t="str">
        <f>TRIM(LEFT(Customer_Table[[#This Row],[name]],FIND(",",Customer_Table[[#This Row],[name]])-1))</f>
        <v>Toth</v>
      </c>
    </row>
    <row r="1151" spans="1:5" ht="15.6" x14ac:dyDescent="0.3">
      <c r="A1151" s="1" t="s">
        <v>1221</v>
      </c>
      <c r="B1151" s="1" t="s">
        <v>3533</v>
      </c>
      <c r="C1151" t="str">
        <f>TRIM(MID(Customer_Table[[#This Row],[name]],FIND(",",Customer_Table[[#This Row],[name]])+1,3))</f>
        <v>Ms</v>
      </c>
      <c r="D1151" t="str">
        <f t="shared" si="17"/>
        <v>Julee</v>
      </c>
      <c r="E1151" t="str">
        <f>TRIM(LEFT(Customer_Table[[#This Row],[name]],FIND(",",Customer_Table[[#This Row],[name]])-1))</f>
        <v>Guinn</v>
      </c>
    </row>
    <row r="1152" spans="1:5" ht="15.6" x14ac:dyDescent="0.3">
      <c r="A1152" s="1" t="s">
        <v>1220</v>
      </c>
      <c r="B1152" s="1" t="s">
        <v>3534</v>
      </c>
      <c r="C1152" t="str">
        <f>TRIM(MID(Customer_Table[[#This Row],[name]],FIND(",",Customer_Table[[#This Row],[name]])+1,3))</f>
        <v>Mr</v>
      </c>
      <c r="D1152" t="str">
        <f t="shared" si="17"/>
        <v>Christopher M.</v>
      </c>
      <c r="E1152" t="str">
        <f>TRIM(LEFT(Customer_Table[[#This Row],[name]],FIND(",",Customer_Table[[#This Row],[name]])-1))</f>
        <v>Rogers</v>
      </c>
    </row>
    <row r="1153" spans="1:5" ht="15.6" x14ac:dyDescent="0.3">
      <c r="A1153" s="1" t="s">
        <v>1219</v>
      </c>
      <c r="B1153" s="1" t="s">
        <v>3535</v>
      </c>
      <c r="C1153" t="str">
        <f>TRIM(MID(Customer_Table[[#This Row],[name]],FIND(",",Customer_Table[[#This Row],[name]])+1,3))</f>
        <v>Mr</v>
      </c>
      <c r="D1153" t="str">
        <f t="shared" si="17"/>
        <v>Ciaran</v>
      </c>
      <c r="E1153" t="str">
        <f>TRIM(LEFT(Customer_Table[[#This Row],[name]],FIND(",",Customer_Table[[#This Row],[name]])-1))</f>
        <v>Diviney</v>
      </c>
    </row>
    <row r="1154" spans="1:5" ht="15.6" x14ac:dyDescent="0.3">
      <c r="A1154" s="1" t="s">
        <v>1218</v>
      </c>
      <c r="B1154" s="1" t="s">
        <v>3536</v>
      </c>
      <c r="C1154" t="str">
        <f>TRIM(MID(Customer_Table[[#This Row],[name]],FIND(",",Customer_Table[[#This Row],[name]])+1,3))</f>
        <v>Ms</v>
      </c>
      <c r="D1154" t="str">
        <f t="shared" ref="D1154:D1217" si="18">TRIM(MID(B1154,FIND(" ",B1154,FIND(",",B1154)+2)+1,LEN(B1154)))</f>
        <v>Kara</v>
      </c>
      <c r="E1154" t="str">
        <f>TRIM(LEFT(Customer_Table[[#This Row],[name]],FIND(",",Customer_Table[[#This Row],[name]])-1))</f>
        <v>Marlatt</v>
      </c>
    </row>
    <row r="1155" spans="1:5" ht="15.6" x14ac:dyDescent="0.3">
      <c r="A1155" s="1" t="s">
        <v>1217</v>
      </c>
      <c r="B1155" s="1" t="s">
        <v>3537</v>
      </c>
      <c r="C1155" t="str">
        <f>TRIM(MID(Customer_Table[[#This Row],[name]],FIND(",",Customer_Table[[#This Row],[name]])+1,3))</f>
        <v>Ms</v>
      </c>
      <c r="D1155" t="str">
        <f t="shared" si="18"/>
        <v>Makie</v>
      </c>
      <c r="E1155" t="str">
        <f>TRIM(LEFT(Customer_Table[[#This Row],[name]],FIND(",",Customer_Table[[#This Row],[name]])-1))</f>
        <v>Ohler</v>
      </c>
    </row>
    <row r="1156" spans="1:5" ht="15.6" x14ac:dyDescent="0.3">
      <c r="A1156" s="1" t="s">
        <v>1216</v>
      </c>
      <c r="B1156" s="1" t="s">
        <v>3538</v>
      </c>
      <c r="C1156" t="str">
        <f>TRIM(MID(Customer_Table[[#This Row],[name]],FIND(",",Customer_Table[[#This Row],[name]])+1,3))</f>
        <v>Ms</v>
      </c>
      <c r="D1156" t="str">
        <f t="shared" si="18"/>
        <v>Emily E</v>
      </c>
      <c r="E1156" t="str">
        <f>TRIM(LEFT(Customer_Table[[#This Row],[name]],FIND(",",Customer_Table[[#This Row],[name]])-1))</f>
        <v>Mossler</v>
      </c>
    </row>
    <row r="1157" spans="1:5" ht="15.6" x14ac:dyDescent="0.3">
      <c r="A1157" s="1" t="s">
        <v>1215</v>
      </c>
      <c r="B1157" s="1" t="s">
        <v>3539</v>
      </c>
      <c r="C1157" t="str">
        <f>TRIM(MID(Customer_Table[[#This Row],[name]],FIND(",",Customer_Table[[#This Row],[name]])+1,3))</f>
        <v>Mr</v>
      </c>
      <c r="D1157" t="str">
        <f t="shared" si="18"/>
        <v>Cary</v>
      </c>
      <c r="E1157" t="str">
        <f>TRIM(LEFT(Customer_Table[[#This Row],[name]],FIND(",",Customer_Table[[#This Row],[name]])-1))</f>
        <v>Segall</v>
      </c>
    </row>
    <row r="1158" spans="1:5" ht="15.6" x14ac:dyDescent="0.3">
      <c r="A1158" s="1" t="s">
        <v>1214</v>
      </c>
      <c r="B1158" s="1" t="s">
        <v>3540</v>
      </c>
      <c r="C1158" t="str">
        <f>TRIM(MID(Customer_Table[[#This Row],[name]],FIND(",",Customer_Table[[#This Row],[name]])+1,3))</f>
        <v>Mr</v>
      </c>
      <c r="D1158" t="str">
        <f t="shared" si="18"/>
        <v>Steven</v>
      </c>
      <c r="E1158" t="str">
        <f>TRIM(LEFT(Customer_Table[[#This Row],[name]],FIND(",",Customer_Table[[#This Row],[name]])-1))</f>
        <v>Sprieser</v>
      </c>
    </row>
    <row r="1159" spans="1:5" ht="15.6" x14ac:dyDescent="0.3">
      <c r="A1159" s="1" t="s">
        <v>1213</v>
      </c>
      <c r="B1159" s="1" t="s">
        <v>3541</v>
      </c>
      <c r="C1159" t="str">
        <f>TRIM(MID(Customer_Table[[#This Row],[name]],FIND(",",Customer_Table[[#This Row],[name]])+1,3))</f>
        <v>Mr</v>
      </c>
      <c r="D1159" t="str">
        <f t="shared" si="18"/>
        <v>Jose Antonio Sr.</v>
      </c>
      <c r="E1159" t="str">
        <f>TRIM(LEFT(Customer_Table[[#This Row],[name]],FIND(",",Customer_Table[[#This Row],[name]])-1))</f>
        <v>Blanco</v>
      </c>
    </row>
    <row r="1160" spans="1:5" ht="15.6" x14ac:dyDescent="0.3">
      <c r="A1160" s="1" t="s">
        <v>1212</v>
      </c>
      <c r="B1160" s="1" t="s">
        <v>3542</v>
      </c>
      <c r="C1160" t="str">
        <f>TRIM(MID(Customer_Table[[#This Row],[name]],FIND(",",Customer_Table[[#This Row],[name]])+1,3))</f>
        <v>Ms</v>
      </c>
      <c r="D1160" t="str">
        <f t="shared" si="18"/>
        <v>Tatiana</v>
      </c>
      <c r="E1160" t="str">
        <f>TRIM(LEFT(Customer_Table[[#This Row],[name]],FIND(",",Customer_Table[[#This Row],[name]])-1))</f>
        <v>Sheptock</v>
      </c>
    </row>
    <row r="1161" spans="1:5" ht="15.6" x14ac:dyDescent="0.3">
      <c r="A1161" s="1" t="s">
        <v>1211</v>
      </c>
      <c r="B1161" s="1" t="s">
        <v>3543</v>
      </c>
      <c r="C1161" t="str">
        <f>TRIM(MID(Customer_Table[[#This Row],[name]],FIND(",",Customer_Table[[#This Row],[name]])+1,3))</f>
        <v>Mr</v>
      </c>
      <c r="D1161" t="str">
        <f t="shared" si="18"/>
        <v>Dan T.</v>
      </c>
      <c r="E1161" t="str">
        <f>TRIM(LEFT(Customer_Table[[#This Row],[name]],FIND(",",Customer_Table[[#This Row],[name]])-1))</f>
        <v>Chruniak</v>
      </c>
    </row>
    <row r="1162" spans="1:5" ht="15.6" x14ac:dyDescent="0.3">
      <c r="A1162" s="1" t="s">
        <v>1210</v>
      </c>
      <c r="B1162" s="1" t="s">
        <v>3544</v>
      </c>
      <c r="C1162" t="str">
        <f>TRIM(MID(Customer_Table[[#This Row],[name]],FIND(",",Customer_Table[[#This Row],[name]])+1,3))</f>
        <v>Ms</v>
      </c>
      <c r="D1162" t="str">
        <f t="shared" si="18"/>
        <v>Liisa A.</v>
      </c>
      <c r="E1162" t="str">
        <f>TRIM(LEFT(Customer_Table[[#This Row],[name]],FIND(",",Customer_Table[[#This Row],[name]])-1))</f>
        <v>Miller</v>
      </c>
    </row>
    <row r="1163" spans="1:5" ht="15.6" x14ac:dyDescent="0.3">
      <c r="A1163" s="1" t="s">
        <v>1209</v>
      </c>
      <c r="B1163" s="1" t="s">
        <v>3545</v>
      </c>
      <c r="C1163" t="str">
        <f>TRIM(MID(Customer_Table[[#This Row],[name]],FIND(",",Customer_Table[[#This Row],[name]])+1,3))</f>
        <v>Ms</v>
      </c>
      <c r="D1163" t="str">
        <f t="shared" si="18"/>
        <v>Kathryn E.</v>
      </c>
      <c r="E1163" t="str">
        <f>TRIM(LEFT(Customer_Table[[#This Row],[name]],FIND(",",Customer_Table[[#This Row],[name]])-1))</f>
        <v>Theis</v>
      </c>
    </row>
    <row r="1164" spans="1:5" ht="15.6" x14ac:dyDescent="0.3">
      <c r="A1164" s="1" t="s">
        <v>1208</v>
      </c>
      <c r="B1164" s="1" t="s">
        <v>3546</v>
      </c>
      <c r="C1164" t="str">
        <f>TRIM(MID(Customer_Table[[#This Row],[name]],FIND(",",Customer_Table[[#This Row],[name]])+1,3))</f>
        <v>Mr</v>
      </c>
      <c r="D1164" t="str">
        <f t="shared" si="18"/>
        <v>Maxwell</v>
      </c>
      <c r="E1164" t="str">
        <f>TRIM(LEFT(Customer_Table[[#This Row],[name]],FIND(",",Customer_Table[[#This Row],[name]])-1))</f>
        <v>Sadler</v>
      </c>
    </row>
    <row r="1165" spans="1:5" ht="15.6" x14ac:dyDescent="0.3">
      <c r="A1165" s="1" t="s">
        <v>1207</v>
      </c>
      <c r="B1165" s="1" t="s">
        <v>3547</v>
      </c>
      <c r="C1165" t="str">
        <f>TRIM(MID(Customer_Table[[#This Row],[name]],FIND(",",Customer_Table[[#This Row],[name]])+1,3))</f>
        <v>Ms</v>
      </c>
      <c r="D1165" t="str">
        <f t="shared" si="18"/>
        <v>Pascale</v>
      </c>
      <c r="E1165" t="str">
        <f>TRIM(LEFT(Customer_Table[[#This Row],[name]],FIND(",",Customer_Table[[#This Row],[name]])-1))</f>
        <v>Auger</v>
      </c>
    </row>
    <row r="1166" spans="1:5" ht="15.6" x14ac:dyDescent="0.3">
      <c r="A1166" s="1" t="s">
        <v>1206</v>
      </c>
      <c r="B1166" s="1" t="s">
        <v>3548</v>
      </c>
      <c r="C1166" t="str">
        <f>TRIM(MID(Customer_Table[[#This Row],[name]],FIND(",",Customer_Table[[#This Row],[name]])+1,3))</f>
        <v>Ms</v>
      </c>
      <c r="D1166" t="str">
        <f t="shared" si="18"/>
        <v>Becca</v>
      </c>
      <c r="E1166" t="str">
        <f>TRIM(LEFT(Customer_Table[[#This Row],[name]],FIND(",",Customer_Table[[#This Row],[name]])-1))</f>
        <v>Steadman</v>
      </c>
    </row>
    <row r="1167" spans="1:5" ht="15.6" x14ac:dyDescent="0.3">
      <c r="A1167" s="1" t="s">
        <v>1205</v>
      </c>
      <c r="B1167" s="1" t="s">
        <v>3549</v>
      </c>
      <c r="C1167" t="str">
        <f>TRIM(MID(Customer_Table[[#This Row],[name]],FIND(",",Customer_Table[[#This Row],[name]])+1,3))</f>
        <v>Ms</v>
      </c>
      <c r="D1167" t="str">
        <f t="shared" si="18"/>
        <v>Grace</v>
      </c>
      <c r="E1167" t="str">
        <f>TRIM(LEFT(Customer_Table[[#This Row],[name]],FIND(",",Customer_Table[[#This Row],[name]])-1))</f>
        <v>McCarron</v>
      </c>
    </row>
    <row r="1168" spans="1:5" ht="15.6" x14ac:dyDescent="0.3">
      <c r="A1168" s="1" t="s">
        <v>1204</v>
      </c>
      <c r="B1168" s="1" t="s">
        <v>3550</v>
      </c>
      <c r="C1168" t="str">
        <f>TRIM(MID(Customer_Table[[#This Row],[name]],FIND(",",Customer_Table[[#This Row],[name]])+1,3))</f>
        <v>Ms</v>
      </c>
      <c r="D1168" t="str">
        <f t="shared" si="18"/>
        <v>Samantha</v>
      </c>
      <c r="E1168" t="str">
        <f>TRIM(LEFT(Customer_Table[[#This Row],[name]],FIND(",",Customer_Table[[#This Row],[name]])-1))</f>
        <v>Roecker</v>
      </c>
    </row>
    <row r="1169" spans="1:5" ht="15.6" x14ac:dyDescent="0.3">
      <c r="A1169" s="1" t="s">
        <v>1203</v>
      </c>
      <c r="B1169" s="1" t="s">
        <v>3551</v>
      </c>
      <c r="C1169" t="str">
        <f>TRIM(MID(Customer_Table[[#This Row],[name]],FIND(",",Customer_Table[[#This Row],[name]])+1,3))</f>
        <v>Mr</v>
      </c>
      <c r="D1169" t="str">
        <f t="shared" si="18"/>
        <v>Nicole R.</v>
      </c>
      <c r="E1169" t="str">
        <f>TRIM(LEFT(Customer_Table[[#This Row],[name]],FIND(",",Customer_Table[[#This Row],[name]])-1))</f>
        <v>Giumarra</v>
      </c>
    </row>
    <row r="1170" spans="1:5" ht="15.6" x14ac:dyDescent="0.3">
      <c r="A1170" s="1" t="s">
        <v>1202</v>
      </c>
      <c r="B1170" s="1" t="s">
        <v>3552</v>
      </c>
      <c r="C1170" t="str">
        <f>TRIM(MID(Customer_Table[[#This Row],[name]],FIND(",",Customer_Table[[#This Row],[name]])+1,3))</f>
        <v>Mr</v>
      </c>
      <c r="D1170" t="str">
        <f t="shared" si="18"/>
        <v>David W</v>
      </c>
      <c r="E1170" t="str">
        <f>TRIM(LEFT(Customer_Table[[#This Row],[name]],FIND(",",Customer_Table[[#This Row],[name]])-1))</f>
        <v>Peters</v>
      </c>
    </row>
    <row r="1171" spans="1:5" ht="15.6" x14ac:dyDescent="0.3">
      <c r="A1171" s="1" t="s">
        <v>1201</v>
      </c>
      <c r="B1171" s="1" t="s">
        <v>3553</v>
      </c>
      <c r="C1171" t="str">
        <f>TRIM(MID(Customer_Table[[#This Row],[name]],FIND(",",Customer_Table[[#This Row],[name]])+1,3))</f>
        <v>Mr</v>
      </c>
      <c r="D1171" t="str">
        <f t="shared" si="18"/>
        <v>Grant</v>
      </c>
      <c r="E1171" t="str">
        <f>TRIM(LEFT(Customer_Table[[#This Row],[name]],FIND(",",Customer_Table[[#This Row],[name]])-1))</f>
        <v>Bower</v>
      </c>
    </row>
    <row r="1172" spans="1:5" ht="15.6" x14ac:dyDescent="0.3">
      <c r="A1172" s="1" t="s">
        <v>1200</v>
      </c>
      <c r="B1172" s="1" t="s">
        <v>3554</v>
      </c>
      <c r="C1172" t="str">
        <f>TRIM(MID(Customer_Table[[#This Row],[name]],FIND(",",Customer_Table[[#This Row],[name]])+1,3))</f>
        <v>Mr</v>
      </c>
      <c r="D1172" t="str">
        <f t="shared" si="18"/>
        <v>Sophia</v>
      </c>
      <c r="E1172" t="str">
        <f>TRIM(LEFT(Customer_Table[[#This Row],[name]],FIND(",",Customer_Table[[#This Row],[name]])-1))</f>
        <v>Chen</v>
      </c>
    </row>
    <row r="1173" spans="1:5" ht="15.6" x14ac:dyDescent="0.3">
      <c r="A1173" s="1" t="s">
        <v>1199</v>
      </c>
      <c r="B1173" s="1" t="s">
        <v>3555</v>
      </c>
      <c r="C1173" t="str">
        <f>TRIM(MID(Customer_Table[[#This Row],[name]],FIND(",",Customer_Table[[#This Row],[name]])+1,3))</f>
        <v>Ms</v>
      </c>
      <c r="D1173" t="str">
        <f t="shared" si="18"/>
        <v>Christina</v>
      </c>
      <c r="E1173" t="str">
        <f>TRIM(LEFT(Customer_Table[[#This Row],[name]],FIND(",",Customer_Table[[#This Row],[name]])-1))</f>
        <v>Capriccioso</v>
      </c>
    </row>
    <row r="1174" spans="1:5" ht="15.6" x14ac:dyDescent="0.3">
      <c r="A1174" s="1" t="s">
        <v>1198</v>
      </c>
      <c r="B1174" s="1" t="s">
        <v>3556</v>
      </c>
      <c r="C1174" t="str">
        <f>TRIM(MID(Customer_Table[[#This Row],[name]],FIND(",",Customer_Table[[#This Row],[name]])+1,3))</f>
        <v>Mr</v>
      </c>
      <c r="D1174" t="str">
        <f t="shared" si="18"/>
        <v>Sam L.</v>
      </c>
      <c r="E1174" t="str">
        <f>TRIM(LEFT(Customer_Table[[#This Row],[name]],FIND(",",Customer_Table[[#This Row],[name]])-1))</f>
        <v>Starbuck</v>
      </c>
    </row>
    <row r="1175" spans="1:5" ht="15.6" x14ac:dyDescent="0.3">
      <c r="A1175" s="1" t="s">
        <v>1197</v>
      </c>
      <c r="B1175" s="1" t="s">
        <v>3557</v>
      </c>
      <c r="C1175" t="str">
        <f>TRIM(MID(Customer_Table[[#This Row],[name]],FIND(",",Customer_Table[[#This Row],[name]])+1,3))</f>
        <v>Mr</v>
      </c>
      <c r="D1175" t="str">
        <f t="shared" si="18"/>
        <v>Haley R.</v>
      </c>
      <c r="E1175" t="str">
        <f>TRIM(LEFT(Customer_Table[[#This Row],[name]],FIND(",",Customer_Table[[#This Row],[name]])-1))</f>
        <v>McMahon</v>
      </c>
    </row>
    <row r="1176" spans="1:5" ht="15.6" x14ac:dyDescent="0.3">
      <c r="A1176" s="1" t="s">
        <v>1196</v>
      </c>
      <c r="B1176" s="1" t="s">
        <v>3558</v>
      </c>
      <c r="C1176" t="str">
        <f>TRIM(MID(Customer_Table[[#This Row],[name]],FIND(",",Customer_Table[[#This Row],[name]])+1,3))</f>
        <v>Mr</v>
      </c>
      <c r="D1176" t="str">
        <f t="shared" si="18"/>
        <v>Ethan</v>
      </c>
      <c r="E1176" t="str">
        <f>TRIM(LEFT(Customer_Table[[#This Row],[name]],FIND(",",Customer_Table[[#This Row],[name]])-1))</f>
        <v>Rissell</v>
      </c>
    </row>
    <row r="1177" spans="1:5" ht="15.6" x14ac:dyDescent="0.3">
      <c r="A1177" s="1" t="s">
        <v>1195</v>
      </c>
      <c r="B1177" s="1" t="s">
        <v>3559</v>
      </c>
      <c r="C1177" t="str">
        <f>TRIM(MID(Customer_Table[[#This Row],[name]],FIND(",",Customer_Table[[#This Row],[name]])+1,3))</f>
        <v>Mr</v>
      </c>
      <c r="D1177" t="str">
        <f t="shared" si="18"/>
        <v>Andrew W</v>
      </c>
      <c r="E1177" t="str">
        <f>TRIM(LEFT(Customer_Table[[#This Row],[name]],FIND(",",Customer_Table[[#This Row],[name]])-1))</f>
        <v>Kromroy</v>
      </c>
    </row>
    <row r="1178" spans="1:5" ht="15.6" x14ac:dyDescent="0.3">
      <c r="A1178" s="1" t="s">
        <v>1194</v>
      </c>
      <c r="B1178" s="1" t="s">
        <v>3560</v>
      </c>
      <c r="C1178" t="str">
        <f>TRIM(MID(Customer_Table[[#This Row],[name]],FIND(",",Customer_Table[[#This Row],[name]])+1,3))</f>
        <v>Mr</v>
      </c>
      <c r="D1178" t="str">
        <f t="shared" si="18"/>
        <v>Mark G</v>
      </c>
      <c r="E1178" t="str">
        <f>TRIM(LEFT(Customer_Table[[#This Row],[name]],FIND(",",Customer_Table[[#This Row],[name]])-1))</f>
        <v>Manfredi</v>
      </c>
    </row>
    <row r="1179" spans="1:5" ht="15.6" x14ac:dyDescent="0.3">
      <c r="A1179" s="1" t="s">
        <v>1193</v>
      </c>
      <c r="B1179" s="1" t="s">
        <v>3561</v>
      </c>
      <c r="C1179" t="str">
        <f>TRIM(MID(Customer_Table[[#This Row],[name]],FIND(",",Customer_Table[[#This Row],[name]])+1,3))</f>
        <v>Ms</v>
      </c>
      <c r="D1179" t="str">
        <f t="shared" si="18"/>
        <v>Kasey E.</v>
      </c>
      <c r="E1179" t="str">
        <f>TRIM(LEFT(Customer_Table[[#This Row],[name]],FIND(",",Customer_Table[[#This Row],[name]])-1))</f>
        <v>Manwaring</v>
      </c>
    </row>
    <row r="1180" spans="1:5" ht="15.6" x14ac:dyDescent="0.3">
      <c r="A1180" s="1" t="s">
        <v>1192</v>
      </c>
      <c r="B1180" s="1" t="s">
        <v>3562</v>
      </c>
      <c r="C1180" t="str">
        <f>TRIM(MID(Customer_Table[[#This Row],[name]],FIND(",",Customer_Table[[#This Row],[name]])+1,3))</f>
        <v>Mr</v>
      </c>
      <c r="D1180" t="str">
        <f t="shared" si="18"/>
        <v>Jeff</v>
      </c>
      <c r="E1180" t="str">
        <f>TRIM(LEFT(Customer_Table[[#This Row],[name]],FIND(",",Customer_Table[[#This Row],[name]])-1))</f>
        <v>Tomaszewski</v>
      </c>
    </row>
    <row r="1181" spans="1:5" ht="15.6" x14ac:dyDescent="0.3">
      <c r="A1181" s="1" t="s">
        <v>1191</v>
      </c>
      <c r="B1181" s="1" t="s">
        <v>3563</v>
      </c>
      <c r="C1181" t="str">
        <f>TRIM(MID(Customer_Table[[#This Row],[name]],FIND(",",Customer_Table[[#This Row],[name]])+1,3))</f>
        <v>Ms</v>
      </c>
      <c r="D1181" t="str">
        <f t="shared" si="18"/>
        <v>Amy</v>
      </c>
      <c r="E1181" t="str">
        <f>TRIM(LEFT(Customer_Table[[#This Row],[name]],FIND(",",Customer_Table[[#This Row],[name]])-1))</f>
        <v>Gannon</v>
      </c>
    </row>
    <row r="1182" spans="1:5" ht="15.6" x14ac:dyDescent="0.3">
      <c r="A1182" s="1" t="s">
        <v>1190</v>
      </c>
      <c r="B1182" s="1" t="s">
        <v>3564</v>
      </c>
      <c r="C1182" t="str">
        <f>TRIM(MID(Customer_Table[[#This Row],[name]],FIND(",",Customer_Table[[#This Row],[name]])+1,3))</f>
        <v>Mr</v>
      </c>
      <c r="D1182" t="str">
        <f t="shared" si="18"/>
        <v>Adam</v>
      </c>
      <c r="E1182" t="str">
        <f>TRIM(LEFT(Customer_Table[[#This Row],[name]],FIND(",",Customer_Table[[#This Row],[name]])-1))</f>
        <v>Frye</v>
      </c>
    </row>
    <row r="1183" spans="1:5" ht="15.6" x14ac:dyDescent="0.3">
      <c r="A1183" s="1" t="s">
        <v>1189</v>
      </c>
      <c r="B1183" s="1" t="s">
        <v>3565</v>
      </c>
      <c r="C1183" t="str">
        <f>TRIM(MID(Customer_Table[[#This Row],[name]],FIND(",",Customer_Table[[#This Row],[name]])+1,3))</f>
        <v>Ms</v>
      </c>
      <c r="D1183" t="str">
        <f t="shared" si="18"/>
        <v>Kristin M</v>
      </c>
      <c r="E1183" t="str">
        <f>TRIM(LEFT(Customer_Table[[#This Row],[name]],FIND(",",Customer_Table[[#This Row],[name]])-1))</f>
        <v>Jenkins</v>
      </c>
    </row>
    <row r="1184" spans="1:5" ht="15.6" x14ac:dyDescent="0.3">
      <c r="A1184" s="1" t="s">
        <v>1188</v>
      </c>
      <c r="B1184" s="1" t="s">
        <v>3566</v>
      </c>
      <c r="C1184" t="str">
        <f>TRIM(MID(Customer_Table[[#This Row],[name]],FIND(",",Customer_Table[[#This Row],[name]])+1,3))</f>
        <v>Ms</v>
      </c>
      <c r="D1184" t="str">
        <f t="shared" si="18"/>
        <v>Mary-Lynn B.</v>
      </c>
      <c r="E1184" t="str">
        <f>TRIM(LEFT(Customer_Table[[#This Row],[name]],FIND(",",Customer_Table[[#This Row],[name]])-1))</f>
        <v>Currier</v>
      </c>
    </row>
    <row r="1185" spans="1:5" ht="15.6" x14ac:dyDescent="0.3">
      <c r="A1185" s="1" t="s">
        <v>1187</v>
      </c>
      <c r="B1185" s="1" t="s">
        <v>3567</v>
      </c>
      <c r="C1185" t="str">
        <f>TRIM(MID(Customer_Table[[#This Row],[name]],FIND(",",Customer_Table[[#This Row],[name]])+1,3))</f>
        <v>Mr</v>
      </c>
      <c r="D1185" t="str">
        <f t="shared" si="18"/>
        <v>Jamie A</v>
      </c>
      <c r="E1185" t="str">
        <f>TRIM(LEFT(Customer_Table[[#This Row],[name]],FIND(",",Customer_Table[[#This Row],[name]])-1))</f>
        <v>Whittendale</v>
      </c>
    </row>
    <row r="1186" spans="1:5" ht="15.6" x14ac:dyDescent="0.3">
      <c r="A1186" s="1" t="s">
        <v>1186</v>
      </c>
      <c r="B1186" s="1" t="s">
        <v>3568</v>
      </c>
      <c r="C1186" t="str">
        <f>TRIM(MID(Customer_Table[[#This Row],[name]],FIND(",",Customer_Table[[#This Row],[name]])+1,3))</f>
        <v>Mr</v>
      </c>
      <c r="D1186" t="str">
        <f t="shared" si="18"/>
        <v>Jeffrey A.</v>
      </c>
      <c r="E1186" t="str">
        <f>TRIM(LEFT(Customer_Table[[#This Row],[name]],FIND(",",Customer_Table[[#This Row],[name]])-1))</f>
        <v>Rixe</v>
      </c>
    </row>
    <row r="1187" spans="1:5" ht="15.6" x14ac:dyDescent="0.3">
      <c r="A1187" s="1" t="s">
        <v>1185</v>
      </c>
      <c r="B1187" s="1" t="s">
        <v>3569</v>
      </c>
      <c r="C1187" t="str">
        <f>TRIM(MID(Customer_Table[[#This Row],[name]],FIND(",",Customer_Table[[#This Row],[name]])+1,3))</f>
        <v>Ms</v>
      </c>
      <c r="D1187" t="str">
        <f t="shared" si="18"/>
        <v>Nicole</v>
      </c>
      <c r="E1187" t="str">
        <f>TRIM(LEFT(Customer_Table[[#This Row],[name]],FIND(",",Customer_Table[[#This Row],[name]])-1))</f>
        <v>Ballon-Landa</v>
      </c>
    </row>
    <row r="1188" spans="1:5" ht="15.6" x14ac:dyDescent="0.3">
      <c r="A1188" s="1" t="s">
        <v>1184</v>
      </c>
      <c r="B1188" s="1" t="s">
        <v>3570</v>
      </c>
      <c r="C1188" t="str">
        <f>TRIM(MID(Customer_Table[[#This Row],[name]],FIND(",",Customer_Table[[#This Row],[name]])+1,3))</f>
        <v>Ms</v>
      </c>
      <c r="D1188" t="str">
        <f t="shared" si="18"/>
        <v>Audrey</v>
      </c>
      <c r="E1188" t="str">
        <f>TRIM(LEFT(Customer_Table[[#This Row],[name]],FIND(",",Customer_Table[[#This Row],[name]])-1))</f>
        <v>Zaferos</v>
      </c>
    </row>
    <row r="1189" spans="1:5" ht="15.6" x14ac:dyDescent="0.3">
      <c r="A1189" s="1" t="s">
        <v>1183</v>
      </c>
      <c r="B1189" s="1" t="s">
        <v>3571</v>
      </c>
      <c r="C1189" t="str">
        <f>TRIM(MID(Customer_Table[[#This Row],[name]],FIND(",",Customer_Table[[#This Row],[name]])+1,3))</f>
        <v>Mr</v>
      </c>
      <c r="D1189" t="str">
        <f t="shared" si="18"/>
        <v>Jacob</v>
      </c>
      <c r="E1189" t="str">
        <f>TRIM(LEFT(Customer_Table[[#This Row],[name]],FIND(",",Customer_Table[[#This Row],[name]])-1))</f>
        <v>Jackson</v>
      </c>
    </row>
    <row r="1190" spans="1:5" ht="15.6" x14ac:dyDescent="0.3">
      <c r="A1190" s="1" t="s">
        <v>1182</v>
      </c>
      <c r="B1190" s="1" t="s">
        <v>3572</v>
      </c>
      <c r="C1190" t="str">
        <f>TRIM(MID(Customer_Table[[#This Row],[name]],FIND(",",Customer_Table[[#This Row],[name]])+1,3))</f>
        <v>Mr</v>
      </c>
      <c r="D1190" t="str">
        <f t="shared" si="18"/>
        <v>Daniel S</v>
      </c>
      <c r="E1190" t="str">
        <f>TRIM(LEFT(Customer_Table[[#This Row],[name]],FIND(",",Customer_Table[[#This Row],[name]])-1))</f>
        <v>Evans Marke</v>
      </c>
    </row>
    <row r="1191" spans="1:5" ht="15.6" x14ac:dyDescent="0.3">
      <c r="A1191" s="1" t="s">
        <v>1181</v>
      </c>
      <c r="B1191" s="1" t="s">
        <v>3573</v>
      </c>
      <c r="C1191" t="str">
        <f>TRIM(MID(Customer_Table[[#This Row],[name]],FIND(",",Customer_Table[[#This Row],[name]])+1,3))</f>
        <v>Mr</v>
      </c>
      <c r="D1191" t="str">
        <f t="shared" si="18"/>
        <v>Marc C.</v>
      </c>
      <c r="E1191" t="str">
        <f>TRIM(LEFT(Customer_Table[[#This Row],[name]],FIND(",",Customer_Table[[#This Row],[name]])-1))</f>
        <v>Samland</v>
      </c>
    </row>
    <row r="1192" spans="1:5" ht="15.6" x14ac:dyDescent="0.3">
      <c r="A1192" s="1" t="s">
        <v>1180</v>
      </c>
      <c r="B1192" s="1" t="s">
        <v>3574</v>
      </c>
      <c r="C1192" t="str">
        <f>TRIM(MID(Customer_Table[[#This Row],[name]],FIND(",",Customer_Table[[#This Row],[name]])+1,3))</f>
        <v>Mr</v>
      </c>
      <c r="D1192" t="str">
        <f t="shared" si="18"/>
        <v>Mark S</v>
      </c>
      <c r="E1192" t="str">
        <f>TRIM(LEFT(Customer_Table[[#This Row],[name]],FIND(",",Customer_Table[[#This Row],[name]])-1))</f>
        <v>Shapiro</v>
      </c>
    </row>
    <row r="1193" spans="1:5" ht="15.6" x14ac:dyDescent="0.3">
      <c r="A1193" s="1" t="s">
        <v>1179</v>
      </c>
      <c r="B1193" s="1" t="s">
        <v>3575</v>
      </c>
      <c r="C1193" t="str">
        <f>TRIM(MID(Customer_Table[[#This Row],[name]],FIND(",",Customer_Table[[#This Row],[name]])+1,3))</f>
        <v>Mr</v>
      </c>
      <c r="D1193" t="str">
        <f t="shared" si="18"/>
        <v>Dan</v>
      </c>
      <c r="E1193" t="str">
        <f>TRIM(LEFT(Customer_Table[[#This Row],[name]],FIND(",",Customer_Table[[#This Row],[name]])-1))</f>
        <v>Snitzer</v>
      </c>
    </row>
    <row r="1194" spans="1:5" ht="15.6" x14ac:dyDescent="0.3">
      <c r="A1194" s="1" t="s">
        <v>1178</v>
      </c>
      <c r="B1194" s="1" t="s">
        <v>3576</v>
      </c>
      <c r="C1194" t="str">
        <f>TRIM(MID(Customer_Table[[#This Row],[name]],FIND(",",Customer_Table[[#This Row],[name]])+1,3))</f>
        <v>Ms</v>
      </c>
      <c r="D1194" t="str">
        <f t="shared" si="18"/>
        <v>Gabriela</v>
      </c>
      <c r="E1194" t="str">
        <f>TRIM(LEFT(Customer_Table[[#This Row],[name]],FIND(",",Customer_Table[[#This Row],[name]])-1))</f>
        <v>Herra Arroyo</v>
      </c>
    </row>
    <row r="1195" spans="1:5" ht="15.6" x14ac:dyDescent="0.3">
      <c r="A1195" s="1" t="s">
        <v>1177</v>
      </c>
      <c r="B1195" s="1" t="s">
        <v>3577</v>
      </c>
      <c r="C1195" t="str">
        <f>TRIM(MID(Customer_Table[[#This Row],[name]],FIND(",",Customer_Table[[#This Row],[name]])+1,3))</f>
        <v>Ms</v>
      </c>
      <c r="D1195" t="str">
        <f t="shared" si="18"/>
        <v>Amanda</v>
      </c>
      <c r="E1195" t="str">
        <f>TRIM(LEFT(Customer_Table[[#This Row],[name]],FIND(",",Customer_Table[[#This Row],[name]])-1))</f>
        <v>Watters</v>
      </c>
    </row>
    <row r="1196" spans="1:5" ht="15.6" x14ac:dyDescent="0.3">
      <c r="A1196" s="1" t="s">
        <v>1176</v>
      </c>
      <c r="B1196" s="1" t="s">
        <v>3578</v>
      </c>
      <c r="C1196" t="str">
        <f>TRIM(MID(Customer_Table[[#This Row],[name]],FIND(",",Customer_Table[[#This Row],[name]])+1,3))</f>
        <v>Ms</v>
      </c>
      <c r="D1196" t="str">
        <f t="shared" si="18"/>
        <v>Dara</v>
      </c>
      <c r="E1196" t="str">
        <f>TRIM(LEFT(Customer_Table[[#This Row],[name]],FIND(",",Customer_Table[[#This Row],[name]])-1))</f>
        <v>Steele-Belkin</v>
      </c>
    </row>
    <row r="1197" spans="1:5" ht="15.6" x14ac:dyDescent="0.3">
      <c r="A1197" s="1" t="s">
        <v>1175</v>
      </c>
      <c r="B1197" s="1" t="s">
        <v>3579</v>
      </c>
      <c r="C1197" t="str">
        <f>TRIM(MID(Customer_Table[[#This Row],[name]],FIND(",",Customer_Table[[#This Row],[name]])+1,3))</f>
        <v>Ms</v>
      </c>
      <c r="D1197" t="str">
        <f t="shared" si="18"/>
        <v>Rachelle R</v>
      </c>
      <c r="E1197" t="str">
        <f>TRIM(LEFT(Customer_Table[[#This Row],[name]],FIND(",",Customer_Table[[#This Row],[name]])-1))</f>
        <v>Christensen</v>
      </c>
    </row>
    <row r="1198" spans="1:5" ht="15.6" x14ac:dyDescent="0.3">
      <c r="A1198" s="1" t="s">
        <v>1174</v>
      </c>
      <c r="B1198" s="1" t="s">
        <v>3580</v>
      </c>
      <c r="C1198" t="str">
        <f>TRIM(MID(Customer_Table[[#This Row],[name]],FIND(",",Customer_Table[[#This Row],[name]])+1,3))</f>
        <v>Ms</v>
      </c>
      <c r="D1198" t="str">
        <f t="shared" si="18"/>
        <v>Brenda J</v>
      </c>
      <c r="E1198" t="str">
        <f>TRIM(LEFT(Customer_Table[[#This Row],[name]],FIND(",",Customer_Table[[#This Row],[name]])-1))</f>
        <v>Hodge</v>
      </c>
    </row>
    <row r="1199" spans="1:5" ht="15.6" x14ac:dyDescent="0.3">
      <c r="A1199" s="1" t="s">
        <v>1173</v>
      </c>
      <c r="B1199" s="1" t="s">
        <v>3581</v>
      </c>
      <c r="C1199" t="str">
        <f>TRIM(MID(Customer_Table[[#This Row],[name]],FIND(",",Customer_Table[[#This Row],[name]])+1,3))</f>
        <v>Mr</v>
      </c>
      <c r="D1199" t="str">
        <f t="shared" si="18"/>
        <v>Tim</v>
      </c>
      <c r="E1199" t="str">
        <f>TRIM(LEFT(Customer_Table[[#This Row],[name]],FIND(",",Customer_Table[[#This Row],[name]])-1))</f>
        <v>Rusterholz</v>
      </c>
    </row>
    <row r="1200" spans="1:5" ht="15.6" x14ac:dyDescent="0.3">
      <c r="A1200" s="1" t="s">
        <v>1172</v>
      </c>
      <c r="B1200" s="1" t="s">
        <v>3582</v>
      </c>
      <c r="C1200" t="str">
        <f>TRIM(MID(Customer_Table[[#This Row],[name]],FIND(",",Customer_Table[[#This Row],[name]])+1,3))</f>
        <v>Mr</v>
      </c>
      <c r="D1200" t="str">
        <f t="shared" si="18"/>
        <v>Sylvain</v>
      </c>
      <c r="E1200" t="str">
        <f>TRIM(LEFT(Customer_Table[[#This Row],[name]],FIND(",",Customer_Table[[#This Row],[name]])-1))</f>
        <v>Lafrance</v>
      </c>
    </row>
    <row r="1201" spans="1:5" ht="15.6" x14ac:dyDescent="0.3">
      <c r="A1201" s="1" t="s">
        <v>1171</v>
      </c>
      <c r="B1201" s="1" t="s">
        <v>3583</v>
      </c>
      <c r="C1201" t="str">
        <f>TRIM(MID(Customer_Table[[#This Row],[name]],FIND(",",Customer_Table[[#This Row],[name]])+1,3))</f>
        <v>Mr</v>
      </c>
      <c r="D1201" t="str">
        <f t="shared" si="18"/>
        <v>Lisa M</v>
      </c>
      <c r="E1201" t="str">
        <f>TRIM(LEFT(Customer_Table[[#This Row],[name]],FIND(",",Customer_Table[[#This Row],[name]])-1))</f>
        <v>Hallis</v>
      </c>
    </row>
    <row r="1202" spans="1:5" ht="15.6" x14ac:dyDescent="0.3">
      <c r="A1202" s="1" t="s">
        <v>1170</v>
      </c>
      <c r="B1202" s="1" t="s">
        <v>3584</v>
      </c>
      <c r="C1202" t="str">
        <f>TRIM(MID(Customer_Table[[#This Row],[name]],FIND(",",Customer_Table[[#This Row],[name]])+1,3))</f>
        <v>Mr</v>
      </c>
      <c r="D1202" t="str">
        <f t="shared" si="18"/>
        <v>Ryan</v>
      </c>
      <c r="E1202" t="str">
        <f>TRIM(LEFT(Customer_Table[[#This Row],[name]],FIND(",",Customer_Table[[#This Row],[name]])-1))</f>
        <v>Marshall</v>
      </c>
    </row>
    <row r="1203" spans="1:5" ht="15.6" x14ac:dyDescent="0.3">
      <c r="A1203" s="1" t="s">
        <v>1169</v>
      </c>
      <c r="B1203" s="1" t="s">
        <v>3585</v>
      </c>
      <c r="C1203" t="str">
        <f>TRIM(MID(Customer_Table[[#This Row],[name]],FIND(",",Customer_Table[[#This Row],[name]])+1,3))</f>
        <v>Mr</v>
      </c>
      <c r="D1203" t="str">
        <f t="shared" si="18"/>
        <v>Kaitlin M</v>
      </c>
      <c r="E1203" t="str">
        <f>TRIM(LEFT(Customer_Table[[#This Row],[name]],FIND(",",Customer_Table[[#This Row],[name]])-1))</f>
        <v>Salowitz</v>
      </c>
    </row>
    <row r="1204" spans="1:5" ht="15.6" x14ac:dyDescent="0.3">
      <c r="A1204" s="1" t="s">
        <v>1168</v>
      </c>
      <c r="B1204" s="1" t="s">
        <v>3586</v>
      </c>
      <c r="C1204" t="str">
        <f>TRIM(MID(Customer_Table[[#This Row],[name]],FIND(",",Customer_Table[[#This Row],[name]])+1,3))</f>
        <v>Mr</v>
      </c>
      <c r="D1204" t="str">
        <f t="shared" si="18"/>
        <v>William R.</v>
      </c>
      <c r="E1204" t="str">
        <f>TRIM(LEFT(Customer_Table[[#This Row],[name]],FIND(",",Customer_Table[[#This Row],[name]])-1))</f>
        <v>Blake</v>
      </c>
    </row>
    <row r="1205" spans="1:5" ht="15.6" x14ac:dyDescent="0.3">
      <c r="A1205" s="1" t="s">
        <v>1167</v>
      </c>
      <c r="B1205" s="1" t="s">
        <v>3587</v>
      </c>
      <c r="C1205" t="str">
        <f>TRIM(MID(Customer_Table[[#This Row],[name]],FIND(",",Customer_Table[[#This Row],[name]])+1,3))</f>
        <v>Mr</v>
      </c>
      <c r="D1205" t="str">
        <f t="shared" si="18"/>
        <v>Bruce</v>
      </c>
      <c r="E1205" t="str">
        <f>TRIM(LEFT(Customer_Table[[#This Row],[name]],FIND(",",Customer_Table[[#This Row],[name]])-1))</f>
        <v>Langerak</v>
      </c>
    </row>
    <row r="1206" spans="1:5" ht="15.6" x14ac:dyDescent="0.3">
      <c r="A1206" s="1" t="s">
        <v>1166</v>
      </c>
      <c r="B1206" s="1" t="s">
        <v>3588</v>
      </c>
      <c r="C1206" t="str">
        <f>TRIM(MID(Customer_Table[[#This Row],[name]],FIND(",",Customer_Table[[#This Row],[name]])+1,3))</f>
        <v>Mr</v>
      </c>
      <c r="D1206" t="str">
        <f t="shared" si="18"/>
        <v>Veronica</v>
      </c>
      <c r="E1206" t="str">
        <f>TRIM(LEFT(Customer_Table[[#This Row],[name]],FIND(",",Customer_Table[[#This Row],[name]])-1))</f>
        <v>Bonilla</v>
      </c>
    </row>
    <row r="1207" spans="1:5" ht="15.6" x14ac:dyDescent="0.3">
      <c r="A1207" s="1" t="s">
        <v>1165</v>
      </c>
      <c r="B1207" s="1" t="s">
        <v>3589</v>
      </c>
      <c r="C1207" t="str">
        <f>TRIM(MID(Customer_Table[[#This Row],[name]],FIND(",",Customer_Table[[#This Row],[name]])+1,3))</f>
        <v>Mr</v>
      </c>
      <c r="D1207" t="str">
        <f t="shared" si="18"/>
        <v>Warren</v>
      </c>
      <c r="E1207" t="str">
        <f>TRIM(LEFT(Customer_Table[[#This Row],[name]],FIND(",",Customer_Table[[#This Row],[name]])-1))</f>
        <v>Ciabattoni</v>
      </c>
    </row>
    <row r="1208" spans="1:5" ht="15.6" x14ac:dyDescent="0.3">
      <c r="A1208" s="1" t="s">
        <v>1164</v>
      </c>
      <c r="B1208" s="1" t="s">
        <v>3590</v>
      </c>
      <c r="C1208" t="str">
        <f>TRIM(MID(Customer_Table[[#This Row],[name]],FIND(",",Customer_Table[[#This Row],[name]])+1,3))</f>
        <v>Mr</v>
      </c>
      <c r="D1208" t="str">
        <f t="shared" si="18"/>
        <v>Daniela</v>
      </c>
      <c r="E1208" t="str">
        <f>TRIM(LEFT(Customer_Table[[#This Row],[name]],FIND(",",Customer_Table[[#This Row],[name]])-1))</f>
        <v>Escanero Palmer</v>
      </c>
    </row>
    <row r="1209" spans="1:5" ht="15.6" x14ac:dyDescent="0.3">
      <c r="A1209" s="1" t="s">
        <v>1163</v>
      </c>
      <c r="B1209" s="1" t="s">
        <v>3591</v>
      </c>
      <c r="C1209" t="str">
        <f>TRIM(MID(Customer_Table[[#This Row],[name]],FIND(",",Customer_Table[[#This Row],[name]])+1,3))</f>
        <v>Ms</v>
      </c>
      <c r="D1209" t="str">
        <f t="shared" si="18"/>
        <v>Deirdre A</v>
      </c>
      <c r="E1209" t="str">
        <f>TRIM(LEFT(Customer_Table[[#This Row],[name]],FIND(",",Customer_Table[[#This Row],[name]])-1))</f>
        <v>Lowe</v>
      </c>
    </row>
    <row r="1210" spans="1:5" ht="15.6" x14ac:dyDescent="0.3">
      <c r="A1210" s="1" t="s">
        <v>1162</v>
      </c>
      <c r="B1210" s="1" t="s">
        <v>3592</v>
      </c>
      <c r="C1210" t="str">
        <f>TRIM(MID(Customer_Table[[#This Row],[name]],FIND(",",Customer_Table[[#This Row],[name]])+1,3))</f>
        <v>Mr</v>
      </c>
      <c r="D1210" t="str">
        <f t="shared" si="18"/>
        <v>Mathias</v>
      </c>
      <c r="E1210" t="str">
        <f>TRIM(LEFT(Customer_Table[[#This Row],[name]],FIND(",",Customer_Table[[#This Row],[name]])-1))</f>
        <v>Osmark</v>
      </c>
    </row>
    <row r="1211" spans="1:5" ht="15.6" x14ac:dyDescent="0.3">
      <c r="A1211" s="1" t="s">
        <v>1161</v>
      </c>
      <c r="B1211" s="1" t="s">
        <v>3593</v>
      </c>
      <c r="C1211" t="str">
        <f>TRIM(MID(Customer_Table[[#This Row],[name]],FIND(",",Customer_Table[[#This Row],[name]])+1,3))</f>
        <v>Mr</v>
      </c>
      <c r="D1211" t="str">
        <f t="shared" si="18"/>
        <v>Matthew</v>
      </c>
      <c r="E1211" t="str">
        <f>TRIM(LEFT(Customer_Table[[#This Row],[name]],FIND(",",Customer_Table[[#This Row],[name]])-1))</f>
        <v>Lawson</v>
      </c>
    </row>
    <row r="1212" spans="1:5" ht="15.6" x14ac:dyDescent="0.3">
      <c r="A1212" s="1" t="s">
        <v>1160</v>
      </c>
      <c r="B1212" s="1" t="s">
        <v>3594</v>
      </c>
      <c r="C1212" t="str">
        <f>TRIM(MID(Customer_Table[[#This Row],[name]],FIND(",",Customer_Table[[#This Row],[name]])+1,3))</f>
        <v>Mr</v>
      </c>
      <c r="D1212" t="str">
        <f t="shared" si="18"/>
        <v>Kurt</v>
      </c>
      <c r="E1212" t="str">
        <f>TRIM(LEFT(Customer_Table[[#This Row],[name]],FIND(",",Customer_Table[[#This Row],[name]])-1))</f>
        <v>Warwick</v>
      </c>
    </row>
    <row r="1213" spans="1:5" ht="15.6" x14ac:dyDescent="0.3">
      <c r="A1213" s="1" t="s">
        <v>1159</v>
      </c>
      <c r="B1213" s="1" t="s">
        <v>3595</v>
      </c>
      <c r="C1213" t="str">
        <f>TRIM(MID(Customer_Table[[#This Row],[name]],FIND(",",Customer_Table[[#This Row],[name]])+1,3))</f>
        <v>Mr</v>
      </c>
      <c r="D1213" t="str">
        <f t="shared" si="18"/>
        <v>Samuel</v>
      </c>
      <c r="E1213" t="str">
        <f>TRIM(LEFT(Customer_Table[[#This Row],[name]],FIND(",",Customer_Table[[#This Row],[name]])-1))</f>
        <v>Magnuson</v>
      </c>
    </row>
    <row r="1214" spans="1:5" ht="15.6" x14ac:dyDescent="0.3">
      <c r="A1214" s="1" t="s">
        <v>1158</v>
      </c>
      <c r="B1214" s="1" t="s">
        <v>3596</v>
      </c>
      <c r="C1214" t="str">
        <f>TRIM(MID(Customer_Table[[#This Row],[name]],FIND(",",Customer_Table[[#This Row],[name]])+1,3))</f>
        <v>Mr</v>
      </c>
      <c r="D1214" t="str">
        <f t="shared" si="18"/>
        <v>Emily</v>
      </c>
      <c r="E1214" t="str">
        <f>TRIM(LEFT(Customer_Table[[#This Row],[name]],FIND(",",Customer_Table[[#This Row],[name]])-1))</f>
        <v>Marsh</v>
      </c>
    </row>
    <row r="1215" spans="1:5" ht="15.6" x14ac:dyDescent="0.3">
      <c r="A1215" s="1" t="s">
        <v>1157</v>
      </c>
      <c r="B1215" s="1" t="s">
        <v>3597</v>
      </c>
      <c r="C1215" t="str">
        <f>TRIM(MID(Customer_Table[[#This Row],[name]],FIND(",",Customer_Table[[#This Row],[name]])+1,3))</f>
        <v>Ms</v>
      </c>
      <c r="D1215" t="str">
        <f t="shared" si="18"/>
        <v>Tiffany</v>
      </c>
      <c r="E1215" t="str">
        <f>TRIM(LEFT(Customer_Table[[#This Row],[name]],FIND(",",Customer_Table[[#This Row],[name]])-1))</f>
        <v>Kari</v>
      </c>
    </row>
    <row r="1216" spans="1:5" ht="15.6" x14ac:dyDescent="0.3">
      <c r="A1216" s="1" t="s">
        <v>1156</v>
      </c>
      <c r="B1216" s="1" t="s">
        <v>3598</v>
      </c>
      <c r="C1216" t="str">
        <f>TRIM(MID(Customer_Table[[#This Row],[name]],FIND(",",Customer_Table[[#This Row],[name]])+1,3))</f>
        <v>Mr</v>
      </c>
      <c r="D1216" t="str">
        <f t="shared" si="18"/>
        <v>Alex F</v>
      </c>
      <c r="E1216" t="str">
        <f>TRIM(LEFT(Customer_Table[[#This Row],[name]],FIND(",",Customer_Table[[#This Row],[name]])-1))</f>
        <v>Standiford</v>
      </c>
    </row>
    <row r="1217" spans="1:5" ht="15.6" x14ac:dyDescent="0.3">
      <c r="A1217" s="1" t="s">
        <v>1155</v>
      </c>
      <c r="B1217" s="1" t="s">
        <v>3599</v>
      </c>
      <c r="C1217" t="str">
        <f>TRIM(MID(Customer_Table[[#This Row],[name]],FIND(",",Customer_Table[[#This Row],[name]])+1,3))</f>
        <v>Ms</v>
      </c>
      <c r="D1217" t="str">
        <f t="shared" si="18"/>
        <v>Alice</v>
      </c>
      <c r="E1217" t="str">
        <f>TRIM(LEFT(Customer_Table[[#This Row],[name]],FIND(",",Customer_Table[[#This Row],[name]])-1))</f>
        <v>Sherwin</v>
      </c>
    </row>
    <row r="1218" spans="1:5" ht="15.6" x14ac:dyDescent="0.3">
      <c r="A1218" s="1" t="s">
        <v>1154</v>
      </c>
      <c r="B1218" s="1" t="s">
        <v>3600</v>
      </c>
      <c r="C1218" t="str">
        <f>TRIM(MID(Customer_Table[[#This Row],[name]],FIND(",",Customer_Table[[#This Row],[name]])+1,3))</f>
        <v>Ms</v>
      </c>
      <c r="D1218" t="str">
        <f t="shared" ref="D1218:D1281" si="19">TRIM(MID(B1218,FIND(" ",B1218,FIND(",",B1218)+2)+1,LEN(B1218)))</f>
        <v>Allison M.</v>
      </c>
      <c r="E1218" t="str">
        <f>TRIM(LEFT(Customer_Table[[#This Row],[name]],FIND(",",Customer_Table[[#This Row],[name]])-1))</f>
        <v>Parker</v>
      </c>
    </row>
    <row r="1219" spans="1:5" ht="15.6" x14ac:dyDescent="0.3">
      <c r="A1219" s="1" t="s">
        <v>1153</v>
      </c>
      <c r="B1219" s="1" t="s">
        <v>3601</v>
      </c>
      <c r="C1219" t="str">
        <f>TRIM(MID(Customer_Table[[#This Row],[name]],FIND(",",Customer_Table[[#This Row],[name]])+1,3))</f>
        <v>Mr</v>
      </c>
      <c r="D1219" t="str">
        <f t="shared" si="19"/>
        <v>Johannes Fiskerstand</v>
      </c>
      <c r="E1219" t="str">
        <f>TRIM(LEFT(Customer_Table[[#This Row],[name]],FIND(",",Customer_Table[[#This Row],[name]])-1))</f>
        <v>Blekeli</v>
      </c>
    </row>
    <row r="1220" spans="1:5" ht="15.6" x14ac:dyDescent="0.3">
      <c r="A1220" s="1" t="s">
        <v>1152</v>
      </c>
      <c r="B1220" s="1" t="s">
        <v>3602</v>
      </c>
      <c r="C1220" t="str">
        <f>TRIM(MID(Customer_Table[[#This Row],[name]],FIND(",",Customer_Table[[#This Row],[name]])+1,3))</f>
        <v>Mr</v>
      </c>
      <c r="D1220" t="str">
        <f t="shared" si="19"/>
        <v>Stephen</v>
      </c>
      <c r="E1220" t="str">
        <f>TRIM(LEFT(Customer_Table[[#This Row],[name]],FIND(",",Customer_Table[[#This Row],[name]])-1))</f>
        <v>Vangampleare</v>
      </c>
    </row>
    <row r="1221" spans="1:5" ht="15.6" x14ac:dyDescent="0.3">
      <c r="A1221" s="1" t="s">
        <v>1151</v>
      </c>
      <c r="B1221" s="1" t="s">
        <v>3603</v>
      </c>
      <c r="C1221" t="str">
        <f>TRIM(MID(Customer_Table[[#This Row],[name]],FIND(",",Customer_Table[[#This Row],[name]])+1,3))</f>
        <v>Mr</v>
      </c>
      <c r="D1221" t="str">
        <f t="shared" si="19"/>
        <v>Jon M</v>
      </c>
      <c r="E1221" t="str">
        <f>TRIM(LEFT(Customer_Table[[#This Row],[name]],FIND(",",Customer_Table[[#This Row],[name]])-1))</f>
        <v>Hiatt</v>
      </c>
    </row>
    <row r="1222" spans="1:5" ht="15.6" x14ac:dyDescent="0.3">
      <c r="A1222" s="1" t="s">
        <v>1150</v>
      </c>
      <c r="B1222" s="1" t="s">
        <v>3604</v>
      </c>
      <c r="C1222" t="str">
        <f>TRIM(MID(Customer_Table[[#This Row],[name]],FIND(",",Customer_Table[[#This Row],[name]])+1,3))</f>
        <v>Mr</v>
      </c>
      <c r="D1222" t="str">
        <f t="shared" si="19"/>
        <v>Fasil</v>
      </c>
      <c r="E1222" t="str">
        <f>TRIM(LEFT(Customer_Table[[#This Row],[name]],FIND(",",Customer_Table[[#This Row],[name]])-1))</f>
        <v>Tadesse</v>
      </c>
    </row>
    <row r="1223" spans="1:5" ht="15.6" x14ac:dyDescent="0.3">
      <c r="A1223" s="1" t="s">
        <v>1149</v>
      </c>
      <c r="B1223" s="1" t="s">
        <v>3605</v>
      </c>
      <c r="C1223" t="str">
        <f>TRIM(MID(Customer_Table[[#This Row],[name]],FIND(",",Customer_Table[[#This Row],[name]])+1,3))</f>
        <v>Ms</v>
      </c>
      <c r="D1223" t="str">
        <f t="shared" si="19"/>
        <v>Megan C.</v>
      </c>
      <c r="E1223" t="str">
        <f>TRIM(LEFT(Customer_Table[[#This Row],[name]],FIND(",",Customer_Table[[#This Row],[name]])-1))</f>
        <v>Jaswell</v>
      </c>
    </row>
    <row r="1224" spans="1:5" ht="15.6" x14ac:dyDescent="0.3">
      <c r="A1224" s="1" t="s">
        <v>1148</v>
      </c>
      <c r="B1224" s="1" t="s">
        <v>3606</v>
      </c>
      <c r="C1224" t="str">
        <f>TRIM(MID(Customer_Table[[#This Row],[name]],FIND(",",Customer_Table[[#This Row],[name]])+1,3))</f>
        <v>Ms</v>
      </c>
      <c r="D1224" t="str">
        <f t="shared" si="19"/>
        <v>Lisa J.</v>
      </c>
      <c r="E1224" t="str">
        <f>TRIM(LEFT(Customer_Table[[#This Row],[name]],FIND(",",Customer_Table[[#This Row],[name]])-1))</f>
        <v>Phillips-Cook</v>
      </c>
    </row>
    <row r="1225" spans="1:5" ht="15.6" x14ac:dyDescent="0.3">
      <c r="A1225" s="1" t="s">
        <v>1147</v>
      </c>
      <c r="B1225" s="1" t="s">
        <v>3607</v>
      </c>
      <c r="C1225" t="str">
        <f>TRIM(MID(Customer_Table[[#This Row],[name]],FIND(",",Customer_Table[[#This Row],[name]])+1,3))</f>
        <v>Mr</v>
      </c>
      <c r="D1225" t="str">
        <f t="shared" si="19"/>
        <v>Doron P</v>
      </c>
      <c r="E1225" t="str">
        <f>TRIM(LEFT(Customer_Table[[#This Row],[name]],FIND(",",Customer_Table[[#This Row],[name]])-1))</f>
        <v>Clark</v>
      </c>
    </row>
    <row r="1226" spans="1:5" ht="15.6" x14ac:dyDescent="0.3">
      <c r="A1226" s="1" t="s">
        <v>1146</v>
      </c>
      <c r="B1226" s="1" t="s">
        <v>3608</v>
      </c>
      <c r="C1226" t="str">
        <f>TRIM(MID(Customer_Table[[#This Row],[name]],FIND(",",Customer_Table[[#This Row],[name]])+1,3))</f>
        <v>Ms</v>
      </c>
      <c r="D1226" t="str">
        <f t="shared" si="19"/>
        <v>Katharina</v>
      </c>
      <c r="E1226" t="str">
        <f>TRIM(LEFT(Customer_Table[[#This Row],[name]],FIND(",",Customer_Table[[#This Row],[name]])-1))</f>
        <v>Wang</v>
      </c>
    </row>
    <row r="1227" spans="1:5" ht="15.6" x14ac:dyDescent="0.3">
      <c r="A1227" s="1" t="s">
        <v>1145</v>
      </c>
      <c r="B1227" s="1" t="s">
        <v>3609</v>
      </c>
      <c r="C1227" t="str">
        <f>TRIM(MID(Customer_Table[[#This Row],[name]],FIND(",",Customer_Table[[#This Row],[name]])+1,3))</f>
        <v>Mr</v>
      </c>
      <c r="D1227" t="str">
        <f t="shared" si="19"/>
        <v>Carl</v>
      </c>
      <c r="E1227" t="str">
        <f>TRIM(LEFT(Customer_Table[[#This Row],[name]],FIND(",",Customer_Table[[#This Row],[name]])-1))</f>
        <v>Desruisseaux</v>
      </c>
    </row>
    <row r="1228" spans="1:5" ht="15.6" x14ac:dyDescent="0.3">
      <c r="A1228" s="1" t="s">
        <v>1144</v>
      </c>
      <c r="B1228" s="1" t="s">
        <v>3610</v>
      </c>
      <c r="C1228" t="str">
        <f>TRIM(MID(Customer_Table[[#This Row],[name]],FIND(",",Customer_Table[[#This Row],[name]])+1,3))</f>
        <v>Ms</v>
      </c>
      <c r="D1228" t="str">
        <f t="shared" si="19"/>
        <v>Kelsey J.</v>
      </c>
      <c r="E1228" t="str">
        <f>TRIM(LEFT(Customer_Table[[#This Row],[name]],FIND(",",Customer_Table[[#This Row],[name]])-1))</f>
        <v>Ripp</v>
      </c>
    </row>
    <row r="1229" spans="1:5" ht="15.6" x14ac:dyDescent="0.3">
      <c r="A1229" s="1" t="s">
        <v>1143</v>
      </c>
      <c r="B1229" s="1" t="s">
        <v>3611</v>
      </c>
      <c r="C1229" t="str">
        <f>TRIM(MID(Customer_Table[[#This Row],[name]],FIND(",",Customer_Table[[#This Row],[name]])+1,3))</f>
        <v>Mr</v>
      </c>
      <c r="D1229" t="str">
        <f t="shared" si="19"/>
        <v>Stephen A.</v>
      </c>
      <c r="E1229" t="str">
        <f>TRIM(LEFT(Customer_Table[[#This Row],[name]],FIND(",",Customer_Table[[#This Row],[name]])-1))</f>
        <v>Harris</v>
      </c>
    </row>
    <row r="1230" spans="1:5" ht="15.6" x14ac:dyDescent="0.3">
      <c r="A1230" s="1" t="s">
        <v>1142</v>
      </c>
      <c r="B1230" s="1" t="s">
        <v>3612</v>
      </c>
      <c r="C1230" t="str">
        <f>TRIM(MID(Customer_Table[[#This Row],[name]],FIND(",",Customer_Table[[#This Row],[name]])+1,3))</f>
        <v>Mr</v>
      </c>
      <c r="D1230" t="str">
        <f t="shared" si="19"/>
        <v>Dan</v>
      </c>
      <c r="E1230" t="str">
        <f>TRIM(LEFT(Customer_Table[[#This Row],[name]],FIND(",",Customer_Table[[#This Row],[name]])-1))</f>
        <v>Shafer</v>
      </c>
    </row>
    <row r="1231" spans="1:5" ht="15.6" x14ac:dyDescent="0.3">
      <c r="A1231" s="1" t="s">
        <v>1141</v>
      </c>
      <c r="B1231" s="1" t="s">
        <v>3613</v>
      </c>
      <c r="C1231" t="str">
        <f>TRIM(MID(Customer_Table[[#This Row],[name]],FIND(",",Customer_Table[[#This Row],[name]])+1,3))</f>
        <v>Ms</v>
      </c>
      <c r="D1231" t="str">
        <f t="shared" si="19"/>
        <v>Katie C</v>
      </c>
      <c r="E1231" t="str">
        <f>TRIM(LEFT(Customer_Table[[#This Row],[name]],FIND(",",Customer_Table[[#This Row],[name]])-1))</f>
        <v>Hemesath</v>
      </c>
    </row>
    <row r="1232" spans="1:5" ht="15.6" x14ac:dyDescent="0.3">
      <c r="A1232" s="1" t="s">
        <v>1140</v>
      </c>
      <c r="B1232" s="1" t="s">
        <v>3614</v>
      </c>
      <c r="C1232" t="str">
        <f>TRIM(MID(Customer_Table[[#This Row],[name]],FIND(",",Customer_Table[[#This Row],[name]])+1,3))</f>
        <v>Ms</v>
      </c>
      <c r="D1232" t="str">
        <f t="shared" si="19"/>
        <v>Melissa K</v>
      </c>
      <c r="E1232" t="str">
        <f>TRIM(LEFT(Customer_Table[[#This Row],[name]],FIND(",",Customer_Table[[#This Row],[name]])-1))</f>
        <v>Vinci</v>
      </c>
    </row>
    <row r="1233" spans="1:5" ht="15.6" x14ac:dyDescent="0.3">
      <c r="A1233" s="1" t="s">
        <v>1139</v>
      </c>
      <c r="B1233" s="1" t="s">
        <v>3615</v>
      </c>
      <c r="C1233" t="str">
        <f>TRIM(MID(Customer_Table[[#This Row],[name]],FIND(",",Customer_Table[[#This Row],[name]])+1,3))</f>
        <v>Ms</v>
      </c>
      <c r="D1233" t="str">
        <f t="shared" si="19"/>
        <v>Kara H</v>
      </c>
      <c r="E1233" t="str">
        <f>TRIM(LEFT(Customer_Table[[#This Row],[name]],FIND(",",Customer_Table[[#This Row],[name]])-1))</f>
        <v>Diamond-Husmann</v>
      </c>
    </row>
    <row r="1234" spans="1:5" ht="15.6" x14ac:dyDescent="0.3">
      <c r="A1234" s="1" t="s">
        <v>1138</v>
      </c>
      <c r="B1234" s="1" t="s">
        <v>3616</v>
      </c>
      <c r="C1234" t="str">
        <f>TRIM(MID(Customer_Table[[#This Row],[name]],FIND(",",Customer_Table[[#This Row],[name]])+1,3))</f>
        <v>Mr</v>
      </c>
      <c r="D1234" t="str">
        <f t="shared" si="19"/>
        <v>Juan Carlos</v>
      </c>
      <c r="E1234" t="str">
        <f>TRIM(LEFT(Customer_Table[[#This Row],[name]],FIND(",",Customer_Table[[#This Row],[name]])-1))</f>
        <v>Soto</v>
      </c>
    </row>
    <row r="1235" spans="1:5" ht="15.6" x14ac:dyDescent="0.3">
      <c r="A1235" s="1" t="s">
        <v>1137</v>
      </c>
      <c r="B1235" s="1" t="s">
        <v>3617</v>
      </c>
      <c r="C1235" t="str">
        <f>TRIM(MID(Customer_Table[[#This Row],[name]],FIND(",",Customer_Table[[#This Row],[name]])+1,3))</f>
        <v>Mr</v>
      </c>
      <c r="D1235" t="str">
        <f t="shared" si="19"/>
        <v>John III</v>
      </c>
      <c r="E1235" t="str">
        <f>TRIM(LEFT(Customer_Table[[#This Row],[name]],FIND(",",Customer_Table[[#This Row],[name]])-1))</f>
        <v>Howard</v>
      </c>
    </row>
    <row r="1236" spans="1:5" ht="15.6" x14ac:dyDescent="0.3">
      <c r="A1236" s="1" t="s">
        <v>1136</v>
      </c>
      <c r="B1236" s="1" t="s">
        <v>3618</v>
      </c>
      <c r="C1236" t="str">
        <f>TRIM(MID(Customer_Table[[#This Row],[name]],FIND(",",Customer_Table[[#This Row],[name]])+1,3))</f>
        <v>Mr</v>
      </c>
      <c r="D1236" t="str">
        <f t="shared" si="19"/>
        <v>Sarah M</v>
      </c>
      <c r="E1236" t="str">
        <f>TRIM(LEFT(Customer_Table[[#This Row],[name]],FIND(",",Customer_Table[[#This Row],[name]])-1))</f>
        <v>Patrick</v>
      </c>
    </row>
    <row r="1237" spans="1:5" ht="15.6" x14ac:dyDescent="0.3">
      <c r="A1237" s="1" t="s">
        <v>1135</v>
      </c>
      <c r="B1237" s="1" t="s">
        <v>3619</v>
      </c>
      <c r="C1237" t="str">
        <f>TRIM(MID(Customer_Table[[#This Row],[name]],FIND(",",Customer_Table[[#This Row],[name]])+1,3))</f>
        <v>Mr</v>
      </c>
      <c r="D1237" t="str">
        <f t="shared" si="19"/>
        <v>Kristin C</v>
      </c>
      <c r="E1237" t="str">
        <f>TRIM(LEFT(Customer_Table[[#This Row],[name]],FIND(",",Customer_Table[[#This Row],[name]])-1))</f>
        <v>Dacko</v>
      </c>
    </row>
    <row r="1238" spans="1:5" ht="15.6" x14ac:dyDescent="0.3">
      <c r="A1238" s="1" t="s">
        <v>1134</v>
      </c>
      <c r="B1238" s="1" t="s">
        <v>3620</v>
      </c>
      <c r="C1238" t="str">
        <f>TRIM(MID(Customer_Table[[#This Row],[name]],FIND(",",Customer_Table[[#This Row],[name]])+1,3))</f>
        <v>Ms</v>
      </c>
      <c r="D1238" t="str">
        <f t="shared" si="19"/>
        <v>Casey M.</v>
      </c>
      <c r="E1238" t="str">
        <f>TRIM(LEFT(Customer_Table[[#This Row],[name]],FIND(",",Customer_Table[[#This Row],[name]])-1))</f>
        <v>Glassey</v>
      </c>
    </row>
    <row r="1239" spans="1:5" ht="15.6" x14ac:dyDescent="0.3">
      <c r="A1239" s="1" t="s">
        <v>1133</v>
      </c>
      <c r="B1239" s="1" t="s">
        <v>3621</v>
      </c>
      <c r="C1239" t="str">
        <f>TRIM(MID(Customer_Table[[#This Row],[name]],FIND(",",Customer_Table[[#This Row],[name]])+1,3))</f>
        <v>Mr</v>
      </c>
      <c r="D1239" t="str">
        <f t="shared" si="19"/>
        <v>Samuel</v>
      </c>
      <c r="E1239" t="str">
        <f>TRIM(LEFT(Customer_Table[[#This Row],[name]],FIND(",",Customer_Table[[#This Row],[name]])-1))</f>
        <v>Frechette</v>
      </c>
    </row>
    <row r="1240" spans="1:5" ht="15.6" x14ac:dyDescent="0.3">
      <c r="A1240" s="1" t="s">
        <v>1132</v>
      </c>
      <c r="B1240" s="1" t="s">
        <v>3622</v>
      </c>
      <c r="C1240" t="str">
        <f>TRIM(MID(Customer_Table[[#This Row],[name]],FIND(",",Customer_Table[[#This Row],[name]])+1,3))</f>
        <v>Mr</v>
      </c>
      <c r="D1240" t="str">
        <f t="shared" si="19"/>
        <v>Braulio</v>
      </c>
      <c r="E1240" t="str">
        <f>TRIM(LEFT(Customer_Table[[#This Row],[name]],FIND(",",Customer_Table[[#This Row],[name]])-1))</f>
        <v>Benitez</v>
      </c>
    </row>
    <row r="1241" spans="1:5" ht="15.6" x14ac:dyDescent="0.3">
      <c r="A1241" s="1" t="s">
        <v>1131</v>
      </c>
      <c r="B1241" s="1" t="s">
        <v>3623</v>
      </c>
      <c r="C1241" t="str">
        <f>TRIM(MID(Customer_Table[[#This Row],[name]],FIND(",",Customer_Table[[#This Row],[name]])+1,3))</f>
        <v>Ms</v>
      </c>
      <c r="D1241" t="str">
        <f t="shared" si="19"/>
        <v>Anne-Marie</v>
      </c>
      <c r="E1241" t="str">
        <f>TRIM(LEFT(Customer_Table[[#This Row],[name]],FIND(",",Customer_Table[[#This Row],[name]])-1))</f>
        <v>Gauthier</v>
      </c>
    </row>
    <row r="1242" spans="1:5" ht="15.6" x14ac:dyDescent="0.3">
      <c r="A1242" s="1" t="s">
        <v>1130</v>
      </c>
      <c r="B1242" s="1" t="s">
        <v>3624</v>
      </c>
      <c r="C1242" t="str">
        <f>TRIM(MID(Customer_Table[[#This Row],[name]],FIND(",",Customer_Table[[#This Row],[name]])+1,3))</f>
        <v>Mr</v>
      </c>
      <c r="D1242" t="str">
        <f t="shared" si="19"/>
        <v>Samuel K.</v>
      </c>
      <c r="E1242" t="str">
        <f>TRIM(LEFT(Customer_Table[[#This Row],[name]],FIND(",",Customer_Table[[#This Row],[name]])-1))</f>
        <v>Fazioli</v>
      </c>
    </row>
    <row r="1243" spans="1:5" ht="15.6" x14ac:dyDescent="0.3">
      <c r="A1243" s="1" t="s">
        <v>1129</v>
      </c>
      <c r="B1243" s="1" t="s">
        <v>3625</v>
      </c>
      <c r="C1243" t="str">
        <f>TRIM(MID(Customer_Table[[#This Row],[name]],FIND(",",Customer_Table[[#This Row],[name]])+1,3))</f>
        <v>Mr</v>
      </c>
      <c r="D1243" t="str">
        <f t="shared" si="19"/>
        <v>Yuki</v>
      </c>
      <c r="E1243" t="str">
        <f>TRIM(LEFT(Customer_Table[[#This Row],[name]],FIND(",",Customer_Table[[#This Row],[name]])-1))</f>
        <v>Chorney</v>
      </c>
    </row>
    <row r="1244" spans="1:5" ht="15.6" x14ac:dyDescent="0.3">
      <c r="A1244" s="1" t="s">
        <v>1128</v>
      </c>
      <c r="B1244" s="1" t="s">
        <v>3626</v>
      </c>
      <c r="C1244" t="str">
        <f>TRIM(MID(Customer_Table[[#This Row],[name]],FIND(",",Customer_Table[[#This Row],[name]])+1,3))</f>
        <v>Mr</v>
      </c>
      <c r="D1244" t="str">
        <f t="shared" si="19"/>
        <v>Rafer</v>
      </c>
      <c r="E1244" t="str">
        <f>TRIM(LEFT(Customer_Table[[#This Row],[name]],FIND(",",Customer_Table[[#This Row],[name]])-1))</f>
        <v>Dannenhauer</v>
      </c>
    </row>
    <row r="1245" spans="1:5" ht="15.6" x14ac:dyDescent="0.3">
      <c r="A1245" s="1" t="s">
        <v>1127</v>
      </c>
      <c r="B1245" s="1" t="s">
        <v>3627</v>
      </c>
      <c r="C1245" t="str">
        <f>TRIM(MID(Customer_Table[[#This Row],[name]],FIND(",",Customer_Table[[#This Row],[name]])+1,3))</f>
        <v>Ms</v>
      </c>
      <c r="D1245" t="str">
        <f t="shared" si="19"/>
        <v>Claire</v>
      </c>
      <c r="E1245" t="str">
        <f>TRIM(LEFT(Customer_Table[[#This Row],[name]],FIND(",",Customer_Table[[#This Row],[name]])-1))</f>
        <v>McComb</v>
      </c>
    </row>
    <row r="1246" spans="1:5" ht="15.6" x14ac:dyDescent="0.3">
      <c r="A1246" s="1" t="s">
        <v>1126</v>
      </c>
      <c r="B1246" s="1" t="s">
        <v>3628</v>
      </c>
      <c r="C1246" t="str">
        <f>TRIM(MID(Customer_Table[[#This Row],[name]],FIND(",",Customer_Table[[#This Row],[name]])+1,3))</f>
        <v>Ms</v>
      </c>
      <c r="D1246" t="str">
        <f t="shared" si="19"/>
        <v>Erynn J.</v>
      </c>
      <c r="E1246" t="str">
        <f>TRIM(LEFT(Customer_Table[[#This Row],[name]],FIND(",",Customer_Table[[#This Row],[name]])-1))</f>
        <v>Blake</v>
      </c>
    </row>
    <row r="1247" spans="1:5" ht="15.6" x14ac:dyDescent="0.3">
      <c r="A1247" s="1" t="s">
        <v>1125</v>
      </c>
      <c r="B1247" s="1" t="s">
        <v>3629</v>
      </c>
      <c r="C1247" t="str">
        <f>TRIM(MID(Customer_Table[[#This Row],[name]],FIND(",",Customer_Table[[#This Row],[name]])+1,3))</f>
        <v>Mr</v>
      </c>
      <c r="D1247" t="str">
        <f t="shared" si="19"/>
        <v>Mahesh</v>
      </c>
      <c r="E1247" t="str">
        <f>TRIM(LEFT(Customer_Table[[#This Row],[name]],FIND(",",Customer_Table[[#This Row],[name]])-1))</f>
        <v>Sambasivam</v>
      </c>
    </row>
    <row r="1248" spans="1:5" ht="15.6" x14ac:dyDescent="0.3">
      <c r="A1248" s="1" t="s">
        <v>1124</v>
      </c>
      <c r="B1248" s="1" t="s">
        <v>3630</v>
      </c>
      <c r="C1248" t="str">
        <f>TRIM(MID(Customer_Table[[#This Row],[name]],FIND(",",Customer_Table[[#This Row],[name]])+1,3))</f>
        <v>Mr</v>
      </c>
      <c r="D1248" t="str">
        <f t="shared" si="19"/>
        <v>Stanley</v>
      </c>
      <c r="E1248" t="str">
        <f>TRIM(LEFT(Customer_Table[[#This Row],[name]],FIND(",",Customer_Table[[#This Row],[name]])-1))</f>
        <v>Maina</v>
      </c>
    </row>
    <row r="1249" spans="1:5" ht="15.6" x14ac:dyDescent="0.3">
      <c r="A1249" s="1" t="s">
        <v>1123</v>
      </c>
      <c r="B1249" s="1" t="s">
        <v>3631</v>
      </c>
      <c r="C1249" t="str">
        <f>TRIM(MID(Customer_Table[[#This Row],[name]],FIND(",",Customer_Table[[#This Row],[name]])+1,3))</f>
        <v>Mr</v>
      </c>
      <c r="D1249" t="str">
        <f t="shared" si="19"/>
        <v>Gregory</v>
      </c>
      <c r="E1249" t="str">
        <f>TRIM(LEFT(Customer_Table[[#This Row],[name]],FIND(",",Customer_Table[[#This Row],[name]])-1))</f>
        <v>Keshian</v>
      </c>
    </row>
    <row r="1250" spans="1:5" ht="15.6" x14ac:dyDescent="0.3">
      <c r="A1250" s="1" t="s">
        <v>1122</v>
      </c>
      <c r="B1250" s="1" t="s">
        <v>3632</v>
      </c>
      <c r="C1250" t="str">
        <f>TRIM(MID(Customer_Table[[#This Row],[name]],FIND(",",Customer_Table[[#This Row],[name]])+1,3))</f>
        <v>Mr</v>
      </c>
      <c r="D1250" t="str">
        <f t="shared" si="19"/>
        <v>Eric</v>
      </c>
      <c r="E1250" t="str">
        <f>TRIM(LEFT(Customer_Table[[#This Row],[name]],FIND(",",Customer_Table[[#This Row],[name]])-1))</f>
        <v>Maas</v>
      </c>
    </row>
    <row r="1251" spans="1:5" ht="15.6" x14ac:dyDescent="0.3">
      <c r="A1251" s="1" t="s">
        <v>1121</v>
      </c>
      <c r="B1251" s="1" t="s">
        <v>3633</v>
      </c>
      <c r="C1251" t="str">
        <f>TRIM(MID(Customer_Table[[#This Row],[name]],FIND(",",Customer_Table[[#This Row],[name]])+1,3))</f>
        <v>Ms</v>
      </c>
      <c r="D1251" t="str">
        <f t="shared" si="19"/>
        <v>Rachel M</v>
      </c>
      <c r="E1251" t="str">
        <f>TRIM(LEFT(Customer_Table[[#This Row],[name]],FIND(",",Customer_Table[[#This Row],[name]])-1))</f>
        <v>Sinasac</v>
      </c>
    </row>
    <row r="1252" spans="1:5" ht="15.6" x14ac:dyDescent="0.3">
      <c r="A1252" s="1" t="s">
        <v>1120</v>
      </c>
      <c r="B1252" s="1" t="s">
        <v>3634</v>
      </c>
      <c r="C1252" t="str">
        <f>TRIM(MID(Customer_Table[[#This Row],[name]],FIND(",",Customer_Table[[#This Row],[name]])+1,3))</f>
        <v>Mr</v>
      </c>
      <c r="D1252" t="str">
        <f t="shared" si="19"/>
        <v>Fritz</v>
      </c>
      <c r="E1252" t="str">
        <f>TRIM(LEFT(Customer_Table[[#This Row],[name]],FIND(",",Customer_Table[[#This Row],[name]])-1))</f>
        <v>Van De Kamp</v>
      </c>
    </row>
    <row r="1253" spans="1:5" ht="15.6" x14ac:dyDescent="0.3">
      <c r="A1253" s="1" t="s">
        <v>1119</v>
      </c>
      <c r="B1253" s="1" t="s">
        <v>3635</v>
      </c>
      <c r="C1253" t="str">
        <f>TRIM(MID(Customer_Table[[#This Row],[name]],FIND(",",Customer_Table[[#This Row],[name]])+1,3))</f>
        <v>Mr</v>
      </c>
      <c r="D1253" t="str">
        <f t="shared" si="19"/>
        <v>Brad</v>
      </c>
      <c r="E1253" t="str">
        <f>TRIM(LEFT(Customer_Table[[#This Row],[name]],FIND(",",Customer_Table[[#This Row],[name]])-1))</f>
        <v>Ruffo</v>
      </c>
    </row>
    <row r="1254" spans="1:5" ht="15.6" x14ac:dyDescent="0.3">
      <c r="A1254" s="1" t="s">
        <v>1118</v>
      </c>
      <c r="B1254" s="1" t="s">
        <v>3636</v>
      </c>
      <c r="C1254" t="str">
        <f>TRIM(MID(Customer_Table[[#This Row],[name]],FIND(",",Customer_Table[[#This Row],[name]])+1,3))</f>
        <v>Ms</v>
      </c>
      <c r="D1254" t="str">
        <f t="shared" si="19"/>
        <v>Claire M</v>
      </c>
      <c r="E1254" t="str">
        <f>TRIM(LEFT(Customer_Table[[#This Row],[name]],FIND(",",Customer_Table[[#This Row],[name]])-1))</f>
        <v>Long</v>
      </c>
    </row>
    <row r="1255" spans="1:5" ht="15.6" x14ac:dyDescent="0.3">
      <c r="A1255" s="1" t="s">
        <v>1117</v>
      </c>
      <c r="B1255" s="1" t="s">
        <v>3637</v>
      </c>
      <c r="C1255" t="str">
        <f>TRIM(MID(Customer_Table[[#This Row],[name]],FIND(",",Customer_Table[[#This Row],[name]])+1,3))</f>
        <v>Mr</v>
      </c>
      <c r="D1255" t="str">
        <f t="shared" si="19"/>
        <v>Jennifer</v>
      </c>
      <c r="E1255" t="str">
        <f>TRIM(LEFT(Customer_Table[[#This Row],[name]],FIND(",",Customer_Table[[#This Row],[name]])-1))</f>
        <v>Rohde</v>
      </c>
    </row>
    <row r="1256" spans="1:5" ht="15.6" x14ac:dyDescent="0.3">
      <c r="A1256" s="1" t="s">
        <v>1116</v>
      </c>
      <c r="B1256" s="1" t="s">
        <v>3638</v>
      </c>
      <c r="C1256" t="str">
        <f>TRIM(MID(Customer_Table[[#This Row],[name]],FIND(",",Customer_Table[[#This Row],[name]])+1,3))</f>
        <v>Ms</v>
      </c>
      <c r="D1256" t="str">
        <f t="shared" si="19"/>
        <v>Maria S.</v>
      </c>
      <c r="E1256" t="str">
        <f>TRIM(LEFT(Customer_Table[[#This Row],[name]],FIND(",",Customer_Table[[#This Row],[name]])-1))</f>
        <v>Bonzi</v>
      </c>
    </row>
    <row r="1257" spans="1:5" ht="15.6" x14ac:dyDescent="0.3">
      <c r="A1257" s="1" t="s">
        <v>1115</v>
      </c>
      <c r="B1257" s="1" t="s">
        <v>3639</v>
      </c>
      <c r="C1257" t="str">
        <f>TRIM(MID(Customer_Table[[#This Row],[name]],FIND(",",Customer_Table[[#This Row],[name]])+1,3))</f>
        <v>Ms</v>
      </c>
      <c r="D1257" t="str">
        <f t="shared" si="19"/>
        <v>Katherine E</v>
      </c>
      <c r="E1257" t="str">
        <f>TRIM(LEFT(Customer_Table[[#This Row],[name]],FIND(",",Customer_Table[[#This Row],[name]])-1))</f>
        <v>Moore</v>
      </c>
    </row>
    <row r="1258" spans="1:5" ht="15.6" x14ac:dyDescent="0.3">
      <c r="A1258" s="1" t="s">
        <v>1114</v>
      </c>
      <c r="B1258" s="1" t="s">
        <v>3640</v>
      </c>
      <c r="C1258" t="str">
        <f>TRIM(MID(Customer_Table[[#This Row],[name]],FIND(",",Customer_Table[[#This Row],[name]])+1,3))</f>
        <v>Mr</v>
      </c>
      <c r="D1258" t="str">
        <f t="shared" si="19"/>
        <v>Michael</v>
      </c>
      <c r="E1258" t="str">
        <f>TRIM(LEFT(Customer_Table[[#This Row],[name]],FIND(",",Customer_Table[[#This Row],[name]])-1))</f>
        <v>McGrane</v>
      </c>
    </row>
    <row r="1259" spans="1:5" ht="15.6" x14ac:dyDescent="0.3">
      <c r="A1259" s="1" t="s">
        <v>1113</v>
      </c>
      <c r="B1259" s="1" t="s">
        <v>3641</v>
      </c>
      <c r="C1259" t="str">
        <f>TRIM(MID(Customer_Table[[#This Row],[name]],FIND(",",Customer_Table[[#This Row],[name]])+1,3))</f>
        <v>Ms</v>
      </c>
      <c r="D1259" t="str">
        <f t="shared" si="19"/>
        <v>Roxanne</v>
      </c>
      <c r="E1259" t="str">
        <f>TRIM(LEFT(Customer_Table[[#This Row],[name]],FIND(",",Customer_Table[[#This Row],[name]])-1))</f>
        <v>Stepnowski</v>
      </c>
    </row>
    <row r="1260" spans="1:5" ht="15.6" x14ac:dyDescent="0.3">
      <c r="A1260" s="1" t="s">
        <v>1112</v>
      </c>
      <c r="B1260" s="1" t="s">
        <v>3642</v>
      </c>
      <c r="C1260" t="str">
        <f>TRIM(MID(Customer_Table[[#This Row],[name]],FIND(",",Customer_Table[[#This Row],[name]])+1,3))</f>
        <v>Mr</v>
      </c>
      <c r="D1260" t="str">
        <f t="shared" si="19"/>
        <v>Israel</v>
      </c>
      <c r="E1260" t="str">
        <f>TRIM(LEFT(Customer_Table[[#This Row],[name]],FIND(",",Customer_Table[[#This Row],[name]])-1))</f>
        <v>Merkle</v>
      </c>
    </row>
    <row r="1261" spans="1:5" ht="15.6" x14ac:dyDescent="0.3">
      <c r="A1261" s="1" t="s">
        <v>1111</v>
      </c>
      <c r="B1261" s="1" t="s">
        <v>3643</v>
      </c>
      <c r="C1261" t="str">
        <f>TRIM(MID(Customer_Table[[#This Row],[name]],FIND(",",Customer_Table[[#This Row],[name]])+1,3))</f>
        <v>Mr</v>
      </c>
      <c r="D1261" t="str">
        <f t="shared" si="19"/>
        <v>Samalya</v>
      </c>
      <c r="E1261" t="str">
        <f>TRIM(LEFT(Customer_Table[[#This Row],[name]],FIND(",",Customer_Table[[#This Row],[name]])-1))</f>
        <v>Schaefer</v>
      </c>
    </row>
    <row r="1262" spans="1:5" ht="15.6" x14ac:dyDescent="0.3">
      <c r="A1262" s="1" t="s">
        <v>1110</v>
      </c>
      <c r="B1262" s="1" t="s">
        <v>3644</v>
      </c>
      <c r="C1262" t="str">
        <f>TRIM(MID(Customer_Table[[#This Row],[name]],FIND(",",Customer_Table[[#This Row],[name]])+1,3))</f>
        <v>Mr</v>
      </c>
      <c r="D1262" t="str">
        <f t="shared" si="19"/>
        <v>Peter</v>
      </c>
      <c r="E1262" t="str">
        <f>TRIM(LEFT(Customer_Table[[#This Row],[name]],FIND(",",Customer_Table[[#This Row],[name]])-1))</f>
        <v>Vigneron</v>
      </c>
    </row>
    <row r="1263" spans="1:5" ht="15.6" x14ac:dyDescent="0.3">
      <c r="A1263" s="1" t="s">
        <v>1109</v>
      </c>
      <c r="B1263" s="1" t="s">
        <v>3645</v>
      </c>
      <c r="C1263" t="str">
        <f>TRIM(MID(Customer_Table[[#This Row],[name]],FIND(",",Customer_Table[[#This Row],[name]])+1,3))</f>
        <v>Ms</v>
      </c>
      <c r="D1263" t="str">
        <f t="shared" si="19"/>
        <v>Alicia</v>
      </c>
      <c r="E1263" t="str">
        <f>TRIM(LEFT(Customer_Table[[#This Row],[name]],FIND(",",Customer_Table[[#This Row],[name]])-1))</f>
        <v>Mucci</v>
      </c>
    </row>
    <row r="1264" spans="1:5" ht="15.6" x14ac:dyDescent="0.3">
      <c r="A1264" s="1" t="s">
        <v>1108</v>
      </c>
      <c r="B1264" s="1" t="s">
        <v>3646</v>
      </c>
      <c r="C1264" t="str">
        <f>TRIM(MID(Customer_Table[[#This Row],[name]],FIND(",",Customer_Table[[#This Row],[name]])+1,3))</f>
        <v>Ms</v>
      </c>
      <c r="D1264" t="str">
        <f t="shared" si="19"/>
        <v>Sarah K.</v>
      </c>
      <c r="E1264" t="str">
        <f>TRIM(LEFT(Customer_Table[[#This Row],[name]],FIND(",",Customer_Table[[#This Row],[name]])-1))</f>
        <v>MacDonald</v>
      </c>
    </row>
    <row r="1265" spans="1:5" ht="15.6" x14ac:dyDescent="0.3">
      <c r="A1265" s="1" t="s">
        <v>1107</v>
      </c>
      <c r="B1265" s="1" t="s">
        <v>3647</v>
      </c>
      <c r="C1265" t="str">
        <f>TRIM(MID(Customer_Table[[#This Row],[name]],FIND(",",Customer_Table[[#This Row],[name]])+1,3))</f>
        <v>Mr</v>
      </c>
      <c r="D1265" t="str">
        <f t="shared" si="19"/>
        <v>Guomin</v>
      </c>
      <c r="E1265" t="str">
        <f>TRIM(LEFT(Customer_Table[[#This Row],[name]],FIND(",",Customer_Table[[#This Row],[name]])-1))</f>
        <v>Deng</v>
      </c>
    </row>
    <row r="1266" spans="1:5" ht="15.6" x14ac:dyDescent="0.3">
      <c r="A1266" s="1" t="s">
        <v>1106</v>
      </c>
      <c r="B1266" s="1" t="s">
        <v>3648</v>
      </c>
      <c r="C1266" t="str">
        <f>TRIM(MID(Customer_Table[[#This Row],[name]],FIND(",",Customer_Table[[#This Row],[name]])+1,3))</f>
        <v>Mr</v>
      </c>
      <c r="D1266" t="str">
        <f t="shared" si="19"/>
        <v>Javier</v>
      </c>
      <c r="E1266" t="str">
        <f>TRIM(LEFT(Customer_Table[[#This Row],[name]],FIND(",",Customer_Table[[#This Row],[name]])-1))</f>
        <v>De Mata</v>
      </c>
    </row>
    <row r="1267" spans="1:5" ht="15.6" x14ac:dyDescent="0.3">
      <c r="A1267" s="1" t="s">
        <v>1105</v>
      </c>
      <c r="B1267" s="1" t="s">
        <v>3649</v>
      </c>
      <c r="C1267" t="str">
        <f>TRIM(MID(Customer_Table[[#This Row],[name]],FIND(",",Customer_Table[[#This Row],[name]])+1,3))</f>
        <v>Mr</v>
      </c>
      <c r="D1267" t="str">
        <f t="shared" si="19"/>
        <v>Matt</v>
      </c>
      <c r="E1267" t="str">
        <f>TRIM(LEFT(Customer_Table[[#This Row],[name]],FIND(",",Customer_Table[[#This Row],[name]])-1))</f>
        <v>Strickland</v>
      </c>
    </row>
    <row r="1268" spans="1:5" ht="15.6" x14ac:dyDescent="0.3">
      <c r="A1268" s="1" t="s">
        <v>1104</v>
      </c>
      <c r="B1268" s="1" t="s">
        <v>3650</v>
      </c>
      <c r="C1268" t="str">
        <f>TRIM(MID(Customer_Table[[#This Row],[name]],FIND(",",Customer_Table[[#This Row],[name]])+1,3))</f>
        <v>Mr</v>
      </c>
      <c r="D1268" t="str">
        <f t="shared" si="19"/>
        <v>Thomas S</v>
      </c>
      <c r="E1268" t="str">
        <f>TRIM(LEFT(Customer_Table[[#This Row],[name]],FIND(",",Customer_Table[[#This Row],[name]])-1))</f>
        <v>Cheney</v>
      </c>
    </row>
    <row r="1269" spans="1:5" ht="15.6" x14ac:dyDescent="0.3">
      <c r="A1269" s="1" t="s">
        <v>1103</v>
      </c>
      <c r="B1269" s="1" t="s">
        <v>3651</v>
      </c>
      <c r="C1269" t="str">
        <f>TRIM(MID(Customer_Table[[#This Row],[name]],FIND(",",Customer_Table[[#This Row],[name]])+1,3))</f>
        <v>Ms</v>
      </c>
      <c r="D1269" t="str">
        <f t="shared" si="19"/>
        <v>Martha Patricia</v>
      </c>
      <c r="E1269" t="str">
        <f>TRIM(LEFT(Customer_Table[[#This Row],[name]],FIND(",",Customer_Table[[#This Row],[name]])-1))</f>
        <v>Godoy</v>
      </c>
    </row>
    <row r="1270" spans="1:5" ht="15.6" x14ac:dyDescent="0.3">
      <c r="A1270" s="1" t="s">
        <v>1102</v>
      </c>
      <c r="B1270" s="1" t="s">
        <v>3652</v>
      </c>
      <c r="C1270" t="str">
        <f>TRIM(MID(Customer_Table[[#This Row],[name]],FIND(",",Customer_Table[[#This Row],[name]])+1,3))</f>
        <v>Ms</v>
      </c>
      <c r="D1270" t="str">
        <f t="shared" si="19"/>
        <v>Alicia</v>
      </c>
      <c r="E1270" t="str">
        <f>TRIM(LEFT(Customer_Table[[#This Row],[name]],FIND(",",Customer_Table[[#This Row],[name]])-1))</f>
        <v>Rider</v>
      </c>
    </row>
    <row r="1271" spans="1:5" ht="15.6" x14ac:dyDescent="0.3">
      <c r="A1271" s="1" t="s">
        <v>1101</v>
      </c>
      <c r="B1271" s="1" t="s">
        <v>3653</v>
      </c>
      <c r="C1271" t="str">
        <f>TRIM(MID(Customer_Table[[#This Row],[name]],FIND(",",Customer_Table[[#This Row],[name]])+1,3))</f>
        <v>Ms</v>
      </c>
      <c r="D1271" t="str">
        <f t="shared" si="19"/>
        <v>Jennifer V.</v>
      </c>
      <c r="E1271" t="str">
        <f>TRIM(LEFT(Customer_Table[[#This Row],[name]],FIND(",",Customer_Table[[#This Row],[name]])-1))</f>
        <v>Evans</v>
      </c>
    </row>
    <row r="1272" spans="1:5" ht="15.6" x14ac:dyDescent="0.3">
      <c r="A1272" s="1" t="s">
        <v>1100</v>
      </c>
      <c r="B1272" s="1" t="s">
        <v>3654</v>
      </c>
      <c r="C1272" t="str">
        <f>TRIM(MID(Customer_Table[[#This Row],[name]],FIND(",",Customer_Table[[#This Row],[name]])+1,3))</f>
        <v>Mr</v>
      </c>
      <c r="D1272" t="str">
        <f t="shared" si="19"/>
        <v>Michael W.</v>
      </c>
      <c r="E1272" t="str">
        <f>TRIM(LEFT(Customer_Table[[#This Row],[name]],FIND(",",Customer_Table[[#This Row],[name]])-1))</f>
        <v>Anderson</v>
      </c>
    </row>
    <row r="1273" spans="1:5" ht="15.6" x14ac:dyDescent="0.3">
      <c r="A1273" s="1" t="s">
        <v>1099</v>
      </c>
      <c r="B1273" s="1" t="s">
        <v>3655</v>
      </c>
      <c r="C1273" t="str">
        <f>TRIM(MID(Customer_Table[[#This Row],[name]],FIND(",",Customer_Table[[#This Row],[name]])+1,3))</f>
        <v>Mr</v>
      </c>
      <c r="D1273" t="str">
        <f t="shared" si="19"/>
        <v>Eddie C</v>
      </c>
      <c r="E1273" t="str">
        <f>TRIM(LEFT(Customer_Table[[#This Row],[name]],FIND(",",Customer_Table[[#This Row],[name]])-1))</f>
        <v>Walters</v>
      </c>
    </row>
    <row r="1274" spans="1:5" ht="15.6" x14ac:dyDescent="0.3">
      <c r="A1274" s="1" t="s">
        <v>1098</v>
      </c>
      <c r="B1274" s="1" t="s">
        <v>3656</v>
      </c>
      <c r="C1274" t="str">
        <f>TRIM(MID(Customer_Table[[#This Row],[name]],FIND(",",Customer_Table[[#This Row],[name]])+1,3))</f>
        <v>Mr</v>
      </c>
      <c r="D1274" t="str">
        <f t="shared" si="19"/>
        <v>Maxime M</v>
      </c>
      <c r="E1274" t="str">
        <f>TRIM(LEFT(Customer_Table[[#This Row],[name]],FIND(",",Customer_Table[[#This Row],[name]])-1))</f>
        <v>Leboeuf</v>
      </c>
    </row>
    <row r="1275" spans="1:5" ht="15.6" x14ac:dyDescent="0.3">
      <c r="A1275" s="1" t="s">
        <v>1097</v>
      </c>
      <c r="B1275" s="1" t="s">
        <v>3657</v>
      </c>
      <c r="C1275" t="str">
        <f>TRIM(MID(Customer_Table[[#This Row],[name]],FIND(",",Customer_Table[[#This Row],[name]])+1,3))</f>
        <v>Mr</v>
      </c>
      <c r="D1275" t="str">
        <f t="shared" si="19"/>
        <v>Mark D</v>
      </c>
      <c r="E1275" t="str">
        <f>TRIM(LEFT(Customer_Table[[#This Row],[name]],FIND(",",Customer_Table[[#This Row],[name]])-1))</f>
        <v>Scheibel</v>
      </c>
    </row>
    <row r="1276" spans="1:5" ht="15.6" x14ac:dyDescent="0.3">
      <c r="A1276" s="1" t="s">
        <v>1096</v>
      </c>
      <c r="B1276" s="1" t="s">
        <v>3658</v>
      </c>
      <c r="C1276" t="str">
        <f>TRIM(MID(Customer_Table[[#This Row],[name]],FIND(",",Customer_Table[[#This Row],[name]])+1,3))</f>
        <v>Mr</v>
      </c>
      <c r="D1276" t="str">
        <f t="shared" si="19"/>
        <v>Adam</v>
      </c>
      <c r="E1276" t="str">
        <f>TRIM(LEFT(Customer_Table[[#This Row],[name]],FIND(",",Customer_Table[[#This Row],[name]])-1))</f>
        <v>Ritter</v>
      </c>
    </row>
    <row r="1277" spans="1:5" ht="15.6" x14ac:dyDescent="0.3">
      <c r="A1277" s="1" t="s">
        <v>1095</v>
      </c>
      <c r="B1277" s="1" t="s">
        <v>3659</v>
      </c>
      <c r="C1277" t="str">
        <f>TRIM(MID(Customer_Table[[#This Row],[name]],FIND(",",Customer_Table[[#This Row],[name]])+1,3))</f>
        <v>Mr</v>
      </c>
      <c r="D1277" t="str">
        <f t="shared" si="19"/>
        <v>Justin M</v>
      </c>
      <c r="E1277" t="str">
        <f>TRIM(LEFT(Customer_Table[[#This Row],[name]],FIND(",",Customer_Table[[#This Row],[name]])-1))</f>
        <v>Deeg</v>
      </c>
    </row>
    <row r="1278" spans="1:5" ht="15.6" x14ac:dyDescent="0.3">
      <c r="A1278" s="1" t="s">
        <v>1094</v>
      </c>
      <c r="B1278" s="1" t="s">
        <v>3660</v>
      </c>
      <c r="C1278" t="str">
        <f>TRIM(MID(Customer_Table[[#This Row],[name]],FIND(",",Customer_Table[[#This Row],[name]])+1,3))</f>
        <v>Ms</v>
      </c>
      <c r="D1278" t="str">
        <f t="shared" si="19"/>
        <v>Svetlana V.</v>
      </c>
      <c r="E1278" t="str">
        <f>TRIM(LEFT(Customer_Table[[#This Row],[name]],FIND(",",Customer_Table[[#This Row],[name]])-1))</f>
        <v>Pretot</v>
      </c>
    </row>
    <row r="1279" spans="1:5" ht="15.6" x14ac:dyDescent="0.3">
      <c r="A1279" s="1" t="s">
        <v>1093</v>
      </c>
      <c r="B1279" s="1" t="s">
        <v>3661</v>
      </c>
      <c r="C1279" t="str">
        <f>TRIM(MID(Customer_Table[[#This Row],[name]],FIND(",",Customer_Table[[#This Row],[name]])+1,3))</f>
        <v>Ms</v>
      </c>
      <c r="D1279" t="str">
        <f t="shared" si="19"/>
        <v>Jana L</v>
      </c>
      <c r="E1279" t="str">
        <f>TRIM(LEFT(Customer_Table[[#This Row],[name]],FIND(",",Customer_Table[[#This Row],[name]])-1))</f>
        <v>Willsey</v>
      </c>
    </row>
    <row r="1280" spans="1:5" ht="15.6" x14ac:dyDescent="0.3">
      <c r="A1280" s="1" t="s">
        <v>1092</v>
      </c>
      <c r="B1280" s="1" t="s">
        <v>3662</v>
      </c>
      <c r="C1280" t="str">
        <f>TRIM(MID(Customer_Table[[#This Row],[name]],FIND(",",Customer_Table[[#This Row],[name]])+1,3))</f>
        <v>Ms</v>
      </c>
      <c r="D1280" t="str">
        <f t="shared" si="19"/>
        <v>Laura</v>
      </c>
      <c r="E1280" t="str">
        <f>TRIM(LEFT(Customer_Table[[#This Row],[name]],FIND(",",Customer_Table[[#This Row],[name]])-1))</f>
        <v>Roach</v>
      </c>
    </row>
    <row r="1281" spans="1:5" ht="15.6" x14ac:dyDescent="0.3">
      <c r="A1281" s="1" t="s">
        <v>1091</v>
      </c>
      <c r="B1281" s="1" t="s">
        <v>3663</v>
      </c>
      <c r="C1281" t="str">
        <f>TRIM(MID(Customer_Table[[#This Row],[name]],FIND(",",Customer_Table[[#This Row],[name]])+1,3))</f>
        <v>Mr</v>
      </c>
      <c r="D1281" t="str">
        <f t="shared" si="19"/>
        <v>Torrey C III</v>
      </c>
      <c r="E1281" t="str">
        <f>TRIM(LEFT(Customer_Table[[#This Row],[name]],FIND(",",Customer_Table[[#This Row],[name]])-1))</f>
        <v>Jacobsen</v>
      </c>
    </row>
    <row r="1282" spans="1:5" ht="15.6" x14ac:dyDescent="0.3">
      <c r="A1282" s="1" t="s">
        <v>1090</v>
      </c>
      <c r="B1282" s="1" t="s">
        <v>3664</v>
      </c>
      <c r="C1282" t="str">
        <f>TRIM(MID(Customer_Table[[#This Row],[name]],FIND(",",Customer_Table[[#This Row],[name]])+1,3))</f>
        <v>Mr</v>
      </c>
      <c r="D1282" t="str">
        <f t="shared" ref="D1282:D1345" si="20">TRIM(MID(B1282,FIND(" ",B1282,FIND(",",B1282)+2)+1,LEN(B1282)))</f>
        <v>Paul</v>
      </c>
      <c r="E1282" t="str">
        <f>TRIM(LEFT(Customer_Table[[#This Row],[name]],FIND(",",Customer_Table[[#This Row],[name]])-1))</f>
        <v>O'Hora</v>
      </c>
    </row>
    <row r="1283" spans="1:5" ht="15.6" x14ac:dyDescent="0.3">
      <c r="A1283" s="1" t="s">
        <v>1089</v>
      </c>
      <c r="B1283" s="1" t="s">
        <v>3665</v>
      </c>
      <c r="C1283" t="str">
        <f>TRIM(MID(Customer_Table[[#This Row],[name]],FIND(",",Customer_Table[[#This Row],[name]])+1,3))</f>
        <v>Ms</v>
      </c>
      <c r="D1283" t="str">
        <f t="shared" si="20"/>
        <v>Jennifer D.</v>
      </c>
      <c r="E1283" t="str">
        <f>TRIM(LEFT(Customer_Table[[#This Row],[name]],FIND(",",Customer_Table[[#This Row],[name]])-1))</f>
        <v>Amato</v>
      </c>
    </row>
    <row r="1284" spans="1:5" ht="15.6" x14ac:dyDescent="0.3">
      <c r="A1284" s="1" t="s">
        <v>1088</v>
      </c>
      <c r="B1284" s="1" t="s">
        <v>3666</v>
      </c>
      <c r="C1284" t="str">
        <f>TRIM(MID(Customer_Table[[#This Row],[name]],FIND(",",Customer_Table[[#This Row],[name]])+1,3))</f>
        <v>Mr</v>
      </c>
      <c r="D1284" t="str">
        <f t="shared" si="20"/>
        <v>Erik</v>
      </c>
      <c r="E1284" t="str">
        <f>TRIM(LEFT(Customer_Table[[#This Row],[name]],FIND(",",Customer_Table[[#This Row],[name]])-1))</f>
        <v>Reed</v>
      </c>
    </row>
    <row r="1285" spans="1:5" ht="15.6" x14ac:dyDescent="0.3">
      <c r="A1285" s="1" t="s">
        <v>1087</v>
      </c>
      <c r="B1285" s="1" t="s">
        <v>3667</v>
      </c>
      <c r="C1285" t="str">
        <f>TRIM(MID(Customer_Table[[#This Row],[name]],FIND(",",Customer_Table[[#This Row],[name]])+1,3))</f>
        <v>Ms</v>
      </c>
      <c r="D1285" t="str">
        <f t="shared" si="20"/>
        <v>Lana J</v>
      </c>
      <c r="E1285" t="str">
        <f>TRIM(LEFT(Customer_Table[[#This Row],[name]],FIND(",",Customer_Table[[#This Row],[name]])-1))</f>
        <v>Wegner</v>
      </c>
    </row>
    <row r="1286" spans="1:5" ht="15.6" x14ac:dyDescent="0.3">
      <c r="A1286" s="1" t="s">
        <v>1086</v>
      </c>
      <c r="B1286" s="1" t="s">
        <v>3668</v>
      </c>
      <c r="C1286" t="str">
        <f>TRIM(MID(Customer_Table[[#This Row],[name]],FIND(",",Customer_Table[[#This Row],[name]])+1,3))</f>
        <v>Ms</v>
      </c>
      <c r="D1286" t="str">
        <f t="shared" si="20"/>
        <v>Rebecca E</v>
      </c>
      <c r="E1286" t="str">
        <f>TRIM(LEFT(Customer_Table[[#This Row],[name]],FIND(",",Customer_Table[[#This Row],[name]])-1))</f>
        <v>Bokun</v>
      </c>
    </row>
    <row r="1287" spans="1:5" ht="15.6" x14ac:dyDescent="0.3">
      <c r="A1287" s="1" t="s">
        <v>1085</v>
      </c>
      <c r="B1287" s="1" t="s">
        <v>3669</v>
      </c>
      <c r="C1287" t="str">
        <f>TRIM(MID(Customer_Table[[#This Row],[name]],FIND(",",Customer_Table[[#This Row],[name]])+1,3))</f>
        <v>Ms</v>
      </c>
      <c r="D1287" t="str">
        <f t="shared" si="20"/>
        <v>Katie M.</v>
      </c>
      <c r="E1287" t="str">
        <f>TRIM(LEFT(Customer_Table[[#This Row],[name]],FIND(",",Customer_Table[[#This Row],[name]])-1))</f>
        <v>Ainsley</v>
      </c>
    </row>
    <row r="1288" spans="1:5" ht="15.6" x14ac:dyDescent="0.3">
      <c r="A1288" s="1" t="s">
        <v>1084</v>
      </c>
      <c r="B1288" s="1" t="s">
        <v>3670</v>
      </c>
      <c r="C1288" t="str">
        <f>TRIM(MID(Customer_Table[[#This Row],[name]],FIND(",",Customer_Table[[#This Row],[name]])+1,3))</f>
        <v>Ms</v>
      </c>
      <c r="D1288" t="str">
        <f t="shared" si="20"/>
        <v>Elizabeth A.</v>
      </c>
      <c r="E1288" t="str">
        <f>TRIM(LEFT(Customer_Table[[#This Row],[name]],FIND(",",Customer_Table[[#This Row],[name]])-1))</f>
        <v>Foster</v>
      </c>
    </row>
    <row r="1289" spans="1:5" ht="15.6" x14ac:dyDescent="0.3">
      <c r="A1289" s="1" t="s">
        <v>1083</v>
      </c>
      <c r="B1289" s="1" t="s">
        <v>3671</v>
      </c>
      <c r="C1289" t="str">
        <f>TRIM(MID(Customer_Table[[#This Row],[name]],FIND(",",Customer_Table[[#This Row],[name]])+1,3))</f>
        <v>Ms</v>
      </c>
      <c r="D1289" t="str">
        <f t="shared" si="20"/>
        <v>Sarah</v>
      </c>
      <c r="E1289" t="str">
        <f>TRIM(LEFT(Customer_Table[[#This Row],[name]],FIND(",",Customer_Table[[#This Row],[name]])-1))</f>
        <v>Overpeck</v>
      </c>
    </row>
    <row r="1290" spans="1:5" ht="15.6" x14ac:dyDescent="0.3">
      <c r="A1290" s="1" t="s">
        <v>1082</v>
      </c>
      <c r="B1290" s="1" t="s">
        <v>3672</v>
      </c>
      <c r="C1290" t="str">
        <f>TRIM(MID(Customer_Table[[#This Row],[name]],FIND(",",Customer_Table[[#This Row],[name]])+1,3))</f>
        <v>Ms</v>
      </c>
      <c r="D1290" t="str">
        <f t="shared" si="20"/>
        <v>Annie J.</v>
      </c>
      <c r="E1290" t="str">
        <f>TRIM(LEFT(Customer_Table[[#This Row],[name]],FIND(",",Customer_Table[[#This Row],[name]])-1))</f>
        <v>Levine</v>
      </c>
    </row>
    <row r="1291" spans="1:5" ht="15.6" x14ac:dyDescent="0.3">
      <c r="A1291" s="1" t="s">
        <v>1081</v>
      </c>
      <c r="B1291" s="1" t="s">
        <v>3673</v>
      </c>
      <c r="C1291" t="str">
        <f>TRIM(MID(Customer_Table[[#This Row],[name]],FIND(",",Customer_Table[[#This Row],[name]])+1,3))</f>
        <v>Ms</v>
      </c>
      <c r="D1291" t="str">
        <f t="shared" si="20"/>
        <v>Annie</v>
      </c>
      <c r="E1291" t="str">
        <f>TRIM(LEFT(Customer_Table[[#This Row],[name]],FIND(",",Customer_Table[[#This Row],[name]])-1))</f>
        <v>Jean</v>
      </c>
    </row>
    <row r="1292" spans="1:5" ht="15.6" x14ac:dyDescent="0.3">
      <c r="A1292" s="1" t="s">
        <v>1080</v>
      </c>
      <c r="B1292" s="1" t="s">
        <v>3674</v>
      </c>
      <c r="C1292" t="str">
        <f>TRIM(MID(Customer_Table[[#This Row],[name]],FIND(",",Customer_Table[[#This Row],[name]])+1,3))</f>
        <v>Ms</v>
      </c>
      <c r="D1292" t="str">
        <f t="shared" si="20"/>
        <v>Lindsey</v>
      </c>
      <c r="E1292" t="str">
        <f>TRIM(LEFT(Customer_Table[[#This Row],[name]],FIND(",",Customer_Table[[#This Row],[name]])-1))</f>
        <v>Wild</v>
      </c>
    </row>
    <row r="1293" spans="1:5" ht="15.6" x14ac:dyDescent="0.3">
      <c r="A1293" s="1" t="s">
        <v>1079</v>
      </c>
      <c r="B1293" s="1" t="s">
        <v>3675</v>
      </c>
      <c r="C1293" t="str">
        <f>TRIM(MID(Customer_Table[[#This Row],[name]],FIND(",",Customer_Table[[#This Row],[name]])+1,3))</f>
        <v>Ms</v>
      </c>
      <c r="D1293" t="str">
        <f t="shared" si="20"/>
        <v>Laura</v>
      </c>
      <c r="E1293" t="str">
        <f>TRIM(LEFT(Customer_Table[[#This Row],[name]],FIND(",",Customer_Table[[#This Row],[name]])-1))</f>
        <v>Tabor</v>
      </c>
    </row>
    <row r="1294" spans="1:5" ht="15.6" x14ac:dyDescent="0.3">
      <c r="A1294" s="1" t="s">
        <v>1078</v>
      </c>
      <c r="B1294" s="1" t="s">
        <v>3676</v>
      </c>
      <c r="C1294" t="str">
        <f>TRIM(MID(Customer_Table[[#This Row],[name]],FIND(",",Customer_Table[[#This Row],[name]])+1,3))</f>
        <v>Ms</v>
      </c>
      <c r="D1294" t="str">
        <f t="shared" si="20"/>
        <v>Amy T</v>
      </c>
      <c r="E1294" t="str">
        <f>TRIM(LEFT(Customer_Table[[#This Row],[name]],FIND(",",Customer_Table[[#This Row],[name]])-1))</f>
        <v>Steffen</v>
      </c>
    </row>
    <row r="1295" spans="1:5" ht="15.6" x14ac:dyDescent="0.3">
      <c r="A1295" s="1" t="s">
        <v>1077</v>
      </c>
      <c r="B1295" s="1" t="s">
        <v>3677</v>
      </c>
      <c r="C1295" t="str">
        <f>TRIM(MID(Customer_Table[[#This Row],[name]],FIND(",",Customer_Table[[#This Row],[name]])+1,3))</f>
        <v>Ms</v>
      </c>
      <c r="D1295" t="str">
        <f t="shared" si="20"/>
        <v>Katarina D</v>
      </c>
      <c r="E1295" t="str">
        <f>TRIM(LEFT(Customer_Table[[#This Row],[name]],FIND(",",Customer_Table[[#This Row],[name]])-1))</f>
        <v>Tadich</v>
      </c>
    </row>
    <row r="1296" spans="1:5" ht="15.6" x14ac:dyDescent="0.3">
      <c r="A1296" s="1" t="s">
        <v>1076</v>
      </c>
      <c r="B1296" s="1" t="s">
        <v>3678</v>
      </c>
      <c r="C1296" t="str">
        <f>TRIM(MID(Customer_Table[[#This Row],[name]],FIND(",",Customer_Table[[#This Row],[name]])+1,3))</f>
        <v>Mr</v>
      </c>
      <c r="D1296" t="str">
        <f t="shared" si="20"/>
        <v>B.j.</v>
      </c>
      <c r="E1296" t="str">
        <f>TRIM(LEFT(Customer_Table[[#This Row],[name]],FIND(",",Customer_Table[[#This Row],[name]])-1))</f>
        <v>Christenson</v>
      </c>
    </row>
    <row r="1297" spans="1:5" ht="15.6" x14ac:dyDescent="0.3">
      <c r="A1297" s="1" t="s">
        <v>1075</v>
      </c>
      <c r="B1297" s="1" t="s">
        <v>3679</v>
      </c>
      <c r="C1297" t="str">
        <f>TRIM(MID(Customer_Table[[#This Row],[name]],FIND(",",Customer_Table[[#This Row],[name]])+1,3))</f>
        <v>Ms</v>
      </c>
      <c r="D1297" t="str">
        <f t="shared" si="20"/>
        <v>Alison</v>
      </c>
      <c r="E1297" t="str">
        <f>TRIM(LEFT(Customer_Table[[#This Row],[name]],FIND(",",Customer_Table[[#This Row],[name]])-1))</f>
        <v>Shell</v>
      </c>
    </row>
    <row r="1298" spans="1:5" ht="15.6" x14ac:dyDescent="0.3">
      <c r="A1298" s="1" t="s">
        <v>1074</v>
      </c>
      <c r="B1298" s="1" t="s">
        <v>3680</v>
      </c>
      <c r="C1298" t="str">
        <f>TRIM(MID(Customer_Table[[#This Row],[name]],FIND(",",Customer_Table[[#This Row],[name]])+1,3))</f>
        <v>Mr</v>
      </c>
      <c r="D1298" t="str">
        <f t="shared" si="20"/>
        <v>Neil K.</v>
      </c>
      <c r="E1298" t="str">
        <f>TRIM(LEFT(Customer_Table[[#This Row],[name]],FIND(",",Customer_Table[[#This Row],[name]])-1))</f>
        <v>Rao</v>
      </c>
    </row>
    <row r="1299" spans="1:5" ht="15.6" x14ac:dyDescent="0.3">
      <c r="A1299" s="1" t="s">
        <v>1073</v>
      </c>
      <c r="B1299" s="1" t="s">
        <v>3681</v>
      </c>
      <c r="C1299" t="str">
        <f>TRIM(MID(Customer_Table[[#This Row],[name]],FIND(",",Customer_Table[[#This Row],[name]])+1,3))</f>
        <v>Mr</v>
      </c>
      <c r="D1299" t="str">
        <f t="shared" si="20"/>
        <v>Anne Hunter</v>
      </c>
      <c r="E1299" t="str">
        <f>TRIM(LEFT(Customer_Table[[#This Row],[name]],FIND(",",Customer_Table[[#This Row],[name]])-1))</f>
        <v>Myers</v>
      </c>
    </row>
    <row r="1300" spans="1:5" ht="15.6" x14ac:dyDescent="0.3">
      <c r="A1300" s="1" t="s">
        <v>1072</v>
      </c>
      <c r="B1300" s="1" t="s">
        <v>3682</v>
      </c>
      <c r="C1300" t="str">
        <f>TRIM(MID(Customer_Table[[#This Row],[name]],FIND(",",Customer_Table[[#This Row],[name]])+1,3))</f>
        <v>Ms</v>
      </c>
      <c r="D1300" t="str">
        <f t="shared" si="20"/>
        <v>Sandra</v>
      </c>
      <c r="E1300" t="str">
        <f>TRIM(LEFT(Customer_Table[[#This Row],[name]],FIND(",",Customer_Table[[#This Row],[name]])-1))</f>
        <v>McLean</v>
      </c>
    </row>
    <row r="1301" spans="1:5" ht="15.6" x14ac:dyDescent="0.3">
      <c r="A1301" s="1" t="s">
        <v>1071</v>
      </c>
      <c r="B1301" s="1" t="s">
        <v>3683</v>
      </c>
      <c r="C1301" t="str">
        <f>TRIM(MID(Customer_Table[[#This Row],[name]],FIND(",",Customer_Table[[#This Row],[name]])+1,3))</f>
        <v>Mr</v>
      </c>
      <c r="D1301" t="str">
        <f t="shared" si="20"/>
        <v>Robert</v>
      </c>
      <c r="E1301" t="str">
        <f>TRIM(LEFT(Customer_Table[[#This Row],[name]],FIND(",",Customer_Table[[#This Row],[name]])-1))</f>
        <v>Gomez</v>
      </c>
    </row>
    <row r="1302" spans="1:5" ht="15.6" x14ac:dyDescent="0.3">
      <c r="A1302" s="1" t="s">
        <v>1070</v>
      </c>
      <c r="B1302" s="1" t="s">
        <v>3684</v>
      </c>
      <c r="C1302" t="str">
        <f>TRIM(MID(Customer_Table[[#This Row],[name]],FIND(",",Customer_Table[[#This Row],[name]])+1,3))</f>
        <v>Mr</v>
      </c>
      <c r="D1302" t="str">
        <f t="shared" si="20"/>
        <v>Rodney</v>
      </c>
      <c r="E1302" t="str">
        <f>TRIM(LEFT(Customer_Table[[#This Row],[name]],FIND(",",Customer_Table[[#This Row],[name]])-1))</f>
        <v>Hemingway</v>
      </c>
    </row>
    <row r="1303" spans="1:5" ht="15.6" x14ac:dyDescent="0.3">
      <c r="A1303" s="1" t="s">
        <v>1069</v>
      </c>
      <c r="B1303" s="1" t="s">
        <v>3685</v>
      </c>
      <c r="C1303" t="str">
        <f>TRIM(MID(Customer_Table[[#This Row],[name]],FIND(",",Customer_Table[[#This Row],[name]])+1,3))</f>
        <v>Mr</v>
      </c>
      <c r="D1303" t="str">
        <f t="shared" si="20"/>
        <v>Carl R</v>
      </c>
      <c r="E1303" t="str">
        <f>TRIM(LEFT(Customer_Table[[#This Row],[name]],FIND(",",Customer_Table[[#This Row],[name]])-1))</f>
        <v>Pett</v>
      </c>
    </row>
    <row r="1304" spans="1:5" ht="15.6" x14ac:dyDescent="0.3">
      <c r="A1304" s="1" t="s">
        <v>1068</v>
      </c>
      <c r="B1304" s="1" t="s">
        <v>3686</v>
      </c>
      <c r="C1304" t="str">
        <f>TRIM(MID(Customer_Table[[#This Row],[name]],FIND(",",Customer_Table[[#This Row],[name]])+1,3))</f>
        <v>Mr</v>
      </c>
      <c r="D1304" t="str">
        <f t="shared" si="20"/>
        <v>Maximilian</v>
      </c>
      <c r="E1304" t="str">
        <f>TRIM(LEFT(Customer_Table[[#This Row],[name]],FIND(",",Customer_Table[[#This Row],[name]])-1))</f>
        <v>Meingast</v>
      </c>
    </row>
    <row r="1305" spans="1:5" ht="15.6" x14ac:dyDescent="0.3">
      <c r="A1305" s="1" t="s">
        <v>1067</v>
      </c>
      <c r="B1305" s="1" t="s">
        <v>3687</v>
      </c>
      <c r="C1305" t="str">
        <f>TRIM(MID(Customer_Table[[#This Row],[name]],FIND(",",Customer_Table[[#This Row],[name]])+1,3))</f>
        <v>Mr</v>
      </c>
      <c r="D1305" t="str">
        <f t="shared" si="20"/>
        <v>Erik</v>
      </c>
      <c r="E1305" t="str">
        <f>TRIM(LEFT(Customer_Table[[#This Row],[name]],FIND(",",Customer_Table[[#This Row],[name]])-1))</f>
        <v>McCarthy</v>
      </c>
    </row>
    <row r="1306" spans="1:5" ht="15.6" x14ac:dyDescent="0.3">
      <c r="A1306" s="1" t="s">
        <v>1066</v>
      </c>
      <c r="B1306" s="1" t="s">
        <v>3688</v>
      </c>
      <c r="C1306" t="str">
        <f>TRIM(MID(Customer_Table[[#This Row],[name]],FIND(",",Customer_Table[[#This Row],[name]])+1,3))</f>
        <v>Mr</v>
      </c>
      <c r="D1306" t="str">
        <f t="shared" si="20"/>
        <v>Christopher</v>
      </c>
      <c r="E1306" t="str">
        <f>TRIM(LEFT(Customer_Table[[#This Row],[name]],FIND(",",Customer_Table[[#This Row],[name]])-1))</f>
        <v>Boyle</v>
      </c>
    </row>
    <row r="1307" spans="1:5" ht="15.6" x14ac:dyDescent="0.3">
      <c r="A1307" s="1" t="s">
        <v>1065</v>
      </c>
      <c r="B1307" s="1" t="s">
        <v>3689</v>
      </c>
      <c r="C1307" t="str">
        <f>TRIM(MID(Customer_Table[[#This Row],[name]],FIND(",",Customer_Table[[#This Row],[name]])+1,3))</f>
        <v>Mr</v>
      </c>
      <c r="D1307" t="str">
        <f t="shared" si="20"/>
        <v>Eirik</v>
      </c>
      <c r="E1307" t="str">
        <f>TRIM(LEFT(Customer_Table[[#This Row],[name]],FIND(",",Customer_Table[[#This Row],[name]])-1))</f>
        <v>Gundersen</v>
      </c>
    </row>
    <row r="1308" spans="1:5" ht="15.6" x14ac:dyDescent="0.3">
      <c r="A1308" s="1" t="s">
        <v>1064</v>
      </c>
      <c r="B1308" s="1" t="s">
        <v>3690</v>
      </c>
      <c r="C1308" t="str">
        <f>TRIM(MID(Customer_Table[[#This Row],[name]],FIND(",",Customer_Table[[#This Row],[name]])+1,3))</f>
        <v>Mr</v>
      </c>
      <c r="D1308" t="str">
        <f t="shared" si="20"/>
        <v>Rik</v>
      </c>
      <c r="E1308" t="str">
        <f>TRIM(LEFT(Customer_Table[[#This Row],[name]],FIND(",",Customer_Table[[#This Row],[name]])-1))</f>
        <v>Wolswinkel</v>
      </c>
    </row>
    <row r="1309" spans="1:5" ht="15.6" x14ac:dyDescent="0.3">
      <c r="A1309" s="1" t="s">
        <v>1063</v>
      </c>
      <c r="B1309" s="1" t="s">
        <v>3691</v>
      </c>
      <c r="C1309" t="str">
        <f>TRIM(MID(Customer_Table[[#This Row],[name]],FIND(",",Customer_Table[[#This Row],[name]])+1,3))</f>
        <v>Mr</v>
      </c>
      <c r="D1309" t="str">
        <f t="shared" si="20"/>
        <v>Matthew R</v>
      </c>
      <c r="E1309" t="str">
        <f>TRIM(LEFT(Customer_Table[[#This Row],[name]],FIND(",",Customer_Table[[#This Row],[name]])-1))</f>
        <v>Bomberger</v>
      </c>
    </row>
    <row r="1310" spans="1:5" ht="15.6" x14ac:dyDescent="0.3">
      <c r="A1310" s="1" t="s">
        <v>1062</v>
      </c>
      <c r="B1310" s="1" t="s">
        <v>3692</v>
      </c>
      <c r="C1310" t="str">
        <f>TRIM(MID(Customer_Table[[#This Row],[name]],FIND(",",Customer_Table[[#This Row],[name]])+1,3))</f>
        <v>Mr</v>
      </c>
      <c r="D1310" t="str">
        <f t="shared" si="20"/>
        <v>Daniel G</v>
      </c>
      <c r="E1310" t="str">
        <f>TRIM(LEFT(Customer_Table[[#This Row],[name]],FIND(",",Customer_Table[[#This Row],[name]])-1))</f>
        <v>Roy</v>
      </c>
    </row>
    <row r="1311" spans="1:5" ht="15.6" x14ac:dyDescent="0.3">
      <c r="A1311" s="1" t="s">
        <v>1061</v>
      </c>
      <c r="B1311" s="1" t="s">
        <v>3693</v>
      </c>
      <c r="C1311" t="str">
        <f>TRIM(MID(Customer_Table[[#This Row],[name]],FIND(",",Customer_Table[[#This Row],[name]])+1,3))</f>
        <v>Mr</v>
      </c>
      <c r="D1311" t="str">
        <f t="shared" si="20"/>
        <v>Yannick</v>
      </c>
      <c r="E1311" t="str">
        <f>TRIM(LEFT(Customer_Table[[#This Row],[name]],FIND(",",Customer_Table[[#This Row],[name]])-1))</f>
        <v>Lapierre</v>
      </c>
    </row>
    <row r="1312" spans="1:5" ht="15.6" x14ac:dyDescent="0.3">
      <c r="A1312" s="1" t="s">
        <v>1060</v>
      </c>
      <c r="B1312" s="1" t="s">
        <v>3694</v>
      </c>
      <c r="C1312" t="str">
        <f>TRIM(MID(Customer_Table[[#This Row],[name]],FIND(",",Customer_Table[[#This Row],[name]])+1,3))</f>
        <v>Mr</v>
      </c>
      <c r="D1312" t="str">
        <f t="shared" si="20"/>
        <v>Sean R</v>
      </c>
      <c r="E1312" t="str">
        <f>TRIM(LEFT(Customer_Table[[#This Row],[name]],FIND(",",Customer_Table[[#This Row],[name]])-1))</f>
        <v>Beaty</v>
      </c>
    </row>
    <row r="1313" spans="1:5" ht="15.6" x14ac:dyDescent="0.3">
      <c r="A1313" s="1" t="s">
        <v>1059</v>
      </c>
      <c r="B1313" s="1" t="s">
        <v>3695</v>
      </c>
      <c r="C1313" t="str">
        <f>TRIM(MID(Customer_Table[[#This Row],[name]],FIND(",",Customer_Table[[#This Row],[name]])+1,3))</f>
        <v>Mr</v>
      </c>
      <c r="D1313" t="str">
        <f t="shared" si="20"/>
        <v>Peter</v>
      </c>
      <c r="E1313" t="str">
        <f>TRIM(LEFT(Customer_Table[[#This Row],[name]],FIND(",",Customer_Table[[#This Row],[name]])-1))</f>
        <v>Hammer</v>
      </c>
    </row>
    <row r="1314" spans="1:5" ht="15.6" x14ac:dyDescent="0.3">
      <c r="A1314" s="1" t="s">
        <v>1058</v>
      </c>
      <c r="B1314" s="1" t="s">
        <v>3696</v>
      </c>
      <c r="C1314" t="str">
        <f>TRIM(MID(Customer_Table[[#This Row],[name]],FIND(",",Customer_Table[[#This Row],[name]])+1,3))</f>
        <v>Ms</v>
      </c>
      <c r="D1314" t="str">
        <f t="shared" si="20"/>
        <v>Sara A.</v>
      </c>
      <c r="E1314" t="str">
        <f>TRIM(LEFT(Customer_Table[[#This Row],[name]],FIND(",",Customer_Table[[#This Row],[name]])-1))</f>
        <v>Randolph</v>
      </c>
    </row>
    <row r="1315" spans="1:5" ht="15.6" x14ac:dyDescent="0.3">
      <c r="A1315" s="1" t="s">
        <v>1057</v>
      </c>
      <c r="B1315" s="1" t="s">
        <v>3697</v>
      </c>
      <c r="C1315" t="str">
        <f>TRIM(MID(Customer_Table[[#This Row],[name]],FIND(",",Customer_Table[[#This Row],[name]])+1,3))</f>
        <v>Ms</v>
      </c>
      <c r="D1315" t="str">
        <f t="shared" si="20"/>
        <v>Erin C.</v>
      </c>
      <c r="E1315" t="str">
        <f>TRIM(LEFT(Customer_Table[[#This Row],[name]],FIND(",",Customer_Table[[#This Row],[name]])-1))</f>
        <v>Masterson</v>
      </c>
    </row>
    <row r="1316" spans="1:5" ht="15.6" x14ac:dyDescent="0.3">
      <c r="A1316" s="1" t="s">
        <v>1056</v>
      </c>
      <c r="B1316" s="1" t="s">
        <v>3698</v>
      </c>
      <c r="C1316" t="str">
        <f>TRIM(MID(Customer_Table[[#This Row],[name]],FIND(",",Customer_Table[[#This Row],[name]])+1,3))</f>
        <v>Mr</v>
      </c>
      <c r="D1316" t="str">
        <f t="shared" si="20"/>
        <v>Thibaud</v>
      </c>
      <c r="E1316" t="str">
        <f>TRIM(LEFT(Customer_Table[[#This Row],[name]],FIND(",",Customer_Table[[#This Row],[name]])-1))</f>
        <v>Friess</v>
      </c>
    </row>
    <row r="1317" spans="1:5" ht="15.6" x14ac:dyDescent="0.3">
      <c r="A1317" s="1" t="s">
        <v>1055</v>
      </c>
      <c r="B1317" s="1" t="s">
        <v>3699</v>
      </c>
      <c r="C1317" t="str">
        <f>TRIM(MID(Customer_Table[[#This Row],[name]],FIND(",",Customer_Table[[#This Row],[name]])+1,3))</f>
        <v>Ms</v>
      </c>
      <c r="D1317" t="str">
        <f t="shared" si="20"/>
        <v>Lisa</v>
      </c>
      <c r="E1317" t="str">
        <f>TRIM(LEFT(Customer_Table[[#This Row],[name]],FIND(",",Customer_Table[[#This Row],[name]])-1))</f>
        <v>Mantoni</v>
      </c>
    </row>
    <row r="1318" spans="1:5" ht="15.6" x14ac:dyDescent="0.3">
      <c r="A1318" s="1" t="s">
        <v>1054</v>
      </c>
      <c r="B1318" s="1" t="s">
        <v>3700</v>
      </c>
      <c r="C1318" t="str">
        <f>TRIM(MID(Customer_Table[[#This Row],[name]],FIND(",",Customer_Table[[#This Row],[name]])+1,3))</f>
        <v>Ms</v>
      </c>
      <c r="D1318" t="str">
        <f t="shared" si="20"/>
        <v>Gretchen K.</v>
      </c>
      <c r="E1318" t="str">
        <f>TRIM(LEFT(Customer_Table[[#This Row],[name]],FIND(",",Customer_Table[[#This Row],[name]])-1))</f>
        <v>Bodeen</v>
      </c>
    </row>
    <row r="1319" spans="1:5" ht="15.6" x14ac:dyDescent="0.3">
      <c r="A1319" s="1" t="s">
        <v>1053</v>
      </c>
      <c r="B1319" s="1" t="s">
        <v>3701</v>
      </c>
      <c r="C1319" t="str">
        <f>TRIM(MID(Customer_Table[[#This Row],[name]],FIND(",",Customer_Table[[#This Row],[name]])+1,3))</f>
        <v>Ms</v>
      </c>
      <c r="D1319" t="str">
        <f t="shared" si="20"/>
        <v>Martina</v>
      </c>
      <c r="E1319" t="str">
        <f>TRIM(LEFT(Customer_Table[[#This Row],[name]],FIND(",",Customer_Table[[#This Row],[name]])-1))</f>
        <v>McPherson</v>
      </c>
    </row>
    <row r="1320" spans="1:5" ht="15.6" x14ac:dyDescent="0.3">
      <c r="A1320" s="1" t="s">
        <v>1052</v>
      </c>
      <c r="B1320" s="1" t="s">
        <v>3702</v>
      </c>
      <c r="C1320" t="str">
        <f>TRIM(MID(Customer_Table[[#This Row],[name]],FIND(",",Customer_Table[[#This Row],[name]])+1,3))</f>
        <v>Mr</v>
      </c>
      <c r="D1320" t="str">
        <f t="shared" si="20"/>
        <v>Dustin J</v>
      </c>
      <c r="E1320" t="str">
        <f>TRIM(LEFT(Customer_Table[[#This Row],[name]],FIND(",",Customer_Table[[#This Row],[name]])-1))</f>
        <v>Palko</v>
      </c>
    </row>
    <row r="1321" spans="1:5" ht="15.6" x14ac:dyDescent="0.3">
      <c r="A1321" s="1" t="s">
        <v>1051</v>
      </c>
      <c r="B1321" s="1" t="s">
        <v>3703</v>
      </c>
      <c r="C1321" t="str">
        <f>TRIM(MID(Customer_Table[[#This Row],[name]],FIND(",",Customer_Table[[#This Row],[name]])+1,3))</f>
        <v>Ms</v>
      </c>
      <c r="D1321" t="str">
        <f t="shared" si="20"/>
        <v>Kelsey</v>
      </c>
      <c r="E1321" t="str">
        <f>TRIM(LEFT(Customer_Table[[#This Row],[name]],FIND(",",Customer_Table[[#This Row],[name]])-1))</f>
        <v>Breathitt</v>
      </c>
    </row>
    <row r="1322" spans="1:5" ht="15.6" x14ac:dyDescent="0.3">
      <c r="A1322" s="1" t="s">
        <v>1050</v>
      </c>
      <c r="B1322" s="1" t="s">
        <v>3704</v>
      </c>
      <c r="C1322" t="str">
        <f>TRIM(MID(Customer_Table[[#This Row],[name]],FIND(",",Customer_Table[[#This Row],[name]])+1,3))</f>
        <v>Mr</v>
      </c>
      <c r="D1322" t="str">
        <f t="shared" si="20"/>
        <v>Daniel V.</v>
      </c>
      <c r="E1322" t="str">
        <f>TRIM(LEFT(Customer_Table[[#This Row],[name]],FIND(",",Customer_Table[[#This Row],[name]])-1))</f>
        <v>Evora</v>
      </c>
    </row>
    <row r="1323" spans="1:5" ht="15.6" x14ac:dyDescent="0.3">
      <c r="A1323" s="1" t="s">
        <v>1049</v>
      </c>
      <c r="B1323" s="1" t="s">
        <v>3705</v>
      </c>
      <c r="C1323" t="str">
        <f>TRIM(MID(Customer_Table[[#This Row],[name]],FIND(",",Customer_Table[[#This Row],[name]])+1,3))</f>
        <v>Ms</v>
      </c>
      <c r="D1323" t="str">
        <f t="shared" si="20"/>
        <v>Saeger</v>
      </c>
      <c r="E1323" t="str">
        <f>TRIM(LEFT(Customer_Table[[#This Row],[name]],FIND(",",Customer_Table[[#This Row],[name]])-1))</f>
        <v>Fischer</v>
      </c>
    </row>
    <row r="1324" spans="1:5" ht="15.6" x14ac:dyDescent="0.3">
      <c r="A1324" s="1" t="s">
        <v>1048</v>
      </c>
      <c r="B1324" s="1" t="s">
        <v>3706</v>
      </c>
      <c r="C1324" t="str">
        <f>TRIM(MID(Customer_Table[[#This Row],[name]],FIND(",",Customer_Table[[#This Row],[name]])+1,3))</f>
        <v>Ms</v>
      </c>
      <c r="D1324" t="str">
        <f t="shared" si="20"/>
        <v>Buzunesh</v>
      </c>
      <c r="E1324" t="str">
        <f>TRIM(LEFT(Customer_Table[[#This Row],[name]],FIND(",",Customer_Table[[#This Row],[name]])-1))</f>
        <v>Deba</v>
      </c>
    </row>
    <row r="1325" spans="1:5" ht="15.6" x14ac:dyDescent="0.3">
      <c r="A1325" s="1" t="s">
        <v>1047</v>
      </c>
      <c r="B1325" s="1" t="s">
        <v>3707</v>
      </c>
      <c r="C1325" t="str">
        <f>TRIM(MID(Customer_Table[[#This Row],[name]],FIND(",",Customer_Table[[#This Row],[name]])+1,3))</f>
        <v>Ms</v>
      </c>
      <c r="D1325" t="str">
        <f t="shared" si="20"/>
        <v>Mirte</v>
      </c>
      <c r="E1325" t="str">
        <f>TRIM(LEFT(Customer_Table[[#This Row],[name]],FIND(",",Customer_Table[[#This Row],[name]])-1))</f>
        <v>Leloup</v>
      </c>
    </row>
    <row r="1326" spans="1:5" ht="15.6" x14ac:dyDescent="0.3">
      <c r="A1326" s="1" t="s">
        <v>1046</v>
      </c>
      <c r="B1326" s="1" t="s">
        <v>3708</v>
      </c>
      <c r="C1326" t="str">
        <f>TRIM(MID(Customer_Table[[#This Row],[name]],FIND(",",Customer_Table[[#This Row],[name]])+1,3))</f>
        <v>Ms</v>
      </c>
      <c r="D1326" t="str">
        <f t="shared" si="20"/>
        <v>Megan</v>
      </c>
      <c r="E1326" t="str">
        <f>TRIM(LEFT(Customer_Table[[#This Row],[name]],FIND(",",Customer_Table[[#This Row],[name]])-1))</f>
        <v>Labare</v>
      </c>
    </row>
    <row r="1327" spans="1:5" ht="15.6" x14ac:dyDescent="0.3">
      <c r="A1327" s="1" t="s">
        <v>1045</v>
      </c>
      <c r="B1327" s="1" t="s">
        <v>3709</v>
      </c>
      <c r="C1327" t="str">
        <f>TRIM(MID(Customer_Table[[#This Row],[name]],FIND(",",Customer_Table[[#This Row],[name]])+1,3))</f>
        <v>Ms</v>
      </c>
      <c r="D1327" t="str">
        <f t="shared" si="20"/>
        <v>Kerry A.</v>
      </c>
      <c r="E1327" t="str">
        <f>TRIM(LEFT(Customer_Table[[#This Row],[name]],FIND(",",Customer_Table[[#This Row],[name]])-1))</f>
        <v>Arouca</v>
      </c>
    </row>
    <row r="1328" spans="1:5" ht="15.6" x14ac:dyDescent="0.3">
      <c r="A1328" s="1" t="s">
        <v>1044</v>
      </c>
      <c r="B1328" s="1" t="s">
        <v>3710</v>
      </c>
      <c r="C1328" t="str">
        <f>TRIM(MID(Customer_Table[[#This Row],[name]],FIND(",",Customer_Table[[#This Row],[name]])+1,3))</f>
        <v>Ms</v>
      </c>
      <c r="D1328" t="str">
        <f t="shared" si="20"/>
        <v>Kristin</v>
      </c>
      <c r="E1328" t="str">
        <f>TRIM(LEFT(Customer_Table[[#This Row],[name]],FIND(",",Customer_Table[[#This Row],[name]])-1))</f>
        <v>Reese</v>
      </c>
    </row>
    <row r="1329" spans="1:5" ht="15.6" x14ac:dyDescent="0.3">
      <c r="A1329" s="1" t="s">
        <v>1043</v>
      </c>
      <c r="B1329" s="1" t="s">
        <v>3711</v>
      </c>
      <c r="C1329" t="str">
        <f>TRIM(MID(Customer_Table[[#This Row],[name]],FIND(",",Customer_Table[[#This Row],[name]])+1,3))</f>
        <v>Mr</v>
      </c>
      <c r="D1329" t="str">
        <f t="shared" si="20"/>
        <v>Christopher R.</v>
      </c>
      <c r="E1329" t="str">
        <f>TRIM(LEFT(Customer_Table[[#This Row],[name]],FIND(",",Customer_Table[[#This Row],[name]])-1))</f>
        <v>McCloskey</v>
      </c>
    </row>
    <row r="1330" spans="1:5" ht="15.6" x14ac:dyDescent="0.3">
      <c r="A1330" s="1" t="s">
        <v>1042</v>
      </c>
      <c r="B1330" s="1" t="s">
        <v>3712</v>
      </c>
      <c r="C1330" t="str">
        <f>TRIM(MID(Customer_Table[[#This Row],[name]],FIND(",",Customer_Table[[#This Row],[name]])+1,3))</f>
        <v>Mr</v>
      </c>
      <c r="D1330" t="str">
        <f t="shared" si="20"/>
        <v>Elizabeth A</v>
      </c>
      <c r="E1330" t="str">
        <f>TRIM(LEFT(Customer_Table[[#This Row],[name]],FIND(",",Customer_Table[[#This Row],[name]])-1))</f>
        <v>Tedsen</v>
      </c>
    </row>
    <row r="1331" spans="1:5" ht="15.6" x14ac:dyDescent="0.3">
      <c r="A1331" s="1" t="s">
        <v>1041</v>
      </c>
      <c r="B1331" s="1" t="s">
        <v>3713</v>
      </c>
      <c r="C1331" t="str">
        <f>TRIM(MID(Customer_Table[[#This Row],[name]],FIND(",",Customer_Table[[#This Row],[name]])+1,3))</f>
        <v>Mr</v>
      </c>
      <c r="D1331" t="str">
        <f t="shared" si="20"/>
        <v>Andrew</v>
      </c>
      <c r="E1331" t="str">
        <f>TRIM(LEFT(Customer_Table[[#This Row],[name]],FIND(",",Customer_Table[[#This Row],[name]])-1))</f>
        <v>Koehlinger</v>
      </c>
    </row>
    <row r="1332" spans="1:5" ht="15.6" x14ac:dyDescent="0.3">
      <c r="A1332" s="1" t="s">
        <v>1040</v>
      </c>
      <c r="B1332" s="1" t="s">
        <v>3714</v>
      </c>
      <c r="C1332" t="str">
        <f>TRIM(MID(Customer_Table[[#This Row],[name]],FIND(",",Customer_Table[[#This Row],[name]])+1,3))</f>
        <v>Ms</v>
      </c>
      <c r="D1332" t="str">
        <f t="shared" si="20"/>
        <v>Dawn M.</v>
      </c>
      <c r="E1332" t="str">
        <f>TRIM(LEFT(Customer_Table[[#This Row],[name]],FIND(",",Customer_Table[[#This Row],[name]])-1))</f>
        <v>Pielechaty</v>
      </c>
    </row>
    <row r="1333" spans="1:5" ht="15.6" x14ac:dyDescent="0.3">
      <c r="A1333" s="1" t="s">
        <v>1039</v>
      </c>
      <c r="B1333" s="1" t="s">
        <v>3715</v>
      </c>
      <c r="C1333" t="str">
        <f>TRIM(MID(Customer_Table[[#This Row],[name]],FIND(",",Customer_Table[[#This Row],[name]])+1,3))</f>
        <v>Mr</v>
      </c>
      <c r="D1333" t="str">
        <f t="shared" si="20"/>
        <v>Jonathan P</v>
      </c>
      <c r="E1333" t="str">
        <f>TRIM(LEFT(Customer_Table[[#This Row],[name]],FIND(",",Customer_Table[[#This Row],[name]])-1))</f>
        <v>Korhonen</v>
      </c>
    </row>
    <row r="1334" spans="1:5" ht="15.6" x14ac:dyDescent="0.3">
      <c r="A1334" s="1" t="s">
        <v>1038</v>
      </c>
      <c r="B1334" s="1" t="s">
        <v>3716</v>
      </c>
      <c r="C1334" t="str">
        <f>TRIM(MID(Customer_Table[[#This Row],[name]],FIND(",",Customer_Table[[#This Row],[name]])+1,3))</f>
        <v>Mr</v>
      </c>
      <c r="D1334" t="str">
        <f t="shared" si="20"/>
        <v>Gina</v>
      </c>
      <c r="E1334" t="str">
        <f>TRIM(LEFT(Customer_Table[[#This Row],[name]],FIND(",",Customer_Table[[#This Row],[name]])-1))</f>
        <v>Kehr</v>
      </c>
    </row>
    <row r="1335" spans="1:5" ht="15.6" x14ac:dyDescent="0.3">
      <c r="A1335" s="1" t="s">
        <v>1037</v>
      </c>
      <c r="B1335" s="1" t="s">
        <v>3717</v>
      </c>
      <c r="C1335" t="str">
        <f>TRIM(MID(Customer_Table[[#This Row],[name]],FIND(",",Customer_Table[[#This Row],[name]])+1,3))</f>
        <v>Mr</v>
      </c>
      <c r="D1335" t="str">
        <f t="shared" si="20"/>
        <v>Dino</v>
      </c>
      <c r="E1335" t="str">
        <f>TRIM(LEFT(Customer_Table[[#This Row],[name]],FIND(",",Customer_Table[[#This Row],[name]])-1))</f>
        <v>Montagna</v>
      </c>
    </row>
    <row r="1336" spans="1:5" ht="15.6" x14ac:dyDescent="0.3">
      <c r="A1336" s="1" t="s">
        <v>1036</v>
      </c>
      <c r="B1336" s="1" t="s">
        <v>3718</v>
      </c>
      <c r="C1336" t="str">
        <f>TRIM(MID(Customer_Table[[#This Row],[name]],FIND(",",Customer_Table[[#This Row],[name]])+1,3))</f>
        <v>Mr</v>
      </c>
      <c r="D1336" t="str">
        <f t="shared" si="20"/>
        <v>Jan</v>
      </c>
      <c r="E1336" t="str">
        <f>TRIM(LEFT(Customer_Table[[#This Row],[name]],FIND(",",Customer_Table[[#This Row],[name]])-1))</f>
        <v>M√ºller</v>
      </c>
    </row>
    <row r="1337" spans="1:5" ht="15.6" x14ac:dyDescent="0.3">
      <c r="A1337" s="1" t="s">
        <v>1035</v>
      </c>
      <c r="B1337" s="1" t="s">
        <v>3719</v>
      </c>
      <c r="C1337" t="str">
        <f>TRIM(MID(Customer_Table[[#This Row],[name]],FIND(",",Customer_Table[[#This Row],[name]])+1,3))</f>
        <v>Mr</v>
      </c>
      <c r="D1337" t="str">
        <f t="shared" si="20"/>
        <v>Jonathan E.</v>
      </c>
      <c r="E1337" t="str">
        <f>TRIM(LEFT(Customer_Table[[#This Row],[name]],FIND(",",Customer_Table[[#This Row],[name]])-1))</f>
        <v>Baker</v>
      </c>
    </row>
    <row r="1338" spans="1:5" ht="15.6" x14ac:dyDescent="0.3">
      <c r="A1338" s="1" t="s">
        <v>1034</v>
      </c>
      <c r="B1338" s="1" t="s">
        <v>3720</v>
      </c>
      <c r="C1338" t="str">
        <f>TRIM(MID(Customer_Table[[#This Row],[name]],FIND(",",Customer_Table[[#This Row],[name]])+1,3))</f>
        <v>Mr</v>
      </c>
      <c r="D1338" t="str">
        <f t="shared" si="20"/>
        <v>Mark A</v>
      </c>
      <c r="E1338" t="str">
        <f>TRIM(LEFT(Customer_Table[[#This Row],[name]],FIND(",",Customer_Table[[#This Row],[name]])-1))</f>
        <v>Sidebottom</v>
      </c>
    </row>
    <row r="1339" spans="1:5" ht="15.6" x14ac:dyDescent="0.3">
      <c r="A1339" s="1" t="s">
        <v>1033</v>
      </c>
      <c r="B1339" s="1" t="s">
        <v>3721</v>
      </c>
      <c r="C1339" t="str">
        <f>TRIM(MID(Customer_Table[[#This Row],[name]],FIND(",",Customer_Table[[#This Row],[name]])+1,3))</f>
        <v>Mr</v>
      </c>
      <c r="D1339" t="str">
        <f t="shared" si="20"/>
        <v>Mary</v>
      </c>
      <c r="E1339" t="str">
        <f>TRIM(LEFT(Customer_Table[[#This Row],[name]],FIND(",",Customer_Table[[#This Row],[name]])-1))</f>
        <v>Johnson</v>
      </c>
    </row>
    <row r="1340" spans="1:5" ht="15.6" x14ac:dyDescent="0.3">
      <c r="A1340" s="1" t="s">
        <v>1032</v>
      </c>
      <c r="B1340" s="1" t="s">
        <v>3722</v>
      </c>
      <c r="C1340" t="str">
        <f>TRIM(MID(Customer_Table[[#This Row],[name]],FIND(",",Customer_Table[[#This Row],[name]])+1,3))</f>
        <v>Mr</v>
      </c>
      <c r="D1340" t="str">
        <f t="shared" si="20"/>
        <v>Samuel</v>
      </c>
      <c r="E1340" t="str">
        <f>TRIM(LEFT(Customer_Table[[#This Row],[name]],FIND(",",Customer_Table[[#This Row],[name]])-1))</f>
        <v>Morris</v>
      </c>
    </row>
    <row r="1341" spans="1:5" ht="15.6" x14ac:dyDescent="0.3">
      <c r="A1341" s="1" t="s">
        <v>1031</v>
      </c>
      <c r="B1341" s="1" t="s">
        <v>3723</v>
      </c>
      <c r="C1341" t="str">
        <f>TRIM(MID(Customer_Table[[#This Row],[name]],FIND(",",Customer_Table[[#This Row],[name]])+1,3))</f>
        <v>Mr</v>
      </c>
      <c r="D1341" t="str">
        <f t="shared" si="20"/>
        <v>Stan J</v>
      </c>
      <c r="E1341" t="str">
        <f>TRIM(LEFT(Customer_Table[[#This Row],[name]],FIND(",",Customer_Table[[#This Row],[name]])-1))</f>
        <v>Chaisson</v>
      </c>
    </row>
    <row r="1342" spans="1:5" ht="15.6" x14ac:dyDescent="0.3">
      <c r="A1342" s="1" t="s">
        <v>1030</v>
      </c>
      <c r="B1342" s="1" t="s">
        <v>3724</v>
      </c>
      <c r="C1342" t="str">
        <f>TRIM(MID(Customer_Table[[#This Row],[name]],FIND(",",Customer_Table[[#This Row],[name]])+1,3))</f>
        <v>Mr</v>
      </c>
      <c r="D1342" t="str">
        <f t="shared" si="20"/>
        <v>Jessica L.</v>
      </c>
      <c r="E1342" t="str">
        <f>TRIM(LEFT(Customer_Table[[#This Row],[name]],FIND(",",Customer_Table[[#This Row],[name]])-1))</f>
        <v>Pigott</v>
      </c>
    </row>
    <row r="1343" spans="1:5" ht="15.6" x14ac:dyDescent="0.3">
      <c r="A1343" s="1" t="s">
        <v>1029</v>
      </c>
      <c r="B1343" s="1" t="s">
        <v>3725</v>
      </c>
      <c r="C1343" t="str">
        <f>TRIM(MID(Customer_Table[[#This Row],[name]],FIND(",",Customer_Table[[#This Row],[name]])+1,3))</f>
        <v>Ms</v>
      </c>
      <c r="D1343" t="str">
        <f t="shared" si="20"/>
        <v>Krysta</v>
      </c>
      <c r="E1343" t="str">
        <f>TRIM(LEFT(Customer_Table[[#This Row],[name]],FIND(",",Customer_Table[[#This Row],[name]])-1))</f>
        <v>Cochrane</v>
      </c>
    </row>
    <row r="1344" spans="1:5" ht="15.6" x14ac:dyDescent="0.3">
      <c r="A1344" s="1" t="s">
        <v>1028</v>
      </c>
      <c r="B1344" s="1" t="s">
        <v>3726</v>
      </c>
      <c r="C1344" t="str">
        <f>TRIM(MID(Customer_Table[[#This Row],[name]],FIND(",",Customer_Table[[#This Row],[name]])+1,3))</f>
        <v>Mr</v>
      </c>
      <c r="D1344" t="str">
        <f t="shared" si="20"/>
        <v>Natascia</v>
      </c>
      <c r="E1344" t="str">
        <f>TRIM(LEFT(Customer_Table[[#This Row],[name]],FIND(",",Customer_Table[[#This Row],[name]])-1))</f>
        <v>Armitage</v>
      </c>
    </row>
    <row r="1345" spans="1:5" ht="15.6" x14ac:dyDescent="0.3">
      <c r="A1345" s="1" t="s">
        <v>1027</v>
      </c>
      <c r="B1345" s="1" t="s">
        <v>3727</v>
      </c>
      <c r="C1345" t="str">
        <f>TRIM(MID(Customer_Table[[#This Row],[name]],FIND(",",Customer_Table[[#This Row],[name]])+1,3))</f>
        <v>Ms</v>
      </c>
      <c r="D1345" t="str">
        <f t="shared" si="20"/>
        <v>Jenny</v>
      </c>
      <c r="E1345" t="str">
        <f>TRIM(LEFT(Customer_Table[[#This Row],[name]],FIND(",",Customer_Table[[#This Row],[name]])-1))</f>
        <v>Shen</v>
      </c>
    </row>
    <row r="1346" spans="1:5" ht="15.6" x14ac:dyDescent="0.3">
      <c r="A1346" s="1" t="s">
        <v>1026</v>
      </c>
      <c r="B1346" s="1" t="s">
        <v>3728</v>
      </c>
      <c r="C1346" t="str">
        <f>TRIM(MID(Customer_Table[[#This Row],[name]],FIND(",",Customer_Table[[#This Row],[name]])+1,3))</f>
        <v>Mr</v>
      </c>
      <c r="D1346" t="str">
        <f t="shared" ref="D1346:D1409" si="21">TRIM(MID(B1346,FIND(" ",B1346,FIND(",",B1346)+2)+1,LEN(B1346)))</f>
        <v>Brian</v>
      </c>
      <c r="E1346" t="str">
        <f>TRIM(LEFT(Customer_Table[[#This Row],[name]],FIND(",",Customer_Table[[#This Row],[name]])-1))</f>
        <v>O'Kelly</v>
      </c>
    </row>
    <row r="1347" spans="1:5" ht="15.6" x14ac:dyDescent="0.3">
      <c r="A1347" s="1" t="s">
        <v>1025</v>
      </c>
      <c r="B1347" s="1" t="s">
        <v>3729</v>
      </c>
      <c r="C1347" t="str">
        <f>TRIM(MID(Customer_Table[[#This Row],[name]],FIND(",",Customer_Table[[#This Row],[name]])+1,3))</f>
        <v>Ms</v>
      </c>
      <c r="D1347" t="str">
        <f t="shared" si="21"/>
        <v>Monica</v>
      </c>
      <c r="E1347" t="str">
        <f>TRIM(LEFT(Customer_Table[[#This Row],[name]],FIND(",",Customer_Table[[#This Row],[name]])-1))</f>
        <v>Huff</v>
      </c>
    </row>
    <row r="1348" spans="1:5" ht="15.6" x14ac:dyDescent="0.3">
      <c r="A1348" s="1" t="s">
        <v>1024</v>
      </c>
      <c r="B1348" s="1" t="s">
        <v>3730</v>
      </c>
      <c r="C1348" t="str">
        <f>TRIM(MID(Customer_Table[[#This Row],[name]],FIND(",",Customer_Table[[#This Row],[name]])+1,3))</f>
        <v>Mr</v>
      </c>
      <c r="D1348" t="str">
        <f t="shared" si="21"/>
        <v>Tyler</v>
      </c>
      <c r="E1348" t="str">
        <f>TRIM(LEFT(Customer_Table[[#This Row],[name]],FIND(",",Customer_Table[[#This Row],[name]])-1))</f>
        <v>Dye</v>
      </c>
    </row>
    <row r="1349" spans="1:5" ht="15.6" x14ac:dyDescent="0.3">
      <c r="A1349" s="1" t="s">
        <v>1023</v>
      </c>
      <c r="B1349" s="1" t="s">
        <v>3731</v>
      </c>
      <c r="C1349" t="str">
        <f>TRIM(MID(Customer_Table[[#This Row],[name]],FIND(",",Customer_Table[[#This Row],[name]])+1,3))</f>
        <v>Ms</v>
      </c>
      <c r="D1349" t="str">
        <f t="shared" si="21"/>
        <v>Kelly C</v>
      </c>
      <c r="E1349" t="str">
        <f>TRIM(LEFT(Customer_Table[[#This Row],[name]],FIND(",",Customer_Table[[#This Row],[name]])-1))</f>
        <v>Willard</v>
      </c>
    </row>
    <row r="1350" spans="1:5" ht="15.6" x14ac:dyDescent="0.3">
      <c r="A1350" s="1" t="s">
        <v>1022</v>
      </c>
      <c r="B1350" s="1" t="s">
        <v>3732</v>
      </c>
      <c r="C1350" t="str">
        <f>TRIM(MID(Customer_Table[[#This Row],[name]],FIND(",",Customer_Table[[#This Row],[name]])+1,3))</f>
        <v>Mr</v>
      </c>
      <c r="D1350" t="str">
        <f t="shared" si="21"/>
        <v>Emily</v>
      </c>
      <c r="E1350" t="str">
        <f>TRIM(LEFT(Customer_Table[[#This Row],[name]],FIND(",",Customer_Table[[#This Row],[name]])-1))</f>
        <v>D'Addario</v>
      </c>
    </row>
    <row r="1351" spans="1:5" ht="15.6" x14ac:dyDescent="0.3">
      <c r="A1351" s="1" t="s">
        <v>1021</v>
      </c>
      <c r="B1351" s="1" t="s">
        <v>3733</v>
      </c>
      <c r="C1351" t="str">
        <f>TRIM(MID(Customer_Table[[#This Row],[name]],FIND(",",Customer_Table[[#This Row],[name]])+1,3))</f>
        <v>Mr</v>
      </c>
      <c r="D1351" t="str">
        <f t="shared" si="21"/>
        <v>James V</v>
      </c>
      <c r="E1351" t="str">
        <f>TRIM(LEFT(Customer_Table[[#This Row],[name]],FIND(",",Customer_Table[[#This Row],[name]])-1))</f>
        <v>Buchanan</v>
      </c>
    </row>
    <row r="1352" spans="1:5" ht="15.6" x14ac:dyDescent="0.3">
      <c r="A1352" s="1" t="s">
        <v>1020</v>
      </c>
      <c r="B1352" s="1" t="s">
        <v>3734</v>
      </c>
      <c r="C1352" t="str">
        <f>TRIM(MID(Customer_Table[[#This Row],[name]],FIND(",",Customer_Table[[#This Row],[name]])+1,3))</f>
        <v>Ms</v>
      </c>
      <c r="D1352" t="str">
        <f t="shared" si="21"/>
        <v>Angie</v>
      </c>
      <c r="E1352" t="str">
        <f>TRIM(LEFT(Customer_Table[[#This Row],[name]],FIND(",",Customer_Table[[#This Row],[name]])-1))</f>
        <v>Clark</v>
      </c>
    </row>
    <row r="1353" spans="1:5" ht="15.6" x14ac:dyDescent="0.3">
      <c r="A1353" s="1" t="s">
        <v>1019</v>
      </c>
      <c r="B1353" s="1" t="s">
        <v>3735</v>
      </c>
      <c r="C1353" t="str">
        <f>TRIM(MID(Customer_Table[[#This Row],[name]],FIND(",",Customer_Table[[#This Row],[name]])+1,3))</f>
        <v>Mr</v>
      </c>
      <c r="D1353" t="str">
        <f t="shared" si="21"/>
        <v>Michael J.</v>
      </c>
      <c r="E1353" t="str">
        <f>TRIM(LEFT(Customer_Table[[#This Row],[name]],FIND(",",Customer_Table[[#This Row],[name]])-1))</f>
        <v>Waterson</v>
      </c>
    </row>
    <row r="1354" spans="1:5" ht="15.6" x14ac:dyDescent="0.3">
      <c r="A1354" s="1" t="s">
        <v>1018</v>
      </c>
      <c r="B1354" s="1" t="s">
        <v>3736</v>
      </c>
      <c r="C1354" t="str">
        <f>TRIM(MID(Customer_Table[[#This Row],[name]],FIND(",",Customer_Table[[#This Row],[name]])+1,3))</f>
        <v>Ms</v>
      </c>
      <c r="D1354" t="str">
        <f t="shared" si="21"/>
        <v>Sabina</v>
      </c>
      <c r="E1354" t="str">
        <f>TRIM(LEFT(Customer_Table[[#This Row],[name]],FIND(",",Customer_Table[[#This Row],[name]])-1))</f>
        <v>Piras</v>
      </c>
    </row>
    <row r="1355" spans="1:5" ht="15.6" x14ac:dyDescent="0.3">
      <c r="A1355" s="1" t="s">
        <v>1017</v>
      </c>
      <c r="B1355" s="1" t="s">
        <v>3737</v>
      </c>
      <c r="C1355" t="str">
        <f>TRIM(MID(Customer_Table[[#This Row],[name]],FIND(",",Customer_Table[[#This Row],[name]])+1,3))</f>
        <v>Ms</v>
      </c>
      <c r="D1355" t="str">
        <f t="shared" si="21"/>
        <v>Amy C</v>
      </c>
      <c r="E1355" t="str">
        <f>TRIM(LEFT(Customer_Table[[#This Row],[name]],FIND(",",Customer_Table[[#This Row],[name]])-1))</f>
        <v>Olson</v>
      </c>
    </row>
    <row r="1356" spans="1:5" ht="15.6" x14ac:dyDescent="0.3">
      <c r="A1356" s="1" t="s">
        <v>1016</v>
      </c>
      <c r="B1356" s="1" t="s">
        <v>3738</v>
      </c>
      <c r="C1356" t="str">
        <f>TRIM(MID(Customer_Table[[#This Row],[name]],FIND(",",Customer_Table[[#This Row],[name]])+1,3))</f>
        <v>Ms</v>
      </c>
      <c r="D1356" t="str">
        <f t="shared" si="21"/>
        <v>Victoria U</v>
      </c>
      <c r="E1356" t="str">
        <f>TRIM(LEFT(Customer_Table[[#This Row],[name]],FIND(",",Customer_Table[[#This Row],[name]])-1))</f>
        <v>Manfredi</v>
      </c>
    </row>
    <row r="1357" spans="1:5" ht="15.6" x14ac:dyDescent="0.3">
      <c r="A1357" s="1" t="s">
        <v>1015</v>
      </c>
      <c r="B1357" s="1" t="s">
        <v>3739</v>
      </c>
      <c r="C1357" t="str">
        <f>TRIM(MID(Customer_Table[[#This Row],[name]],FIND(",",Customer_Table[[#This Row],[name]])+1,3))</f>
        <v>Ms</v>
      </c>
      <c r="D1357" t="str">
        <f t="shared" si="21"/>
        <v>Amelia B</v>
      </c>
      <c r="E1357" t="str">
        <f>TRIM(LEFT(Customer_Table[[#This Row],[name]],FIND(",",Customer_Table[[#This Row],[name]])-1))</f>
        <v>Landberg</v>
      </c>
    </row>
    <row r="1358" spans="1:5" ht="15.6" x14ac:dyDescent="0.3">
      <c r="A1358" s="1" t="s">
        <v>1014</v>
      </c>
      <c r="B1358" s="1" t="s">
        <v>3740</v>
      </c>
      <c r="C1358" t="str">
        <f>TRIM(MID(Customer_Table[[#This Row],[name]],FIND(",",Customer_Table[[#This Row],[name]])+1,3))</f>
        <v>Ms</v>
      </c>
      <c r="D1358" t="str">
        <f t="shared" si="21"/>
        <v>Jackie J</v>
      </c>
      <c r="E1358" t="str">
        <f>TRIM(LEFT(Customer_Table[[#This Row],[name]],FIND(",",Customer_Table[[#This Row],[name]])-1))</f>
        <v>Flynn</v>
      </c>
    </row>
    <row r="1359" spans="1:5" ht="15.6" x14ac:dyDescent="0.3">
      <c r="A1359" s="1" t="s">
        <v>1013</v>
      </c>
      <c r="B1359" s="1" t="s">
        <v>3741</v>
      </c>
      <c r="C1359" t="str">
        <f>TRIM(MID(Customer_Table[[#This Row],[name]],FIND(",",Customer_Table[[#This Row],[name]])+1,3))</f>
        <v>Mr</v>
      </c>
      <c r="D1359" t="str">
        <f t="shared" si="21"/>
        <v>Justin</v>
      </c>
      <c r="E1359" t="str">
        <f>TRIM(LEFT(Customer_Table[[#This Row],[name]],FIND(",",Customer_Table[[#This Row],[name]])-1))</f>
        <v>Bishop</v>
      </c>
    </row>
    <row r="1360" spans="1:5" ht="15.6" x14ac:dyDescent="0.3">
      <c r="A1360" s="1" t="s">
        <v>1012</v>
      </c>
      <c r="B1360" s="1" t="s">
        <v>3742</v>
      </c>
      <c r="C1360" t="str">
        <f>TRIM(MID(Customer_Table[[#This Row],[name]],FIND(",",Customer_Table[[#This Row],[name]])+1,3))</f>
        <v>Ms</v>
      </c>
      <c r="D1360" t="str">
        <f t="shared" si="21"/>
        <v>Kerry</v>
      </c>
      <c r="E1360" t="str">
        <f>TRIM(LEFT(Customer_Table[[#This Row],[name]],FIND(",",Customer_Table[[#This Row],[name]])-1))</f>
        <v>Devitt</v>
      </c>
    </row>
    <row r="1361" spans="1:5" ht="15.6" x14ac:dyDescent="0.3">
      <c r="A1361" s="1" t="s">
        <v>1011</v>
      </c>
      <c r="B1361" s="1" t="s">
        <v>3743</v>
      </c>
      <c r="C1361" t="str">
        <f>TRIM(MID(Customer_Table[[#This Row],[name]],FIND(",",Customer_Table[[#This Row],[name]])+1,3))</f>
        <v>Ms</v>
      </c>
      <c r="D1361" t="str">
        <f t="shared" si="21"/>
        <v>Cindy G.</v>
      </c>
      <c r="E1361" t="str">
        <f>TRIM(LEFT(Customer_Table[[#This Row],[name]],FIND(",",Customer_Table[[#This Row],[name]])-1))</f>
        <v>Lynch</v>
      </c>
    </row>
    <row r="1362" spans="1:5" ht="15.6" x14ac:dyDescent="0.3">
      <c r="A1362" s="1" t="s">
        <v>1010</v>
      </c>
      <c r="B1362" s="1" t="s">
        <v>3744</v>
      </c>
      <c r="C1362" t="str">
        <f>TRIM(MID(Customer_Table[[#This Row],[name]],FIND(",",Customer_Table[[#This Row],[name]])+1,3))</f>
        <v>Mr</v>
      </c>
      <c r="D1362" t="str">
        <f t="shared" si="21"/>
        <v>Gennaro</v>
      </c>
      <c r="E1362" t="str">
        <f>TRIM(LEFT(Customer_Table[[#This Row],[name]],FIND(",",Customer_Table[[#This Row],[name]])-1))</f>
        <v>Tramontano</v>
      </c>
    </row>
    <row r="1363" spans="1:5" ht="15.6" x14ac:dyDescent="0.3">
      <c r="A1363" s="1" t="s">
        <v>1009</v>
      </c>
      <c r="B1363" s="1" t="s">
        <v>3745</v>
      </c>
      <c r="C1363" t="str">
        <f>TRIM(MID(Customer_Table[[#This Row],[name]],FIND(",",Customer_Table[[#This Row],[name]])+1,3))</f>
        <v>Mr</v>
      </c>
      <c r="D1363" t="str">
        <f t="shared" si="21"/>
        <v>Terry</v>
      </c>
      <c r="E1363" t="str">
        <f>TRIM(LEFT(Customer_Table[[#This Row],[name]],FIND(",",Customer_Table[[#This Row],[name]])-1))</f>
        <v>Davidson</v>
      </c>
    </row>
    <row r="1364" spans="1:5" ht="15.6" x14ac:dyDescent="0.3">
      <c r="A1364" s="1" t="s">
        <v>1008</v>
      </c>
      <c r="B1364" s="1" t="s">
        <v>3746</v>
      </c>
      <c r="C1364" t="str">
        <f>TRIM(MID(Customer_Table[[#This Row],[name]],FIND(",",Customer_Table[[#This Row],[name]])+1,3))</f>
        <v>Mr</v>
      </c>
      <c r="D1364" t="str">
        <f t="shared" si="21"/>
        <v>Patrick J</v>
      </c>
      <c r="E1364" t="str">
        <f>TRIM(LEFT(Customer_Table[[#This Row],[name]],FIND(",",Customer_Table[[#This Row],[name]])-1))</f>
        <v>Burke</v>
      </c>
    </row>
    <row r="1365" spans="1:5" ht="15.6" x14ac:dyDescent="0.3">
      <c r="A1365" s="1" t="s">
        <v>1007</v>
      </c>
      <c r="B1365" s="1" t="s">
        <v>3747</v>
      </c>
      <c r="C1365" t="str">
        <f>TRIM(MID(Customer_Table[[#This Row],[name]],FIND(",",Customer_Table[[#This Row],[name]])+1,3))</f>
        <v>Ms</v>
      </c>
      <c r="D1365" t="str">
        <f t="shared" si="21"/>
        <v>Keara</v>
      </c>
      <c r="E1365" t="str">
        <f>TRIM(LEFT(Customer_Table[[#This Row],[name]],FIND(",",Customer_Table[[#This Row],[name]])-1))</f>
        <v>McGraw</v>
      </c>
    </row>
    <row r="1366" spans="1:5" ht="15.6" x14ac:dyDescent="0.3">
      <c r="A1366" s="1" t="s">
        <v>1006</v>
      </c>
      <c r="B1366" s="1" t="s">
        <v>3748</v>
      </c>
      <c r="C1366" t="str">
        <f>TRIM(MID(Customer_Table[[#This Row],[name]],FIND(",",Customer_Table[[#This Row],[name]])+1,3))</f>
        <v>Ms</v>
      </c>
      <c r="D1366" t="str">
        <f t="shared" si="21"/>
        <v>Nicole</v>
      </c>
      <c r="E1366" t="str">
        <f>TRIM(LEFT(Customer_Table[[#This Row],[name]],FIND(",",Customer_Table[[#This Row],[name]])-1))</f>
        <v>Fellure</v>
      </c>
    </row>
    <row r="1367" spans="1:5" ht="15.6" x14ac:dyDescent="0.3">
      <c r="A1367" s="1" t="s">
        <v>1005</v>
      </c>
      <c r="B1367" s="1" t="s">
        <v>3749</v>
      </c>
      <c r="C1367" t="str">
        <f>TRIM(MID(Customer_Table[[#This Row],[name]],FIND(",",Customer_Table[[#This Row],[name]])+1,3))</f>
        <v>Mr</v>
      </c>
      <c r="D1367" t="str">
        <f t="shared" si="21"/>
        <v>Katena</v>
      </c>
      <c r="E1367" t="str">
        <f>TRIM(LEFT(Customer_Table[[#This Row],[name]],FIND(",",Customer_Table[[#This Row],[name]])-1))</f>
        <v>Sanford</v>
      </c>
    </row>
    <row r="1368" spans="1:5" ht="15.6" x14ac:dyDescent="0.3">
      <c r="A1368" s="1" t="s">
        <v>1004</v>
      </c>
      <c r="B1368" s="1" t="s">
        <v>3750</v>
      </c>
      <c r="C1368" t="str">
        <f>TRIM(MID(Customer_Table[[#This Row],[name]],FIND(",",Customer_Table[[#This Row],[name]])+1,3))</f>
        <v>Ms</v>
      </c>
      <c r="D1368" t="str">
        <f t="shared" si="21"/>
        <v>Bean K.</v>
      </c>
      <c r="E1368" t="str">
        <f>TRIM(LEFT(Customer_Table[[#This Row],[name]],FIND(",",Customer_Table[[#This Row],[name]])-1))</f>
        <v>Wrenn</v>
      </c>
    </row>
    <row r="1369" spans="1:5" ht="15.6" x14ac:dyDescent="0.3">
      <c r="A1369" s="1" t="s">
        <v>1003</v>
      </c>
      <c r="B1369" s="1" t="s">
        <v>3751</v>
      </c>
      <c r="C1369" t="str">
        <f>TRIM(MID(Customer_Table[[#This Row],[name]],FIND(",",Customer_Table[[#This Row],[name]])+1,3))</f>
        <v>Mr</v>
      </c>
      <c r="D1369" t="str">
        <f t="shared" si="21"/>
        <v>Brian</v>
      </c>
      <c r="E1369" t="str">
        <f>TRIM(LEFT(Customer_Table[[#This Row],[name]],FIND(",",Customer_Table[[#This Row],[name]])-1))</f>
        <v>Lindsey</v>
      </c>
    </row>
    <row r="1370" spans="1:5" ht="15.6" x14ac:dyDescent="0.3">
      <c r="A1370" s="1" t="s">
        <v>1002</v>
      </c>
      <c r="B1370" s="1" t="s">
        <v>3752</v>
      </c>
      <c r="C1370" t="str">
        <f>TRIM(MID(Customer_Table[[#This Row],[name]],FIND(",",Customer_Table[[#This Row],[name]])+1,3))</f>
        <v>Mr</v>
      </c>
      <c r="D1370" t="str">
        <f t="shared" si="21"/>
        <v>Jan-Patrick</v>
      </c>
      <c r="E1370" t="str">
        <f>TRIM(LEFT(Customer_Table[[#This Row],[name]],FIND(",",Customer_Table[[#This Row],[name]])-1))</f>
        <v>Krueger</v>
      </c>
    </row>
    <row r="1371" spans="1:5" ht="15.6" x14ac:dyDescent="0.3">
      <c r="A1371" s="1" t="s">
        <v>1001</v>
      </c>
      <c r="B1371" s="1" t="s">
        <v>3753</v>
      </c>
      <c r="C1371" t="str">
        <f>TRIM(MID(Customer_Table[[#This Row],[name]],FIND(",",Customer_Table[[#This Row],[name]])+1,3))</f>
        <v>Mr</v>
      </c>
      <c r="D1371" t="str">
        <f t="shared" si="21"/>
        <v>Jesse J</v>
      </c>
      <c r="E1371" t="str">
        <f>TRIM(LEFT(Customer_Table[[#This Row],[name]],FIND(",",Customer_Table[[#This Row],[name]])-1))</f>
        <v>Babler</v>
      </c>
    </row>
    <row r="1372" spans="1:5" ht="15.6" x14ac:dyDescent="0.3">
      <c r="A1372" s="1" t="s">
        <v>1000</v>
      </c>
      <c r="B1372" s="1" t="s">
        <v>3754</v>
      </c>
      <c r="C1372" t="str">
        <f>TRIM(MID(Customer_Table[[#This Row],[name]],FIND(",",Customer_Table[[#This Row],[name]])+1,3))</f>
        <v>Ms</v>
      </c>
      <c r="D1372" t="str">
        <f t="shared" si="21"/>
        <v>Lindsey M</v>
      </c>
      <c r="E1372" t="str">
        <f>TRIM(LEFT(Customer_Table[[#This Row],[name]],FIND(",",Customer_Table[[#This Row],[name]])-1))</f>
        <v>Brezenski</v>
      </c>
    </row>
    <row r="1373" spans="1:5" ht="15.6" x14ac:dyDescent="0.3">
      <c r="A1373" s="1" t="s">
        <v>999</v>
      </c>
      <c r="B1373" s="1" t="s">
        <v>3755</v>
      </c>
      <c r="C1373" t="str">
        <f>TRIM(MID(Customer_Table[[#This Row],[name]],FIND(",",Customer_Table[[#This Row],[name]])+1,3))</f>
        <v>Ms</v>
      </c>
      <c r="D1373" t="str">
        <f t="shared" si="21"/>
        <v>Marguerite K.</v>
      </c>
      <c r="E1373" t="str">
        <f>TRIM(LEFT(Customer_Table[[#This Row],[name]],FIND(",",Customer_Table[[#This Row],[name]])-1))</f>
        <v>Marschner</v>
      </c>
    </row>
    <row r="1374" spans="1:5" ht="15.6" x14ac:dyDescent="0.3">
      <c r="A1374" s="1" t="s">
        <v>998</v>
      </c>
      <c r="B1374" s="1" t="s">
        <v>3756</v>
      </c>
      <c r="C1374" t="str">
        <f>TRIM(MID(Customer_Table[[#This Row],[name]],FIND(",",Customer_Table[[#This Row],[name]])+1,3))</f>
        <v>Mr</v>
      </c>
      <c r="D1374" t="str">
        <f t="shared" si="21"/>
        <v>Travis</v>
      </c>
      <c r="E1374" t="str">
        <f>TRIM(LEFT(Customer_Table[[#This Row],[name]],FIND(",",Customer_Table[[#This Row],[name]])-1))</f>
        <v>King</v>
      </c>
    </row>
    <row r="1375" spans="1:5" ht="15.6" x14ac:dyDescent="0.3">
      <c r="A1375" s="1" t="s">
        <v>997</v>
      </c>
      <c r="B1375" s="1" t="s">
        <v>3757</v>
      </c>
      <c r="C1375" t="str">
        <f>TRIM(MID(Customer_Table[[#This Row],[name]],FIND(",",Customer_Table[[#This Row],[name]])+1,3))</f>
        <v>Mr</v>
      </c>
      <c r="D1375" t="str">
        <f t="shared" si="21"/>
        <v>Ricky</v>
      </c>
      <c r="E1375" t="str">
        <f>TRIM(LEFT(Customer_Table[[#This Row],[name]],FIND(",",Customer_Table[[#This Row],[name]])-1))</f>
        <v>Montez</v>
      </c>
    </row>
    <row r="1376" spans="1:5" ht="15.6" x14ac:dyDescent="0.3">
      <c r="A1376" s="1" t="s">
        <v>996</v>
      </c>
      <c r="B1376" s="1" t="s">
        <v>3758</v>
      </c>
      <c r="C1376" t="str">
        <f>TRIM(MID(Customer_Table[[#This Row],[name]],FIND(",",Customer_Table[[#This Row],[name]])+1,3))</f>
        <v>Mr</v>
      </c>
      <c r="D1376" t="str">
        <f t="shared" si="21"/>
        <v>Colleen L.</v>
      </c>
      <c r="E1376" t="str">
        <f>TRIM(LEFT(Customer_Table[[#This Row],[name]],FIND(",",Customer_Table[[#This Row],[name]])-1))</f>
        <v>Campbell</v>
      </c>
    </row>
    <row r="1377" spans="1:5" ht="15.6" x14ac:dyDescent="0.3">
      <c r="A1377" s="1" t="s">
        <v>995</v>
      </c>
      <c r="B1377" s="1" t="s">
        <v>3759</v>
      </c>
      <c r="C1377" t="str">
        <f>TRIM(MID(Customer_Table[[#This Row],[name]],FIND(",",Customer_Table[[#This Row],[name]])+1,3))</f>
        <v>Mr</v>
      </c>
      <c r="D1377" t="str">
        <f t="shared" si="21"/>
        <v>Charlie A</v>
      </c>
      <c r="E1377" t="str">
        <f>TRIM(LEFT(Customer_Table[[#This Row],[name]],FIND(",",Customer_Table[[#This Row],[name]])-1))</f>
        <v>Hurt</v>
      </c>
    </row>
    <row r="1378" spans="1:5" ht="15.6" x14ac:dyDescent="0.3">
      <c r="A1378" s="1" t="s">
        <v>994</v>
      </c>
      <c r="B1378" s="1" t="s">
        <v>3760</v>
      </c>
      <c r="C1378" t="str">
        <f>TRIM(MID(Customer_Table[[#This Row],[name]],FIND(",",Customer_Table[[#This Row],[name]])+1,3))</f>
        <v>Mr</v>
      </c>
      <c r="D1378" t="str">
        <f t="shared" si="21"/>
        <v>Rick</v>
      </c>
      <c r="E1378" t="str">
        <f>TRIM(LEFT(Customer_Table[[#This Row],[name]],FIND(",",Customer_Table[[#This Row],[name]])-1))</f>
        <v>Garey</v>
      </c>
    </row>
    <row r="1379" spans="1:5" ht="15.6" x14ac:dyDescent="0.3">
      <c r="A1379" s="1" t="s">
        <v>993</v>
      </c>
      <c r="B1379" s="1" t="s">
        <v>3761</v>
      </c>
      <c r="C1379" t="str">
        <f>TRIM(MID(Customer_Table[[#This Row],[name]],FIND(",",Customer_Table[[#This Row],[name]])+1,3))</f>
        <v>Ms</v>
      </c>
      <c r="D1379" t="str">
        <f t="shared" si="21"/>
        <v>Lauren C</v>
      </c>
      <c r="E1379" t="str">
        <f>TRIM(LEFT(Customer_Table[[#This Row],[name]],FIND(",",Customer_Table[[#This Row],[name]])-1))</f>
        <v>Reddy</v>
      </c>
    </row>
    <row r="1380" spans="1:5" ht="15.6" x14ac:dyDescent="0.3">
      <c r="A1380" s="1" t="s">
        <v>992</v>
      </c>
      <c r="B1380" s="1" t="s">
        <v>3762</v>
      </c>
      <c r="C1380" t="str">
        <f>TRIM(MID(Customer_Table[[#This Row],[name]],FIND(",",Customer_Table[[#This Row],[name]])+1,3))</f>
        <v>Mr</v>
      </c>
      <c r="D1380" t="str">
        <f t="shared" si="21"/>
        <v>Daniel</v>
      </c>
      <c r="E1380" t="str">
        <f>TRIM(LEFT(Customer_Table[[#This Row],[name]],FIND(",",Customer_Table[[#This Row],[name]])-1))</f>
        <v>Mueller</v>
      </c>
    </row>
    <row r="1381" spans="1:5" ht="15.6" x14ac:dyDescent="0.3">
      <c r="A1381" s="1" t="s">
        <v>991</v>
      </c>
      <c r="B1381" s="1" t="s">
        <v>3763</v>
      </c>
      <c r="C1381" t="str">
        <f>TRIM(MID(Customer_Table[[#This Row],[name]],FIND(",",Customer_Table[[#This Row],[name]])+1,3))</f>
        <v>Mr</v>
      </c>
      <c r="D1381" t="str">
        <f t="shared" si="21"/>
        <v>Jaime</v>
      </c>
      <c r="E1381" t="str">
        <f>TRIM(LEFT(Customer_Table[[#This Row],[name]],FIND(",",Customer_Table[[#This Row],[name]])-1))</f>
        <v>Julia</v>
      </c>
    </row>
    <row r="1382" spans="1:5" ht="15.6" x14ac:dyDescent="0.3">
      <c r="A1382" s="1" t="s">
        <v>990</v>
      </c>
      <c r="B1382" s="1" t="s">
        <v>3764</v>
      </c>
      <c r="C1382" t="str">
        <f>TRIM(MID(Customer_Table[[#This Row],[name]],FIND(",",Customer_Table[[#This Row],[name]])+1,3))</f>
        <v>Mr</v>
      </c>
      <c r="D1382" t="str">
        <f t="shared" si="21"/>
        <v>Erik R</v>
      </c>
      <c r="E1382" t="str">
        <f>TRIM(LEFT(Customer_Table[[#This Row],[name]],FIND(",",Customer_Table[[#This Row],[name]])-1))</f>
        <v>Uribe</v>
      </c>
    </row>
    <row r="1383" spans="1:5" ht="15.6" x14ac:dyDescent="0.3">
      <c r="A1383" s="1" t="s">
        <v>989</v>
      </c>
      <c r="B1383" s="1" t="s">
        <v>3765</v>
      </c>
      <c r="C1383" t="str">
        <f>TRIM(MID(Customer_Table[[#This Row],[name]],FIND(",",Customer_Table[[#This Row],[name]])+1,3))</f>
        <v>Ms</v>
      </c>
      <c r="D1383" t="str">
        <f t="shared" si="21"/>
        <v>Katie</v>
      </c>
      <c r="E1383" t="str">
        <f>TRIM(LEFT(Customer_Table[[#This Row],[name]],FIND(",",Customer_Table[[#This Row],[name]])-1))</f>
        <v>Hand</v>
      </c>
    </row>
    <row r="1384" spans="1:5" ht="15.6" x14ac:dyDescent="0.3">
      <c r="A1384" s="1" t="s">
        <v>988</v>
      </c>
      <c r="B1384" s="1" t="s">
        <v>3766</v>
      </c>
      <c r="C1384" t="str">
        <f>TRIM(MID(Customer_Table[[#This Row],[name]],FIND(",",Customer_Table[[#This Row],[name]])+1,3))</f>
        <v>Mr</v>
      </c>
      <c r="D1384" t="str">
        <f t="shared" si="21"/>
        <v>Thomas A</v>
      </c>
      <c r="E1384" t="str">
        <f>TRIM(LEFT(Customer_Table[[#This Row],[name]],FIND(",",Customer_Table[[#This Row],[name]])-1))</f>
        <v>Petersen</v>
      </c>
    </row>
    <row r="1385" spans="1:5" ht="15.6" x14ac:dyDescent="0.3">
      <c r="A1385" s="1" t="s">
        <v>987</v>
      </c>
      <c r="B1385" s="1" t="s">
        <v>3767</v>
      </c>
      <c r="C1385" t="str">
        <f>TRIM(MID(Customer_Table[[#This Row],[name]],FIND(",",Customer_Table[[#This Row],[name]])+1,3))</f>
        <v>Mr</v>
      </c>
      <c r="D1385" t="str">
        <f t="shared" si="21"/>
        <v>Jean-Marc</v>
      </c>
      <c r="E1385" t="str">
        <f>TRIM(LEFT(Customer_Table[[#This Row],[name]],FIND(",",Customer_Table[[#This Row],[name]])-1))</f>
        <v>Mac-Thiong</v>
      </c>
    </row>
    <row r="1386" spans="1:5" ht="15.6" x14ac:dyDescent="0.3">
      <c r="A1386" s="1" t="s">
        <v>986</v>
      </c>
      <c r="B1386" s="1" t="s">
        <v>3768</v>
      </c>
      <c r="C1386" t="str">
        <f>TRIM(MID(Customer_Table[[#This Row],[name]],FIND(",",Customer_Table[[#This Row],[name]])+1,3))</f>
        <v>Ms</v>
      </c>
      <c r="D1386" t="str">
        <f t="shared" si="21"/>
        <v>Kerry L</v>
      </c>
      <c r="E1386" t="str">
        <f>TRIM(LEFT(Customer_Table[[#This Row],[name]],FIND(",",Customer_Table[[#This Row],[name]])-1))</f>
        <v>Walker</v>
      </c>
    </row>
    <row r="1387" spans="1:5" ht="15.6" x14ac:dyDescent="0.3">
      <c r="A1387" s="1" t="s">
        <v>985</v>
      </c>
      <c r="B1387" s="1" t="s">
        <v>3769</v>
      </c>
      <c r="C1387" t="str">
        <f>TRIM(MID(Customer_Table[[#This Row],[name]],FIND(",",Customer_Table[[#This Row],[name]])+1,3))</f>
        <v>Mr</v>
      </c>
      <c r="D1387" t="str">
        <f t="shared" si="21"/>
        <v>Ulrich</v>
      </c>
      <c r="E1387" t="str">
        <f>TRIM(LEFT(Customer_Table[[#This Row],[name]],FIND(",",Customer_Table[[#This Row],[name]])-1))</f>
        <v>Steidl</v>
      </c>
    </row>
    <row r="1388" spans="1:5" ht="15.6" x14ac:dyDescent="0.3">
      <c r="A1388" s="1" t="s">
        <v>984</v>
      </c>
      <c r="B1388" s="1" t="s">
        <v>3770</v>
      </c>
      <c r="C1388" t="str">
        <f>TRIM(MID(Customer_Table[[#This Row],[name]],FIND(",",Customer_Table[[#This Row],[name]])+1,3))</f>
        <v>Mr</v>
      </c>
      <c r="D1388" t="str">
        <f t="shared" si="21"/>
        <v>Justin P</v>
      </c>
      <c r="E1388" t="str">
        <f>TRIM(LEFT(Customer_Table[[#This Row],[name]],FIND(",",Customer_Table[[#This Row],[name]])-1))</f>
        <v>Rose</v>
      </c>
    </row>
    <row r="1389" spans="1:5" ht="15.6" x14ac:dyDescent="0.3">
      <c r="A1389" s="1" t="s">
        <v>983</v>
      </c>
      <c r="B1389" s="1" t="s">
        <v>3771</v>
      </c>
      <c r="C1389" t="str">
        <f>TRIM(MID(Customer_Table[[#This Row],[name]],FIND(",",Customer_Table[[#This Row],[name]])+1,3))</f>
        <v>Ms</v>
      </c>
      <c r="D1389" t="str">
        <f t="shared" si="21"/>
        <v>Hannah E.</v>
      </c>
      <c r="E1389" t="str">
        <f>TRIM(LEFT(Customer_Table[[#This Row],[name]],FIND(",",Customer_Table[[#This Row],[name]])-1))</f>
        <v>Alderfer</v>
      </c>
    </row>
    <row r="1390" spans="1:5" ht="15.6" x14ac:dyDescent="0.3">
      <c r="A1390" s="1" t="s">
        <v>982</v>
      </c>
      <c r="B1390" s="1" t="s">
        <v>3772</v>
      </c>
      <c r="C1390" t="str">
        <f>TRIM(MID(Customer_Table[[#This Row],[name]],FIND(",",Customer_Table[[#This Row],[name]])+1,3))</f>
        <v>Mr</v>
      </c>
      <c r="D1390" t="str">
        <f t="shared" si="21"/>
        <v>David</v>
      </c>
      <c r="E1390" t="str">
        <f>TRIM(LEFT(Customer_Table[[#This Row],[name]],FIND(",",Customer_Table[[#This Row],[name]])-1))</f>
        <v>Ryland</v>
      </c>
    </row>
    <row r="1391" spans="1:5" ht="15.6" x14ac:dyDescent="0.3">
      <c r="A1391" s="1" t="s">
        <v>981</v>
      </c>
      <c r="B1391" s="1" t="s">
        <v>3773</v>
      </c>
      <c r="C1391" t="str">
        <f>TRIM(MID(Customer_Table[[#This Row],[name]],FIND(",",Customer_Table[[#This Row],[name]])+1,3))</f>
        <v>Mr</v>
      </c>
      <c r="D1391" t="str">
        <f t="shared" si="21"/>
        <v>Jim</v>
      </c>
      <c r="E1391" t="str">
        <f>TRIM(LEFT(Customer_Table[[#This Row],[name]],FIND(",",Customer_Table[[#This Row],[name]])-1))</f>
        <v>Bethea</v>
      </c>
    </row>
    <row r="1392" spans="1:5" ht="15.6" x14ac:dyDescent="0.3">
      <c r="A1392" s="1" t="s">
        <v>980</v>
      </c>
      <c r="B1392" s="1" t="s">
        <v>3774</v>
      </c>
      <c r="C1392" t="str">
        <f>TRIM(MID(Customer_Table[[#This Row],[name]],FIND(",",Customer_Table[[#This Row],[name]])+1,3))</f>
        <v>Mr</v>
      </c>
      <c r="D1392" t="str">
        <f t="shared" si="21"/>
        <v>Joseph P</v>
      </c>
      <c r="E1392" t="str">
        <f>TRIM(LEFT(Customer_Table[[#This Row],[name]],FIND(",",Customer_Table[[#This Row],[name]])-1))</f>
        <v>Kelly</v>
      </c>
    </row>
    <row r="1393" spans="1:5" ht="15.6" x14ac:dyDescent="0.3">
      <c r="A1393" s="1" t="s">
        <v>979</v>
      </c>
      <c r="B1393" s="1" t="s">
        <v>3775</v>
      </c>
      <c r="C1393" t="str">
        <f>TRIM(MID(Customer_Table[[#This Row],[name]],FIND(",",Customer_Table[[#This Row],[name]])+1,3))</f>
        <v>Mr</v>
      </c>
      <c r="D1393" t="str">
        <f t="shared" si="21"/>
        <v>Michael</v>
      </c>
      <c r="E1393" t="str">
        <f>TRIM(LEFT(Customer_Table[[#This Row],[name]],FIND(",",Customer_Table[[#This Row],[name]])-1))</f>
        <v>Blois</v>
      </c>
    </row>
    <row r="1394" spans="1:5" ht="15.6" x14ac:dyDescent="0.3">
      <c r="A1394" s="1" t="s">
        <v>978</v>
      </c>
      <c r="B1394" s="1" t="s">
        <v>3776</v>
      </c>
      <c r="C1394" t="str">
        <f>TRIM(MID(Customer_Table[[#This Row],[name]],FIND(",",Customer_Table[[#This Row],[name]])+1,3))</f>
        <v>Ms</v>
      </c>
      <c r="D1394" t="str">
        <f t="shared" si="21"/>
        <v>Gina M</v>
      </c>
      <c r="E1394" t="str">
        <f>TRIM(LEFT(Customer_Table[[#This Row],[name]],FIND(",",Customer_Table[[#This Row],[name]])-1))</f>
        <v>Dayton</v>
      </c>
    </row>
    <row r="1395" spans="1:5" ht="15.6" x14ac:dyDescent="0.3">
      <c r="A1395" s="1" t="s">
        <v>977</v>
      </c>
      <c r="B1395" s="1" t="s">
        <v>3777</v>
      </c>
      <c r="C1395" t="str">
        <f>TRIM(MID(Customer_Table[[#This Row],[name]],FIND(",",Customer_Table[[#This Row],[name]])+1,3))</f>
        <v>Ms</v>
      </c>
      <c r="D1395" t="str">
        <f t="shared" si="21"/>
        <v>Shantel C.</v>
      </c>
      <c r="E1395" t="str">
        <f>TRIM(LEFT(Customer_Table[[#This Row],[name]],FIND(",",Customer_Table[[#This Row],[name]])-1))</f>
        <v>Cloud</v>
      </c>
    </row>
    <row r="1396" spans="1:5" ht="15.6" x14ac:dyDescent="0.3">
      <c r="A1396" s="1" t="s">
        <v>976</v>
      </c>
      <c r="B1396" s="1" t="s">
        <v>3778</v>
      </c>
      <c r="C1396" t="str">
        <f>TRIM(MID(Customer_Table[[#This Row],[name]],FIND(",",Customer_Table[[#This Row],[name]])+1,3))</f>
        <v>Mr</v>
      </c>
      <c r="D1396" t="str">
        <f t="shared" si="21"/>
        <v>Brian</v>
      </c>
      <c r="E1396" t="str">
        <f>TRIM(LEFT(Customer_Table[[#This Row],[name]],FIND(",",Customer_Table[[#This Row],[name]])-1))</f>
        <v>Betournay</v>
      </c>
    </row>
    <row r="1397" spans="1:5" ht="15.6" x14ac:dyDescent="0.3">
      <c r="A1397" s="1" t="s">
        <v>975</v>
      </c>
      <c r="B1397" s="1" t="s">
        <v>3779</v>
      </c>
      <c r="C1397" t="str">
        <f>TRIM(MID(Customer_Table[[#This Row],[name]],FIND(",",Customer_Table[[#This Row],[name]])+1,3))</f>
        <v>Mr</v>
      </c>
      <c r="D1397" t="str">
        <f t="shared" si="21"/>
        <v>Brian</v>
      </c>
      <c r="E1397" t="str">
        <f>TRIM(LEFT(Customer_Table[[#This Row],[name]],FIND(",",Customer_Table[[#This Row],[name]])-1))</f>
        <v>Temple</v>
      </c>
    </row>
    <row r="1398" spans="1:5" ht="15.6" x14ac:dyDescent="0.3">
      <c r="A1398" s="1" t="s">
        <v>974</v>
      </c>
      <c r="B1398" s="1" t="s">
        <v>3780</v>
      </c>
      <c r="C1398" t="str">
        <f>TRIM(MID(Customer_Table[[#This Row],[name]],FIND(",",Customer_Table[[#This Row],[name]])+1,3))</f>
        <v>Ms</v>
      </c>
      <c r="D1398" t="str">
        <f t="shared" si="21"/>
        <v>Jessica R</v>
      </c>
      <c r="E1398" t="str">
        <f>TRIM(LEFT(Customer_Table[[#This Row],[name]],FIND(",",Customer_Table[[#This Row],[name]])-1))</f>
        <v>Rollie</v>
      </c>
    </row>
    <row r="1399" spans="1:5" ht="15.6" x14ac:dyDescent="0.3">
      <c r="A1399" s="1" t="s">
        <v>973</v>
      </c>
      <c r="B1399" s="1" t="s">
        <v>3781</v>
      </c>
      <c r="C1399" t="str">
        <f>TRIM(MID(Customer_Table[[#This Row],[name]],FIND(",",Customer_Table[[#This Row],[name]])+1,3))</f>
        <v>Mr</v>
      </c>
      <c r="D1399" t="str">
        <f t="shared" si="21"/>
        <v>Robyn</v>
      </c>
      <c r="E1399" t="str">
        <f>TRIM(LEFT(Customer_Table[[#This Row],[name]],FIND(",",Customer_Table[[#This Row],[name]])-1))</f>
        <v>Roybal</v>
      </c>
    </row>
    <row r="1400" spans="1:5" ht="15.6" x14ac:dyDescent="0.3">
      <c r="A1400" s="1" t="s">
        <v>972</v>
      </c>
      <c r="B1400" s="1" t="s">
        <v>3782</v>
      </c>
      <c r="C1400" t="str">
        <f>TRIM(MID(Customer_Table[[#This Row],[name]],FIND(",",Customer_Table[[#This Row],[name]])+1,3))</f>
        <v>Ms</v>
      </c>
      <c r="D1400" t="str">
        <f t="shared" si="21"/>
        <v>Ashley</v>
      </c>
      <c r="E1400" t="str">
        <f>TRIM(LEFT(Customer_Table[[#This Row],[name]],FIND(",",Customer_Table[[#This Row],[name]])-1))</f>
        <v>Turgeon</v>
      </c>
    </row>
    <row r="1401" spans="1:5" ht="15.6" x14ac:dyDescent="0.3">
      <c r="A1401" s="1" t="s">
        <v>971</v>
      </c>
      <c r="B1401" s="1" t="s">
        <v>3783</v>
      </c>
      <c r="C1401" t="str">
        <f>TRIM(MID(Customer_Table[[#This Row],[name]],FIND(",",Customer_Table[[#This Row],[name]])+1,3))</f>
        <v>Ms</v>
      </c>
      <c r="D1401" t="str">
        <f t="shared" si="21"/>
        <v>Dana</v>
      </c>
      <c r="E1401" t="str">
        <f>TRIM(LEFT(Customer_Table[[#This Row],[name]],FIND(",",Customer_Table[[#This Row],[name]])-1))</f>
        <v>Deingenis</v>
      </c>
    </row>
    <row r="1402" spans="1:5" ht="15.6" x14ac:dyDescent="0.3">
      <c r="A1402" s="1" t="s">
        <v>970</v>
      </c>
      <c r="B1402" s="1" t="s">
        <v>3784</v>
      </c>
      <c r="C1402" t="str">
        <f>TRIM(MID(Customer_Table[[#This Row],[name]],FIND(",",Customer_Table[[#This Row],[name]])+1,3))</f>
        <v>Ms</v>
      </c>
      <c r="D1402" t="str">
        <f t="shared" si="21"/>
        <v>Jessica F.</v>
      </c>
      <c r="E1402" t="str">
        <f>TRIM(LEFT(Customer_Table[[#This Row],[name]],FIND(",",Customer_Table[[#This Row],[name]])-1))</f>
        <v>Hodge</v>
      </c>
    </row>
    <row r="1403" spans="1:5" ht="15.6" x14ac:dyDescent="0.3">
      <c r="A1403" s="1" t="s">
        <v>969</v>
      </c>
      <c r="B1403" s="1" t="s">
        <v>3785</v>
      </c>
      <c r="C1403" t="str">
        <f>TRIM(MID(Customer_Table[[#This Row],[name]],FIND(",",Customer_Table[[#This Row],[name]])+1,3))</f>
        <v>Ms</v>
      </c>
      <c r="D1403" t="str">
        <f t="shared" si="21"/>
        <v>Lindsey</v>
      </c>
      <c r="E1403" t="str">
        <f>TRIM(LEFT(Customer_Table[[#This Row],[name]],FIND(",",Customer_Table[[#This Row],[name]])-1))</f>
        <v>Gibbs</v>
      </c>
    </row>
    <row r="1404" spans="1:5" ht="15.6" x14ac:dyDescent="0.3">
      <c r="A1404" s="1" t="s">
        <v>968</v>
      </c>
      <c r="B1404" s="1" t="s">
        <v>3786</v>
      </c>
      <c r="C1404" t="str">
        <f>TRIM(MID(Customer_Table[[#This Row],[name]],FIND(",",Customer_Table[[#This Row],[name]])+1,3))</f>
        <v>Ms</v>
      </c>
      <c r="D1404" t="str">
        <f t="shared" si="21"/>
        <v>Kelly A</v>
      </c>
      <c r="E1404" t="str">
        <f>TRIM(LEFT(Customer_Table[[#This Row],[name]],FIND(",",Customer_Table[[#This Row],[name]])-1))</f>
        <v>Trom</v>
      </c>
    </row>
    <row r="1405" spans="1:5" ht="15.6" x14ac:dyDescent="0.3">
      <c r="A1405" s="1" t="s">
        <v>967</v>
      </c>
      <c r="B1405" s="1" t="s">
        <v>3787</v>
      </c>
      <c r="C1405" t="str">
        <f>TRIM(MID(Customer_Table[[#This Row],[name]],FIND(",",Customer_Table[[#This Row],[name]])+1,3))</f>
        <v>Ms</v>
      </c>
      <c r="D1405" t="str">
        <f t="shared" si="21"/>
        <v>Brooke E</v>
      </c>
      <c r="E1405" t="str">
        <f>TRIM(LEFT(Customer_Table[[#This Row],[name]],FIND(",",Customer_Table[[#This Row],[name]])-1))</f>
        <v>Sizer</v>
      </c>
    </row>
    <row r="1406" spans="1:5" ht="15.6" x14ac:dyDescent="0.3">
      <c r="A1406" s="1" t="s">
        <v>966</v>
      </c>
      <c r="B1406" s="1" t="s">
        <v>3788</v>
      </c>
      <c r="C1406" t="str">
        <f>TRIM(MID(Customer_Table[[#This Row],[name]],FIND(",",Customer_Table[[#This Row],[name]])+1,3))</f>
        <v>Ms</v>
      </c>
      <c r="D1406" t="str">
        <f t="shared" si="21"/>
        <v>Katelyn E.</v>
      </c>
      <c r="E1406" t="str">
        <f>TRIM(LEFT(Customer_Table[[#This Row],[name]],FIND(",",Customer_Table[[#This Row],[name]])-1))</f>
        <v>Ellison</v>
      </c>
    </row>
    <row r="1407" spans="1:5" ht="15.6" x14ac:dyDescent="0.3">
      <c r="A1407" s="1" t="s">
        <v>965</v>
      </c>
      <c r="B1407" s="1" t="s">
        <v>3789</v>
      </c>
      <c r="C1407" t="str">
        <f>TRIM(MID(Customer_Table[[#This Row],[name]],FIND(",",Customer_Table[[#This Row],[name]])+1,3))</f>
        <v>Mr</v>
      </c>
      <c r="D1407" t="str">
        <f t="shared" si="21"/>
        <v>Adam</v>
      </c>
      <c r="E1407" t="str">
        <f>TRIM(LEFT(Customer_Table[[#This Row],[name]],FIND(",",Customer_Table[[#This Row],[name]])-1))</f>
        <v>Sulkowski</v>
      </c>
    </row>
    <row r="1408" spans="1:5" ht="15.6" x14ac:dyDescent="0.3">
      <c r="A1408" s="1" t="s">
        <v>964</v>
      </c>
      <c r="B1408" s="1" t="s">
        <v>3790</v>
      </c>
      <c r="C1408" t="str">
        <f>TRIM(MID(Customer_Table[[#This Row],[name]],FIND(",",Customer_Table[[#This Row],[name]])+1,3))</f>
        <v>Ms</v>
      </c>
      <c r="D1408" t="str">
        <f t="shared" si="21"/>
        <v>Dana</v>
      </c>
      <c r="E1408" t="str">
        <f>TRIM(LEFT(Customer_Table[[#This Row],[name]],FIND(",",Customer_Table[[#This Row],[name]])-1))</f>
        <v>Maringo</v>
      </c>
    </row>
    <row r="1409" spans="1:5" ht="15.6" x14ac:dyDescent="0.3">
      <c r="A1409" s="1" t="s">
        <v>963</v>
      </c>
      <c r="B1409" s="1" t="s">
        <v>3791</v>
      </c>
      <c r="C1409" t="str">
        <f>TRIM(MID(Customer_Table[[#This Row],[name]],FIND(",",Customer_Table[[#This Row],[name]])+1,3))</f>
        <v>Mr</v>
      </c>
      <c r="D1409" t="str">
        <f t="shared" si="21"/>
        <v>Eric W</v>
      </c>
      <c r="E1409" t="str">
        <f>TRIM(LEFT(Customer_Table[[#This Row],[name]],FIND(",",Customer_Table[[#This Row],[name]])-1))</f>
        <v>Lattin</v>
      </c>
    </row>
    <row r="1410" spans="1:5" ht="15.6" x14ac:dyDescent="0.3">
      <c r="A1410" s="1" t="s">
        <v>962</v>
      </c>
      <c r="B1410" s="1" t="s">
        <v>3792</v>
      </c>
      <c r="C1410" t="str">
        <f>TRIM(MID(Customer_Table[[#This Row],[name]],FIND(",",Customer_Table[[#This Row],[name]])+1,3))</f>
        <v>Mr</v>
      </c>
      <c r="D1410" t="str">
        <f t="shared" ref="D1410:D1473" si="22">TRIM(MID(B1410,FIND(" ",B1410,FIND(",",B1410)+2)+1,LEN(B1410)))</f>
        <v>Matthew D</v>
      </c>
      <c r="E1410" t="str">
        <f>TRIM(LEFT(Customer_Table[[#This Row],[name]],FIND(",",Customer_Table[[#This Row],[name]])-1))</f>
        <v>Deblander</v>
      </c>
    </row>
    <row r="1411" spans="1:5" ht="15.6" x14ac:dyDescent="0.3">
      <c r="A1411" s="1" t="s">
        <v>961</v>
      </c>
      <c r="B1411" s="1" t="s">
        <v>3793</v>
      </c>
      <c r="C1411" t="str">
        <f>TRIM(MID(Customer_Table[[#This Row],[name]],FIND(",",Customer_Table[[#This Row],[name]])+1,3))</f>
        <v>Mr</v>
      </c>
      <c r="D1411" t="str">
        <f t="shared" si="22"/>
        <v>Eoghan</v>
      </c>
      <c r="E1411" t="str">
        <f>TRIM(LEFT(Customer_Table[[#This Row],[name]],FIND(",",Customer_Table[[#This Row],[name]])-1))</f>
        <v>O'Neill</v>
      </c>
    </row>
    <row r="1412" spans="1:5" ht="15.6" x14ac:dyDescent="0.3">
      <c r="A1412" s="1" t="s">
        <v>960</v>
      </c>
      <c r="B1412" s="1" t="s">
        <v>3794</v>
      </c>
      <c r="C1412" t="str">
        <f>TRIM(MID(Customer_Table[[#This Row],[name]],FIND(",",Customer_Table[[#This Row],[name]])+1,3))</f>
        <v>Ms</v>
      </c>
      <c r="D1412" t="str">
        <f t="shared" si="22"/>
        <v>Pamela W</v>
      </c>
      <c r="E1412" t="str">
        <f>TRIM(LEFT(Customer_Table[[#This Row],[name]],FIND(",",Customer_Table[[#This Row],[name]])-1))</f>
        <v>Davis</v>
      </c>
    </row>
    <row r="1413" spans="1:5" ht="15.6" x14ac:dyDescent="0.3">
      <c r="A1413" s="1" t="s">
        <v>959</v>
      </c>
      <c r="B1413" s="1" t="s">
        <v>3795</v>
      </c>
      <c r="C1413" t="str">
        <f>TRIM(MID(Customer_Table[[#This Row],[name]],FIND(",",Customer_Table[[#This Row],[name]])+1,3))</f>
        <v>Ms</v>
      </c>
      <c r="D1413" t="str">
        <f t="shared" si="22"/>
        <v>Lindsey M.</v>
      </c>
      <c r="E1413" t="str">
        <f>TRIM(LEFT(Customer_Table[[#This Row],[name]],FIND(",",Customer_Table[[#This Row],[name]])-1))</f>
        <v>Stanek</v>
      </c>
    </row>
    <row r="1414" spans="1:5" ht="15.6" x14ac:dyDescent="0.3">
      <c r="A1414" s="1" t="s">
        <v>958</v>
      </c>
      <c r="B1414" s="1" t="s">
        <v>3796</v>
      </c>
      <c r="C1414" t="str">
        <f>TRIM(MID(Customer_Table[[#This Row],[name]],FIND(",",Customer_Table[[#This Row],[name]])+1,3))</f>
        <v>Ms</v>
      </c>
      <c r="D1414" t="str">
        <f t="shared" si="22"/>
        <v>Kassie</v>
      </c>
      <c r="E1414" t="str">
        <f>TRIM(LEFT(Customer_Table[[#This Row],[name]],FIND(",",Customer_Table[[#This Row],[name]])-1))</f>
        <v>Harris</v>
      </c>
    </row>
    <row r="1415" spans="1:5" ht="15.6" x14ac:dyDescent="0.3">
      <c r="A1415" s="1" t="s">
        <v>957</v>
      </c>
      <c r="B1415" s="1" t="s">
        <v>3797</v>
      </c>
      <c r="C1415" t="str">
        <f>TRIM(MID(Customer_Table[[#This Row],[name]],FIND(",",Customer_Table[[#This Row],[name]])+1,3))</f>
        <v>Mr</v>
      </c>
      <c r="D1415" t="str">
        <f t="shared" si="22"/>
        <v>Matthew</v>
      </c>
      <c r="E1415" t="str">
        <f>TRIM(LEFT(Customer_Table[[#This Row],[name]],FIND(",",Customer_Table[[#This Row],[name]])-1))</f>
        <v>Manning</v>
      </c>
    </row>
    <row r="1416" spans="1:5" ht="15.6" x14ac:dyDescent="0.3">
      <c r="A1416" s="1" t="s">
        <v>956</v>
      </c>
      <c r="B1416" s="1" t="s">
        <v>3798</v>
      </c>
      <c r="C1416" t="str">
        <f>TRIM(MID(Customer_Table[[#This Row],[name]],FIND(",",Customer_Table[[#This Row],[name]])+1,3))</f>
        <v>Mr</v>
      </c>
      <c r="D1416" t="str">
        <f t="shared" si="22"/>
        <v>Ruben Dario</v>
      </c>
      <c r="E1416" t="str">
        <f>TRIM(LEFT(Customer_Table[[#This Row],[name]],FIND(",",Customer_Table[[#This Row],[name]])-1))</f>
        <v>Barrera Munoz</v>
      </c>
    </row>
    <row r="1417" spans="1:5" ht="15.6" x14ac:dyDescent="0.3">
      <c r="A1417" s="1" t="s">
        <v>955</v>
      </c>
      <c r="B1417" s="1" t="s">
        <v>3799</v>
      </c>
      <c r="C1417" t="str">
        <f>TRIM(MID(Customer_Table[[#This Row],[name]],FIND(",",Customer_Table[[#This Row],[name]])+1,3))</f>
        <v>Mr</v>
      </c>
      <c r="D1417" t="str">
        <f t="shared" si="22"/>
        <v>Kevin</v>
      </c>
      <c r="E1417" t="str">
        <f>TRIM(LEFT(Customer_Table[[#This Row],[name]],FIND(",",Customer_Table[[#This Row],[name]])-1))</f>
        <v>Schauwaers</v>
      </c>
    </row>
    <row r="1418" spans="1:5" ht="15.6" x14ac:dyDescent="0.3">
      <c r="A1418" s="1" t="s">
        <v>954</v>
      </c>
      <c r="B1418" s="1" t="s">
        <v>3800</v>
      </c>
      <c r="C1418" t="str">
        <f>TRIM(MID(Customer_Table[[#This Row],[name]],FIND(",",Customer_Table[[#This Row],[name]])+1,3))</f>
        <v>Ms</v>
      </c>
      <c r="D1418" t="str">
        <f t="shared" si="22"/>
        <v>Lindsay M</v>
      </c>
      <c r="E1418" t="str">
        <f>TRIM(LEFT(Customer_Table[[#This Row],[name]],FIND(",",Customer_Table[[#This Row],[name]])-1))</f>
        <v>Hartman</v>
      </c>
    </row>
    <row r="1419" spans="1:5" ht="15.6" x14ac:dyDescent="0.3">
      <c r="A1419" s="1" t="s">
        <v>953</v>
      </c>
      <c r="B1419" s="1" t="s">
        <v>3801</v>
      </c>
      <c r="C1419" t="str">
        <f>TRIM(MID(Customer_Table[[#This Row],[name]],FIND(",",Customer_Table[[#This Row],[name]])+1,3))</f>
        <v>Mr</v>
      </c>
      <c r="D1419" t="str">
        <f t="shared" si="22"/>
        <v>Amanda</v>
      </c>
      <c r="E1419" t="str">
        <f>TRIM(LEFT(Customer_Table[[#This Row],[name]],FIND(",",Customer_Table[[#This Row],[name]])-1))</f>
        <v>Fire</v>
      </c>
    </row>
    <row r="1420" spans="1:5" ht="15.6" x14ac:dyDescent="0.3">
      <c r="A1420" s="1" t="s">
        <v>952</v>
      </c>
      <c r="B1420" s="1" t="s">
        <v>3802</v>
      </c>
      <c r="C1420" t="str">
        <f>TRIM(MID(Customer_Table[[#This Row],[name]],FIND(",",Customer_Table[[#This Row],[name]])+1,3))</f>
        <v>Mr</v>
      </c>
      <c r="D1420" t="str">
        <f t="shared" si="22"/>
        <v>James</v>
      </c>
      <c r="E1420" t="str">
        <f>TRIM(LEFT(Customer_Table[[#This Row],[name]],FIND(",",Customer_Table[[#This Row],[name]])-1))</f>
        <v>Waliaula</v>
      </c>
    </row>
    <row r="1421" spans="1:5" ht="15.6" x14ac:dyDescent="0.3">
      <c r="A1421" s="1" t="s">
        <v>951</v>
      </c>
      <c r="B1421" s="1" t="s">
        <v>3803</v>
      </c>
      <c r="C1421" t="str">
        <f>TRIM(MID(Customer_Table[[#This Row],[name]],FIND(",",Customer_Table[[#This Row],[name]])+1,3))</f>
        <v>Mr</v>
      </c>
      <c r="D1421" t="str">
        <f t="shared" si="22"/>
        <v>Samuel H.</v>
      </c>
      <c r="E1421" t="str">
        <f>TRIM(LEFT(Customer_Table[[#This Row],[name]],FIND(",",Customer_Table[[#This Row],[name]])-1))</f>
        <v>Blackshear</v>
      </c>
    </row>
    <row r="1422" spans="1:5" ht="15.6" x14ac:dyDescent="0.3">
      <c r="A1422" s="1" t="s">
        <v>950</v>
      </c>
      <c r="B1422" s="1" t="s">
        <v>3804</v>
      </c>
      <c r="C1422" t="str">
        <f>TRIM(MID(Customer_Table[[#This Row],[name]],FIND(",",Customer_Table[[#This Row],[name]])+1,3))</f>
        <v>Ms</v>
      </c>
      <c r="D1422" t="str">
        <f t="shared" si="22"/>
        <v>Jenni</v>
      </c>
      <c r="E1422" t="str">
        <f>TRIM(LEFT(Customer_Table[[#This Row],[name]],FIND(",",Customer_Table[[#This Row],[name]])-1))</f>
        <v>Nettik</v>
      </c>
    </row>
    <row r="1423" spans="1:5" ht="15.6" x14ac:dyDescent="0.3">
      <c r="A1423" s="1" t="s">
        <v>949</v>
      </c>
      <c r="B1423" s="1" t="s">
        <v>3805</v>
      </c>
      <c r="C1423" t="str">
        <f>TRIM(MID(Customer_Table[[#This Row],[name]],FIND(",",Customer_Table[[#This Row],[name]])+1,3))</f>
        <v>Mr</v>
      </c>
      <c r="D1423" t="str">
        <f t="shared" si="22"/>
        <v>Estuardo F</v>
      </c>
      <c r="E1423" t="str">
        <f>TRIM(LEFT(Customer_Table[[#This Row],[name]],FIND(",",Customer_Table[[#This Row],[name]])-1))</f>
        <v>Novales</v>
      </c>
    </row>
    <row r="1424" spans="1:5" ht="15.6" x14ac:dyDescent="0.3">
      <c r="A1424" s="1" t="s">
        <v>948</v>
      </c>
      <c r="B1424" s="1" t="s">
        <v>3806</v>
      </c>
      <c r="C1424" t="str">
        <f>TRIM(MID(Customer_Table[[#This Row],[name]],FIND(",",Customer_Table[[#This Row],[name]])+1,3))</f>
        <v>Mr</v>
      </c>
      <c r="D1424" t="str">
        <f t="shared" si="22"/>
        <v>Brett</v>
      </c>
      <c r="E1424" t="str">
        <f>TRIM(LEFT(Customer_Table[[#This Row],[name]],FIND(",",Customer_Table[[#This Row],[name]])-1))</f>
        <v>Rosauer</v>
      </c>
    </row>
    <row r="1425" spans="1:5" ht="15.6" x14ac:dyDescent="0.3">
      <c r="A1425" s="1" t="s">
        <v>947</v>
      </c>
      <c r="B1425" s="1" t="s">
        <v>3807</v>
      </c>
      <c r="C1425" t="str">
        <f>TRIM(MID(Customer_Table[[#This Row],[name]],FIND(",",Customer_Table[[#This Row],[name]])+1,3))</f>
        <v>Ms</v>
      </c>
      <c r="D1425" t="str">
        <f t="shared" si="22"/>
        <v>Sharon E.</v>
      </c>
      <c r="E1425" t="str">
        <f>TRIM(LEFT(Customer_Table[[#This Row],[name]],FIND(",",Customer_Table[[#This Row],[name]])-1))</f>
        <v>Ryder</v>
      </c>
    </row>
    <row r="1426" spans="1:5" ht="15.6" x14ac:dyDescent="0.3">
      <c r="A1426" s="1" t="s">
        <v>946</v>
      </c>
      <c r="B1426" s="1" t="s">
        <v>3808</v>
      </c>
      <c r="C1426" t="str">
        <f>TRIM(MID(Customer_Table[[#This Row],[name]],FIND(",",Customer_Table[[#This Row],[name]])+1,3))</f>
        <v>Mr</v>
      </c>
      <c r="D1426" t="str">
        <f t="shared" si="22"/>
        <v>Jacob W√¶ver</v>
      </c>
      <c r="E1426" t="str">
        <f>TRIM(LEFT(Customer_Table[[#This Row],[name]],FIND(",",Customer_Table[[#This Row],[name]])-1))</f>
        <v>Larsen</v>
      </c>
    </row>
    <row r="1427" spans="1:5" ht="15.6" x14ac:dyDescent="0.3">
      <c r="A1427" s="1" t="s">
        <v>945</v>
      </c>
      <c r="B1427" s="1" t="s">
        <v>3809</v>
      </c>
      <c r="C1427" t="str">
        <f>TRIM(MID(Customer_Table[[#This Row],[name]],FIND(",",Customer_Table[[#This Row],[name]])+1,3))</f>
        <v>Mr</v>
      </c>
      <c r="D1427" t="str">
        <f t="shared" si="22"/>
        <v>Scott</v>
      </c>
      <c r="E1427" t="str">
        <f>TRIM(LEFT(Customer_Table[[#This Row],[name]],FIND(",",Customer_Table[[#This Row],[name]])-1))</f>
        <v>Keate</v>
      </c>
    </row>
    <row r="1428" spans="1:5" ht="15.6" x14ac:dyDescent="0.3">
      <c r="A1428" s="1" t="s">
        <v>944</v>
      </c>
      <c r="B1428" s="1" t="s">
        <v>3810</v>
      </c>
      <c r="C1428" t="str">
        <f>TRIM(MID(Customer_Table[[#This Row],[name]],FIND(",",Customer_Table[[#This Row],[name]])+1,3))</f>
        <v>Ms</v>
      </c>
      <c r="D1428" t="str">
        <f t="shared" si="22"/>
        <v>Brooke S.</v>
      </c>
      <c r="E1428" t="str">
        <f>TRIM(LEFT(Customer_Table[[#This Row],[name]],FIND(",",Customer_Table[[#This Row],[name]])-1))</f>
        <v>Williams</v>
      </c>
    </row>
    <row r="1429" spans="1:5" ht="15.6" x14ac:dyDescent="0.3">
      <c r="A1429" s="1" t="s">
        <v>943</v>
      </c>
      <c r="B1429" s="1" t="s">
        <v>3811</v>
      </c>
      <c r="C1429" t="str">
        <f>TRIM(MID(Customer_Table[[#This Row],[name]],FIND(",",Customer_Table[[#This Row],[name]])+1,3))</f>
        <v>Ms</v>
      </c>
      <c r="D1429" t="str">
        <f t="shared" si="22"/>
        <v>Kaye A.</v>
      </c>
      <c r="E1429" t="str">
        <f>TRIM(LEFT(Customer_Table[[#This Row],[name]],FIND(",",Customer_Table[[#This Row],[name]])-1))</f>
        <v>Starosciak</v>
      </c>
    </row>
    <row r="1430" spans="1:5" ht="15.6" x14ac:dyDescent="0.3">
      <c r="A1430" s="1" t="s">
        <v>942</v>
      </c>
      <c r="B1430" s="1" t="s">
        <v>3812</v>
      </c>
      <c r="C1430" t="str">
        <f>TRIM(MID(Customer_Table[[#This Row],[name]],FIND(",",Customer_Table[[#This Row],[name]])+1,3))</f>
        <v>Ms</v>
      </c>
      <c r="D1430" t="str">
        <f t="shared" si="22"/>
        <v>Carolyn</v>
      </c>
      <c r="E1430" t="str">
        <f>TRIM(LEFT(Customer_Table[[#This Row],[name]],FIND(",",Customer_Table[[#This Row],[name]])-1))</f>
        <v>Smith</v>
      </c>
    </row>
    <row r="1431" spans="1:5" ht="15.6" x14ac:dyDescent="0.3">
      <c r="A1431" s="1" t="s">
        <v>941</v>
      </c>
      <c r="B1431" s="1" t="s">
        <v>3813</v>
      </c>
      <c r="C1431" t="str">
        <f>TRIM(MID(Customer_Table[[#This Row],[name]],FIND(",",Customer_Table[[#This Row],[name]])+1,3))</f>
        <v>Mr</v>
      </c>
      <c r="D1431" t="str">
        <f t="shared" si="22"/>
        <v>Daniel C.</v>
      </c>
      <c r="E1431" t="str">
        <f>TRIM(LEFT(Customer_Table[[#This Row],[name]],FIND(",",Customer_Table[[#This Row],[name]])-1))</f>
        <v>Henderson</v>
      </c>
    </row>
    <row r="1432" spans="1:5" ht="15.6" x14ac:dyDescent="0.3">
      <c r="A1432" s="1" t="s">
        <v>940</v>
      </c>
      <c r="B1432" s="1" t="s">
        <v>3814</v>
      </c>
      <c r="C1432" t="str">
        <f>TRIM(MID(Customer_Table[[#This Row],[name]],FIND(",",Customer_Table[[#This Row],[name]])+1,3))</f>
        <v>Mr</v>
      </c>
      <c r="D1432" t="str">
        <f t="shared" si="22"/>
        <v>Laurie A</v>
      </c>
      <c r="E1432" t="str">
        <f>TRIM(LEFT(Customer_Table[[#This Row],[name]],FIND(",",Customer_Table[[#This Row],[name]])-1))</f>
        <v>Winkelman</v>
      </c>
    </row>
    <row r="1433" spans="1:5" ht="15.6" x14ac:dyDescent="0.3">
      <c r="A1433" s="1" t="s">
        <v>939</v>
      </c>
      <c r="B1433" s="1" t="s">
        <v>3815</v>
      </c>
      <c r="C1433" t="str">
        <f>TRIM(MID(Customer_Table[[#This Row],[name]],FIND(",",Customer_Table[[#This Row],[name]])+1,3))</f>
        <v>Ms</v>
      </c>
      <c r="D1433" t="str">
        <f t="shared" si="22"/>
        <v>Nicole</v>
      </c>
      <c r="E1433" t="str">
        <f>TRIM(LEFT(Customer_Table[[#This Row],[name]],FIND(",",Customer_Table[[#This Row],[name]])-1))</f>
        <v>Monette</v>
      </c>
    </row>
    <row r="1434" spans="1:5" ht="15.6" x14ac:dyDescent="0.3">
      <c r="A1434" s="1" t="s">
        <v>938</v>
      </c>
      <c r="B1434" s="1" t="s">
        <v>3816</v>
      </c>
      <c r="C1434" t="str">
        <f>TRIM(MID(Customer_Table[[#This Row],[name]],FIND(",",Customer_Table[[#This Row],[name]])+1,3))</f>
        <v>Ms</v>
      </c>
      <c r="D1434" t="str">
        <f t="shared" si="22"/>
        <v>Shelby</v>
      </c>
      <c r="E1434" t="str">
        <f>TRIM(LEFT(Customer_Table[[#This Row],[name]],FIND(",",Customer_Table[[#This Row],[name]])-1))</f>
        <v>Kramer</v>
      </c>
    </row>
    <row r="1435" spans="1:5" ht="15.6" x14ac:dyDescent="0.3">
      <c r="A1435" s="1" t="s">
        <v>937</v>
      </c>
      <c r="B1435" s="1" t="s">
        <v>3817</v>
      </c>
      <c r="C1435" t="str">
        <f>TRIM(MID(Customer_Table[[#This Row],[name]],FIND(",",Customer_Table[[#This Row],[name]])+1,3))</f>
        <v>Ms</v>
      </c>
      <c r="D1435" t="str">
        <f t="shared" si="22"/>
        <v>Allison</v>
      </c>
      <c r="E1435" t="str">
        <f>TRIM(LEFT(Customer_Table[[#This Row],[name]],FIND(",",Customer_Table[[#This Row],[name]])-1))</f>
        <v>Goldstein</v>
      </c>
    </row>
    <row r="1436" spans="1:5" ht="15.6" x14ac:dyDescent="0.3">
      <c r="A1436" s="1" t="s">
        <v>936</v>
      </c>
      <c r="B1436" s="1" t="s">
        <v>3818</v>
      </c>
      <c r="C1436" t="str">
        <f>TRIM(MID(Customer_Table[[#This Row],[name]],FIND(",",Customer_Table[[#This Row],[name]])+1,3))</f>
        <v>Ms</v>
      </c>
      <c r="D1436" t="str">
        <f t="shared" si="22"/>
        <v>Leticia</v>
      </c>
      <c r="E1436" t="str">
        <f>TRIM(LEFT(Customer_Table[[#This Row],[name]],FIND(",",Customer_Table[[#This Row],[name]])-1))</f>
        <v>Gonzalez</v>
      </c>
    </row>
    <row r="1437" spans="1:5" ht="15.6" x14ac:dyDescent="0.3">
      <c r="A1437" s="1" t="s">
        <v>935</v>
      </c>
      <c r="B1437" s="1" t="s">
        <v>3819</v>
      </c>
      <c r="C1437" t="str">
        <f>TRIM(MID(Customer_Table[[#This Row],[name]],FIND(",",Customer_Table[[#This Row],[name]])+1,3))</f>
        <v>Mr</v>
      </c>
      <c r="D1437" t="str">
        <f t="shared" si="22"/>
        <v>John S.</v>
      </c>
      <c r="E1437" t="str">
        <f>TRIM(LEFT(Customer_Table[[#This Row],[name]],FIND(",",Customer_Table[[#This Row],[name]])-1))</f>
        <v>Barrett</v>
      </c>
    </row>
    <row r="1438" spans="1:5" ht="15.6" x14ac:dyDescent="0.3">
      <c r="A1438" s="1" t="s">
        <v>934</v>
      </c>
      <c r="B1438" s="1" t="s">
        <v>3820</v>
      </c>
      <c r="C1438" t="str">
        <f>TRIM(MID(Customer_Table[[#This Row],[name]],FIND(",",Customer_Table[[#This Row],[name]])+1,3))</f>
        <v>Ms</v>
      </c>
      <c r="D1438" t="str">
        <f t="shared" si="22"/>
        <v>April</v>
      </c>
      <c r="E1438" t="str">
        <f>TRIM(LEFT(Customer_Table[[#This Row],[name]],FIND(",",Customer_Table[[#This Row],[name]])-1))</f>
        <v>Irwin</v>
      </c>
    </row>
    <row r="1439" spans="1:5" ht="15.6" x14ac:dyDescent="0.3">
      <c r="A1439" s="1" t="s">
        <v>933</v>
      </c>
      <c r="B1439" s="1" t="s">
        <v>3821</v>
      </c>
      <c r="C1439" t="str">
        <f>TRIM(MID(Customer_Table[[#This Row],[name]],FIND(",",Customer_Table[[#This Row],[name]])+1,3))</f>
        <v>Ms</v>
      </c>
      <c r="D1439" t="str">
        <f t="shared" si="22"/>
        <v>Ashley N.</v>
      </c>
      <c r="E1439" t="str">
        <f>TRIM(LEFT(Customer_Table[[#This Row],[name]],FIND(",",Customer_Table[[#This Row],[name]])-1))</f>
        <v>Glenn</v>
      </c>
    </row>
    <row r="1440" spans="1:5" ht="15.6" x14ac:dyDescent="0.3">
      <c r="A1440" s="1" t="s">
        <v>932</v>
      </c>
      <c r="B1440" s="1" t="s">
        <v>3822</v>
      </c>
      <c r="C1440" t="str">
        <f>TRIM(MID(Customer_Table[[#This Row],[name]],FIND(",",Customer_Table[[#This Row],[name]])+1,3))</f>
        <v>Ms</v>
      </c>
      <c r="D1440" t="str">
        <f t="shared" si="22"/>
        <v>Madeleine</v>
      </c>
      <c r="E1440" t="str">
        <f>TRIM(LEFT(Customer_Table[[#This Row],[name]],FIND(",",Customer_Table[[#This Row],[name]])-1))</f>
        <v>O'Meara</v>
      </c>
    </row>
    <row r="1441" spans="1:5" ht="15.6" x14ac:dyDescent="0.3">
      <c r="A1441" s="1" t="s">
        <v>931</v>
      </c>
      <c r="B1441" s="1" t="s">
        <v>3823</v>
      </c>
      <c r="C1441" t="str">
        <f>TRIM(MID(Customer_Table[[#This Row],[name]],FIND(",",Customer_Table[[#This Row],[name]])+1,3))</f>
        <v>Ms</v>
      </c>
      <c r="D1441" t="str">
        <f t="shared" si="22"/>
        <v>Nelly S</v>
      </c>
      <c r="E1441" t="str">
        <f>TRIM(LEFT(Customer_Table[[#This Row],[name]],FIND(",",Customer_Table[[#This Row],[name]])-1))</f>
        <v>Budrow</v>
      </c>
    </row>
    <row r="1442" spans="1:5" ht="15.6" x14ac:dyDescent="0.3">
      <c r="A1442" s="1" t="s">
        <v>930</v>
      </c>
      <c r="B1442" s="1" t="s">
        <v>3824</v>
      </c>
      <c r="C1442" t="str">
        <f>TRIM(MID(Customer_Table[[#This Row],[name]],FIND(",",Customer_Table[[#This Row],[name]])+1,3))</f>
        <v>Ms</v>
      </c>
      <c r="D1442" t="str">
        <f t="shared" si="22"/>
        <v>Meredith S</v>
      </c>
      <c r="E1442" t="str">
        <f>TRIM(LEFT(Customer_Table[[#This Row],[name]],FIND(",",Customer_Table[[#This Row],[name]])-1))</f>
        <v>Anderson</v>
      </c>
    </row>
    <row r="1443" spans="1:5" ht="15.6" x14ac:dyDescent="0.3">
      <c r="A1443" s="1" t="s">
        <v>929</v>
      </c>
      <c r="B1443" s="1" t="s">
        <v>3825</v>
      </c>
      <c r="C1443" t="str">
        <f>TRIM(MID(Customer_Table[[#This Row],[name]],FIND(",",Customer_Table[[#This Row],[name]])+1,3))</f>
        <v>Mr</v>
      </c>
      <c r="D1443" t="str">
        <f t="shared" si="22"/>
        <v>Kevin</v>
      </c>
      <c r="E1443" t="str">
        <f>TRIM(LEFT(Customer_Table[[#This Row],[name]],FIND(",",Customer_Table[[#This Row],[name]])-1))</f>
        <v>Douglas</v>
      </c>
    </row>
    <row r="1444" spans="1:5" ht="15.6" x14ac:dyDescent="0.3">
      <c r="A1444" s="1" t="s">
        <v>928</v>
      </c>
      <c r="B1444" s="1" t="s">
        <v>3826</v>
      </c>
      <c r="C1444" t="str">
        <f>TRIM(MID(Customer_Table[[#This Row],[name]],FIND(",",Customer_Table[[#This Row],[name]])+1,3))</f>
        <v>Ms</v>
      </c>
      <c r="D1444" t="str">
        <f t="shared" si="22"/>
        <v>Lisa</v>
      </c>
      <c r="E1444" t="str">
        <f>TRIM(LEFT(Customer_Table[[#This Row],[name]],FIND(",",Customer_Table[[#This Row],[name]])-1))</f>
        <v>Tecklenburg</v>
      </c>
    </row>
    <row r="1445" spans="1:5" ht="15.6" x14ac:dyDescent="0.3">
      <c r="A1445" s="1" t="s">
        <v>927</v>
      </c>
      <c r="B1445" s="1" t="s">
        <v>3827</v>
      </c>
      <c r="C1445" t="str">
        <f>TRIM(MID(Customer_Table[[#This Row],[name]],FIND(",",Customer_Table[[#This Row],[name]])+1,3))</f>
        <v>Ms</v>
      </c>
      <c r="D1445" t="str">
        <f t="shared" si="22"/>
        <v>Katherine A</v>
      </c>
      <c r="E1445" t="str">
        <f>TRIM(LEFT(Customer_Table[[#This Row],[name]],FIND(",",Customer_Table[[#This Row],[name]])-1))</f>
        <v>Baker</v>
      </c>
    </row>
    <row r="1446" spans="1:5" ht="15.6" x14ac:dyDescent="0.3">
      <c r="A1446" s="1" t="s">
        <v>926</v>
      </c>
      <c r="B1446" s="1" t="s">
        <v>3828</v>
      </c>
      <c r="C1446" t="str">
        <f>TRIM(MID(Customer_Table[[#This Row],[name]],FIND(",",Customer_Table[[#This Row],[name]])+1,3))</f>
        <v>Mr</v>
      </c>
      <c r="D1446" t="str">
        <f t="shared" si="22"/>
        <v>Steve</v>
      </c>
      <c r="E1446" t="str">
        <f>TRIM(LEFT(Customer_Table[[#This Row],[name]],FIND(",",Customer_Table[[#This Row],[name]])-1))</f>
        <v>Schenck</v>
      </c>
    </row>
    <row r="1447" spans="1:5" ht="15.6" x14ac:dyDescent="0.3">
      <c r="A1447" s="1" t="s">
        <v>925</v>
      </c>
      <c r="B1447" s="1" t="s">
        <v>3829</v>
      </c>
      <c r="C1447" t="str">
        <f>TRIM(MID(Customer_Table[[#This Row],[name]],FIND(",",Customer_Table[[#This Row],[name]])+1,3))</f>
        <v>Ms</v>
      </c>
      <c r="D1447" t="str">
        <f t="shared" si="22"/>
        <v>Kate L.</v>
      </c>
      <c r="E1447" t="str">
        <f>TRIM(LEFT(Customer_Table[[#This Row],[name]],FIND(",",Customer_Table[[#This Row],[name]])-1))</f>
        <v>Johnson</v>
      </c>
    </row>
    <row r="1448" spans="1:5" ht="15.6" x14ac:dyDescent="0.3">
      <c r="A1448" s="1" t="s">
        <v>924</v>
      </c>
      <c r="B1448" s="1" t="s">
        <v>3830</v>
      </c>
      <c r="C1448" t="str">
        <f>TRIM(MID(Customer_Table[[#This Row],[name]],FIND(",",Customer_Table[[#This Row],[name]])+1,3))</f>
        <v>Ms</v>
      </c>
      <c r="D1448" t="str">
        <f t="shared" si="22"/>
        <v>Beth</v>
      </c>
      <c r="E1448" t="str">
        <f>TRIM(LEFT(Customer_Table[[#This Row],[name]],FIND(",",Customer_Table[[#This Row],[name]])-1))</f>
        <v>Blendell</v>
      </c>
    </row>
    <row r="1449" spans="1:5" ht="15.6" x14ac:dyDescent="0.3">
      <c r="A1449" s="1" t="s">
        <v>923</v>
      </c>
      <c r="B1449" s="1" t="s">
        <v>3831</v>
      </c>
      <c r="C1449" t="str">
        <f>TRIM(MID(Customer_Table[[#This Row],[name]],FIND(",",Customer_Table[[#This Row],[name]])+1,3))</f>
        <v>Ms</v>
      </c>
      <c r="D1449" t="str">
        <f t="shared" si="22"/>
        <v>Katharine</v>
      </c>
      <c r="E1449" t="str">
        <f>TRIM(LEFT(Customer_Table[[#This Row],[name]],FIND(",",Customer_Table[[#This Row],[name]])-1))</f>
        <v>Parodi</v>
      </c>
    </row>
    <row r="1450" spans="1:5" ht="15.6" x14ac:dyDescent="0.3">
      <c r="A1450" s="1" t="s">
        <v>922</v>
      </c>
      <c r="B1450" s="1" t="s">
        <v>3832</v>
      </c>
      <c r="C1450" t="str">
        <f>TRIM(MID(Customer_Table[[#This Row],[name]],FIND(",",Customer_Table[[#This Row],[name]])+1,3))</f>
        <v>Ms</v>
      </c>
      <c r="D1450" t="str">
        <f t="shared" si="22"/>
        <v>Heather L</v>
      </c>
      <c r="E1450" t="str">
        <f>TRIM(LEFT(Customer_Table[[#This Row],[name]],FIND(",",Customer_Table[[#This Row],[name]])-1))</f>
        <v>Morgan</v>
      </c>
    </row>
    <row r="1451" spans="1:5" ht="15.6" x14ac:dyDescent="0.3">
      <c r="A1451" s="1" t="s">
        <v>921</v>
      </c>
      <c r="B1451" s="1" t="s">
        <v>3833</v>
      </c>
      <c r="C1451" t="str">
        <f>TRIM(MID(Customer_Table[[#This Row],[name]],FIND(",",Customer_Table[[#This Row],[name]])+1,3))</f>
        <v>Ms</v>
      </c>
      <c r="D1451" t="str">
        <f t="shared" si="22"/>
        <v>Desiree</v>
      </c>
      <c r="E1451" t="str">
        <f>TRIM(LEFT(Customer_Table[[#This Row],[name]],FIND(",",Customer_Table[[#This Row],[name]])-1))</f>
        <v>Linden</v>
      </c>
    </row>
    <row r="1452" spans="1:5" ht="15.6" x14ac:dyDescent="0.3">
      <c r="A1452" s="1" t="s">
        <v>920</v>
      </c>
      <c r="B1452" s="1" t="s">
        <v>3834</v>
      </c>
      <c r="C1452" t="str">
        <f>TRIM(MID(Customer_Table[[#This Row],[name]],FIND(",",Customer_Table[[#This Row],[name]])+1,3))</f>
        <v>Mr</v>
      </c>
      <c r="D1452" t="str">
        <f t="shared" si="22"/>
        <v>Peter B.</v>
      </c>
      <c r="E1452" t="str">
        <f>TRIM(LEFT(Customer_Table[[#This Row],[name]],FIND(",",Customer_Table[[#This Row],[name]])-1))</f>
        <v>Horning</v>
      </c>
    </row>
    <row r="1453" spans="1:5" ht="15.6" x14ac:dyDescent="0.3">
      <c r="A1453" s="1" t="s">
        <v>919</v>
      </c>
      <c r="B1453" s="1" t="s">
        <v>3835</v>
      </c>
      <c r="C1453" t="str">
        <f>TRIM(MID(Customer_Table[[#This Row],[name]],FIND(",",Customer_Table[[#This Row],[name]])+1,3))</f>
        <v>Mr</v>
      </c>
      <c r="D1453" t="str">
        <f t="shared" si="22"/>
        <v>Adam</v>
      </c>
      <c r="E1453" t="str">
        <f>TRIM(LEFT(Customer_Table[[#This Row],[name]],FIND(",",Customer_Table[[#This Row],[name]])-1))</f>
        <v>Goode</v>
      </c>
    </row>
    <row r="1454" spans="1:5" ht="15.6" x14ac:dyDescent="0.3">
      <c r="A1454" s="1" t="s">
        <v>918</v>
      </c>
      <c r="B1454" s="1" t="s">
        <v>3836</v>
      </c>
      <c r="C1454" t="str">
        <f>TRIM(MID(Customer_Table[[#This Row],[name]],FIND(",",Customer_Table[[#This Row],[name]])+1,3))</f>
        <v>Mr</v>
      </c>
      <c r="D1454" t="str">
        <f t="shared" si="22"/>
        <v>Jeremy J</v>
      </c>
      <c r="E1454" t="str">
        <f>TRIM(LEFT(Customer_Table[[#This Row],[name]],FIND(",",Customer_Table[[#This Row],[name]])-1))</f>
        <v>Doden</v>
      </c>
    </row>
    <row r="1455" spans="1:5" ht="15.6" x14ac:dyDescent="0.3">
      <c r="A1455" s="1" t="s">
        <v>917</v>
      </c>
      <c r="B1455" s="1" t="s">
        <v>3837</v>
      </c>
      <c r="C1455" t="str">
        <f>TRIM(MID(Customer_Table[[#This Row],[name]],FIND(",",Customer_Table[[#This Row],[name]])+1,3))</f>
        <v>Mr</v>
      </c>
      <c r="D1455" t="str">
        <f t="shared" si="22"/>
        <v>Adam C</v>
      </c>
      <c r="E1455" t="str">
        <f>TRIM(LEFT(Customer_Table[[#This Row],[name]],FIND(",",Customer_Table[[#This Row],[name]])-1))</f>
        <v>Groff</v>
      </c>
    </row>
    <row r="1456" spans="1:5" ht="15.6" x14ac:dyDescent="0.3">
      <c r="A1456" s="1" t="s">
        <v>916</v>
      </c>
      <c r="B1456" s="1" t="s">
        <v>3838</v>
      </c>
      <c r="C1456" t="str">
        <f>TRIM(MID(Customer_Table[[#This Row],[name]],FIND(",",Customer_Table[[#This Row],[name]])+1,3))</f>
        <v>Mr</v>
      </c>
      <c r="D1456" t="str">
        <f t="shared" si="22"/>
        <v>Jon</v>
      </c>
      <c r="E1456" t="str">
        <f>TRIM(LEFT(Customer_Table[[#This Row],[name]],FIND(",",Customer_Table[[#This Row],[name]])-1))</f>
        <v>Kuehler</v>
      </c>
    </row>
    <row r="1457" spans="1:5" ht="15.6" x14ac:dyDescent="0.3">
      <c r="A1457" s="1" t="s">
        <v>915</v>
      </c>
      <c r="B1457" s="1" t="s">
        <v>3839</v>
      </c>
      <c r="C1457" t="str">
        <f>TRIM(MID(Customer_Table[[#This Row],[name]],FIND(",",Customer_Table[[#This Row],[name]])+1,3))</f>
        <v>Mr</v>
      </c>
      <c r="D1457" t="str">
        <f t="shared" si="22"/>
        <v>Steven J</v>
      </c>
      <c r="E1457" t="str">
        <f>TRIM(LEFT(Customer_Table[[#This Row],[name]],FIND(",",Customer_Table[[#This Row],[name]])-1))</f>
        <v>Daniels</v>
      </c>
    </row>
    <row r="1458" spans="1:5" ht="15.6" x14ac:dyDescent="0.3">
      <c r="A1458" s="1" t="s">
        <v>914</v>
      </c>
      <c r="B1458" s="1" t="s">
        <v>3840</v>
      </c>
      <c r="C1458" t="str">
        <f>TRIM(MID(Customer_Table[[#This Row],[name]],FIND(",",Customer_Table[[#This Row],[name]])+1,3))</f>
        <v>Ms</v>
      </c>
      <c r="D1458" t="str">
        <f t="shared" si="22"/>
        <v>Jessica P.</v>
      </c>
      <c r="E1458" t="str">
        <f>TRIM(LEFT(Customer_Table[[#This Row],[name]],FIND(",",Customer_Table[[#This Row],[name]])-1))</f>
        <v>Gibby</v>
      </c>
    </row>
    <row r="1459" spans="1:5" ht="15.6" x14ac:dyDescent="0.3">
      <c r="A1459" s="1" t="s">
        <v>913</v>
      </c>
      <c r="B1459" s="1" t="s">
        <v>3841</v>
      </c>
      <c r="C1459" t="str">
        <f>TRIM(MID(Customer_Table[[#This Row],[name]],FIND(",",Customer_Table[[#This Row],[name]])+1,3))</f>
        <v>Ms</v>
      </c>
      <c r="D1459" t="str">
        <f t="shared" si="22"/>
        <v>Ashley</v>
      </c>
      <c r="E1459" t="str">
        <f>TRIM(LEFT(Customer_Table[[#This Row],[name]],FIND(",",Customer_Table[[#This Row],[name]])-1))</f>
        <v>Busa</v>
      </c>
    </row>
    <row r="1460" spans="1:5" ht="15.6" x14ac:dyDescent="0.3">
      <c r="A1460" s="1" t="s">
        <v>912</v>
      </c>
      <c r="B1460" s="1" t="s">
        <v>3842</v>
      </c>
      <c r="C1460" t="str">
        <f>TRIM(MID(Customer_Table[[#This Row],[name]],FIND(",",Customer_Table[[#This Row],[name]])+1,3))</f>
        <v>Mr</v>
      </c>
      <c r="D1460" t="str">
        <f t="shared" si="22"/>
        <v>Arturo H.</v>
      </c>
      <c r="E1460" t="str">
        <f>TRIM(LEFT(Customer_Table[[#This Row],[name]],FIND(",",Customer_Table[[#This Row],[name]])-1))</f>
        <v>Moyo</v>
      </c>
    </row>
    <row r="1461" spans="1:5" ht="15.6" x14ac:dyDescent="0.3">
      <c r="A1461" s="1" t="s">
        <v>911</v>
      </c>
      <c r="B1461" s="1" t="s">
        <v>3843</v>
      </c>
      <c r="C1461" t="str">
        <f>TRIM(MID(Customer_Table[[#This Row],[name]],FIND(",",Customer_Table[[#This Row],[name]])+1,3))</f>
        <v>Mr</v>
      </c>
      <c r="D1461" t="str">
        <f t="shared" si="22"/>
        <v>Ketil</v>
      </c>
      <c r="E1461" t="str">
        <f>TRIM(LEFT(Customer_Table[[#This Row],[name]],FIND(",",Customer_Table[[#This Row],[name]])-1))</f>
        <v>Horn</v>
      </c>
    </row>
    <row r="1462" spans="1:5" ht="15.6" x14ac:dyDescent="0.3">
      <c r="A1462" s="1" t="s">
        <v>910</v>
      </c>
      <c r="B1462" s="1" t="s">
        <v>3844</v>
      </c>
      <c r="C1462" t="str">
        <f>TRIM(MID(Customer_Table[[#This Row],[name]],FIND(",",Customer_Table[[#This Row],[name]])+1,3))</f>
        <v>Ms</v>
      </c>
      <c r="D1462" t="str">
        <f t="shared" si="22"/>
        <v>Katie</v>
      </c>
      <c r="E1462" t="str">
        <f>TRIM(LEFT(Customer_Table[[#This Row],[name]],FIND(",",Customer_Table[[#This Row],[name]])-1))</f>
        <v>Bien</v>
      </c>
    </row>
    <row r="1463" spans="1:5" ht="15.6" x14ac:dyDescent="0.3">
      <c r="A1463" s="1" t="s">
        <v>909</v>
      </c>
      <c r="B1463" s="1" t="s">
        <v>3845</v>
      </c>
      <c r="C1463" t="str">
        <f>TRIM(MID(Customer_Table[[#This Row],[name]],FIND(",",Customer_Table[[#This Row],[name]])+1,3))</f>
        <v>Ms</v>
      </c>
      <c r="D1463" t="str">
        <f t="shared" si="22"/>
        <v>Christi</v>
      </c>
      <c r="E1463" t="str">
        <f>TRIM(LEFT(Customer_Table[[#This Row],[name]],FIND(",",Customer_Table[[#This Row],[name]])-1))</f>
        <v>O'Connor</v>
      </c>
    </row>
    <row r="1464" spans="1:5" ht="15.6" x14ac:dyDescent="0.3">
      <c r="A1464" s="1" t="s">
        <v>908</v>
      </c>
      <c r="B1464" s="1" t="s">
        <v>3846</v>
      </c>
      <c r="C1464" t="str">
        <f>TRIM(MID(Customer_Table[[#This Row],[name]],FIND(",",Customer_Table[[#This Row],[name]])+1,3))</f>
        <v>Mr</v>
      </c>
      <c r="D1464" t="str">
        <f t="shared" si="22"/>
        <v>Alan</v>
      </c>
      <c r="E1464" t="str">
        <f>TRIM(LEFT(Customer_Table[[#This Row],[name]],FIND(",",Customer_Table[[#This Row],[name]])-1))</f>
        <v>Ash</v>
      </c>
    </row>
    <row r="1465" spans="1:5" ht="15.6" x14ac:dyDescent="0.3">
      <c r="A1465" s="1" t="s">
        <v>907</v>
      </c>
      <c r="B1465" s="1" t="s">
        <v>3847</v>
      </c>
      <c r="C1465" t="str">
        <f>TRIM(MID(Customer_Table[[#This Row],[name]],FIND(",",Customer_Table[[#This Row],[name]])+1,3))</f>
        <v>Mr</v>
      </c>
      <c r="D1465" t="str">
        <f t="shared" si="22"/>
        <v>Edivaldo B. Sr.</v>
      </c>
      <c r="E1465" t="str">
        <f>TRIM(LEFT(Customer_Table[[#This Row],[name]],FIND(",",Customer_Table[[#This Row],[name]])-1))</f>
        <v>Do Prado</v>
      </c>
    </row>
    <row r="1466" spans="1:5" ht="15.6" x14ac:dyDescent="0.3">
      <c r="A1466" s="1" t="s">
        <v>906</v>
      </c>
      <c r="B1466" s="1" t="s">
        <v>3848</v>
      </c>
      <c r="C1466" t="str">
        <f>TRIM(MID(Customer_Table[[#This Row],[name]],FIND(",",Customer_Table[[#This Row],[name]])+1,3))</f>
        <v>Ms</v>
      </c>
      <c r="D1466" t="str">
        <f t="shared" si="22"/>
        <v>Eve</v>
      </c>
      <c r="E1466" t="str">
        <f>TRIM(LEFT(Customer_Table[[#This Row],[name]],FIND(",",Customer_Table[[#This Row],[name]])-1))</f>
        <v>Phillips</v>
      </c>
    </row>
    <row r="1467" spans="1:5" ht="15.6" x14ac:dyDescent="0.3">
      <c r="A1467" s="1" t="s">
        <v>905</v>
      </c>
      <c r="B1467" s="1" t="s">
        <v>3849</v>
      </c>
      <c r="C1467" t="str">
        <f>TRIM(MID(Customer_Table[[#This Row],[name]],FIND(",",Customer_Table[[#This Row],[name]])+1,3))</f>
        <v>Mr</v>
      </c>
      <c r="D1467" t="str">
        <f t="shared" si="22"/>
        <v>Devin</v>
      </c>
      <c r="E1467" t="str">
        <f>TRIM(LEFT(Customer_Table[[#This Row],[name]],FIND(",",Customer_Table[[#This Row],[name]])-1))</f>
        <v>Kelly</v>
      </c>
    </row>
    <row r="1468" spans="1:5" ht="15.6" x14ac:dyDescent="0.3">
      <c r="A1468" s="1" t="s">
        <v>904</v>
      </c>
      <c r="B1468" s="1" t="s">
        <v>3850</v>
      </c>
      <c r="C1468" t="str">
        <f>TRIM(MID(Customer_Table[[#This Row],[name]],FIND(",",Customer_Table[[#This Row],[name]])+1,3))</f>
        <v>Mr</v>
      </c>
      <c r="D1468" t="str">
        <f t="shared" si="22"/>
        <v>Shaun R</v>
      </c>
      <c r="E1468" t="str">
        <f>TRIM(LEFT(Customer_Table[[#This Row],[name]],FIND(",",Customer_Table[[#This Row],[name]])-1))</f>
        <v>Dever</v>
      </c>
    </row>
    <row r="1469" spans="1:5" ht="15.6" x14ac:dyDescent="0.3">
      <c r="A1469" s="1" t="s">
        <v>903</v>
      </c>
      <c r="B1469" s="1" t="s">
        <v>3851</v>
      </c>
      <c r="C1469" t="str">
        <f>TRIM(MID(Customer_Table[[#This Row],[name]],FIND(",",Customer_Table[[#This Row],[name]])+1,3))</f>
        <v>Mr</v>
      </c>
      <c r="D1469" t="str">
        <f t="shared" si="22"/>
        <v>Adrian</v>
      </c>
      <c r="E1469" t="str">
        <f>TRIM(LEFT(Customer_Table[[#This Row],[name]],FIND(",",Customer_Table[[#This Row],[name]])-1))</f>
        <v>Horvath</v>
      </c>
    </row>
    <row r="1470" spans="1:5" ht="15.6" x14ac:dyDescent="0.3">
      <c r="A1470" s="1" t="s">
        <v>902</v>
      </c>
      <c r="B1470" s="1" t="s">
        <v>3852</v>
      </c>
      <c r="C1470" t="str">
        <f>TRIM(MID(Customer_Table[[#This Row],[name]],FIND(",",Customer_Table[[#This Row],[name]])+1,3))</f>
        <v>Mr</v>
      </c>
      <c r="D1470" t="str">
        <f t="shared" si="22"/>
        <v>Andrew</v>
      </c>
      <c r="E1470" t="str">
        <f>TRIM(LEFT(Customer_Table[[#This Row],[name]],FIND(",",Customer_Table[[#This Row],[name]])-1))</f>
        <v>Danner</v>
      </c>
    </row>
    <row r="1471" spans="1:5" ht="15.6" x14ac:dyDescent="0.3">
      <c r="A1471" s="1" t="s">
        <v>901</v>
      </c>
      <c r="B1471" s="1" t="s">
        <v>3853</v>
      </c>
      <c r="C1471" t="str">
        <f>TRIM(MID(Customer_Table[[#This Row],[name]],FIND(",",Customer_Table[[#This Row],[name]])+1,3))</f>
        <v>Ms</v>
      </c>
      <c r="D1471" t="str">
        <f t="shared" si="22"/>
        <v>Mallory</v>
      </c>
      <c r="E1471" t="str">
        <f>TRIM(LEFT(Customer_Table[[#This Row],[name]],FIND(",",Customer_Table[[#This Row],[name]])-1))</f>
        <v>Weiss</v>
      </c>
    </row>
    <row r="1472" spans="1:5" ht="15.6" x14ac:dyDescent="0.3">
      <c r="A1472" s="1" t="s">
        <v>900</v>
      </c>
      <c r="B1472" s="1" t="s">
        <v>3854</v>
      </c>
      <c r="C1472" t="str">
        <f>TRIM(MID(Customer_Table[[#This Row],[name]],FIND(",",Customer_Table[[#This Row],[name]])+1,3))</f>
        <v>Mr</v>
      </c>
      <c r="D1472" t="str">
        <f t="shared" si="22"/>
        <v>Shawn E</v>
      </c>
      <c r="E1472" t="str">
        <f>TRIM(LEFT(Customer_Table[[#This Row],[name]],FIND(",",Customer_Table[[#This Row],[name]])-1))</f>
        <v>D'Andrea</v>
      </c>
    </row>
    <row r="1473" spans="1:5" ht="15.6" x14ac:dyDescent="0.3">
      <c r="A1473" s="1" t="s">
        <v>899</v>
      </c>
      <c r="B1473" s="1" t="s">
        <v>3855</v>
      </c>
      <c r="C1473" t="str">
        <f>TRIM(MID(Customer_Table[[#This Row],[name]],FIND(",",Customer_Table[[#This Row],[name]])+1,3))</f>
        <v>Ms</v>
      </c>
      <c r="D1473" t="str">
        <f t="shared" si="22"/>
        <v>Sarah E</v>
      </c>
      <c r="E1473" t="str">
        <f>TRIM(LEFT(Customer_Table[[#This Row],[name]],FIND(",",Customer_Table[[#This Row],[name]])-1))</f>
        <v>Olesky</v>
      </c>
    </row>
    <row r="1474" spans="1:5" ht="15.6" x14ac:dyDescent="0.3">
      <c r="A1474" s="1" t="s">
        <v>898</v>
      </c>
      <c r="B1474" s="1" t="s">
        <v>3856</v>
      </c>
      <c r="C1474" t="str">
        <f>TRIM(MID(Customer_Table[[#This Row],[name]],FIND(",",Customer_Table[[#This Row],[name]])+1,3))</f>
        <v>Mr</v>
      </c>
      <c r="D1474" t="str">
        <f t="shared" ref="D1474:D1537" si="23">TRIM(MID(B1474,FIND(" ",B1474,FIND(",",B1474)+2)+1,LEN(B1474)))</f>
        <v>Josh</v>
      </c>
      <c r="E1474" t="str">
        <f>TRIM(LEFT(Customer_Table[[#This Row],[name]],FIND(",",Customer_Table[[#This Row],[name]])-1))</f>
        <v>Whitcraft</v>
      </c>
    </row>
    <row r="1475" spans="1:5" ht="15.6" x14ac:dyDescent="0.3">
      <c r="A1475" s="1" t="s">
        <v>897</v>
      </c>
      <c r="B1475" s="1" t="s">
        <v>3857</v>
      </c>
      <c r="C1475" t="str">
        <f>TRIM(MID(Customer_Table[[#This Row],[name]],FIND(",",Customer_Table[[#This Row],[name]])+1,3))</f>
        <v>Mr</v>
      </c>
      <c r="D1475" t="str">
        <f t="shared" si="23"/>
        <v>Johann A</v>
      </c>
      <c r="E1475" t="str">
        <f>TRIM(LEFT(Customer_Table[[#This Row],[name]],FIND(",",Customer_Table[[#This Row],[name]])-1))</f>
        <v>Salazar</v>
      </c>
    </row>
    <row r="1476" spans="1:5" ht="15.6" x14ac:dyDescent="0.3">
      <c r="A1476" s="1" t="s">
        <v>896</v>
      </c>
      <c r="B1476" s="1" t="s">
        <v>3858</v>
      </c>
      <c r="C1476" t="str">
        <f>TRIM(MID(Customer_Table[[#This Row],[name]],FIND(",",Customer_Table[[#This Row],[name]])+1,3))</f>
        <v>Ms</v>
      </c>
      <c r="D1476" t="str">
        <f t="shared" si="23"/>
        <v>Robin M.</v>
      </c>
      <c r="E1476" t="str">
        <f>TRIM(LEFT(Customer_Table[[#This Row],[name]],FIND(",",Customer_Table[[#This Row],[name]])-1))</f>
        <v>Todd</v>
      </c>
    </row>
    <row r="1477" spans="1:5" ht="15.6" x14ac:dyDescent="0.3">
      <c r="A1477" s="1" t="s">
        <v>895</v>
      </c>
      <c r="B1477" s="1" t="s">
        <v>3859</v>
      </c>
      <c r="C1477" t="str">
        <f>TRIM(MID(Customer_Table[[#This Row],[name]],FIND(",",Customer_Table[[#This Row],[name]])+1,3))</f>
        <v>Mr</v>
      </c>
      <c r="D1477" t="str">
        <f t="shared" si="23"/>
        <v>Kyle K</v>
      </c>
      <c r="E1477" t="str">
        <f>TRIM(LEFT(Customer_Table[[#This Row],[name]],FIND(",",Customer_Table[[#This Row],[name]])-1))</f>
        <v>Pond</v>
      </c>
    </row>
    <row r="1478" spans="1:5" ht="15.6" x14ac:dyDescent="0.3">
      <c r="A1478" s="1" t="s">
        <v>894</v>
      </c>
      <c r="B1478" s="1" t="s">
        <v>3860</v>
      </c>
      <c r="C1478" t="str">
        <f>TRIM(MID(Customer_Table[[#This Row],[name]],FIND(",",Customer_Table[[#This Row],[name]])+1,3))</f>
        <v>Ms</v>
      </c>
      <c r="D1478" t="str">
        <f t="shared" si="23"/>
        <v>Alison</v>
      </c>
      <c r="E1478" t="str">
        <f>TRIM(LEFT(Customer_Table[[#This Row],[name]],FIND(",",Customer_Table[[#This Row],[name]])-1))</f>
        <v>Egan</v>
      </c>
    </row>
    <row r="1479" spans="1:5" ht="15.6" x14ac:dyDescent="0.3">
      <c r="A1479" s="1" t="s">
        <v>893</v>
      </c>
      <c r="B1479" s="1" t="s">
        <v>3861</v>
      </c>
      <c r="C1479" t="str">
        <f>TRIM(MID(Customer_Table[[#This Row],[name]],FIND(",",Customer_Table[[#This Row],[name]])+1,3))</f>
        <v>Mr</v>
      </c>
      <c r="D1479" t="str">
        <f t="shared" si="23"/>
        <v>Michael A.</v>
      </c>
      <c r="E1479" t="str">
        <f>TRIM(LEFT(Customer_Table[[#This Row],[name]],FIND(",",Customer_Table[[#This Row],[name]])-1))</f>
        <v>Bersani</v>
      </c>
    </row>
    <row r="1480" spans="1:5" ht="15.6" x14ac:dyDescent="0.3">
      <c r="A1480" s="1" t="s">
        <v>892</v>
      </c>
      <c r="B1480" s="1" t="s">
        <v>3862</v>
      </c>
      <c r="C1480" t="str">
        <f>TRIM(MID(Customer_Table[[#This Row],[name]],FIND(",",Customer_Table[[#This Row],[name]])+1,3))</f>
        <v>Mr</v>
      </c>
      <c r="D1480" t="str">
        <f t="shared" si="23"/>
        <v>Byron A</v>
      </c>
      <c r="E1480" t="str">
        <f>TRIM(LEFT(Customer_Table[[#This Row],[name]],FIND(",",Customer_Table[[#This Row],[name]])-1))</f>
        <v>Creech</v>
      </c>
    </row>
    <row r="1481" spans="1:5" ht="15.6" x14ac:dyDescent="0.3">
      <c r="A1481" s="1" t="s">
        <v>891</v>
      </c>
      <c r="B1481" s="1" t="s">
        <v>3863</v>
      </c>
      <c r="C1481" t="str">
        <f>TRIM(MID(Customer_Table[[#This Row],[name]],FIND(",",Customer_Table[[#This Row],[name]])+1,3))</f>
        <v>Ms</v>
      </c>
      <c r="D1481" t="str">
        <f t="shared" si="23"/>
        <v>Carine A</v>
      </c>
      <c r="E1481" t="str">
        <f>TRIM(LEFT(Customer_Table[[#This Row],[name]],FIND(",",Customer_Table[[#This Row],[name]])-1))</f>
        <v>Sudres</v>
      </c>
    </row>
    <row r="1482" spans="1:5" ht="15.6" x14ac:dyDescent="0.3">
      <c r="A1482" s="1" t="s">
        <v>890</v>
      </c>
      <c r="B1482" s="1" t="s">
        <v>3864</v>
      </c>
      <c r="C1482" t="str">
        <f>TRIM(MID(Customer_Table[[#This Row],[name]],FIND(",",Customer_Table[[#This Row],[name]])+1,3))</f>
        <v>Mr</v>
      </c>
      <c r="D1482" t="str">
        <f t="shared" si="23"/>
        <v>Nathaniel</v>
      </c>
      <c r="E1482" t="str">
        <f>TRIM(LEFT(Customer_Table[[#This Row],[name]],FIND(",",Customer_Table[[#This Row],[name]])-1))</f>
        <v>Couture</v>
      </c>
    </row>
    <row r="1483" spans="1:5" ht="15.6" x14ac:dyDescent="0.3">
      <c r="A1483" s="1" t="s">
        <v>889</v>
      </c>
      <c r="B1483" s="1" t="s">
        <v>3865</v>
      </c>
      <c r="C1483" t="str">
        <f>TRIM(MID(Customer_Table[[#This Row],[name]],FIND(",",Customer_Table[[#This Row],[name]])+1,3))</f>
        <v>Ms</v>
      </c>
      <c r="D1483" t="str">
        <f t="shared" si="23"/>
        <v>Lindsay A.</v>
      </c>
      <c r="E1483" t="str">
        <f>TRIM(LEFT(Customer_Table[[#This Row],[name]],FIND(",",Customer_Table[[#This Row],[name]])-1))</f>
        <v>Willard</v>
      </c>
    </row>
    <row r="1484" spans="1:5" ht="15.6" x14ac:dyDescent="0.3">
      <c r="A1484" s="1" t="s">
        <v>888</v>
      </c>
      <c r="B1484" s="1" t="s">
        <v>3866</v>
      </c>
      <c r="C1484" t="str">
        <f>TRIM(MID(Customer_Table[[#This Row],[name]],FIND(",",Customer_Table[[#This Row],[name]])+1,3))</f>
        <v>Mr</v>
      </c>
      <c r="D1484" t="str">
        <f t="shared" si="23"/>
        <v>Justin R</v>
      </c>
      <c r="E1484" t="str">
        <f>TRIM(LEFT(Customer_Table[[#This Row],[name]],FIND(",",Customer_Table[[#This Row],[name]])-1))</f>
        <v>Patronick</v>
      </c>
    </row>
    <row r="1485" spans="1:5" ht="15.6" x14ac:dyDescent="0.3">
      <c r="A1485" s="1" t="s">
        <v>887</v>
      </c>
      <c r="B1485" s="1" t="s">
        <v>3867</v>
      </c>
      <c r="C1485" t="str">
        <f>TRIM(MID(Customer_Table[[#This Row],[name]],FIND(",",Customer_Table[[#This Row],[name]])+1,3))</f>
        <v>Ms</v>
      </c>
      <c r="D1485" t="str">
        <f t="shared" si="23"/>
        <v>Casey</v>
      </c>
      <c r="E1485" t="str">
        <f>TRIM(LEFT(Customer_Table[[#This Row],[name]],FIND(",",Customer_Table[[#This Row],[name]])-1))</f>
        <v>Depasquale</v>
      </c>
    </row>
    <row r="1486" spans="1:5" ht="15.6" x14ac:dyDescent="0.3">
      <c r="A1486" s="1" t="s">
        <v>886</v>
      </c>
      <c r="B1486" s="1" t="s">
        <v>3868</v>
      </c>
      <c r="C1486" t="str">
        <f>TRIM(MID(Customer_Table[[#This Row],[name]],FIND(",",Customer_Table[[#This Row],[name]])+1,3))</f>
        <v>Ms</v>
      </c>
      <c r="D1486" t="str">
        <f t="shared" si="23"/>
        <v>Amanda L</v>
      </c>
      <c r="E1486" t="str">
        <f>TRIM(LEFT(Customer_Table[[#This Row],[name]],FIND(",",Customer_Table[[#This Row],[name]])-1))</f>
        <v>Lavergne</v>
      </c>
    </row>
    <row r="1487" spans="1:5" ht="15.6" x14ac:dyDescent="0.3">
      <c r="A1487" s="1" t="s">
        <v>885</v>
      </c>
      <c r="B1487" s="1" t="s">
        <v>3869</v>
      </c>
      <c r="C1487" t="str">
        <f>TRIM(MID(Customer_Table[[#This Row],[name]],FIND(",",Customer_Table[[#This Row],[name]])+1,3))</f>
        <v>Ms</v>
      </c>
      <c r="D1487" t="str">
        <f t="shared" si="23"/>
        <v>Ayako N.</v>
      </c>
      <c r="E1487" t="str">
        <f>TRIM(LEFT(Customer_Table[[#This Row],[name]],FIND(",",Customer_Table[[#This Row],[name]])-1))</f>
        <v>Kawakami</v>
      </c>
    </row>
    <row r="1488" spans="1:5" ht="15.6" x14ac:dyDescent="0.3">
      <c r="A1488" s="1" t="s">
        <v>884</v>
      </c>
      <c r="B1488" s="1" t="s">
        <v>3870</v>
      </c>
      <c r="C1488" t="str">
        <f>TRIM(MID(Customer_Table[[#This Row],[name]],FIND(",",Customer_Table[[#This Row],[name]])+1,3))</f>
        <v>Ms</v>
      </c>
      <c r="D1488" t="str">
        <f t="shared" si="23"/>
        <v>Emilee</v>
      </c>
      <c r="E1488" t="str">
        <f>TRIM(LEFT(Customer_Table[[#This Row],[name]],FIND(",",Customer_Table[[#This Row],[name]])-1))</f>
        <v>Gonsalves</v>
      </c>
    </row>
    <row r="1489" spans="1:5" ht="15.6" x14ac:dyDescent="0.3">
      <c r="A1489" s="1" t="s">
        <v>883</v>
      </c>
      <c r="B1489" s="1" t="s">
        <v>3871</v>
      </c>
      <c r="C1489" t="str">
        <f>TRIM(MID(Customer_Table[[#This Row],[name]],FIND(",",Customer_Table[[#This Row],[name]])+1,3))</f>
        <v>Mr</v>
      </c>
      <c r="D1489" t="str">
        <f t="shared" si="23"/>
        <v>Stephen M</v>
      </c>
      <c r="E1489" t="str">
        <f>TRIM(LEFT(Customer_Table[[#This Row],[name]],FIND(",",Customer_Table[[#This Row],[name]])-1))</f>
        <v>Peck</v>
      </c>
    </row>
    <row r="1490" spans="1:5" ht="15.6" x14ac:dyDescent="0.3">
      <c r="A1490" s="1" t="s">
        <v>882</v>
      </c>
      <c r="B1490" s="1" t="s">
        <v>3872</v>
      </c>
      <c r="C1490" t="str">
        <f>TRIM(MID(Customer_Table[[#This Row],[name]],FIND(",",Customer_Table[[#This Row],[name]])+1,3))</f>
        <v>Ms</v>
      </c>
      <c r="D1490" t="str">
        <f t="shared" si="23"/>
        <v>Annemarie A</v>
      </c>
      <c r="E1490" t="str">
        <f>TRIM(LEFT(Customer_Table[[#This Row],[name]],FIND(",",Customer_Table[[#This Row],[name]])-1))</f>
        <v>Aure</v>
      </c>
    </row>
    <row r="1491" spans="1:5" ht="15.6" x14ac:dyDescent="0.3">
      <c r="A1491" s="1" t="s">
        <v>881</v>
      </c>
      <c r="B1491" s="1" t="s">
        <v>3873</v>
      </c>
      <c r="C1491" t="str">
        <f>TRIM(MID(Customer_Table[[#This Row],[name]],FIND(",",Customer_Table[[#This Row],[name]])+1,3))</f>
        <v>Ms</v>
      </c>
      <c r="D1491" t="str">
        <f t="shared" si="23"/>
        <v>Ashley R</v>
      </c>
      <c r="E1491" t="str">
        <f>TRIM(LEFT(Customer_Table[[#This Row],[name]],FIND(",",Customer_Table[[#This Row],[name]])-1))</f>
        <v>Mattingly</v>
      </c>
    </row>
    <row r="1492" spans="1:5" ht="15.6" x14ac:dyDescent="0.3">
      <c r="A1492" s="1" t="s">
        <v>880</v>
      </c>
      <c r="B1492" s="1" t="s">
        <v>3874</v>
      </c>
      <c r="C1492" t="str">
        <f>TRIM(MID(Customer_Table[[#This Row],[name]],FIND(",",Customer_Table[[#This Row],[name]])+1,3))</f>
        <v>Ms</v>
      </c>
      <c r="D1492" t="str">
        <f t="shared" si="23"/>
        <v>Leslie A</v>
      </c>
      <c r="E1492" t="str">
        <f>TRIM(LEFT(Customer_Table[[#This Row],[name]],FIND(",",Customer_Table[[#This Row],[name]])-1))</f>
        <v>Stelpflug</v>
      </c>
    </row>
    <row r="1493" spans="1:5" ht="15.6" x14ac:dyDescent="0.3">
      <c r="A1493" s="1" t="s">
        <v>879</v>
      </c>
      <c r="B1493" s="1" t="s">
        <v>3875</v>
      </c>
      <c r="C1493" t="str">
        <f>TRIM(MID(Customer_Table[[#This Row],[name]],FIND(",",Customer_Table[[#This Row],[name]])+1,3))</f>
        <v>Mr</v>
      </c>
      <c r="D1493" t="str">
        <f t="shared" si="23"/>
        <v>Mauricio J. Sr.</v>
      </c>
      <c r="E1493" t="str">
        <f>TRIM(LEFT(Customer_Table[[#This Row],[name]],FIND(",",Customer_Table[[#This Row],[name]])-1))</f>
        <v>Sanchez Antognini</v>
      </c>
    </row>
    <row r="1494" spans="1:5" ht="15.6" x14ac:dyDescent="0.3">
      <c r="A1494" s="1" t="s">
        <v>878</v>
      </c>
      <c r="B1494" s="1" t="s">
        <v>3876</v>
      </c>
      <c r="C1494" t="str">
        <f>TRIM(MID(Customer_Table[[#This Row],[name]],FIND(",",Customer_Table[[#This Row],[name]])+1,3))</f>
        <v>Mr</v>
      </c>
      <c r="D1494" t="str">
        <f t="shared" si="23"/>
        <v>Kieran</v>
      </c>
      <c r="E1494" t="str">
        <f>TRIM(LEFT(Customer_Table[[#This Row],[name]],FIND(",",Customer_Table[[#This Row],[name]])-1))</f>
        <v>Condon</v>
      </c>
    </row>
    <row r="1495" spans="1:5" ht="15.6" x14ac:dyDescent="0.3">
      <c r="A1495" s="1" t="s">
        <v>877</v>
      </c>
      <c r="B1495" s="1" t="s">
        <v>3877</v>
      </c>
      <c r="C1495" t="str">
        <f>TRIM(MID(Customer_Table[[#This Row],[name]],FIND(",",Customer_Table[[#This Row],[name]])+1,3))</f>
        <v>Ms</v>
      </c>
      <c r="D1495" t="str">
        <f t="shared" si="23"/>
        <v>Elizabeth A</v>
      </c>
      <c r="E1495" t="str">
        <f>TRIM(LEFT(Customer_Table[[#This Row],[name]],FIND(",",Customer_Table[[#This Row],[name]])-1))</f>
        <v>Magato</v>
      </c>
    </row>
    <row r="1496" spans="1:5" ht="15.6" x14ac:dyDescent="0.3">
      <c r="A1496" s="1" t="s">
        <v>876</v>
      </c>
      <c r="B1496" s="1" t="s">
        <v>3878</v>
      </c>
      <c r="C1496" t="str">
        <f>TRIM(MID(Customer_Table[[#This Row],[name]],FIND(",",Customer_Table[[#This Row],[name]])+1,3))</f>
        <v>Mr</v>
      </c>
      <c r="D1496" t="str">
        <f t="shared" si="23"/>
        <v>Zeke M.</v>
      </c>
      <c r="E1496" t="str">
        <f>TRIM(LEFT(Customer_Table[[#This Row],[name]],FIND(",",Customer_Table[[#This Row],[name]])-1))</f>
        <v>Dombrowski</v>
      </c>
    </row>
    <row r="1497" spans="1:5" ht="15.6" x14ac:dyDescent="0.3">
      <c r="A1497" s="1" t="s">
        <v>875</v>
      </c>
      <c r="B1497" s="1" t="s">
        <v>3879</v>
      </c>
      <c r="C1497" t="str">
        <f>TRIM(MID(Customer_Table[[#This Row],[name]],FIND(",",Customer_Table[[#This Row],[name]])+1,3))</f>
        <v>Mr</v>
      </c>
      <c r="D1497" t="str">
        <f t="shared" si="23"/>
        <v>Chip</v>
      </c>
      <c r="E1497" t="str">
        <f>TRIM(LEFT(Customer_Table[[#This Row],[name]],FIND(",",Customer_Table[[#This Row],[name]])-1))</f>
        <v>Ohara</v>
      </c>
    </row>
    <row r="1498" spans="1:5" ht="15.6" x14ac:dyDescent="0.3">
      <c r="A1498" s="1" t="s">
        <v>874</v>
      </c>
      <c r="B1498" s="1" t="s">
        <v>3880</v>
      </c>
      <c r="C1498" t="str">
        <f>TRIM(MID(Customer_Table[[#This Row],[name]],FIND(",",Customer_Table[[#This Row],[name]])+1,3))</f>
        <v>Mr</v>
      </c>
      <c r="D1498" t="str">
        <f t="shared" si="23"/>
        <v>Miguel Angel Sr.</v>
      </c>
      <c r="E1498" t="str">
        <f>TRIM(LEFT(Customer_Table[[#This Row],[name]],FIND(",",Customer_Table[[#This Row],[name]])-1))</f>
        <v>Cifuentes Fetiva</v>
      </c>
    </row>
    <row r="1499" spans="1:5" ht="15.6" x14ac:dyDescent="0.3">
      <c r="A1499" s="1" t="s">
        <v>873</v>
      </c>
      <c r="B1499" s="1" t="s">
        <v>3881</v>
      </c>
      <c r="C1499" t="str">
        <f>TRIM(MID(Customer_Table[[#This Row],[name]],FIND(",",Customer_Table[[#This Row],[name]])+1,3))</f>
        <v>Mr</v>
      </c>
      <c r="D1499" t="str">
        <f t="shared" si="23"/>
        <v>Brian</v>
      </c>
      <c r="E1499" t="str">
        <f>TRIM(LEFT(Customer_Table[[#This Row],[name]],FIND(",",Customer_Table[[#This Row],[name]])-1))</f>
        <v>Keno</v>
      </c>
    </row>
    <row r="1500" spans="1:5" ht="15.6" x14ac:dyDescent="0.3">
      <c r="A1500" s="1" t="s">
        <v>872</v>
      </c>
      <c r="B1500" s="1" t="s">
        <v>3882</v>
      </c>
      <c r="C1500" t="str">
        <f>TRIM(MID(Customer_Table[[#This Row],[name]],FIND(",",Customer_Table[[#This Row],[name]])+1,3))</f>
        <v>Ms</v>
      </c>
      <c r="D1500" t="str">
        <f t="shared" si="23"/>
        <v>Meghan</v>
      </c>
      <c r="E1500" t="str">
        <f>TRIM(LEFT(Customer_Table[[#This Row],[name]],FIND(",",Customer_Table[[#This Row],[name]])-1))</f>
        <v>Bruce</v>
      </c>
    </row>
    <row r="1501" spans="1:5" ht="15.6" x14ac:dyDescent="0.3">
      <c r="A1501" s="1" t="s">
        <v>871</v>
      </c>
      <c r="B1501" s="1" t="s">
        <v>3883</v>
      </c>
      <c r="C1501" t="str">
        <f>TRIM(MID(Customer_Table[[#This Row],[name]],FIND(",",Customer_Table[[#This Row],[name]])+1,3))</f>
        <v>Ms</v>
      </c>
      <c r="D1501" t="str">
        <f t="shared" si="23"/>
        <v>Meredith L.</v>
      </c>
      <c r="E1501" t="str">
        <f>TRIM(LEFT(Customer_Table[[#This Row],[name]],FIND(",",Customer_Table[[#This Row],[name]])-1))</f>
        <v>Lorch</v>
      </c>
    </row>
    <row r="1502" spans="1:5" ht="15.6" x14ac:dyDescent="0.3">
      <c r="A1502" s="1" t="s">
        <v>870</v>
      </c>
      <c r="B1502" s="1" t="s">
        <v>3884</v>
      </c>
      <c r="C1502" t="str">
        <f>TRIM(MID(Customer_Table[[#This Row],[name]],FIND(",",Customer_Table[[#This Row],[name]])+1,3))</f>
        <v>Mr</v>
      </c>
      <c r="D1502" t="str">
        <f t="shared" si="23"/>
        <v>Millicent M</v>
      </c>
      <c r="E1502" t="str">
        <f>TRIM(LEFT(Customer_Table[[#This Row],[name]],FIND(",",Customer_Table[[#This Row],[name]])-1))</f>
        <v>Sullivan</v>
      </c>
    </row>
    <row r="1503" spans="1:5" ht="15.6" x14ac:dyDescent="0.3">
      <c r="A1503" s="1" t="s">
        <v>869</v>
      </c>
      <c r="B1503" s="1" t="s">
        <v>3885</v>
      </c>
      <c r="C1503" t="str">
        <f>TRIM(MID(Customer_Table[[#This Row],[name]],FIND(",",Customer_Table[[#This Row],[name]])+1,3))</f>
        <v>Ms</v>
      </c>
      <c r="D1503" t="str">
        <f t="shared" si="23"/>
        <v>Kathleen</v>
      </c>
      <c r="E1503" t="str">
        <f>TRIM(LEFT(Customer_Table[[#This Row],[name]],FIND(",",Customer_Table[[#This Row],[name]])-1))</f>
        <v>Cave</v>
      </c>
    </row>
    <row r="1504" spans="1:5" ht="15.6" x14ac:dyDescent="0.3">
      <c r="A1504" s="1" t="s">
        <v>868</v>
      </c>
      <c r="B1504" s="1" t="s">
        <v>3886</v>
      </c>
      <c r="C1504" t="str">
        <f>TRIM(MID(Customer_Table[[#This Row],[name]],FIND(",",Customer_Table[[#This Row],[name]])+1,3))</f>
        <v>Ms</v>
      </c>
      <c r="D1504" t="str">
        <f t="shared" si="23"/>
        <v>Kimberly K</v>
      </c>
      <c r="E1504" t="str">
        <f>TRIM(LEFT(Customer_Table[[#This Row],[name]],FIND(",",Customer_Table[[#This Row],[name]])-1))</f>
        <v>Gudenkauf</v>
      </c>
    </row>
    <row r="1505" spans="1:5" ht="15.6" x14ac:dyDescent="0.3">
      <c r="A1505" s="1" t="s">
        <v>867</v>
      </c>
      <c r="B1505" s="1" t="s">
        <v>3887</v>
      </c>
      <c r="C1505" t="str">
        <f>TRIM(MID(Customer_Table[[#This Row],[name]],FIND(",",Customer_Table[[#This Row],[name]])+1,3))</f>
        <v>Mr</v>
      </c>
      <c r="D1505" t="str">
        <f t="shared" si="23"/>
        <v>Justin C</v>
      </c>
      <c r="E1505" t="str">
        <f>TRIM(LEFT(Customer_Table[[#This Row],[name]],FIND(",",Customer_Table[[#This Row],[name]])-1))</f>
        <v>Thomas</v>
      </c>
    </row>
    <row r="1506" spans="1:5" ht="15.6" x14ac:dyDescent="0.3">
      <c r="A1506" s="1" t="s">
        <v>866</v>
      </c>
      <c r="B1506" s="1" t="s">
        <v>3888</v>
      </c>
      <c r="C1506" t="str">
        <f>TRIM(MID(Customer_Table[[#This Row],[name]],FIND(",",Customer_Table[[#This Row],[name]])+1,3))</f>
        <v>Mr</v>
      </c>
      <c r="D1506" t="str">
        <f t="shared" si="23"/>
        <v>Tristan P.</v>
      </c>
      <c r="E1506" t="str">
        <f>TRIM(LEFT(Customer_Table[[#This Row],[name]],FIND(",",Customer_Table[[#This Row],[name]])-1))</f>
        <v>Holley</v>
      </c>
    </row>
    <row r="1507" spans="1:5" ht="15.6" x14ac:dyDescent="0.3">
      <c r="A1507" s="1" t="s">
        <v>865</v>
      </c>
      <c r="B1507" s="1" t="s">
        <v>3889</v>
      </c>
      <c r="C1507" t="str">
        <f>TRIM(MID(Customer_Table[[#This Row],[name]],FIND(",",Customer_Table[[#This Row],[name]])+1,3))</f>
        <v>Ms</v>
      </c>
      <c r="D1507" t="str">
        <f t="shared" si="23"/>
        <v>Traci A</v>
      </c>
      <c r="E1507" t="str">
        <f>TRIM(LEFT(Customer_Table[[#This Row],[name]],FIND(",",Customer_Table[[#This Row],[name]])-1))</f>
        <v>Kemble</v>
      </c>
    </row>
    <row r="1508" spans="1:5" ht="15.6" x14ac:dyDescent="0.3">
      <c r="A1508" s="1" t="s">
        <v>864</v>
      </c>
      <c r="B1508" s="1" t="s">
        <v>3890</v>
      </c>
      <c r="C1508" t="str">
        <f>TRIM(MID(Customer_Table[[#This Row],[name]],FIND(",",Customer_Table[[#This Row],[name]])+1,3))</f>
        <v>Mr</v>
      </c>
      <c r="D1508" t="str">
        <f t="shared" si="23"/>
        <v>Justin P</v>
      </c>
      <c r="E1508" t="str">
        <f>TRIM(LEFT(Customer_Table[[#This Row],[name]],FIND(",",Customer_Table[[#This Row],[name]])-1))</f>
        <v>Bentley</v>
      </c>
    </row>
    <row r="1509" spans="1:5" ht="15.6" x14ac:dyDescent="0.3">
      <c r="A1509" s="1" t="s">
        <v>863</v>
      </c>
      <c r="B1509" s="1" t="s">
        <v>3891</v>
      </c>
      <c r="C1509" t="str">
        <f>TRIM(MID(Customer_Table[[#This Row],[name]],FIND(",",Customer_Table[[#This Row],[name]])+1,3))</f>
        <v>Mr</v>
      </c>
      <c r="D1509" t="str">
        <f t="shared" si="23"/>
        <v>Logan M</v>
      </c>
      <c r="E1509" t="str">
        <f>TRIM(LEFT(Customer_Table[[#This Row],[name]],FIND(",",Customer_Table[[#This Row],[name]])-1))</f>
        <v>Jones</v>
      </c>
    </row>
    <row r="1510" spans="1:5" ht="15.6" x14ac:dyDescent="0.3">
      <c r="A1510" s="1" t="s">
        <v>862</v>
      </c>
      <c r="B1510" s="1" t="s">
        <v>3892</v>
      </c>
      <c r="C1510" t="str">
        <f>TRIM(MID(Customer_Table[[#This Row],[name]],FIND(",",Customer_Table[[#This Row],[name]])+1,3))</f>
        <v>Mr</v>
      </c>
      <c r="D1510" t="str">
        <f t="shared" si="23"/>
        <v>Sebastien</v>
      </c>
      <c r="E1510" t="str">
        <f>TRIM(LEFT(Customer_Table[[#This Row],[name]],FIND(",",Customer_Table[[#This Row],[name]])-1))</f>
        <v>Tremblay</v>
      </c>
    </row>
    <row r="1511" spans="1:5" ht="15.6" x14ac:dyDescent="0.3">
      <c r="A1511" s="1" t="s">
        <v>861</v>
      </c>
      <c r="B1511" s="1" t="s">
        <v>3893</v>
      </c>
      <c r="C1511" t="str">
        <f>TRIM(MID(Customer_Table[[#This Row],[name]],FIND(",",Customer_Table[[#This Row],[name]])+1,3))</f>
        <v>Ms</v>
      </c>
      <c r="D1511" t="str">
        <f t="shared" si="23"/>
        <v>Tiffany A</v>
      </c>
      <c r="E1511" t="str">
        <f>TRIM(LEFT(Customer_Table[[#This Row],[name]],FIND(",",Customer_Table[[#This Row],[name]])-1))</f>
        <v>Bellucci</v>
      </c>
    </row>
    <row r="1512" spans="1:5" ht="15.6" x14ac:dyDescent="0.3">
      <c r="A1512" s="1" t="s">
        <v>860</v>
      </c>
      <c r="B1512" s="1" t="s">
        <v>3894</v>
      </c>
      <c r="C1512" t="str">
        <f>TRIM(MID(Customer_Table[[#This Row],[name]],FIND(",",Customer_Table[[#This Row],[name]])+1,3))</f>
        <v>Mr</v>
      </c>
      <c r="D1512" t="str">
        <f t="shared" si="23"/>
        <v>Matthew</v>
      </c>
      <c r="E1512" t="str">
        <f>TRIM(LEFT(Customer_Table[[#This Row],[name]],FIND(",",Customer_Table[[#This Row],[name]])-1))</f>
        <v>Collins</v>
      </c>
    </row>
    <row r="1513" spans="1:5" ht="15.6" x14ac:dyDescent="0.3">
      <c r="A1513" s="1" t="s">
        <v>859</v>
      </c>
      <c r="B1513" s="1" t="s">
        <v>3895</v>
      </c>
      <c r="C1513" t="str">
        <f>TRIM(MID(Customer_Table[[#This Row],[name]],FIND(",",Customer_Table[[#This Row],[name]])+1,3))</f>
        <v>Mr</v>
      </c>
      <c r="D1513" t="str">
        <f t="shared" si="23"/>
        <v>Luke</v>
      </c>
      <c r="E1513" t="str">
        <f>TRIM(LEFT(Customer_Table[[#This Row],[name]],FIND(",",Customer_Table[[#This Row],[name]])-1))</f>
        <v>Gillman</v>
      </c>
    </row>
    <row r="1514" spans="1:5" ht="15.6" x14ac:dyDescent="0.3">
      <c r="A1514" s="1" t="s">
        <v>858</v>
      </c>
      <c r="B1514" s="1" t="s">
        <v>3896</v>
      </c>
      <c r="C1514" t="str">
        <f>TRIM(MID(Customer_Table[[#This Row],[name]],FIND(",",Customer_Table[[#This Row],[name]])+1,3))</f>
        <v>Ms</v>
      </c>
      <c r="D1514" t="str">
        <f t="shared" si="23"/>
        <v>Leigh</v>
      </c>
      <c r="E1514" t="str">
        <f>TRIM(LEFT(Customer_Table[[#This Row],[name]],FIND(",",Customer_Table[[#This Row],[name]])-1))</f>
        <v>West</v>
      </c>
    </row>
    <row r="1515" spans="1:5" ht="15.6" x14ac:dyDescent="0.3">
      <c r="A1515" s="1" t="s">
        <v>857</v>
      </c>
      <c r="B1515" s="1" t="s">
        <v>3897</v>
      </c>
      <c r="C1515" t="str">
        <f>TRIM(MID(Customer_Table[[#This Row],[name]],FIND(",",Customer_Table[[#This Row],[name]])+1,3))</f>
        <v>Mr</v>
      </c>
      <c r="D1515" t="str">
        <f t="shared" si="23"/>
        <v>Yosuke</v>
      </c>
      <c r="E1515" t="str">
        <f>TRIM(LEFT(Customer_Table[[#This Row],[name]],FIND(",",Customer_Table[[#This Row],[name]])-1))</f>
        <v>Chida</v>
      </c>
    </row>
    <row r="1516" spans="1:5" ht="15.6" x14ac:dyDescent="0.3">
      <c r="A1516" s="1" t="s">
        <v>856</v>
      </c>
      <c r="B1516" s="1" t="s">
        <v>3898</v>
      </c>
      <c r="C1516" t="str">
        <f>TRIM(MID(Customer_Table[[#This Row],[name]],FIND(",",Customer_Table[[#This Row],[name]])+1,3))</f>
        <v>Mr</v>
      </c>
      <c r="D1516" t="str">
        <f t="shared" si="23"/>
        <v>Matthew</v>
      </c>
      <c r="E1516" t="str">
        <f>TRIM(LEFT(Customer_Table[[#This Row],[name]],FIND(",",Customer_Table[[#This Row],[name]])-1))</f>
        <v>Reisenauer</v>
      </c>
    </row>
    <row r="1517" spans="1:5" ht="15.6" x14ac:dyDescent="0.3">
      <c r="A1517" s="1" t="s">
        <v>855</v>
      </c>
      <c r="B1517" s="1" t="s">
        <v>3899</v>
      </c>
      <c r="C1517" t="str">
        <f>TRIM(MID(Customer_Table[[#This Row],[name]],FIND(",",Customer_Table[[#This Row],[name]])+1,3))</f>
        <v>Mr</v>
      </c>
      <c r="D1517" t="str">
        <f t="shared" si="23"/>
        <v>Jacob</v>
      </c>
      <c r="E1517" t="str">
        <f>TRIM(LEFT(Customer_Table[[#This Row],[name]],FIND(",",Customer_Table[[#This Row],[name]])-1))</f>
        <v>Rosenberg-Wohl</v>
      </c>
    </row>
    <row r="1518" spans="1:5" ht="15.6" x14ac:dyDescent="0.3">
      <c r="A1518" s="1" t="s">
        <v>854</v>
      </c>
      <c r="B1518" s="1" t="s">
        <v>3900</v>
      </c>
      <c r="C1518" t="str">
        <f>TRIM(MID(Customer_Table[[#This Row],[name]],FIND(",",Customer_Table[[#This Row],[name]])+1,3))</f>
        <v>Ms</v>
      </c>
      <c r="D1518" t="str">
        <f t="shared" si="23"/>
        <v>Jodi</v>
      </c>
      <c r="E1518" t="str">
        <f>TRIM(LEFT(Customer_Table[[#This Row],[name]],FIND(",",Customer_Table[[#This Row],[name]])-1))</f>
        <v>Theriault</v>
      </c>
    </row>
    <row r="1519" spans="1:5" ht="15.6" x14ac:dyDescent="0.3">
      <c r="A1519" s="1" t="s">
        <v>853</v>
      </c>
      <c r="B1519" s="1" t="s">
        <v>3901</v>
      </c>
      <c r="C1519" t="str">
        <f>TRIM(MID(Customer_Table[[#This Row],[name]],FIND(",",Customer_Table[[#This Row],[name]])+1,3))</f>
        <v>Ms</v>
      </c>
      <c r="D1519" t="str">
        <f t="shared" si="23"/>
        <v>Lauren</v>
      </c>
      <c r="E1519" t="str">
        <f>TRIM(LEFT(Customer_Table[[#This Row],[name]],FIND(",",Customer_Table[[#This Row],[name]])-1))</f>
        <v>Manuel</v>
      </c>
    </row>
    <row r="1520" spans="1:5" ht="15.6" x14ac:dyDescent="0.3">
      <c r="A1520" s="1" t="s">
        <v>852</v>
      </c>
      <c r="B1520" s="1" t="s">
        <v>3902</v>
      </c>
      <c r="C1520" t="str">
        <f>TRIM(MID(Customer_Table[[#This Row],[name]],FIND(",",Customer_Table[[#This Row],[name]])+1,3))</f>
        <v>Ms</v>
      </c>
      <c r="D1520" t="str">
        <f t="shared" si="23"/>
        <v>Misti C</v>
      </c>
      <c r="E1520" t="str">
        <f>TRIM(LEFT(Customer_Table[[#This Row],[name]],FIND(",",Customer_Table[[#This Row],[name]])-1))</f>
        <v>Demko</v>
      </c>
    </row>
    <row r="1521" spans="1:5" ht="15.6" x14ac:dyDescent="0.3">
      <c r="A1521" s="1" t="s">
        <v>851</v>
      </c>
      <c r="B1521" s="1" t="s">
        <v>3903</v>
      </c>
      <c r="C1521" t="str">
        <f>TRIM(MID(Customer_Table[[#This Row],[name]],FIND(",",Customer_Table[[#This Row],[name]])+1,3))</f>
        <v>Ms</v>
      </c>
      <c r="D1521" t="str">
        <f t="shared" si="23"/>
        <v>Angela J</v>
      </c>
      <c r="E1521" t="str">
        <f>TRIM(LEFT(Customer_Table[[#This Row],[name]],FIND(",",Customer_Table[[#This Row],[name]])-1))</f>
        <v>Battaglia</v>
      </c>
    </row>
    <row r="1522" spans="1:5" ht="15.6" x14ac:dyDescent="0.3">
      <c r="A1522" s="1" t="s">
        <v>850</v>
      </c>
      <c r="B1522" s="1" t="s">
        <v>3904</v>
      </c>
      <c r="C1522" t="str">
        <f>TRIM(MID(Customer_Table[[#This Row],[name]],FIND(",",Customer_Table[[#This Row],[name]])+1,3))</f>
        <v>Mr</v>
      </c>
      <c r="D1522" t="str">
        <f t="shared" si="23"/>
        <v>Jonathan D.</v>
      </c>
      <c r="E1522" t="str">
        <f>TRIM(LEFT(Customer_Table[[#This Row],[name]],FIND(",",Customer_Table[[#This Row],[name]])-1))</f>
        <v>Follo</v>
      </c>
    </row>
    <row r="1523" spans="1:5" ht="15.6" x14ac:dyDescent="0.3">
      <c r="A1523" s="1" t="s">
        <v>849</v>
      </c>
      <c r="B1523" s="1" t="s">
        <v>3905</v>
      </c>
      <c r="C1523" t="str">
        <f>TRIM(MID(Customer_Table[[#This Row],[name]],FIND(",",Customer_Table[[#This Row],[name]])+1,3))</f>
        <v>Ms</v>
      </c>
      <c r="D1523" t="str">
        <f t="shared" si="23"/>
        <v>Victoria</v>
      </c>
      <c r="E1523" t="str">
        <f>TRIM(LEFT(Customer_Table[[#This Row],[name]],FIND(",",Customer_Table[[#This Row],[name]])-1))</f>
        <v>Barana</v>
      </c>
    </row>
    <row r="1524" spans="1:5" ht="15.6" x14ac:dyDescent="0.3">
      <c r="A1524" s="1" t="s">
        <v>848</v>
      </c>
      <c r="B1524" s="1" t="s">
        <v>3906</v>
      </c>
      <c r="C1524" t="str">
        <f>TRIM(MID(Customer_Table[[#This Row],[name]],FIND(",",Customer_Table[[#This Row],[name]])+1,3))</f>
        <v>Mr</v>
      </c>
      <c r="D1524" t="str">
        <f t="shared" si="23"/>
        <v>Adrian R.</v>
      </c>
      <c r="E1524" t="str">
        <f>TRIM(LEFT(Customer_Table[[#This Row],[name]],FIND(",",Customer_Table[[#This Row],[name]])-1))</f>
        <v>Lysaght</v>
      </c>
    </row>
    <row r="1525" spans="1:5" ht="15.6" x14ac:dyDescent="0.3">
      <c r="A1525" s="1" t="s">
        <v>847</v>
      </c>
      <c r="B1525" s="1" t="s">
        <v>3907</v>
      </c>
      <c r="C1525" t="str">
        <f>TRIM(MID(Customer_Table[[#This Row],[name]],FIND(",",Customer_Table[[#This Row],[name]])+1,3))</f>
        <v>Mr</v>
      </c>
      <c r="D1525" t="str">
        <f t="shared" si="23"/>
        <v>Andrew</v>
      </c>
      <c r="E1525" t="str">
        <f>TRIM(LEFT(Customer_Table[[#This Row],[name]],FIND(",",Customer_Table[[#This Row],[name]])-1))</f>
        <v>Chalmers</v>
      </c>
    </row>
    <row r="1526" spans="1:5" ht="15.6" x14ac:dyDescent="0.3">
      <c r="A1526" s="1" t="s">
        <v>846</v>
      </c>
      <c r="B1526" s="1" t="s">
        <v>3908</v>
      </c>
      <c r="C1526" t="str">
        <f>TRIM(MID(Customer_Table[[#This Row],[name]],FIND(",",Customer_Table[[#This Row],[name]])+1,3))</f>
        <v>Mr</v>
      </c>
      <c r="D1526" t="str">
        <f t="shared" si="23"/>
        <v>Jason A.</v>
      </c>
      <c r="E1526" t="str">
        <f>TRIM(LEFT(Customer_Table[[#This Row],[name]],FIND(",",Customer_Table[[#This Row],[name]])-1))</f>
        <v>Phillippi</v>
      </c>
    </row>
    <row r="1527" spans="1:5" ht="15.6" x14ac:dyDescent="0.3">
      <c r="A1527" s="1" t="s">
        <v>845</v>
      </c>
      <c r="B1527" s="1" t="s">
        <v>3909</v>
      </c>
      <c r="C1527" t="str">
        <f>TRIM(MID(Customer_Table[[#This Row],[name]],FIND(",",Customer_Table[[#This Row],[name]])+1,3))</f>
        <v>Ms</v>
      </c>
      <c r="D1527" t="str">
        <f t="shared" si="23"/>
        <v>Rachel</v>
      </c>
      <c r="E1527" t="str">
        <f>TRIM(LEFT(Customer_Table[[#This Row],[name]],FIND(",",Customer_Table[[#This Row],[name]])-1))</f>
        <v>MacPherson</v>
      </c>
    </row>
    <row r="1528" spans="1:5" ht="15.6" x14ac:dyDescent="0.3">
      <c r="A1528" s="1" t="s">
        <v>844</v>
      </c>
      <c r="B1528" s="1" t="s">
        <v>3910</v>
      </c>
      <c r="C1528" t="str">
        <f>TRIM(MID(Customer_Table[[#This Row],[name]],FIND(",",Customer_Table[[#This Row],[name]])+1,3))</f>
        <v>Ms</v>
      </c>
      <c r="D1528" t="str">
        <f t="shared" si="23"/>
        <v>Susan</v>
      </c>
      <c r="E1528" t="str">
        <f>TRIM(LEFT(Customer_Table[[#This Row],[name]],FIND(",",Customer_Table[[#This Row],[name]])-1))</f>
        <v>Delfidio</v>
      </c>
    </row>
    <row r="1529" spans="1:5" ht="15.6" x14ac:dyDescent="0.3">
      <c r="A1529" s="1" t="s">
        <v>843</v>
      </c>
      <c r="B1529" s="1" t="s">
        <v>3911</v>
      </c>
      <c r="C1529" t="str">
        <f>TRIM(MID(Customer_Table[[#This Row],[name]],FIND(",",Customer_Table[[#This Row],[name]])+1,3))</f>
        <v>Mr</v>
      </c>
      <c r="D1529" t="str">
        <f t="shared" si="23"/>
        <v>Cameron M.</v>
      </c>
      <c r="E1529" t="str">
        <f>TRIM(LEFT(Customer_Table[[#This Row],[name]],FIND(",",Customer_Table[[#This Row],[name]])-1))</f>
        <v>Cummings</v>
      </c>
    </row>
    <row r="1530" spans="1:5" ht="15.6" x14ac:dyDescent="0.3">
      <c r="A1530" s="1" t="s">
        <v>842</v>
      </c>
      <c r="B1530" s="1" t="s">
        <v>3912</v>
      </c>
      <c r="C1530" t="str">
        <f>TRIM(MID(Customer_Table[[#This Row],[name]],FIND(",",Customer_Table[[#This Row],[name]])+1,3))</f>
        <v>Ms</v>
      </c>
      <c r="D1530" t="str">
        <f t="shared" si="23"/>
        <v>Claudia A.</v>
      </c>
      <c r="E1530" t="str">
        <f>TRIM(LEFT(Customer_Table[[#This Row],[name]],FIND(",",Customer_Table[[#This Row],[name]])-1))</f>
        <v>Schroegel</v>
      </c>
    </row>
    <row r="1531" spans="1:5" ht="15.6" x14ac:dyDescent="0.3">
      <c r="A1531" s="1" t="s">
        <v>841</v>
      </c>
      <c r="B1531" s="1" t="s">
        <v>3913</v>
      </c>
      <c r="C1531" t="str">
        <f>TRIM(MID(Customer_Table[[#This Row],[name]],FIND(",",Customer_Table[[#This Row],[name]])+1,3))</f>
        <v>Ms</v>
      </c>
      <c r="D1531" t="str">
        <f t="shared" si="23"/>
        <v>Kate</v>
      </c>
      <c r="E1531" t="str">
        <f>TRIM(LEFT(Customer_Table[[#This Row],[name]],FIND(",",Customer_Table[[#This Row],[name]])-1))</f>
        <v>Williams</v>
      </c>
    </row>
    <row r="1532" spans="1:5" ht="15.6" x14ac:dyDescent="0.3">
      <c r="A1532" s="1" t="s">
        <v>840</v>
      </c>
      <c r="B1532" s="1" t="s">
        <v>3914</v>
      </c>
      <c r="C1532" t="str">
        <f>TRIM(MID(Customer_Table[[#This Row],[name]],FIND(",",Customer_Table[[#This Row],[name]])+1,3))</f>
        <v>Ms</v>
      </c>
      <c r="D1532" t="str">
        <f t="shared" si="23"/>
        <v>Nicole M.</v>
      </c>
      <c r="E1532" t="str">
        <f>TRIM(LEFT(Customer_Table[[#This Row],[name]],FIND(",",Customer_Table[[#This Row],[name]])-1))</f>
        <v>Casey</v>
      </c>
    </row>
    <row r="1533" spans="1:5" ht="15.6" x14ac:dyDescent="0.3">
      <c r="A1533" s="1" t="s">
        <v>839</v>
      </c>
      <c r="B1533" s="1" t="s">
        <v>3915</v>
      </c>
      <c r="C1533" t="str">
        <f>TRIM(MID(Customer_Table[[#This Row],[name]],FIND(",",Customer_Table[[#This Row],[name]])+1,3))</f>
        <v>Mr</v>
      </c>
      <c r="D1533" t="str">
        <f t="shared" si="23"/>
        <v>Jack</v>
      </c>
      <c r="E1533" t="str">
        <f>TRIM(LEFT(Customer_Table[[#This Row],[name]],FIND(",",Customer_Table[[#This Row],[name]])-1))</f>
        <v>Randall</v>
      </c>
    </row>
    <row r="1534" spans="1:5" ht="15.6" x14ac:dyDescent="0.3">
      <c r="A1534" s="1" t="s">
        <v>838</v>
      </c>
      <c r="B1534" s="1" t="s">
        <v>3916</v>
      </c>
      <c r="C1534" t="str">
        <f>TRIM(MID(Customer_Table[[#This Row],[name]],FIND(",",Customer_Table[[#This Row],[name]])+1,3))</f>
        <v>Mr</v>
      </c>
      <c r="D1534" t="str">
        <f t="shared" si="23"/>
        <v>Gregory</v>
      </c>
      <c r="E1534" t="str">
        <f>TRIM(LEFT(Customer_Table[[#This Row],[name]],FIND(",",Customer_Table[[#This Row],[name]])-1))</f>
        <v>Doyon</v>
      </c>
    </row>
    <row r="1535" spans="1:5" ht="15.6" x14ac:dyDescent="0.3">
      <c r="A1535" s="1" t="s">
        <v>837</v>
      </c>
      <c r="B1535" s="1" t="s">
        <v>3917</v>
      </c>
      <c r="C1535" t="str">
        <f>TRIM(MID(Customer_Table[[#This Row],[name]],FIND(",",Customer_Table[[#This Row],[name]])+1,3))</f>
        <v>Ms</v>
      </c>
      <c r="D1535" t="str">
        <f t="shared" si="23"/>
        <v>Rebecca</v>
      </c>
      <c r="E1535" t="str">
        <f>TRIM(LEFT(Customer_Table[[#This Row],[name]],FIND(",",Customer_Table[[#This Row],[name]])-1))</f>
        <v>Sankey</v>
      </c>
    </row>
    <row r="1536" spans="1:5" ht="15.6" x14ac:dyDescent="0.3">
      <c r="A1536" s="1" t="s">
        <v>836</v>
      </c>
      <c r="B1536" s="1" t="s">
        <v>3918</v>
      </c>
      <c r="C1536" t="str">
        <f>TRIM(MID(Customer_Table[[#This Row],[name]],FIND(",",Customer_Table[[#This Row],[name]])+1,3))</f>
        <v>Mr</v>
      </c>
      <c r="D1536" t="str">
        <f t="shared" si="23"/>
        <v>Adam</v>
      </c>
      <c r="E1536" t="str">
        <f>TRIM(LEFT(Customer_Table[[#This Row],[name]],FIND(",",Customer_Table[[#This Row],[name]])-1))</f>
        <v>Stilgenbauer</v>
      </c>
    </row>
    <row r="1537" spans="1:5" ht="15.6" x14ac:dyDescent="0.3">
      <c r="A1537" s="1" t="s">
        <v>835</v>
      </c>
      <c r="B1537" s="1" t="s">
        <v>3919</v>
      </c>
      <c r="C1537" t="str">
        <f>TRIM(MID(Customer_Table[[#This Row],[name]],FIND(",",Customer_Table[[#This Row],[name]])+1,3))</f>
        <v>Mr</v>
      </c>
      <c r="D1537" t="str">
        <f t="shared" si="23"/>
        <v>Ryan</v>
      </c>
      <c r="E1537" t="str">
        <f>TRIM(LEFT(Customer_Table[[#This Row],[name]],FIND(",",Customer_Table[[#This Row],[name]])-1))</f>
        <v>Jaskiewicz</v>
      </c>
    </row>
    <row r="1538" spans="1:5" ht="15.6" x14ac:dyDescent="0.3">
      <c r="A1538" s="1" t="s">
        <v>834</v>
      </c>
      <c r="B1538" s="1" t="s">
        <v>3920</v>
      </c>
      <c r="C1538" t="str">
        <f>TRIM(MID(Customer_Table[[#This Row],[name]],FIND(",",Customer_Table[[#This Row],[name]])+1,3))</f>
        <v>Ms</v>
      </c>
      <c r="D1538" t="str">
        <f t="shared" ref="D1538:D1601" si="24">TRIM(MID(B1538,FIND(" ",B1538,FIND(",",B1538)+2)+1,LEN(B1538)))</f>
        <v>Jackie K.</v>
      </c>
      <c r="E1538" t="str">
        <f>TRIM(LEFT(Customer_Table[[#This Row],[name]],FIND(",",Customer_Table[[#This Row],[name]])-1))</f>
        <v>Deppen</v>
      </c>
    </row>
    <row r="1539" spans="1:5" ht="15.6" x14ac:dyDescent="0.3">
      <c r="A1539" s="1" t="s">
        <v>833</v>
      </c>
      <c r="B1539" s="1" t="s">
        <v>3921</v>
      </c>
      <c r="C1539" t="str">
        <f>TRIM(MID(Customer_Table[[#This Row],[name]],FIND(",",Customer_Table[[#This Row],[name]])+1,3))</f>
        <v>Mr</v>
      </c>
      <c r="D1539" t="str">
        <f t="shared" si="24"/>
        <v>Chris</v>
      </c>
      <c r="E1539" t="str">
        <f>TRIM(LEFT(Customer_Table[[#This Row],[name]],FIND(",",Customer_Table[[#This Row],[name]])-1))</f>
        <v>Hine</v>
      </c>
    </row>
    <row r="1540" spans="1:5" ht="15.6" x14ac:dyDescent="0.3">
      <c r="A1540" s="1" t="s">
        <v>832</v>
      </c>
      <c r="B1540" s="1" t="s">
        <v>3922</v>
      </c>
      <c r="C1540" t="str">
        <f>TRIM(MID(Customer_Table[[#This Row],[name]],FIND(",",Customer_Table[[#This Row],[name]])+1,3))</f>
        <v>Mr</v>
      </c>
      <c r="D1540" t="str">
        <f t="shared" si="24"/>
        <v>Tyler C</v>
      </c>
      <c r="E1540" t="str">
        <f>TRIM(LEFT(Customer_Table[[#This Row],[name]],FIND(",",Customer_Table[[#This Row],[name]])-1))</f>
        <v>Mathews</v>
      </c>
    </row>
    <row r="1541" spans="1:5" ht="15.6" x14ac:dyDescent="0.3">
      <c r="A1541" s="1" t="s">
        <v>831</v>
      </c>
      <c r="B1541" s="1" t="s">
        <v>3923</v>
      </c>
      <c r="C1541" t="str">
        <f>TRIM(MID(Customer_Table[[#This Row],[name]],FIND(",",Customer_Table[[#This Row],[name]])+1,3))</f>
        <v>Ms</v>
      </c>
      <c r="D1541" t="str">
        <f t="shared" si="24"/>
        <v>Yoshie</v>
      </c>
      <c r="E1541" t="str">
        <f>TRIM(LEFT(Customer_Table[[#This Row],[name]],FIND(",",Customer_Table[[#This Row],[name]])-1))</f>
        <v>Yabu</v>
      </c>
    </row>
    <row r="1542" spans="1:5" ht="15.6" x14ac:dyDescent="0.3">
      <c r="A1542" s="1" t="s">
        <v>830</v>
      </c>
      <c r="B1542" s="1" t="s">
        <v>3924</v>
      </c>
      <c r="C1542" t="str">
        <f>TRIM(MID(Customer_Table[[#This Row],[name]],FIND(",",Customer_Table[[#This Row],[name]])+1,3))</f>
        <v>Ms</v>
      </c>
      <c r="D1542" t="str">
        <f t="shared" si="24"/>
        <v>Lauren A</v>
      </c>
      <c r="E1542" t="str">
        <f>TRIM(LEFT(Customer_Table[[#This Row],[name]],FIND(",",Customer_Table[[#This Row],[name]])-1))</f>
        <v>Strang</v>
      </c>
    </row>
    <row r="1543" spans="1:5" ht="15.6" x14ac:dyDescent="0.3">
      <c r="A1543" s="1" t="s">
        <v>829</v>
      </c>
      <c r="B1543" s="1" t="s">
        <v>3925</v>
      </c>
      <c r="C1543" t="str">
        <f>TRIM(MID(Customer_Table[[#This Row],[name]],FIND(",",Customer_Table[[#This Row],[name]])+1,3))</f>
        <v>Mr</v>
      </c>
      <c r="D1543" t="str">
        <f t="shared" si="24"/>
        <v>Mason D.</v>
      </c>
      <c r="E1543" t="str">
        <f>TRIM(LEFT(Customer_Table[[#This Row],[name]],FIND(",",Customer_Table[[#This Row],[name]])-1))</f>
        <v>Frank</v>
      </c>
    </row>
    <row r="1544" spans="1:5" ht="15.6" x14ac:dyDescent="0.3">
      <c r="A1544" s="1" t="s">
        <v>828</v>
      </c>
      <c r="B1544" s="1" t="s">
        <v>3926</v>
      </c>
      <c r="C1544" t="str">
        <f>TRIM(MID(Customer_Table[[#This Row],[name]],FIND(",",Customer_Table[[#This Row],[name]])+1,3))</f>
        <v>Mr</v>
      </c>
      <c r="D1544" t="str">
        <f t="shared" si="24"/>
        <v>Ryan</v>
      </c>
      <c r="E1544" t="str">
        <f>TRIM(LEFT(Customer_Table[[#This Row],[name]],FIND(",",Customer_Table[[#This Row],[name]])-1))</f>
        <v>Shanley</v>
      </c>
    </row>
    <row r="1545" spans="1:5" ht="15.6" x14ac:dyDescent="0.3">
      <c r="A1545" s="1" t="s">
        <v>827</v>
      </c>
      <c r="B1545" s="1" t="s">
        <v>3927</v>
      </c>
      <c r="C1545" t="str">
        <f>TRIM(MID(Customer_Table[[#This Row],[name]],FIND(",",Customer_Table[[#This Row],[name]])+1,3))</f>
        <v>Mr</v>
      </c>
      <c r="D1545" t="str">
        <f t="shared" si="24"/>
        <v>Arturo</v>
      </c>
      <c r="E1545" t="str">
        <f>TRIM(LEFT(Customer_Table[[#This Row],[name]],FIND(",",Customer_Table[[#This Row],[name]])-1))</f>
        <v>Mancebo Garcia</v>
      </c>
    </row>
    <row r="1546" spans="1:5" ht="15.6" x14ac:dyDescent="0.3">
      <c r="A1546" s="1" t="s">
        <v>826</v>
      </c>
      <c r="B1546" s="1" t="s">
        <v>3928</v>
      </c>
      <c r="C1546" t="str">
        <f>TRIM(MID(Customer_Table[[#This Row],[name]],FIND(",",Customer_Table[[#This Row],[name]])+1,3))</f>
        <v>Mr</v>
      </c>
      <c r="D1546" t="str">
        <f t="shared" si="24"/>
        <v>Jake</v>
      </c>
      <c r="E1546" t="str">
        <f>TRIM(LEFT(Customer_Table[[#This Row],[name]],FIND(",",Customer_Table[[#This Row],[name]])-1))</f>
        <v>Keehan</v>
      </c>
    </row>
    <row r="1547" spans="1:5" ht="15.6" x14ac:dyDescent="0.3">
      <c r="A1547" s="1" t="s">
        <v>825</v>
      </c>
      <c r="B1547" s="1" t="s">
        <v>3929</v>
      </c>
      <c r="C1547" t="str">
        <f>TRIM(MID(Customer_Table[[#This Row],[name]],FIND(",",Customer_Table[[#This Row],[name]])+1,3))</f>
        <v>Ms</v>
      </c>
      <c r="D1547" t="str">
        <f t="shared" si="24"/>
        <v>Sarah E</v>
      </c>
      <c r="E1547" t="str">
        <f>TRIM(LEFT(Customer_Table[[#This Row],[name]],FIND(",",Customer_Table[[#This Row],[name]])-1))</f>
        <v>Mahaney</v>
      </c>
    </row>
    <row r="1548" spans="1:5" ht="15.6" x14ac:dyDescent="0.3">
      <c r="A1548" s="1" t="s">
        <v>824</v>
      </c>
      <c r="B1548" s="1" t="s">
        <v>3930</v>
      </c>
      <c r="C1548" t="str">
        <f>TRIM(MID(Customer_Table[[#This Row],[name]],FIND(",",Customer_Table[[#This Row],[name]])+1,3))</f>
        <v>Ms</v>
      </c>
      <c r="D1548" t="str">
        <f t="shared" si="24"/>
        <v>Alison L.</v>
      </c>
      <c r="E1548" t="str">
        <f>TRIM(LEFT(Customer_Table[[#This Row],[name]],FIND(",",Customer_Table[[#This Row],[name]])-1))</f>
        <v>Nolan</v>
      </c>
    </row>
    <row r="1549" spans="1:5" ht="15.6" x14ac:dyDescent="0.3">
      <c r="A1549" s="1" t="s">
        <v>823</v>
      </c>
      <c r="B1549" s="1" t="s">
        <v>3931</v>
      </c>
      <c r="C1549" t="str">
        <f>TRIM(MID(Customer_Table[[#This Row],[name]],FIND(",",Customer_Table[[#This Row],[name]])+1,3))</f>
        <v>Ms</v>
      </c>
      <c r="D1549" t="str">
        <f t="shared" si="24"/>
        <v>Karen A.</v>
      </c>
      <c r="E1549" t="str">
        <f>TRIM(LEFT(Customer_Table[[#This Row],[name]],FIND(",",Customer_Table[[#This Row],[name]])-1))</f>
        <v>Sobrino</v>
      </c>
    </row>
    <row r="1550" spans="1:5" ht="15.6" x14ac:dyDescent="0.3">
      <c r="A1550" s="1" t="s">
        <v>822</v>
      </c>
      <c r="B1550" s="1" t="s">
        <v>3932</v>
      </c>
      <c r="C1550" t="str">
        <f>TRIM(MID(Customer_Table[[#This Row],[name]],FIND(",",Customer_Table[[#This Row],[name]])+1,3))</f>
        <v>Mr</v>
      </c>
      <c r="D1550" t="str">
        <f t="shared" si="24"/>
        <v>Thomas R. Jr.</v>
      </c>
      <c r="E1550" t="str">
        <f>TRIM(LEFT(Customer_Table[[#This Row],[name]],FIND(",",Customer_Table[[#This Row],[name]])-1))</f>
        <v>Gennaro</v>
      </c>
    </row>
    <row r="1551" spans="1:5" ht="15.6" x14ac:dyDescent="0.3">
      <c r="A1551" s="1" t="s">
        <v>821</v>
      </c>
      <c r="B1551" s="1" t="s">
        <v>3933</v>
      </c>
      <c r="C1551" t="str">
        <f>TRIM(MID(Customer_Table[[#This Row],[name]],FIND(",",Customer_Table[[#This Row],[name]])+1,3))</f>
        <v>Ms</v>
      </c>
      <c r="D1551" t="str">
        <f t="shared" si="24"/>
        <v>Stephanie W.</v>
      </c>
      <c r="E1551" t="str">
        <f>TRIM(LEFT(Customer_Table[[#This Row],[name]],FIND(",",Customer_Table[[#This Row],[name]])-1))</f>
        <v>Mayer</v>
      </c>
    </row>
    <row r="1552" spans="1:5" ht="15.6" x14ac:dyDescent="0.3">
      <c r="A1552" s="1" t="s">
        <v>820</v>
      </c>
      <c r="B1552" s="1" t="s">
        <v>3934</v>
      </c>
      <c r="C1552" t="str">
        <f>TRIM(MID(Customer_Table[[#This Row],[name]],FIND(",",Customer_Table[[#This Row],[name]])+1,3))</f>
        <v>Mr</v>
      </c>
      <c r="D1552" t="str">
        <f t="shared" si="24"/>
        <v>Ezra</v>
      </c>
      <c r="E1552" t="str">
        <f>TRIM(LEFT(Customer_Table[[#This Row],[name]],FIND(",",Customer_Table[[#This Row],[name]])-1))</f>
        <v>Becker</v>
      </c>
    </row>
    <row r="1553" spans="1:5" ht="15.6" x14ac:dyDescent="0.3">
      <c r="A1553" s="1" t="s">
        <v>819</v>
      </c>
      <c r="B1553" s="1" t="s">
        <v>3935</v>
      </c>
      <c r="C1553" t="str">
        <f>TRIM(MID(Customer_Table[[#This Row],[name]],FIND(",",Customer_Table[[#This Row],[name]])+1,3))</f>
        <v>Mr</v>
      </c>
      <c r="D1553" t="str">
        <f t="shared" si="24"/>
        <v>Jim</v>
      </c>
      <c r="E1553" t="str">
        <f>TRIM(LEFT(Customer_Table[[#This Row],[name]],FIND(",",Customer_Table[[#This Row],[name]])-1))</f>
        <v>Moore</v>
      </c>
    </row>
    <row r="1554" spans="1:5" ht="15.6" x14ac:dyDescent="0.3">
      <c r="A1554" s="1" t="s">
        <v>818</v>
      </c>
      <c r="B1554" s="1" t="s">
        <v>3936</v>
      </c>
      <c r="C1554" t="str">
        <f>TRIM(MID(Customer_Table[[#This Row],[name]],FIND(",",Customer_Table[[#This Row],[name]])+1,3))</f>
        <v>Mr</v>
      </c>
      <c r="D1554" t="str">
        <f t="shared" si="24"/>
        <v>Ari L.</v>
      </c>
      <c r="E1554" t="str">
        <f>TRIM(LEFT(Customer_Table[[#This Row],[name]],FIND(",",Customer_Table[[#This Row],[name]])-1))</f>
        <v>Platt</v>
      </c>
    </row>
    <row r="1555" spans="1:5" ht="15.6" x14ac:dyDescent="0.3">
      <c r="A1555" s="1" t="s">
        <v>817</v>
      </c>
      <c r="B1555" s="1" t="s">
        <v>3937</v>
      </c>
      <c r="C1555" t="str">
        <f>TRIM(MID(Customer_Table[[#This Row],[name]],FIND(",",Customer_Table[[#This Row],[name]])+1,3))</f>
        <v>Ms</v>
      </c>
      <c r="D1555" t="str">
        <f t="shared" si="24"/>
        <v>Fanny</v>
      </c>
      <c r="E1555" t="str">
        <f>TRIM(LEFT(Customer_Table[[#This Row],[name]],FIND(",",Customer_Table[[#This Row],[name]])-1))</f>
        <v>Brodeur</v>
      </c>
    </row>
    <row r="1556" spans="1:5" ht="15.6" x14ac:dyDescent="0.3">
      <c r="A1556" s="1" t="s">
        <v>816</v>
      </c>
      <c r="B1556" s="1" t="s">
        <v>3938</v>
      </c>
      <c r="C1556" t="str">
        <f>TRIM(MID(Customer_Table[[#This Row],[name]],FIND(",",Customer_Table[[#This Row],[name]])+1,3))</f>
        <v>Ms</v>
      </c>
      <c r="D1556" t="str">
        <f t="shared" si="24"/>
        <v>Heather</v>
      </c>
      <c r="E1556" t="str">
        <f>TRIM(LEFT(Customer_Table[[#This Row],[name]],FIND(",",Customer_Table[[#This Row],[name]])-1))</f>
        <v>Knight Pech</v>
      </c>
    </row>
    <row r="1557" spans="1:5" ht="15.6" x14ac:dyDescent="0.3">
      <c r="A1557" s="1" t="s">
        <v>815</v>
      </c>
      <c r="B1557" s="1" t="s">
        <v>3939</v>
      </c>
      <c r="C1557" t="str">
        <f>TRIM(MID(Customer_Table[[#This Row],[name]],FIND(",",Customer_Table[[#This Row],[name]])+1,3))</f>
        <v>Mr</v>
      </c>
      <c r="D1557" t="str">
        <f t="shared" si="24"/>
        <v>Peter W. Sr.</v>
      </c>
      <c r="E1557" t="str">
        <f>TRIM(LEFT(Customer_Table[[#This Row],[name]],FIND(",",Customer_Table[[#This Row],[name]])-1))</f>
        <v>Richter</v>
      </c>
    </row>
    <row r="1558" spans="1:5" ht="15.6" x14ac:dyDescent="0.3">
      <c r="A1558" s="1" t="s">
        <v>814</v>
      </c>
      <c r="B1558" s="1" t="s">
        <v>3940</v>
      </c>
      <c r="C1558" t="str">
        <f>TRIM(MID(Customer_Table[[#This Row],[name]],FIND(",",Customer_Table[[#This Row],[name]])+1,3))</f>
        <v>Ms</v>
      </c>
      <c r="D1558" t="str">
        <f t="shared" si="24"/>
        <v>Catherine A</v>
      </c>
      <c r="E1558" t="str">
        <f>TRIM(LEFT(Customer_Table[[#This Row],[name]],FIND(",",Customer_Table[[#This Row],[name]])-1))</f>
        <v>Jubinski</v>
      </c>
    </row>
    <row r="1559" spans="1:5" ht="15.6" x14ac:dyDescent="0.3">
      <c r="A1559" s="1" t="s">
        <v>813</v>
      </c>
      <c r="B1559" s="1" t="s">
        <v>3941</v>
      </c>
      <c r="C1559" t="str">
        <f>TRIM(MID(Customer_Table[[#This Row],[name]],FIND(",",Customer_Table[[#This Row],[name]])+1,3))</f>
        <v>Ms</v>
      </c>
      <c r="D1559" t="str">
        <f t="shared" si="24"/>
        <v>Kelly A</v>
      </c>
      <c r="E1559" t="str">
        <f>TRIM(LEFT(Customer_Table[[#This Row],[name]],FIND(",",Customer_Table[[#This Row],[name]])-1))</f>
        <v>Wall</v>
      </c>
    </row>
    <row r="1560" spans="1:5" ht="15.6" x14ac:dyDescent="0.3">
      <c r="A1560" s="1" t="s">
        <v>812</v>
      </c>
      <c r="B1560" s="1" t="s">
        <v>3942</v>
      </c>
      <c r="C1560" t="str">
        <f>TRIM(MID(Customer_Table[[#This Row],[name]],FIND(",",Customer_Table[[#This Row],[name]])+1,3))</f>
        <v>Ms</v>
      </c>
      <c r="D1560" t="str">
        <f t="shared" si="24"/>
        <v>Janel N.</v>
      </c>
      <c r="E1560" t="str">
        <f>TRIM(LEFT(Customer_Table[[#This Row],[name]],FIND(",",Customer_Table[[#This Row],[name]])-1))</f>
        <v>McKay</v>
      </c>
    </row>
    <row r="1561" spans="1:5" ht="15.6" x14ac:dyDescent="0.3">
      <c r="A1561" s="1" t="s">
        <v>811</v>
      </c>
      <c r="B1561" s="1" t="s">
        <v>3943</v>
      </c>
      <c r="C1561" t="str">
        <f>TRIM(MID(Customer_Table[[#This Row],[name]],FIND(",",Customer_Table[[#This Row],[name]])+1,3))</f>
        <v>Ms</v>
      </c>
      <c r="D1561" t="str">
        <f t="shared" si="24"/>
        <v>Yann Kai</v>
      </c>
      <c r="E1561" t="str">
        <f>TRIM(LEFT(Customer_Table[[#This Row],[name]],FIND(",",Customer_Table[[#This Row],[name]])-1))</f>
        <v>Oh</v>
      </c>
    </row>
    <row r="1562" spans="1:5" ht="15.6" x14ac:dyDescent="0.3">
      <c r="A1562" s="1" t="s">
        <v>810</v>
      </c>
      <c r="B1562" s="1" t="s">
        <v>3944</v>
      </c>
      <c r="C1562" t="str">
        <f>TRIM(MID(Customer_Table[[#This Row],[name]],FIND(",",Customer_Table[[#This Row],[name]])+1,3))</f>
        <v>Mr</v>
      </c>
      <c r="D1562" t="str">
        <f t="shared" si="24"/>
        <v>Zachary R.</v>
      </c>
      <c r="E1562" t="str">
        <f>TRIM(LEFT(Customer_Table[[#This Row],[name]],FIND(",",Customer_Table[[#This Row],[name]])-1))</f>
        <v>Kessell</v>
      </c>
    </row>
    <row r="1563" spans="1:5" ht="15.6" x14ac:dyDescent="0.3">
      <c r="A1563" s="1" t="s">
        <v>809</v>
      </c>
      <c r="B1563" s="1" t="s">
        <v>3945</v>
      </c>
      <c r="C1563" t="str">
        <f>TRIM(MID(Customer_Table[[#This Row],[name]],FIND(",",Customer_Table[[#This Row],[name]])+1,3))</f>
        <v>Mr</v>
      </c>
      <c r="D1563" t="str">
        <f t="shared" si="24"/>
        <v>Alejandro Sr.</v>
      </c>
      <c r="E1563" t="str">
        <f>TRIM(LEFT(Customer_Table[[#This Row],[name]],FIND(",",Customer_Table[[#This Row],[name]])-1))</f>
        <v>Hidalgo Zambrano</v>
      </c>
    </row>
    <row r="1564" spans="1:5" ht="15.6" x14ac:dyDescent="0.3">
      <c r="A1564" s="1" t="s">
        <v>808</v>
      </c>
      <c r="B1564" s="1" t="s">
        <v>3946</v>
      </c>
      <c r="C1564" t="str">
        <f>TRIM(MID(Customer_Table[[#This Row],[name]],FIND(",",Customer_Table[[#This Row],[name]])+1,3))</f>
        <v>Mr</v>
      </c>
      <c r="D1564" t="str">
        <f t="shared" si="24"/>
        <v>Nicholas R.</v>
      </c>
      <c r="E1564" t="str">
        <f>TRIM(LEFT(Customer_Table[[#This Row],[name]],FIND(",",Customer_Table[[#This Row],[name]])-1))</f>
        <v>Caprario</v>
      </c>
    </row>
    <row r="1565" spans="1:5" ht="15.6" x14ac:dyDescent="0.3">
      <c r="A1565" s="1" t="s">
        <v>807</v>
      </c>
      <c r="B1565" s="1" t="s">
        <v>3947</v>
      </c>
      <c r="C1565" t="str">
        <f>TRIM(MID(Customer_Table[[#This Row],[name]],FIND(",",Customer_Table[[#This Row],[name]])+1,3))</f>
        <v>Mr</v>
      </c>
      <c r="D1565" t="str">
        <f t="shared" si="24"/>
        <v>Paul</v>
      </c>
      <c r="E1565" t="str">
        <f>TRIM(LEFT(Customer_Table[[#This Row],[name]],FIND(",",Customer_Table[[#This Row],[name]])-1))</f>
        <v>Ryan</v>
      </c>
    </row>
    <row r="1566" spans="1:5" ht="15.6" x14ac:dyDescent="0.3">
      <c r="A1566" s="1" t="s">
        <v>806</v>
      </c>
      <c r="B1566" s="1" t="s">
        <v>3948</v>
      </c>
      <c r="C1566" t="str">
        <f>TRIM(MID(Customer_Table[[#This Row],[name]],FIND(",",Customer_Table[[#This Row],[name]])+1,3))</f>
        <v>Mr</v>
      </c>
      <c r="D1566" t="str">
        <f t="shared" si="24"/>
        <v>Michael D</v>
      </c>
      <c r="E1566" t="str">
        <f>TRIM(LEFT(Customer_Table[[#This Row],[name]],FIND(",",Customer_Table[[#This Row],[name]])-1))</f>
        <v>Hoffman</v>
      </c>
    </row>
    <row r="1567" spans="1:5" ht="15.6" x14ac:dyDescent="0.3">
      <c r="A1567" s="1" t="s">
        <v>805</v>
      </c>
      <c r="B1567" s="1" t="s">
        <v>3949</v>
      </c>
      <c r="C1567" t="str">
        <f>TRIM(MID(Customer_Table[[#This Row],[name]],FIND(",",Customer_Table[[#This Row],[name]])+1,3))</f>
        <v>Ms</v>
      </c>
      <c r="D1567" t="str">
        <f t="shared" si="24"/>
        <v>Marina</v>
      </c>
      <c r="E1567" t="str">
        <f>TRIM(LEFT(Customer_Table[[#This Row],[name]],FIND(",",Customer_Table[[#This Row],[name]])-1))</f>
        <v>Wong</v>
      </c>
    </row>
    <row r="1568" spans="1:5" ht="15.6" x14ac:dyDescent="0.3">
      <c r="A1568" s="1" t="s">
        <v>804</v>
      </c>
      <c r="B1568" s="1" t="s">
        <v>3950</v>
      </c>
      <c r="C1568" t="str">
        <f>TRIM(MID(Customer_Table[[#This Row],[name]],FIND(",",Customer_Table[[#This Row],[name]])+1,3))</f>
        <v>Ms</v>
      </c>
      <c r="D1568" t="str">
        <f t="shared" si="24"/>
        <v>Caroline</v>
      </c>
      <c r="E1568" t="str">
        <f>TRIM(LEFT(Customer_Table[[#This Row],[name]],FIND(",",Customer_Table[[#This Row],[name]])-1))</f>
        <v>Lea</v>
      </c>
    </row>
    <row r="1569" spans="1:5" ht="15.6" x14ac:dyDescent="0.3">
      <c r="A1569" s="1" t="s">
        <v>803</v>
      </c>
      <c r="B1569" s="1" t="s">
        <v>3951</v>
      </c>
      <c r="C1569" t="str">
        <f>TRIM(MID(Customer_Table[[#This Row],[name]],FIND(",",Customer_Table[[#This Row],[name]])+1,3))</f>
        <v>Mr</v>
      </c>
      <c r="D1569" t="str">
        <f t="shared" si="24"/>
        <v>Ross P</v>
      </c>
      <c r="E1569" t="str">
        <f>TRIM(LEFT(Customer_Table[[#This Row],[name]],FIND(",",Customer_Table[[#This Row],[name]])-1))</f>
        <v>Patterson</v>
      </c>
    </row>
    <row r="1570" spans="1:5" ht="15.6" x14ac:dyDescent="0.3">
      <c r="A1570" s="1" t="s">
        <v>802</v>
      </c>
      <c r="B1570" s="1" t="s">
        <v>3952</v>
      </c>
      <c r="C1570" t="str">
        <f>TRIM(MID(Customer_Table[[#This Row],[name]],FIND(",",Customer_Table[[#This Row],[name]])+1,3))</f>
        <v>Ms</v>
      </c>
      <c r="D1570" t="str">
        <f t="shared" si="24"/>
        <v>Aoife</v>
      </c>
      <c r="E1570" t="str">
        <f>TRIM(LEFT(Customer_Table[[#This Row],[name]],FIND(",",Customer_Table[[#This Row],[name]])-1))</f>
        <v>Quigley</v>
      </c>
    </row>
    <row r="1571" spans="1:5" ht="15.6" x14ac:dyDescent="0.3">
      <c r="A1571" s="1" t="s">
        <v>801</v>
      </c>
      <c r="B1571" s="1" t="s">
        <v>3953</v>
      </c>
      <c r="C1571" t="str">
        <f>TRIM(MID(Customer_Table[[#This Row],[name]],FIND(",",Customer_Table[[#This Row],[name]])+1,3))</f>
        <v>Mr</v>
      </c>
      <c r="D1571" t="str">
        <f t="shared" si="24"/>
        <v>Wesley</v>
      </c>
      <c r="E1571" t="str">
        <f>TRIM(LEFT(Customer_Table[[#This Row],[name]],FIND(",",Customer_Table[[#This Row],[name]])-1))</f>
        <v>Korir</v>
      </c>
    </row>
    <row r="1572" spans="1:5" ht="15.6" x14ac:dyDescent="0.3">
      <c r="A1572" s="1" t="s">
        <v>800</v>
      </c>
      <c r="B1572" s="1" t="s">
        <v>3954</v>
      </c>
      <c r="C1572" t="str">
        <f>TRIM(MID(Customer_Table[[#This Row],[name]],FIND(",",Customer_Table[[#This Row],[name]])+1,3))</f>
        <v>Ms</v>
      </c>
      <c r="D1572" t="str">
        <f t="shared" si="24"/>
        <v>Rebecca J</v>
      </c>
      <c r="E1572" t="str">
        <f>TRIM(LEFT(Customer_Table[[#This Row],[name]],FIND(",",Customer_Table[[#This Row],[name]])-1))</f>
        <v>Downs</v>
      </c>
    </row>
    <row r="1573" spans="1:5" ht="15.6" x14ac:dyDescent="0.3">
      <c r="A1573" s="1" t="s">
        <v>799</v>
      </c>
      <c r="B1573" s="1" t="s">
        <v>3955</v>
      </c>
      <c r="C1573" t="str">
        <f>TRIM(MID(Customer_Table[[#This Row],[name]],FIND(",",Customer_Table[[#This Row],[name]])+1,3))</f>
        <v>Mr</v>
      </c>
      <c r="D1573" t="str">
        <f t="shared" si="24"/>
        <v>Barry P.</v>
      </c>
      <c r="E1573" t="str">
        <f>TRIM(LEFT(Customer_Table[[#This Row],[name]],FIND(",",Customer_Table[[#This Row],[name]])-1))</f>
        <v>Young</v>
      </c>
    </row>
    <row r="1574" spans="1:5" ht="15.6" x14ac:dyDescent="0.3">
      <c r="A1574" s="1" t="s">
        <v>798</v>
      </c>
      <c r="B1574" s="1" t="s">
        <v>3956</v>
      </c>
      <c r="C1574" t="str">
        <f>TRIM(MID(Customer_Table[[#This Row],[name]],FIND(",",Customer_Table[[#This Row],[name]])+1,3))</f>
        <v>Mr</v>
      </c>
      <c r="D1574" t="str">
        <f t="shared" si="24"/>
        <v>Maciej</v>
      </c>
      <c r="E1574" t="str">
        <f>TRIM(LEFT(Customer_Table[[#This Row],[name]],FIND(",",Customer_Table[[#This Row],[name]])-1))</f>
        <v>Zywek</v>
      </c>
    </row>
    <row r="1575" spans="1:5" ht="15.6" x14ac:dyDescent="0.3">
      <c r="A1575" s="1" t="s">
        <v>797</v>
      </c>
      <c r="B1575" s="1" t="s">
        <v>3957</v>
      </c>
      <c r="C1575" t="str">
        <f>TRIM(MID(Customer_Table[[#This Row],[name]],FIND(",",Customer_Table[[#This Row],[name]])+1,3))</f>
        <v>Mr</v>
      </c>
      <c r="D1575" t="str">
        <f t="shared" si="24"/>
        <v>Jerry D.</v>
      </c>
      <c r="E1575" t="str">
        <f>TRIM(LEFT(Customer_Table[[#This Row],[name]],FIND(",",Customer_Table[[#This Row],[name]])-1))</f>
        <v>Faulkner</v>
      </c>
    </row>
    <row r="1576" spans="1:5" ht="15.6" x14ac:dyDescent="0.3">
      <c r="A1576" s="1" t="s">
        <v>796</v>
      </c>
      <c r="B1576" s="1" t="s">
        <v>3958</v>
      </c>
      <c r="C1576" t="str">
        <f>TRIM(MID(Customer_Table[[#This Row],[name]],FIND(",",Customer_Table[[#This Row],[name]])+1,3))</f>
        <v>Mr</v>
      </c>
      <c r="D1576" t="str">
        <f t="shared" si="24"/>
        <v>Eric A.</v>
      </c>
      <c r="E1576" t="str">
        <f>TRIM(LEFT(Customer_Table[[#This Row],[name]],FIND(",",Customer_Table[[#This Row],[name]])-1))</f>
        <v>Erspamer</v>
      </c>
    </row>
    <row r="1577" spans="1:5" ht="15.6" x14ac:dyDescent="0.3">
      <c r="A1577" s="1" t="s">
        <v>795</v>
      </c>
      <c r="B1577" s="1" t="s">
        <v>3959</v>
      </c>
      <c r="C1577" t="str">
        <f>TRIM(MID(Customer_Table[[#This Row],[name]],FIND(",",Customer_Table[[#This Row],[name]])+1,3))</f>
        <v>Ms</v>
      </c>
      <c r="D1577" t="str">
        <f t="shared" si="24"/>
        <v>Cathi</v>
      </c>
      <c r="E1577" t="str">
        <f>TRIM(LEFT(Customer_Table[[#This Row],[name]],FIND(",",Customer_Table[[#This Row],[name]])-1))</f>
        <v>Campbell</v>
      </c>
    </row>
    <row r="1578" spans="1:5" ht="15.6" x14ac:dyDescent="0.3">
      <c r="A1578" s="1" t="s">
        <v>794</v>
      </c>
      <c r="B1578" s="1" t="s">
        <v>3960</v>
      </c>
      <c r="C1578" t="str">
        <f>TRIM(MID(Customer_Table[[#This Row],[name]],FIND(",",Customer_Table[[#This Row],[name]])+1,3))</f>
        <v>Mr</v>
      </c>
      <c r="D1578" t="str">
        <f t="shared" si="24"/>
        <v>Alex M</v>
      </c>
      <c r="E1578" t="str">
        <f>TRIM(LEFT(Customer_Table[[#This Row],[name]],FIND(",",Customer_Table[[#This Row],[name]])-1))</f>
        <v>Addison</v>
      </c>
    </row>
    <row r="1579" spans="1:5" ht="15.6" x14ac:dyDescent="0.3">
      <c r="A1579" s="1" t="s">
        <v>793</v>
      </c>
      <c r="B1579" s="1" t="s">
        <v>3961</v>
      </c>
      <c r="C1579" t="str">
        <f>TRIM(MID(Customer_Table[[#This Row],[name]],FIND(",",Customer_Table[[#This Row],[name]])+1,3))</f>
        <v>Mr</v>
      </c>
      <c r="D1579" t="str">
        <f t="shared" si="24"/>
        <v>Liang</v>
      </c>
      <c r="E1579" t="str">
        <f>TRIM(LEFT(Customer_Table[[#This Row],[name]],FIND(",",Customer_Table[[#This Row],[name]])-1))</f>
        <v>Wu</v>
      </c>
    </row>
    <row r="1580" spans="1:5" ht="15.6" x14ac:dyDescent="0.3">
      <c r="A1580" s="1" t="s">
        <v>792</v>
      </c>
      <c r="B1580" s="1" t="s">
        <v>3962</v>
      </c>
      <c r="C1580" t="str">
        <f>TRIM(MID(Customer_Table[[#This Row],[name]],FIND(",",Customer_Table[[#This Row],[name]])+1,3))</f>
        <v>Ms</v>
      </c>
      <c r="D1580" t="str">
        <f t="shared" si="24"/>
        <v>Lexy</v>
      </c>
      <c r="E1580" t="str">
        <f>TRIM(LEFT(Customer_Table[[#This Row],[name]],FIND(",",Customer_Table[[#This Row],[name]])-1))</f>
        <v>Millett</v>
      </c>
    </row>
    <row r="1581" spans="1:5" ht="15.6" x14ac:dyDescent="0.3">
      <c r="A1581" s="1" t="s">
        <v>791</v>
      </c>
      <c r="B1581" s="1" t="s">
        <v>3963</v>
      </c>
      <c r="C1581" t="str">
        <f>TRIM(MID(Customer_Table[[#This Row],[name]],FIND(",",Customer_Table[[#This Row],[name]])+1,3))</f>
        <v>Mr</v>
      </c>
      <c r="D1581" t="str">
        <f t="shared" si="24"/>
        <v>Michael</v>
      </c>
      <c r="E1581" t="str">
        <f>TRIM(LEFT(Customer_Table[[#This Row],[name]],FIND(",",Customer_Table[[#This Row],[name]])-1))</f>
        <v>Bosl</v>
      </c>
    </row>
    <row r="1582" spans="1:5" ht="15.6" x14ac:dyDescent="0.3">
      <c r="A1582" s="1" t="s">
        <v>790</v>
      </c>
      <c r="B1582" s="1" t="s">
        <v>3964</v>
      </c>
      <c r="C1582" t="str">
        <f>TRIM(MID(Customer_Table[[#This Row],[name]],FIND(",",Customer_Table[[#This Row],[name]])+1,3))</f>
        <v>Mr</v>
      </c>
      <c r="D1582" t="str">
        <f t="shared" si="24"/>
        <v>Samuel L</v>
      </c>
      <c r="E1582" t="str">
        <f>TRIM(LEFT(Customer_Table[[#This Row],[name]],FIND(",",Customer_Table[[#This Row],[name]])-1))</f>
        <v>Goldberg</v>
      </c>
    </row>
    <row r="1583" spans="1:5" ht="15.6" x14ac:dyDescent="0.3">
      <c r="A1583" s="1" t="s">
        <v>789</v>
      </c>
      <c r="B1583" s="1" t="s">
        <v>3965</v>
      </c>
      <c r="C1583" t="str">
        <f>TRIM(MID(Customer_Table[[#This Row],[name]],FIND(",",Customer_Table[[#This Row],[name]])+1,3))</f>
        <v>Mr</v>
      </c>
      <c r="D1583" t="str">
        <f t="shared" si="24"/>
        <v>Spencer A.</v>
      </c>
      <c r="E1583" t="str">
        <f>TRIM(LEFT(Customer_Table[[#This Row],[name]],FIND(",",Customer_Table[[#This Row],[name]])-1))</f>
        <v>Kelley</v>
      </c>
    </row>
    <row r="1584" spans="1:5" ht="15.6" x14ac:dyDescent="0.3">
      <c r="A1584" s="1" t="s">
        <v>788</v>
      </c>
      <c r="B1584" s="1" t="s">
        <v>3966</v>
      </c>
      <c r="C1584" t="str">
        <f>TRIM(MID(Customer_Table[[#This Row],[name]],FIND(",",Customer_Table[[#This Row],[name]])+1,3))</f>
        <v>Mr</v>
      </c>
      <c r="D1584" t="str">
        <f t="shared" si="24"/>
        <v>Rochelle</v>
      </c>
      <c r="E1584" t="str">
        <f>TRIM(LEFT(Customer_Table[[#This Row],[name]],FIND(",",Customer_Table[[#This Row],[name]])-1))</f>
        <v>Johnston</v>
      </c>
    </row>
    <row r="1585" spans="1:5" ht="15.6" x14ac:dyDescent="0.3">
      <c r="A1585" s="1" t="s">
        <v>787</v>
      </c>
      <c r="B1585" s="1" t="s">
        <v>3967</v>
      </c>
      <c r="C1585" t="str">
        <f>TRIM(MID(Customer_Table[[#This Row],[name]],FIND(",",Customer_Table[[#This Row],[name]])+1,3))</f>
        <v>Ms</v>
      </c>
      <c r="D1585" t="str">
        <f t="shared" si="24"/>
        <v>Paula</v>
      </c>
      <c r="E1585" t="str">
        <f>TRIM(LEFT(Customer_Table[[#This Row],[name]],FIND(",",Customer_Table[[#This Row],[name]])-1))</f>
        <v>Keating</v>
      </c>
    </row>
    <row r="1586" spans="1:5" ht="15.6" x14ac:dyDescent="0.3">
      <c r="A1586" s="1" t="s">
        <v>786</v>
      </c>
      <c r="B1586" s="1" t="s">
        <v>3968</v>
      </c>
      <c r="C1586" t="str">
        <f>TRIM(MID(Customer_Table[[#This Row],[name]],FIND(",",Customer_Table[[#This Row],[name]])+1,3))</f>
        <v>Mr</v>
      </c>
      <c r="D1586" t="str">
        <f t="shared" si="24"/>
        <v>Madeline E.</v>
      </c>
      <c r="E1586" t="str">
        <f>TRIM(LEFT(Customer_Table[[#This Row],[name]],FIND(",",Customer_Table[[#This Row],[name]])-1))</f>
        <v>Duhon</v>
      </c>
    </row>
    <row r="1587" spans="1:5" ht="15.6" x14ac:dyDescent="0.3">
      <c r="A1587" s="1" t="s">
        <v>785</v>
      </c>
      <c r="B1587" s="1" t="s">
        <v>3969</v>
      </c>
      <c r="C1587" t="str">
        <f>TRIM(MID(Customer_Table[[#This Row],[name]],FIND(",",Customer_Table[[#This Row],[name]])+1,3))</f>
        <v>Ms</v>
      </c>
      <c r="D1587" t="str">
        <f t="shared" si="24"/>
        <v>Maria Isabel</v>
      </c>
      <c r="E1587" t="str">
        <f>TRIM(LEFT(Customer_Table[[#This Row],[name]],FIND(",",Customer_Table[[#This Row],[name]])-1))</f>
        <v>Briseno</v>
      </c>
    </row>
    <row r="1588" spans="1:5" ht="15.6" x14ac:dyDescent="0.3">
      <c r="A1588" s="1" t="s">
        <v>784</v>
      </c>
      <c r="B1588" s="1" t="s">
        <v>3970</v>
      </c>
      <c r="C1588" t="str">
        <f>TRIM(MID(Customer_Table[[#This Row],[name]],FIND(",",Customer_Table[[#This Row],[name]])+1,3))</f>
        <v>Mr</v>
      </c>
      <c r="D1588" t="str">
        <f t="shared" si="24"/>
        <v>Arthur M.</v>
      </c>
      <c r="E1588" t="str">
        <f>TRIM(LEFT(Customer_Table[[#This Row],[name]],FIND(",",Customer_Table[[#This Row],[name]])-1))</f>
        <v>Besse</v>
      </c>
    </row>
    <row r="1589" spans="1:5" ht="15.6" x14ac:dyDescent="0.3">
      <c r="A1589" s="1" t="s">
        <v>783</v>
      </c>
      <c r="B1589" s="1" t="s">
        <v>3971</v>
      </c>
      <c r="C1589" t="str">
        <f>TRIM(MID(Customer_Table[[#This Row],[name]],FIND(",",Customer_Table[[#This Row],[name]])+1,3))</f>
        <v>Mr</v>
      </c>
      <c r="D1589" t="str">
        <f t="shared" si="24"/>
        <v>Joseph R.</v>
      </c>
      <c r="E1589" t="str">
        <f>TRIM(LEFT(Customer_Table[[#This Row],[name]],FIND(",",Customer_Table[[#This Row],[name]])-1))</f>
        <v>Shillings</v>
      </c>
    </row>
    <row r="1590" spans="1:5" ht="15.6" x14ac:dyDescent="0.3">
      <c r="A1590" s="1" t="s">
        <v>782</v>
      </c>
      <c r="B1590" s="1" t="s">
        <v>3972</v>
      </c>
      <c r="C1590" t="str">
        <f>TRIM(MID(Customer_Table[[#This Row],[name]],FIND(",",Customer_Table[[#This Row],[name]])+1,3))</f>
        <v>Ms</v>
      </c>
      <c r="D1590" t="str">
        <f t="shared" si="24"/>
        <v>Sachiko</v>
      </c>
      <c r="E1590" t="str">
        <f>TRIM(LEFT(Customer_Table[[#This Row],[name]],FIND(",",Customer_Table[[#This Row],[name]])-1))</f>
        <v>Tate</v>
      </c>
    </row>
    <row r="1591" spans="1:5" ht="15.6" x14ac:dyDescent="0.3">
      <c r="A1591" s="1" t="s">
        <v>781</v>
      </c>
      <c r="B1591" s="1" t="s">
        <v>3973</v>
      </c>
      <c r="C1591" t="str">
        <f>TRIM(MID(Customer_Table[[#This Row],[name]],FIND(",",Customer_Table[[#This Row],[name]])+1,3))</f>
        <v>Mr</v>
      </c>
      <c r="D1591" t="str">
        <f t="shared" si="24"/>
        <v>Christopher</v>
      </c>
      <c r="E1591" t="str">
        <f>TRIM(LEFT(Customer_Table[[#This Row],[name]],FIND(",",Customer_Table[[#This Row],[name]])-1))</f>
        <v>Arsenault</v>
      </c>
    </row>
    <row r="1592" spans="1:5" ht="15.6" x14ac:dyDescent="0.3">
      <c r="A1592" s="1" t="s">
        <v>780</v>
      </c>
      <c r="B1592" s="1" t="s">
        <v>3974</v>
      </c>
      <c r="C1592" t="str">
        <f>TRIM(MID(Customer_Table[[#This Row],[name]],FIND(",",Customer_Table[[#This Row],[name]])+1,3))</f>
        <v>Mr</v>
      </c>
      <c r="D1592" t="str">
        <f t="shared" si="24"/>
        <v>Joseph</v>
      </c>
      <c r="E1592" t="str">
        <f>TRIM(LEFT(Customer_Table[[#This Row],[name]],FIND(",",Customer_Table[[#This Row],[name]])-1))</f>
        <v>Hengoed</v>
      </c>
    </row>
    <row r="1593" spans="1:5" ht="15.6" x14ac:dyDescent="0.3">
      <c r="A1593" s="1" t="s">
        <v>779</v>
      </c>
      <c r="B1593" s="1" t="s">
        <v>3975</v>
      </c>
      <c r="C1593" t="str">
        <f>TRIM(MID(Customer_Table[[#This Row],[name]],FIND(",",Customer_Table[[#This Row],[name]])+1,3))</f>
        <v>Mr</v>
      </c>
      <c r="D1593" t="str">
        <f t="shared" si="24"/>
        <v>Lawrence</v>
      </c>
      <c r="E1593" t="str">
        <f>TRIM(LEFT(Customer_Table[[#This Row],[name]],FIND(",",Customer_Table[[#This Row],[name]])-1))</f>
        <v>Aller</v>
      </c>
    </row>
    <row r="1594" spans="1:5" ht="15.6" x14ac:dyDescent="0.3">
      <c r="A1594" s="1" t="s">
        <v>778</v>
      </c>
      <c r="B1594" s="1" t="s">
        <v>3976</v>
      </c>
      <c r="C1594" t="str">
        <f>TRIM(MID(Customer_Table[[#This Row],[name]],FIND(",",Customer_Table[[#This Row],[name]])+1,3))</f>
        <v>Mr</v>
      </c>
      <c r="D1594" t="str">
        <f t="shared" si="24"/>
        <v>Katie</v>
      </c>
      <c r="E1594" t="str">
        <f>TRIM(LEFT(Customer_Table[[#This Row],[name]],FIND(",",Customer_Table[[#This Row],[name]])-1))</f>
        <v>Pisano</v>
      </c>
    </row>
    <row r="1595" spans="1:5" ht="15.6" x14ac:dyDescent="0.3">
      <c r="A1595" s="1" t="s">
        <v>777</v>
      </c>
      <c r="B1595" s="1" t="s">
        <v>3977</v>
      </c>
      <c r="C1595" t="str">
        <f>TRIM(MID(Customer_Table[[#This Row],[name]],FIND(",",Customer_Table[[#This Row],[name]])+1,3))</f>
        <v>Mr</v>
      </c>
      <c r="D1595" t="str">
        <f t="shared" si="24"/>
        <v>Ruben</v>
      </c>
      <c r="E1595" t="str">
        <f>TRIM(LEFT(Customer_Table[[#This Row],[name]],FIND(",",Customer_Table[[#This Row],[name]])-1))</f>
        <v>Sanca</v>
      </c>
    </row>
    <row r="1596" spans="1:5" ht="15.6" x14ac:dyDescent="0.3">
      <c r="A1596" s="1" t="s">
        <v>776</v>
      </c>
      <c r="B1596" s="1" t="s">
        <v>3978</v>
      </c>
      <c r="C1596" t="str">
        <f>TRIM(MID(Customer_Table[[#This Row],[name]],FIND(",",Customer_Table[[#This Row],[name]])+1,3))</f>
        <v>Ms</v>
      </c>
      <c r="D1596" t="str">
        <f t="shared" si="24"/>
        <v>Sarah</v>
      </c>
      <c r="E1596" t="str">
        <f>TRIM(LEFT(Customer_Table[[#This Row],[name]],FIND(",",Customer_Table[[#This Row],[name]])-1))</f>
        <v>Bond</v>
      </c>
    </row>
    <row r="1597" spans="1:5" ht="15.6" x14ac:dyDescent="0.3">
      <c r="A1597" s="1" t="s">
        <v>775</v>
      </c>
      <c r="B1597" s="1" t="s">
        <v>3979</v>
      </c>
      <c r="C1597" t="str">
        <f>TRIM(MID(Customer_Table[[#This Row],[name]],FIND(",",Customer_Table[[#This Row],[name]])+1,3))</f>
        <v>Mr</v>
      </c>
      <c r="D1597" t="str">
        <f t="shared" si="24"/>
        <v>Angela R.</v>
      </c>
      <c r="E1597" t="str">
        <f>TRIM(LEFT(Customer_Table[[#This Row],[name]],FIND(",",Customer_Table[[#This Row],[name]])-1))</f>
        <v>Carron</v>
      </c>
    </row>
    <row r="1598" spans="1:5" ht="15.6" x14ac:dyDescent="0.3">
      <c r="A1598" s="1" t="s">
        <v>774</v>
      </c>
      <c r="B1598" s="1" t="s">
        <v>3980</v>
      </c>
      <c r="C1598" t="str">
        <f>TRIM(MID(Customer_Table[[#This Row],[name]],FIND(",",Customer_Table[[#This Row],[name]])+1,3))</f>
        <v>Mr</v>
      </c>
      <c r="D1598" t="str">
        <f t="shared" si="24"/>
        <v>Chatham</v>
      </c>
      <c r="E1598" t="str">
        <f>TRIM(LEFT(Customer_Table[[#This Row],[name]],FIND(",",Customer_Table[[#This Row],[name]])-1))</f>
        <v>Ellwanger</v>
      </c>
    </row>
    <row r="1599" spans="1:5" ht="15.6" x14ac:dyDescent="0.3">
      <c r="A1599" s="1" t="s">
        <v>773</v>
      </c>
      <c r="B1599" s="1" t="s">
        <v>3981</v>
      </c>
      <c r="C1599" t="str">
        <f>TRIM(MID(Customer_Table[[#This Row],[name]],FIND(",",Customer_Table[[#This Row],[name]])+1,3))</f>
        <v>Mr</v>
      </c>
      <c r="D1599" t="str">
        <f t="shared" si="24"/>
        <v>Derek</v>
      </c>
      <c r="E1599" t="str">
        <f>TRIM(LEFT(Customer_Table[[#This Row],[name]],FIND(",",Customer_Table[[#This Row],[name]])-1))</f>
        <v>Hanson</v>
      </c>
    </row>
    <row r="1600" spans="1:5" ht="15.6" x14ac:dyDescent="0.3">
      <c r="A1600" s="1" t="s">
        <v>772</v>
      </c>
      <c r="B1600" s="1" t="s">
        <v>3982</v>
      </c>
      <c r="C1600" t="str">
        <f>TRIM(MID(Customer_Table[[#This Row],[name]],FIND(",",Customer_Table[[#This Row],[name]])+1,3))</f>
        <v>Mr</v>
      </c>
      <c r="D1600" t="str">
        <f t="shared" si="24"/>
        <v>Kalvin J.</v>
      </c>
      <c r="E1600" t="str">
        <f>TRIM(LEFT(Customer_Table[[#This Row],[name]],FIND(",",Customer_Table[[#This Row],[name]])-1))</f>
        <v>Tucker</v>
      </c>
    </row>
    <row r="1601" spans="1:5" ht="15.6" x14ac:dyDescent="0.3">
      <c r="A1601" s="1" t="s">
        <v>771</v>
      </c>
      <c r="B1601" s="1" t="s">
        <v>3983</v>
      </c>
      <c r="C1601" t="str">
        <f>TRIM(MID(Customer_Table[[#This Row],[name]],FIND(",",Customer_Table[[#This Row],[name]])+1,3))</f>
        <v>Mr</v>
      </c>
      <c r="D1601" t="str">
        <f t="shared" si="24"/>
        <v>Dave</v>
      </c>
      <c r="E1601" t="str">
        <f>TRIM(LEFT(Customer_Table[[#This Row],[name]],FIND(",",Customer_Table[[#This Row],[name]])-1))</f>
        <v>Counts</v>
      </c>
    </row>
    <row r="1602" spans="1:5" ht="15.6" x14ac:dyDescent="0.3">
      <c r="A1602" s="1" t="s">
        <v>770</v>
      </c>
      <c r="B1602" s="1" t="s">
        <v>3984</v>
      </c>
      <c r="C1602" t="str">
        <f>TRIM(MID(Customer_Table[[#This Row],[name]],FIND(",",Customer_Table[[#This Row],[name]])+1,3))</f>
        <v>Ms</v>
      </c>
      <c r="D1602" t="str">
        <f t="shared" ref="D1602:D1665" si="25">TRIM(MID(B1602,FIND(" ",B1602,FIND(",",B1602)+2)+1,LEN(B1602)))</f>
        <v>Barbara G.</v>
      </c>
      <c r="E1602" t="str">
        <f>TRIM(LEFT(Customer_Table[[#This Row],[name]],FIND(",",Customer_Table[[#This Row],[name]])-1))</f>
        <v>Carson</v>
      </c>
    </row>
    <row r="1603" spans="1:5" ht="15.6" x14ac:dyDescent="0.3">
      <c r="A1603" s="1" t="s">
        <v>769</v>
      </c>
      <c r="B1603" s="1" t="s">
        <v>3985</v>
      </c>
      <c r="C1603" t="str">
        <f>TRIM(MID(Customer_Table[[#This Row],[name]],FIND(",",Customer_Table[[#This Row],[name]])+1,3))</f>
        <v>Mr</v>
      </c>
      <c r="D1603" t="str">
        <f t="shared" si="25"/>
        <v>Skylar</v>
      </c>
      <c r="E1603" t="str">
        <f>TRIM(LEFT(Customer_Table[[#This Row],[name]],FIND(",",Customer_Table[[#This Row],[name]])-1))</f>
        <v>Haines</v>
      </c>
    </row>
    <row r="1604" spans="1:5" ht="15.6" x14ac:dyDescent="0.3">
      <c r="A1604" s="1" t="s">
        <v>768</v>
      </c>
      <c r="B1604" s="1" t="s">
        <v>3986</v>
      </c>
      <c r="C1604" t="str">
        <f>TRIM(MID(Customer_Table[[#This Row],[name]],FIND(",",Customer_Table[[#This Row],[name]])+1,3))</f>
        <v>Mr</v>
      </c>
      <c r="D1604" t="str">
        <f t="shared" si="25"/>
        <v>Nick</v>
      </c>
      <c r="E1604" t="str">
        <f>TRIM(LEFT(Customer_Table[[#This Row],[name]],FIND(",",Customer_Table[[#This Row],[name]])-1))</f>
        <v>Schnabel</v>
      </c>
    </row>
    <row r="1605" spans="1:5" ht="15.6" x14ac:dyDescent="0.3">
      <c r="A1605" s="1" t="s">
        <v>767</v>
      </c>
      <c r="B1605" s="1" t="s">
        <v>3987</v>
      </c>
      <c r="C1605" t="str">
        <f>TRIM(MID(Customer_Table[[#This Row],[name]],FIND(",",Customer_Table[[#This Row],[name]])+1,3))</f>
        <v>Mr</v>
      </c>
      <c r="D1605" t="str">
        <f t="shared" si="25"/>
        <v>Sunny S</v>
      </c>
      <c r="E1605" t="str">
        <f>TRIM(LEFT(Customer_Table[[#This Row],[name]],FIND(",",Customer_Table[[#This Row],[name]])-1))</f>
        <v>Thind</v>
      </c>
    </row>
    <row r="1606" spans="1:5" ht="15.6" x14ac:dyDescent="0.3">
      <c r="A1606" s="1" t="s">
        <v>766</v>
      </c>
      <c r="B1606" s="1" t="s">
        <v>3988</v>
      </c>
      <c r="C1606" t="str">
        <f>TRIM(MID(Customer_Table[[#This Row],[name]],FIND(",",Customer_Table[[#This Row],[name]])+1,3))</f>
        <v>Mr</v>
      </c>
      <c r="D1606" t="str">
        <f t="shared" si="25"/>
        <v>Anne-Marie</v>
      </c>
      <c r="E1606" t="str">
        <f>TRIM(LEFT(Customer_Table[[#This Row],[name]],FIND(",",Customer_Table[[#This Row],[name]])-1))</f>
        <v>Simon</v>
      </c>
    </row>
    <row r="1607" spans="1:5" ht="15.6" x14ac:dyDescent="0.3">
      <c r="A1607" s="1" t="s">
        <v>765</v>
      </c>
      <c r="B1607" s="1" t="s">
        <v>3989</v>
      </c>
      <c r="C1607" t="str">
        <f>TRIM(MID(Customer_Table[[#This Row],[name]],FIND(",",Customer_Table[[#This Row],[name]])+1,3))</f>
        <v>Mr</v>
      </c>
      <c r="D1607" t="str">
        <f t="shared" si="25"/>
        <v>Nicholas</v>
      </c>
      <c r="E1607" t="str">
        <f>TRIM(LEFT(Customer_Table[[#This Row],[name]],FIND(",",Customer_Table[[#This Row],[name]])-1))</f>
        <v>Arciniaga</v>
      </c>
    </row>
    <row r="1608" spans="1:5" ht="15.6" x14ac:dyDescent="0.3">
      <c r="A1608" s="1" t="s">
        <v>764</v>
      </c>
      <c r="B1608" s="1" t="s">
        <v>3990</v>
      </c>
      <c r="C1608" t="str">
        <f>TRIM(MID(Customer_Table[[#This Row],[name]],FIND(",",Customer_Table[[#This Row],[name]])+1,3))</f>
        <v>Mr</v>
      </c>
      <c r="D1608" t="str">
        <f t="shared" si="25"/>
        <v>Scott M.</v>
      </c>
      <c r="E1608" t="str">
        <f>TRIM(LEFT(Customer_Table[[#This Row],[name]],FIND(",",Customer_Table[[#This Row],[name]])-1))</f>
        <v>Ryan</v>
      </c>
    </row>
    <row r="1609" spans="1:5" ht="15.6" x14ac:dyDescent="0.3">
      <c r="A1609" s="1" t="s">
        <v>763</v>
      </c>
      <c r="B1609" s="1" t="s">
        <v>3991</v>
      </c>
      <c r="C1609" t="str">
        <f>TRIM(MID(Customer_Table[[#This Row],[name]],FIND(",",Customer_Table[[#This Row],[name]])+1,3))</f>
        <v>Ms</v>
      </c>
      <c r="D1609" t="str">
        <f t="shared" si="25"/>
        <v>Marisa A</v>
      </c>
      <c r="E1609" t="str">
        <f>TRIM(LEFT(Customer_Table[[#This Row],[name]],FIND(",",Customer_Table[[#This Row],[name]])-1))</f>
        <v>Lizak</v>
      </c>
    </row>
    <row r="1610" spans="1:5" ht="15.6" x14ac:dyDescent="0.3">
      <c r="A1610" s="1" t="s">
        <v>762</v>
      </c>
      <c r="B1610" s="1" t="s">
        <v>3992</v>
      </c>
      <c r="C1610" t="str">
        <f>TRIM(MID(Customer_Table[[#This Row],[name]],FIND(",",Customer_Table[[#This Row],[name]])+1,3))</f>
        <v>Ms</v>
      </c>
      <c r="D1610" t="str">
        <f t="shared" si="25"/>
        <v>Katie</v>
      </c>
      <c r="E1610" t="str">
        <f>TRIM(LEFT(Customer_Table[[#This Row],[name]],FIND(",",Customer_Table[[#This Row],[name]])-1))</f>
        <v>Howery</v>
      </c>
    </row>
    <row r="1611" spans="1:5" ht="15.6" x14ac:dyDescent="0.3">
      <c r="A1611" s="1" t="s">
        <v>761</v>
      </c>
      <c r="B1611" s="1" t="s">
        <v>3993</v>
      </c>
      <c r="C1611" t="str">
        <f>TRIM(MID(Customer_Table[[#This Row],[name]],FIND(",",Customer_Table[[#This Row],[name]])+1,3))</f>
        <v>Ms</v>
      </c>
      <c r="D1611" t="str">
        <f t="shared" si="25"/>
        <v>Amy L</v>
      </c>
      <c r="E1611" t="str">
        <f>TRIM(LEFT(Customer_Table[[#This Row],[name]],FIND(",",Customer_Table[[#This Row],[name]])-1))</f>
        <v>Crain</v>
      </c>
    </row>
    <row r="1612" spans="1:5" ht="15.6" x14ac:dyDescent="0.3">
      <c r="A1612" s="1" t="s">
        <v>760</v>
      </c>
      <c r="B1612" s="1" t="s">
        <v>3994</v>
      </c>
      <c r="C1612" t="str">
        <f>TRIM(MID(Customer_Table[[#This Row],[name]],FIND(",",Customer_Table[[#This Row],[name]])+1,3))</f>
        <v>Ms</v>
      </c>
      <c r="D1612" t="str">
        <f t="shared" si="25"/>
        <v>Jenna M</v>
      </c>
      <c r="E1612" t="str">
        <f>TRIM(LEFT(Customer_Table[[#This Row],[name]],FIND(",",Customer_Table[[#This Row],[name]])-1))</f>
        <v>Hotze</v>
      </c>
    </row>
    <row r="1613" spans="1:5" ht="15.6" x14ac:dyDescent="0.3">
      <c r="A1613" s="1" t="s">
        <v>759</v>
      </c>
      <c r="B1613" s="1" t="s">
        <v>3995</v>
      </c>
      <c r="C1613" t="str">
        <f>TRIM(MID(Customer_Table[[#This Row],[name]],FIND(",",Customer_Table[[#This Row],[name]])+1,3))</f>
        <v>Ms</v>
      </c>
      <c r="D1613" t="str">
        <f t="shared" si="25"/>
        <v>Elizabeth M.</v>
      </c>
      <c r="E1613" t="str">
        <f>TRIM(LEFT(Customer_Table[[#This Row],[name]],FIND(",",Customer_Table[[#This Row],[name]])-1))</f>
        <v>Chauhan</v>
      </c>
    </row>
    <row r="1614" spans="1:5" ht="15.6" x14ac:dyDescent="0.3">
      <c r="A1614" s="1" t="s">
        <v>758</v>
      </c>
      <c r="B1614" s="1" t="s">
        <v>3996</v>
      </c>
      <c r="C1614" t="str">
        <f>TRIM(MID(Customer_Table[[#This Row],[name]],FIND(",",Customer_Table[[#This Row],[name]])+1,3))</f>
        <v>Mr</v>
      </c>
      <c r="D1614" t="str">
        <f t="shared" si="25"/>
        <v>Lyazid</v>
      </c>
      <c r="E1614" t="str">
        <f>TRIM(LEFT(Customer_Table[[#This Row],[name]],FIND(",",Customer_Table[[#This Row],[name]])-1))</f>
        <v>Raab</v>
      </c>
    </row>
    <row r="1615" spans="1:5" ht="15.6" x14ac:dyDescent="0.3">
      <c r="A1615" s="1" t="s">
        <v>757</v>
      </c>
      <c r="B1615" s="1" t="s">
        <v>3997</v>
      </c>
      <c r="C1615" t="str">
        <f>TRIM(MID(Customer_Table[[#This Row],[name]],FIND(",",Customer_Table[[#This Row],[name]])+1,3))</f>
        <v>Ms</v>
      </c>
      <c r="D1615" t="str">
        <f t="shared" si="25"/>
        <v>Lindsey A.</v>
      </c>
      <c r="E1615" t="str">
        <f>TRIM(LEFT(Customer_Table[[#This Row],[name]],FIND(",",Customer_Table[[#This Row],[name]])-1))</f>
        <v>McKown</v>
      </c>
    </row>
    <row r="1616" spans="1:5" ht="15.6" x14ac:dyDescent="0.3">
      <c r="A1616" s="1" t="s">
        <v>756</v>
      </c>
      <c r="B1616" s="1" t="s">
        <v>3998</v>
      </c>
      <c r="C1616" t="str">
        <f>TRIM(MID(Customer_Table[[#This Row],[name]],FIND(",",Customer_Table[[#This Row],[name]])+1,3))</f>
        <v>Mr</v>
      </c>
      <c r="D1616" t="str">
        <f t="shared" si="25"/>
        <v>Chris</v>
      </c>
      <c r="E1616" t="str">
        <f>TRIM(LEFT(Customer_Table[[#This Row],[name]],FIND(",",Customer_Table[[#This Row],[name]])-1))</f>
        <v>Schiemann</v>
      </c>
    </row>
    <row r="1617" spans="1:5" ht="15.6" x14ac:dyDescent="0.3">
      <c r="A1617" s="1" t="s">
        <v>755</v>
      </c>
      <c r="B1617" s="1" t="s">
        <v>3999</v>
      </c>
      <c r="C1617" t="str">
        <f>TRIM(MID(Customer_Table[[#This Row],[name]],FIND(",",Customer_Table[[#This Row],[name]])+1,3))</f>
        <v>Ms</v>
      </c>
      <c r="D1617" t="str">
        <f t="shared" si="25"/>
        <v>Jennifer A</v>
      </c>
      <c r="E1617" t="str">
        <f>TRIM(LEFT(Customer_Table[[#This Row],[name]],FIND(",",Customer_Table[[#This Row],[name]])-1))</f>
        <v>Cress</v>
      </c>
    </row>
    <row r="1618" spans="1:5" ht="15.6" x14ac:dyDescent="0.3">
      <c r="A1618" s="1" t="s">
        <v>754</v>
      </c>
      <c r="B1618" s="1" t="s">
        <v>4000</v>
      </c>
      <c r="C1618" t="str">
        <f>TRIM(MID(Customer_Table[[#This Row],[name]],FIND(",",Customer_Table[[#This Row],[name]])+1,3))</f>
        <v>Mr</v>
      </c>
      <c r="D1618" t="str">
        <f t="shared" si="25"/>
        <v>Leif S.</v>
      </c>
      <c r="E1618" t="str">
        <f>TRIM(LEFT(Customer_Table[[#This Row],[name]],FIND(",",Customer_Table[[#This Row],[name]])-1))</f>
        <v>Mawson</v>
      </c>
    </row>
    <row r="1619" spans="1:5" ht="15.6" x14ac:dyDescent="0.3">
      <c r="A1619" s="1" t="s">
        <v>753</v>
      </c>
      <c r="B1619" s="1" t="s">
        <v>4001</v>
      </c>
      <c r="C1619" t="str">
        <f>TRIM(MID(Customer_Table[[#This Row],[name]],FIND(",",Customer_Table[[#This Row],[name]])+1,3))</f>
        <v>Ms</v>
      </c>
      <c r="D1619" t="str">
        <f t="shared" si="25"/>
        <v>Stephanie A</v>
      </c>
      <c r="E1619" t="str">
        <f>TRIM(LEFT(Customer_Table[[#This Row],[name]],FIND(",",Customer_Table[[#This Row],[name]])-1))</f>
        <v>Wigginton</v>
      </c>
    </row>
    <row r="1620" spans="1:5" ht="15.6" x14ac:dyDescent="0.3">
      <c r="A1620" s="1" t="s">
        <v>752</v>
      </c>
      <c r="B1620" s="1" t="s">
        <v>4002</v>
      </c>
      <c r="C1620" t="str">
        <f>TRIM(MID(Customer_Table[[#This Row],[name]],FIND(",",Customer_Table[[#This Row],[name]])+1,3))</f>
        <v>Mr</v>
      </c>
      <c r="D1620" t="str">
        <f t="shared" si="25"/>
        <v>Bo</v>
      </c>
      <c r="E1620" t="str">
        <f>TRIM(LEFT(Customer_Table[[#This Row],[name]],FIND(",",Customer_Table[[#This Row],[name]])-1))</f>
        <v>Wang</v>
      </c>
    </row>
    <row r="1621" spans="1:5" ht="15.6" x14ac:dyDescent="0.3">
      <c r="A1621" s="1" t="s">
        <v>751</v>
      </c>
      <c r="B1621" s="1" t="s">
        <v>4003</v>
      </c>
      <c r="C1621" t="str">
        <f>TRIM(MID(Customer_Table[[#This Row],[name]],FIND(",",Customer_Table[[#This Row],[name]])+1,3))</f>
        <v>Ms</v>
      </c>
      <c r="D1621" t="str">
        <f t="shared" si="25"/>
        <v>Leah</v>
      </c>
      <c r="E1621" t="str">
        <f>TRIM(LEFT(Customer_Table[[#This Row],[name]],FIND(",",Customer_Table[[#This Row],[name]])-1))</f>
        <v>Schroeder</v>
      </c>
    </row>
    <row r="1622" spans="1:5" ht="15.6" x14ac:dyDescent="0.3">
      <c r="A1622" s="1" t="s">
        <v>750</v>
      </c>
      <c r="B1622" s="1" t="s">
        <v>4004</v>
      </c>
      <c r="C1622" t="str">
        <f>TRIM(MID(Customer_Table[[#This Row],[name]],FIND(",",Customer_Table[[#This Row],[name]])+1,3))</f>
        <v>Ms</v>
      </c>
      <c r="D1622" t="str">
        <f t="shared" si="25"/>
        <v>Kara Lynne</v>
      </c>
      <c r="E1622" t="str">
        <f>TRIM(LEFT(Customer_Table[[#This Row],[name]],FIND(",",Customer_Table[[#This Row],[name]])-1))</f>
        <v>Leonard</v>
      </c>
    </row>
    <row r="1623" spans="1:5" ht="15.6" x14ac:dyDescent="0.3">
      <c r="A1623" s="1" t="s">
        <v>749</v>
      </c>
      <c r="B1623" s="1" t="s">
        <v>4005</v>
      </c>
      <c r="C1623" t="str">
        <f>TRIM(MID(Customer_Table[[#This Row],[name]],FIND(",",Customer_Table[[#This Row],[name]])+1,3))</f>
        <v>Mr</v>
      </c>
      <c r="D1623" t="str">
        <f t="shared" si="25"/>
        <v>Jeffrey</v>
      </c>
      <c r="E1623" t="str">
        <f>TRIM(LEFT(Customer_Table[[#This Row],[name]],FIND(",",Customer_Table[[#This Row],[name]])-1))</f>
        <v>Tissue</v>
      </c>
    </row>
    <row r="1624" spans="1:5" ht="15.6" x14ac:dyDescent="0.3">
      <c r="A1624" s="1" t="s">
        <v>748</v>
      </c>
      <c r="B1624" s="1" t="s">
        <v>4006</v>
      </c>
      <c r="C1624" t="str">
        <f>TRIM(MID(Customer_Table[[#This Row],[name]],FIND(",",Customer_Table[[#This Row],[name]])+1,3))</f>
        <v>Mr</v>
      </c>
      <c r="D1624" t="str">
        <f t="shared" si="25"/>
        <v>Justin</v>
      </c>
      <c r="E1624" t="str">
        <f>TRIM(LEFT(Customer_Table[[#This Row],[name]],FIND(",",Customer_Table[[#This Row],[name]])-1))</f>
        <v>Wood</v>
      </c>
    </row>
    <row r="1625" spans="1:5" ht="15.6" x14ac:dyDescent="0.3">
      <c r="A1625" s="1" t="s">
        <v>747</v>
      </c>
      <c r="B1625" s="1" t="s">
        <v>4007</v>
      </c>
      <c r="C1625" t="str">
        <f>TRIM(MID(Customer_Table[[#This Row],[name]],FIND(",",Customer_Table[[#This Row],[name]])+1,3))</f>
        <v>Ms</v>
      </c>
      <c r="D1625" t="str">
        <f t="shared" si="25"/>
        <v>Emily</v>
      </c>
      <c r="E1625" t="str">
        <f>TRIM(LEFT(Customer_Table[[#This Row],[name]],FIND(",",Customer_Table[[#This Row],[name]])-1))</f>
        <v>Denny</v>
      </c>
    </row>
    <row r="1626" spans="1:5" ht="15.6" x14ac:dyDescent="0.3">
      <c r="A1626" s="1" t="s">
        <v>746</v>
      </c>
      <c r="B1626" s="1" t="s">
        <v>4008</v>
      </c>
      <c r="C1626" t="str">
        <f>TRIM(MID(Customer_Table[[#This Row],[name]],FIND(",",Customer_Table[[#This Row],[name]])+1,3))</f>
        <v>Ms</v>
      </c>
      <c r="D1626" t="str">
        <f t="shared" si="25"/>
        <v>Rebecca</v>
      </c>
      <c r="E1626" t="str">
        <f>TRIM(LEFT(Customer_Table[[#This Row],[name]],FIND(",",Customer_Table[[#This Row],[name]])-1))</f>
        <v>Testa</v>
      </c>
    </row>
    <row r="1627" spans="1:5" ht="15.6" x14ac:dyDescent="0.3">
      <c r="A1627" s="1" t="s">
        <v>745</v>
      </c>
      <c r="B1627" s="1" t="s">
        <v>4009</v>
      </c>
      <c r="C1627" t="str">
        <f>TRIM(MID(Customer_Table[[#This Row],[name]],FIND(",",Customer_Table[[#This Row],[name]])+1,3))</f>
        <v>Mr</v>
      </c>
      <c r="D1627" t="str">
        <f t="shared" si="25"/>
        <v>Allie</v>
      </c>
      <c r="E1627" t="str">
        <f>TRIM(LEFT(Customer_Table[[#This Row],[name]],FIND(",",Customer_Table[[#This Row],[name]])-1))</f>
        <v>Mooney</v>
      </c>
    </row>
    <row r="1628" spans="1:5" ht="15.6" x14ac:dyDescent="0.3">
      <c r="A1628" s="1" t="s">
        <v>744</v>
      </c>
      <c r="B1628" s="1" t="s">
        <v>4010</v>
      </c>
      <c r="C1628" t="str">
        <f>TRIM(MID(Customer_Table[[#This Row],[name]],FIND(",",Customer_Table[[#This Row],[name]])+1,3))</f>
        <v>Ms</v>
      </c>
      <c r="D1628" t="str">
        <f t="shared" si="25"/>
        <v>Trasi</v>
      </c>
      <c r="E1628" t="str">
        <f>TRIM(LEFT(Customer_Table[[#This Row],[name]],FIND(",",Customer_Table[[#This Row],[name]])-1))</f>
        <v>Buchholtz</v>
      </c>
    </row>
    <row r="1629" spans="1:5" ht="15.6" x14ac:dyDescent="0.3">
      <c r="A1629" s="1" t="s">
        <v>743</v>
      </c>
      <c r="B1629" s="1" t="s">
        <v>4011</v>
      </c>
      <c r="C1629" t="str">
        <f>TRIM(MID(Customer_Table[[#This Row],[name]],FIND(",",Customer_Table[[#This Row],[name]])+1,3))</f>
        <v>Mr</v>
      </c>
      <c r="D1629" t="str">
        <f t="shared" si="25"/>
        <v>Kevin</v>
      </c>
      <c r="E1629" t="str">
        <f>TRIM(LEFT(Customer_Table[[#This Row],[name]],FIND(",",Customer_Table[[#This Row],[name]])-1))</f>
        <v>Hoyt</v>
      </c>
    </row>
    <row r="1630" spans="1:5" ht="15.6" x14ac:dyDescent="0.3">
      <c r="A1630" s="1" t="s">
        <v>742</v>
      </c>
      <c r="B1630" s="1" t="s">
        <v>4012</v>
      </c>
      <c r="C1630" t="str">
        <f>TRIM(MID(Customer_Table[[#This Row],[name]],FIND(",",Customer_Table[[#This Row],[name]])+1,3))</f>
        <v>Mr</v>
      </c>
      <c r="D1630" t="str">
        <f t="shared" si="25"/>
        <v>Fernando</v>
      </c>
      <c r="E1630" t="str">
        <f>TRIM(LEFT(Customer_Table[[#This Row],[name]],FIND(",",Customer_Table[[#This Row],[name]])-1))</f>
        <v>Cabada</v>
      </c>
    </row>
    <row r="1631" spans="1:5" ht="15.6" x14ac:dyDescent="0.3">
      <c r="A1631" s="1" t="s">
        <v>741</v>
      </c>
      <c r="B1631" s="1" t="s">
        <v>4013</v>
      </c>
      <c r="C1631" t="str">
        <f>TRIM(MID(Customer_Table[[#This Row],[name]],FIND(",",Customer_Table[[#This Row],[name]])+1,3))</f>
        <v>Ms</v>
      </c>
      <c r="D1631" t="str">
        <f t="shared" si="25"/>
        <v>Ieva</v>
      </c>
      <c r="E1631" t="str">
        <f>TRIM(LEFT(Customer_Table[[#This Row],[name]],FIND(",",Customer_Table[[#This Row],[name]])-1))</f>
        <v>Lobaciute</v>
      </c>
    </row>
    <row r="1632" spans="1:5" ht="15.6" x14ac:dyDescent="0.3">
      <c r="A1632" s="1" t="s">
        <v>740</v>
      </c>
      <c r="B1632" s="1" t="s">
        <v>4014</v>
      </c>
      <c r="C1632" t="str">
        <f>TRIM(MID(Customer_Table[[#This Row],[name]],FIND(",",Customer_Table[[#This Row],[name]])+1,3))</f>
        <v>Mr</v>
      </c>
      <c r="D1632" t="str">
        <f t="shared" si="25"/>
        <v>Chris</v>
      </c>
      <c r="E1632" t="str">
        <f>TRIM(LEFT(Customer_Table[[#This Row],[name]],FIND(",",Customer_Table[[#This Row],[name]])-1))</f>
        <v>Dawes</v>
      </c>
    </row>
    <row r="1633" spans="1:5" ht="15.6" x14ac:dyDescent="0.3">
      <c r="A1633" s="1" t="s">
        <v>739</v>
      </c>
      <c r="B1633" s="1" t="s">
        <v>4015</v>
      </c>
      <c r="C1633" t="str">
        <f>TRIM(MID(Customer_Table[[#This Row],[name]],FIND(",",Customer_Table[[#This Row],[name]])+1,3))</f>
        <v>Mr</v>
      </c>
      <c r="D1633" t="str">
        <f t="shared" si="25"/>
        <v>Drew L.</v>
      </c>
      <c r="E1633" t="str">
        <f>TRIM(LEFT(Customer_Table[[#This Row],[name]],FIND(",",Customer_Table[[#This Row],[name]])-1))</f>
        <v>Deppen</v>
      </c>
    </row>
    <row r="1634" spans="1:5" ht="15.6" x14ac:dyDescent="0.3">
      <c r="A1634" s="1" t="s">
        <v>738</v>
      </c>
      <c r="B1634" s="1" t="s">
        <v>4016</v>
      </c>
      <c r="C1634" t="str">
        <f>TRIM(MID(Customer_Table[[#This Row],[name]],FIND(",",Customer_Table[[#This Row],[name]])+1,3))</f>
        <v>Ms</v>
      </c>
      <c r="D1634" t="str">
        <f t="shared" si="25"/>
        <v>Christina</v>
      </c>
      <c r="E1634" t="str">
        <f>TRIM(LEFT(Customer_Table[[#This Row],[name]],FIND(",",Customer_Table[[#This Row],[name]])-1))</f>
        <v>Oberndorfer</v>
      </c>
    </row>
    <row r="1635" spans="1:5" ht="15.6" x14ac:dyDescent="0.3">
      <c r="A1635" s="1" t="s">
        <v>737</v>
      </c>
      <c r="B1635" s="1" t="s">
        <v>4017</v>
      </c>
      <c r="C1635" t="str">
        <f>TRIM(MID(Customer_Table[[#This Row],[name]],FIND(",",Customer_Table[[#This Row],[name]])+1,3))</f>
        <v>Mr</v>
      </c>
      <c r="D1635" t="str">
        <f t="shared" si="25"/>
        <v>Alexander G</v>
      </c>
      <c r="E1635" t="str">
        <f>TRIM(LEFT(Customer_Table[[#This Row],[name]],FIND(",",Customer_Table[[#This Row],[name]])-1))</f>
        <v>Hetherington</v>
      </c>
    </row>
    <row r="1636" spans="1:5" ht="15.6" x14ac:dyDescent="0.3">
      <c r="A1636" s="1" t="s">
        <v>736</v>
      </c>
      <c r="B1636" s="1" t="s">
        <v>4018</v>
      </c>
      <c r="C1636" t="str">
        <f>TRIM(MID(Customer_Table[[#This Row],[name]],FIND(",",Customer_Table[[#This Row],[name]])+1,3))</f>
        <v>Ms</v>
      </c>
      <c r="D1636" t="str">
        <f t="shared" si="25"/>
        <v>Meaghan</v>
      </c>
      <c r="E1636" t="str">
        <f>TRIM(LEFT(Customer_Table[[#This Row],[name]],FIND(",",Customer_Table[[#This Row],[name]])-1))</f>
        <v>Murray</v>
      </c>
    </row>
    <row r="1637" spans="1:5" ht="15.6" x14ac:dyDescent="0.3">
      <c r="A1637" s="1" t="s">
        <v>735</v>
      </c>
      <c r="B1637" s="1" t="s">
        <v>4019</v>
      </c>
      <c r="C1637" t="str">
        <f>TRIM(MID(Customer_Table[[#This Row],[name]],FIND(",",Customer_Table[[#This Row],[name]])+1,3))</f>
        <v>Ms</v>
      </c>
      <c r="D1637" t="str">
        <f t="shared" si="25"/>
        <v>Kristin</v>
      </c>
      <c r="E1637" t="str">
        <f>TRIM(LEFT(Customer_Table[[#This Row],[name]],FIND(",",Customer_Table[[#This Row],[name]])-1))</f>
        <v>Higden</v>
      </c>
    </row>
    <row r="1638" spans="1:5" ht="15.6" x14ac:dyDescent="0.3">
      <c r="A1638" s="1" t="s">
        <v>734</v>
      </c>
      <c r="B1638" s="1" t="s">
        <v>4020</v>
      </c>
      <c r="C1638" t="str">
        <f>TRIM(MID(Customer_Table[[#This Row],[name]],FIND(",",Customer_Table[[#This Row],[name]])+1,3))</f>
        <v>Ms</v>
      </c>
      <c r="D1638" t="str">
        <f t="shared" si="25"/>
        <v>Andrea K.</v>
      </c>
      <c r="E1638" t="str">
        <f>TRIM(LEFT(Customer_Table[[#This Row],[name]],FIND(",",Customer_Table[[#This Row],[name]])-1))</f>
        <v>Rediger</v>
      </c>
    </row>
    <row r="1639" spans="1:5" ht="15.6" x14ac:dyDescent="0.3">
      <c r="A1639" s="1" t="s">
        <v>733</v>
      </c>
      <c r="B1639" s="1" t="s">
        <v>4021</v>
      </c>
      <c r="C1639" t="str">
        <f>TRIM(MID(Customer_Table[[#This Row],[name]],FIND(",",Customer_Table[[#This Row],[name]])+1,3))</f>
        <v>Ms</v>
      </c>
      <c r="D1639" t="str">
        <f t="shared" si="25"/>
        <v>Kris</v>
      </c>
      <c r="E1639" t="str">
        <f>TRIM(LEFT(Customer_Table[[#This Row],[name]],FIND(",",Customer_Table[[#This Row],[name]])-1))</f>
        <v>Huff</v>
      </c>
    </row>
    <row r="1640" spans="1:5" ht="15.6" x14ac:dyDescent="0.3">
      <c r="A1640" s="1" t="s">
        <v>732</v>
      </c>
      <c r="B1640" s="1" t="s">
        <v>4022</v>
      </c>
      <c r="C1640" t="str">
        <f>TRIM(MID(Customer_Table[[#This Row],[name]],FIND(",",Customer_Table[[#This Row],[name]])+1,3))</f>
        <v>Mr</v>
      </c>
      <c r="D1640" t="str">
        <f t="shared" si="25"/>
        <v>Alden W</v>
      </c>
      <c r="E1640" t="str">
        <f>TRIM(LEFT(Customer_Table[[#This Row],[name]],FIND(",",Customer_Table[[#This Row],[name]])-1))</f>
        <v>Hall</v>
      </c>
    </row>
    <row r="1641" spans="1:5" ht="15.6" x14ac:dyDescent="0.3">
      <c r="A1641" s="1" t="s">
        <v>731</v>
      </c>
      <c r="B1641" s="1" t="s">
        <v>4023</v>
      </c>
      <c r="C1641" t="str">
        <f>TRIM(MID(Customer_Table[[#This Row],[name]],FIND(",",Customer_Table[[#This Row],[name]])+1,3))</f>
        <v>Ms</v>
      </c>
      <c r="D1641" t="str">
        <f t="shared" si="25"/>
        <v>Suzanne M</v>
      </c>
      <c r="E1641" t="str">
        <f>TRIM(LEFT(Customer_Table[[#This Row],[name]],FIND(",",Customer_Table[[#This Row],[name]])-1))</f>
        <v>Grise</v>
      </c>
    </row>
    <row r="1642" spans="1:5" ht="15.6" x14ac:dyDescent="0.3">
      <c r="A1642" s="1" t="s">
        <v>730</v>
      </c>
      <c r="B1642" s="1" t="s">
        <v>4024</v>
      </c>
      <c r="C1642" t="str">
        <f>TRIM(MID(Customer_Table[[#This Row],[name]],FIND(",",Customer_Table[[#This Row],[name]])+1,3))</f>
        <v>Ms</v>
      </c>
      <c r="D1642" t="str">
        <f t="shared" si="25"/>
        <v>Heidi Z.</v>
      </c>
      <c r="E1642" t="str">
        <f>TRIM(LEFT(Customer_Table[[#This Row],[name]],FIND(",",Customer_Table[[#This Row],[name]])-1))</f>
        <v>Skildum</v>
      </c>
    </row>
    <row r="1643" spans="1:5" ht="15.6" x14ac:dyDescent="0.3">
      <c r="A1643" s="1" t="s">
        <v>729</v>
      </c>
      <c r="B1643" s="1" t="s">
        <v>4025</v>
      </c>
      <c r="C1643" t="str">
        <f>TRIM(MID(Customer_Table[[#This Row],[name]],FIND(",",Customer_Table[[#This Row],[name]])+1,3))</f>
        <v>Ms</v>
      </c>
      <c r="D1643" t="str">
        <f t="shared" si="25"/>
        <v>Carolyn</v>
      </c>
      <c r="E1643" t="str">
        <f>TRIM(LEFT(Customer_Table[[#This Row],[name]],FIND(",",Customer_Table[[#This Row],[name]])-1))</f>
        <v>Yang</v>
      </c>
    </row>
    <row r="1644" spans="1:5" ht="15.6" x14ac:dyDescent="0.3">
      <c r="A1644" s="1" t="s">
        <v>728</v>
      </c>
      <c r="B1644" s="1" t="s">
        <v>4026</v>
      </c>
      <c r="C1644" t="str">
        <f>TRIM(MID(Customer_Table[[#This Row],[name]],FIND(",",Customer_Table[[#This Row],[name]])+1,3))</f>
        <v>Ms</v>
      </c>
      <c r="D1644" t="str">
        <f t="shared" si="25"/>
        <v>Sabine</v>
      </c>
      <c r="E1644" t="str">
        <f>TRIM(LEFT(Customer_Table[[#This Row],[name]],FIND(",",Customer_Table[[#This Row],[name]])-1))</f>
        <v>Fischer-Daly</v>
      </c>
    </row>
    <row r="1645" spans="1:5" ht="15.6" x14ac:dyDescent="0.3">
      <c r="A1645" s="1" t="s">
        <v>727</v>
      </c>
      <c r="B1645" s="1" t="s">
        <v>4027</v>
      </c>
      <c r="C1645" t="str">
        <f>TRIM(MID(Customer_Table[[#This Row],[name]],FIND(",",Customer_Table[[#This Row],[name]])+1,3))</f>
        <v>Mr</v>
      </c>
      <c r="D1645" t="str">
        <f t="shared" si="25"/>
        <v>Bobby</v>
      </c>
      <c r="E1645" t="str">
        <f>TRIM(LEFT(Customer_Table[[#This Row],[name]],FIND(",",Customer_Table[[#This Row],[name]])-1))</f>
        <v>Asher</v>
      </c>
    </row>
    <row r="1646" spans="1:5" ht="15.6" x14ac:dyDescent="0.3">
      <c r="A1646" s="1" t="s">
        <v>726</v>
      </c>
      <c r="B1646" s="1" t="s">
        <v>4028</v>
      </c>
      <c r="C1646" t="str">
        <f>TRIM(MID(Customer_Table[[#This Row],[name]],FIND(",",Customer_Table[[#This Row],[name]])+1,3))</f>
        <v>Mr</v>
      </c>
      <c r="D1646" t="str">
        <f t="shared" si="25"/>
        <v>Fan</v>
      </c>
      <c r="E1646" t="str">
        <f>TRIM(LEFT(Customer_Table[[#This Row],[name]],FIND(",",Customer_Table[[#This Row],[name]])-1))</f>
        <v>Zhou</v>
      </c>
    </row>
    <row r="1647" spans="1:5" ht="15.6" x14ac:dyDescent="0.3">
      <c r="A1647" s="1" t="s">
        <v>725</v>
      </c>
      <c r="B1647" s="1" t="s">
        <v>4029</v>
      </c>
      <c r="C1647" t="str">
        <f>TRIM(MID(Customer_Table[[#This Row],[name]],FIND(",",Customer_Table[[#This Row],[name]])+1,3))</f>
        <v>Mr</v>
      </c>
      <c r="D1647" t="str">
        <f t="shared" si="25"/>
        <v>Rachel M</v>
      </c>
      <c r="E1647" t="str">
        <f>TRIM(LEFT(Customer_Table[[#This Row],[name]],FIND(",",Customer_Table[[#This Row],[name]])-1))</f>
        <v>Rudder</v>
      </c>
    </row>
    <row r="1648" spans="1:5" ht="15.6" x14ac:dyDescent="0.3">
      <c r="A1648" s="1" t="s">
        <v>724</v>
      </c>
      <c r="B1648" s="1" t="s">
        <v>4030</v>
      </c>
      <c r="C1648" t="str">
        <f>TRIM(MID(Customer_Table[[#This Row],[name]],FIND(",",Customer_Table[[#This Row],[name]])+1,3))</f>
        <v>Mr</v>
      </c>
      <c r="D1648" t="str">
        <f t="shared" si="25"/>
        <v>Greg</v>
      </c>
      <c r="E1648" t="str">
        <f>TRIM(LEFT(Customer_Table[[#This Row],[name]],FIND(",",Customer_Table[[#This Row],[name]])-1))</f>
        <v>Cartmell</v>
      </c>
    </row>
    <row r="1649" spans="1:5" ht="15.6" x14ac:dyDescent="0.3">
      <c r="A1649" s="1" t="s">
        <v>723</v>
      </c>
      <c r="B1649" s="1" t="s">
        <v>4031</v>
      </c>
      <c r="C1649" t="str">
        <f>TRIM(MID(Customer_Table[[#This Row],[name]],FIND(",",Customer_Table[[#This Row],[name]])+1,3))</f>
        <v>Mr</v>
      </c>
      <c r="D1649" t="str">
        <f t="shared" si="25"/>
        <v>Dan</v>
      </c>
      <c r="E1649" t="str">
        <f>TRIM(LEFT(Customer_Table[[#This Row],[name]],FIND(",",Customer_Table[[#This Row],[name]])-1))</f>
        <v>Troland</v>
      </c>
    </row>
    <row r="1650" spans="1:5" ht="15.6" x14ac:dyDescent="0.3">
      <c r="A1650" s="1" t="s">
        <v>722</v>
      </c>
      <c r="B1650" s="1" t="s">
        <v>4032</v>
      </c>
      <c r="C1650" t="str">
        <f>TRIM(MID(Customer_Table[[#This Row],[name]],FIND(",",Customer_Table[[#This Row],[name]])+1,3))</f>
        <v>Ms</v>
      </c>
      <c r="D1650" t="str">
        <f t="shared" si="25"/>
        <v>Jennifer A</v>
      </c>
      <c r="E1650" t="str">
        <f>TRIM(LEFT(Customer_Table[[#This Row],[name]],FIND(",",Customer_Table[[#This Row],[name]])-1))</f>
        <v>Hall</v>
      </c>
    </row>
    <row r="1651" spans="1:5" ht="15.6" x14ac:dyDescent="0.3">
      <c r="A1651" s="1" t="s">
        <v>721</v>
      </c>
      <c r="B1651" s="1" t="s">
        <v>4033</v>
      </c>
      <c r="C1651" t="str">
        <f>TRIM(MID(Customer_Table[[#This Row],[name]],FIND(",",Customer_Table[[#This Row],[name]])+1,3))</f>
        <v>Mr</v>
      </c>
      <c r="D1651" t="str">
        <f t="shared" si="25"/>
        <v>Jessica</v>
      </c>
      <c r="E1651" t="str">
        <f>TRIM(LEFT(Customer_Table[[#This Row],[name]],FIND(",",Customer_Table[[#This Row],[name]])-1))</f>
        <v>Berg</v>
      </c>
    </row>
    <row r="1652" spans="1:5" ht="15.6" x14ac:dyDescent="0.3">
      <c r="A1652" s="1" t="s">
        <v>720</v>
      </c>
      <c r="B1652" s="1" t="s">
        <v>4034</v>
      </c>
      <c r="C1652" t="str">
        <f>TRIM(MID(Customer_Table[[#This Row],[name]],FIND(",",Customer_Table[[#This Row],[name]])+1,3))</f>
        <v>Mr</v>
      </c>
      <c r="D1652" t="str">
        <f t="shared" si="25"/>
        <v>Chaiwat</v>
      </c>
      <c r="E1652" t="str">
        <f>TRIM(LEFT(Customer_Table[[#This Row],[name]],FIND(",",Customer_Table[[#This Row],[name]])-1))</f>
        <v>Engtrakul</v>
      </c>
    </row>
    <row r="1653" spans="1:5" ht="15.6" x14ac:dyDescent="0.3">
      <c r="A1653" s="1" t="s">
        <v>719</v>
      </c>
      <c r="B1653" s="1" t="s">
        <v>4035</v>
      </c>
      <c r="C1653" t="str">
        <f>TRIM(MID(Customer_Table[[#This Row],[name]],FIND(",",Customer_Table[[#This Row],[name]])+1,3))</f>
        <v>Ms</v>
      </c>
      <c r="D1653" t="str">
        <f t="shared" si="25"/>
        <v>Kerri</v>
      </c>
      <c r="E1653" t="str">
        <f>TRIM(LEFT(Customer_Table[[#This Row],[name]],FIND(",",Customer_Table[[#This Row],[name]])-1))</f>
        <v>Leonhardt</v>
      </c>
    </row>
    <row r="1654" spans="1:5" ht="15.6" x14ac:dyDescent="0.3">
      <c r="A1654" s="1" t="s">
        <v>718</v>
      </c>
      <c r="B1654" s="1" t="s">
        <v>4036</v>
      </c>
      <c r="C1654" t="str">
        <f>TRIM(MID(Customer_Table[[#This Row],[name]],FIND(",",Customer_Table[[#This Row],[name]])+1,3))</f>
        <v>Ms</v>
      </c>
      <c r="D1654" t="str">
        <f t="shared" si="25"/>
        <v>Lisa</v>
      </c>
      <c r="E1654" t="str">
        <f>TRIM(LEFT(Customer_Table[[#This Row],[name]],FIND(",",Customer_Table[[#This Row],[name]])-1))</f>
        <v>Goetz</v>
      </c>
    </row>
    <row r="1655" spans="1:5" ht="15.6" x14ac:dyDescent="0.3">
      <c r="A1655" s="1" t="s">
        <v>717</v>
      </c>
      <c r="B1655" s="1" t="s">
        <v>4037</v>
      </c>
      <c r="C1655" t="str">
        <f>TRIM(MID(Customer_Table[[#This Row],[name]],FIND(",",Customer_Table[[#This Row],[name]])+1,3))</f>
        <v>Mr</v>
      </c>
      <c r="D1655" t="str">
        <f t="shared" si="25"/>
        <v>Nicholas G</v>
      </c>
      <c r="E1655" t="str">
        <f>TRIM(LEFT(Customer_Table[[#This Row],[name]],FIND(",",Customer_Table[[#This Row],[name]])-1))</f>
        <v>Cacharelis</v>
      </c>
    </row>
    <row r="1656" spans="1:5" ht="15.6" x14ac:dyDescent="0.3">
      <c r="A1656" s="1" t="s">
        <v>716</v>
      </c>
      <c r="B1656" s="1" t="s">
        <v>4038</v>
      </c>
      <c r="C1656" t="str">
        <f>TRIM(MID(Customer_Table[[#This Row],[name]],FIND(",",Customer_Table[[#This Row],[name]])+1,3))</f>
        <v>Mr</v>
      </c>
      <c r="D1656" t="str">
        <f t="shared" si="25"/>
        <v>Vasilis S</v>
      </c>
      <c r="E1656" t="str">
        <f>TRIM(LEFT(Customer_Table[[#This Row],[name]],FIND(",",Customer_Table[[#This Row],[name]])-1))</f>
        <v>Kariolis</v>
      </c>
    </row>
    <row r="1657" spans="1:5" ht="15.6" x14ac:dyDescent="0.3">
      <c r="A1657" s="1" t="s">
        <v>715</v>
      </c>
      <c r="B1657" s="1" t="s">
        <v>4039</v>
      </c>
      <c r="C1657" t="str">
        <f>TRIM(MID(Customer_Table[[#This Row],[name]],FIND(",",Customer_Table[[#This Row],[name]])+1,3))</f>
        <v>Mr</v>
      </c>
      <c r="D1657" t="str">
        <f t="shared" si="25"/>
        <v>Michael P</v>
      </c>
      <c r="E1657" t="str">
        <f>TRIM(LEFT(Customer_Table[[#This Row],[name]],FIND(",",Customer_Table[[#This Row],[name]])-1))</f>
        <v>Zelwin</v>
      </c>
    </row>
    <row r="1658" spans="1:5" ht="15.6" x14ac:dyDescent="0.3">
      <c r="A1658" s="1" t="s">
        <v>714</v>
      </c>
      <c r="B1658" s="1" t="s">
        <v>4040</v>
      </c>
      <c r="C1658" t="str">
        <f>TRIM(MID(Customer_Table[[#This Row],[name]],FIND(",",Customer_Table[[#This Row],[name]])+1,3))</f>
        <v>Ms</v>
      </c>
      <c r="D1658" t="str">
        <f t="shared" si="25"/>
        <v>Colleen C.</v>
      </c>
      <c r="E1658" t="str">
        <f>TRIM(LEFT(Customer_Table[[#This Row],[name]],FIND(",",Customer_Table[[#This Row],[name]])-1))</f>
        <v>Barry</v>
      </c>
    </row>
    <row r="1659" spans="1:5" ht="15.6" x14ac:dyDescent="0.3">
      <c r="A1659" s="1" t="s">
        <v>713</v>
      </c>
      <c r="B1659" s="1" t="s">
        <v>4041</v>
      </c>
      <c r="C1659" t="str">
        <f>TRIM(MID(Customer_Table[[#This Row],[name]],FIND(",",Customer_Table[[#This Row],[name]])+1,3))</f>
        <v>Mr</v>
      </c>
      <c r="D1659" t="str">
        <f t="shared" si="25"/>
        <v>Annika</v>
      </c>
      <c r="E1659" t="str">
        <f>TRIM(LEFT(Customer_Table[[#This Row],[name]],FIND(",",Customer_Table[[#This Row],[name]])-1))</f>
        <v>Bannon</v>
      </c>
    </row>
    <row r="1660" spans="1:5" ht="15.6" x14ac:dyDescent="0.3">
      <c r="A1660" s="1" t="s">
        <v>712</v>
      </c>
      <c r="B1660" s="1" t="s">
        <v>4042</v>
      </c>
      <c r="C1660" t="str">
        <f>TRIM(MID(Customer_Table[[#This Row],[name]],FIND(",",Customer_Table[[#This Row],[name]])+1,3))</f>
        <v>Ms</v>
      </c>
      <c r="D1660" t="str">
        <f t="shared" si="25"/>
        <v>Kelly</v>
      </c>
      <c r="E1660" t="str">
        <f>TRIM(LEFT(Customer_Table[[#This Row],[name]],FIND(",",Customer_Table[[#This Row],[name]])-1))</f>
        <v>Chang</v>
      </c>
    </row>
    <row r="1661" spans="1:5" ht="15.6" x14ac:dyDescent="0.3">
      <c r="A1661" s="1" t="s">
        <v>711</v>
      </c>
      <c r="B1661" s="1" t="s">
        <v>4043</v>
      </c>
      <c r="C1661" t="str">
        <f>TRIM(MID(Customer_Table[[#This Row],[name]],FIND(",",Customer_Table[[#This Row],[name]])+1,3))</f>
        <v>Mr</v>
      </c>
      <c r="D1661" t="str">
        <f t="shared" si="25"/>
        <v>Nicholas C.</v>
      </c>
      <c r="E1661" t="str">
        <f>TRIM(LEFT(Customer_Table[[#This Row],[name]],FIND(",",Customer_Table[[#This Row],[name]])-1))</f>
        <v>Vetter</v>
      </c>
    </row>
    <row r="1662" spans="1:5" ht="15.6" x14ac:dyDescent="0.3">
      <c r="A1662" s="1" t="s">
        <v>710</v>
      </c>
      <c r="B1662" s="1" t="s">
        <v>4044</v>
      </c>
      <c r="C1662" t="str">
        <f>TRIM(MID(Customer_Table[[#This Row],[name]],FIND(",",Customer_Table[[#This Row],[name]])+1,3))</f>
        <v>Mr</v>
      </c>
      <c r="D1662" t="str">
        <f t="shared" si="25"/>
        <v>Kelly K</v>
      </c>
      <c r="E1662" t="str">
        <f>TRIM(LEFT(Customer_Table[[#This Row],[name]],FIND(",",Customer_Table[[#This Row],[name]])-1))</f>
        <v>Jablonski</v>
      </c>
    </row>
    <row r="1663" spans="1:5" ht="15.6" x14ac:dyDescent="0.3">
      <c r="A1663" s="1" t="s">
        <v>709</v>
      </c>
      <c r="B1663" s="1" t="s">
        <v>4045</v>
      </c>
      <c r="C1663" t="str">
        <f>TRIM(MID(Customer_Table[[#This Row],[name]],FIND(",",Customer_Table[[#This Row],[name]])+1,3))</f>
        <v>Mr</v>
      </c>
      <c r="D1663" t="str">
        <f t="shared" si="25"/>
        <v>Andrew</v>
      </c>
      <c r="E1663" t="str">
        <f>TRIM(LEFT(Customer_Table[[#This Row],[name]],FIND(",",Customer_Table[[#This Row],[name]])-1))</f>
        <v>Jakubowitch</v>
      </c>
    </row>
    <row r="1664" spans="1:5" ht="15.6" x14ac:dyDescent="0.3">
      <c r="A1664" s="1" t="s">
        <v>708</v>
      </c>
      <c r="B1664" s="1" t="s">
        <v>4046</v>
      </c>
      <c r="C1664" t="str">
        <f>TRIM(MID(Customer_Table[[#This Row],[name]],FIND(",",Customer_Table[[#This Row],[name]])+1,3))</f>
        <v>Ms</v>
      </c>
      <c r="D1664" t="str">
        <f t="shared" si="25"/>
        <v>Hannah</v>
      </c>
      <c r="E1664" t="str">
        <f>TRIM(LEFT(Customer_Table[[#This Row],[name]],FIND(",",Customer_Table[[#This Row],[name]])-1))</f>
        <v>Altshuler</v>
      </c>
    </row>
    <row r="1665" spans="1:5" ht="15.6" x14ac:dyDescent="0.3">
      <c r="A1665" s="1" t="s">
        <v>707</v>
      </c>
      <c r="B1665" s="1" t="s">
        <v>4047</v>
      </c>
      <c r="C1665" t="str">
        <f>TRIM(MID(Customer_Table[[#This Row],[name]],FIND(",",Customer_Table[[#This Row],[name]])+1,3))</f>
        <v>Mr</v>
      </c>
      <c r="D1665" t="str">
        <f t="shared" si="25"/>
        <v>Patricio Sr.</v>
      </c>
      <c r="E1665" t="str">
        <f>TRIM(LEFT(Customer_Table[[#This Row],[name]],FIND(",",Customer_Table[[#This Row],[name]])-1))</f>
        <v>Ugarte</v>
      </c>
    </row>
    <row r="1666" spans="1:5" ht="15.6" x14ac:dyDescent="0.3">
      <c r="A1666" s="1" t="s">
        <v>706</v>
      </c>
      <c r="B1666" s="1" t="s">
        <v>4048</v>
      </c>
      <c r="C1666" t="str">
        <f>TRIM(MID(Customer_Table[[#This Row],[name]],FIND(",",Customer_Table[[#This Row],[name]])+1,3))</f>
        <v>Mr</v>
      </c>
      <c r="D1666" t="str">
        <f t="shared" ref="D1666:D1729" si="26">TRIM(MID(B1666,FIND(" ",B1666,FIND(",",B1666)+2)+1,LEN(B1666)))</f>
        <v>Robert B</v>
      </c>
      <c r="E1666" t="str">
        <f>TRIM(LEFT(Customer_Table[[#This Row],[name]],FIND(",",Customer_Table[[#This Row],[name]])-1))</f>
        <v>Tusso</v>
      </c>
    </row>
    <row r="1667" spans="1:5" ht="15.6" x14ac:dyDescent="0.3">
      <c r="A1667" s="1" t="s">
        <v>705</v>
      </c>
      <c r="B1667" s="1" t="s">
        <v>4049</v>
      </c>
      <c r="C1667" t="str">
        <f>TRIM(MID(Customer_Table[[#This Row],[name]],FIND(",",Customer_Table[[#This Row],[name]])+1,3))</f>
        <v>Mr</v>
      </c>
      <c r="D1667" t="str">
        <f t="shared" si="26"/>
        <v>Benjamin M</v>
      </c>
      <c r="E1667" t="str">
        <f>TRIM(LEFT(Customer_Table[[#This Row],[name]],FIND(",",Customer_Table[[#This Row],[name]])-1))</f>
        <v>Johnson</v>
      </c>
    </row>
    <row r="1668" spans="1:5" ht="15.6" x14ac:dyDescent="0.3">
      <c r="A1668" s="1" t="s">
        <v>704</v>
      </c>
      <c r="B1668" s="1" t="s">
        <v>4050</v>
      </c>
      <c r="C1668" t="str">
        <f>TRIM(MID(Customer_Table[[#This Row],[name]],FIND(",",Customer_Table[[#This Row],[name]])+1,3))</f>
        <v>Mr</v>
      </c>
      <c r="D1668" t="str">
        <f t="shared" si="26"/>
        <v>Robert</v>
      </c>
      <c r="E1668" t="str">
        <f>TRIM(LEFT(Customer_Table[[#This Row],[name]],FIND(",",Customer_Table[[#This Row],[name]])-1))</f>
        <v>Landry</v>
      </c>
    </row>
    <row r="1669" spans="1:5" ht="15.6" x14ac:dyDescent="0.3">
      <c r="A1669" s="1" t="s">
        <v>703</v>
      </c>
      <c r="B1669" s="1" t="s">
        <v>4051</v>
      </c>
      <c r="C1669" t="str">
        <f>TRIM(MID(Customer_Table[[#This Row],[name]],FIND(",",Customer_Table[[#This Row],[name]])+1,3))</f>
        <v>Mr</v>
      </c>
      <c r="D1669" t="str">
        <f t="shared" si="26"/>
        <v>Eric R.</v>
      </c>
      <c r="E1669" t="str">
        <f>TRIM(LEFT(Customer_Table[[#This Row],[name]],FIND(",",Customer_Table[[#This Row],[name]])-1))</f>
        <v>McDonald</v>
      </c>
    </row>
    <row r="1670" spans="1:5" ht="15.6" x14ac:dyDescent="0.3">
      <c r="A1670" s="1" t="s">
        <v>702</v>
      </c>
      <c r="B1670" s="1" t="s">
        <v>4052</v>
      </c>
      <c r="C1670" t="str">
        <f>TRIM(MID(Customer_Table[[#This Row],[name]],FIND(",",Customer_Table[[#This Row],[name]])+1,3))</f>
        <v>Mr</v>
      </c>
      <c r="D1670" t="str">
        <f t="shared" si="26"/>
        <v>Matthew</v>
      </c>
      <c r="E1670" t="str">
        <f>TRIM(LEFT(Customer_Table[[#This Row],[name]],FIND(",",Customer_Table[[#This Row],[name]])-1))</f>
        <v>Dunlap</v>
      </c>
    </row>
    <row r="1671" spans="1:5" ht="15.6" x14ac:dyDescent="0.3">
      <c r="A1671" s="1" t="s">
        <v>701</v>
      </c>
      <c r="B1671" s="1" t="s">
        <v>4053</v>
      </c>
      <c r="C1671" t="str">
        <f>TRIM(MID(Customer_Table[[#This Row],[name]],FIND(",",Customer_Table[[#This Row],[name]])+1,3))</f>
        <v>Mr</v>
      </c>
      <c r="D1671" t="str">
        <f t="shared" si="26"/>
        <v>Bob R</v>
      </c>
      <c r="E1671" t="str">
        <f>TRIM(LEFT(Customer_Table[[#This Row],[name]],FIND(",",Customer_Table[[#This Row],[name]])-1))</f>
        <v>Larue</v>
      </c>
    </row>
    <row r="1672" spans="1:5" ht="15.6" x14ac:dyDescent="0.3">
      <c r="A1672" s="1" t="s">
        <v>700</v>
      </c>
      <c r="B1672" s="1" t="s">
        <v>4054</v>
      </c>
      <c r="C1672" t="str">
        <f>TRIM(MID(Customer_Table[[#This Row],[name]],FIND(",",Customer_Table[[#This Row],[name]])+1,3))</f>
        <v>Ms</v>
      </c>
      <c r="D1672" t="str">
        <f t="shared" si="26"/>
        <v>Stephanie J.</v>
      </c>
      <c r="E1672" t="str">
        <f>TRIM(LEFT(Customer_Table[[#This Row],[name]],FIND(",",Customer_Table[[#This Row],[name]])-1))</f>
        <v>Hodge</v>
      </c>
    </row>
    <row r="1673" spans="1:5" ht="15.6" x14ac:dyDescent="0.3">
      <c r="A1673" s="1" t="s">
        <v>699</v>
      </c>
      <c r="B1673" s="1" t="s">
        <v>4055</v>
      </c>
      <c r="C1673" t="str">
        <f>TRIM(MID(Customer_Table[[#This Row],[name]],FIND(",",Customer_Table[[#This Row],[name]])+1,3))</f>
        <v>Mr</v>
      </c>
      <c r="D1673" t="str">
        <f t="shared" si="26"/>
        <v>Jake</v>
      </c>
      <c r="E1673" t="str">
        <f>TRIM(LEFT(Customer_Table[[#This Row],[name]],FIND(",",Customer_Table[[#This Row],[name]])-1))</f>
        <v>Marcus</v>
      </c>
    </row>
    <row r="1674" spans="1:5" ht="15.6" x14ac:dyDescent="0.3">
      <c r="A1674" s="1" t="s">
        <v>698</v>
      </c>
      <c r="B1674" s="1" t="s">
        <v>4056</v>
      </c>
      <c r="C1674" t="str">
        <f>TRIM(MID(Customer_Table[[#This Row],[name]],FIND(",",Customer_Table[[#This Row],[name]])+1,3))</f>
        <v>Ms</v>
      </c>
      <c r="D1674" t="str">
        <f t="shared" si="26"/>
        <v>Alison L.</v>
      </c>
      <c r="E1674" t="str">
        <f>TRIM(LEFT(Customer_Table[[#This Row],[name]],FIND(",",Customer_Table[[#This Row],[name]])-1))</f>
        <v>Daubert</v>
      </c>
    </row>
    <row r="1675" spans="1:5" ht="15.6" x14ac:dyDescent="0.3">
      <c r="A1675" s="1" t="s">
        <v>697</v>
      </c>
      <c r="B1675" s="1" t="s">
        <v>4057</v>
      </c>
      <c r="C1675" t="str">
        <f>TRIM(MID(Customer_Table[[#This Row],[name]],FIND(",",Customer_Table[[#This Row],[name]])+1,3))</f>
        <v>Ms</v>
      </c>
      <c r="D1675" t="str">
        <f t="shared" si="26"/>
        <v>Lindsay M</v>
      </c>
      <c r="E1675" t="str">
        <f>TRIM(LEFT(Customer_Table[[#This Row],[name]],FIND(",",Customer_Table[[#This Row],[name]])-1))</f>
        <v>Close</v>
      </c>
    </row>
    <row r="1676" spans="1:5" ht="15.6" x14ac:dyDescent="0.3">
      <c r="A1676" s="1" t="s">
        <v>696</v>
      </c>
      <c r="B1676" s="1" t="s">
        <v>4058</v>
      </c>
      <c r="C1676" t="str">
        <f>TRIM(MID(Customer_Table[[#This Row],[name]],FIND(",",Customer_Table[[#This Row],[name]])+1,3))</f>
        <v>Mr</v>
      </c>
      <c r="D1676" t="str">
        <f t="shared" si="26"/>
        <v>Guillaume</v>
      </c>
      <c r="E1676" t="str">
        <f>TRIM(LEFT(Customer_Table[[#This Row],[name]],FIND(",",Customer_Table[[#This Row],[name]])-1))</f>
        <v>Roels</v>
      </c>
    </row>
    <row r="1677" spans="1:5" ht="15.6" x14ac:dyDescent="0.3">
      <c r="A1677" s="1" t="s">
        <v>695</v>
      </c>
      <c r="B1677" s="1" t="s">
        <v>4059</v>
      </c>
      <c r="C1677" t="str">
        <f>TRIM(MID(Customer_Table[[#This Row],[name]],FIND(",",Customer_Table[[#This Row],[name]])+1,3))</f>
        <v>Ms</v>
      </c>
      <c r="D1677" t="str">
        <f t="shared" si="26"/>
        <v>Kaylee</v>
      </c>
      <c r="E1677" t="str">
        <f>TRIM(LEFT(Customer_Table[[#This Row],[name]],FIND(",",Customer_Table[[#This Row],[name]])-1))</f>
        <v>Venosky</v>
      </c>
    </row>
    <row r="1678" spans="1:5" ht="15.6" x14ac:dyDescent="0.3">
      <c r="A1678" s="1" t="s">
        <v>694</v>
      </c>
      <c r="B1678" s="1" t="s">
        <v>4060</v>
      </c>
      <c r="C1678" t="str">
        <f>TRIM(MID(Customer_Table[[#This Row],[name]],FIND(",",Customer_Table[[#This Row],[name]])+1,3))</f>
        <v>Ms</v>
      </c>
      <c r="D1678" t="str">
        <f t="shared" si="26"/>
        <v>Theresa</v>
      </c>
      <c r="E1678" t="str">
        <f>TRIM(LEFT(Customer_Table[[#This Row],[name]],FIND(",",Customer_Table[[#This Row],[name]])-1))</f>
        <v>Gosnell</v>
      </c>
    </row>
    <row r="1679" spans="1:5" ht="15.6" x14ac:dyDescent="0.3">
      <c r="A1679" s="1" t="s">
        <v>693</v>
      </c>
      <c r="B1679" s="1" t="s">
        <v>4061</v>
      </c>
      <c r="C1679" t="str">
        <f>TRIM(MID(Customer_Table[[#This Row],[name]],FIND(",",Customer_Table[[#This Row],[name]])+1,3))</f>
        <v>Mr</v>
      </c>
      <c r="D1679" t="str">
        <f t="shared" si="26"/>
        <v>Travis G.</v>
      </c>
      <c r="E1679" t="str">
        <f>TRIM(LEFT(Customer_Table[[#This Row],[name]],FIND(",",Customer_Table[[#This Row],[name]])-1))</f>
        <v>Chewning-Kulick</v>
      </c>
    </row>
    <row r="1680" spans="1:5" ht="15.6" x14ac:dyDescent="0.3">
      <c r="A1680" s="1" t="s">
        <v>692</v>
      </c>
      <c r="B1680" s="1" t="s">
        <v>4062</v>
      </c>
      <c r="C1680" t="str">
        <f>TRIM(MID(Customer_Table[[#This Row],[name]],FIND(",",Customer_Table[[#This Row],[name]])+1,3))</f>
        <v>Ms</v>
      </c>
      <c r="D1680" t="str">
        <f t="shared" si="26"/>
        <v>Emma L.</v>
      </c>
      <c r="E1680" t="str">
        <f>TRIM(LEFT(Customer_Table[[#This Row],[name]],FIND(",",Customer_Table[[#This Row],[name]])-1))</f>
        <v>McCarron</v>
      </c>
    </row>
    <row r="1681" spans="1:5" ht="15.6" x14ac:dyDescent="0.3">
      <c r="A1681" s="1" t="s">
        <v>691</v>
      </c>
      <c r="B1681" s="1" t="s">
        <v>4063</v>
      </c>
      <c r="C1681" t="str">
        <f>TRIM(MID(Customer_Table[[#This Row],[name]],FIND(",",Customer_Table[[#This Row],[name]])+1,3))</f>
        <v>Ms</v>
      </c>
      <c r="D1681" t="str">
        <f t="shared" si="26"/>
        <v>Linda</v>
      </c>
      <c r="E1681" t="str">
        <f>TRIM(LEFT(Customer_Table[[#This Row],[name]],FIND(",",Customer_Table[[#This Row],[name]])-1))</f>
        <v>Manion</v>
      </c>
    </row>
    <row r="1682" spans="1:5" ht="15.6" x14ac:dyDescent="0.3">
      <c r="A1682" s="1" t="s">
        <v>690</v>
      </c>
      <c r="B1682" s="1" t="s">
        <v>4064</v>
      </c>
      <c r="C1682" t="str">
        <f>TRIM(MID(Customer_Table[[#This Row],[name]],FIND(",",Customer_Table[[#This Row],[name]])+1,3))</f>
        <v>Mr</v>
      </c>
      <c r="D1682" t="str">
        <f t="shared" si="26"/>
        <v>Owen R</v>
      </c>
      <c r="E1682" t="str">
        <f>TRIM(LEFT(Customer_Table[[#This Row],[name]],FIND(",",Customer_Table[[#This Row],[name]])-1))</f>
        <v>Strong</v>
      </c>
    </row>
    <row r="1683" spans="1:5" ht="15.6" x14ac:dyDescent="0.3">
      <c r="A1683" s="1" t="s">
        <v>689</v>
      </c>
      <c r="B1683" s="1" t="s">
        <v>4065</v>
      </c>
      <c r="C1683" t="str">
        <f>TRIM(MID(Customer_Table[[#This Row],[name]],FIND(",",Customer_Table[[#This Row],[name]])+1,3))</f>
        <v>Mr</v>
      </c>
      <c r="D1683" t="str">
        <f t="shared" si="26"/>
        <v>Jacob</v>
      </c>
      <c r="E1683" t="str">
        <f>TRIM(LEFT(Customer_Table[[#This Row],[name]],FIND(",",Customer_Table[[#This Row],[name]])-1))</f>
        <v>Leblanc</v>
      </c>
    </row>
    <row r="1684" spans="1:5" ht="15.6" x14ac:dyDescent="0.3">
      <c r="A1684" s="1" t="s">
        <v>688</v>
      </c>
      <c r="B1684" s="1" t="s">
        <v>4066</v>
      </c>
      <c r="C1684" t="str">
        <f>TRIM(MID(Customer_Table[[#This Row],[name]],FIND(",",Customer_Table[[#This Row],[name]])+1,3))</f>
        <v>Ms</v>
      </c>
      <c r="D1684" t="str">
        <f t="shared" si="26"/>
        <v>Jacqueline</v>
      </c>
      <c r="E1684" t="str">
        <f>TRIM(LEFT(Customer_Table[[#This Row],[name]],FIND(",",Customer_Table[[#This Row],[name]])-1))</f>
        <v>Palmer</v>
      </c>
    </row>
    <row r="1685" spans="1:5" ht="15.6" x14ac:dyDescent="0.3">
      <c r="A1685" s="1" t="s">
        <v>687</v>
      </c>
      <c r="B1685" s="1" t="s">
        <v>4067</v>
      </c>
      <c r="C1685" t="str">
        <f>TRIM(MID(Customer_Table[[#This Row],[name]],FIND(",",Customer_Table[[#This Row],[name]])+1,3))</f>
        <v>Mr</v>
      </c>
      <c r="D1685" t="str">
        <f t="shared" si="26"/>
        <v>Yefeng</v>
      </c>
      <c r="E1685" t="str">
        <f>TRIM(LEFT(Customer_Table[[#This Row],[name]],FIND(",",Customer_Table[[#This Row],[name]])-1))</f>
        <v>Shen</v>
      </c>
    </row>
    <row r="1686" spans="1:5" ht="15.6" x14ac:dyDescent="0.3">
      <c r="A1686" s="1" t="s">
        <v>686</v>
      </c>
      <c r="B1686" s="1" t="s">
        <v>4068</v>
      </c>
      <c r="C1686" t="str">
        <f>TRIM(MID(Customer_Table[[#This Row],[name]],FIND(",",Customer_Table[[#This Row],[name]])+1,3))</f>
        <v>Mr</v>
      </c>
      <c r="D1686" t="str">
        <f t="shared" si="26"/>
        <v>Thomas J</v>
      </c>
      <c r="E1686" t="str">
        <f>TRIM(LEFT(Customer_Table[[#This Row],[name]],FIND(",",Customer_Table[[#This Row],[name]])-1))</f>
        <v>Goldsby</v>
      </c>
    </row>
    <row r="1687" spans="1:5" ht="15.6" x14ac:dyDescent="0.3">
      <c r="A1687" s="1" t="s">
        <v>685</v>
      </c>
      <c r="B1687" s="1" t="s">
        <v>4069</v>
      </c>
      <c r="C1687" t="str">
        <f>TRIM(MID(Customer_Table[[#This Row],[name]],FIND(",",Customer_Table[[#This Row],[name]])+1,3))</f>
        <v>Mr</v>
      </c>
      <c r="D1687" t="str">
        <f t="shared" si="26"/>
        <v>Ken</v>
      </c>
      <c r="E1687" t="str">
        <f>TRIM(LEFT(Customer_Table[[#This Row],[name]],FIND(",",Customer_Table[[#This Row],[name]])-1))</f>
        <v>Whitney</v>
      </c>
    </row>
    <row r="1688" spans="1:5" ht="15.6" x14ac:dyDescent="0.3">
      <c r="A1688" s="1" t="s">
        <v>684</v>
      </c>
      <c r="B1688" s="1" t="s">
        <v>4070</v>
      </c>
      <c r="C1688" t="str">
        <f>TRIM(MID(Customer_Table[[#This Row],[name]],FIND(",",Customer_Table[[#This Row],[name]])+1,3))</f>
        <v>Ms</v>
      </c>
      <c r="D1688" t="str">
        <f t="shared" si="26"/>
        <v>Annie E</v>
      </c>
      <c r="E1688" t="str">
        <f>TRIM(LEFT(Customer_Table[[#This Row],[name]],FIND(",",Customer_Table[[#This Row],[name]])-1))</f>
        <v>Mahoney</v>
      </c>
    </row>
    <row r="1689" spans="1:5" ht="15.6" x14ac:dyDescent="0.3">
      <c r="A1689" s="1" t="s">
        <v>683</v>
      </c>
      <c r="B1689" s="1" t="s">
        <v>4071</v>
      </c>
      <c r="C1689" t="str">
        <f>TRIM(MID(Customer_Table[[#This Row],[name]],FIND(",",Customer_Table[[#This Row],[name]])+1,3))</f>
        <v>Mr</v>
      </c>
      <c r="D1689" t="str">
        <f t="shared" si="26"/>
        <v>Noel K.</v>
      </c>
      <c r="E1689" t="str">
        <f>TRIM(LEFT(Customer_Table[[#This Row],[name]],FIND(",",Customer_Table[[#This Row],[name]])-1))</f>
        <v>McCracken</v>
      </c>
    </row>
    <row r="1690" spans="1:5" ht="15.6" x14ac:dyDescent="0.3">
      <c r="A1690" s="1" t="s">
        <v>682</v>
      </c>
      <c r="B1690" s="1" t="s">
        <v>4072</v>
      </c>
      <c r="C1690" t="str">
        <f>TRIM(MID(Customer_Table[[#This Row],[name]],FIND(",",Customer_Table[[#This Row],[name]])+1,3))</f>
        <v>Mr</v>
      </c>
      <c r="D1690" t="str">
        <f t="shared" si="26"/>
        <v>Mark S</v>
      </c>
      <c r="E1690" t="str">
        <f>TRIM(LEFT(Customer_Table[[#This Row],[name]],FIND(",",Customer_Table[[#This Row],[name]])-1))</f>
        <v>Spewak</v>
      </c>
    </row>
    <row r="1691" spans="1:5" ht="15.6" x14ac:dyDescent="0.3">
      <c r="A1691" s="1" t="s">
        <v>681</v>
      </c>
      <c r="B1691" s="1" t="s">
        <v>4073</v>
      </c>
      <c r="C1691" t="str">
        <f>TRIM(MID(Customer_Table[[#This Row],[name]],FIND(",",Customer_Table[[#This Row],[name]])+1,3))</f>
        <v>Ms</v>
      </c>
      <c r="D1691" t="str">
        <f t="shared" si="26"/>
        <v>Federica</v>
      </c>
      <c r="E1691" t="str">
        <f>TRIM(LEFT(Customer_Table[[#This Row],[name]],FIND(",",Customer_Table[[#This Row],[name]])-1))</f>
        <v>Cottini</v>
      </c>
    </row>
    <row r="1692" spans="1:5" ht="15.6" x14ac:dyDescent="0.3">
      <c r="A1692" s="1" t="s">
        <v>680</v>
      </c>
      <c r="B1692" s="1" t="s">
        <v>4074</v>
      </c>
      <c r="C1692" t="str">
        <f>TRIM(MID(Customer_Table[[#This Row],[name]],FIND(",",Customer_Table[[#This Row],[name]])+1,3))</f>
        <v>Ms</v>
      </c>
      <c r="D1692" t="str">
        <f t="shared" si="26"/>
        <v>Pamela L</v>
      </c>
      <c r="E1692" t="str">
        <f>TRIM(LEFT(Customer_Table[[#This Row],[name]],FIND(",",Customer_Table[[#This Row],[name]])-1))</f>
        <v>Findlay</v>
      </c>
    </row>
    <row r="1693" spans="1:5" ht="15.6" x14ac:dyDescent="0.3">
      <c r="A1693" s="1" t="s">
        <v>679</v>
      </c>
      <c r="B1693" s="1" t="s">
        <v>4075</v>
      </c>
      <c r="C1693" t="str">
        <f>TRIM(MID(Customer_Table[[#This Row],[name]],FIND(",",Customer_Table[[#This Row],[name]])+1,3))</f>
        <v>Mr</v>
      </c>
      <c r="D1693" t="str">
        <f t="shared" si="26"/>
        <v>Andrew W.</v>
      </c>
      <c r="E1693" t="str">
        <f>TRIM(LEFT(Customer_Table[[#This Row],[name]],FIND(",",Customer_Table[[#This Row],[name]])-1))</f>
        <v>Strasburg</v>
      </c>
    </row>
    <row r="1694" spans="1:5" ht="15.6" x14ac:dyDescent="0.3">
      <c r="A1694" s="1" t="s">
        <v>678</v>
      </c>
      <c r="B1694" s="1" t="s">
        <v>4076</v>
      </c>
      <c r="C1694" t="str">
        <f>TRIM(MID(Customer_Table[[#This Row],[name]],FIND(",",Customer_Table[[#This Row],[name]])+1,3))</f>
        <v>Mr</v>
      </c>
      <c r="D1694" t="str">
        <f t="shared" si="26"/>
        <v>Randall</v>
      </c>
      <c r="E1694" t="str">
        <f>TRIM(LEFT(Customer_Table[[#This Row],[name]],FIND(",",Customer_Table[[#This Row],[name]])-1))</f>
        <v>Adams</v>
      </c>
    </row>
    <row r="1695" spans="1:5" ht="15.6" x14ac:dyDescent="0.3">
      <c r="A1695" s="1" t="s">
        <v>677</v>
      </c>
      <c r="B1695" s="1" t="s">
        <v>4077</v>
      </c>
      <c r="C1695" t="str">
        <f>TRIM(MID(Customer_Table[[#This Row],[name]],FIND(",",Customer_Table[[#This Row],[name]])+1,3))</f>
        <v>Ms</v>
      </c>
      <c r="D1695" t="str">
        <f t="shared" si="26"/>
        <v>Tracy L</v>
      </c>
      <c r="E1695" t="str">
        <f>TRIM(LEFT(Customer_Table[[#This Row],[name]],FIND(",",Customer_Table[[#This Row],[name]])-1))</f>
        <v>Deeter</v>
      </c>
    </row>
    <row r="1696" spans="1:5" ht="15.6" x14ac:dyDescent="0.3">
      <c r="A1696" s="1" t="s">
        <v>676</v>
      </c>
      <c r="B1696" s="1" t="s">
        <v>4078</v>
      </c>
      <c r="C1696" t="str">
        <f>TRIM(MID(Customer_Table[[#This Row],[name]],FIND(",",Customer_Table[[#This Row],[name]])+1,3))</f>
        <v>Ms</v>
      </c>
      <c r="D1696" t="str">
        <f t="shared" si="26"/>
        <v>Azelie</v>
      </c>
      <c r="E1696" t="str">
        <f>TRIM(LEFT(Customer_Table[[#This Row],[name]],FIND(",",Customer_Table[[#This Row],[name]])-1))</f>
        <v>Arpin</v>
      </c>
    </row>
    <row r="1697" spans="1:5" ht="15.6" x14ac:dyDescent="0.3">
      <c r="A1697" s="1" t="s">
        <v>675</v>
      </c>
      <c r="B1697" s="1" t="s">
        <v>4079</v>
      </c>
      <c r="C1697" t="str">
        <f>TRIM(MID(Customer_Table[[#This Row],[name]],FIND(",",Customer_Table[[#This Row],[name]])+1,3))</f>
        <v>Ms</v>
      </c>
      <c r="D1697" t="str">
        <f t="shared" si="26"/>
        <v>Monica M.</v>
      </c>
      <c r="E1697" t="str">
        <f>TRIM(LEFT(Customer_Table[[#This Row],[name]],FIND(",",Customer_Table[[#This Row],[name]])-1))</f>
        <v>Schoeneck</v>
      </c>
    </row>
    <row r="1698" spans="1:5" ht="15.6" x14ac:dyDescent="0.3">
      <c r="A1698" s="1" t="s">
        <v>674</v>
      </c>
      <c r="B1698" s="1" t="s">
        <v>4080</v>
      </c>
      <c r="C1698" t="str">
        <f>TRIM(MID(Customer_Table[[#This Row],[name]],FIND(",",Customer_Table[[#This Row],[name]])+1,3))</f>
        <v>Ms</v>
      </c>
      <c r="D1698" t="str">
        <f t="shared" si="26"/>
        <v>Katarina K.</v>
      </c>
      <c r="E1698" t="str">
        <f>TRIM(LEFT(Customer_Table[[#This Row],[name]],FIND(",",Customer_Table[[#This Row],[name]])-1))</f>
        <v>Mueller</v>
      </c>
    </row>
    <row r="1699" spans="1:5" ht="15.6" x14ac:dyDescent="0.3">
      <c r="A1699" s="1" t="s">
        <v>673</v>
      </c>
      <c r="B1699" s="1" t="s">
        <v>4081</v>
      </c>
      <c r="C1699" t="str">
        <f>TRIM(MID(Customer_Table[[#This Row],[name]],FIND(",",Customer_Table[[#This Row],[name]])+1,3))</f>
        <v>Ms</v>
      </c>
      <c r="D1699" t="str">
        <f t="shared" si="26"/>
        <v>Jamie L.</v>
      </c>
      <c r="E1699" t="str">
        <f>TRIM(LEFT(Customer_Table[[#This Row],[name]],FIND(",",Customer_Table[[#This Row],[name]])-1))</f>
        <v>Willits</v>
      </c>
    </row>
    <row r="1700" spans="1:5" ht="15.6" x14ac:dyDescent="0.3">
      <c r="A1700" s="1" t="s">
        <v>672</v>
      </c>
      <c r="B1700" s="1" t="s">
        <v>4082</v>
      </c>
      <c r="C1700" t="str">
        <f>TRIM(MID(Customer_Table[[#This Row],[name]],FIND(",",Customer_Table[[#This Row],[name]])+1,3))</f>
        <v>Mr</v>
      </c>
      <c r="D1700" t="str">
        <f t="shared" si="26"/>
        <v>Brian</v>
      </c>
      <c r="E1700" t="str">
        <f>TRIM(LEFT(Customer_Table[[#This Row],[name]],FIND(",",Customer_Table[[#This Row],[name]])-1))</f>
        <v>Syring</v>
      </c>
    </row>
    <row r="1701" spans="1:5" ht="15.6" x14ac:dyDescent="0.3">
      <c r="A1701" s="1" t="s">
        <v>671</v>
      </c>
      <c r="B1701" s="1" t="s">
        <v>4083</v>
      </c>
      <c r="C1701" t="str">
        <f>TRIM(MID(Customer_Table[[#This Row],[name]],FIND(",",Customer_Table[[#This Row],[name]])+1,3))</f>
        <v>Ms</v>
      </c>
      <c r="D1701" t="str">
        <f t="shared" si="26"/>
        <v>Stacey L.</v>
      </c>
      <c r="E1701" t="str">
        <f>TRIM(LEFT(Customer_Table[[#This Row],[name]],FIND(",",Customer_Table[[#This Row],[name]])-1))</f>
        <v>Strike</v>
      </c>
    </row>
    <row r="1702" spans="1:5" ht="15.6" x14ac:dyDescent="0.3">
      <c r="A1702" s="1" t="s">
        <v>670</v>
      </c>
      <c r="B1702" s="1" t="s">
        <v>4084</v>
      </c>
      <c r="C1702" t="str">
        <f>TRIM(MID(Customer_Table[[#This Row],[name]],FIND(",",Customer_Table[[#This Row],[name]])+1,3))</f>
        <v>Mr</v>
      </c>
      <c r="D1702" t="str">
        <f t="shared" si="26"/>
        <v>Stephen</v>
      </c>
      <c r="E1702" t="str">
        <f>TRIM(LEFT(Customer_Table[[#This Row],[name]],FIND(",",Customer_Table[[#This Row],[name]])-1))</f>
        <v>Hennigar</v>
      </c>
    </row>
    <row r="1703" spans="1:5" ht="15.6" x14ac:dyDescent="0.3">
      <c r="A1703" s="1" t="s">
        <v>669</v>
      </c>
      <c r="B1703" s="1" t="s">
        <v>4085</v>
      </c>
      <c r="C1703" t="str">
        <f>TRIM(MID(Customer_Table[[#This Row],[name]],FIND(",",Customer_Table[[#This Row],[name]])+1,3))</f>
        <v>Mr</v>
      </c>
      <c r="D1703" t="str">
        <f t="shared" si="26"/>
        <v>Joshua</v>
      </c>
      <c r="E1703" t="str">
        <f>TRIM(LEFT(Customer_Table[[#This Row],[name]],FIND(",",Customer_Table[[#This Row],[name]])-1))</f>
        <v>May</v>
      </c>
    </row>
    <row r="1704" spans="1:5" ht="15.6" x14ac:dyDescent="0.3">
      <c r="A1704" s="1" t="s">
        <v>668</v>
      </c>
      <c r="B1704" s="1" t="s">
        <v>4086</v>
      </c>
      <c r="C1704" t="str">
        <f>TRIM(MID(Customer_Table[[#This Row],[name]],FIND(",",Customer_Table[[#This Row],[name]])+1,3))</f>
        <v>Mr</v>
      </c>
      <c r="D1704" t="str">
        <f t="shared" si="26"/>
        <v>Josh</v>
      </c>
      <c r="E1704" t="str">
        <f>TRIM(LEFT(Customer_Table[[#This Row],[name]],FIND(",",Customer_Table[[#This Row],[name]])-1))</f>
        <v>Metcalf</v>
      </c>
    </row>
    <row r="1705" spans="1:5" ht="15.6" x14ac:dyDescent="0.3">
      <c r="A1705" s="1" t="s">
        <v>667</v>
      </c>
      <c r="B1705" s="1" t="s">
        <v>4087</v>
      </c>
      <c r="C1705" t="str">
        <f>TRIM(MID(Customer_Table[[#This Row],[name]],FIND(",",Customer_Table[[#This Row],[name]])+1,3))</f>
        <v>Ms</v>
      </c>
      <c r="D1705" t="str">
        <f t="shared" si="26"/>
        <v>Heather</v>
      </c>
      <c r="E1705" t="str">
        <f>TRIM(LEFT(Customer_Table[[#This Row],[name]],FIND(",",Customer_Table[[#This Row],[name]])-1))</f>
        <v>Tiska</v>
      </c>
    </row>
    <row r="1706" spans="1:5" ht="15.6" x14ac:dyDescent="0.3">
      <c r="A1706" s="1" t="s">
        <v>666</v>
      </c>
      <c r="B1706" s="1" t="s">
        <v>4088</v>
      </c>
      <c r="C1706" t="str">
        <f>TRIM(MID(Customer_Table[[#This Row],[name]],FIND(",",Customer_Table[[#This Row],[name]])+1,3))</f>
        <v>Mr</v>
      </c>
      <c r="D1706" t="str">
        <f t="shared" si="26"/>
        <v>James C.</v>
      </c>
      <c r="E1706" t="str">
        <f>TRIM(LEFT(Customer_Table[[#This Row],[name]],FIND(",",Customer_Table[[#This Row],[name]])-1))</f>
        <v>McDonough</v>
      </c>
    </row>
    <row r="1707" spans="1:5" ht="15.6" x14ac:dyDescent="0.3">
      <c r="A1707" s="1" t="s">
        <v>665</v>
      </c>
      <c r="B1707" s="1" t="s">
        <v>4089</v>
      </c>
      <c r="C1707" t="str">
        <f>TRIM(MID(Customer_Table[[#This Row],[name]],FIND(",",Customer_Table[[#This Row],[name]])+1,3))</f>
        <v>Ms</v>
      </c>
      <c r="D1707" t="str">
        <f t="shared" si="26"/>
        <v>Kim</v>
      </c>
      <c r="E1707" t="str">
        <f>TRIM(LEFT(Customer_Table[[#This Row],[name]],FIND(",",Customer_Table[[#This Row],[name]])-1))</f>
        <v>Fairley</v>
      </c>
    </row>
    <row r="1708" spans="1:5" ht="15.6" x14ac:dyDescent="0.3">
      <c r="A1708" s="1" t="s">
        <v>664</v>
      </c>
      <c r="B1708" s="1" t="s">
        <v>4090</v>
      </c>
      <c r="C1708" t="str">
        <f>TRIM(MID(Customer_Table[[#This Row],[name]],FIND(",",Customer_Table[[#This Row],[name]])+1,3))</f>
        <v>Ms</v>
      </c>
      <c r="D1708" t="str">
        <f t="shared" si="26"/>
        <v>Marie E.</v>
      </c>
      <c r="E1708" t="str">
        <f>TRIM(LEFT(Customer_Table[[#This Row],[name]],FIND(",",Customer_Table[[#This Row],[name]])-1))</f>
        <v>Barnett</v>
      </c>
    </row>
    <row r="1709" spans="1:5" ht="15.6" x14ac:dyDescent="0.3">
      <c r="A1709" s="1" t="s">
        <v>663</v>
      </c>
      <c r="B1709" s="1" t="s">
        <v>4091</v>
      </c>
      <c r="C1709" t="str">
        <f>TRIM(MID(Customer_Table[[#This Row],[name]],FIND(",",Customer_Table[[#This Row],[name]])+1,3))</f>
        <v>Mr</v>
      </c>
      <c r="D1709" t="str">
        <f t="shared" si="26"/>
        <v>Dariusz</v>
      </c>
      <c r="E1709" t="str">
        <f>TRIM(LEFT(Customer_Table[[#This Row],[name]],FIND(",",Customer_Table[[#This Row],[name]])-1))</f>
        <v>Piasta</v>
      </c>
    </row>
    <row r="1710" spans="1:5" ht="15.6" x14ac:dyDescent="0.3">
      <c r="A1710" s="1" t="s">
        <v>662</v>
      </c>
      <c r="B1710" s="1" t="s">
        <v>4092</v>
      </c>
      <c r="C1710" t="str">
        <f>TRIM(MID(Customer_Table[[#This Row],[name]],FIND(",",Customer_Table[[#This Row],[name]])+1,3))</f>
        <v>Ms</v>
      </c>
      <c r="D1710" t="str">
        <f t="shared" si="26"/>
        <v>Jessica E.</v>
      </c>
      <c r="E1710" t="str">
        <f>TRIM(LEFT(Customer_Table[[#This Row],[name]],FIND(",",Customer_Table[[#This Row],[name]])-1))</f>
        <v>Mueller</v>
      </c>
    </row>
    <row r="1711" spans="1:5" ht="15.6" x14ac:dyDescent="0.3">
      <c r="A1711" s="1" t="s">
        <v>661</v>
      </c>
      <c r="B1711" s="1" t="s">
        <v>4093</v>
      </c>
      <c r="C1711" t="str">
        <f>TRIM(MID(Customer_Table[[#This Row],[name]],FIND(",",Customer_Table[[#This Row],[name]])+1,3))</f>
        <v>Ms</v>
      </c>
      <c r="D1711" t="str">
        <f t="shared" si="26"/>
        <v>Kristen</v>
      </c>
      <c r="E1711" t="str">
        <f>TRIM(LEFT(Customer_Table[[#This Row],[name]],FIND(",",Customer_Table[[#This Row],[name]])-1))</f>
        <v>Olsen</v>
      </c>
    </row>
    <row r="1712" spans="1:5" ht="15.6" x14ac:dyDescent="0.3">
      <c r="A1712" s="1" t="s">
        <v>660</v>
      </c>
      <c r="B1712" s="1" t="s">
        <v>4094</v>
      </c>
      <c r="C1712" t="str">
        <f>TRIM(MID(Customer_Table[[#This Row],[name]],FIND(",",Customer_Table[[#This Row],[name]])+1,3))</f>
        <v>Mr</v>
      </c>
      <c r="D1712" t="str">
        <f t="shared" si="26"/>
        <v>Jose Guadalupe P. Sr.</v>
      </c>
      <c r="E1712" t="str">
        <f>TRIM(LEFT(Customer_Table[[#This Row],[name]],FIND(",",Customer_Table[[#This Row],[name]])-1))</f>
        <v>De Jesus</v>
      </c>
    </row>
    <row r="1713" spans="1:5" ht="15.6" x14ac:dyDescent="0.3">
      <c r="A1713" s="1" t="s">
        <v>659</v>
      </c>
      <c r="B1713" s="1" t="s">
        <v>4095</v>
      </c>
      <c r="C1713" t="str">
        <f>TRIM(MID(Customer_Table[[#This Row],[name]],FIND(",",Customer_Table[[#This Row],[name]])+1,3))</f>
        <v>Ms</v>
      </c>
      <c r="D1713" t="str">
        <f t="shared" si="26"/>
        <v>Cynthia</v>
      </c>
      <c r="E1713" t="str">
        <f>TRIM(LEFT(Customer_Table[[#This Row],[name]],FIND(",",Customer_Table[[#This Row],[name]])-1))</f>
        <v>Bartus</v>
      </c>
    </row>
    <row r="1714" spans="1:5" ht="15.6" x14ac:dyDescent="0.3">
      <c r="A1714" s="1" t="s">
        <v>658</v>
      </c>
      <c r="B1714" s="1" t="s">
        <v>4096</v>
      </c>
      <c r="C1714" t="str">
        <f>TRIM(MID(Customer_Table[[#This Row],[name]],FIND(",",Customer_Table[[#This Row],[name]])+1,3))</f>
        <v>Mr</v>
      </c>
      <c r="D1714" t="str">
        <f t="shared" si="26"/>
        <v>Tyler</v>
      </c>
      <c r="E1714" t="str">
        <f>TRIM(LEFT(Customer_Table[[#This Row],[name]],FIND(",",Customer_Table[[#This Row],[name]])-1))</f>
        <v>Stevens</v>
      </c>
    </row>
    <row r="1715" spans="1:5" ht="15.6" x14ac:dyDescent="0.3">
      <c r="A1715" s="1" t="s">
        <v>657</v>
      </c>
      <c r="B1715" s="1" t="s">
        <v>4097</v>
      </c>
      <c r="C1715" t="str">
        <f>TRIM(MID(Customer_Table[[#This Row],[name]],FIND(",",Customer_Table[[#This Row],[name]])+1,3))</f>
        <v>Ms</v>
      </c>
      <c r="D1715" t="str">
        <f t="shared" si="26"/>
        <v>Holly J</v>
      </c>
      <c r="E1715" t="str">
        <f>TRIM(LEFT(Customer_Table[[#This Row],[name]],FIND(",",Customer_Table[[#This Row],[name]])-1))</f>
        <v>Rich</v>
      </c>
    </row>
    <row r="1716" spans="1:5" ht="15.6" x14ac:dyDescent="0.3">
      <c r="A1716" s="1" t="s">
        <v>656</v>
      </c>
      <c r="B1716" s="1" t="s">
        <v>4098</v>
      </c>
      <c r="C1716" t="str">
        <f>TRIM(MID(Customer_Table[[#This Row],[name]],FIND(",",Customer_Table[[#This Row],[name]])+1,3))</f>
        <v>Ms</v>
      </c>
      <c r="D1716" t="str">
        <f t="shared" si="26"/>
        <v>Kristen</v>
      </c>
      <c r="E1716" t="str">
        <f>TRIM(LEFT(Customer_Table[[#This Row],[name]],FIND(",",Customer_Table[[#This Row],[name]])-1))</f>
        <v>Fayter</v>
      </c>
    </row>
    <row r="1717" spans="1:5" ht="15.6" x14ac:dyDescent="0.3">
      <c r="A1717" s="1" t="s">
        <v>655</v>
      </c>
      <c r="B1717" s="1" t="s">
        <v>4099</v>
      </c>
      <c r="C1717" t="str">
        <f>TRIM(MID(Customer_Table[[#This Row],[name]],FIND(",",Customer_Table[[#This Row],[name]])+1,3))</f>
        <v>Mr</v>
      </c>
      <c r="D1717" t="str">
        <f t="shared" si="26"/>
        <v>Thomas</v>
      </c>
      <c r="E1717" t="str">
        <f>TRIM(LEFT(Customer_Table[[#This Row],[name]],FIND(",",Customer_Table[[#This Row],[name]])-1))</f>
        <v>Parise</v>
      </c>
    </row>
    <row r="1718" spans="1:5" ht="15.6" x14ac:dyDescent="0.3">
      <c r="A1718" s="1" t="s">
        <v>654</v>
      </c>
      <c r="B1718" s="1" t="s">
        <v>4100</v>
      </c>
      <c r="C1718" t="str">
        <f>TRIM(MID(Customer_Table[[#This Row],[name]],FIND(",",Customer_Table[[#This Row],[name]])+1,3))</f>
        <v>Ms</v>
      </c>
      <c r="D1718" t="str">
        <f t="shared" si="26"/>
        <v>Tricity M</v>
      </c>
      <c r="E1718" t="str">
        <f>TRIM(LEFT(Customer_Table[[#This Row],[name]],FIND(",",Customer_Table[[#This Row],[name]])-1))</f>
        <v>Andrew</v>
      </c>
    </row>
    <row r="1719" spans="1:5" ht="15.6" x14ac:dyDescent="0.3">
      <c r="A1719" s="1" t="s">
        <v>653</v>
      </c>
      <c r="B1719" s="1" t="s">
        <v>4101</v>
      </c>
      <c r="C1719" t="str">
        <f>TRIM(MID(Customer_Table[[#This Row],[name]],FIND(",",Customer_Table[[#This Row],[name]])+1,3))</f>
        <v>Ms</v>
      </c>
      <c r="D1719" t="str">
        <f t="shared" si="26"/>
        <v>Sarah A</v>
      </c>
      <c r="E1719" t="str">
        <f>TRIM(LEFT(Customer_Table[[#This Row],[name]],FIND(",",Customer_Table[[#This Row],[name]])-1))</f>
        <v>Gryniewicz</v>
      </c>
    </row>
    <row r="1720" spans="1:5" ht="15.6" x14ac:dyDescent="0.3">
      <c r="A1720" s="1" t="s">
        <v>652</v>
      </c>
      <c r="B1720" s="1" t="s">
        <v>4102</v>
      </c>
      <c r="C1720" t="str">
        <f>TRIM(MID(Customer_Table[[#This Row],[name]],FIND(",",Customer_Table[[#This Row],[name]])+1,3))</f>
        <v>Ms</v>
      </c>
      <c r="D1720" t="str">
        <f t="shared" si="26"/>
        <v>Lisa M.</v>
      </c>
      <c r="E1720" t="str">
        <f>TRIM(LEFT(Customer_Table[[#This Row],[name]],FIND(",",Customer_Table[[#This Row],[name]])-1))</f>
        <v>Panora</v>
      </c>
    </row>
    <row r="1721" spans="1:5" ht="15.6" x14ac:dyDescent="0.3">
      <c r="A1721" s="1" t="s">
        <v>651</v>
      </c>
      <c r="B1721" s="1" t="s">
        <v>4103</v>
      </c>
      <c r="C1721" t="str">
        <f>TRIM(MID(Customer_Table[[#This Row],[name]],FIND(",",Customer_Table[[#This Row],[name]])+1,3))</f>
        <v>Ms</v>
      </c>
      <c r="D1721" t="str">
        <f t="shared" si="26"/>
        <v>Tracy A.</v>
      </c>
      <c r="E1721" t="str">
        <f>TRIM(LEFT(Customer_Table[[#This Row],[name]],FIND(",",Customer_Table[[#This Row],[name]])-1))</f>
        <v>Woodward</v>
      </c>
    </row>
    <row r="1722" spans="1:5" ht="15.6" x14ac:dyDescent="0.3">
      <c r="A1722" s="1" t="s">
        <v>650</v>
      </c>
      <c r="B1722" s="1" t="s">
        <v>4104</v>
      </c>
      <c r="C1722" t="str">
        <f>TRIM(MID(Customer_Table[[#This Row],[name]],FIND(",",Customer_Table[[#This Row],[name]])+1,3))</f>
        <v>Mr</v>
      </c>
      <c r="D1722" t="str">
        <f t="shared" si="26"/>
        <v>Patrick</v>
      </c>
      <c r="E1722" t="str">
        <f>TRIM(LEFT(Customer_Table[[#This Row],[name]],FIND(",",Customer_Table[[#This Row],[name]])-1))</f>
        <v>Lambe</v>
      </c>
    </row>
    <row r="1723" spans="1:5" ht="15.6" x14ac:dyDescent="0.3">
      <c r="A1723" s="1" t="s">
        <v>649</v>
      </c>
      <c r="B1723" s="1" t="s">
        <v>4105</v>
      </c>
      <c r="C1723" t="str">
        <f>TRIM(MID(Customer_Table[[#This Row],[name]],FIND(",",Customer_Table[[#This Row],[name]])+1,3))</f>
        <v>Mr</v>
      </c>
      <c r="D1723" t="str">
        <f t="shared" si="26"/>
        <v>Trent</v>
      </c>
      <c r="E1723" t="str">
        <f>TRIM(LEFT(Customer_Table[[#This Row],[name]],FIND(",",Customer_Table[[#This Row],[name]])-1))</f>
        <v>Casto</v>
      </c>
    </row>
    <row r="1724" spans="1:5" ht="15.6" x14ac:dyDescent="0.3">
      <c r="A1724" s="1" t="s">
        <v>648</v>
      </c>
      <c r="B1724" s="1" t="s">
        <v>4106</v>
      </c>
      <c r="C1724" t="str">
        <f>TRIM(MID(Customer_Table[[#This Row],[name]],FIND(",",Customer_Table[[#This Row],[name]])+1,3))</f>
        <v>Ms</v>
      </c>
      <c r="D1724" t="str">
        <f t="shared" si="26"/>
        <v>Julie</v>
      </c>
      <c r="E1724" t="str">
        <f>TRIM(LEFT(Customer_Table[[#This Row],[name]],FIND(",",Customer_Table[[#This Row],[name]])-1))</f>
        <v>Martelli</v>
      </c>
    </row>
    <row r="1725" spans="1:5" ht="15.6" x14ac:dyDescent="0.3">
      <c r="A1725" s="1" t="s">
        <v>647</v>
      </c>
      <c r="B1725" s="1" t="s">
        <v>4107</v>
      </c>
      <c r="C1725" t="str">
        <f>TRIM(MID(Customer_Table[[#This Row],[name]],FIND(",",Customer_Table[[#This Row],[name]])+1,3))</f>
        <v>Mr</v>
      </c>
      <c r="D1725" t="str">
        <f t="shared" si="26"/>
        <v>Sawomir</v>
      </c>
      <c r="E1725" t="str">
        <f>TRIM(LEFT(Customer_Table[[#This Row],[name]],FIND(",",Customer_Table[[#This Row],[name]])-1))</f>
        <v>Naskret</v>
      </c>
    </row>
    <row r="1726" spans="1:5" ht="15.6" x14ac:dyDescent="0.3">
      <c r="A1726" s="1" t="s">
        <v>646</v>
      </c>
      <c r="B1726" s="1" t="s">
        <v>4108</v>
      </c>
      <c r="C1726" t="str">
        <f>TRIM(MID(Customer_Table[[#This Row],[name]],FIND(",",Customer_Table[[#This Row],[name]])+1,3))</f>
        <v>Ms</v>
      </c>
      <c r="D1726" t="str">
        <f t="shared" si="26"/>
        <v>Micah</v>
      </c>
      <c r="E1726" t="str">
        <f>TRIM(LEFT(Customer_Table[[#This Row],[name]],FIND(",",Customer_Table[[#This Row],[name]])-1))</f>
        <v>Morgan</v>
      </c>
    </row>
    <row r="1727" spans="1:5" ht="15.6" x14ac:dyDescent="0.3">
      <c r="A1727" s="1" t="s">
        <v>645</v>
      </c>
      <c r="B1727" s="1" t="s">
        <v>4109</v>
      </c>
      <c r="C1727" t="str">
        <f>TRIM(MID(Customer_Table[[#This Row],[name]],FIND(",",Customer_Table[[#This Row],[name]])+1,3))</f>
        <v>Ms</v>
      </c>
      <c r="D1727" t="str">
        <f t="shared" si="26"/>
        <v>Kelly H.</v>
      </c>
      <c r="E1727" t="str">
        <f>TRIM(LEFT(Customer_Table[[#This Row],[name]],FIND(",",Customer_Table[[#This Row],[name]])-1))</f>
        <v>Maloney</v>
      </c>
    </row>
    <row r="1728" spans="1:5" ht="15.6" x14ac:dyDescent="0.3">
      <c r="A1728" s="1" t="s">
        <v>644</v>
      </c>
      <c r="B1728" s="1" t="s">
        <v>4110</v>
      </c>
      <c r="C1728" t="str">
        <f>TRIM(MID(Customer_Table[[#This Row],[name]],FIND(",",Customer_Table[[#This Row],[name]])+1,3))</f>
        <v>Ms</v>
      </c>
      <c r="D1728" t="str">
        <f t="shared" si="26"/>
        <v>Lindsay M.</v>
      </c>
      <c r="E1728" t="str">
        <f>TRIM(LEFT(Customer_Table[[#This Row],[name]],FIND(",",Customer_Table[[#This Row],[name]])-1))</f>
        <v>Amherst</v>
      </c>
    </row>
    <row r="1729" spans="1:5" ht="15.6" x14ac:dyDescent="0.3">
      <c r="A1729" s="1" t="s">
        <v>643</v>
      </c>
      <c r="B1729" s="1" t="s">
        <v>4111</v>
      </c>
      <c r="C1729" t="str">
        <f>TRIM(MID(Customer_Table[[#This Row],[name]],FIND(",",Customer_Table[[#This Row],[name]])+1,3))</f>
        <v>Mr</v>
      </c>
      <c r="D1729" t="str">
        <f t="shared" si="26"/>
        <v>Austen G</v>
      </c>
      <c r="E1729" t="str">
        <f>TRIM(LEFT(Customer_Table[[#This Row],[name]],FIND(",",Customer_Table[[#This Row],[name]])-1))</f>
        <v>Davenport</v>
      </c>
    </row>
    <row r="1730" spans="1:5" ht="15.6" x14ac:dyDescent="0.3">
      <c r="A1730" s="1" t="s">
        <v>642</v>
      </c>
      <c r="B1730" s="1" t="s">
        <v>4112</v>
      </c>
      <c r="C1730" t="str">
        <f>TRIM(MID(Customer_Table[[#This Row],[name]],FIND(",",Customer_Table[[#This Row],[name]])+1,3))</f>
        <v>Mr</v>
      </c>
      <c r="D1730" t="str">
        <f t="shared" ref="D1730:D1793" si="27">TRIM(MID(B1730,FIND(" ",B1730,FIND(",",B1730)+2)+1,LEN(B1730)))</f>
        <v>Tory J.</v>
      </c>
      <c r="E1730" t="str">
        <f>TRIM(LEFT(Customer_Table[[#This Row],[name]],FIND(",",Customer_Table[[#This Row],[name]])-1))</f>
        <v>Johansen</v>
      </c>
    </row>
    <row r="1731" spans="1:5" ht="15.6" x14ac:dyDescent="0.3">
      <c r="A1731" s="1" t="s">
        <v>641</v>
      </c>
      <c r="B1731" s="1" t="s">
        <v>4113</v>
      </c>
      <c r="C1731" t="str">
        <f>TRIM(MID(Customer_Table[[#This Row],[name]],FIND(",",Customer_Table[[#This Row],[name]])+1,3))</f>
        <v>Mr</v>
      </c>
      <c r="D1731" t="str">
        <f t="shared" si="27"/>
        <v>Robert J.</v>
      </c>
      <c r="E1731" t="str">
        <f>TRIM(LEFT(Customer_Table[[#This Row],[name]],FIND(",",Customer_Table[[#This Row],[name]])-1))</f>
        <v>Bond</v>
      </c>
    </row>
    <row r="1732" spans="1:5" ht="15.6" x14ac:dyDescent="0.3">
      <c r="A1732" s="1" t="s">
        <v>640</v>
      </c>
      <c r="B1732" s="1" t="s">
        <v>4114</v>
      </c>
      <c r="C1732" t="str">
        <f>TRIM(MID(Customer_Table[[#This Row],[name]],FIND(",",Customer_Table[[#This Row],[name]])+1,3))</f>
        <v>Ms</v>
      </c>
      <c r="D1732" t="str">
        <f t="shared" si="27"/>
        <v>Steph</v>
      </c>
      <c r="E1732" t="str">
        <f>TRIM(LEFT(Customer_Table[[#This Row],[name]],FIND(",",Customer_Table[[#This Row],[name]])-1))</f>
        <v>Reilly</v>
      </c>
    </row>
    <row r="1733" spans="1:5" ht="15.6" x14ac:dyDescent="0.3">
      <c r="A1733" s="1" t="s">
        <v>639</v>
      </c>
      <c r="B1733" s="1" t="s">
        <v>4115</v>
      </c>
      <c r="C1733" t="str">
        <f>TRIM(MID(Customer_Table[[#This Row],[name]],FIND(",",Customer_Table[[#This Row],[name]])+1,3))</f>
        <v>Ms</v>
      </c>
      <c r="D1733" t="str">
        <f t="shared" si="27"/>
        <v>Kate</v>
      </c>
      <c r="E1733" t="str">
        <f>TRIM(LEFT(Customer_Table[[#This Row],[name]],FIND(",",Customer_Table[[#This Row],[name]])-1))</f>
        <v>Chandler</v>
      </c>
    </row>
    <row r="1734" spans="1:5" ht="15.6" x14ac:dyDescent="0.3">
      <c r="A1734" s="1" t="s">
        <v>638</v>
      </c>
      <c r="B1734" s="1" t="s">
        <v>4116</v>
      </c>
      <c r="C1734" t="str">
        <f>TRIM(MID(Customer_Table[[#This Row],[name]],FIND(",",Customer_Table[[#This Row],[name]])+1,3))</f>
        <v>Ms</v>
      </c>
      <c r="D1734" t="str">
        <f t="shared" si="27"/>
        <v>Kristina</v>
      </c>
      <c r="E1734" t="str">
        <f>TRIM(LEFT(Customer_Table[[#This Row],[name]],FIND(",",Customer_Table[[#This Row],[name]])-1))</f>
        <v>Kaufmann</v>
      </c>
    </row>
    <row r="1735" spans="1:5" ht="15.6" x14ac:dyDescent="0.3">
      <c r="A1735" s="1" t="s">
        <v>637</v>
      </c>
      <c r="B1735" s="1" t="s">
        <v>4117</v>
      </c>
      <c r="C1735" t="str">
        <f>TRIM(MID(Customer_Table[[#This Row],[name]],FIND(",",Customer_Table[[#This Row],[name]])+1,3))</f>
        <v>Ms</v>
      </c>
      <c r="D1735" t="str">
        <f t="shared" si="27"/>
        <v>Flo</v>
      </c>
      <c r="E1735" t="str">
        <f>TRIM(LEFT(Customer_Table[[#This Row],[name]],FIND(",",Customer_Table[[#This Row],[name]])-1))</f>
        <v>Barnes-Zurkinden</v>
      </c>
    </row>
    <row r="1736" spans="1:5" ht="15.6" x14ac:dyDescent="0.3">
      <c r="A1736" s="1" t="s">
        <v>636</v>
      </c>
      <c r="B1736" s="1" t="s">
        <v>4118</v>
      </c>
      <c r="C1736" t="str">
        <f>TRIM(MID(Customer_Table[[#This Row],[name]],FIND(",",Customer_Table[[#This Row],[name]])+1,3))</f>
        <v>Mr</v>
      </c>
      <c r="D1736" t="str">
        <f t="shared" si="27"/>
        <v>Sarah P.</v>
      </c>
      <c r="E1736" t="str">
        <f>TRIM(LEFT(Customer_Table[[#This Row],[name]],FIND(",",Customer_Table[[#This Row],[name]])-1))</f>
        <v>Wolter</v>
      </c>
    </row>
    <row r="1737" spans="1:5" ht="15.6" x14ac:dyDescent="0.3">
      <c r="A1737" s="1" t="s">
        <v>635</v>
      </c>
      <c r="B1737" s="1" t="s">
        <v>4119</v>
      </c>
      <c r="C1737" t="str">
        <f>TRIM(MID(Customer_Table[[#This Row],[name]],FIND(",",Customer_Table[[#This Row],[name]])+1,3))</f>
        <v>Ms</v>
      </c>
      <c r="D1737" t="str">
        <f t="shared" si="27"/>
        <v>Anabel</v>
      </c>
      <c r="E1737" t="str">
        <f>TRIM(LEFT(Customer_Table[[#This Row],[name]],FIND(",",Customer_Table[[#This Row],[name]])-1))</f>
        <v>Pearson</v>
      </c>
    </row>
    <row r="1738" spans="1:5" ht="15.6" x14ac:dyDescent="0.3">
      <c r="A1738" s="1" t="s">
        <v>634</v>
      </c>
      <c r="B1738" s="1" t="s">
        <v>4120</v>
      </c>
      <c r="C1738" t="str">
        <f>TRIM(MID(Customer_Table[[#This Row],[name]],FIND(",",Customer_Table[[#This Row],[name]])+1,3))</f>
        <v>Mr</v>
      </c>
      <c r="D1738" t="str">
        <f t="shared" si="27"/>
        <v>Ian</v>
      </c>
      <c r="E1738" t="str">
        <f>TRIM(LEFT(Customer_Table[[#This Row],[name]],FIND(",",Customer_Table[[#This Row],[name]])-1))</f>
        <v>Thomas</v>
      </c>
    </row>
    <row r="1739" spans="1:5" ht="15.6" x14ac:dyDescent="0.3">
      <c r="A1739" s="1" t="s">
        <v>633</v>
      </c>
      <c r="B1739" s="1" t="s">
        <v>4121</v>
      </c>
      <c r="C1739" t="str">
        <f>TRIM(MID(Customer_Table[[#This Row],[name]],FIND(",",Customer_Table[[#This Row],[name]])+1,3))</f>
        <v>Mr</v>
      </c>
      <c r="D1739" t="str">
        <f t="shared" si="27"/>
        <v>Alex</v>
      </c>
      <c r="E1739" t="str">
        <f>TRIM(LEFT(Customer_Table[[#This Row],[name]],FIND(",",Customer_Table[[#This Row],[name]])-1))</f>
        <v>Leon</v>
      </c>
    </row>
    <row r="1740" spans="1:5" ht="15.6" x14ac:dyDescent="0.3">
      <c r="A1740" s="1" t="s">
        <v>631</v>
      </c>
      <c r="B1740" s="1" t="s">
        <v>4122</v>
      </c>
      <c r="C1740" t="str">
        <f>TRIM(MID(Customer_Table[[#This Row],[name]],FIND(",",Customer_Table[[#This Row],[name]])+1,3))</f>
        <v>Mr</v>
      </c>
      <c r="D1740" t="str">
        <f t="shared" si="27"/>
        <v>Richard J</v>
      </c>
      <c r="E1740" t="str">
        <f>TRIM(LEFT(Customer_Table[[#This Row],[name]],FIND(",",Customer_Table[[#This Row],[name]])-1))</f>
        <v>Marriott</v>
      </c>
    </row>
    <row r="1741" spans="1:5" ht="15.6" x14ac:dyDescent="0.3">
      <c r="A1741" s="1" t="s">
        <v>630</v>
      </c>
      <c r="B1741" s="1" t="s">
        <v>4123</v>
      </c>
      <c r="C1741" t="str">
        <f>TRIM(MID(Customer_Table[[#This Row],[name]],FIND(",",Customer_Table[[#This Row],[name]])+1,3))</f>
        <v>Ms</v>
      </c>
      <c r="D1741" t="str">
        <f t="shared" si="27"/>
        <v>Jacqueline N.</v>
      </c>
      <c r="E1741" t="str">
        <f>TRIM(LEFT(Customer_Table[[#This Row],[name]],FIND(",",Customer_Table[[#This Row],[name]])-1))</f>
        <v>Wilkins</v>
      </c>
    </row>
    <row r="1742" spans="1:5" ht="15.6" x14ac:dyDescent="0.3">
      <c r="A1742" s="1" t="s">
        <v>629</v>
      </c>
      <c r="B1742" s="1" t="s">
        <v>4124</v>
      </c>
      <c r="C1742" t="str">
        <f>TRIM(MID(Customer_Table[[#This Row],[name]],FIND(",",Customer_Table[[#This Row],[name]])+1,3))</f>
        <v>Ms</v>
      </c>
      <c r="D1742" t="str">
        <f t="shared" si="27"/>
        <v>Cindy</v>
      </c>
      <c r="E1742" t="str">
        <f>TRIM(LEFT(Customer_Table[[#This Row],[name]],FIND(",",Customer_Table[[#This Row],[name]])-1))</f>
        <v>Saiter</v>
      </c>
    </row>
    <row r="1743" spans="1:5" ht="15.6" x14ac:dyDescent="0.3">
      <c r="A1743" s="1" t="s">
        <v>628</v>
      </c>
      <c r="B1743" s="1" t="s">
        <v>4125</v>
      </c>
      <c r="C1743" t="str">
        <f>TRIM(MID(Customer_Table[[#This Row],[name]],FIND(",",Customer_Table[[#This Row],[name]])+1,3))</f>
        <v>Ms</v>
      </c>
      <c r="D1743" t="str">
        <f t="shared" si="27"/>
        <v>Marcia</v>
      </c>
      <c r="E1743" t="str">
        <f>TRIM(LEFT(Customer_Table[[#This Row],[name]],FIND(",",Customer_Table[[#This Row],[name]])-1))</f>
        <v>Winrow</v>
      </c>
    </row>
    <row r="1744" spans="1:5" ht="15.6" x14ac:dyDescent="0.3">
      <c r="A1744" s="1" t="s">
        <v>627</v>
      </c>
      <c r="B1744" s="1" t="s">
        <v>4126</v>
      </c>
      <c r="C1744" t="str">
        <f>TRIM(MID(Customer_Table[[#This Row],[name]],FIND(",",Customer_Table[[#This Row],[name]])+1,3))</f>
        <v>Ms</v>
      </c>
      <c r="D1744" t="str">
        <f t="shared" si="27"/>
        <v>Samantha R.</v>
      </c>
      <c r="E1744" t="str">
        <f>TRIM(LEFT(Customer_Table[[#This Row],[name]],FIND(",",Customer_Table[[#This Row],[name]])-1))</f>
        <v>Gries</v>
      </c>
    </row>
    <row r="1745" spans="1:5" ht="15.6" x14ac:dyDescent="0.3">
      <c r="A1745" s="1" t="s">
        <v>626</v>
      </c>
      <c r="B1745" s="1" t="s">
        <v>4127</v>
      </c>
      <c r="C1745" t="str">
        <f>TRIM(MID(Customer_Table[[#This Row],[name]],FIND(",",Customer_Table[[#This Row],[name]])+1,3))</f>
        <v>Ms</v>
      </c>
      <c r="D1745" t="str">
        <f t="shared" si="27"/>
        <v>Katie</v>
      </c>
      <c r="E1745" t="str">
        <f>TRIM(LEFT(Customer_Table[[#This Row],[name]],FIND(",",Customer_Table[[#This Row],[name]])-1))</f>
        <v>Strohschein</v>
      </c>
    </row>
    <row r="1746" spans="1:5" ht="15.6" x14ac:dyDescent="0.3">
      <c r="A1746" s="1" t="s">
        <v>625</v>
      </c>
      <c r="B1746" s="1" t="s">
        <v>4128</v>
      </c>
      <c r="C1746" t="str">
        <f>TRIM(MID(Customer_Table[[#This Row],[name]],FIND(",",Customer_Table[[#This Row],[name]])+1,3))</f>
        <v>Mr</v>
      </c>
      <c r="D1746" t="str">
        <f t="shared" si="27"/>
        <v>John P</v>
      </c>
      <c r="E1746" t="str">
        <f>TRIM(LEFT(Customer_Table[[#This Row],[name]],FIND(",",Customer_Table[[#This Row],[name]])-1))</f>
        <v>Berger</v>
      </c>
    </row>
    <row r="1747" spans="1:5" ht="15.6" x14ac:dyDescent="0.3">
      <c r="A1747" s="1" t="s">
        <v>624</v>
      </c>
      <c r="B1747" s="1" t="s">
        <v>4129</v>
      </c>
      <c r="C1747" t="str">
        <f>TRIM(MID(Customer_Table[[#This Row],[name]],FIND(",",Customer_Table[[#This Row],[name]])+1,3))</f>
        <v>Ms</v>
      </c>
      <c r="D1747" t="str">
        <f t="shared" si="27"/>
        <v>Rachel</v>
      </c>
      <c r="E1747" t="str">
        <f>TRIM(LEFT(Customer_Table[[#This Row],[name]],FIND(",",Customer_Table[[#This Row],[name]])-1))</f>
        <v>Coogan</v>
      </c>
    </row>
    <row r="1748" spans="1:5" ht="15.6" x14ac:dyDescent="0.3">
      <c r="A1748" s="1" t="s">
        <v>623</v>
      </c>
      <c r="B1748" s="1" t="s">
        <v>4130</v>
      </c>
      <c r="C1748" t="str">
        <f>TRIM(MID(Customer_Table[[#This Row],[name]],FIND(",",Customer_Table[[#This Row],[name]])+1,3))</f>
        <v>Ms</v>
      </c>
      <c r="D1748" t="str">
        <f t="shared" si="27"/>
        <v>Isabelle</v>
      </c>
      <c r="E1748" t="str">
        <f>TRIM(LEFT(Customer_Table[[#This Row],[name]],FIND(",",Customer_Table[[#This Row],[name]])-1))</f>
        <v>Gagnon</v>
      </c>
    </row>
    <row r="1749" spans="1:5" ht="15.6" x14ac:dyDescent="0.3">
      <c r="A1749" s="1" t="s">
        <v>622</v>
      </c>
      <c r="B1749" s="1" t="s">
        <v>4131</v>
      </c>
      <c r="C1749" t="str">
        <f>TRIM(MID(Customer_Table[[#This Row],[name]],FIND(",",Customer_Table[[#This Row],[name]])+1,3))</f>
        <v>Mr</v>
      </c>
      <c r="D1749" t="str">
        <f t="shared" si="27"/>
        <v>Neil</v>
      </c>
      <c r="E1749" t="str">
        <f>TRIM(LEFT(Customer_Table[[#This Row],[name]],FIND(",",Customer_Table[[#This Row],[name]])-1))</f>
        <v>Pearson</v>
      </c>
    </row>
    <row r="1750" spans="1:5" ht="15.6" x14ac:dyDescent="0.3">
      <c r="A1750" s="1" t="s">
        <v>621</v>
      </c>
      <c r="B1750" s="1" t="s">
        <v>4132</v>
      </c>
      <c r="C1750" t="str">
        <f>TRIM(MID(Customer_Table[[#This Row],[name]],FIND(",",Customer_Table[[#This Row],[name]])+1,3))</f>
        <v>Mr</v>
      </c>
      <c r="D1750" t="str">
        <f t="shared" si="27"/>
        <v>Tom</v>
      </c>
      <c r="E1750" t="str">
        <f>TRIM(LEFT(Customer_Table[[#This Row],[name]],FIND(",",Customer_Table[[#This Row],[name]])-1))</f>
        <v>Brian</v>
      </c>
    </row>
    <row r="1751" spans="1:5" ht="15.6" x14ac:dyDescent="0.3">
      <c r="A1751" s="1" t="s">
        <v>620</v>
      </c>
      <c r="B1751" s="1" t="s">
        <v>4133</v>
      </c>
      <c r="C1751" t="str">
        <f>TRIM(MID(Customer_Table[[#This Row],[name]],FIND(",",Customer_Table[[#This Row],[name]])+1,3))</f>
        <v>Mr</v>
      </c>
      <c r="D1751" t="str">
        <f t="shared" si="27"/>
        <v>Nathan</v>
      </c>
      <c r="E1751" t="str">
        <f>TRIM(LEFT(Customer_Table[[#This Row],[name]],FIND(",",Customer_Table[[#This Row],[name]])-1))</f>
        <v>Brown</v>
      </c>
    </row>
    <row r="1752" spans="1:5" ht="15.6" x14ac:dyDescent="0.3">
      <c r="A1752" s="1" t="s">
        <v>619</v>
      </c>
      <c r="B1752" s="1" t="s">
        <v>4134</v>
      </c>
      <c r="C1752" t="str">
        <f>TRIM(MID(Customer_Table[[#This Row],[name]],FIND(",",Customer_Table[[#This Row],[name]])+1,3))</f>
        <v>Mr</v>
      </c>
      <c r="D1752" t="str">
        <f t="shared" si="27"/>
        <v>Kelli N</v>
      </c>
      <c r="E1752" t="str">
        <f>TRIM(LEFT(Customer_Table[[#This Row],[name]],FIND(",",Customer_Table[[#This Row],[name]])-1))</f>
        <v>Fox</v>
      </c>
    </row>
    <row r="1753" spans="1:5" ht="15.6" x14ac:dyDescent="0.3">
      <c r="A1753" s="1" t="s">
        <v>618</v>
      </c>
      <c r="B1753" s="1" t="s">
        <v>4135</v>
      </c>
      <c r="C1753" t="str">
        <f>TRIM(MID(Customer_Table[[#This Row],[name]],FIND(",",Customer_Table[[#This Row],[name]])+1,3))</f>
        <v>Mr</v>
      </c>
      <c r="D1753" t="str">
        <f t="shared" si="27"/>
        <v>Scott M.</v>
      </c>
      <c r="E1753" t="str">
        <f>TRIM(LEFT(Customer_Table[[#This Row],[name]],FIND(",",Customer_Table[[#This Row],[name]])-1))</f>
        <v>Traver</v>
      </c>
    </row>
    <row r="1754" spans="1:5" ht="15.6" x14ac:dyDescent="0.3">
      <c r="A1754" s="1" t="s">
        <v>617</v>
      </c>
      <c r="B1754" s="1" t="s">
        <v>4136</v>
      </c>
      <c r="C1754" t="str">
        <f>TRIM(MID(Customer_Table[[#This Row],[name]],FIND(",",Customer_Table[[#This Row],[name]])+1,3))</f>
        <v>Mr</v>
      </c>
      <c r="D1754" t="str">
        <f t="shared" si="27"/>
        <v>Grant A</v>
      </c>
      <c r="E1754" t="str">
        <f>TRIM(LEFT(Customer_Table[[#This Row],[name]],FIND(",",Customer_Table[[#This Row],[name]])-1))</f>
        <v>Quick</v>
      </c>
    </row>
    <row r="1755" spans="1:5" ht="15.6" x14ac:dyDescent="0.3">
      <c r="A1755" s="1" t="s">
        <v>616</v>
      </c>
      <c r="B1755" s="1" t="s">
        <v>4137</v>
      </c>
      <c r="C1755" t="str">
        <f>TRIM(MID(Customer_Table[[#This Row],[name]],FIND(",",Customer_Table[[#This Row],[name]])+1,3))</f>
        <v>Mr</v>
      </c>
      <c r="D1755" t="str">
        <f t="shared" si="27"/>
        <v>Jonathan C</v>
      </c>
      <c r="E1755" t="str">
        <f>TRIM(LEFT(Customer_Table[[#This Row],[name]],FIND(",",Customer_Table[[#This Row],[name]])-1))</f>
        <v>Scott</v>
      </c>
    </row>
    <row r="1756" spans="1:5" ht="15.6" x14ac:dyDescent="0.3">
      <c r="A1756" s="1" t="s">
        <v>615</v>
      </c>
      <c r="B1756" s="1" t="s">
        <v>4138</v>
      </c>
      <c r="C1756" t="str">
        <f>TRIM(MID(Customer_Table[[#This Row],[name]],FIND(",",Customer_Table[[#This Row],[name]])+1,3))</f>
        <v>Ms</v>
      </c>
      <c r="D1756" t="str">
        <f t="shared" si="27"/>
        <v>Rachael M.</v>
      </c>
      <c r="E1756" t="str">
        <f>TRIM(LEFT(Customer_Table[[#This Row],[name]],FIND(",",Customer_Table[[#This Row],[name]])-1))</f>
        <v>Theriot</v>
      </c>
    </row>
    <row r="1757" spans="1:5" ht="15.6" x14ac:dyDescent="0.3">
      <c r="A1757" s="1" t="s">
        <v>614</v>
      </c>
      <c r="B1757" s="1" t="s">
        <v>4139</v>
      </c>
      <c r="C1757" t="str">
        <f>TRIM(MID(Customer_Table[[#This Row],[name]],FIND(",",Customer_Table[[#This Row],[name]])+1,3))</f>
        <v>Ms</v>
      </c>
      <c r="D1757" t="str">
        <f t="shared" si="27"/>
        <v>Pilar</v>
      </c>
      <c r="E1757" t="str">
        <f>TRIM(LEFT(Customer_Table[[#This Row],[name]],FIND(",",Customer_Table[[#This Row],[name]])-1))</f>
        <v>Michalis</v>
      </c>
    </row>
    <row r="1758" spans="1:5" ht="15.6" x14ac:dyDescent="0.3">
      <c r="A1758" s="1" t="s">
        <v>613</v>
      </c>
      <c r="B1758" s="1" t="s">
        <v>4140</v>
      </c>
      <c r="C1758" t="str">
        <f>TRIM(MID(Customer_Table[[#This Row],[name]],FIND(",",Customer_Table[[#This Row],[name]])+1,3))</f>
        <v>Mr</v>
      </c>
      <c r="D1758" t="str">
        <f t="shared" si="27"/>
        <v>Kyle M</v>
      </c>
      <c r="E1758" t="str">
        <f>TRIM(LEFT(Customer_Table[[#This Row],[name]],FIND(",",Customer_Table[[#This Row],[name]])-1))</f>
        <v>Hall</v>
      </c>
    </row>
    <row r="1759" spans="1:5" ht="15.6" x14ac:dyDescent="0.3">
      <c r="A1759" s="1" t="s">
        <v>612</v>
      </c>
      <c r="B1759" s="1" t="s">
        <v>4141</v>
      </c>
      <c r="C1759" t="str">
        <f>TRIM(MID(Customer_Table[[#This Row],[name]],FIND(",",Customer_Table[[#This Row],[name]])+1,3))</f>
        <v>Mr</v>
      </c>
      <c r="D1759" t="str">
        <f t="shared" si="27"/>
        <v>Christie</v>
      </c>
      <c r="E1759" t="str">
        <f>TRIM(LEFT(Customer_Table[[#This Row],[name]],FIND(",",Customer_Table[[#This Row],[name]])-1))</f>
        <v>Tjong Clemons</v>
      </c>
    </row>
    <row r="1760" spans="1:5" ht="15.6" x14ac:dyDescent="0.3">
      <c r="A1760" s="1" t="s">
        <v>611</v>
      </c>
      <c r="B1760" s="1" t="s">
        <v>4142</v>
      </c>
      <c r="C1760" t="str">
        <f>TRIM(MID(Customer_Table[[#This Row],[name]],FIND(",",Customer_Table[[#This Row],[name]])+1,3))</f>
        <v>Mr</v>
      </c>
      <c r="D1760" t="str">
        <f t="shared" si="27"/>
        <v>David A.</v>
      </c>
      <c r="E1760" t="str">
        <f>TRIM(LEFT(Customer_Table[[#This Row],[name]],FIND(",",Customer_Table[[#This Row],[name]])-1))</f>
        <v>Palma</v>
      </c>
    </row>
    <row r="1761" spans="1:5" ht="15.6" x14ac:dyDescent="0.3">
      <c r="A1761" s="1" t="s">
        <v>610</v>
      </c>
      <c r="B1761" s="1" t="s">
        <v>4143</v>
      </c>
      <c r="C1761" t="str">
        <f>TRIM(MID(Customer_Table[[#This Row],[name]],FIND(",",Customer_Table[[#This Row],[name]])+1,3))</f>
        <v>Mr</v>
      </c>
      <c r="D1761" t="str">
        <f t="shared" si="27"/>
        <v>Masahiro</v>
      </c>
      <c r="E1761" t="str">
        <f>TRIM(LEFT(Customer_Table[[#This Row],[name]],FIND(",",Customer_Table[[#This Row],[name]])-1))</f>
        <v>Takaoka</v>
      </c>
    </row>
    <row r="1762" spans="1:5" ht="15.6" x14ac:dyDescent="0.3">
      <c r="A1762" s="1" t="s">
        <v>609</v>
      </c>
      <c r="B1762" s="1" t="s">
        <v>4144</v>
      </c>
      <c r="C1762" t="str">
        <f>TRIM(MID(Customer_Table[[#This Row],[name]],FIND(",",Customer_Table[[#This Row],[name]])+1,3))</f>
        <v>Mr</v>
      </c>
      <c r="D1762" t="str">
        <f t="shared" si="27"/>
        <v>Logan B.</v>
      </c>
      <c r="E1762" t="str">
        <f>TRIM(LEFT(Customer_Table[[#This Row],[name]],FIND(",",Customer_Table[[#This Row],[name]])-1))</f>
        <v>Sherman</v>
      </c>
    </row>
    <row r="1763" spans="1:5" ht="15.6" x14ac:dyDescent="0.3">
      <c r="A1763" s="1" t="s">
        <v>608</v>
      </c>
      <c r="B1763" s="1" t="s">
        <v>4145</v>
      </c>
      <c r="C1763" t="str">
        <f>TRIM(MID(Customer_Table[[#This Row],[name]],FIND(",",Customer_Table[[#This Row],[name]])+1,3))</f>
        <v>Ms</v>
      </c>
      <c r="D1763" t="str">
        <f t="shared" si="27"/>
        <v>Stephanie L.</v>
      </c>
      <c r="E1763" t="str">
        <f>TRIM(LEFT(Customer_Table[[#This Row],[name]],FIND(",",Customer_Table[[#This Row],[name]])-1))</f>
        <v>Andre</v>
      </c>
    </row>
    <row r="1764" spans="1:5" ht="15.6" x14ac:dyDescent="0.3">
      <c r="A1764" s="1" t="s">
        <v>607</v>
      </c>
      <c r="B1764" s="1" t="s">
        <v>4146</v>
      </c>
      <c r="C1764" t="str">
        <f>TRIM(MID(Customer_Table[[#This Row],[name]],FIND(",",Customer_Table[[#This Row],[name]])+1,3))</f>
        <v>Ms</v>
      </c>
      <c r="D1764" t="str">
        <f t="shared" si="27"/>
        <v>Angela H</v>
      </c>
      <c r="E1764" t="str">
        <f>TRIM(LEFT(Customer_Table[[#This Row],[name]],FIND(",",Customer_Table[[#This Row],[name]])-1))</f>
        <v>Switt</v>
      </c>
    </row>
    <row r="1765" spans="1:5" ht="15.6" x14ac:dyDescent="0.3">
      <c r="A1765" s="1" t="s">
        <v>606</v>
      </c>
      <c r="B1765" s="1" t="s">
        <v>4147</v>
      </c>
      <c r="C1765" t="str">
        <f>TRIM(MID(Customer_Table[[#This Row],[name]],FIND(",",Customer_Table[[#This Row],[name]])+1,3))</f>
        <v>Ms</v>
      </c>
      <c r="D1765" t="str">
        <f t="shared" si="27"/>
        <v>Britt K</v>
      </c>
      <c r="E1765" t="str">
        <f>TRIM(LEFT(Customer_Table[[#This Row],[name]],FIND(",",Customer_Table[[#This Row],[name]])-1))</f>
        <v>Erickson</v>
      </c>
    </row>
    <row r="1766" spans="1:5" ht="15.6" x14ac:dyDescent="0.3">
      <c r="A1766" s="1" t="s">
        <v>605</v>
      </c>
      <c r="B1766" s="1" t="s">
        <v>4148</v>
      </c>
      <c r="C1766" t="str">
        <f>TRIM(MID(Customer_Table[[#This Row],[name]],FIND(",",Customer_Table[[#This Row],[name]])+1,3))</f>
        <v>Ms</v>
      </c>
      <c r="D1766" t="str">
        <f t="shared" si="27"/>
        <v>Joyce R.</v>
      </c>
      <c r="E1766" t="str">
        <f>TRIM(LEFT(Customer_Table[[#This Row],[name]],FIND(",",Customer_Table[[#This Row],[name]])-1))</f>
        <v>Miller</v>
      </c>
    </row>
    <row r="1767" spans="1:5" ht="15.6" x14ac:dyDescent="0.3">
      <c r="A1767" s="1" t="s">
        <v>604</v>
      </c>
      <c r="B1767" s="1" t="s">
        <v>4149</v>
      </c>
      <c r="C1767" t="str">
        <f>TRIM(MID(Customer_Table[[#This Row],[name]],FIND(",",Customer_Table[[#This Row],[name]])+1,3))</f>
        <v>Mr</v>
      </c>
      <c r="D1767" t="str">
        <f t="shared" si="27"/>
        <v>Ben</v>
      </c>
      <c r="E1767" t="str">
        <f>TRIM(LEFT(Customer_Table[[#This Row],[name]],FIND(",",Customer_Table[[#This Row],[name]])-1))</f>
        <v>Whitbeck</v>
      </c>
    </row>
    <row r="1768" spans="1:5" ht="15.6" x14ac:dyDescent="0.3">
      <c r="A1768" s="1" t="s">
        <v>603</v>
      </c>
      <c r="B1768" s="1" t="s">
        <v>4150</v>
      </c>
      <c r="C1768" t="str">
        <f>TRIM(MID(Customer_Table[[#This Row],[name]],FIND(",",Customer_Table[[#This Row],[name]])+1,3))</f>
        <v>Ms</v>
      </c>
      <c r="D1768" t="str">
        <f t="shared" si="27"/>
        <v>Sarah M.</v>
      </c>
      <c r="E1768" t="str">
        <f>TRIM(LEFT(Customer_Table[[#This Row],[name]],FIND(",",Customer_Table[[#This Row],[name]])-1))</f>
        <v>Auer</v>
      </c>
    </row>
    <row r="1769" spans="1:5" ht="15.6" x14ac:dyDescent="0.3">
      <c r="A1769" s="1" t="s">
        <v>602</v>
      </c>
      <c r="B1769" s="1" t="s">
        <v>4151</v>
      </c>
      <c r="C1769" t="str">
        <f>TRIM(MID(Customer_Table[[#This Row],[name]],FIND(",",Customer_Table[[#This Row],[name]])+1,3))</f>
        <v>Ms</v>
      </c>
      <c r="D1769" t="str">
        <f t="shared" si="27"/>
        <v>Sarah</v>
      </c>
      <c r="E1769" t="str">
        <f>TRIM(LEFT(Customer_Table[[#This Row],[name]],FIND(",",Customer_Table[[#This Row],[name]])-1))</f>
        <v>Attar</v>
      </c>
    </row>
    <row r="1770" spans="1:5" ht="15.6" x14ac:dyDescent="0.3">
      <c r="A1770" s="1" t="s">
        <v>601</v>
      </c>
      <c r="B1770" s="1" t="s">
        <v>4152</v>
      </c>
      <c r="C1770" t="str">
        <f>TRIM(MID(Customer_Table[[#This Row],[name]],FIND(",",Customer_Table[[#This Row],[name]])+1,3))</f>
        <v>Ms</v>
      </c>
      <c r="D1770" t="str">
        <f t="shared" si="27"/>
        <v>Katie</v>
      </c>
      <c r="E1770" t="str">
        <f>TRIM(LEFT(Customer_Table[[#This Row],[name]],FIND(",",Customer_Table[[#This Row],[name]])-1))</f>
        <v>Misuraca</v>
      </c>
    </row>
    <row r="1771" spans="1:5" ht="15.6" x14ac:dyDescent="0.3">
      <c r="A1771" s="1" t="s">
        <v>600</v>
      </c>
      <c r="B1771" s="1" t="s">
        <v>4153</v>
      </c>
      <c r="C1771" t="str">
        <f>TRIM(MID(Customer_Table[[#This Row],[name]],FIND(",",Customer_Table[[#This Row],[name]])+1,3))</f>
        <v>Ms</v>
      </c>
      <c r="D1771" t="str">
        <f t="shared" si="27"/>
        <v>Michaela L</v>
      </c>
      <c r="E1771" t="str">
        <f>TRIM(LEFT(Customer_Table[[#This Row],[name]],FIND(",",Customer_Table[[#This Row],[name]])-1))</f>
        <v>Spannaus</v>
      </c>
    </row>
    <row r="1772" spans="1:5" ht="15.6" x14ac:dyDescent="0.3">
      <c r="A1772" s="1" t="s">
        <v>599</v>
      </c>
      <c r="B1772" s="1" t="s">
        <v>4154</v>
      </c>
      <c r="C1772" t="str">
        <f>TRIM(MID(Customer_Table[[#This Row],[name]],FIND(",",Customer_Table[[#This Row],[name]])+1,3))</f>
        <v>Ms</v>
      </c>
      <c r="D1772" t="str">
        <f t="shared" si="27"/>
        <v>Shalaleh</v>
      </c>
      <c r="E1772" t="str">
        <f>TRIM(LEFT(Customer_Table[[#This Row],[name]],FIND(",",Customer_Table[[#This Row],[name]])-1))</f>
        <v>Tarbiat</v>
      </c>
    </row>
    <row r="1773" spans="1:5" ht="15.6" x14ac:dyDescent="0.3">
      <c r="A1773" s="1" t="s">
        <v>598</v>
      </c>
      <c r="B1773" s="1" t="s">
        <v>4155</v>
      </c>
      <c r="C1773" t="str">
        <f>TRIM(MID(Customer_Table[[#This Row],[name]],FIND(",",Customer_Table[[#This Row],[name]])+1,3))</f>
        <v>Ms</v>
      </c>
      <c r="D1773" t="str">
        <f t="shared" si="27"/>
        <v>Karen</v>
      </c>
      <c r="E1773" t="str">
        <f>TRIM(LEFT(Customer_Table[[#This Row],[name]],FIND(",",Customer_Table[[#This Row],[name]])-1))</f>
        <v>Pulkkinen</v>
      </c>
    </row>
    <row r="1774" spans="1:5" ht="15.6" x14ac:dyDescent="0.3">
      <c r="A1774" s="1" t="s">
        <v>597</v>
      </c>
      <c r="B1774" s="1" t="s">
        <v>4156</v>
      </c>
      <c r="C1774" t="str">
        <f>TRIM(MID(Customer_Table[[#This Row],[name]],FIND(",",Customer_Table[[#This Row],[name]])+1,3))</f>
        <v>Ms</v>
      </c>
      <c r="D1774" t="str">
        <f t="shared" si="27"/>
        <v>Zuzana</v>
      </c>
      <c r="E1774" t="str">
        <f>TRIM(LEFT(Customer_Table[[#This Row],[name]],FIND(",",Customer_Table[[#This Row],[name]])-1))</f>
        <v>Trnovcova</v>
      </c>
    </row>
    <row r="1775" spans="1:5" ht="15.6" x14ac:dyDescent="0.3">
      <c r="A1775" s="1" t="s">
        <v>596</v>
      </c>
      <c r="B1775" s="1" t="s">
        <v>4157</v>
      </c>
      <c r="C1775" t="str">
        <f>TRIM(MID(Customer_Table[[#This Row],[name]],FIND(",",Customer_Table[[#This Row],[name]])+1,3))</f>
        <v>Mr</v>
      </c>
      <c r="D1775" t="str">
        <f t="shared" si="27"/>
        <v>Daniel J.</v>
      </c>
      <c r="E1775" t="str">
        <f>TRIM(LEFT(Customer_Table[[#This Row],[name]],FIND(",",Customer_Table[[#This Row],[name]])-1))</f>
        <v>Anthony</v>
      </c>
    </row>
    <row r="1776" spans="1:5" ht="15.6" x14ac:dyDescent="0.3">
      <c r="A1776" s="1" t="s">
        <v>595</v>
      </c>
      <c r="B1776" s="1" t="s">
        <v>4158</v>
      </c>
      <c r="C1776" t="str">
        <f>TRIM(MID(Customer_Table[[#This Row],[name]],FIND(",",Customer_Table[[#This Row],[name]])+1,3))</f>
        <v>Ms</v>
      </c>
      <c r="D1776" t="str">
        <f t="shared" si="27"/>
        <v>Alexandra</v>
      </c>
      <c r="E1776" t="str">
        <f>TRIM(LEFT(Customer_Table[[#This Row],[name]],FIND(",",Customer_Table[[#This Row],[name]])-1))</f>
        <v>Hetrick</v>
      </c>
    </row>
    <row r="1777" spans="1:5" ht="15.6" x14ac:dyDescent="0.3">
      <c r="A1777" s="1" t="s">
        <v>594</v>
      </c>
      <c r="B1777" s="1" t="s">
        <v>4159</v>
      </c>
      <c r="C1777" t="str">
        <f>TRIM(MID(Customer_Table[[#This Row],[name]],FIND(",",Customer_Table[[#This Row],[name]])+1,3))</f>
        <v>Ms</v>
      </c>
      <c r="D1777" t="str">
        <f t="shared" si="27"/>
        <v>Jessica</v>
      </c>
      <c r="E1777" t="str">
        <f>TRIM(LEFT(Customer_Table[[#This Row],[name]],FIND(",",Customer_Table[[#This Row],[name]])-1))</f>
        <v>Stern</v>
      </c>
    </row>
    <row r="1778" spans="1:5" ht="15.6" x14ac:dyDescent="0.3">
      <c r="A1778" s="1" t="s">
        <v>593</v>
      </c>
      <c r="B1778" s="1" t="s">
        <v>4160</v>
      </c>
      <c r="C1778" t="str">
        <f>TRIM(MID(Customer_Table[[#This Row],[name]],FIND(",",Customer_Table[[#This Row],[name]])+1,3))</f>
        <v>Mr</v>
      </c>
      <c r="D1778" t="str">
        <f t="shared" si="27"/>
        <v>Matthew M</v>
      </c>
      <c r="E1778" t="str">
        <f>TRIM(LEFT(Customer_Table[[#This Row],[name]],FIND(",",Customer_Table[[#This Row],[name]])-1))</f>
        <v>Newman</v>
      </c>
    </row>
    <row r="1779" spans="1:5" ht="15.6" x14ac:dyDescent="0.3">
      <c r="A1779" s="1" t="s">
        <v>592</v>
      </c>
      <c r="B1779" s="1" t="s">
        <v>4161</v>
      </c>
      <c r="C1779" t="str">
        <f>TRIM(MID(Customer_Table[[#This Row],[name]],FIND(",",Customer_Table[[#This Row],[name]])+1,3))</f>
        <v>Ms</v>
      </c>
      <c r="D1779" t="str">
        <f t="shared" si="27"/>
        <v>Nadine A.</v>
      </c>
      <c r="E1779" t="str">
        <f>TRIM(LEFT(Customer_Table[[#This Row],[name]],FIND(",",Customer_Table[[#This Row],[name]])-1))</f>
        <v>Reasoner</v>
      </c>
    </row>
    <row r="1780" spans="1:5" ht="15.6" x14ac:dyDescent="0.3">
      <c r="A1780" s="1" t="s">
        <v>591</v>
      </c>
      <c r="B1780" s="1" t="s">
        <v>4162</v>
      </c>
      <c r="C1780" t="str">
        <f>TRIM(MID(Customer_Table[[#This Row],[name]],FIND(",",Customer_Table[[#This Row],[name]])+1,3))</f>
        <v>Mr</v>
      </c>
      <c r="D1780" t="str">
        <f t="shared" si="27"/>
        <v>Peter J. Jr.</v>
      </c>
      <c r="E1780" t="str">
        <f>TRIM(LEFT(Customer_Table[[#This Row],[name]],FIND(",",Customer_Table[[#This Row],[name]])-1))</f>
        <v>Mone</v>
      </c>
    </row>
    <row r="1781" spans="1:5" ht="15.6" x14ac:dyDescent="0.3">
      <c r="A1781" s="1" t="s">
        <v>590</v>
      </c>
      <c r="B1781" s="1" t="s">
        <v>4163</v>
      </c>
      <c r="C1781" t="str">
        <f>TRIM(MID(Customer_Table[[#This Row],[name]],FIND(",",Customer_Table[[#This Row],[name]])+1,3))</f>
        <v>Ms</v>
      </c>
      <c r="D1781" t="str">
        <f t="shared" si="27"/>
        <v>Colleen M</v>
      </c>
      <c r="E1781" t="str">
        <f>TRIM(LEFT(Customer_Table[[#This Row],[name]],FIND(",",Customer_Table[[#This Row],[name]])-1))</f>
        <v>Powers</v>
      </c>
    </row>
    <row r="1782" spans="1:5" ht="15.6" x14ac:dyDescent="0.3">
      <c r="A1782" s="1" t="s">
        <v>589</v>
      </c>
      <c r="B1782" s="1" t="s">
        <v>4164</v>
      </c>
      <c r="C1782" t="str">
        <f>TRIM(MID(Customer_Table[[#This Row],[name]],FIND(",",Customer_Table[[#This Row],[name]])+1,3))</f>
        <v>Ms</v>
      </c>
      <c r="D1782" t="str">
        <f t="shared" si="27"/>
        <v>Julie A.</v>
      </c>
      <c r="E1782" t="str">
        <f>TRIM(LEFT(Customer_Table[[#This Row],[name]],FIND(",",Customer_Table[[#This Row],[name]])-1))</f>
        <v>Ulery</v>
      </c>
    </row>
    <row r="1783" spans="1:5" ht="15.6" x14ac:dyDescent="0.3">
      <c r="A1783" s="1" t="s">
        <v>588</v>
      </c>
      <c r="B1783" s="1" t="s">
        <v>4165</v>
      </c>
      <c r="C1783" t="str">
        <f>TRIM(MID(Customer_Table[[#This Row],[name]],FIND(",",Customer_Table[[#This Row],[name]])+1,3))</f>
        <v>Mr</v>
      </c>
      <c r="D1783" t="str">
        <f t="shared" si="27"/>
        <v>Douglas W</v>
      </c>
      <c r="E1783" t="str">
        <f>TRIM(LEFT(Customer_Table[[#This Row],[name]],FIND(",",Customer_Table[[#This Row],[name]])-1))</f>
        <v>Haines</v>
      </c>
    </row>
    <row r="1784" spans="1:5" ht="15.6" x14ac:dyDescent="0.3">
      <c r="A1784" s="1" t="s">
        <v>587</v>
      </c>
      <c r="B1784" s="1" t="s">
        <v>4166</v>
      </c>
      <c r="C1784" t="str">
        <f>TRIM(MID(Customer_Table[[#This Row],[name]],FIND(",",Customer_Table[[#This Row],[name]])+1,3))</f>
        <v>Ms</v>
      </c>
      <c r="D1784" t="str">
        <f t="shared" si="27"/>
        <v>Catherine</v>
      </c>
      <c r="E1784" t="str">
        <f>TRIM(LEFT(Customer_Table[[#This Row],[name]],FIND(",",Customer_Table[[#This Row],[name]])-1))</f>
        <v>Airoldi</v>
      </c>
    </row>
    <row r="1785" spans="1:5" ht="15.6" x14ac:dyDescent="0.3">
      <c r="A1785" s="1" t="s">
        <v>586</v>
      </c>
      <c r="B1785" s="1" t="s">
        <v>4167</v>
      </c>
      <c r="C1785" t="str">
        <f>TRIM(MID(Customer_Table[[#This Row],[name]],FIND(",",Customer_Table[[#This Row],[name]])+1,3))</f>
        <v>Mr</v>
      </c>
      <c r="D1785" t="str">
        <f t="shared" si="27"/>
        <v>James A</v>
      </c>
      <c r="E1785" t="str">
        <f>TRIM(LEFT(Customer_Table[[#This Row],[name]],FIND(",",Customer_Table[[#This Row],[name]])-1))</f>
        <v>Mattis</v>
      </c>
    </row>
    <row r="1786" spans="1:5" ht="15.6" x14ac:dyDescent="0.3">
      <c r="A1786" s="1" t="s">
        <v>585</v>
      </c>
      <c r="B1786" s="1" t="s">
        <v>4168</v>
      </c>
      <c r="C1786" t="str">
        <f>TRIM(MID(Customer_Table[[#This Row],[name]],FIND(",",Customer_Table[[#This Row],[name]])+1,3))</f>
        <v>Mr</v>
      </c>
      <c r="D1786" t="str">
        <f t="shared" si="27"/>
        <v>Youngseong</v>
      </c>
      <c r="E1786" t="str">
        <f>TRIM(LEFT(Customer_Table[[#This Row],[name]],FIND(",",Customer_Table[[#This Row],[name]])-1))</f>
        <v>Cho</v>
      </c>
    </row>
    <row r="1787" spans="1:5" ht="15.6" x14ac:dyDescent="0.3">
      <c r="A1787" s="1" t="s">
        <v>584</v>
      </c>
      <c r="B1787" s="1" t="s">
        <v>4169</v>
      </c>
      <c r="C1787" t="str">
        <f>TRIM(MID(Customer_Table[[#This Row],[name]],FIND(",",Customer_Table[[#This Row],[name]])+1,3))</f>
        <v>Mr</v>
      </c>
      <c r="D1787" t="str">
        <f t="shared" si="27"/>
        <v>John</v>
      </c>
      <c r="E1787" t="str">
        <f>TRIM(LEFT(Customer_Table[[#This Row],[name]],FIND(",",Customer_Table[[#This Row],[name]])-1))</f>
        <v>Reumann</v>
      </c>
    </row>
    <row r="1788" spans="1:5" ht="15.6" x14ac:dyDescent="0.3">
      <c r="A1788" s="1" t="s">
        <v>583</v>
      </c>
      <c r="B1788" s="1" t="s">
        <v>4170</v>
      </c>
      <c r="C1788" t="str">
        <f>TRIM(MID(Customer_Table[[#This Row],[name]],FIND(",",Customer_Table[[#This Row],[name]])+1,3))</f>
        <v>Mr</v>
      </c>
      <c r="D1788" t="str">
        <f t="shared" si="27"/>
        <v>Brandon S.</v>
      </c>
      <c r="E1788" t="str">
        <f>TRIM(LEFT(Customer_Table[[#This Row],[name]],FIND(",",Customer_Table[[#This Row],[name]])-1))</f>
        <v>Cooper</v>
      </c>
    </row>
    <row r="1789" spans="1:5" ht="15.6" x14ac:dyDescent="0.3">
      <c r="A1789" s="1" t="s">
        <v>582</v>
      </c>
      <c r="B1789" s="1" t="s">
        <v>4171</v>
      </c>
      <c r="C1789" t="str">
        <f>TRIM(MID(Customer_Table[[#This Row],[name]],FIND(",",Customer_Table[[#This Row],[name]])+1,3))</f>
        <v>Mr</v>
      </c>
      <c r="D1789" t="str">
        <f t="shared" si="27"/>
        <v>Sean P</v>
      </c>
      <c r="E1789" t="str">
        <f>TRIM(LEFT(Customer_Table[[#This Row],[name]],FIND(",",Customer_Table[[#This Row],[name]])-1))</f>
        <v>Kennedy</v>
      </c>
    </row>
    <row r="1790" spans="1:5" ht="15.6" x14ac:dyDescent="0.3">
      <c r="A1790" s="1" t="s">
        <v>581</v>
      </c>
      <c r="B1790" s="1" t="s">
        <v>4172</v>
      </c>
      <c r="C1790" t="str">
        <f>TRIM(MID(Customer_Table[[#This Row],[name]],FIND(",",Customer_Table[[#This Row],[name]])+1,3))</f>
        <v>Mr</v>
      </c>
      <c r="D1790" t="str">
        <f t="shared" si="27"/>
        <v>Scott</v>
      </c>
      <c r="E1790" t="str">
        <f>TRIM(LEFT(Customer_Table[[#This Row],[name]],FIND(",",Customer_Table[[#This Row],[name]])-1))</f>
        <v>Cichon</v>
      </c>
    </row>
    <row r="1791" spans="1:5" ht="15.6" x14ac:dyDescent="0.3">
      <c r="A1791" s="1" t="s">
        <v>580</v>
      </c>
      <c r="B1791" s="1" t="s">
        <v>4173</v>
      </c>
      <c r="C1791" t="str">
        <f>TRIM(MID(Customer_Table[[#This Row],[name]],FIND(",",Customer_Table[[#This Row],[name]])+1,3))</f>
        <v>Mr</v>
      </c>
      <c r="D1791" t="str">
        <f t="shared" si="27"/>
        <v>Janez</v>
      </c>
      <c r="E1791" t="str">
        <f>TRIM(LEFT(Customer_Table[[#This Row],[name]],FIND(",",Customer_Table[[#This Row],[name]])-1))</f>
        <v>Maroevic</v>
      </c>
    </row>
    <row r="1792" spans="1:5" ht="15.6" x14ac:dyDescent="0.3">
      <c r="A1792" s="1" t="s">
        <v>579</v>
      </c>
      <c r="B1792" s="1" t="s">
        <v>4174</v>
      </c>
      <c r="C1792" t="str">
        <f>TRIM(MID(Customer_Table[[#This Row],[name]],FIND(",",Customer_Table[[#This Row],[name]])+1,3))</f>
        <v>Mr</v>
      </c>
      <c r="D1792" t="str">
        <f t="shared" si="27"/>
        <v>John I. Jr.</v>
      </c>
      <c r="E1792" t="str">
        <f>TRIM(LEFT(Customer_Table[[#This Row],[name]],FIND(",",Customer_Table[[#This Row],[name]])-1))</f>
        <v>Martin</v>
      </c>
    </row>
    <row r="1793" spans="1:5" ht="15.6" x14ac:dyDescent="0.3">
      <c r="A1793" s="1" t="s">
        <v>578</v>
      </c>
      <c r="B1793" s="1" t="s">
        <v>4175</v>
      </c>
      <c r="C1793" t="str">
        <f>TRIM(MID(Customer_Table[[#This Row],[name]],FIND(",",Customer_Table[[#This Row],[name]])+1,3))</f>
        <v>Ms</v>
      </c>
      <c r="D1793" t="str">
        <f t="shared" si="27"/>
        <v>Heather</v>
      </c>
      <c r="E1793" t="str">
        <f>TRIM(LEFT(Customer_Table[[#This Row],[name]],FIND(",",Customer_Table[[#This Row],[name]])-1))</f>
        <v>Schulz</v>
      </c>
    </row>
    <row r="1794" spans="1:5" ht="15.6" x14ac:dyDescent="0.3">
      <c r="A1794" s="1" t="s">
        <v>577</v>
      </c>
      <c r="B1794" s="1" t="s">
        <v>4176</v>
      </c>
      <c r="C1794" t="str">
        <f>TRIM(MID(Customer_Table[[#This Row],[name]],FIND(",",Customer_Table[[#This Row],[name]])+1,3))</f>
        <v>Mr</v>
      </c>
      <c r="D1794" t="str">
        <f t="shared" ref="D1794:D1857" si="28">TRIM(MID(B1794,FIND(" ",B1794,FIND(",",B1794)+2)+1,LEN(B1794)))</f>
        <v>Michael</v>
      </c>
      <c r="E1794" t="str">
        <f>TRIM(LEFT(Customer_Table[[#This Row],[name]],FIND(",",Customer_Table[[#This Row],[name]])-1))</f>
        <v>Capriolo</v>
      </c>
    </row>
    <row r="1795" spans="1:5" ht="15.6" x14ac:dyDescent="0.3">
      <c r="A1795" s="1" t="s">
        <v>576</v>
      </c>
      <c r="B1795" s="1" t="s">
        <v>4177</v>
      </c>
      <c r="C1795" t="str">
        <f>TRIM(MID(Customer_Table[[#This Row],[name]],FIND(",",Customer_Table[[#This Row],[name]])+1,3))</f>
        <v>Ms</v>
      </c>
      <c r="D1795" t="str">
        <f t="shared" si="28"/>
        <v>Kathleen</v>
      </c>
      <c r="E1795" t="str">
        <f>TRIM(LEFT(Customer_Table[[#This Row],[name]],FIND(",",Customer_Table[[#This Row],[name]])-1))</f>
        <v>Borleis</v>
      </c>
    </row>
    <row r="1796" spans="1:5" ht="15.6" x14ac:dyDescent="0.3">
      <c r="A1796" s="1" t="s">
        <v>575</v>
      </c>
      <c r="B1796" s="1" t="s">
        <v>4178</v>
      </c>
      <c r="C1796" t="str">
        <f>TRIM(MID(Customer_Table[[#This Row],[name]],FIND(",",Customer_Table[[#This Row],[name]])+1,3))</f>
        <v>Mr</v>
      </c>
      <c r="D1796" t="str">
        <f t="shared" si="28"/>
        <v>Ryan M</v>
      </c>
      <c r="E1796" t="str">
        <f>TRIM(LEFT(Customer_Table[[#This Row],[name]],FIND(",",Customer_Table[[#This Row],[name]])-1))</f>
        <v>Kramer</v>
      </c>
    </row>
    <row r="1797" spans="1:5" ht="15.6" x14ac:dyDescent="0.3">
      <c r="A1797" s="1" t="s">
        <v>574</v>
      </c>
      <c r="B1797" s="1" t="s">
        <v>4179</v>
      </c>
      <c r="C1797" t="str">
        <f>TRIM(MID(Customer_Table[[#This Row],[name]],FIND(",",Customer_Table[[#This Row],[name]])+1,3))</f>
        <v>Ms</v>
      </c>
      <c r="D1797" t="str">
        <f t="shared" si="28"/>
        <v>Sara</v>
      </c>
      <c r="E1797" t="str">
        <f>TRIM(LEFT(Customer_Table[[#This Row],[name]],FIND(",",Customer_Table[[#This Row],[name]])-1))</f>
        <v>Conrad</v>
      </c>
    </row>
    <row r="1798" spans="1:5" ht="15.6" x14ac:dyDescent="0.3">
      <c r="A1798" s="1" t="s">
        <v>573</v>
      </c>
      <c r="B1798" s="1" t="s">
        <v>4180</v>
      </c>
      <c r="C1798" t="str">
        <f>TRIM(MID(Customer_Table[[#This Row],[name]],FIND(",",Customer_Table[[#This Row],[name]])+1,3))</f>
        <v>Mr</v>
      </c>
      <c r="D1798" t="str">
        <f t="shared" si="28"/>
        <v>Deniz</v>
      </c>
      <c r="E1798" t="str">
        <f>TRIM(LEFT(Customer_Table[[#This Row],[name]],FIND(",",Customer_Table[[#This Row],[name]])-1))</f>
        <v>Karakoyunlu</v>
      </c>
    </row>
    <row r="1799" spans="1:5" ht="15.6" x14ac:dyDescent="0.3">
      <c r="A1799" s="1" t="s">
        <v>572</v>
      </c>
      <c r="B1799" s="1" t="s">
        <v>4181</v>
      </c>
      <c r="C1799" t="str">
        <f>TRIM(MID(Customer_Table[[#This Row],[name]],FIND(",",Customer_Table[[#This Row],[name]])+1,3))</f>
        <v>Ms</v>
      </c>
      <c r="D1799" t="str">
        <f t="shared" si="28"/>
        <v>Shannon L.</v>
      </c>
      <c r="E1799" t="str">
        <f>TRIM(LEFT(Customer_Table[[#This Row],[name]],FIND(",",Customer_Table[[#This Row],[name]])-1))</f>
        <v>Desrosiers</v>
      </c>
    </row>
    <row r="1800" spans="1:5" ht="15.6" x14ac:dyDescent="0.3">
      <c r="A1800" s="1" t="s">
        <v>571</v>
      </c>
      <c r="B1800" s="1" t="s">
        <v>4182</v>
      </c>
      <c r="C1800" t="str">
        <f>TRIM(MID(Customer_Table[[#This Row],[name]],FIND(",",Customer_Table[[#This Row],[name]])+1,3))</f>
        <v>Ms</v>
      </c>
      <c r="D1800" t="str">
        <f t="shared" si="28"/>
        <v>Kaitlin M.</v>
      </c>
      <c r="E1800" t="str">
        <f>TRIM(LEFT(Customer_Table[[#This Row],[name]],FIND(",",Customer_Table[[#This Row],[name]])-1))</f>
        <v>O'Mara</v>
      </c>
    </row>
    <row r="1801" spans="1:5" ht="15.6" x14ac:dyDescent="0.3">
      <c r="A1801" s="1" t="s">
        <v>570</v>
      </c>
      <c r="B1801" s="1" t="s">
        <v>4183</v>
      </c>
      <c r="C1801" t="str">
        <f>TRIM(MID(Customer_Table[[#This Row],[name]],FIND(",",Customer_Table[[#This Row],[name]])+1,3))</f>
        <v>Mr</v>
      </c>
      <c r="D1801" t="str">
        <f t="shared" si="28"/>
        <v>Alfredo</v>
      </c>
      <c r="E1801" t="str">
        <f>TRIM(LEFT(Customer_Table[[#This Row],[name]],FIND(",",Customer_Table[[#This Row],[name]])-1))</f>
        <v>Shabot Marcos</v>
      </c>
    </row>
    <row r="1802" spans="1:5" ht="15.6" x14ac:dyDescent="0.3">
      <c r="A1802" s="1" t="s">
        <v>569</v>
      </c>
      <c r="B1802" s="1" t="s">
        <v>4184</v>
      </c>
      <c r="C1802" t="str">
        <f>TRIM(MID(Customer_Table[[#This Row],[name]],FIND(",",Customer_Table[[#This Row],[name]])+1,3))</f>
        <v>Ms</v>
      </c>
      <c r="D1802" t="str">
        <f t="shared" si="28"/>
        <v>Kristen</v>
      </c>
      <c r="E1802" t="str">
        <f>TRIM(LEFT(Customer_Table[[#This Row],[name]],FIND(",",Customer_Table[[#This Row],[name]])-1))</f>
        <v>Comment</v>
      </c>
    </row>
    <row r="1803" spans="1:5" ht="15.6" x14ac:dyDescent="0.3">
      <c r="A1803" s="1" t="s">
        <v>568</v>
      </c>
      <c r="B1803" s="1" t="s">
        <v>4185</v>
      </c>
      <c r="C1803" t="str">
        <f>TRIM(MID(Customer_Table[[#This Row],[name]],FIND(",",Customer_Table[[#This Row],[name]])+1,3))</f>
        <v>Mr</v>
      </c>
      <c r="D1803" t="str">
        <f t="shared" si="28"/>
        <v>Daniel</v>
      </c>
      <c r="E1803" t="str">
        <f>TRIM(LEFT(Customer_Table[[#This Row],[name]],FIND(",",Customer_Table[[#This Row],[name]])-1))</f>
        <v>Moss</v>
      </c>
    </row>
    <row r="1804" spans="1:5" ht="15.6" x14ac:dyDescent="0.3">
      <c r="A1804" s="1" t="s">
        <v>567</v>
      </c>
      <c r="B1804" s="1" t="s">
        <v>4186</v>
      </c>
      <c r="C1804" t="str">
        <f>TRIM(MID(Customer_Table[[#This Row],[name]],FIND(",",Customer_Table[[#This Row],[name]])+1,3))</f>
        <v>Mr</v>
      </c>
      <c r="D1804" t="str">
        <f t="shared" si="28"/>
        <v>Jonathan</v>
      </c>
      <c r="E1804" t="str">
        <f>TRIM(LEFT(Customer_Table[[#This Row],[name]],FIND(",",Customer_Table[[#This Row],[name]])-1))</f>
        <v>Guzman</v>
      </c>
    </row>
    <row r="1805" spans="1:5" ht="15.6" x14ac:dyDescent="0.3">
      <c r="A1805" s="1" t="s">
        <v>566</v>
      </c>
      <c r="B1805" s="1" t="s">
        <v>4187</v>
      </c>
      <c r="C1805" t="str">
        <f>TRIM(MID(Customer_Table[[#This Row],[name]],FIND(",",Customer_Table[[#This Row],[name]])+1,3))</f>
        <v>Mr</v>
      </c>
      <c r="D1805" t="str">
        <f t="shared" si="28"/>
        <v>Troy</v>
      </c>
      <c r="E1805" t="str">
        <f>TRIM(LEFT(Customer_Table[[#This Row],[name]],FIND(",",Customer_Table[[#This Row],[name]])-1))</f>
        <v>Cox</v>
      </c>
    </row>
    <row r="1806" spans="1:5" ht="15.6" x14ac:dyDescent="0.3">
      <c r="A1806" s="1" t="s">
        <v>565</v>
      </c>
      <c r="B1806" s="1" t="s">
        <v>4188</v>
      </c>
      <c r="C1806" t="str">
        <f>TRIM(MID(Customer_Table[[#This Row],[name]],FIND(",",Customer_Table[[#This Row],[name]])+1,3))</f>
        <v>Mr</v>
      </c>
      <c r="D1806" t="str">
        <f t="shared" si="28"/>
        <v>Daniel C</v>
      </c>
      <c r="E1806" t="str">
        <f>TRIM(LEFT(Customer_Table[[#This Row],[name]],FIND(",",Customer_Table[[#This Row],[name]])-1))</f>
        <v>Clash</v>
      </c>
    </row>
    <row r="1807" spans="1:5" ht="15.6" x14ac:dyDescent="0.3">
      <c r="A1807" s="1" t="s">
        <v>564</v>
      </c>
      <c r="B1807" s="1" t="s">
        <v>4189</v>
      </c>
      <c r="C1807" t="str">
        <f>TRIM(MID(Customer_Table[[#This Row],[name]],FIND(",",Customer_Table[[#This Row],[name]])+1,3))</f>
        <v>Ms</v>
      </c>
      <c r="D1807" t="str">
        <f t="shared" si="28"/>
        <v>Lauren</v>
      </c>
      <c r="E1807" t="str">
        <f>TRIM(LEFT(Customer_Table[[#This Row],[name]],FIND(",",Customer_Table[[#This Row],[name]])-1))</f>
        <v>Blankenship</v>
      </c>
    </row>
    <row r="1808" spans="1:5" ht="15.6" x14ac:dyDescent="0.3">
      <c r="A1808" s="1" t="s">
        <v>563</v>
      </c>
      <c r="B1808" s="1" t="s">
        <v>4190</v>
      </c>
      <c r="C1808" t="str">
        <f>TRIM(MID(Customer_Table[[#This Row],[name]],FIND(",",Customer_Table[[#This Row],[name]])+1,3))</f>
        <v>Ms</v>
      </c>
      <c r="D1808" t="str">
        <f t="shared" si="28"/>
        <v>Jennefer</v>
      </c>
      <c r="E1808" t="str">
        <f>TRIM(LEFT(Customer_Table[[#This Row],[name]],FIND(",",Customer_Table[[#This Row],[name]])-1))</f>
        <v>Lloyd</v>
      </c>
    </row>
    <row r="1809" spans="1:5" ht="15.6" x14ac:dyDescent="0.3">
      <c r="A1809" s="1" t="s">
        <v>562</v>
      </c>
      <c r="B1809" s="1" t="s">
        <v>4191</v>
      </c>
      <c r="C1809" t="str">
        <f>TRIM(MID(Customer_Table[[#This Row],[name]],FIND(",",Customer_Table[[#This Row],[name]])+1,3))</f>
        <v>Ms</v>
      </c>
      <c r="D1809" t="str">
        <f t="shared" si="28"/>
        <v>Tracey L.</v>
      </c>
      <c r="E1809" t="str">
        <f>TRIM(LEFT(Customer_Table[[#This Row],[name]],FIND(",",Customer_Table[[#This Row],[name]])-1))</f>
        <v>Kong</v>
      </c>
    </row>
    <row r="1810" spans="1:5" ht="15.6" x14ac:dyDescent="0.3">
      <c r="A1810" s="1" t="s">
        <v>561</v>
      </c>
      <c r="B1810" s="1" t="s">
        <v>4192</v>
      </c>
      <c r="C1810" t="str">
        <f>TRIM(MID(Customer_Table[[#This Row],[name]],FIND(",",Customer_Table[[#This Row],[name]])+1,3))</f>
        <v>Ms</v>
      </c>
      <c r="D1810" t="str">
        <f t="shared" si="28"/>
        <v>Ashley</v>
      </c>
      <c r="E1810" t="str">
        <f>TRIM(LEFT(Customer_Table[[#This Row],[name]],FIND(",",Customer_Table[[#This Row],[name]])-1))</f>
        <v>Benson</v>
      </c>
    </row>
    <row r="1811" spans="1:5" ht="15.6" x14ac:dyDescent="0.3">
      <c r="A1811" s="1" t="s">
        <v>560</v>
      </c>
      <c r="B1811" s="1" t="s">
        <v>4193</v>
      </c>
      <c r="C1811" t="str">
        <f>TRIM(MID(Customer_Table[[#This Row],[name]],FIND(",",Customer_Table[[#This Row],[name]])+1,3))</f>
        <v>Ms</v>
      </c>
      <c r="D1811" t="str">
        <f t="shared" si="28"/>
        <v>Cindy</v>
      </c>
      <c r="E1811" t="str">
        <f>TRIM(LEFT(Customer_Table[[#This Row],[name]],FIND(",",Customer_Table[[#This Row],[name]])-1))</f>
        <v>Huntington</v>
      </c>
    </row>
    <row r="1812" spans="1:5" ht="15.6" x14ac:dyDescent="0.3">
      <c r="A1812" s="1" t="s">
        <v>559</v>
      </c>
      <c r="B1812" s="1" t="s">
        <v>4194</v>
      </c>
      <c r="C1812" t="str">
        <f>TRIM(MID(Customer_Table[[#This Row],[name]],FIND(",",Customer_Table[[#This Row],[name]])+1,3))</f>
        <v>Ms</v>
      </c>
      <c r="D1812" t="str">
        <f t="shared" si="28"/>
        <v>Esther</v>
      </c>
      <c r="E1812" t="str">
        <f>TRIM(LEFT(Customer_Table[[#This Row],[name]],FIND(",",Customer_Table[[#This Row],[name]])-1))</f>
        <v>Kendall</v>
      </c>
    </row>
    <row r="1813" spans="1:5" ht="15.6" x14ac:dyDescent="0.3">
      <c r="A1813" s="1" t="s">
        <v>558</v>
      </c>
      <c r="B1813" s="1" t="s">
        <v>4195</v>
      </c>
      <c r="C1813" t="str">
        <f>TRIM(MID(Customer_Table[[#This Row],[name]],FIND(",",Customer_Table[[#This Row],[name]])+1,3))</f>
        <v>Ms</v>
      </c>
      <c r="D1813" t="str">
        <f t="shared" si="28"/>
        <v>Jackie</v>
      </c>
      <c r="E1813" t="str">
        <f>TRIM(LEFT(Customer_Table[[#This Row],[name]],FIND(",",Customer_Table[[#This Row],[name]])-1))</f>
        <v>Gast</v>
      </c>
    </row>
    <row r="1814" spans="1:5" ht="15.6" x14ac:dyDescent="0.3">
      <c r="A1814" s="1" t="s">
        <v>557</v>
      </c>
      <c r="B1814" s="1" t="s">
        <v>4196</v>
      </c>
      <c r="C1814" t="str">
        <f>TRIM(MID(Customer_Table[[#This Row],[name]],FIND(",",Customer_Table[[#This Row],[name]])+1,3))</f>
        <v>Mr</v>
      </c>
      <c r="D1814" t="str">
        <f t="shared" si="28"/>
        <v>Timothy P.</v>
      </c>
      <c r="E1814" t="str">
        <f>TRIM(LEFT(Customer_Table[[#This Row],[name]],FIND(",",Customer_Table[[#This Row],[name]])-1))</f>
        <v>Scanlin</v>
      </c>
    </row>
    <row r="1815" spans="1:5" ht="15.6" x14ac:dyDescent="0.3">
      <c r="A1815" s="1" t="s">
        <v>556</v>
      </c>
      <c r="B1815" s="1" t="s">
        <v>4197</v>
      </c>
      <c r="C1815" t="str">
        <f>TRIM(MID(Customer_Table[[#This Row],[name]],FIND(",",Customer_Table[[#This Row],[name]])+1,3))</f>
        <v>Ms</v>
      </c>
      <c r="D1815" t="str">
        <f t="shared" si="28"/>
        <v>Lauren</v>
      </c>
      <c r="E1815" t="str">
        <f>TRIM(LEFT(Customer_Table[[#This Row],[name]],FIND(",",Customer_Table[[#This Row],[name]])-1))</f>
        <v>Philbrook</v>
      </c>
    </row>
    <row r="1816" spans="1:5" ht="15.6" x14ac:dyDescent="0.3">
      <c r="A1816" s="1" t="s">
        <v>555</v>
      </c>
      <c r="B1816" s="1" t="s">
        <v>4198</v>
      </c>
      <c r="C1816" t="str">
        <f>TRIM(MID(Customer_Table[[#This Row],[name]],FIND(",",Customer_Table[[#This Row],[name]])+1,3))</f>
        <v>Mr</v>
      </c>
      <c r="D1816" t="str">
        <f t="shared" si="28"/>
        <v>Benjamin</v>
      </c>
      <c r="E1816" t="str">
        <f>TRIM(LEFT(Customer_Table[[#This Row],[name]],FIND(",",Customer_Table[[#This Row],[name]])-1))</f>
        <v>Cowan</v>
      </c>
    </row>
    <row r="1817" spans="1:5" ht="15.6" x14ac:dyDescent="0.3">
      <c r="A1817" s="1" t="s">
        <v>554</v>
      </c>
      <c r="B1817" s="1" t="s">
        <v>4199</v>
      </c>
      <c r="C1817" t="str">
        <f>TRIM(MID(Customer_Table[[#This Row],[name]],FIND(",",Customer_Table[[#This Row],[name]])+1,3))</f>
        <v>Mr</v>
      </c>
      <c r="D1817" t="str">
        <f t="shared" si="28"/>
        <v>Hugo M</v>
      </c>
      <c r="E1817" t="str">
        <f>TRIM(LEFT(Customer_Table[[#This Row],[name]],FIND(",",Customer_Table[[#This Row],[name]])-1))</f>
        <v>Sousa</v>
      </c>
    </row>
    <row r="1818" spans="1:5" ht="15.6" x14ac:dyDescent="0.3">
      <c r="A1818" s="1" t="s">
        <v>553</v>
      </c>
      <c r="B1818" s="1" t="s">
        <v>4200</v>
      </c>
      <c r="C1818" t="str">
        <f>TRIM(MID(Customer_Table[[#This Row],[name]],FIND(",",Customer_Table[[#This Row],[name]])+1,3))</f>
        <v>Mr</v>
      </c>
      <c r="D1818" t="str">
        <f t="shared" si="28"/>
        <v>Daniel J. Jr.</v>
      </c>
      <c r="E1818" t="str">
        <f>TRIM(LEFT(Customer_Table[[#This Row],[name]],FIND(",",Customer_Table[[#This Row],[name]])-1))</f>
        <v>Stanton</v>
      </c>
    </row>
    <row r="1819" spans="1:5" ht="15.6" x14ac:dyDescent="0.3">
      <c r="A1819" s="1" t="s">
        <v>552</v>
      </c>
      <c r="B1819" s="1" t="s">
        <v>4201</v>
      </c>
      <c r="C1819" t="str">
        <f>TRIM(MID(Customer_Table[[#This Row],[name]],FIND(",",Customer_Table[[#This Row],[name]])+1,3))</f>
        <v>Mr</v>
      </c>
      <c r="D1819" t="str">
        <f t="shared" si="28"/>
        <v>Justin R</v>
      </c>
      <c r="E1819" t="str">
        <f>TRIM(LEFT(Customer_Table[[#This Row],[name]],FIND(",",Customer_Table[[#This Row],[name]])-1))</f>
        <v>Mollak</v>
      </c>
    </row>
    <row r="1820" spans="1:5" ht="15.6" x14ac:dyDescent="0.3">
      <c r="A1820" s="1" t="s">
        <v>551</v>
      </c>
      <c r="B1820" s="1" t="s">
        <v>4202</v>
      </c>
      <c r="C1820" t="str">
        <f>TRIM(MID(Customer_Table[[#This Row],[name]],FIND(",",Customer_Table[[#This Row],[name]])+1,3))</f>
        <v>Mr</v>
      </c>
      <c r="D1820" t="str">
        <f t="shared" si="28"/>
        <v>Colin</v>
      </c>
      <c r="E1820" t="str">
        <f>TRIM(LEFT(Customer_Table[[#This Row],[name]],FIND(",",Customer_Table[[#This Row],[name]])-1))</f>
        <v>Bell</v>
      </c>
    </row>
    <row r="1821" spans="1:5" ht="15.6" x14ac:dyDescent="0.3">
      <c r="A1821" s="1" t="s">
        <v>550</v>
      </c>
      <c r="B1821" s="1" t="s">
        <v>4203</v>
      </c>
      <c r="C1821" t="str">
        <f>TRIM(MID(Customer_Table[[#This Row],[name]],FIND(",",Customer_Table[[#This Row],[name]])+1,3))</f>
        <v>Mr</v>
      </c>
      <c r="D1821" t="str">
        <f t="shared" si="28"/>
        <v>Rob</v>
      </c>
      <c r="E1821" t="str">
        <f>TRIM(LEFT(Customer_Table[[#This Row],[name]],FIND(",",Customer_Table[[#This Row],[name]])-1))</f>
        <v>Weston</v>
      </c>
    </row>
    <row r="1822" spans="1:5" ht="15.6" x14ac:dyDescent="0.3">
      <c r="A1822" s="1" t="s">
        <v>549</v>
      </c>
      <c r="B1822" s="1" t="s">
        <v>4204</v>
      </c>
      <c r="C1822" t="str">
        <f>TRIM(MID(Customer_Table[[#This Row],[name]],FIND(",",Customer_Table[[#This Row],[name]])+1,3))</f>
        <v>Mr</v>
      </c>
      <c r="D1822" t="str">
        <f t="shared" si="28"/>
        <v>Patrick</v>
      </c>
      <c r="E1822" t="str">
        <f>TRIM(LEFT(Customer_Table[[#This Row],[name]],FIND(",",Customer_Table[[#This Row],[name]])-1))</f>
        <v>Rabuzzi</v>
      </c>
    </row>
    <row r="1823" spans="1:5" ht="15.6" x14ac:dyDescent="0.3">
      <c r="A1823" s="1" t="s">
        <v>548</v>
      </c>
      <c r="B1823" s="1" t="s">
        <v>4205</v>
      </c>
      <c r="C1823" t="str">
        <f>TRIM(MID(Customer_Table[[#This Row],[name]],FIND(",",Customer_Table[[#This Row],[name]])+1,3))</f>
        <v>Mr</v>
      </c>
      <c r="D1823" t="str">
        <f t="shared" si="28"/>
        <v>Austin D</v>
      </c>
      <c r="E1823" t="str">
        <f>TRIM(LEFT(Customer_Table[[#This Row],[name]],FIND(",",Customer_Table[[#This Row],[name]])-1))</f>
        <v>Hendrix</v>
      </c>
    </row>
    <row r="1824" spans="1:5" ht="15.6" x14ac:dyDescent="0.3">
      <c r="A1824" s="1" t="s">
        <v>547</v>
      </c>
      <c r="B1824" s="1" t="s">
        <v>4206</v>
      </c>
      <c r="C1824" t="str">
        <f>TRIM(MID(Customer_Table[[#This Row],[name]],FIND(",",Customer_Table[[#This Row],[name]])+1,3))</f>
        <v>Ms</v>
      </c>
      <c r="D1824" t="str">
        <f t="shared" si="28"/>
        <v>Brittany</v>
      </c>
      <c r="E1824" t="str">
        <f>TRIM(LEFT(Customer_Table[[#This Row],[name]],FIND(",",Customer_Table[[#This Row],[name]])-1))</f>
        <v>Van Nielen</v>
      </c>
    </row>
    <row r="1825" spans="1:5" ht="15.6" x14ac:dyDescent="0.3">
      <c r="A1825" s="1" t="s">
        <v>546</v>
      </c>
      <c r="B1825" s="1" t="s">
        <v>4207</v>
      </c>
      <c r="C1825" t="str">
        <f>TRIM(MID(Customer_Table[[#This Row],[name]],FIND(",",Customer_Table[[#This Row],[name]])+1,3))</f>
        <v>Mr</v>
      </c>
      <c r="D1825" t="str">
        <f t="shared" si="28"/>
        <v>Matthew T</v>
      </c>
      <c r="E1825" t="str">
        <f>TRIM(LEFT(Customer_Table[[#This Row],[name]],FIND(",",Customer_Table[[#This Row],[name]])-1))</f>
        <v>Blanton</v>
      </c>
    </row>
    <row r="1826" spans="1:5" ht="15.6" x14ac:dyDescent="0.3">
      <c r="A1826" s="1" t="s">
        <v>545</v>
      </c>
      <c r="B1826" s="1" t="s">
        <v>4208</v>
      </c>
      <c r="C1826" t="str">
        <f>TRIM(MID(Customer_Table[[#This Row],[name]],FIND(",",Customer_Table[[#This Row],[name]])+1,3))</f>
        <v>Ms</v>
      </c>
      <c r="D1826" t="str">
        <f t="shared" si="28"/>
        <v>Becky G.</v>
      </c>
      <c r="E1826" t="str">
        <f>TRIM(LEFT(Customer_Table[[#This Row],[name]],FIND(",",Customer_Table[[#This Row],[name]])-1))</f>
        <v>Schout</v>
      </c>
    </row>
    <row r="1827" spans="1:5" ht="15.6" x14ac:dyDescent="0.3">
      <c r="A1827" s="1" t="s">
        <v>544</v>
      </c>
      <c r="B1827" s="1" t="s">
        <v>4209</v>
      </c>
      <c r="C1827" t="str">
        <f>TRIM(MID(Customer_Table[[#This Row],[name]],FIND(",",Customer_Table[[#This Row],[name]])+1,3))</f>
        <v>Ms</v>
      </c>
      <c r="D1827" t="str">
        <f t="shared" si="28"/>
        <v>Virginie</v>
      </c>
      <c r="E1827" t="str">
        <f>TRIM(LEFT(Customer_Table[[#This Row],[name]],FIND(",",Customer_Table[[#This Row],[name]])-1))</f>
        <v>Schmaltz</v>
      </c>
    </row>
    <row r="1828" spans="1:5" ht="15.6" x14ac:dyDescent="0.3">
      <c r="A1828" s="1" t="s">
        <v>543</v>
      </c>
      <c r="B1828" s="1" t="s">
        <v>4210</v>
      </c>
      <c r="C1828" t="str">
        <f>TRIM(MID(Customer_Table[[#This Row],[name]],FIND(",",Customer_Table[[#This Row],[name]])+1,3))</f>
        <v>Ms</v>
      </c>
      <c r="D1828" t="str">
        <f t="shared" si="28"/>
        <v>Allison A</v>
      </c>
      <c r="E1828" t="str">
        <f>TRIM(LEFT(Customer_Table[[#This Row],[name]],FIND(",",Customer_Table[[#This Row],[name]])-1))</f>
        <v>Eagen</v>
      </c>
    </row>
    <row r="1829" spans="1:5" ht="15.6" x14ac:dyDescent="0.3">
      <c r="A1829" s="1" t="s">
        <v>542</v>
      </c>
      <c r="B1829" s="1" t="s">
        <v>4211</v>
      </c>
      <c r="C1829" t="str">
        <f>TRIM(MID(Customer_Table[[#This Row],[name]],FIND(",",Customer_Table[[#This Row],[name]])+1,3))</f>
        <v>Ms</v>
      </c>
      <c r="D1829" t="str">
        <f t="shared" si="28"/>
        <v>Julie</v>
      </c>
      <c r="E1829" t="str">
        <f>TRIM(LEFT(Customer_Table[[#This Row],[name]],FIND(",",Customer_Table[[#This Row],[name]])-1))</f>
        <v>Rotramel</v>
      </c>
    </row>
    <row r="1830" spans="1:5" ht="15.6" x14ac:dyDescent="0.3">
      <c r="A1830" s="1" t="s">
        <v>541</v>
      </c>
      <c r="B1830" s="1" t="s">
        <v>4212</v>
      </c>
      <c r="C1830" t="str">
        <f>TRIM(MID(Customer_Table[[#This Row],[name]],FIND(",",Customer_Table[[#This Row],[name]])+1,3))</f>
        <v>Ms</v>
      </c>
      <c r="D1830" t="str">
        <f t="shared" si="28"/>
        <v>Katherine</v>
      </c>
      <c r="E1830" t="str">
        <f>TRIM(LEFT(Customer_Table[[#This Row],[name]],FIND(",",Customer_Table[[#This Row],[name]])-1))</f>
        <v>Prevost</v>
      </c>
    </row>
    <row r="1831" spans="1:5" ht="15.6" x14ac:dyDescent="0.3">
      <c r="A1831" s="1" t="s">
        <v>540</v>
      </c>
      <c r="B1831" s="1" t="s">
        <v>4213</v>
      </c>
      <c r="C1831" t="str">
        <f>TRIM(MID(Customer_Table[[#This Row],[name]],FIND(",",Customer_Table[[#This Row],[name]])+1,3))</f>
        <v>Mr</v>
      </c>
      <c r="D1831" t="str">
        <f t="shared" si="28"/>
        <v>Caleb</v>
      </c>
      <c r="E1831" t="str">
        <f>TRIM(LEFT(Customer_Table[[#This Row],[name]],FIND(",",Customer_Table[[#This Row],[name]])-1))</f>
        <v>Boyd</v>
      </c>
    </row>
    <row r="1832" spans="1:5" ht="15.6" x14ac:dyDescent="0.3">
      <c r="A1832" s="1" t="s">
        <v>539</v>
      </c>
      <c r="B1832" s="1" t="s">
        <v>4214</v>
      </c>
      <c r="C1832" t="str">
        <f>TRIM(MID(Customer_Table[[#This Row],[name]],FIND(",",Customer_Table[[#This Row],[name]])+1,3))</f>
        <v>Ms</v>
      </c>
      <c r="D1832" t="str">
        <f t="shared" si="28"/>
        <v>Jaime</v>
      </c>
      <c r="E1832" t="str">
        <f>TRIM(LEFT(Customer_Table[[#This Row],[name]],FIND(",",Customer_Table[[#This Row],[name]])-1))</f>
        <v>Dawes</v>
      </c>
    </row>
    <row r="1833" spans="1:5" ht="15.6" x14ac:dyDescent="0.3">
      <c r="A1833" s="1" t="s">
        <v>538</v>
      </c>
      <c r="B1833" s="1" t="s">
        <v>4215</v>
      </c>
      <c r="C1833" t="str">
        <f>TRIM(MID(Customer_Table[[#This Row],[name]],FIND(",",Customer_Table[[#This Row],[name]])+1,3))</f>
        <v>Ms</v>
      </c>
      <c r="D1833" t="str">
        <f t="shared" si="28"/>
        <v>Hannah</v>
      </c>
      <c r="E1833" t="str">
        <f>TRIM(LEFT(Customer_Table[[#This Row],[name]],FIND(",",Customer_Table[[#This Row],[name]])-1))</f>
        <v>Jennings</v>
      </c>
    </row>
    <row r="1834" spans="1:5" ht="15.6" x14ac:dyDescent="0.3">
      <c r="A1834" s="1" t="s">
        <v>537</v>
      </c>
      <c r="B1834" s="1" t="s">
        <v>4216</v>
      </c>
      <c r="C1834" t="str">
        <f>TRIM(MID(Customer_Table[[#This Row],[name]],FIND(",",Customer_Table[[#This Row],[name]])+1,3))</f>
        <v>Mr</v>
      </c>
      <c r="D1834" t="str">
        <f t="shared" si="28"/>
        <v>Zachariah</v>
      </c>
      <c r="E1834" t="str">
        <f>TRIM(LEFT(Customer_Table[[#This Row],[name]],FIND(",",Customer_Table[[#This Row],[name]])-1))</f>
        <v>Nyambaso</v>
      </c>
    </row>
    <row r="1835" spans="1:5" ht="15.6" x14ac:dyDescent="0.3">
      <c r="A1835" s="1" t="s">
        <v>536</v>
      </c>
      <c r="B1835" s="1" t="s">
        <v>4217</v>
      </c>
      <c r="C1835" t="str">
        <f>TRIM(MID(Customer_Table[[#This Row],[name]],FIND(",",Customer_Table[[#This Row],[name]])+1,3))</f>
        <v>Ms</v>
      </c>
      <c r="D1835" t="str">
        <f t="shared" si="28"/>
        <v>Patricia A</v>
      </c>
      <c r="E1835" t="str">
        <f>TRIM(LEFT(Customer_Table[[#This Row],[name]],FIND(",",Customer_Table[[#This Row],[name]])-1))</f>
        <v>Shaffer</v>
      </c>
    </row>
    <row r="1836" spans="1:5" ht="15.6" x14ac:dyDescent="0.3">
      <c r="A1836" s="1" t="s">
        <v>534</v>
      </c>
      <c r="B1836" s="1" t="s">
        <v>4218</v>
      </c>
      <c r="C1836" t="str">
        <f>TRIM(MID(Customer_Table[[#This Row],[name]],FIND(",",Customer_Table[[#This Row],[name]])+1,3))</f>
        <v>Mr</v>
      </c>
      <c r="D1836" t="str">
        <f t="shared" si="28"/>
        <v>Elizabeth A.</v>
      </c>
      <c r="E1836" t="str">
        <f>TRIM(LEFT(Customer_Table[[#This Row],[name]],FIND(",",Customer_Table[[#This Row],[name]])-1))</f>
        <v>Corkum</v>
      </c>
    </row>
    <row r="1837" spans="1:5" ht="15.6" x14ac:dyDescent="0.3">
      <c r="A1837" s="1" t="s">
        <v>533</v>
      </c>
      <c r="B1837" s="1" t="s">
        <v>4219</v>
      </c>
      <c r="C1837" t="str">
        <f>TRIM(MID(Customer_Table[[#This Row],[name]],FIND(",",Customer_Table[[#This Row],[name]])+1,3))</f>
        <v>Mr</v>
      </c>
      <c r="D1837" t="str">
        <f t="shared" si="28"/>
        <v>Benjamin</v>
      </c>
      <c r="E1837" t="str">
        <f>TRIM(LEFT(Customer_Table[[#This Row],[name]],FIND(",",Customer_Table[[#This Row],[name]])-1))</f>
        <v>Pedersen</v>
      </c>
    </row>
    <row r="1838" spans="1:5" ht="15.6" x14ac:dyDescent="0.3">
      <c r="A1838" s="1" t="s">
        <v>532</v>
      </c>
      <c r="B1838" s="1" t="s">
        <v>4220</v>
      </c>
      <c r="C1838" t="str">
        <f>TRIM(MID(Customer_Table[[#This Row],[name]],FIND(",",Customer_Table[[#This Row],[name]])+1,3))</f>
        <v>Mr</v>
      </c>
      <c r="D1838" t="str">
        <f t="shared" si="28"/>
        <v>Breno</v>
      </c>
      <c r="E1838" t="str">
        <f>TRIM(LEFT(Customer_Table[[#This Row],[name]],FIND(",",Customer_Table[[#This Row],[name]])-1))</f>
        <v>Melo</v>
      </c>
    </row>
    <row r="1839" spans="1:5" ht="15.6" x14ac:dyDescent="0.3">
      <c r="A1839" s="1" t="s">
        <v>531</v>
      </c>
      <c r="B1839" s="1" t="s">
        <v>4221</v>
      </c>
      <c r="C1839" t="str">
        <f>TRIM(MID(Customer_Table[[#This Row],[name]],FIND(",",Customer_Table[[#This Row],[name]])+1,3))</f>
        <v>Mr</v>
      </c>
      <c r="D1839" t="str">
        <f t="shared" si="28"/>
        <v>Takaya</v>
      </c>
      <c r="E1839" t="str">
        <f>TRIM(LEFT(Customer_Table[[#This Row],[name]],FIND(",",Customer_Table[[#This Row],[name]])-1))</f>
        <v>Sakamoto</v>
      </c>
    </row>
    <row r="1840" spans="1:5" ht="15.6" x14ac:dyDescent="0.3">
      <c r="A1840" s="1" t="s">
        <v>530</v>
      </c>
      <c r="B1840" s="1" t="s">
        <v>4222</v>
      </c>
      <c r="C1840" t="str">
        <f>TRIM(MID(Customer_Table[[#This Row],[name]],FIND(",",Customer_Table[[#This Row],[name]])+1,3))</f>
        <v>Mr</v>
      </c>
      <c r="D1840" t="str">
        <f t="shared" si="28"/>
        <v>Thomas IV</v>
      </c>
      <c r="E1840" t="str">
        <f>TRIM(LEFT(Customer_Table[[#This Row],[name]],FIND(",",Customer_Table[[#This Row],[name]])-1))</f>
        <v>McMahon</v>
      </c>
    </row>
    <row r="1841" spans="1:5" ht="15.6" x14ac:dyDescent="0.3">
      <c r="A1841" s="1" t="s">
        <v>529</v>
      </c>
      <c r="B1841" s="1" t="s">
        <v>4223</v>
      </c>
      <c r="C1841" t="str">
        <f>TRIM(MID(Customer_Table[[#This Row],[name]],FIND(",",Customer_Table[[#This Row],[name]])+1,3))</f>
        <v>Mr</v>
      </c>
      <c r="D1841" t="str">
        <f t="shared" si="28"/>
        <v>Bradley E</v>
      </c>
      <c r="E1841" t="str">
        <f>TRIM(LEFT(Customer_Table[[#This Row],[name]],FIND(",",Customer_Table[[#This Row],[name]])-1))</f>
        <v>Harris</v>
      </c>
    </row>
    <row r="1842" spans="1:5" ht="15.6" x14ac:dyDescent="0.3">
      <c r="A1842" s="1" t="s">
        <v>528</v>
      </c>
      <c r="B1842" s="1" t="s">
        <v>4224</v>
      </c>
      <c r="C1842" t="str">
        <f>TRIM(MID(Customer_Table[[#This Row],[name]],FIND(",",Customer_Table[[#This Row],[name]])+1,3))</f>
        <v>Ms</v>
      </c>
      <c r="D1842" t="str">
        <f t="shared" si="28"/>
        <v>Megan</v>
      </c>
      <c r="E1842" t="str">
        <f>TRIM(LEFT(Customer_Table[[#This Row],[name]],FIND(",",Customer_Table[[#This Row],[name]])-1))</f>
        <v>Lombardo</v>
      </c>
    </row>
    <row r="1843" spans="1:5" ht="15.6" x14ac:dyDescent="0.3">
      <c r="A1843" s="1" t="s">
        <v>527</v>
      </c>
      <c r="B1843" s="1" t="s">
        <v>4225</v>
      </c>
      <c r="C1843" t="str">
        <f>TRIM(MID(Customer_Table[[#This Row],[name]],FIND(",",Customer_Table[[#This Row],[name]])+1,3))</f>
        <v>Ms</v>
      </c>
      <c r="D1843" t="str">
        <f t="shared" si="28"/>
        <v>Ruby J</v>
      </c>
      <c r="E1843" t="str">
        <f>TRIM(LEFT(Customer_Table[[#This Row],[name]],FIND(",",Customer_Table[[#This Row],[name]])-1))</f>
        <v>Bode</v>
      </c>
    </row>
    <row r="1844" spans="1:5" ht="15.6" x14ac:dyDescent="0.3">
      <c r="A1844" s="1" t="s">
        <v>526</v>
      </c>
      <c r="B1844" s="1" t="s">
        <v>4226</v>
      </c>
      <c r="C1844" t="str">
        <f>TRIM(MID(Customer_Table[[#This Row],[name]],FIND(",",Customer_Table[[#This Row],[name]])+1,3))</f>
        <v>Mr</v>
      </c>
      <c r="D1844" t="str">
        <f t="shared" si="28"/>
        <v>Bart</v>
      </c>
      <c r="E1844" t="str">
        <f>TRIM(LEFT(Customer_Table[[#This Row],[name]],FIND(",",Customer_Table[[#This Row],[name]])-1))</f>
        <v>Johnson</v>
      </c>
    </row>
    <row r="1845" spans="1:5" ht="15.6" x14ac:dyDescent="0.3">
      <c r="A1845" s="1" t="s">
        <v>525</v>
      </c>
      <c r="B1845" s="1" t="s">
        <v>4227</v>
      </c>
      <c r="C1845" t="str">
        <f>TRIM(MID(Customer_Table[[#This Row],[name]],FIND(",",Customer_Table[[#This Row],[name]])+1,3))</f>
        <v>Mr</v>
      </c>
      <c r="D1845" t="str">
        <f t="shared" si="28"/>
        <v>Robert A.</v>
      </c>
      <c r="E1845" t="str">
        <f>TRIM(LEFT(Customer_Table[[#This Row],[name]],FIND(",",Customer_Table[[#This Row],[name]])-1))</f>
        <v>Norcross</v>
      </c>
    </row>
    <row r="1846" spans="1:5" ht="15.6" x14ac:dyDescent="0.3">
      <c r="A1846" s="1" t="s">
        <v>524</v>
      </c>
      <c r="B1846" s="1" t="s">
        <v>4228</v>
      </c>
      <c r="C1846" t="str">
        <f>TRIM(MID(Customer_Table[[#This Row],[name]],FIND(",",Customer_Table[[#This Row],[name]])+1,3))</f>
        <v>Mr</v>
      </c>
      <c r="D1846" t="str">
        <f t="shared" si="28"/>
        <v>Adam</v>
      </c>
      <c r="E1846" t="str">
        <f>TRIM(LEFT(Customer_Table[[#This Row],[name]],FIND(",",Customer_Table[[#This Row],[name]])-1))</f>
        <v>Lazrus</v>
      </c>
    </row>
    <row r="1847" spans="1:5" ht="15.6" x14ac:dyDescent="0.3">
      <c r="A1847" s="1" t="s">
        <v>523</v>
      </c>
      <c r="B1847" s="1" t="s">
        <v>4229</v>
      </c>
      <c r="C1847" t="str">
        <f>TRIM(MID(Customer_Table[[#This Row],[name]],FIND(",",Customer_Table[[#This Row],[name]])+1,3))</f>
        <v>Mr</v>
      </c>
      <c r="D1847" t="str">
        <f t="shared" si="28"/>
        <v>Yemane Adhane</v>
      </c>
      <c r="E1847" t="str">
        <f>TRIM(LEFT(Customer_Table[[#This Row],[name]],FIND(",",Customer_Table[[#This Row],[name]])-1))</f>
        <v>Tsegay</v>
      </c>
    </row>
    <row r="1848" spans="1:5" ht="15.6" x14ac:dyDescent="0.3">
      <c r="A1848" s="1" t="s">
        <v>522</v>
      </c>
      <c r="B1848" s="1" t="s">
        <v>4230</v>
      </c>
      <c r="C1848" t="str">
        <f>TRIM(MID(Customer_Table[[#This Row],[name]],FIND(",",Customer_Table[[#This Row],[name]])+1,3))</f>
        <v>Mr</v>
      </c>
      <c r="D1848" t="str">
        <f t="shared" si="28"/>
        <v>Jesse A.</v>
      </c>
      <c r="E1848" t="str">
        <f>TRIM(LEFT(Customer_Table[[#This Row],[name]],FIND(",",Customer_Table[[#This Row],[name]])-1))</f>
        <v>Schneider</v>
      </c>
    </row>
    <row r="1849" spans="1:5" ht="15.6" x14ac:dyDescent="0.3">
      <c r="A1849" s="1" t="s">
        <v>521</v>
      </c>
      <c r="B1849" s="1" t="s">
        <v>4231</v>
      </c>
      <c r="C1849" t="str">
        <f>TRIM(MID(Customer_Table[[#This Row],[name]],FIND(",",Customer_Table[[#This Row],[name]])+1,3))</f>
        <v>Mr</v>
      </c>
      <c r="D1849" t="str">
        <f t="shared" si="28"/>
        <v>Bird</v>
      </c>
      <c r="E1849" t="str">
        <f>TRIM(LEFT(Customer_Table[[#This Row],[name]],FIND(",",Customer_Table[[#This Row],[name]])-1))</f>
        <v>Loreto</v>
      </c>
    </row>
    <row r="1850" spans="1:5" ht="15.6" x14ac:dyDescent="0.3">
      <c r="A1850" s="1" t="s">
        <v>520</v>
      </c>
      <c r="B1850" s="1" t="s">
        <v>4232</v>
      </c>
      <c r="C1850" t="str">
        <f>TRIM(MID(Customer_Table[[#This Row],[name]],FIND(",",Customer_Table[[#This Row],[name]])+1,3))</f>
        <v>Mr</v>
      </c>
      <c r="D1850" t="str">
        <f t="shared" si="28"/>
        <v>Patrick M.</v>
      </c>
      <c r="E1850" t="str">
        <f>TRIM(LEFT(Customer_Table[[#This Row],[name]],FIND(",",Customer_Table[[#This Row],[name]])-1))</f>
        <v>Callahan</v>
      </c>
    </row>
    <row r="1851" spans="1:5" ht="15.6" x14ac:dyDescent="0.3">
      <c r="A1851" s="1" t="s">
        <v>519</v>
      </c>
      <c r="B1851" s="1" t="s">
        <v>4233</v>
      </c>
      <c r="C1851" t="str">
        <f>TRIM(MID(Customer_Table[[#This Row],[name]],FIND(",",Customer_Table[[#This Row],[name]])+1,3))</f>
        <v>Mr</v>
      </c>
      <c r="D1851" t="str">
        <f t="shared" si="28"/>
        <v>Kyle</v>
      </c>
      <c r="E1851" t="str">
        <f>TRIM(LEFT(Customer_Table[[#This Row],[name]],FIND(",",Customer_Table[[#This Row],[name]])-1))</f>
        <v>Timko</v>
      </c>
    </row>
    <row r="1852" spans="1:5" ht="15.6" x14ac:dyDescent="0.3">
      <c r="A1852" s="1" t="s">
        <v>518</v>
      </c>
      <c r="B1852" s="1" t="s">
        <v>4234</v>
      </c>
      <c r="C1852" t="str">
        <f>TRIM(MID(Customer_Table[[#This Row],[name]],FIND(",",Customer_Table[[#This Row],[name]])+1,3))</f>
        <v>Mr</v>
      </c>
      <c r="D1852" t="str">
        <f t="shared" si="28"/>
        <v>Ryan</v>
      </c>
      <c r="E1852" t="str">
        <f>TRIM(LEFT(Customer_Table[[#This Row],[name]],FIND(",",Customer_Table[[#This Row],[name]])-1))</f>
        <v>Achatz</v>
      </c>
    </row>
    <row r="1853" spans="1:5" ht="15.6" x14ac:dyDescent="0.3">
      <c r="A1853" s="1" t="s">
        <v>517</v>
      </c>
      <c r="B1853" s="1" t="s">
        <v>4235</v>
      </c>
      <c r="C1853" t="str">
        <f>TRIM(MID(Customer_Table[[#This Row],[name]],FIND(",",Customer_Table[[#This Row],[name]])+1,3))</f>
        <v>Mr</v>
      </c>
      <c r="D1853" t="str">
        <f t="shared" si="28"/>
        <v>Yuri</v>
      </c>
      <c r="E1853" t="str">
        <f>TRIM(LEFT(Customer_Table[[#This Row],[name]],FIND(",",Customer_Table[[#This Row],[name]])-1))</f>
        <v>Horwitz</v>
      </c>
    </row>
    <row r="1854" spans="1:5" ht="15.6" x14ac:dyDescent="0.3">
      <c r="A1854" s="1" t="s">
        <v>515</v>
      </c>
      <c r="B1854" s="1" t="s">
        <v>4236</v>
      </c>
      <c r="C1854" t="str">
        <f>TRIM(MID(Customer_Table[[#This Row],[name]],FIND(",",Customer_Table[[#This Row],[name]])+1,3))</f>
        <v>Mr</v>
      </c>
      <c r="D1854" t="str">
        <f t="shared" si="28"/>
        <v>Ryan</v>
      </c>
      <c r="E1854" t="str">
        <f>TRIM(LEFT(Customer_Table[[#This Row],[name]],FIND(",",Customer_Table[[#This Row],[name]])-1))</f>
        <v>Gordyan</v>
      </c>
    </row>
    <row r="1855" spans="1:5" ht="15.6" x14ac:dyDescent="0.3">
      <c r="A1855" s="1" t="s">
        <v>514</v>
      </c>
      <c r="B1855" s="1" t="s">
        <v>4237</v>
      </c>
      <c r="C1855" t="str">
        <f>TRIM(MID(Customer_Table[[#This Row],[name]],FIND(",",Customer_Table[[#This Row],[name]])+1,3))</f>
        <v>Ms</v>
      </c>
      <c r="D1855" t="str">
        <f t="shared" si="28"/>
        <v>Debbie</v>
      </c>
      <c r="E1855" t="str">
        <f>TRIM(LEFT(Customer_Table[[#This Row],[name]],FIND(",",Customer_Table[[#This Row],[name]])-1))</f>
        <v>Hetherington</v>
      </c>
    </row>
    <row r="1856" spans="1:5" ht="15.6" x14ac:dyDescent="0.3">
      <c r="A1856" s="1" t="s">
        <v>513</v>
      </c>
      <c r="B1856" s="1" t="s">
        <v>4238</v>
      </c>
      <c r="C1856" t="str">
        <f>TRIM(MID(Customer_Table[[#This Row],[name]],FIND(",",Customer_Table[[#This Row],[name]])+1,3))</f>
        <v>Mr</v>
      </c>
      <c r="D1856" t="str">
        <f t="shared" si="28"/>
        <v>Mark D</v>
      </c>
      <c r="E1856" t="str">
        <f>TRIM(LEFT(Customer_Table[[#This Row],[name]],FIND(",",Customer_Table[[#This Row],[name]])-1))</f>
        <v>Thompson</v>
      </c>
    </row>
    <row r="1857" spans="1:5" ht="15.6" x14ac:dyDescent="0.3">
      <c r="A1857" s="1" t="s">
        <v>512</v>
      </c>
      <c r="B1857" s="1" t="s">
        <v>4239</v>
      </c>
      <c r="C1857" t="str">
        <f>TRIM(MID(Customer_Table[[#This Row],[name]],FIND(",",Customer_Table[[#This Row],[name]])+1,3))</f>
        <v>Mr</v>
      </c>
      <c r="D1857" t="str">
        <f t="shared" si="28"/>
        <v>Christopher</v>
      </c>
      <c r="E1857" t="str">
        <f>TRIM(LEFT(Customer_Table[[#This Row],[name]],FIND(",",Customer_Table[[#This Row],[name]])-1))</f>
        <v>Battoo</v>
      </c>
    </row>
    <row r="1858" spans="1:5" ht="15.6" x14ac:dyDescent="0.3">
      <c r="A1858" s="1" t="s">
        <v>511</v>
      </c>
      <c r="B1858" s="1" t="s">
        <v>4240</v>
      </c>
      <c r="C1858" t="str">
        <f>TRIM(MID(Customer_Table[[#This Row],[name]],FIND(",",Customer_Table[[#This Row],[name]])+1,3))</f>
        <v>Ms</v>
      </c>
      <c r="D1858" t="str">
        <f t="shared" ref="D1858:D1921" si="29">TRIM(MID(B1858,FIND(" ",B1858,FIND(",",B1858)+2)+1,LEN(B1858)))</f>
        <v>Daniell L</v>
      </c>
      <c r="E1858" t="str">
        <f>TRIM(LEFT(Customer_Table[[#This Row],[name]],FIND(",",Customer_Table[[#This Row],[name]])-1))</f>
        <v>Barker</v>
      </c>
    </row>
    <row r="1859" spans="1:5" ht="15.6" x14ac:dyDescent="0.3">
      <c r="A1859" s="1" t="s">
        <v>510</v>
      </c>
      <c r="B1859" s="1" t="s">
        <v>4241</v>
      </c>
      <c r="C1859" t="str">
        <f>TRIM(MID(Customer_Table[[#This Row],[name]],FIND(",",Customer_Table[[#This Row],[name]])+1,3))</f>
        <v>Mr</v>
      </c>
      <c r="D1859" t="str">
        <f t="shared" si="29"/>
        <v>Janne</v>
      </c>
      <c r="E1859" t="str">
        <f>TRIM(LEFT(Customer_Table[[#This Row],[name]],FIND(",",Customer_Table[[#This Row],[name]])-1))</f>
        <v>Saarnilehto</v>
      </c>
    </row>
    <row r="1860" spans="1:5" ht="15.6" x14ac:dyDescent="0.3">
      <c r="A1860" s="1" t="s">
        <v>509</v>
      </c>
      <c r="B1860" s="1" t="s">
        <v>4242</v>
      </c>
      <c r="C1860" t="str">
        <f>TRIM(MID(Customer_Table[[#This Row],[name]],FIND(",",Customer_Table[[#This Row],[name]])+1,3))</f>
        <v>Ms</v>
      </c>
      <c r="D1860" t="str">
        <f t="shared" si="29"/>
        <v>Martina</v>
      </c>
      <c r="E1860" t="str">
        <f>TRIM(LEFT(Customer_Table[[#This Row],[name]],FIND(",",Customer_Table[[#This Row],[name]])-1))</f>
        <v>Morton</v>
      </c>
    </row>
    <row r="1861" spans="1:5" ht="15.6" x14ac:dyDescent="0.3">
      <c r="A1861" s="1" t="s">
        <v>508</v>
      </c>
      <c r="B1861" s="1" t="s">
        <v>4243</v>
      </c>
      <c r="C1861" t="str">
        <f>TRIM(MID(Customer_Table[[#This Row],[name]],FIND(",",Customer_Table[[#This Row],[name]])+1,3))</f>
        <v>Ms</v>
      </c>
      <c r="D1861" t="str">
        <f t="shared" si="29"/>
        <v>Elizabeth L</v>
      </c>
      <c r="E1861" t="str">
        <f>TRIM(LEFT(Customer_Table[[#This Row],[name]],FIND(",",Customer_Table[[#This Row],[name]])-1))</f>
        <v>Thomas</v>
      </c>
    </row>
    <row r="1862" spans="1:5" ht="15.6" x14ac:dyDescent="0.3">
      <c r="A1862" s="1" t="s">
        <v>507</v>
      </c>
      <c r="B1862" s="1" t="s">
        <v>4244</v>
      </c>
      <c r="C1862" t="str">
        <f>TRIM(MID(Customer_Table[[#This Row],[name]],FIND(",",Customer_Table[[#This Row],[name]])+1,3))</f>
        <v>Ms</v>
      </c>
      <c r="D1862" t="str">
        <f t="shared" si="29"/>
        <v>Stephanie C.</v>
      </c>
      <c r="E1862" t="str">
        <f>TRIM(LEFT(Customer_Table[[#This Row],[name]],FIND(",",Customer_Table[[#This Row],[name]])-1))</f>
        <v>Hillman</v>
      </c>
    </row>
    <row r="1863" spans="1:5" ht="15.6" x14ac:dyDescent="0.3">
      <c r="A1863" s="1" t="s">
        <v>506</v>
      </c>
      <c r="B1863" s="1" t="s">
        <v>4245</v>
      </c>
      <c r="C1863" t="str">
        <f>TRIM(MID(Customer_Table[[#This Row],[name]],FIND(",",Customer_Table[[#This Row],[name]])+1,3))</f>
        <v>Ms</v>
      </c>
      <c r="D1863" t="str">
        <f t="shared" si="29"/>
        <v>Katie</v>
      </c>
      <c r="E1863" t="str">
        <f>TRIM(LEFT(Customer_Table[[#This Row],[name]],FIND(",",Customer_Table[[#This Row],[name]])-1))</f>
        <v>Edwards</v>
      </c>
    </row>
    <row r="1864" spans="1:5" ht="15.6" x14ac:dyDescent="0.3">
      <c r="A1864" s="1" t="s">
        <v>505</v>
      </c>
      <c r="B1864" s="1" t="s">
        <v>4246</v>
      </c>
      <c r="C1864" t="str">
        <f>TRIM(MID(Customer_Table[[#This Row],[name]],FIND(",",Customer_Table[[#This Row],[name]])+1,3))</f>
        <v>Ms</v>
      </c>
      <c r="D1864" t="str">
        <f t="shared" si="29"/>
        <v>Callie</v>
      </c>
      <c r="E1864" t="str">
        <f>TRIM(LEFT(Customer_Table[[#This Row],[name]],FIND(",",Customer_Table[[#This Row],[name]])-1))</f>
        <v>Bartel</v>
      </c>
    </row>
    <row r="1865" spans="1:5" ht="15.6" x14ac:dyDescent="0.3">
      <c r="A1865" s="1" t="s">
        <v>504</v>
      </c>
      <c r="B1865" s="1" t="s">
        <v>4247</v>
      </c>
      <c r="C1865" t="str">
        <f>TRIM(MID(Customer_Table[[#This Row],[name]],FIND(",",Customer_Table[[#This Row],[name]])+1,3))</f>
        <v>Ms</v>
      </c>
      <c r="D1865" t="str">
        <f t="shared" si="29"/>
        <v>Inna</v>
      </c>
      <c r="E1865" t="str">
        <f>TRIM(LEFT(Customer_Table[[#This Row],[name]],FIND(",",Customer_Table[[#This Row],[name]])-1))</f>
        <v>Potekhina</v>
      </c>
    </row>
    <row r="1866" spans="1:5" ht="15.6" x14ac:dyDescent="0.3">
      <c r="A1866" s="1" t="s">
        <v>503</v>
      </c>
      <c r="B1866" s="1" t="s">
        <v>4248</v>
      </c>
      <c r="C1866" t="str">
        <f>TRIM(MID(Customer_Table[[#This Row],[name]],FIND(",",Customer_Table[[#This Row],[name]])+1,3))</f>
        <v>Ms</v>
      </c>
      <c r="D1866" t="str">
        <f t="shared" si="29"/>
        <v>Mary K.</v>
      </c>
      <c r="E1866" t="str">
        <f>TRIM(LEFT(Customer_Table[[#This Row],[name]],FIND(",",Customer_Table[[#This Row],[name]])-1))</f>
        <v>Kelly</v>
      </c>
    </row>
    <row r="1867" spans="1:5" ht="15.6" x14ac:dyDescent="0.3">
      <c r="A1867" s="1" t="s">
        <v>502</v>
      </c>
      <c r="B1867" s="1" t="s">
        <v>4249</v>
      </c>
      <c r="C1867" t="str">
        <f>TRIM(MID(Customer_Table[[#This Row],[name]],FIND(",",Customer_Table[[#This Row],[name]])+1,3))</f>
        <v>Mr</v>
      </c>
      <c r="D1867" t="str">
        <f t="shared" si="29"/>
        <v>Samuel M.</v>
      </c>
      <c r="E1867" t="str">
        <f>TRIM(LEFT(Customer_Table[[#This Row],[name]],FIND(",",Customer_Table[[#This Row],[name]])-1))</f>
        <v>Lapp</v>
      </c>
    </row>
    <row r="1868" spans="1:5" ht="15.6" x14ac:dyDescent="0.3">
      <c r="A1868" s="1" t="s">
        <v>501</v>
      </c>
      <c r="B1868" s="1" t="s">
        <v>4250</v>
      </c>
      <c r="C1868" t="str">
        <f>TRIM(MID(Customer_Table[[#This Row],[name]],FIND(",",Customer_Table[[#This Row],[name]])+1,3))</f>
        <v>Ms</v>
      </c>
      <c r="D1868" t="str">
        <f t="shared" si="29"/>
        <v>Kimberly</v>
      </c>
      <c r="E1868" t="str">
        <f>TRIM(LEFT(Customer_Table[[#This Row],[name]],FIND(",",Customer_Table[[#This Row],[name]])-1))</f>
        <v>Burke</v>
      </c>
    </row>
    <row r="1869" spans="1:5" ht="15.6" x14ac:dyDescent="0.3">
      <c r="A1869" s="1" t="s">
        <v>500</v>
      </c>
      <c r="B1869" s="1" t="s">
        <v>4251</v>
      </c>
      <c r="C1869" t="str">
        <f>TRIM(MID(Customer_Table[[#This Row],[name]],FIND(",",Customer_Table[[#This Row],[name]])+1,3))</f>
        <v>Mr</v>
      </c>
      <c r="D1869" t="str">
        <f t="shared" si="29"/>
        <v>Tom J.</v>
      </c>
      <c r="E1869" t="str">
        <f>TRIM(LEFT(Customer_Table[[#This Row],[name]],FIND(",",Customer_Table[[#This Row],[name]])-1))</f>
        <v>Barry</v>
      </c>
    </row>
    <row r="1870" spans="1:5" ht="15.6" x14ac:dyDescent="0.3">
      <c r="A1870" s="1" t="s">
        <v>499</v>
      </c>
      <c r="B1870" s="1" t="s">
        <v>4252</v>
      </c>
      <c r="C1870" t="str">
        <f>TRIM(MID(Customer_Table[[#This Row],[name]],FIND(",",Customer_Table[[#This Row],[name]])+1,3))</f>
        <v>Mr</v>
      </c>
      <c r="D1870" t="str">
        <f t="shared" si="29"/>
        <v>Zachary</v>
      </c>
      <c r="E1870" t="str">
        <f>TRIM(LEFT(Customer_Table[[#This Row],[name]],FIND(",",Customer_Table[[#This Row],[name]])-1))</f>
        <v>McCormick</v>
      </c>
    </row>
    <row r="1871" spans="1:5" ht="15.6" x14ac:dyDescent="0.3">
      <c r="A1871" s="1" t="s">
        <v>498</v>
      </c>
      <c r="B1871" s="1" t="s">
        <v>4253</v>
      </c>
      <c r="C1871" t="str">
        <f>TRIM(MID(Customer_Table[[#This Row],[name]],FIND(",",Customer_Table[[#This Row],[name]])+1,3))</f>
        <v>Mr</v>
      </c>
      <c r="D1871" t="str">
        <f t="shared" si="29"/>
        <v>Dane</v>
      </c>
      <c r="E1871" t="str">
        <f>TRIM(LEFT(Customer_Table[[#This Row],[name]],FIND(",",Customer_Table[[#This Row],[name]])-1))</f>
        <v>McElroy</v>
      </c>
    </row>
    <row r="1872" spans="1:5" ht="15.6" x14ac:dyDescent="0.3">
      <c r="A1872" s="1" t="s">
        <v>497</v>
      </c>
      <c r="B1872" s="1" t="s">
        <v>4254</v>
      </c>
      <c r="C1872" t="str">
        <f>TRIM(MID(Customer_Table[[#This Row],[name]],FIND(",",Customer_Table[[#This Row],[name]])+1,3))</f>
        <v>Mr</v>
      </c>
      <c r="D1872" t="str">
        <f t="shared" si="29"/>
        <v>Dougie J</v>
      </c>
      <c r="E1872" t="str">
        <f>TRIM(LEFT(Customer_Table[[#This Row],[name]],FIND(",",Customer_Table[[#This Row],[name]])-1))</f>
        <v>Coffed</v>
      </c>
    </row>
    <row r="1873" spans="1:5" ht="15.6" x14ac:dyDescent="0.3">
      <c r="A1873" s="1" t="s">
        <v>496</v>
      </c>
      <c r="B1873" s="1" t="s">
        <v>4255</v>
      </c>
      <c r="C1873" t="str">
        <f>TRIM(MID(Customer_Table[[#This Row],[name]],FIND(",",Customer_Table[[#This Row],[name]])+1,3))</f>
        <v>Mr</v>
      </c>
      <c r="D1873" t="str">
        <f t="shared" si="29"/>
        <v>Jeremiah H</v>
      </c>
      <c r="E1873" t="str">
        <f>TRIM(LEFT(Customer_Table[[#This Row],[name]],FIND(",",Customer_Table[[#This Row],[name]])-1))</f>
        <v>Estes</v>
      </c>
    </row>
    <row r="1874" spans="1:5" ht="15.6" x14ac:dyDescent="0.3">
      <c r="A1874" s="1" t="s">
        <v>495</v>
      </c>
      <c r="B1874" s="1" t="s">
        <v>4256</v>
      </c>
      <c r="C1874" t="str">
        <f>TRIM(MID(Customer_Table[[#This Row],[name]],FIND(",",Customer_Table[[#This Row],[name]])+1,3))</f>
        <v>Mr</v>
      </c>
      <c r="D1874" t="str">
        <f t="shared" si="29"/>
        <v>Ashley J.</v>
      </c>
      <c r="E1874" t="str">
        <f>TRIM(LEFT(Customer_Table[[#This Row],[name]],FIND(",",Customer_Table[[#This Row],[name]])-1))</f>
        <v>Miles</v>
      </c>
    </row>
    <row r="1875" spans="1:5" ht="15.6" x14ac:dyDescent="0.3">
      <c r="A1875" s="1" t="s">
        <v>494</v>
      </c>
      <c r="B1875" s="1" t="s">
        <v>4257</v>
      </c>
      <c r="C1875" t="str">
        <f>TRIM(MID(Customer_Table[[#This Row],[name]],FIND(",",Customer_Table[[#This Row],[name]])+1,3))</f>
        <v>Mr</v>
      </c>
      <c r="D1875" t="str">
        <f t="shared" si="29"/>
        <v>Turner J.</v>
      </c>
      <c r="E1875" t="str">
        <f>TRIM(LEFT(Customer_Table[[#This Row],[name]],FIND(",",Customer_Table[[#This Row],[name]])-1))</f>
        <v>Zamore</v>
      </c>
    </row>
    <row r="1876" spans="1:5" ht="15.6" x14ac:dyDescent="0.3">
      <c r="A1876" s="1" t="s">
        <v>493</v>
      </c>
      <c r="B1876" s="1" t="s">
        <v>4258</v>
      </c>
      <c r="C1876" t="str">
        <f>TRIM(MID(Customer_Table[[#This Row],[name]],FIND(",",Customer_Table[[#This Row],[name]])+1,3))</f>
        <v>Mr</v>
      </c>
      <c r="D1876" t="str">
        <f t="shared" si="29"/>
        <v>Roger</v>
      </c>
      <c r="E1876" t="str">
        <f>TRIM(LEFT(Customer_Table[[#This Row],[name]],FIND(",",Customer_Table[[#This Row],[name]])-1))</f>
        <v>Donaghy</v>
      </c>
    </row>
    <row r="1877" spans="1:5" ht="15.6" x14ac:dyDescent="0.3">
      <c r="A1877" s="1" t="s">
        <v>492</v>
      </c>
      <c r="B1877" s="1" t="s">
        <v>4259</v>
      </c>
      <c r="C1877" t="str">
        <f>TRIM(MID(Customer_Table[[#This Row],[name]],FIND(",",Customer_Table[[#This Row],[name]])+1,3))</f>
        <v>Ms</v>
      </c>
      <c r="D1877" t="str">
        <f t="shared" si="29"/>
        <v>Pamela</v>
      </c>
      <c r="E1877" t="str">
        <f>TRIM(LEFT(Customer_Table[[#This Row],[name]],FIND(",",Customer_Table[[#This Row],[name]])-1))</f>
        <v>Kennedy</v>
      </c>
    </row>
    <row r="1878" spans="1:5" ht="15.6" x14ac:dyDescent="0.3">
      <c r="A1878" s="1" t="s">
        <v>491</v>
      </c>
      <c r="B1878" s="1" t="s">
        <v>4260</v>
      </c>
      <c r="C1878" t="str">
        <f>TRIM(MID(Customer_Table[[#This Row],[name]],FIND(",",Customer_Table[[#This Row],[name]])+1,3))</f>
        <v>Ms</v>
      </c>
      <c r="D1878" t="str">
        <f t="shared" si="29"/>
        <v>Allison M.</v>
      </c>
      <c r="E1878" t="str">
        <f>TRIM(LEFT(Customer_Table[[#This Row],[name]],FIND(",",Customer_Table[[#This Row],[name]])-1))</f>
        <v>Fiorini</v>
      </c>
    </row>
    <row r="1879" spans="1:5" ht="15.6" x14ac:dyDescent="0.3">
      <c r="A1879" s="1" t="s">
        <v>490</v>
      </c>
      <c r="B1879" s="1" t="s">
        <v>4261</v>
      </c>
      <c r="C1879" t="str">
        <f>TRIM(MID(Customer_Table[[#This Row],[name]],FIND(",",Customer_Table[[#This Row],[name]])+1,3))</f>
        <v>Mr</v>
      </c>
      <c r="D1879" t="str">
        <f t="shared" si="29"/>
        <v>Katherine H.</v>
      </c>
      <c r="E1879" t="str">
        <f>TRIM(LEFT(Customer_Table[[#This Row],[name]],FIND(",",Customer_Table[[#This Row],[name]])-1))</f>
        <v>Alexander</v>
      </c>
    </row>
    <row r="1880" spans="1:5" ht="15.6" x14ac:dyDescent="0.3">
      <c r="A1880" s="1" t="s">
        <v>489</v>
      </c>
      <c r="B1880" s="1" t="s">
        <v>4262</v>
      </c>
      <c r="C1880" t="str">
        <f>TRIM(MID(Customer_Table[[#This Row],[name]],FIND(",",Customer_Table[[#This Row],[name]])+1,3))</f>
        <v>Ms</v>
      </c>
      <c r="D1880" t="str">
        <f t="shared" si="29"/>
        <v>Robin</v>
      </c>
      <c r="E1880" t="str">
        <f>TRIM(LEFT(Customer_Table[[#This Row],[name]],FIND(",",Customer_Table[[#This Row],[name]])-1))</f>
        <v>Watkins</v>
      </c>
    </row>
    <row r="1881" spans="1:5" ht="15.6" x14ac:dyDescent="0.3">
      <c r="A1881" s="1" t="s">
        <v>488</v>
      </c>
      <c r="B1881" s="1" t="s">
        <v>4263</v>
      </c>
      <c r="C1881" t="str">
        <f>TRIM(MID(Customer_Table[[#This Row],[name]],FIND(",",Customer_Table[[#This Row],[name]])+1,3))</f>
        <v>Ms</v>
      </c>
      <c r="D1881" t="str">
        <f t="shared" si="29"/>
        <v>Terri</v>
      </c>
      <c r="E1881" t="str">
        <f>TRIM(LEFT(Customer_Table[[#This Row],[name]],FIND(",",Customer_Table[[#This Row],[name]])-1))</f>
        <v>Cassel</v>
      </c>
    </row>
    <row r="1882" spans="1:5" ht="15.6" x14ac:dyDescent="0.3">
      <c r="A1882" s="1" t="s">
        <v>487</v>
      </c>
      <c r="B1882" s="1" t="s">
        <v>4264</v>
      </c>
      <c r="C1882" t="str">
        <f>TRIM(MID(Customer_Table[[#This Row],[name]],FIND(",",Customer_Table[[#This Row],[name]])+1,3))</f>
        <v>Mr</v>
      </c>
      <c r="D1882" t="str">
        <f t="shared" si="29"/>
        <v>Eddie</v>
      </c>
      <c r="E1882" t="str">
        <f>TRIM(LEFT(Customer_Table[[#This Row],[name]],FIND(",",Customer_Table[[#This Row],[name]])-1))</f>
        <v>Ferguson</v>
      </c>
    </row>
    <row r="1883" spans="1:5" ht="15.6" x14ac:dyDescent="0.3">
      <c r="A1883" s="1" t="s">
        <v>486</v>
      </c>
      <c r="B1883" s="1" t="s">
        <v>4265</v>
      </c>
      <c r="C1883" t="str">
        <f>TRIM(MID(Customer_Table[[#This Row],[name]],FIND(",",Customer_Table[[#This Row],[name]])+1,3))</f>
        <v>Ms</v>
      </c>
      <c r="D1883" t="str">
        <f t="shared" si="29"/>
        <v>Pamela</v>
      </c>
      <c r="E1883" t="str">
        <f>TRIM(LEFT(Customer_Table[[#This Row],[name]],FIND(",",Customer_Table[[#This Row],[name]])-1))</f>
        <v>O'Sullivan</v>
      </c>
    </row>
    <row r="1884" spans="1:5" ht="15.6" x14ac:dyDescent="0.3">
      <c r="A1884" s="1" t="s">
        <v>485</v>
      </c>
      <c r="B1884" s="1" t="s">
        <v>4266</v>
      </c>
      <c r="C1884" t="str">
        <f>TRIM(MID(Customer_Table[[#This Row],[name]],FIND(",",Customer_Table[[#This Row],[name]])+1,3))</f>
        <v>Ms</v>
      </c>
      <c r="D1884" t="str">
        <f t="shared" si="29"/>
        <v>Joyce</v>
      </c>
      <c r="E1884" t="str">
        <f>TRIM(LEFT(Customer_Table[[#This Row],[name]],FIND(",",Customer_Table[[#This Row],[name]])-1))</f>
        <v>Chepkirui</v>
      </c>
    </row>
    <row r="1885" spans="1:5" ht="15.6" x14ac:dyDescent="0.3">
      <c r="A1885" s="1" t="s">
        <v>484</v>
      </c>
      <c r="B1885" s="1" t="s">
        <v>4267</v>
      </c>
      <c r="C1885" t="str">
        <f>TRIM(MID(Customer_Table[[#This Row],[name]],FIND(",",Customer_Table[[#This Row],[name]])+1,3))</f>
        <v>Ms</v>
      </c>
      <c r="D1885" t="str">
        <f t="shared" si="29"/>
        <v>Alison W.</v>
      </c>
      <c r="E1885" t="str">
        <f>TRIM(LEFT(Customer_Table[[#This Row],[name]],FIND(",",Customer_Table[[#This Row],[name]])-1))</f>
        <v>Gurney</v>
      </c>
    </row>
    <row r="1886" spans="1:5" ht="15.6" x14ac:dyDescent="0.3">
      <c r="A1886" s="1" t="s">
        <v>483</v>
      </c>
      <c r="B1886" s="1" t="s">
        <v>4268</v>
      </c>
      <c r="C1886" t="str">
        <f>TRIM(MID(Customer_Table[[#This Row],[name]],FIND(",",Customer_Table[[#This Row],[name]])+1,3))</f>
        <v>Ms</v>
      </c>
      <c r="D1886" t="str">
        <f t="shared" si="29"/>
        <v>Tammara C</v>
      </c>
      <c r="E1886" t="str">
        <f>TRIM(LEFT(Customer_Table[[#This Row],[name]],FIND(",",Customer_Table[[#This Row],[name]])-1))</f>
        <v>Francis</v>
      </c>
    </row>
    <row r="1887" spans="1:5" ht="15.6" x14ac:dyDescent="0.3">
      <c r="A1887" s="1" t="s">
        <v>482</v>
      </c>
      <c r="B1887" s="1" t="s">
        <v>4269</v>
      </c>
      <c r="C1887" t="str">
        <f>TRIM(MID(Customer_Table[[#This Row],[name]],FIND(",",Customer_Table[[#This Row],[name]])+1,3))</f>
        <v>Ms</v>
      </c>
      <c r="D1887" t="str">
        <f t="shared" si="29"/>
        <v>Dorota</v>
      </c>
      <c r="E1887" t="str">
        <f>TRIM(LEFT(Customer_Table[[#This Row],[name]],FIND(",",Customer_Table[[#This Row],[name]])-1))</f>
        <v>Gruca</v>
      </c>
    </row>
    <row r="1888" spans="1:5" ht="15.6" x14ac:dyDescent="0.3">
      <c r="A1888" s="1" t="s">
        <v>481</v>
      </c>
      <c r="B1888" s="1" t="s">
        <v>4270</v>
      </c>
      <c r="C1888" t="str">
        <f>TRIM(MID(Customer_Table[[#This Row],[name]],FIND(",",Customer_Table[[#This Row],[name]])+1,3))</f>
        <v>Mr</v>
      </c>
      <c r="D1888" t="str">
        <f t="shared" si="29"/>
        <v>Jose Norberto Sr.</v>
      </c>
      <c r="E1888" t="str">
        <f>TRIM(LEFT(Customer_Table[[#This Row],[name]],FIND(",",Customer_Table[[#This Row],[name]])-1))</f>
        <v>Rojas Alvarez</v>
      </c>
    </row>
    <row r="1889" spans="1:5" ht="15.6" x14ac:dyDescent="0.3">
      <c r="A1889" s="1" t="s">
        <v>480</v>
      </c>
      <c r="B1889" s="1" t="s">
        <v>4271</v>
      </c>
      <c r="C1889" t="str">
        <f>TRIM(MID(Customer_Table[[#This Row],[name]],FIND(",",Customer_Table[[#This Row],[name]])+1,3))</f>
        <v>Mr</v>
      </c>
      <c r="D1889" t="str">
        <f t="shared" si="29"/>
        <v>Peter</v>
      </c>
      <c r="E1889" t="str">
        <f>TRIM(LEFT(Customer_Table[[#This Row],[name]],FIND(",",Customer_Table[[#This Row],[name]])-1))</f>
        <v>Denton</v>
      </c>
    </row>
    <row r="1890" spans="1:5" ht="15.6" x14ac:dyDescent="0.3">
      <c r="A1890" s="1" t="s">
        <v>479</v>
      </c>
      <c r="B1890" s="1" t="s">
        <v>4272</v>
      </c>
      <c r="C1890" t="str">
        <f>TRIM(MID(Customer_Table[[#This Row],[name]],FIND(",",Customer_Table[[#This Row],[name]])+1,3))</f>
        <v>Mr</v>
      </c>
      <c r="D1890" t="str">
        <f t="shared" si="29"/>
        <v>Bryant</v>
      </c>
      <c r="E1890" t="str">
        <f>TRIM(LEFT(Customer_Table[[#This Row],[name]],FIND(",",Customer_Table[[#This Row],[name]])-1))</f>
        <v>Mason</v>
      </c>
    </row>
    <row r="1891" spans="1:5" ht="15.6" x14ac:dyDescent="0.3">
      <c r="A1891" s="1" t="s">
        <v>478</v>
      </c>
      <c r="B1891" s="1" t="s">
        <v>4273</v>
      </c>
      <c r="C1891" t="str">
        <f>TRIM(MID(Customer_Table[[#This Row],[name]],FIND(",",Customer_Table[[#This Row],[name]])+1,3))</f>
        <v>Ms</v>
      </c>
      <c r="D1891" t="str">
        <f t="shared" si="29"/>
        <v>Christina</v>
      </c>
      <c r="E1891" t="str">
        <f>TRIM(LEFT(Customer_Table[[#This Row],[name]],FIND(",",Customer_Table[[#This Row],[name]])-1))</f>
        <v>Trout</v>
      </c>
    </row>
    <row r="1892" spans="1:5" ht="15.6" x14ac:dyDescent="0.3">
      <c r="A1892" s="1" t="s">
        <v>477</v>
      </c>
      <c r="B1892" s="1" t="s">
        <v>4274</v>
      </c>
      <c r="C1892" t="str">
        <f>TRIM(MID(Customer_Table[[#This Row],[name]],FIND(",",Customer_Table[[#This Row],[name]])+1,3))</f>
        <v>Mr</v>
      </c>
      <c r="D1892" t="str">
        <f t="shared" si="29"/>
        <v>John</v>
      </c>
      <c r="E1892" t="str">
        <f>TRIM(LEFT(Customer_Table[[#This Row],[name]],FIND(",",Customer_Table[[#This Row],[name]])-1))</f>
        <v>Gilbert</v>
      </c>
    </row>
    <row r="1893" spans="1:5" ht="15.6" x14ac:dyDescent="0.3">
      <c r="A1893" s="1" t="s">
        <v>476</v>
      </c>
      <c r="B1893" s="1" t="s">
        <v>4275</v>
      </c>
      <c r="C1893" t="str">
        <f>TRIM(MID(Customer_Table[[#This Row],[name]],FIND(",",Customer_Table[[#This Row],[name]])+1,3))</f>
        <v>Mr</v>
      </c>
      <c r="D1893" t="str">
        <f t="shared" si="29"/>
        <v>Eduardo</v>
      </c>
      <c r="E1893" t="str">
        <f>TRIM(LEFT(Customer_Table[[#This Row],[name]],FIND(",",Customer_Table[[#This Row],[name]])-1))</f>
        <v>Chong</v>
      </c>
    </row>
    <row r="1894" spans="1:5" ht="15.6" x14ac:dyDescent="0.3">
      <c r="A1894" s="1" t="s">
        <v>475</v>
      </c>
      <c r="B1894" s="1" t="s">
        <v>4276</v>
      </c>
      <c r="C1894" t="str">
        <f>TRIM(MID(Customer_Table[[#This Row],[name]],FIND(",",Customer_Table[[#This Row],[name]])+1,3))</f>
        <v>Ms</v>
      </c>
      <c r="D1894" t="str">
        <f t="shared" si="29"/>
        <v>Laura M.</v>
      </c>
      <c r="E1894" t="str">
        <f>TRIM(LEFT(Customer_Table[[#This Row],[name]],FIND(",",Customer_Table[[#This Row],[name]])-1))</f>
        <v>Henry</v>
      </c>
    </row>
    <row r="1895" spans="1:5" ht="15.6" x14ac:dyDescent="0.3">
      <c r="A1895" s="1" t="s">
        <v>474</v>
      </c>
      <c r="B1895" s="1" t="s">
        <v>4277</v>
      </c>
      <c r="C1895" t="str">
        <f>TRIM(MID(Customer_Table[[#This Row],[name]],FIND(",",Customer_Table[[#This Row],[name]])+1,3))</f>
        <v>Mr</v>
      </c>
      <c r="D1895" t="str">
        <f t="shared" si="29"/>
        <v>Charlie</v>
      </c>
      <c r="E1895" t="str">
        <f>TRIM(LEFT(Customer_Table[[#This Row],[name]],FIND(",",Customer_Table[[#This Row],[name]])-1))</f>
        <v>Brenneman</v>
      </c>
    </row>
    <row r="1896" spans="1:5" ht="15.6" x14ac:dyDescent="0.3">
      <c r="A1896" s="1" t="s">
        <v>473</v>
      </c>
      <c r="B1896" s="1" t="s">
        <v>4278</v>
      </c>
      <c r="C1896" t="str">
        <f>TRIM(MID(Customer_Table[[#This Row],[name]],FIND(",",Customer_Table[[#This Row],[name]])+1,3))</f>
        <v>Ms</v>
      </c>
      <c r="D1896" t="str">
        <f t="shared" si="29"/>
        <v>Melissa D.</v>
      </c>
      <c r="E1896" t="str">
        <f>TRIM(LEFT(Customer_Table[[#This Row],[name]],FIND(",",Customer_Table[[#This Row],[name]])-1))</f>
        <v>Kemp</v>
      </c>
    </row>
    <row r="1897" spans="1:5" ht="15.6" x14ac:dyDescent="0.3">
      <c r="A1897" s="1" t="s">
        <v>472</v>
      </c>
      <c r="B1897" s="1" t="s">
        <v>4279</v>
      </c>
      <c r="C1897" t="str">
        <f>TRIM(MID(Customer_Table[[#This Row],[name]],FIND(",",Customer_Table[[#This Row],[name]])+1,3))</f>
        <v>Mr</v>
      </c>
      <c r="D1897" t="str">
        <f t="shared" si="29"/>
        <v>Dan C. Jr.</v>
      </c>
      <c r="E1897" t="str">
        <f>TRIM(LEFT(Customer_Table[[#This Row],[name]],FIND(",",Customer_Table[[#This Row],[name]])-1))</f>
        <v>Wilson</v>
      </c>
    </row>
    <row r="1898" spans="1:5" ht="15.6" x14ac:dyDescent="0.3">
      <c r="A1898" s="1" t="s">
        <v>471</v>
      </c>
      <c r="B1898" s="1" t="s">
        <v>4280</v>
      </c>
      <c r="C1898" t="str">
        <f>TRIM(MID(Customer_Table[[#This Row],[name]],FIND(",",Customer_Table[[#This Row],[name]])+1,3))</f>
        <v>Mr</v>
      </c>
      <c r="D1898" t="str">
        <f t="shared" si="29"/>
        <v>Matthew</v>
      </c>
      <c r="E1898" t="str">
        <f>TRIM(LEFT(Customer_Table[[#This Row],[name]],FIND(",",Customer_Table[[#This Row],[name]])-1))</f>
        <v>Hillyard</v>
      </c>
    </row>
    <row r="1899" spans="1:5" ht="15.6" x14ac:dyDescent="0.3">
      <c r="A1899" s="1" t="s">
        <v>470</v>
      </c>
      <c r="B1899" s="1" t="s">
        <v>4281</v>
      </c>
      <c r="C1899" t="str">
        <f>TRIM(MID(Customer_Table[[#This Row],[name]],FIND(",",Customer_Table[[#This Row],[name]])+1,3))</f>
        <v>Mr</v>
      </c>
      <c r="D1899" t="str">
        <f t="shared" si="29"/>
        <v>Wesley C.</v>
      </c>
      <c r="E1899" t="str">
        <f>TRIM(LEFT(Customer_Table[[#This Row],[name]],FIND(",",Customer_Table[[#This Row],[name]])-1))</f>
        <v>Turner</v>
      </c>
    </row>
    <row r="1900" spans="1:5" ht="15.6" x14ac:dyDescent="0.3">
      <c r="A1900" s="1" t="s">
        <v>469</v>
      </c>
      <c r="B1900" s="1" t="s">
        <v>4282</v>
      </c>
      <c r="C1900" t="str">
        <f>TRIM(MID(Customer_Table[[#This Row],[name]],FIND(",",Customer_Table[[#This Row],[name]])+1,3))</f>
        <v>Mr</v>
      </c>
      <c r="D1900" t="str">
        <f t="shared" si="29"/>
        <v>Christopher</v>
      </c>
      <c r="E1900" t="str">
        <f>TRIM(LEFT(Customer_Table[[#This Row],[name]],FIND(",",Customer_Table[[#This Row],[name]])-1))</f>
        <v>Benestad</v>
      </c>
    </row>
    <row r="1901" spans="1:5" ht="15.6" x14ac:dyDescent="0.3">
      <c r="A1901" s="1" t="s">
        <v>468</v>
      </c>
      <c r="B1901" s="1" t="s">
        <v>4283</v>
      </c>
      <c r="C1901" t="str">
        <f>TRIM(MID(Customer_Table[[#This Row],[name]],FIND(",",Customer_Table[[#This Row],[name]])+1,3))</f>
        <v>Ms</v>
      </c>
      <c r="D1901" t="str">
        <f t="shared" si="29"/>
        <v>Jessica</v>
      </c>
      <c r="E1901" t="str">
        <f>TRIM(LEFT(Customer_Table[[#This Row],[name]],FIND(",",Customer_Table[[#This Row],[name]])-1))</f>
        <v>Gonzales</v>
      </c>
    </row>
    <row r="1902" spans="1:5" ht="15.6" x14ac:dyDescent="0.3">
      <c r="A1902" s="1" t="s">
        <v>467</v>
      </c>
      <c r="B1902" s="1" t="s">
        <v>4284</v>
      </c>
      <c r="C1902" t="str">
        <f>TRIM(MID(Customer_Table[[#This Row],[name]],FIND(",",Customer_Table[[#This Row],[name]])+1,3))</f>
        <v>Ms</v>
      </c>
      <c r="D1902" t="str">
        <f t="shared" si="29"/>
        <v>Christin</v>
      </c>
      <c r="E1902" t="str">
        <f>TRIM(LEFT(Customer_Table[[#This Row],[name]],FIND(",",Customer_Table[[#This Row],[name]])-1))</f>
        <v>Newman</v>
      </c>
    </row>
    <row r="1903" spans="1:5" ht="15.6" x14ac:dyDescent="0.3">
      <c r="A1903" s="1" t="s">
        <v>466</v>
      </c>
      <c r="B1903" s="1" t="s">
        <v>4285</v>
      </c>
      <c r="C1903" t="str">
        <f>TRIM(MID(Customer_Table[[#This Row],[name]],FIND(",",Customer_Table[[#This Row],[name]])+1,3))</f>
        <v>Ms</v>
      </c>
      <c r="D1903" t="str">
        <f t="shared" si="29"/>
        <v>Sara</v>
      </c>
      <c r="E1903" t="str">
        <f>TRIM(LEFT(Customer_Table[[#This Row],[name]],FIND(",",Customer_Table[[#This Row],[name]])-1))</f>
        <v>Sayre</v>
      </c>
    </row>
    <row r="1904" spans="1:5" ht="15.6" x14ac:dyDescent="0.3">
      <c r="A1904" s="1" t="s">
        <v>465</v>
      </c>
      <c r="B1904" s="1" t="s">
        <v>4286</v>
      </c>
      <c r="C1904" t="str">
        <f>TRIM(MID(Customer_Table[[#This Row],[name]],FIND(",",Customer_Table[[#This Row],[name]])+1,3))</f>
        <v>Ms</v>
      </c>
      <c r="D1904" t="str">
        <f t="shared" si="29"/>
        <v>Elizabeth</v>
      </c>
      <c r="E1904" t="str">
        <f>TRIM(LEFT(Customer_Table[[#This Row],[name]],FIND(",",Customer_Table[[#This Row],[name]])-1))</f>
        <v>Panke</v>
      </c>
    </row>
    <row r="1905" spans="1:5" ht="15.6" x14ac:dyDescent="0.3">
      <c r="A1905" s="1" t="s">
        <v>464</v>
      </c>
      <c r="B1905" s="1" t="s">
        <v>4287</v>
      </c>
      <c r="C1905" t="str">
        <f>TRIM(MID(Customer_Table[[#This Row],[name]],FIND(",",Customer_Table[[#This Row],[name]])+1,3))</f>
        <v>Ms</v>
      </c>
      <c r="D1905" t="str">
        <f t="shared" si="29"/>
        <v>Margaret P.</v>
      </c>
      <c r="E1905" t="str">
        <f>TRIM(LEFT(Customer_Table[[#This Row],[name]],FIND(",",Customer_Table[[#This Row],[name]])-1))</f>
        <v>Brennan</v>
      </c>
    </row>
    <row r="1906" spans="1:5" ht="15.6" x14ac:dyDescent="0.3">
      <c r="A1906" s="1" t="s">
        <v>463</v>
      </c>
      <c r="B1906" s="1" t="s">
        <v>4288</v>
      </c>
      <c r="C1906" t="str">
        <f>TRIM(MID(Customer_Table[[#This Row],[name]],FIND(",",Customer_Table[[#This Row],[name]])+1,3))</f>
        <v>Ms</v>
      </c>
      <c r="D1906" t="str">
        <f t="shared" si="29"/>
        <v>Tiffany K</v>
      </c>
      <c r="E1906" t="str">
        <f>TRIM(LEFT(Customer_Table[[#This Row],[name]],FIND(",",Customer_Table[[#This Row],[name]])-1))</f>
        <v>Ngo</v>
      </c>
    </row>
    <row r="1907" spans="1:5" ht="15.6" x14ac:dyDescent="0.3">
      <c r="A1907" s="1" t="s">
        <v>462</v>
      </c>
      <c r="B1907" s="1" t="s">
        <v>4289</v>
      </c>
      <c r="C1907" t="str">
        <f>TRIM(MID(Customer_Table[[#This Row],[name]],FIND(",",Customer_Table[[#This Row],[name]])+1,3))</f>
        <v>Mr</v>
      </c>
      <c r="D1907" t="str">
        <f t="shared" si="29"/>
        <v>David M.</v>
      </c>
      <c r="E1907" t="str">
        <f>TRIM(LEFT(Customer_Table[[#This Row],[name]],FIND(",",Customer_Table[[#This Row],[name]])-1))</f>
        <v>Guerdan</v>
      </c>
    </row>
    <row r="1908" spans="1:5" ht="15.6" x14ac:dyDescent="0.3">
      <c r="A1908" s="1" t="s">
        <v>461</v>
      </c>
      <c r="B1908" s="1" t="s">
        <v>4290</v>
      </c>
      <c r="C1908" t="str">
        <f>TRIM(MID(Customer_Table[[#This Row],[name]],FIND(",",Customer_Table[[#This Row],[name]])+1,3))</f>
        <v>Ms</v>
      </c>
      <c r="D1908" t="str">
        <f t="shared" si="29"/>
        <v>Christine E</v>
      </c>
      <c r="E1908" t="str">
        <f>TRIM(LEFT(Customer_Table[[#This Row],[name]],FIND(",",Customer_Table[[#This Row],[name]])-1))</f>
        <v>Shaw</v>
      </c>
    </row>
    <row r="1909" spans="1:5" ht="15.6" x14ac:dyDescent="0.3">
      <c r="A1909" s="1" t="s">
        <v>460</v>
      </c>
      <c r="B1909" s="1" t="s">
        <v>4291</v>
      </c>
      <c r="C1909" t="str">
        <f>TRIM(MID(Customer_Table[[#This Row],[name]],FIND(",",Customer_Table[[#This Row],[name]])+1,3))</f>
        <v>Ms</v>
      </c>
      <c r="D1909" t="str">
        <f t="shared" si="29"/>
        <v>Donna</v>
      </c>
      <c r="E1909" t="str">
        <f>TRIM(LEFT(Customer_Table[[#This Row],[name]],FIND(",",Customer_Table[[#This Row],[name]])-1))</f>
        <v>Mills-Honarvar</v>
      </c>
    </row>
    <row r="1910" spans="1:5" ht="15.6" x14ac:dyDescent="0.3">
      <c r="A1910" s="1" t="s">
        <v>459</v>
      </c>
      <c r="B1910" s="1" t="s">
        <v>4292</v>
      </c>
      <c r="C1910" t="str">
        <f>TRIM(MID(Customer_Table[[#This Row],[name]],FIND(",",Customer_Table[[#This Row],[name]])+1,3))</f>
        <v>Mr</v>
      </c>
      <c r="D1910" t="str">
        <f t="shared" si="29"/>
        <v>Rod</v>
      </c>
      <c r="E1910" t="str">
        <f>TRIM(LEFT(Customer_Table[[#This Row],[name]],FIND(",",Customer_Table[[#This Row],[name]])-1))</f>
        <v>Farvard</v>
      </c>
    </row>
    <row r="1911" spans="1:5" ht="15.6" x14ac:dyDescent="0.3">
      <c r="A1911" s="1" t="s">
        <v>458</v>
      </c>
      <c r="B1911" s="1" t="s">
        <v>4293</v>
      </c>
      <c r="C1911" t="str">
        <f>TRIM(MID(Customer_Table[[#This Row],[name]],FIND(",",Customer_Table[[#This Row],[name]])+1,3))</f>
        <v>Mr</v>
      </c>
      <c r="D1911" t="str">
        <f t="shared" si="29"/>
        <v>Joe</v>
      </c>
      <c r="E1911" t="str">
        <f>TRIM(LEFT(Customer_Table[[#This Row],[name]],FIND(",",Customer_Table[[#This Row],[name]])-1))</f>
        <v>Kelly</v>
      </c>
    </row>
    <row r="1912" spans="1:5" ht="15.6" x14ac:dyDescent="0.3">
      <c r="A1912" s="1" t="s">
        <v>457</v>
      </c>
      <c r="B1912" s="1" t="s">
        <v>4294</v>
      </c>
      <c r="C1912" t="str">
        <f>TRIM(MID(Customer_Table[[#This Row],[name]],FIND(",",Customer_Table[[#This Row],[name]])+1,3))</f>
        <v>Ms</v>
      </c>
      <c r="D1912" t="str">
        <f t="shared" si="29"/>
        <v>Kayleigh</v>
      </c>
      <c r="E1912" t="str">
        <f>TRIM(LEFT(Customer_Table[[#This Row],[name]],FIND(",",Customer_Table[[#This Row],[name]])-1))</f>
        <v>Skinner</v>
      </c>
    </row>
    <row r="1913" spans="1:5" ht="15.6" x14ac:dyDescent="0.3">
      <c r="A1913" s="1" t="s">
        <v>456</v>
      </c>
      <c r="B1913" s="1" t="s">
        <v>4295</v>
      </c>
      <c r="C1913" t="str">
        <f>TRIM(MID(Customer_Table[[#This Row],[name]],FIND(",",Customer_Table[[#This Row],[name]])+1,3))</f>
        <v>Mr</v>
      </c>
      <c r="D1913" t="str">
        <f t="shared" si="29"/>
        <v>Lorcan A.</v>
      </c>
      <c r="E1913" t="str">
        <f>TRIM(LEFT(Customer_Table[[#This Row],[name]],FIND(",",Customer_Table[[#This Row],[name]])-1))</f>
        <v>Murphy</v>
      </c>
    </row>
    <row r="1914" spans="1:5" ht="15.6" x14ac:dyDescent="0.3">
      <c r="A1914" s="1" t="s">
        <v>455</v>
      </c>
      <c r="B1914" s="1" t="s">
        <v>4296</v>
      </c>
      <c r="C1914" t="str">
        <f>TRIM(MID(Customer_Table[[#This Row],[name]],FIND(",",Customer_Table[[#This Row],[name]])+1,3))</f>
        <v>Mr</v>
      </c>
      <c r="D1914" t="str">
        <f t="shared" si="29"/>
        <v>Billy</v>
      </c>
      <c r="E1914" t="str">
        <f>TRIM(LEFT(Customer_Table[[#This Row],[name]],FIND(",",Customer_Table[[#This Row],[name]])-1))</f>
        <v>Shue</v>
      </c>
    </row>
    <row r="1915" spans="1:5" ht="15.6" x14ac:dyDescent="0.3">
      <c r="A1915" s="1" t="s">
        <v>454</v>
      </c>
      <c r="B1915" s="1" t="s">
        <v>4297</v>
      </c>
      <c r="C1915" t="str">
        <f>TRIM(MID(Customer_Table[[#This Row],[name]],FIND(",",Customer_Table[[#This Row],[name]])+1,3))</f>
        <v>Mr</v>
      </c>
      <c r="D1915" t="str">
        <f t="shared" si="29"/>
        <v>Paul M.</v>
      </c>
      <c r="E1915" t="str">
        <f>TRIM(LEFT(Customer_Table[[#This Row],[name]],FIND(",",Customer_Table[[#This Row],[name]])-1))</f>
        <v>Reilly</v>
      </c>
    </row>
    <row r="1916" spans="1:5" ht="15.6" x14ac:dyDescent="0.3">
      <c r="A1916" s="1" t="s">
        <v>453</v>
      </c>
      <c r="B1916" s="1" t="s">
        <v>4298</v>
      </c>
      <c r="C1916" t="str">
        <f>TRIM(MID(Customer_Table[[#This Row],[name]],FIND(",",Customer_Table[[#This Row],[name]])+1,3))</f>
        <v>Ms</v>
      </c>
      <c r="D1916" t="str">
        <f t="shared" si="29"/>
        <v>Brenda M.</v>
      </c>
      <c r="E1916" t="str">
        <f>TRIM(LEFT(Customer_Table[[#This Row],[name]],FIND(",",Customer_Table[[#This Row],[name]])-1))</f>
        <v>Blinn</v>
      </c>
    </row>
    <row r="1917" spans="1:5" ht="15.6" x14ac:dyDescent="0.3">
      <c r="A1917" s="1" t="s">
        <v>452</v>
      </c>
      <c r="B1917" s="1" t="s">
        <v>4299</v>
      </c>
      <c r="C1917" t="str">
        <f>TRIM(MID(Customer_Table[[#This Row],[name]],FIND(",",Customer_Table[[#This Row],[name]])+1,3))</f>
        <v>Mr</v>
      </c>
      <c r="D1917" t="str">
        <f t="shared" si="29"/>
        <v>Jeff H</v>
      </c>
      <c r="E1917" t="str">
        <f>TRIM(LEFT(Customer_Table[[#This Row],[name]],FIND(",",Customer_Table[[#This Row],[name]])-1))</f>
        <v>Duyn</v>
      </c>
    </row>
    <row r="1918" spans="1:5" ht="15.6" x14ac:dyDescent="0.3">
      <c r="A1918" s="1" t="s">
        <v>451</v>
      </c>
      <c r="B1918" s="1" t="s">
        <v>4300</v>
      </c>
      <c r="C1918" t="str">
        <f>TRIM(MID(Customer_Table[[#This Row],[name]],FIND(",",Customer_Table[[#This Row],[name]])+1,3))</f>
        <v>Mr</v>
      </c>
      <c r="D1918" t="str">
        <f t="shared" si="29"/>
        <v>Michael</v>
      </c>
      <c r="E1918" t="str">
        <f>TRIM(LEFT(Customer_Table[[#This Row],[name]],FIND(",",Customer_Table[[#This Row],[name]])-1))</f>
        <v>Wardian</v>
      </c>
    </row>
    <row r="1919" spans="1:5" ht="15.6" x14ac:dyDescent="0.3">
      <c r="A1919" s="1" t="s">
        <v>450</v>
      </c>
      <c r="B1919" s="1" t="s">
        <v>4301</v>
      </c>
      <c r="C1919" t="str">
        <f>TRIM(MID(Customer_Table[[#This Row],[name]],FIND(",",Customer_Table[[#This Row],[name]])+1,3))</f>
        <v>Mr</v>
      </c>
      <c r="D1919" t="str">
        <f t="shared" si="29"/>
        <v>Jan</v>
      </c>
      <c r="E1919" t="str">
        <f>TRIM(LEFT(Customer_Table[[#This Row],[name]],FIND(",",Customer_Table[[#This Row],[name]])-1))</f>
        <v>Heuninck</v>
      </c>
    </row>
    <row r="1920" spans="1:5" ht="15.6" x14ac:dyDescent="0.3">
      <c r="A1920" s="1" t="s">
        <v>449</v>
      </c>
      <c r="B1920" s="1" t="s">
        <v>4302</v>
      </c>
      <c r="C1920" t="str">
        <f>TRIM(MID(Customer_Table[[#This Row],[name]],FIND(",",Customer_Table[[#This Row],[name]])+1,3))</f>
        <v>Mr</v>
      </c>
      <c r="D1920" t="str">
        <f t="shared" si="29"/>
        <v>Bernard</v>
      </c>
      <c r="E1920" t="str">
        <f>TRIM(LEFT(Customer_Table[[#This Row],[name]],FIND(",",Customer_Table[[#This Row],[name]])-1))</f>
        <v>Kipyego</v>
      </c>
    </row>
    <row r="1921" spans="1:5" ht="15.6" x14ac:dyDescent="0.3">
      <c r="A1921" s="1" t="s">
        <v>448</v>
      </c>
      <c r="B1921" s="1" t="s">
        <v>4303</v>
      </c>
      <c r="C1921" t="str">
        <f>TRIM(MID(Customer_Table[[#This Row],[name]],FIND(",",Customer_Table[[#This Row],[name]])+1,3))</f>
        <v>Mr</v>
      </c>
      <c r="D1921" t="str">
        <f t="shared" si="29"/>
        <v>Craig</v>
      </c>
      <c r="E1921" t="str">
        <f>TRIM(LEFT(Customer_Table[[#This Row],[name]],FIND(",",Customer_Table[[#This Row],[name]])-1))</f>
        <v>Kuehl</v>
      </c>
    </row>
    <row r="1922" spans="1:5" ht="15.6" x14ac:dyDescent="0.3">
      <c r="A1922" s="1" t="s">
        <v>447</v>
      </c>
      <c r="B1922" s="1" t="s">
        <v>4304</v>
      </c>
      <c r="C1922" t="str">
        <f>TRIM(MID(Customer_Table[[#This Row],[name]],FIND(",",Customer_Table[[#This Row],[name]])+1,3))</f>
        <v>Mr</v>
      </c>
      <c r="D1922" t="str">
        <f t="shared" ref="D1922:D1985" si="30">TRIM(MID(B1922,FIND(" ",B1922,FIND(",",B1922)+2)+1,LEN(B1922)))</f>
        <v>Bryn</v>
      </c>
      <c r="E1922" t="str">
        <f>TRIM(LEFT(Customer_Table[[#This Row],[name]],FIND(",",Customer_Table[[#This Row],[name]])-1))</f>
        <v>Burkholder</v>
      </c>
    </row>
    <row r="1923" spans="1:5" ht="15.6" x14ac:dyDescent="0.3">
      <c r="A1923" s="1" t="s">
        <v>446</v>
      </c>
      <c r="B1923" s="1" t="s">
        <v>4305</v>
      </c>
      <c r="C1923" t="str">
        <f>TRIM(MID(Customer_Table[[#This Row],[name]],FIND(",",Customer_Table[[#This Row],[name]])+1,3))</f>
        <v>Mr</v>
      </c>
      <c r="D1923" t="str">
        <f t="shared" si="30"/>
        <v>Michael</v>
      </c>
      <c r="E1923" t="str">
        <f>TRIM(LEFT(Customer_Table[[#This Row],[name]],FIND(",",Customer_Table[[#This Row],[name]])-1))</f>
        <v>Stadolnik</v>
      </c>
    </row>
    <row r="1924" spans="1:5" ht="15.6" x14ac:dyDescent="0.3">
      <c r="A1924" s="1" t="s">
        <v>445</v>
      </c>
      <c r="B1924" s="1" t="s">
        <v>4306</v>
      </c>
      <c r="C1924" t="str">
        <f>TRIM(MID(Customer_Table[[#This Row],[name]],FIND(",",Customer_Table[[#This Row],[name]])+1,3))</f>
        <v>Mr</v>
      </c>
      <c r="D1924" t="str">
        <f t="shared" si="30"/>
        <v>Benjamin</v>
      </c>
      <c r="E1924" t="str">
        <f>TRIM(LEFT(Customer_Table[[#This Row],[name]],FIND(",",Customer_Table[[#This Row],[name]])-1))</f>
        <v>Shields</v>
      </c>
    </row>
    <row r="1925" spans="1:5" ht="15.6" x14ac:dyDescent="0.3">
      <c r="A1925" s="1" t="s">
        <v>444</v>
      </c>
      <c r="B1925" s="1" t="s">
        <v>4307</v>
      </c>
      <c r="C1925" t="str">
        <f>TRIM(MID(Customer_Table[[#This Row],[name]],FIND(",",Customer_Table[[#This Row],[name]])+1,3))</f>
        <v>Mr</v>
      </c>
      <c r="D1925" t="str">
        <f t="shared" si="30"/>
        <v>Jay</v>
      </c>
      <c r="E1925" t="str">
        <f>TRIM(LEFT(Customer_Table[[#This Row],[name]],FIND(",",Customer_Table[[#This Row],[name]])-1))</f>
        <v>Margolis</v>
      </c>
    </row>
    <row r="1926" spans="1:5" ht="15.6" x14ac:dyDescent="0.3">
      <c r="A1926" s="1" t="s">
        <v>443</v>
      </c>
      <c r="B1926" s="1" t="s">
        <v>4308</v>
      </c>
      <c r="C1926" t="str">
        <f>TRIM(MID(Customer_Table[[#This Row],[name]],FIND(",",Customer_Table[[#This Row],[name]])+1,3))</f>
        <v>Mr</v>
      </c>
      <c r="D1926" t="str">
        <f t="shared" si="30"/>
        <v>William</v>
      </c>
      <c r="E1926" t="str">
        <f>TRIM(LEFT(Customer_Table[[#This Row],[name]],FIND(",",Customer_Table[[#This Row],[name]])-1))</f>
        <v>Uffenbeck</v>
      </c>
    </row>
    <row r="1927" spans="1:5" ht="15.6" x14ac:dyDescent="0.3">
      <c r="A1927" s="1" t="s">
        <v>442</v>
      </c>
      <c r="B1927" s="1" t="s">
        <v>4309</v>
      </c>
      <c r="C1927" t="str">
        <f>TRIM(MID(Customer_Table[[#This Row],[name]],FIND(",",Customer_Table[[#This Row],[name]])+1,3))</f>
        <v>Ms</v>
      </c>
      <c r="D1927" t="str">
        <f t="shared" si="30"/>
        <v>Shelley</v>
      </c>
      <c r="E1927" t="str">
        <f>TRIM(LEFT(Customer_Table[[#This Row],[name]],FIND(",",Customer_Table[[#This Row],[name]])-1))</f>
        <v>Brake</v>
      </c>
    </row>
    <row r="1928" spans="1:5" ht="15.6" x14ac:dyDescent="0.3">
      <c r="A1928" s="1" t="s">
        <v>441</v>
      </c>
      <c r="B1928" s="1" t="s">
        <v>4310</v>
      </c>
      <c r="C1928" t="str">
        <f>TRIM(MID(Customer_Table[[#This Row],[name]],FIND(",",Customer_Table[[#This Row],[name]])+1,3))</f>
        <v>Ms</v>
      </c>
      <c r="D1928" t="str">
        <f t="shared" si="30"/>
        <v>Jekaterina</v>
      </c>
      <c r="E1928" t="str">
        <f>TRIM(LEFT(Customer_Table[[#This Row],[name]],FIND(",",Customer_Table[[#This Row],[name]])-1))</f>
        <v>Stepanova</v>
      </c>
    </row>
    <row r="1929" spans="1:5" ht="15.6" x14ac:dyDescent="0.3">
      <c r="A1929" s="1" t="s">
        <v>440</v>
      </c>
      <c r="B1929" s="1" t="s">
        <v>4311</v>
      </c>
      <c r="C1929" t="str">
        <f>TRIM(MID(Customer_Table[[#This Row],[name]],FIND(",",Customer_Table[[#This Row],[name]])+1,3))</f>
        <v>Mr</v>
      </c>
      <c r="D1929" t="str">
        <f t="shared" si="30"/>
        <v>Daniel</v>
      </c>
      <c r="E1929" t="str">
        <f>TRIM(LEFT(Customer_Table[[#This Row],[name]],FIND(",",Customer_Table[[#This Row],[name]])-1))</f>
        <v>Verdi</v>
      </c>
    </row>
    <row r="1930" spans="1:5" ht="15.6" x14ac:dyDescent="0.3">
      <c r="A1930" s="1" t="s">
        <v>439</v>
      </c>
      <c r="B1930" s="1" t="s">
        <v>4312</v>
      </c>
      <c r="C1930" t="str">
        <f>TRIM(MID(Customer_Table[[#This Row],[name]],FIND(",",Customer_Table[[#This Row],[name]])+1,3))</f>
        <v>Ms</v>
      </c>
      <c r="D1930" t="str">
        <f t="shared" si="30"/>
        <v>Pauline</v>
      </c>
      <c r="E1930" t="str">
        <f>TRIM(LEFT(Customer_Table[[#This Row],[name]],FIND(",",Customer_Table[[#This Row],[name]])-1))</f>
        <v>McLean</v>
      </c>
    </row>
    <row r="1931" spans="1:5" ht="15.6" x14ac:dyDescent="0.3">
      <c r="A1931" s="1" t="s">
        <v>438</v>
      </c>
      <c r="B1931" s="1" t="s">
        <v>4313</v>
      </c>
      <c r="C1931" t="str">
        <f>TRIM(MID(Customer_Table[[#This Row],[name]],FIND(",",Customer_Table[[#This Row],[name]])+1,3))</f>
        <v>Ms</v>
      </c>
      <c r="D1931" t="str">
        <f t="shared" si="30"/>
        <v>Colleen</v>
      </c>
      <c r="E1931" t="str">
        <f>TRIM(LEFT(Customer_Table[[#This Row],[name]],FIND(",",Customer_Table[[#This Row],[name]])-1))</f>
        <v>Ryan</v>
      </c>
    </row>
    <row r="1932" spans="1:5" ht="15.6" x14ac:dyDescent="0.3">
      <c r="A1932" s="1" t="s">
        <v>437</v>
      </c>
      <c r="B1932" s="1" t="s">
        <v>4314</v>
      </c>
      <c r="C1932" t="str">
        <f>TRIM(MID(Customer_Table[[#This Row],[name]],FIND(",",Customer_Table[[#This Row],[name]])+1,3))</f>
        <v>Ms</v>
      </c>
      <c r="D1932" t="str">
        <f t="shared" si="30"/>
        <v>Aleah K</v>
      </c>
      <c r="E1932" t="str">
        <f>TRIM(LEFT(Customer_Table[[#This Row],[name]],FIND(",",Customer_Table[[#This Row],[name]])-1))</f>
        <v>Mickelson</v>
      </c>
    </row>
    <row r="1933" spans="1:5" ht="15.6" x14ac:dyDescent="0.3">
      <c r="A1933" s="1" t="s">
        <v>436</v>
      </c>
      <c r="B1933" s="1" t="s">
        <v>4315</v>
      </c>
      <c r="C1933" t="str">
        <f>TRIM(MID(Customer_Table[[#This Row],[name]],FIND(",",Customer_Table[[#This Row],[name]])+1,3))</f>
        <v>Ms</v>
      </c>
      <c r="D1933" t="str">
        <f t="shared" si="30"/>
        <v>Mare</v>
      </c>
      <c r="E1933" t="str">
        <f>TRIM(LEFT(Customer_Table[[#This Row],[name]],FIND(",",Customer_Table[[#This Row],[name]])-1))</f>
        <v>Dibaba</v>
      </c>
    </row>
    <row r="1934" spans="1:5" ht="15.6" x14ac:dyDescent="0.3">
      <c r="A1934" s="1" t="s">
        <v>435</v>
      </c>
      <c r="B1934" s="1" t="s">
        <v>4316</v>
      </c>
      <c r="C1934" t="str">
        <f>TRIM(MID(Customer_Table[[#This Row],[name]],FIND(",",Customer_Table[[#This Row],[name]])+1,3))</f>
        <v>Mr</v>
      </c>
      <c r="D1934" t="str">
        <f t="shared" si="30"/>
        <v>Kevin</v>
      </c>
      <c r="E1934" t="str">
        <f>TRIM(LEFT(Customer_Table[[#This Row],[name]],FIND(",",Customer_Table[[#This Row],[name]])-1))</f>
        <v>Shilling</v>
      </c>
    </row>
    <row r="1935" spans="1:5" ht="15.6" x14ac:dyDescent="0.3">
      <c r="A1935" s="1" t="s">
        <v>434</v>
      </c>
      <c r="B1935" s="1" t="s">
        <v>4317</v>
      </c>
      <c r="C1935" t="str">
        <f>TRIM(MID(Customer_Table[[#This Row],[name]],FIND(",",Customer_Table[[#This Row],[name]])+1,3))</f>
        <v>Ms</v>
      </c>
      <c r="D1935" t="str">
        <f t="shared" si="30"/>
        <v>Jessica</v>
      </c>
      <c r="E1935" t="str">
        <f>TRIM(LEFT(Customer_Table[[#This Row],[name]],FIND(",",Customer_Table[[#This Row],[name]])-1))</f>
        <v>Bashaw</v>
      </c>
    </row>
    <row r="1936" spans="1:5" ht="15.6" x14ac:dyDescent="0.3">
      <c r="A1936" s="1" t="s">
        <v>433</v>
      </c>
      <c r="B1936" s="1" t="s">
        <v>4318</v>
      </c>
      <c r="C1936" t="str">
        <f>TRIM(MID(Customer_Table[[#This Row],[name]],FIND(",",Customer_Table[[#This Row],[name]])+1,3))</f>
        <v>Ms</v>
      </c>
      <c r="D1936" t="str">
        <f t="shared" si="30"/>
        <v>Amanda R</v>
      </c>
      <c r="E1936" t="str">
        <f>TRIM(LEFT(Customer_Table[[#This Row],[name]],FIND(",",Customer_Table[[#This Row],[name]])-1))</f>
        <v>Jacob</v>
      </c>
    </row>
    <row r="1937" spans="1:5" ht="15.6" x14ac:dyDescent="0.3">
      <c r="A1937" s="1" t="s">
        <v>432</v>
      </c>
      <c r="B1937" s="1" t="s">
        <v>4319</v>
      </c>
      <c r="C1937" t="str">
        <f>TRIM(MID(Customer_Table[[#This Row],[name]],FIND(",",Customer_Table[[#This Row],[name]])+1,3))</f>
        <v>Mr</v>
      </c>
      <c r="D1937" t="str">
        <f t="shared" si="30"/>
        <v>Murray W.</v>
      </c>
      <c r="E1937" t="str">
        <f>TRIM(LEFT(Customer_Table[[#This Row],[name]],FIND(",",Customer_Table[[#This Row],[name]])-1))</f>
        <v>McCutcheon</v>
      </c>
    </row>
    <row r="1938" spans="1:5" ht="15.6" x14ac:dyDescent="0.3">
      <c r="A1938" s="1" t="s">
        <v>431</v>
      </c>
      <c r="B1938" s="1" t="s">
        <v>4320</v>
      </c>
      <c r="C1938" t="str">
        <f>TRIM(MID(Customer_Table[[#This Row],[name]],FIND(",",Customer_Table[[#This Row],[name]])+1,3))</f>
        <v>Mr</v>
      </c>
      <c r="D1938" t="str">
        <f t="shared" si="30"/>
        <v>Meghan P.</v>
      </c>
      <c r="E1938" t="str">
        <f>TRIM(LEFT(Customer_Table[[#This Row],[name]],FIND(",",Customer_Table[[#This Row],[name]])-1))</f>
        <v>Connor</v>
      </c>
    </row>
    <row r="1939" spans="1:5" ht="15.6" x14ac:dyDescent="0.3">
      <c r="A1939" s="1" t="s">
        <v>430</v>
      </c>
      <c r="B1939" s="1" t="s">
        <v>4321</v>
      </c>
      <c r="C1939" t="str">
        <f>TRIM(MID(Customer_Table[[#This Row],[name]],FIND(",",Customer_Table[[#This Row],[name]])+1,3))</f>
        <v>Mr</v>
      </c>
      <c r="D1939" t="str">
        <f t="shared" si="30"/>
        <v>David</v>
      </c>
      <c r="E1939" t="str">
        <f>TRIM(LEFT(Customer_Table[[#This Row],[name]],FIND(",",Customer_Table[[#This Row],[name]])-1))</f>
        <v>May</v>
      </c>
    </row>
    <row r="1940" spans="1:5" ht="15.6" x14ac:dyDescent="0.3">
      <c r="A1940" s="1" t="s">
        <v>429</v>
      </c>
      <c r="B1940" s="1" t="s">
        <v>4322</v>
      </c>
      <c r="C1940" t="str">
        <f>TRIM(MID(Customer_Table[[#This Row],[name]],FIND(",",Customer_Table[[#This Row],[name]])+1,3))</f>
        <v>Mr</v>
      </c>
      <c r="D1940" t="str">
        <f t="shared" si="30"/>
        <v>Seth</v>
      </c>
      <c r="E1940" t="str">
        <f>TRIM(LEFT(Customer_Table[[#This Row],[name]],FIND(",",Customer_Table[[#This Row],[name]])-1))</f>
        <v>Geoghegan</v>
      </c>
    </row>
    <row r="1941" spans="1:5" ht="15.6" x14ac:dyDescent="0.3">
      <c r="A1941" s="1" t="s">
        <v>428</v>
      </c>
      <c r="B1941" s="1" t="s">
        <v>4323</v>
      </c>
      <c r="C1941" t="str">
        <f>TRIM(MID(Customer_Table[[#This Row],[name]],FIND(",",Customer_Table[[#This Row],[name]])+1,3))</f>
        <v>Mr</v>
      </c>
      <c r="D1941" t="str">
        <f t="shared" si="30"/>
        <v>Michael P.</v>
      </c>
      <c r="E1941" t="str">
        <f>TRIM(LEFT(Customer_Table[[#This Row],[name]],FIND(",",Customer_Table[[#This Row],[name]])-1))</f>
        <v>McGinn</v>
      </c>
    </row>
    <row r="1942" spans="1:5" ht="15.6" x14ac:dyDescent="0.3">
      <c r="A1942" s="1" t="s">
        <v>427</v>
      </c>
      <c r="B1942" s="1" t="s">
        <v>4324</v>
      </c>
      <c r="C1942" t="str">
        <f>TRIM(MID(Customer_Table[[#This Row],[name]],FIND(",",Customer_Table[[#This Row],[name]])+1,3))</f>
        <v>Mr</v>
      </c>
      <c r="D1942" t="str">
        <f t="shared" si="30"/>
        <v>Russell M</v>
      </c>
      <c r="E1942" t="str">
        <f>TRIM(LEFT(Customer_Table[[#This Row],[name]],FIND(",",Customer_Table[[#This Row],[name]])-1))</f>
        <v>Jones</v>
      </c>
    </row>
    <row r="1943" spans="1:5" ht="15.6" x14ac:dyDescent="0.3">
      <c r="A1943" s="1" t="s">
        <v>426</v>
      </c>
      <c r="B1943" s="1" t="s">
        <v>4325</v>
      </c>
      <c r="C1943" t="str">
        <f>TRIM(MID(Customer_Table[[#This Row],[name]],FIND(",",Customer_Table[[#This Row],[name]])+1,3))</f>
        <v>Mr</v>
      </c>
      <c r="D1943" t="str">
        <f t="shared" si="30"/>
        <v>Martin</v>
      </c>
      <c r="E1943" t="str">
        <f>TRIM(LEFT(Customer_Table[[#This Row],[name]],FIND(",",Customer_Table[[#This Row],[name]])-1))</f>
        <v>Quinteros</v>
      </c>
    </row>
    <row r="1944" spans="1:5" ht="15.6" x14ac:dyDescent="0.3">
      <c r="A1944" s="1" t="s">
        <v>425</v>
      </c>
      <c r="B1944" s="1" t="s">
        <v>4326</v>
      </c>
      <c r="C1944" t="str">
        <f>TRIM(MID(Customer_Table[[#This Row],[name]],FIND(",",Customer_Table[[#This Row],[name]])+1,3))</f>
        <v>Mr</v>
      </c>
      <c r="D1944" t="str">
        <f t="shared" si="30"/>
        <v>Michael</v>
      </c>
      <c r="E1944" t="str">
        <f>TRIM(LEFT(Customer_Table[[#This Row],[name]],FIND(",",Customer_Table[[#This Row],[name]])-1))</f>
        <v>Loenser</v>
      </c>
    </row>
    <row r="1945" spans="1:5" ht="15.6" x14ac:dyDescent="0.3">
      <c r="A1945" s="1" t="s">
        <v>424</v>
      </c>
      <c r="B1945" s="1" t="s">
        <v>4327</v>
      </c>
      <c r="C1945" t="str">
        <f>TRIM(MID(Customer_Table[[#This Row],[name]],FIND(",",Customer_Table[[#This Row],[name]])+1,3))</f>
        <v>Mr</v>
      </c>
      <c r="D1945" t="str">
        <f t="shared" si="30"/>
        <v>Miles</v>
      </c>
      <c r="E1945" t="str">
        <f>TRIM(LEFT(Customer_Table[[#This Row],[name]],FIND(",",Customer_Table[[#This Row],[name]])-1))</f>
        <v>Aitken</v>
      </c>
    </row>
    <row r="1946" spans="1:5" ht="15.6" x14ac:dyDescent="0.3">
      <c r="A1946" s="1" t="s">
        <v>423</v>
      </c>
      <c r="B1946" s="1" t="s">
        <v>4328</v>
      </c>
      <c r="C1946" t="str">
        <f>TRIM(MID(Customer_Table[[#This Row],[name]],FIND(",",Customer_Table[[#This Row],[name]])+1,3))</f>
        <v>Ms</v>
      </c>
      <c r="D1946" t="str">
        <f t="shared" si="30"/>
        <v>Amanda</v>
      </c>
      <c r="E1946" t="str">
        <f>TRIM(LEFT(Customer_Table[[#This Row],[name]],FIND(",",Customer_Table[[#This Row],[name]])-1))</f>
        <v>Furrer</v>
      </c>
    </row>
    <row r="1947" spans="1:5" ht="15.6" x14ac:dyDescent="0.3">
      <c r="A1947" s="1" t="s">
        <v>422</v>
      </c>
      <c r="B1947" s="1" t="s">
        <v>4329</v>
      </c>
      <c r="C1947" t="str">
        <f>TRIM(MID(Customer_Table[[#This Row],[name]],FIND(",",Customer_Table[[#This Row],[name]])+1,3))</f>
        <v>Mr</v>
      </c>
      <c r="D1947" t="str">
        <f t="shared" si="30"/>
        <v>Roger</v>
      </c>
      <c r="E1947" t="str">
        <f>TRIM(LEFT(Customer_Table[[#This Row],[name]],FIND(",",Customer_Table[[#This Row],[name]])-1))</f>
        <v>Konigs</v>
      </c>
    </row>
    <row r="1948" spans="1:5" ht="15.6" x14ac:dyDescent="0.3">
      <c r="A1948" s="1" t="s">
        <v>421</v>
      </c>
      <c r="B1948" s="1" t="s">
        <v>4330</v>
      </c>
      <c r="C1948" t="str">
        <f>TRIM(MID(Customer_Table[[#This Row],[name]],FIND(",",Customer_Table[[#This Row],[name]])+1,3))</f>
        <v>Mr</v>
      </c>
      <c r="D1948" t="str">
        <f t="shared" si="30"/>
        <v>Brock J</v>
      </c>
      <c r="E1948" t="str">
        <f>TRIM(LEFT(Customer_Table[[#This Row],[name]],FIND(",",Customer_Table[[#This Row],[name]])-1))</f>
        <v>Tesdahl</v>
      </c>
    </row>
    <row r="1949" spans="1:5" ht="15.6" x14ac:dyDescent="0.3">
      <c r="A1949" s="1" t="s">
        <v>420</v>
      </c>
      <c r="B1949" s="1" t="s">
        <v>4331</v>
      </c>
      <c r="C1949" t="str">
        <f>TRIM(MID(Customer_Table[[#This Row],[name]],FIND(",",Customer_Table[[#This Row],[name]])+1,3))</f>
        <v>Mr</v>
      </c>
      <c r="D1949" t="str">
        <f t="shared" si="30"/>
        <v>Stephen F.</v>
      </c>
      <c r="E1949" t="str">
        <f>TRIM(LEFT(Customer_Table[[#This Row],[name]],FIND(",",Customer_Table[[#This Row],[name]])-1))</f>
        <v>Engel</v>
      </c>
    </row>
    <row r="1950" spans="1:5" ht="15.6" x14ac:dyDescent="0.3">
      <c r="A1950" s="1" t="s">
        <v>419</v>
      </c>
      <c r="B1950" s="1" t="s">
        <v>4332</v>
      </c>
      <c r="C1950" t="str">
        <f>TRIM(MID(Customer_Table[[#This Row],[name]],FIND(",",Customer_Table[[#This Row],[name]])+1,3))</f>
        <v>Ms</v>
      </c>
      <c r="D1950" t="str">
        <f t="shared" si="30"/>
        <v>Missy</v>
      </c>
      <c r="E1950" t="str">
        <f>TRIM(LEFT(Customer_Table[[#This Row],[name]],FIND(",",Customer_Table[[#This Row],[name]])-1))</f>
        <v>Kuck</v>
      </c>
    </row>
    <row r="1951" spans="1:5" ht="15.6" x14ac:dyDescent="0.3">
      <c r="A1951" s="1" t="s">
        <v>418</v>
      </c>
      <c r="B1951" s="1" t="s">
        <v>4333</v>
      </c>
      <c r="C1951" t="str">
        <f>TRIM(MID(Customer_Table[[#This Row],[name]],FIND(",",Customer_Table[[#This Row],[name]])+1,3))</f>
        <v>Mr</v>
      </c>
      <c r="D1951" t="str">
        <f t="shared" si="30"/>
        <v>William</v>
      </c>
      <c r="E1951" t="str">
        <f>TRIM(LEFT(Customer_Table[[#This Row],[name]],FIND(",",Customer_Table[[#This Row],[name]])-1))</f>
        <v>Dillon</v>
      </c>
    </row>
    <row r="1952" spans="1:5" ht="15.6" x14ac:dyDescent="0.3">
      <c r="A1952" s="1" t="s">
        <v>417</v>
      </c>
      <c r="B1952" s="1" t="s">
        <v>4334</v>
      </c>
      <c r="C1952" t="str">
        <f>TRIM(MID(Customer_Table[[#This Row],[name]],FIND(",",Customer_Table[[#This Row],[name]])+1,3))</f>
        <v>Ms</v>
      </c>
      <c r="D1952" t="str">
        <f t="shared" si="30"/>
        <v>Lauren M</v>
      </c>
      <c r="E1952" t="str">
        <f>TRIM(LEFT(Customer_Table[[#This Row],[name]],FIND(",",Customer_Table[[#This Row],[name]])-1))</f>
        <v>Neuschel</v>
      </c>
    </row>
    <row r="1953" spans="1:5" ht="15.6" x14ac:dyDescent="0.3">
      <c r="A1953" s="1" t="s">
        <v>416</v>
      </c>
      <c r="B1953" s="1" t="s">
        <v>4335</v>
      </c>
      <c r="C1953" t="str">
        <f>TRIM(MID(Customer_Table[[#This Row],[name]],FIND(",",Customer_Table[[#This Row],[name]])+1,3))</f>
        <v>Mr</v>
      </c>
      <c r="D1953" t="str">
        <f t="shared" si="30"/>
        <v>Apolo U.</v>
      </c>
      <c r="E1953" t="str">
        <f>TRIM(LEFT(Customer_Table[[#This Row],[name]],FIND(",",Customer_Table[[#This Row],[name]])-1))</f>
        <v>Rosales Ramirez</v>
      </c>
    </row>
    <row r="1954" spans="1:5" ht="15.6" x14ac:dyDescent="0.3">
      <c r="A1954" s="1" t="s">
        <v>415</v>
      </c>
      <c r="B1954" s="1" t="s">
        <v>4336</v>
      </c>
      <c r="C1954" t="str">
        <f>TRIM(MID(Customer_Table[[#This Row],[name]],FIND(",",Customer_Table[[#This Row],[name]])+1,3))</f>
        <v>Mr</v>
      </c>
      <c r="D1954" t="str">
        <f t="shared" si="30"/>
        <v>Alfons</v>
      </c>
      <c r="E1954" t="str">
        <f>TRIM(LEFT(Customer_Table[[#This Row],[name]],FIND(",",Customer_Table[[#This Row],[name]])-1))</f>
        <v>Marquez</v>
      </c>
    </row>
    <row r="1955" spans="1:5" ht="15.6" x14ac:dyDescent="0.3">
      <c r="A1955" s="1" t="s">
        <v>414</v>
      </c>
      <c r="B1955" s="1" t="s">
        <v>4337</v>
      </c>
      <c r="C1955" t="str">
        <f>TRIM(MID(Customer_Table[[#This Row],[name]],FIND(",",Customer_Table[[#This Row],[name]])+1,3))</f>
        <v>Ms</v>
      </c>
      <c r="D1955" t="str">
        <f t="shared" si="30"/>
        <v>Amber</v>
      </c>
      <c r="E1955" t="str">
        <f>TRIM(LEFT(Customer_Table[[#This Row],[name]],FIND(",",Customer_Table[[#This Row],[name]])-1))</f>
        <v>Green</v>
      </c>
    </row>
    <row r="1956" spans="1:5" ht="15.6" x14ac:dyDescent="0.3">
      <c r="A1956" s="1" t="s">
        <v>413</v>
      </c>
      <c r="B1956" s="1" t="s">
        <v>4338</v>
      </c>
      <c r="C1956" t="str">
        <f>TRIM(MID(Customer_Table[[#This Row],[name]],FIND(",",Customer_Table[[#This Row],[name]])+1,3))</f>
        <v>Ms</v>
      </c>
      <c r="D1956" t="str">
        <f t="shared" si="30"/>
        <v>Leah C.</v>
      </c>
      <c r="E1956" t="str">
        <f>TRIM(LEFT(Customer_Table[[#This Row],[name]],FIND(",",Customer_Table[[#This Row],[name]])-1))</f>
        <v>Schubel</v>
      </c>
    </row>
    <row r="1957" spans="1:5" ht="15.6" x14ac:dyDescent="0.3">
      <c r="A1957" s="1" t="s">
        <v>412</v>
      </c>
      <c r="B1957" s="1" t="s">
        <v>4339</v>
      </c>
      <c r="C1957" t="str">
        <f>TRIM(MID(Customer_Table[[#This Row],[name]],FIND(",",Customer_Table[[#This Row],[name]])+1,3))</f>
        <v>Ms</v>
      </c>
      <c r="D1957" t="str">
        <f t="shared" si="30"/>
        <v>Lilia</v>
      </c>
      <c r="E1957" t="str">
        <f>TRIM(LEFT(Customer_Table[[#This Row],[name]],FIND(",",Customer_Table[[#This Row],[name]])-1))</f>
        <v>Jimenez</v>
      </c>
    </row>
    <row r="1958" spans="1:5" ht="15.6" x14ac:dyDescent="0.3">
      <c r="A1958" s="1" t="s">
        <v>411</v>
      </c>
      <c r="B1958" s="1" t="s">
        <v>4340</v>
      </c>
      <c r="C1958" t="str">
        <f>TRIM(MID(Customer_Table[[#This Row],[name]],FIND(",",Customer_Table[[#This Row],[name]])+1,3))</f>
        <v>Mr</v>
      </c>
      <c r="D1958" t="str">
        <f t="shared" si="30"/>
        <v>Danny</v>
      </c>
      <c r="E1958" t="str">
        <f>TRIM(LEFT(Customer_Table[[#This Row],[name]],FIND(",",Customer_Table[[#This Row],[name]])-1))</f>
        <v>Zimny-Schmitt</v>
      </c>
    </row>
    <row r="1959" spans="1:5" ht="15.6" x14ac:dyDescent="0.3">
      <c r="A1959" s="1" t="s">
        <v>410</v>
      </c>
      <c r="B1959" s="1" t="s">
        <v>4341</v>
      </c>
      <c r="C1959" t="str">
        <f>TRIM(MID(Customer_Table[[#This Row],[name]],FIND(",",Customer_Table[[#This Row],[name]])+1,3))</f>
        <v>Ms</v>
      </c>
      <c r="D1959" t="str">
        <f t="shared" si="30"/>
        <v>Lauren</v>
      </c>
      <c r="E1959" t="str">
        <f>TRIM(LEFT(Customer_Table[[#This Row],[name]],FIND(",",Customer_Table[[#This Row],[name]])-1))</f>
        <v>Hill</v>
      </c>
    </row>
    <row r="1960" spans="1:5" ht="15.6" x14ac:dyDescent="0.3">
      <c r="A1960" s="1" t="s">
        <v>409</v>
      </c>
      <c r="B1960" s="1" t="s">
        <v>4342</v>
      </c>
      <c r="C1960" t="str">
        <f>TRIM(MID(Customer_Table[[#This Row],[name]],FIND(",",Customer_Table[[#This Row],[name]])+1,3))</f>
        <v>Ms</v>
      </c>
      <c r="D1960" t="str">
        <f t="shared" si="30"/>
        <v>Courtney</v>
      </c>
      <c r="E1960" t="str">
        <f>TRIM(LEFT(Customer_Table[[#This Row],[name]],FIND(",",Customer_Table[[#This Row],[name]])-1))</f>
        <v>Brohart</v>
      </c>
    </row>
    <row r="1961" spans="1:5" ht="15.6" x14ac:dyDescent="0.3">
      <c r="A1961" s="1" t="s">
        <v>408</v>
      </c>
      <c r="B1961" s="1" t="s">
        <v>4343</v>
      </c>
      <c r="C1961" t="str">
        <f>TRIM(MID(Customer_Table[[#This Row],[name]],FIND(",",Customer_Table[[#This Row],[name]])+1,3))</f>
        <v>Ms</v>
      </c>
      <c r="D1961" t="str">
        <f t="shared" si="30"/>
        <v>Elizabeth</v>
      </c>
      <c r="E1961" t="str">
        <f>TRIM(LEFT(Customer_Table[[#This Row],[name]],FIND(",",Customer_Table[[#This Row],[name]])-1))</f>
        <v>Ryan</v>
      </c>
    </row>
    <row r="1962" spans="1:5" ht="15.6" x14ac:dyDescent="0.3">
      <c r="A1962" s="1" t="s">
        <v>407</v>
      </c>
      <c r="B1962" s="1" t="s">
        <v>4344</v>
      </c>
      <c r="C1962" t="str">
        <f>TRIM(MID(Customer_Table[[#This Row],[name]],FIND(",",Customer_Table[[#This Row],[name]])+1,3))</f>
        <v>Ms</v>
      </c>
      <c r="D1962" t="str">
        <f t="shared" si="30"/>
        <v>Satomi</v>
      </c>
      <c r="E1962" t="str">
        <f>TRIM(LEFT(Customer_Table[[#This Row],[name]],FIND(",",Customer_Table[[#This Row],[name]])-1))</f>
        <v>Oka</v>
      </c>
    </row>
    <row r="1963" spans="1:5" ht="15.6" x14ac:dyDescent="0.3">
      <c r="A1963" s="1" t="s">
        <v>406</v>
      </c>
      <c r="B1963" s="1" t="s">
        <v>4345</v>
      </c>
      <c r="C1963" t="str">
        <f>TRIM(MID(Customer_Table[[#This Row],[name]],FIND(",",Customer_Table[[#This Row],[name]])+1,3))</f>
        <v>Mr</v>
      </c>
      <c r="D1963" t="str">
        <f t="shared" si="30"/>
        <v>Matthew D</v>
      </c>
      <c r="E1963" t="str">
        <f>TRIM(LEFT(Customer_Table[[#This Row],[name]],FIND(",",Customer_Table[[#This Row],[name]])-1))</f>
        <v>Newman</v>
      </c>
    </row>
    <row r="1964" spans="1:5" ht="15.6" x14ac:dyDescent="0.3">
      <c r="A1964" s="1" t="s">
        <v>405</v>
      </c>
      <c r="B1964" s="1" t="s">
        <v>4346</v>
      </c>
      <c r="C1964" t="str">
        <f>TRIM(MID(Customer_Table[[#This Row],[name]],FIND(",",Customer_Table[[#This Row],[name]])+1,3))</f>
        <v>Mr</v>
      </c>
      <c r="D1964" t="str">
        <f t="shared" si="30"/>
        <v>Peter T II</v>
      </c>
      <c r="E1964" t="str">
        <f>TRIM(LEFT(Customer_Table[[#This Row],[name]],FIND(",",Customer_Table[[#This Row],[name]])-1))</f>
        <v>Metzger</v>
      </c>
    </row>
    <row r="1965" spans="1:5" ht="15.6" x14ac:dyDescent="0.3">
      <c r="A1965" s="1" t="s">
        <v>404</v>
      </c>
      <c r="B1965" s="1" t="s">
        <v>4347</v>
      </c>
      <c r="C1965" t="str">
        <f>TRIM(MID(Customer_Table[[#This Row],[name]],FIND(",",Customer_Table[[#This Row],[name]])+1,3))</f>
        <v>Mr</v>
      </c>
      <c r="D1965" t="str">
        <f t="shared" si="30"/>
        <v>Manuel</v>
      </c>
      <c r="E1965" t="str">
        <f>TRIM(LEFT(Customer_Table[[#This Row],[name]],FIND(",",Customer_Table[[#This Row],[name]])-1))</f>
        <v>Gonzalez</v>
      </c>
    </row>
    <row r="1966" spans="1:5" ht="15.6" x14ac:dyDescent="0.3">
      <c r="A1966" s="1" t="s">
        <v>403</v>
      </c>
      <c r="B1966" s="1" t="s">
        <v>4348</v>
      </c>
      <c r="C1966" t="str">
        <f>TRIM(MID(Customer_Table[[#This Row],[name]],FIND(",",Customer_Table[[#This Row],[name]])+1,3))</f>
        <v>Ms</v>
      </c>
      <c r="D1966" t="str">
        <f t="shared" si="30"/>
        <v>Kindsey P.</v>
      </c>
      <c r="E1966" t="str">
        <f>TRIM(LEFT(Customer_Table[[#This Row],[name]],FIND(",",Customer_Table[[#This Row],[name]])-1))</f>
        <v>Vaughn</v>
      </c>
    </row>
    <row r="1967" spans="1:5" ht="15.6" x14ac:dyDescent="0.3">
      <c r="A1967" s="1" t="s">
        <v>402</v>
      </c>
      <c r="B1967" s="1" t="s">
        <v>4349</v>
      </c>
      <c r="C1967" t="str">
        <f>TRIM(MID(Customer_Table[[#This Row],[name]],FIND(",",Customer_Table[[#This Row],[name]])+1,3))</f>
        <v>Mr</v>
      </c>
      <c r="D1967" t="str">
        <f t="shared" si="30"/>
        <v>Thomas G.</v>
      </c>
      <c r="E1967" t="str">
        <f>TRIM(LEFT(Customer_Table[[#This Row],[name]],FIND(",",Customer_Table[[#This Row],[name]])-1))</f>
        <v>Clifford</v>
      </c>
    </row>
    <row r="1968" spans="1:5" ht="15.6" x14ac:dyDescent="0.3">
      <c r="A1968" s="1" t="s">
        <v>401</v>
      </c>
      <c r="B1968" s="1" t="s">
        <v>4350</v>
      </c>
      <c r="C1968" t="str">
        <f>TRIM(MID(Customer_Table[[#This Row],[name]],FIND(",",Customer_Table[[#This Row],[name]])+1,3))</f>
        <v>Mr</v>
      </c>
      <c r="D1968" t="str">
        <f t="shared" si="30"/>
        <v>Kyle S</v>
      </c>
      <c r="E1968" t="str">
        <f>TRIM(LEFT(Customer_Table[[#This Row],[name]],FIND(",",Customer_Table[[#This Row],[name]])-1))</f>
        <v>Petty</v>
      </c>
    </row>
    <row r="1969" spans="1:5" ht="15.6" x14ac:dyDescent="0.3">
      <c r="A1969" s="1" t="s">
        <v>400</v>
      </c>
      <c r="B1969" s="1" t="s">
        <v>4351</v>
      </c>
      <c r="C1969" t="str">
        <f>TRIM(MID(Customer_Table[[#This Row],[name]],FIND(",",Customer_Table[[#This Row],[name]])+1,3))</f>
        <v>Mr</v>
      </c>
      <c r="D1969" t="str">
        <f t="shared" si="30"/>
        <v>Alexander J.</v>
      </c>
      <c r="E1969" t="str">
        <f>TRIM(LEFT(Customer_Table[[#This Row],[name]],FIND(",",Customer_Table[[#This Row],[name]])-1))</f>
        <v>Sanford</v>
      </c>
    </row>
    <row r="1970" spans="1:5" ht="15.6" x14ac:dyDescent="0.3">
      <c r="A1970" s="1" t="s">
        <v>399</v>
      </c>
      <c r="B1970" s="1" t="s">
        <v>4352</v>
      </c>
      <c r="C1970" t="str">
        <f>TRIM(MID(Customer_Table[[#This Row],[name]],FIND(",",Customer_Table[[#This Row],[name]])+1,3))</f>
        <v>Mr</v>
      </c>
      <c r="D1970" t="str">
        <f t="shared" si="30"/>
        <v>Dustin L</v>
      </c>
      <c r="E1970" t="str">
        <f>TRIM(LEFT(Customer_Table[[#This Row],[name]],FIND(",",Customer_Table[[#This Row],[name]])-1))</f>
        <v>Sprague</v>
      </c>
    </row>
    <row r="1971" spans="1:5" ht="15.6" x14ac:dyDescent="0.3">
      <c r="A1971" s="1" t="s">
        <v>398</v>
      </c>
      <c r="B1971" s="1" t="s">
        <v>4353</v>
      </c>
      <c r="C1971" t="str">
        <f>TRIM(MID(Customer_Table[[#This Row],[name]],FIND(",",Customer_Table[[#This Row],[name]])+1,3))</f>
        <v>Mr</v>
      </c>
      <c r="D1971" t="str">
        <f t="shared" si="30"/>
        <v>Chloe</v>
      </c>
      <c r="E1971" t="str">
        <f>TRIM(LEFT(Customer_Table[[#This Row],[name]],FIND(",",Customer_Table[[#This Row],[name]])-1))</f>
        <v>Lasseron</v>
      </c>
    </row>
    <row r="1972" spans="1:5" ht="15.6" x14ac:dyDescent="0.3">
      <c r="A1972" s="1" t="s">
        <v>397</v>
      </c>
      <c r="B1972" s="1" t="s">
        <v>4354</v>
      </c>
      <c r="C1972" t="str">
        <f>TRIM(MID(Customer_Table[[#This Row],[name]],FIND(",",Customer_Table[[#This Row],[name]])+1,3))</f>
        <v>Ms</v>
      </c>
      <c r="D1972" t="str">
        <f t="shared" si="30"/>
        <v>Cailtlin</v>
      </c>
      <c r="E1972" t="str">
        <f>TRIM(LEFT(Customer_Table[[#This Row],[name]],FIND(",",Customer_Table[[#This Row],[name]])-1))</f>
        <v>Bushong</v>
      </c>
    </row>
    <row r="1973" spans="1:5" ht="15.6" x14ac:dyDescent="0.3">
      <c r="A1973" s="1" t="s">
        <v>396</v>
      </c>
      <c r="B1973" s="1" t="s">
        <v>4355</v>
      </c>
      <c r="C1973" t="str">
        <f>TRIM(MID(Customer_Table[[#This Row],[name]],FIND(",",Customer_Table[[#This Row],[name]])+1,3))</f>
        <v>Mr</v>
      </c>
      <c r="D1973" t="str">
        <f t="shared" si="30"/>
        <v>Joshua</v>
      </c>
      <c r="E1973" t="str">
        <f>TRIM(LEFT(Customer_Table[[#This Row],[name]],FIND(",",Customer_Table[[#This Row],[name]])-1))</f>
        <v>Dennison</v>
      </c>
    </row>
    <row r="1974" spans="1:5" ht="15.6" x14ac:dyDescent="0.3">
      <c r="A1974" s="1" t="s">
        <v>395</v>
      </c>
      <c r="B1974" s="1" t="s">
        <v>4356</v>
      </c>
      <c r="C1974" t="str">
        <f>TRIM(MID(Customer_Table[[#This Row],[name]],FIND(",",Customer_Table[[#This Row],[name]])+1,3))</f>
        <v>Mr</v>
      </c>
      <c r="D1974" t="str">
        <f t="shared" si="30"/>
        <v>Chuy</v>
      </c>
      <c r="E1974" t="str">
        <f>TRIM(LEFT(Customer_Table[[#This Row],[name]],FIND(",",Customer_Table[[#This Row],[name]])-1))</f>
        <v>Lira</v>
      </c>
    </row>
    <row r="1975" spans="1:5" ht="15.6" x14ac:dyDescent="0.3">
      <c r="A1975" s="1" t="s">
        <v>394</v>
      </c>
      <c r="B1975" s="1" t="s">
        <v>4357</v>
      </c>
      <c r="C1975" t="str">
        <f>TRIM(MID(Customer_Table[[#This Row],[name]],FIND(",",Customer_Table[[#This Row],[name]])+1,3))</f>
        <v>Ms</v>
      </c>
      <c r="D1975" t="str">
        <f t="shared" si="30"/>
        <v>Laurie B</v>
      </c>
      <c r="E1975" t="str">
        <f>TRIM(LEFT(Customer_Table[[#This Row],[name]],FIND(",",Customer_Table[[#This Row],[name]])-1))</f>
        <v>Nahigian</v>
      </c>
    </row>
    <row r="1976" spans="1:5" ht="15.6" x14ac:dyDescent="0.3">
      <c r="A1976" s="1" t="s">
        <v>393</v>
      </c>
      <c r="B1976" s="1" t="s">
        <v>4358</v>
      </c>
      <c r="C1976" t="str">
        <f>TRIM(MID(Customer_Table[[#This Row],[name]],FIND(",",Customer_Table[[#This Row],[name]])+1,3))</f>
        <v>Ms</v>
      </c>
      <c r="D1976" t="str">
        <f t="shared" si="30"/>
        <v>Rachel B.</v>
      </c>
      <c r="E1976" t="str">
        <f>TRIM(LEFT(Customer_Table[[#This Row],[name]],FIND(",",Customer_Table[[#This Row],[name]])-1))</f>
        <v>Cackett</v>
      </c>
    </row>
    <row r="1977" spans="1:5" ht="15.6" x14ac:dyDescent="0.3">
      <c r="A1977" s="1" t="s">
        <v>392</v>
      </c>
      <c r="B1977" s="1" t="s">
        <v>4359</v>
      </c>
      <c r="C1977" t="str">
        <f>TRIM(MID(Customer_Table[[#This Row],[name]],FIND(",",Customer_Table[[#This Row],[name]])+1,3))</f>
        <v>Ms</v>
      </c>
      <c r="D1977" t="str">
        <f t="shared" si="30"/>
        <v>Liza</v>
      </c>
      <c r="E1977" t="str">
        <f>TRIM(LEFT(Customer_Table[[#This Row],[name]],FIND(",",Customer_Table[[#This Row],[name]])-1))</f>
        <v>Hunter-Galvan</v>
      </c>
    </row>
    <row r="1978" spans="1:5" ht="15.6" x14ac:dyDescent="0.3">
      <c r="A1978" s="1" t="s">
        <v>391</v>
      </c>
      <c r="B1978" s="1" t="s">
        <v>4360</v>
      </c>
      <c r="C1978" t="str">
        <f>TRIM(MID(Customer_Table[[#This Row],[name]],FIND(",",Customer_Table[[#This Row],[name]])+1,3))</f>
        <v>Ms</v>
      </c>
      <c r="D1978" t="str">
        <f t="shared" si="30"/>
        <v>Lindsey</v>
      </c>
      <c r="E1978" t="str">
        <f>TRIM(LEFT(Customer_Table[[#This Row],[name]],FIND(",",Customer_Table[[#This Row],[name]])-1))</f>
        <v>Pierret</v>
      </c>
    </row>
    <row r="1979" spans="1:5" ht="15.6" x14ac:dyDescent="0.3">
      <c r="A1979" s="1" t="s">
        <v>390</v>
      </c>
      <c r="B1979" s="1" t="s">
        <v>4361</v>
      </c>
      <c r="C1979" t="str">
        <f>TRIM(MID(Customer_Table[[#This Row],[name]],FIND(",",Customer_Table[[#This Row],[name]])+1,3))</f>
        <v>Ms</v>
      </c>
      <c r="D1979" t="str">
        <f t="shared" si="30"/>
        <v>Lindsay E.</v>
      </c>
      <c r="E1979" t="str">
        <f>TRIM(LEFT(Customer_Table[[#This Row],[name]],FIND(",",Customer_Table[[#This Row],[name]])-1))</f>
        <v>White</v>
      </c>
    </row>
    <row r="1980" spans="1:5" ht="15.6" x14ac:dyDescent="0.3">
      <c r="A1980" s="1" t="s">
        <v>389</v>
      </c>
      <c r="B1980" s="1" t="s">
        <v>4362</v>
      </c>
      <c r="C1980" t="str">
        <f>TRIM(MID(Customer_Table[[#This Row],[name]],FIND(",",Customer_Table[[#This Row],[name]])+1,3))</f>
        <v>Ms</v>
      </c>
      <c r="D1980" t="str">
        <f t="shared" si="30"/>
        <v>Kathleen M.</v>
      </c>
      <c r="E1980" t="str">
        <f>TRIM(LEFT(Customer_Table[[#This Row],[name]],FIND(",",Customer_Table[[#This Row],[name]])-1))</f>
        <v>O'Neil</v>
      </c>
    </row>
    <row r="1981" spans="1:5" ht="15.6" x14ac:dyDescent="0.3">
      <c r="A1981" s="1" t="s">
        <v>388</v>
      </c>
      <c r="B1981" s="1" t="s">
        <v>4363</v>
      </c>
      <c r="C1981" t="str">
        <f>TRIM(MID(Customer_Table[[#This Row],[name]],FIND(",",Customer_Table[[#This Row],[name]])+1,3))</f>
        <v>Ms</v>
      </c>
      <c r="D1981" t="str">
        <f t="shared" si="30"/>
        <v>Aya</v>
      </c>
      <c r="E1981" t="str">
        <f>TRIM(LEFT(Customer_Table[[#This Row],[name]],FIND(",",Customer_Table[[#This Row],[name]])-1))</f>
        <v>Leitz</v>
      </c>
    </row>
    <row r="1982" spans="1:5" ht="15.6" x14ac:dyDescent="0.3">
      <c r="A1982" s="1" t="s">
        <v>387</v>
      </c>
      <c r="B1982" s="1" t="s">
        <v>4364</v>
      </c>
      <c r="C1982" t="str">
        <f>TRIM(MID(Customer_Table[[#This Row],[name]],FIND(",",Customer_Table[[#This Row],[name]])+1,3))</f>
        <v>Ms</v>
      </c>
      <c r="D1982" t="str">
        <f t="shared" si="30"/>
        <v>Carolyn R</v>
      </c>
      <c r="E1982" t="str">
        <f>TRIM(LEFT(Customer_Table[[#This Row],[name]],FIND(",",Customer_Table[[#This Row],[name]])-1))</f>
        <v>Durfee</v>
      </c>
    </row>
    <row r="1983" spans="1:5" ht="15.6" x14ac:dyDescent="0.3">
      <c r="A1983" s="1" t="s">
        <v>386</v>
      </c>
      <c r="B1983" s="1" t="s">
        <v>4365</v>
      </c>
      <c r="C1983" t="str">
        <f>TRIM(MID(Customer_Table[[#This Row],[name]],FIND(",",Customer_Table[[#This Row],[name]])+1,3))</f>
        <v>Ms</v>
      </c>
      <c r="D1983" t="str">
        <f t="shared" si="30"/>
        <v>Bethany</v>
      </c>
      <c r="E1983" t="str">
        <f>TRIM(LEFT(Customer_Table[[#This Row],[name]],FIND(",",Customer_Table[[#This Row],[name]])-1))</f>
        <v>Maylone</v>
      </c>
    </row>
    <row r="1984" spans="1:5" ht="15.6" x14ac:dyDescent="0.3">
      <c r="A1984" s="1" t="s">
        <v>385</v>
      </c>
      <c r="B1984" s="1" t="s">
        <v>4366</v>
      </c>
      <c r="C1984" t="str">
        <f>TRIM(MID(Customer_Table[[#This Row],[name]],FIND(",",Customer_Table[[#This Row],[name]])+1,3))</f>
        <v>Ms</v>
      </c>
      <c r="D1984" t="str">
        <f t="shared" si="30"/>
        <v>Holly A</v>
      </c>
      <c r="E1984" t="str">
        <f>TRIM(LEFT(Customer_Table[[#This Row],[name]],FIND(",",Customer_Table[[#This Row],[name]])-1))</f>
        <v>Reiland</v>
      </c>
    </row>
    <row r="1985" spans="1:5" ht="15.6" x14ac:dyDescent="0.3">
      <c r="A1985" s="1" t="s">
        <v>384</v>
      </c>
      <c r="B1985" s="1" t="s">
        <v>4367</v>
      </c>
      <c r="C1985" t="str">
        <f>TRIM(MID(Customer_Table[[#This Row],[name]],FIND(",",Customer_Table[[#This Row],[name]])+1,3))</f>
        <v>Mr</v>
      </c>
      <c r="D1985" t="str">
        <f t="shared" si="30"/>
        <v>Ping</v>
      </c>
      <c r="E1985" t="str">
        <f>TRIM(LEFT(Customer_Table[[#This Row],[name]],FIND(",",Customer_Table[[#This Row],[name]])-1))</f>
        <v>Hu</v>
      </c>
    </row>
    <row r="1986" spans="1:5" ht="15.6" x14ac:dyDescent="0.3">
      <c r="A1986" s="1" t="s">
        <v>383</v>
      </c>
      <c r="B1986" s="1" t="s">
        <v>4368</v>
      </c>
      <c r="C1986" t="str">
        <f>TRIM(MID(Customer_Table[[#This Row],[name]],FIND(",",Customer_Table[[#This Row],[name]])+1,3))</f>
        <v>Mr</v>
      </c>
      <c r="D1986" t="str">
        <f t="shared" ref="D1986:D2049" si="31">TRIM(MID(B1986,FIND(" ",B1986,FIND(",",B1986)+2)+1,LEN(B1986)))</f>
        <v>Tim</v>
      </c>
      <c r="E1986" t="str">
        <f>TRIM(LEFT(Customer_Table[[#This Row],[name]],FIND(",",Customer_Table[[#This Row],[name]])-1))</f>
        <v>Lessek</v>
      </c>
    </row>
    <row r="1987" spans="1:5" ht="15.6" x14ac:dyDescent="0.3">
      <c r="A1987" s="1" t="s">
        <v>382</v>
      </c>
      <c r="B1987" s="1" t="s">
        <v>4369</v>
      </c>
      <c r="C1987" t="str">
        <f>TRIM(MID(Customer_Table[[#This Row],[name]],FIND(",",Customer_Table[[#This Row],[name]])+1,3))</f>
        <v>Mr</v>
      </c>
      <c r="D1987" t="str">
        <f t="shared" si="31"/>
        <v>John</v>
      </c>
      <c r="E1987" t="str">
        <f>TRIM(LEFT(Customer_Table[[#This Row],[name]],FIND(",",Customer_Table[[#This Row],[name]])-1))</f>
        <v>Colavincenzo</v>
      </c>
    </row>
    <row r="1988" spans="1:5" ht="15.6" x14ac:dyDescent="0.3">
      <c r="A1988" s="1" t="s">
        <v>381</v>
      </c>
      <c r="B1988" s="1" t="s">
        <v>4370</v>
      </c>
      <c r="C1988" t="str">
        <f>TRIM(MID(Customer_Table[[#This Row],[name]],FIND(",",Customer_Table[[#This Row],[name]])+1,3))</f>
        <v>Mr</v>
      </c>
      <c r="D1988" t="str">
        <f t="shared" si="31"/>
        <v>Cynthia</v>
      </c>
      <c r="E1988" t="str">
        <f>TRIM(LEFT(Customer_Table[[#This Row],[name]],FIND(",",Customer_Table[[#This Row],[name]])-1))</f>
        <v>Mendez-Karr</v>
      </c>
    </row>
    <row r="1989" spans="1:5" ht="15.6" x14ac:dyDescent="0.3">
      <c r="A1989" s="1" t="s">
        <v>380</v>
      </c>
      <c r="B1989" s="1" t="s">
        <v>4371</v>
      </c>
      <c r="C1989" t="str">
        <f>TRIM(MID(Customer_Table[[#This Row],[name]],FIND(",",Customer_Table[[#This Row],[name]])+1,3))</f>
        <v>Mr</v>
      </c>
      <c r="D1989" t="str">
        <f t="shared" si="31"/>
        <v>Emmett</v>
      </c>
      <c r="E1989" t="str">
        <f>TRIM(LEFT(Customer_Table[[#This Row],[name]],FIND(",",Customer_Table[[#This Row],[name]])-1))</f>
        <v>Saulnier</v>
      </c>
    </row>
    <row r="1990" spans="1:5" ht="15.6" x14ac:dyDescent="0.3">
      <c r="A1990" s="1" t="s">
        <v>379</v>
      </c>
      <c r="B1990" s="1" t="s">
        <v>4372</v>
      </c>
      <c r="C1990" t="str">
        <f>TRIM(MID(Customer_Table[[#This Row],[name]],FIND(",",Customer_Table[[#This Row],[name]])+1,3))</f>
        <v>Ms</v>
      </c>
      <c r="D1990" t="str">
        <f t="shared" si="31"/>
        <v>Kate</v>
      </c>
      <c r="E1990" t="str">
        <f>TRIM(LEFT(Customer_Table[[#This Row],[name]],FIND(",",Customer_Table[[#This Row],[name]])-1))</f>
        <v>Schoonover</v>
      </c>
    </row>
    <row r="1991" spans="1:5" ht="15.6" x14ac:dyDescent="0.3">
      <c r="A1991" s="1" t="s">
        <v>378</v>
      </c>
      <c r="B1991" s="1" t="s">
        <v>4373</v>
      </c>
      <c r="C1991" t="str">
        <f>TRIM(MID(Customer_Table[[#This Row],[name]],FIND(",",Customer_Table[[#This Row],[name]])+1,3))</f>
        <v>Mr</v>
      </c>
      <c r="D1991" t="str">
        <f t="shared" si="31"/>
        <v>Christopher L.</v>
      </c>
      <c r="E1991" t="str">
        <f>TRIM(LEFT(Customer_Table[[#This Row],[name]],FIND(",",Customer_Table[[#This Row],[name]])-1))</f>
        <v>Hass</v>
      </c>
    </row>
    <row r="1992" spans="1:5" ht="15.6" x14ac:dyDescent="0.3">
      <c r="A1992" s="1" t="s">
        <v>377</v>
      </c>
      <c r="B1992" s="1" t="s">
        <v>4374</v>
      </c>
      <c r="C1992" t="str">
        <f>TRIM(MID(Customer_Table[[#This Row],[name]],FIND(",",Customer_Table[[#This Row],[name]])+1,3))</f>
        <v>Mr</v>
      </c>
      <c r="D1992" t="str">
        <f t="shared" si="31"/>
        <v>Christopher P.</v>
      </c>
      <c r="E1992" t="str">
        <f>TRIM(LEFT(Customer_Table[[#This Row],[name]],FIND(",",Customer_Table[[#This Row],[name]])-1))</f>
        <v>Cadotte</v>
      </c>
    </row>
    <row r="1993" spans="1:5" ht="15.6" x14ac:dyDescent="0.3">
      <c r="A1993" s="1" t="s">
        <v>376</v>
      </c>
      <c r="B1993" s="1" t="s">
        <v>4375</v>
      </c>
      <c r="C1993" t="str">
        <f>TRIM(MID(Customer_Table[[#This Row],[name]],FIND(",",Customer_Table[[#This Row],[name]])+1,3))</f>
        <v>Mr</v>
      </c>
      <c r="D1993" t="str">
        <f t="shared" si="31"/>
        <v>Christopher W</v>
      </c>
      <c r="E1993" t="str">
        <f>TRIM(LEFT(Customer_Table[[#This Row],[name]],FIND(",",Customer_Table[[#This Row],[name]])-1))</f>
        <v>Cacciapaglia</v>
      </c>
    </row>
    <row r="1994" spans="1:5" ht="15.6" x14ac:dyDescent="0.3">
      <c r="A1994" s="1" t="s">
        <v>375</v>
      </c>
      <c r="B1994" s="1" t="s">
        <v>4376</v>
      </c>
      <c r="C1994" t="str">
        <f>TRIM(MID(Customer_Table[[#This Row],[name]],FIND(",",Customer_Table[[#This Row],[name]])+1,3))</f>
        <v>Mr</v>
      </c>
      <c r="D1994" t="str">
        <f t="shared" si="31"/>
        <v>Norman H.</v>
      </c>
      <c r="E1994" t="str">
        <f>TRIM(LEFT(Customer_Table[[#This Row],[name]],FIND(",",Customer_Table[[#This Row],[name]])-1))</f>
        <v>Mininger</v>
      </c>
    </row>
    <row r="1995" spans="1:5" ht="15.6" x14ac:dyDescent="0.3">
      <c r="A1995" s="1" t="s">
        <v>374</v>
      </c>
      <c r="B1995" s="1" t="s">
        <v>4377</v>
      </c>
      <c r="C1995" t="str">
        <f>TRIM(MID(Customer_Table[[#This Row],[name]],FIND(",",Customer_Table[[#This Row],[name]])+1,3))</f>
        <v>Ms</v>
      </c>
      <c r="D1995" t="str">
        <f t="shared" si="31"/>
        <v>Susan</v>
      </c>
      <c r="E1995" t="str">
        <f>TRIM(LEFT(Customer_Table[[#This Row],[name]],FIND(",",Customer_Table[[#This Row],[name]])-1))</f>
        <v>Mayo</v>
      </c>
    </row>
    <row r="1996" spans="1:5" ht="15.6" x14ac:dyDescent="0.3">
      <c r="A1996" s="1" t="s">
        <v>373</v>
      </c>
      <c r="B1996" s="1" t="s">
        <v>4378</v>
      </c>
      <c r="C1996" t="str">
        <f>TRIM(MID(Customer_Table[[#This Row],[name]],FIND(",",Customer_Table[[#This Row],[name]])+1,3))</f>
        <v>Ms</v>
      </c>
      <c r="D1996" t="str">
        <f t="shared" si="31"/>
        <v>Tatyana K</v>
      </c>
      <c r="E1996" t="str">
        <f>TRIM(LEFT(Customer_Table[[#This Row],[name]],FIND(",",Customer_Table[[#This Row],[name]])-1))</f>
        <v>Zicko</v>
      </c>
    </row>
    <row r="1997" spans="1:5" ht="15.6" x14ac:dyDescent="0.3">
      <c r="A1997" s="1" t="s">
        <v>372</v>
      </c>
      <c r="B1997" s="1" t="s">
        <v>4379</v>
      </c>
      <c r="C1997" t="str">
        <f>TRIM(MID(Customer_Table[[#This Row],[name]],FIND(",",Customer_Table[[#This Row],[name]])+1,3))</f>
        <v>Ms</v>
      </c>
      <c r="D1997" t="str">
        <f t="shared" si="31"/>
        <v>Chrissy</v>
      </c>
      <c r="E1997" t="str">
        <f>TRIM(LEFT(Customer_Table[[#This Row],[name]],FIND(",",Customer_Table[[#This Row],[name]])-1))</f>
        <v>Graham</v>
      </c>
    </row>
    <row r="1998" spans="1:5" ht="15.6" x14ac:dyDescent="0.3">
      <c r="A1998" s="1" t="s">
        <v>371</v>
      </c>
      <c r="B1998" s="1" t="s">
        <v>4380</v>
      </c>
      <c r="C1998" t="str">
        <f>TRIM(MID(Customer_Table[[#This Row],[name]],FIND(",",Customer_Table[[#This Row],[name]])+1,3))</f>
        <v>Ms</v>
      </c>
      <c r="D1998" t="str">
        <f t="shared" si="31"/>
        <v>Carrie</v>
      </c>
      <c r="E1998" t="str">
        <f>TRIM(LEFT(Customer_Table[[#This Row],[name]],FIND(",",Customer_Table[[#This Row],[name]])-1))</f>
        <v>Boland</v>
      </c>
    </row>
    <row r="1999" spans="1:5" ht="15.6" x14ac:dyDescent="0.3">
      <c r="A1999" s="1" t="s">
        <v>370</v>
      </c>
      <c r="B1999" s="1" t="s">
        <v>4381</v>
      </c>
      <c r="C1999" t="str">
        <f>TRIM(MID(Customer_Table[[#This Row],[name]],FIND(",",Customer_Table[[#This Row],[name]])+1,3))</f>
        <v>Ms</v>
      </c>
      <c r="D1999" t="str">
        <f t="shared" si="31"/>
        <v>Halle</v>
      </c>
      <c r="E1999" t="str">
        <f>TRIM(LEFT(Customer_Table[[#This Row],[name]],FIND(",",Customer_Table[[#This Row],[name]])-1))</f>
        <v>Cupp</v>
      </c>
    </row>
    <row r="2000" spans="1:5" ht="15.6" x14ac:dyDescent="0.3">
      <c r="A2000" s="1" t="s">
        <v>369</v>
      </c>
      <c r="B2000" s="1" t="s">
        <v>4382</v>
      </c>
      <c r="C2000" t="str">
        <f>TRIM(MID(Customer_Table[[#This Row],[name]],FIND(",",Customer_Table[[#This Row],[name]])+1,3))</f>
        <v>Ms</v>
      </c>
      <c r="D2000" t="str">
        <f t="shared" si="31"/>
        <v>Carolyn</v>
      </c>
      <c r="E2000" t="str">
        <f>TRIM(LEFT(Customer_Table[[#This Row],[name]],FIND(",",Customer_Table[[#This Row],[name]])-1))</f>
        <v>Shaw</v>
      </c>
    </row>
    <row r="2001" spans="1:5" ht="15.6" x14ac:dyDescent="0.3">
      <c r="A2001" s="1" t="s">
        <v>368</v>
      </c>
      <c r="B2001" s="1" t="s">
        <v>4383</v>
      </c>
      <c r="C2001" t="str">
        <f>TRIM(MID(Customer_Table[[#This Row],[name]],FIND(",",Customer_Table[[#This Row],[name]])+1,3))</f>
        <v>Ms</v>
      </c>
      <c r="D2001" t="str">
        <f t="shared" si="31"/>
        <v>Tara D.</v>
      </c>
      <c r="E2001" t="str">
        <f>TRIM(LEFT(Customer_Table[[#This Row],[name]],FIND(",",Customer_Table[[#This Row],[name]])-1))</f>
        <v>Klassen</v>
      </c>
    </row>
    <row r="2002" spans="1:5" ht="15.6" x14ac:dyDescent="0.3">
      <c r="A2002" s="1" t="s">
        <v>367</v>
      </c>
      <c r="B2002" s="1" t="s">
        <v>4384</v>
      </c>
      <c r="C2002" t="str">
        <f>TRIM(MID(Customer_Table[[#This Row],[name]],FIND(",",Customer_Table[[#This Row],[name]])+1,3))</f>
        <v>Mr</v>
      </c>
      <c r="D2002" t="str">
        <f t="shared" si="31"/>
        <v>Rasim M</v>
      </c>
      <c r="E2002" t="str">
        <f>TRIM(LEFT(Customer_Table[[#This Row],[name]],FIND(",",Customer_Table[[#This Row],[name]])-1))</f>
        <v>Musal</v>
      </c>
    </row>
    <row r="2003" spans="1:5" ht="15.6" x14ac:dyDescent="0.3">
      <c r="A2003" s="1" t="s">
        <v>366</v>
      </c>
      <c r="B2003" s="1" t="s">
        <v>4385</v>
      </c>
      <c r="C2003" t="str">
        <f>TRIM(MID(Customer_Table[[#This Row],[name]],FIND(",",Customer_Table[[#This Row],[name]])+1,3))</f>
        <v>Ms</v>
      </c>
      <c r="D2003" t="str">
        <f t="shared" si="31"/>
        <v>Dina</v>
      </c>
      <c r="E2003" t="str">
        <f>TRIM(LEFT(Customer_Table[[#This Row],[name]],FIND(",",Customer_Table[[#This Row],[name]])-1))</f>
        <v>Kitayama</v>
      </c>
    </row>
    <row r="2004" spans="1:5" ht="15.6" x14ac:dyDescent="0.3">
      <c r="A2004" s="1" t="s">
        <v>365</v>
      </c>
      <c r="B2004" s="1" t="s">
        <v>4386</v>
      </c>
      <c r="C2004" t="str">
        <f>TRIM(MID(Customer_Table[[#This Row],[name]],FIND(",",Customer_Table[[#This Row],[name]])+1,3))</f>
        <v>Ms</v>
      </c>
      <c r="D2004" t="str">
        <f t="shared" si="31"/>
        <v>Lisa</v>
      </c>
      <c r="E2004" t="str">
        <f>TRIM(LEFT(Customer_Table[[#This Row],[name]],FIND(",",Customer_Table[[#This Row],[name]])-1))</f>
        <v>Altman</v>
      </c>
    </row>
    <row r="2005" spans="1:5" ht="15.6" x14ac:dyDescent="0.3">
      <c r="A2005" s="1" t="s">
        <v>364</v>
      </c>
      <c r="B2005" s="1" t="s">
        <v>4387</v>
      </c>
      <c r="C2005" t="str">
        <f>TRIM(MID(Customer_Table[[#This Row],[name]],FIND(",",Customer_Table[[#This Row],[name]])+1,3))</f>
        <v>Ms</v>
      </c>
      <c r="D2005" t="str">
        <f t="shared" si="31"/>
        <v>Caitrin</v>
      </c>
      <c r="E2005" t="str">
        <f>TRIM(LEFT(Customer_Table[[#This Row],[name]],FIND(",",Customer_Table[[#This Row],[name]])-1))</f>
        <v>Demchko</v>
      </c>
    </row>
    <row r="2006" spans="1:5" ht="15.6" x14ac:dyDescent="0.3">
      <c r="A2006" s="1" t="s">
        <v>363</v>
      </c>
      <c r="B2006" s="1" t="s">
        <v>4388</v>
      </c>
      <c r="C2006" t="str">
        <f>TRIM(MID(Customer_Table[[#This Row],[name]],FIND(",",Customer_Table[[#This Row],[name]])+1,3))</f>
        <v>Ms</v>
      </c>
      <c r="D2006" t="str">
        <f t="shared" si="31"/>
        <v>Adriana S</v>
      </c>
      <c r="E2006" t="str">
        <f>TRIM(LEFT(Customer_Table[[#This Row],[name]],FIND(",",Customer_Table[[#This Row],[name]])-1))</f>
        <v>Wild</v>
      </c>
    </row>
    <row r="2007" spans="1:5" ht="15.6" x14ac:dyDescent="0.3">
      <c r="A2007" s="1" t="s">
        <v>362</v>
      </c>
      <c r="B2007" s="1" t="s">
        <v>4389</v>
      </c>
      <c r="C2007" t="str">
        <f>TRIM(MID(Customer_Table[[#This Row],[name]],FIND(",",Customer_Table[[#This Row],[name]])+1,3))</f>
        <v>Ms</v>
      </c>
      <c r="D2007" t="str">
        <f t="shared" si="31"/>
        <v>Megan</v>
      </c>
      <c r="E2007" t="str">
        <f>TRIM(LEFT(Customer_Table[[#This Row],[name]],FIND(",",Customer_Table[[#This Row],[name]])-1))</f>
        <v>Betts</v>
      </c>
    </row>
    <row r="2008" spans="1:5" ht="15.6" x14ac:dyDescent="0.3">
      <c r="A2008" s="1" t="s">
        <v>361</v>
      </c>
      <c r="B2008" s="1" t="s">
        <v>4390</v>
      </c>
      <c r="C2008" t="str">
        <f>TRIM(MID(Customer_Table[[#This Row],[name]],FIND(",",Customer_Table[[#This Row],[name]])+1,3))</f>
        <v>Mr</v>
      </c>
      <c r="D2008" t="str">
        <f t="shared" si="31"/>
        <v>Kristen M</v>
      </c>
      <c r="E2008" t="str">
        <f>TRIM(LEFT(Customer_Table[[#This Row],[name]],FIND(",",Customer_Table[[#This Row],[name]])-1))</f>
        <v>Martin</v>
      </c>
    </row>
    <row r="2009" spans="1:5" ht="15.6" x14ac:dyDescent="0.3">
      <c r="A2009" s="1" t="s">
        <v>360</v>
      </c>
      <c r="B2009" s="1" t="s">
        <v>4391</v>
      </c>
      <c r="C2009" t="str">
        <f>TRIM(MID(Customer_Table[[#This Row],[name]],FIND(",",Customer_Table[[#This Row],[name]])+1,3))</f>
        <v>Ms</v>
      </c>
      <c r="D2009" t="str">
        <f t="shared" si="31"/>
        <v>Alix</v>
      </c>
      <c r="E2009" t="str">
        <f>TRIM(LEFT(Customer_Table[[#This Row],[name]],FIND(",",Customer_Table[[#This Row],[name]])-1))</f>
        <v>Vandeventer</v>
      </c>
    </row>
    <row r="2010" spans="1:5" ht="15.6" x14ac:dyDescent="0.3">
      <c r="A2010" s="1" t="s">
        <v>359</v>
      </c>
      <c r="B2010" s="1" t="s">
        <v>4392</v>
      </c>
      <c r="C2010" t="str">
        <f>TRIM(MID(Customer_Table[[#This Row],[name]],FIND(",",Customer_Table[[#This Row],[name]])+1,3))</f>
        <v>Mr</v>
      </c>
      <c r="D2010" t="str">
        <f t="shared" si="31"/>
        <v>Kakushin</v>
      </c>
      <c r="E2010" t="str">
        <f>TRIM(LEFT(Customer_Table[[#This Row],[name]],FIND(",",Customer_Table[[#This Row],[name]])-1))</f>
        <v>Hirano</v>
      </c>
    </row>
    <row r="2011" spans="1:5" ht="15.6" x14ac:dyDescent="0.3">
      <c r="A2011" s="1" t="s">
        <v>358</v>
      </c>
      <c r="B2011" s="1" t="s">
        <v>4393</v>
      </c>
      <c r="C2011" t="str">
        <f>TRIM(MID(Customer_Table[[#This Row],[name]],FIND(",",Customer_Table[[#This Row],[name]])+1,3))</f>
        <v>Mr</v>
      </c>
      <c r="D2011" t="str">
        <f t="shared" si="31"/>
        <v>Michael J</v>
      </c>
      <c r="E2011" t="str">
        <f>TRIM(LEFT(Customer_Table[[#This Row],[name]],FIND(",",Customer_Table[[#This Row],[name]])-1))</f>
        <v>Davi</v>
      </c>
    </row>
    <row r="2012" spans="1:5" ht="15.6" x14ac:dyDescent="0.3">
      <c r="A2012" s="1" t="s">
        <v>357</v>
      </c>
      <c r="B2012" s="1" t="s">
        <v>4394</v>
      </c>
      <c r="C2012" t="str">
        <f>TRIM(MID(Customer_Table[[#This Row],[name]],FIND(",",Customer_Table[[#This Row],[name]])+1,3))</f>
        <v>Mr</v>
      </c>
      <c r="D2012" t="str">
        <f t="shared" si="31"/>
        <v>Bradley</v>
      </c>
      <c r="E2012" t="str">
        <f>TRIM(LEFT(Customer_Table[[#This Row],[name]],FIND(",",Customer_Table[[#This Row],[name]])-1))</f>
        <v>Sloan</v>
      </c>
    </row>
    <row r="2013" spans="1:5" ht="15.6" x14ac:dyDescent="0.3">
      <c r="A2013" s="1" t="s">
        <v>355</v>
      </c>
      <c r="B2013" s="1" t="s">
        <v>4395</v>
      </c>
      <c r="C2013" t="str">
        <f>TRIM(MID(Customer_Table[[#This Row],[name]],FIND(",",Customer_Table[[#This Row],[name]])+1,3))</f>
        <v>Mr</v>
      </c>
      <c r="D2013" t="str">
        <f t="shared" si="31"/>
        <v>Matt</v>
      </c>
      <c r="E2013" t="str">
        <f>TRIM(LEFT(Customer_Table[[#This Row],[name]],FIND(",",Customer_Table[[#This Row],[name]])-1))</f>
        <v>Homich</v>
      </c>
    </row>
    <row r="2014" spans="1:5" ht="15.6" x14ac:dyDescent="0.3">
      <c r="A2014" s="1" t="s">
        <v>354</v>
      </c>
      <c r="B2014" s="1" t="s">
        <v>4396</v>
      </c>
      <c r="C2014" t="str">
        <f>TRIM(MID(Customer_Table[[#This Row],[name]],FIND(",",Customer_Table[[#This Row],[name]])+1,3))</f>
        <v>Ms</v>
      </c>
      <c r="D2014" t="str">
        <f t="shared" si="31"/>
        <v>Amanda C.</v>
      </c>
      <c r="E2014" t="str">
        <f>TRIM(LEFT(Customer_Table[[#This Row],[name]],FIND(",",Customer_Table[[#This Row],[name]])-1))</f>
        <v>Bell</v>
      </c>
    </row>
    <row r="2015" spans="1:5" ht="15.6" x14ac:dyDescent="0.3">
      <c r="A2015" s="1" t="s">
        <v>353</v>
      </c>
      <c r="B2015" s="1" t="s">
        <v>4397</v>
      </c>
      <c r="C2015" t="str">
        <f>TRIM(MID(Customer_Table[[#This Row],[name]],FIND(",",Customer_Table[[#This Row],[name]])+1,3))</f>
        <v>Mr</v>
      </c>
      <c r="D2015" t="str">
        <f t="shared" si="31"/>
        <v>Valur</v>
      </c>
      <c r="E2015" t="str">
        <f>TRIM(LEFT(Customer_Table[[#This Row],[name]],FIND(",",Customer_Table[[#This Row],[name]])-1))</f>
        <v>Kristjansson</v>
      </c>
    </row>
    <row r="2016" spans="1:5" ht="15.6" x14ac:dyDescent="0.3">
      <c r="A2016" s="1" t="s">
        <v>352</v>
      </c>
      <c r="B2016" s="1" t="s">
        <v>4398</v>
      </c>
      <c r="C2016" t="str">
        <f>TRIM(MID(Customer_Table[[#This Row],[name]],FIND(",",Customer_Table[[#This Row],[name]])+1,3))</f>
        <v>Ms</v>
      </c>
      <c r="D2016" t="str">
        <f t="shared" si="31"/>
        <v>Erica J</v>
      </c>
      <c r="E2016" t="str">
        <f>TRIM(LEFT(Customer_Table[[#This Row],[name]],FIND(",",Customer_Table[[#This Row],[name]])-1))</f>
        <v>Pitman</v>
      </c>
    </row>
    <row r="2017" spans="1:5" ht="15.6" x14ac:dyDescent="0.3">
      <c r="A2017" s="1" t="s">
        <v>351</v>
      </c>
      <c r="B2017" s="1" t="s">
        <v>4399</v>
      </c>
      <c r="C2017" t="str">
        <f>TRIM(MID(Customer_Table[[#This Row],[name]],FIND(",",Customer_Table[[#This Row],[name]])+1,3))</f>
        <v>Mr</v>
      </c>
      <c r="D2017" t="str">
        <f t="shared" si="31"/>
        <v>Stephen F.</v>
      </c>
      <c r="E2017" t="str">
        <f>TRIM(LEFT(Customer_Table[[#This Row],[name]],FIND(",",Customer_Table[[#This Row],[name]])-1))</f>
        <v>Curley</v>
      </c>
    </row>
    <row r="2018" spans="1:5" ht="15.6" x14ac:dyDescent="0.3">
      <c r="A2018" s="1" t="s">
        <v>350</v>
      </c>
      <c r="B2018" s="1" t="s">
        <v>4400</v>
      </c>
      <c r="C2018" t="str">
        <f>TRIM(MID(Customer_Table[[#This Row],[name]],FIND(",",Customer_Table[[#This Row],[name]])+1,3))</f>
        <v>Ms</v>
      </c>
      <c r="D2018" t="str">
        <f t="shared" si="31"/>
        <v>Lissa</v>
      </c>
      <c r="E2018" t="str">
        <f>TRIM(LEFT(Customer_Table[[#This Row],[name]],FIND(",",Customer_Table[[#This Row],[name]])-1))</f>
        <v>Zimmer</v>
      </c>
    </row>
    <row r="2019" spans="1:5" ht="15.6" x14ac:dyDescent="0.3">
      <c r="A2019" s="1" t="s">
        <v>349</v>
      </c>
      <c r="B2019" s="1" t="s">
        <v>4401</v>
      </c>
      <c r="C2019" t="str">
        <f>TRIM(MID(Customer_Table[[#This Row],[name]],FIND(",",Customer_Table[[#This Row],[name]])+1,3))</f>
        <v>Ms</v>
      </c>
      <c r="D2019" t="str">
        <f t="shared" si="31"/>
        <v>Megan</v>
      </c>
      <c r="E2019" t="str">
        <f>TRIM(LEFT(Customer_Table[[#This Row],[name]],FIND(",",Customer_Table[[#This Row],[name]])-1))</f>
        <v>Granski</v>
      </c>
    </row>
    <row r="2020" spans="1:5" ht="15.6" x14ac:dyDescent="0.3">
      <c r="A2020" s="1" t="s">
        <v>348</v>
      </c>
      <c r="B2020" s="1" t="s">
        <v>4402</v>
      </c>
      <c r="C2020" t="str">
        <f>TRIM(MID(Customer_Table[[#This Row],[name]],FIND(",",Customer_Table[[#This Row],[name]])+1,3))</f>
        <v>Ms</v>
      </c>
      <c r="D2020" t="str">
        <f t="shared" si="31"/>
        <v>Alyson</v>
      </c>
      <c r="E2020" t="str">
        <f>TRIM(LEFT(Customer_Table[[#This Row],[name]],FIND(",",Customer_Table[[#This Row],[name]])-1))</f>
        <v>Dunn</v>
      </c>
    </row>
    <row r="2021" spans="1:5" ht="15.6" x14ac:dyDescent="0.3">
      <c r="A2021" s="1" t="s">
        <v>347</v>
      </c>
      <c r="B2021" s="1" t="s">
        <v>4403</v>
      </c>
      <c r="C2021" t="str">
        <f>TRIM(MID(Customer_Table[[#This Row],[name]],FIND(",",Customer_Table[[#This Row],[name]])+1,3))</f>
        <v>Mr</v>
      </c>
      <c r="D2021" t="str">
        <f t="shared" si="31"/>
        <v>Chance B</v>
      </c>
      <c r="E2021" t="str">
        <f>TRIM(LEFT(Customer_Table[[#This Row],[name]],FIND(",",Customer_Table[[#This Row],[name]])-1))</f>
        <v>Regina</v>
      </c>
    </row>
    <row r="2022" spans="1:5" ht="15.6" x14ac:dyDescent="0.3">
      <c r="A2022" s="1" t="s">
        <v>346</v>
      </c>
      <c r="B2022" s="1" t="s">
        <v>4404</v>
      </c>
      <c r="C2022" t="str">
        <f>TRIM(MID(Customer_Table[[#This Row],[name]],FIND(",",Customer_Table[[#This Row],[name]])+1,3))</f>
        <v>Mr</v>
      </c>
      <c r="D2022" t="str">
        <f t="shared" si="31"/>
        <v>Sean P</v>
      </c>
      <c r="E2022" t="str">
        <f>TRIM(LEFT(Customer_Table[[#This Row],[name]],FIND(",",Customer_Table[[#This Row],[name]])-1))</f>
        <v>O'Connor</v>
      </c>
    </row>
    <row r="2023" spans="1:5" ht="15.6" x14ac:dyDescent="0.3">
      <c r="A2023" s="1" t="s">
        <v>345</v>
      </c>
      <c r="B2023" s="1" t="s">
        <v>4405</v>
      </c>
      <c r="C2023" t="str">
        <f>TRIM(MID(Customer_Table[[#This Row],[name]],FIND(",",Customer_Table[[#This Row],[name]])+1,3))</f>
        <v>Ms</v>
      </c>
      <c r="D2023" t="str">
        <f t="shared" si="31"/>
        <v>Therese</v>
      </c>
      <c r="E2023" t="str">
        <f>TRIM(LEFT(Customer_Table[[#This Row],[name]],FIND(",",Customer_Table[[#This Row],[name]])-1))</f>
        <v>Howe</v>
      </c>
    </row>
    <row r="2024" spans="1:5" ht="15.6" x14ac:dyDescent="0.3">
      <c r="A2024" s="1" t="s">
        <v>344</v>
      </c>
      <c r="B2024" s="1" t="s">
        <v>4406</v>
      </c>
      <c r="C2024" t="str">
        <f>TRIM(MID(Customer_Table[[#This Row],[name]],FIND(",",Customer_Table[[#This Row],[name]])+1,3))</f>
        <v>Mr</v>
      </c>
      <c r="D2024" t="str">
        <f t="shared" si="31"/>
        <v>Beau</v>
      </c>
      <c r="E2024" t="str">
        <f>TRIM(LEFT(Customer_Table[[#This Row],[name]],FIND(",",Customer_Table[[#This Row],[name]])-1))</f>
        <v>Atwater</v>
      </c>
    </row>
    <row r="2025" spans="1:5" ht="15.6" x14ac:dyDescent="0.3">
      <c r="A2025" s="1" t="s">
        <v>343</v>
      </c>
      <c r="B2025" s="1" t="s">
        <v>4407</v>
      </c>
      <c r="C2025" t="str">
        <f>TRIM(MID(Customer_Table[[#This Row],[name]],FIND(",",Customer_Table[[#This Row],[name]])+1,3))</f>
        <v>Ms</v>
      </c>
      <c r="D2025" t="str">
        <f t="shared" si="31"/>
        <v>Kelsey M</v>
      </c>
      <c r="E2025" t="str">
        <f>TRIM(LEFT(Customer_Table[[#This Row],[name]],FIND(",",Customer_Table[[#This Row],[name]])-1))</f>
        <v>Gurganus</v>
      </c>
    </row>
    <row r="2026" spans="1:5" ht="15.6" x14ac:dyDescent="0.3">
      <c r="A2026" s="1" t="s">
        <v>342</v>
      </c>
      <c r="B2026" s="1" t="s">
        <v>4408</v>
      </c>
      <c r="C2026" t="str">
        <f>TRIM(MID(Customer_Table[[#This Row],[name]],FIND(",",Customer_Table[[#This Row],[name]])+1,3))</f>
        <v>Ms</v>
      </c>
      <c r="D2026" t="str">
        <f t="shared" si="31"/>
        <v>Gretchen</v>
      </c>
      <c r="E2026" t="str">
        <f>TRIM(LEFT(Customer_Table[[#This Row],[name]],FIND(",",Customer_Table[[#This Row],[name]])-1))</f>
        <v>Holden</v>
      </c>
    </row>
    <row r="2027" spans="1:5" ht="15.6" x14ac:dyDescent="0.3">
      <c r="A2027" s="1" t="s">
        <v>341</v>
      </c>
      <c r="B2027" s="1" t="s">
        <v>4409</v>
      </c>
      <c r="C2027" t="str">
        <f>TRIM(MID(Customer_Table[[#This Row],[name]],FIND(",",Customer_Table[[#This Row],[name]])+1,3))</f>
        <v>Mr</v>
      </c>
      <c r="D2027" t="str">
        <f t="shared" si="31"/>
        <v>Nicholas E.</v>
      </c>
      <c r="E2027" t="str">
        <f>TRIM(LEFT(Customer_Table[[#This Row],[name]],FIND(",",Customer_Table[[#This Row],[name]])-1))</f>
        <v>Parton</v>
      </c>
    </row>
    <row r="2028" spans="1:5" ht="15.6" x14ac:dyDescent="0.3">
      <c r="A2028" s="1" t="s">
        <v>340</v>
      </c>
      <c r="B2028" s="1" t="s">
        <v>4410</v>
      </c>
      <c r="C2028" t="str">
        <f>TRIM(MID(Customer_Table[[#This Row],[name]],FIND(",",Customer_Table[[#This Row],[name]])+1,3))</f>
        <v>Ms</v>
      </c>
      <c r="D2028" t="str">
        <f t="shared" si="31"/>
        <v>Deborah</v>
      </c>
      <c r="E2028" t="str">
        <f>TRIM(LEFT(Customer_Table[[#This Row],[name]],FIND(",",Customer_Table[[#This Row],[name]])-1))</f>
        <v>Downs</v>
      </c>
    </row>
    <row r="2029" spans="1:5" ht="15.6" x14ac:dyDescent="0.3">
      <c r="A2029" s="1" t="s">
        <v>339</v>
      </c>
      <c r="B2029" s="1" t="s">
        <v>4411</v>
      </c>
      <c r="C2029" t="str">
        <f>TRIM(MID(Customer_Table[[#This Row],[name]],FIND(",",Customer_Table[[#This Row],[name]])+1,3))</f>
        <v>Mr</v>
      </c>
      <c r="D2029" t="str">
        <f t="shared" si="31"/>
        <v>Chuck W. Jr.</v>
      </c>
      <c r="E2029" t="str">
        <f>TRIM(LEFT(Customer_Table[[#This Row],[name]],FIND(",",Customer_Table[[#This Row],[name]])-1))</f>
        <v>Dent</v>
      </c>
    </row>
    <row r="2030" spans="1:5" ht="15.6" x14ac:dyDescent="0.3">
      <c r="A2030" s="1" t="s">
        <v>338</v>
      </c>
      <c r="B2030" s="1" t="s">
        <v>4412</v>
      </c>
      <c r="C2030" t="str">
        <f>TRIM(MID(Customer_Table[[#This Row],[name]],FIND(",",Customer_Table[[#This Row],[name]])+1,3))</f>
        <v>Mr</v>
      </c>
      <c r="D2030" t="str">
        <f t="shared" si="31"/>
        <v>Daniel</v>
      </c>
      <c r="E2030" t="str">
        <f>TRIM(LEFT(Customer_Table[[#This Row],[name]],FIND(",",Customer_Table[[#This Row],[name]])-1))</f>
        <v>Ranti</v>
      </c>
    </row>
    <row r="2031" spans="1:5" ht="15.6" x14ac:dyDescent="0.3">
      <c r="A2031" s="1" t="s">
        <v>337</v>
      </c>
      <c r="B2031" s="1" t="s">
        <v>4413</v>
      </c>
      <c r="C2031" t="str">
        <f>TRIM(MID(Customer_Table[[#This Row],[name]],FIND(",",Customer_Table[[#This Row],[name]])+1,3))</f>
        <v>Ms</v>
      </c>
      <c r="D2031" t="str">
        <f t="shared" si="31"/>
        <v>Amany</v>
      </c>
      <c r="E2031" t="str">
        <f>TRIM(LEFT(Customer_Table[[#This Row],[name]],FIND(",",Customer_Table[[#This Row],[name]])-1))</f>
        <v>Ishaq</v>
      </c>
    </row>
    <row r="2032" spans="1:5" ht="15.6" x14ac:dyDescent="0.3">
      <c r="A2032" s="1" t="s">
        <v>336</v>
      </c>
      <c r="B2032" s="1" t="s">
        <v>4414</v>
      </c>
      <c r="C2032" t="str">
        <f>TRIM(MID(Customer_Table[[#This Row],[name]],FIND(",",Customer_Table[[#This Row],[name]])+1,3))</f>
        <v>Ms</v>
      </c>
      <c r="D2032" t="str">
        <f t="shared" si="31"/>
        <v>Kipling</v>
      </c>
      <c r="E2032" t="str">
        <f>TRIM(LEFT(Customer_Table[[#This Row],[name]],FIND(",",Customer_Table[[#This Row],[name]])-1))</f>
        <v>Wiles</v>
      </c>
    </row>
    <row r="2033" spans="1:5" ht="15.6" x14ac:dyDescent="0.3">
      <c r="A2033" s="1" t="s">
        <v>335</v>
      </c>
      <c r="B2033" s="1" t="s">
        <v>4415</v>
      </c>
      <c r="C2033" t="str">
        <f>TRIM(MID(Customer_Table[[#This Row],[name]],FIND(",",Customer_Table[[#This Row],[name]])+1,3))</f>
        <v>Mr</v>
      </c>
      <c r="D2033" t="str">
        <f t="shared" si="31"/>
        <v>Duncan</v>
      </c>
      <c r="E2033" t="str">
        <f>TRIM(LEFT(Customer_Table[[#This Row],[name]],FIND(",",Customer_Table[[#This Row],[name]])-1))</f>
        <v>Roberts</v>
      </c>
    </row>
    <row r="2034" spans="1:5" ht="15.6" x14ac:dyDescent="0.3">
      <c r="A2034" s="1" t="s">
        <v>334</v>
      </c>
      <c r="B2034" s="1" t="s">
        <v>4416</v>
      </c>
      <c r="C2034" t="str">
        <f>TRIM(MID(Customer_Table[[#This Row],[name]],FIND(",",Customer_Table[[#This Row],[name]])+1,3))</f>
        <v>Mr</v>
      </c>
      <c r="D2034" t="str">
        <f t="shared" si="31"/>
        <v>Louis C.</v>
      </c>
      <c r="E2034" t="str">
        <f>TRIM(LEFT(Customer_Table[[#This Row],[name]],FIND(",",Customer_Table[[#This Row],[name]])-1))</f>
        <v>Serafini</v>
      </c>
    </row>
    <row r="2035" spans="1:5" ht="15.6" x14ac:dyDescent="0.3">
      <c r="A2035" s="1" t="s">
        <v>333</v>
      </c>
      <c r="B2035" s="1" t="s">
        <v>4417</v>
      </c>
      <c r="C2035" t="str">
        <f>TRIM(MID(Customer_Table[[#This Row],[name]],FIND(",",Customer_Table[[#This Row],[name]])+1,3))</f>
        <v>Mr</v>
      </c>
      <c r="D2035" t="str">
        <f t="shared" si="31"/>
        <v>Daniel J</v>
      </c>
      <c r="E2035" t="str">
        <f>TRIM(LEFT(Customer_Table[[#This Row],[name]],FIND(",",Customer_Table[[#This Row],[name]])-1))</f>
        <v>Button</v>
      </c>
    </row>
    <row r="2036" spans="1:5" ht="15.6" x14ac:dyDescent="0.3">
      <c r="A2036" s="1" t="s">
        <v>332</v>
      </c>
      <c r="B2036" s="1" t="s">
        <v>4418</v>
      </c>
      <c r="C2036" t="str">
        <f>TRIM(MID(Customer_Table[[#This Row],[name]],FIND(",",Customer_Table[[#This Row],[name]])+1,3))</f>
        <v>Ms</v>
      </c>
      <c r="D2036" t="str">
        <f t="shared" si="31"/>
        <v>Ildiko M.</v>
      </c>
      <c r="E2036" t="str">
        <f>TRIM(LEFT(Customer_Table[[#This Row],[name]],FIND(",",Customer_Table[[#This Row],[name]])-1))</f>
        <v>Gaal</v>
      </c>
    </row>
    <row r="2037" spans="1:5" ht="15.6" x14ac:dyDescent="0.3">
      <c r="A2037" s="1" t="s">
        <v>331</v>
      </c>
      <c r="B2037" s="1" t="s">
        <v>4419</v>
      </c>
      <c r="C2037" t="str">
        <f>TRIM(MID(Customer_Table[[#This Row],[name]],FIND(",",Customer_Table[[#This Row],[name]])+1,3))</f>
        <v>Ms</v>
      </c>
      <c r="D2037" t="str">
        <f t="shared" si="31"/>
        <v>Melinda E.</v>
      </c>
      <c r="E2037" t="str">
        <f>TRIM(LEFT(Customer_Table[[#This Row],[name]],FIND(",",Customer_Table[[#This Row],[name]])-1))</f>
        <v>Liptak</v>
      </c>
    </row>
    <row r="2038" spans="1:5" ht="15.6" x14ac:dyDescent="0.3">
      <c r="A2038" s="1" t="s">
        <v>330</v>
      </c>
      <c r="B2038" s="1" t="s">
        <v>4420</v>
      </c>
      <c r="C2038" t="str">
        <f>TRIM(MID(Customer_Table[[#This Row],[name]],FIND(",",Customer_Table[[#This Row],[name]])+1,3))</f>
        <v>Ms</v>
      </c>
      <c r="D2038" t="str">
        <f t="shared" si="31"/>
        <v>Ashley M</v>
      </c>
      <c r="E2038" t="str">
        <f>TRIM(LEFT(Customer_Table[[#This Row],[name]],FIND(",",Customer_Table[[#This Row],[name]])-1))</f>
        <v>Kellam</v>
      </c>
    </row>
    <row r="2039" spans="1:5" ht="15.6" x14ac:dyDescent="0.3">
      <c r="A2039" s="1" t="s">
        <v>329</v>
      </c>
      <c r="B2039" s="1" t="s">
        <v>4421</v>
      </c>
      <c r="C2039" t="str">
        <f>TRIM(MID(Customer_Table[[#This Row],[name]],FIND(",",Customer_Table[[#This Row],[name]])+1,3))</f>
        <v>Ms</v>
      </c>
      <c r="D2039" t="str">
        <f t="shared" si="31"/>
        <v>Stephanie</v>
      </c>
      <c r="E2039" t="str">
        <f>TRIM(LEFT(Customer_Table[[#This Row],[name]],FIND(",",Customer_Table[[#This Row],[name]])-1))</f>
        <v>Gordon</v>
      </c>
    </row>
    <row r="2040" spans="1:5" ht="15.6" x14ac:dyDescent="0.3">
      <c r="A2040" s="1" t="s">
        <v>328</v>
      </c>
      <c r="B2040" s="1" t="s">
        <v>4422</v>
      </c>
      <c r="C2040" t="str">
        <f>TRIM(MID(Customer_Table[[#This Row],[name]],FIND(",",Customer_Table[[#This Row],[name]])+1,3))</f>
        <v>Mr</v>
      </c>
      <c r="D2040" t="str">
        <f t="shared" si="31"/>
        <v>Sean P.</v>
      </c>
      <c r="E2040" t="str">
        <f>TRIM(LEFT(Customer_Table[[#This Row],[name]],FIND(",",Customer_Table[[#This Row],[name]])-1))</f>
        <v>Hyland</v>
      </c>
    </row>
    <row r="2041" spans="1:5" ht="15.6" x14ac:dyDescent="0.3">
      <c r="A2041" s="1" t="s">
        <v>327</v>
      </c>
      <c r="B2041" s="1" t="s">
        <v>4423</v>
      </c>
      <c r="C2041" t="str">
        <f>TRIM(MID(Customer_Table[[#This Row],[name]],FIND(",",Customer_Table[[#This Row],[name]])+1,3))</f>
        <v>Ms</v>
      </c>
      <c r="D2041" t="str">
        <f t="shared" si="31"/>
        <v>Emily G</v>
      </c>
      <c r="E2041" t="str">
        <f>TRIM(LEFT(Customer_Table[[#This Row],[name]],FIND(",",Customer_Table[[#This Row],[name]])-1))</f>
        <v>Wagoner</v>
      </c>
    </row>
    <row r="2042" spans="1:5" ht="15.6" x14ac:dyDescent="0.3">
      <c r="A2042" s="1" t="s">
        <v>326</v>
      </c>
      <c r="B2042" s="1" t="s">
        <v>4424</v>
      </c>
      <c r="C2042" t="str">
        <f>TRIM(MID(Customer_Table[[#This Row],[name]],FIND(",",Customer_Table[[#This Row],[name]])+1,3))</f>
        <v>Mr</v>
      </c>
      <c r="D2042" t="str">
        <f t="shared" si="31"/>
        <v>Malcolm</v>
      </c>
      <c r="E2042" t="str">
        <f>TRIM(LEFT(Customer_Table[[#This Row],[name]],FIND(",",Customer_Table[[#This Row],[name]])-1))</f>
        <v>Thomas</v>
      </c>
    </row>
    <row r="2043" spans="1:5" ht="15.6" x14ac:dyDescent="0.3">
      <c r="A2043" s="1" t="s">
        <v>325</v>
      </c>
      <c r="B2043" s="1" t="s">
        <v>4425</v>
      </c>
      <c r="C2043" t="str">
        <f>TRIM(MID(Customer_Table[[#This Row],[name]],FIND(",",Customer_Table[[#This Row],[name]])+1,3))</f>
        <v>Mr</v>
      </c>
      <c r="D2043" t="str">
        <f t="shared" si="31"/>
        <v>Danilo</v>
      </c>
      <c r="E2043" t="str">
        <f>TRIM(LEFT(Customer_Table[[#This Row],[name]],FIND(",",Customer_Table[[#This Row],[name]])-1))</f>
        <v>Goffi</v>
      </c>
    </row>
    <row r="2044" spans="1:5" ht="15.6" x14ac:dyDescent="0.3">
      <c r="A2044" s="1" t="s">
        <v>324</v>
      </c>
      <c r="B2044" s="1" t="s">
        <v>4426</v>
      </c>
      <c r="C2044" t="str">
        <f>TRIM(MID(Customer_Table[[#This Row],[name]],FIND(",",Customer_Table[[#This Row],[name]])+1,3))</f>
        <v>Mr</v>
      </c>
      <c r="D2044" t="str">
        <f t="shared" si="31"/>
        <v>Mikko</v>
      </c>
      <c r="E2044" t="str">
        <f>TRIM(LEFT(Customer_Table[[#This Row],[name]],FIND(",",Customer_Table[[#This Row],[name]])-1))</f>
        <v>Salovaara</v>
      </c>
    </row>
    <row r="2045" spans="1:5" ht="15.6" x14ac:dyDescent="0.3">
      <c r="A2045" s="1" t="s">
        <v>323</v>
      </c>
      <c r="B2045" s="1" t="s">
        <v>4427</v>
      </c>
      <c r="C2045" t="str">
        <f>TRIM(MID(Customer_Table[[#This Row],[name]],FIND(",",Customer_Table[[#This Row],[name]])+1,3))</f>
        <v>Ms</v>
      </c>
      <c r="D2045" t="str">
        <f t="shared" si="31"/>
        <v>Paula C.</v>
      </c>
      <c r="E2045" t="str">
        <f>TRIM(LEFT(Customer_Table[[#This Row],[name]],FIND(",",Customer_Table[[#This Row],[name]])-1))</f>
        <v>Reid</v>
      </c>
    </row>
    <row r="2046" spans="1:5" ht="15.6" x14ac:dyDescent="0.3">
      <c r="A2046" s="1" t="s">
        <v>322</v>
      </c>
      <c r="B2046" s="1" t="s">
        <v>4428</v>
      </c>
      <c r="C2046" t="str">
        <f>TRIM(MID(Customer_Table[[#This Row],[name]],FIND(",",Customer_Table[[#This Row],[name]])+1,3))</f>
        <v>Ms</v>
      </c>
      <c r="D2046" t="str">
        <f t="shared" si="31"/>
        <v>Kirsten N.</v>
      </c>
      <c r="E2046" t="str">
        <f>TRIM(LEFT(Customer_Table[[#This Row],[name]],FIND(",",Customer_Table[[#This Row],[name]])-1))</f>
        <v>Allan</v>
      </c>
    </row>
    <row r="2047" spans="1:5" ht="15.6" x14ac:dyDescent="0.3">
      <c r="A2047" s="1" t="s">
        <v>321</v>
      </c>
      <c r="B2047" s="1" t="s">
        <v>4429</v>
      </c>
      <c r="C2047" t="str">
        <f>TRIM(MID(Customer_Table[[#This Row],[name]],FIND(",",Customer_Table[[#This Row],[name]])+1,3))</f>
        <v>Ms</v>
      </c>
      <c r="D2047" t="str">
        <f t="shared" si="31"/>
        <v>Christy</v>
      </c>
      <c r="E2047" t="str">
        <f>TRIM(LEFT(Customer_Table[[#This Row],[name]],FIND(",",Customer_Table[[#This Row],[name]])-1))</f>
        <v>McLaughlin</v>
      </c>
    </row>
    <row r="2048" spans="1:5" ht="15.6" x14ac:dyDescent="0.3">
      <c r="A2048" s="1" t="s">
        <v>320</v>
      </c>
      <c r="B2048" s="1" t="s">
        <v>4430</v>
      </c>
      <c r="C2048" t="str">
        <f>TRIM(MID(Customer_Table[[#This Row],[name]],FIND(",",Customer_Table[[#This Row],[name]])+1,3))</f>
        <v>Ms</v>
      </c>
      <c r="D2048" t="str">
        <f t="shared" si="31"/>
        <v>Jennifer</v>
      </c>
      <c r="E2048" t="str">
        <f>TRIM(LEFT(Customer_Table[[#This Row],[name]],FIND(",",Customer_Table[[#This Row],[name]])-1))</f>
        <v>Lee</v>
      </c>
    </row>
    <row r="2049" spans="1:5" ht="15.6" x14ac:dyDescent="0.3">
      <c r="A2049" s="1" t="s">
        <v>319</v>
      </c>
      <c r="B2049" s="1" t="s">
        <v>4431</v>
      </c>
      <c r="C2049" t="str">
        <f>TRIM(MID(Customer_Table[[#This Row],[name]],FIND(",",Customer_Table[[#This Row],[name]])+1,3))</f>
        <v>Ms</v>
      </c>
      <c r="D2049" t="str">
        <f t="shared" si="31"/>
        <v>Jingjing</v>
      </c>
      <c r="E2049" t="str">
        <f>TRIM(LEFT(Customer_Table[[#This Row],[name]],FIND(",",Customer_Table[[#This Row],[name]])-1))</f>
        <v>Tang</v>
      </c>
    </row>
    <row r="2050" spans="1:5" ht="15.6" x14ac:dyDescent="0.3">
      <c r="A2050" s="1" t="s">
        <v>318</v>
      </c>
      <c r="B2050" s="1" t="s">
        <v>4432</v>
      </c>
      <c r="C2050" t="str">
        <f>TRIM(MID(Customer_Table[[#This Row],[name]],FIND(",",Customer_Table[[#This Row],[name]])+1,3))</f>
        <v>Mr</v>
      </c>
      <c r="D2050" t="str">
        <f t="shared" ref="D2050:D2113" si="32">TRIM(MID(B2050,FIND(" ",B2050,FIND(",",B2050)+2)+1,LEN(B2050)))</f>
        <v>Morgan</v>
      </c>
      <c r="E2050" t="str">
        <f>TRIM(LEFT(Customer_Table[[#This Row],[name]],FIND(",",Customer_Table[[#This Row],[name]])-1))</f>
        <v>Kennedy</v>
      </c>
    </row>
    <row r="2051" spans="1:5" ht="15.6" x14ac:dyDescent="0.3">
      <c r="A2051" s="1" t="s">
        <v>317</v>
      </c>
      <c r="B2051" s="1" t="s">
        <v>4433</v>
      </c>
      <c r="C2051" t="str">
        <f>TRIM(MID(Customer_Table[[#This Row],[name]],FIND(",",Customer_Table[[#This Row],[name]])+1,3))</f>
        <v>Mr</v>
      </c>
      <c r="D2051" t="str">
        <f t="shared" si="32"/>
        <v>Patrick J.</v>
      </c>
      <c r="E2051" t="str">
        <f>TRIM(LEFT(Customer_Table[[#This Row],[name]],FIND(",",Customer_Table[[#This Row],[name]])-1))</f>
        <v>Condon</v>
      </c>
    </row>
    <row r="2052" spans="1:5" ht="15.6" x14ac:dyDescent="0.3">
      <c r="A2052" s="1" t="s">
        <v>316</v>
      </c>
      <c r="B2052" s="1" t="s">
        <v>4434</v>
      </c>
      <c r="C2052" t="str">
        <f>TRIM(MID(Customer_Table[[#This Row],[name]],FIND(",",Customer_Table[[#This Row],[name]])+1,3))</f>
        <v>Mr</v>
      </c>
      <c r="D2052" t="str">
        <f t="shared" si="32"/>
        <v>Frankline</v>
      </c>
      <c r="E2052" t="str">
        <f>TRIM(LEFT(Customer_Table[[#This Row],[name]],FIND(",",Customer_Table[[#This Row],[name]])-1))</f>
        <v>Chepkwony</v>
      </c>
    </row>
    <row r="2053" spans="1:5" ht="15.6" x14ac:dyDescent="0.3">
      <c r="A2053" s="1" t="s">
        <v>315</v>
      </c>
      <c r="B2053" s="1" t="s">
        <v>4435</v>
      </c>
      <c r="C2053" t="str">
        <f>TRIM(MID(Customer_Table[[#This Row],[name]],FIND(",",Customer_Table[[#This Row],[name]])+1,3))</f>
        <v>Ms</v>
      </c>
      <c r="D2053" t="str">
        <f t="shared" si="32"/>
        <v>Laura T.</v>
      </c>
      <c r="E2053" t="str">
        <f>TRIM(LEFT(Customer_Table[[#This Row],[name]],FIND(",",Customer_Table[[#This Row],[name]])-1))</f>
        <v>Rodriguez</v>
      </c>
    </row>
    <row r="2054" spans="1:5" ht="15.6" x14ac:dyDescent="0.3">
      <c r="A2054" s="1" t="s">
        <v>314</v>
      </c>
      <c r="B2054" s="1" t="s">
        <v>4436</v>
      </c>
      <c r="C2054" t="str">
        <f>TRIM(MID(Customer_Table[[#This Row],[name]],FIND(",",Customer_Table[[#This Row],[name]])+1,3))</f>
        <v>Ms</v>
      </c>
      <c r="D2054" t="str">
        <f t="shared" si="32"/>
        <v>Natalia</v>
      </c>
      <c r="E2054" t="str">
        <f>TRIM(LEFT(Customer_Table[[#This Row],[name]],FIND(",",Customer_Table[[#This Row],[name]])-1))</f>
        <v>Szynkarczuk</v>
      </c>
    </row>
    <row r="2055" spans="1:5" ht="15.6" x14ac:dyDescent="0.3">
      <c r="A2055" s="1" t="s">
        <v>313</v>
      </c>
      <c r="B2055" s="1" t="s">
        <v>4437</v>
      </c>
      <c r="C2055" t="str">
        <f>TRIM(MID(Customer_Table[[#This Row],[name]],FIND(",",Customer_Table[[#This Row],[name]])+1,3))</f>
        <v>Ms</v>
      </c>
      <c r="D2055" t="str">
        <f t="shared" si="32"/>
        <v>Jennifer L.</v>
      </c>
      <c r="E2055" t="str">
        <f>TRIM(LEFT(Customer_Table[[#This Row],[name]],FIND(",",Customer_Table[[#This Row],[name]])-1))</f>
        <v>Brill</v>
      </c>
    </row>
    <row r="2056" spans="1:5" ht="15.6" x14ac:dyDescent="0.3">
      <c r="A2056" s="1" t="s">
        <v>312</v>
      </c>
      <c r="B2056" s="1" t="s">
        <v>4438</v>
      </c>
      <c r="C2056" t="str">
        <f>TRIM(MID(Customer_Table[[#This Row],[name]],FIND(",",Customer_Table[[#This Row],[name]])+1,3))</f>
        <v>Ms</v>
      </c>
      <c r="D2056" t="str">
        <f t="shared" si="32"/>
        <v>Brooke</v>
      </c>
      <c r="E2056" t="str">
        <f>TRIM(LEFT(Customer_Table[[#This Row],[name]],FIND(",",Customer_Table[[#This Row],[name]])-1))</f>
        <v>Adams</v>
      </c>
    </row>
    <row r="2057" spans="1:5" ht="15.6" x14ac:dyDescent="0.3">
      <c r="A2057" s="1" t="s">
        <v>311</v>
      </c>
      <c r="B2057" s="1" t="s">
        <v>4439</v>
      </c>
      <c r="C2057" t="str">
        <f>TRIM(MID(Customer_Table[[#This Row],[name]],FIND(",",Customer_Table[[#This Row],[name]])+1,3))</f>
        <v>Mr</v>
      </c>
      <c r="D2057" t="str">
        <f t="shared" si="32"/>
        <v>Jeremy M</v>
      </c>
      <c r="E2057" t="str">
        <f>TRIM(LEFT(Customer_Table[[#This Row],[name]],FIND(",",Customer_Table[[#This Row],[name]])-1))</f>
        <v>Nunn</v>
      </c>
    </row>
    <row r="2058" spans="1:5" ht="15.6" x14ac:dyDescent="0.3">
      <c r="A2058" s="1" t="s">
        <v>310</v>
      </c>
      <c r="B2058" s="1" t="s">
        <v>4440</v>
      </c>
      <c r="C2058" t="str">
        <f>TRIM(MID(Customer_Table[[#This Row],[name]],FIND(",",Customer_Table[[#This Row],[name]])+1,3))</f>
        <v>Ms</v>
      </c>
      <c r="D2058" t="str">
        <f t="shared" si="32"/>
        <v>Megan L.</v>
      </c>
      <c r="E2058" t="str">
        <f>TRIM(LEFT(Customer_Table[[#This Row],[name]],FIND(",",Customer_Table[[#This Row],[name]])-1))</f>
        <v>Blair</v>
      </c>
    </row>
    <row r="2059" spans="1:5" ht="15.6" x14ac:dyDescent="0.3">
      <c r="A2059" s="1" t="s">
        <v>309</v>
      </c>
      <c r="B2059" s="1" t="s">
        <v>4441</v>
      </c>
      <c r="C2059" t="str">
        <f>TRIM(MID(Customer_Table[[#This Row],[name]],FIND(",",Customer_Table[[#This Row],[name]])+1,3))</f>
        <v>Mr</v>
      </c>
      <c r="D2059" t="str">
        <f t="shared" si="32"/>
        <v>Bryan</v>
      </c>
      <c r="E2059" t="str">
        <f>TRIM(LEFT(Customer_Table[[#This Row],[name]],FIND(",",Customer_Table[[#This Row],[name]])-1))</f>
        <v>Sharkey</v>
      </c>
    </row>
    <row r="2060" spans="1:5" ht="15.6" x14ac:dyDescent="0.3">
      <c r="A2060" s="1" t="s">
        <v>308</v>
      </c>
      <c r="B2060" s="1" t="s">
        <v>4442</v>
      </c>
      <c r="C2060" t="str">
        <f>TRIM(MID(Customer_Table[[#This Row],[name]],FIND(",",Customer_Table[[#This Row],[name]])+1,3))</f>
        <v>Ms</v>
      </c>
      <c r="D2060" t="str">
        <f t="shared" si="32"/>
        <v>Marny</v>
      </c>
      <c r="E2060" t="str">
        <f>TRIM(LEFT(Customer_Table[[#This Row],[name]],FIND(",",Customer_Table[[#This Row],[name]])-1))</f>
        <v>Scalard</v>
      </c>
    </row>
    <row r="2061" spans="1:5" ht="15.6" x14ac:dyDescent="0.3">
      <c r="A2061" s="1" t="s">
        <v>307</v>
      </c>
      <c r="B2061" s="1" t="s">
        <v>4443</v>
      </c>
      <c r="C2061" t="str">
        <f>TRIM(MID(Customer_Table[[#This Row],[name]],FIND(",",Customer_Table[[#This Row],[name]])+1,3))</f>
        <v>Mr</v>
      </c>
      <c r="D2061" t="str">
        <f t="shared" si="32"/>
        <v>Marc</v>
      </c>
      <c r="E2061" t="str">
        <f>TRIM(LEFT(Customer_Table[[#This Row],[name]],FIND(",",Customer_Table[[#This Row],[name]])-1))</f>
        <v>Burget</v>
      </c>
    </row>
    <row r="2062" spans="1:5" ht="15.6" x14ac:dyDescent="0.3">
      <c r="A2062" s="1" t="s">
        <v>306</v>
      </c>
      <c r="B2062" s="1" t="s">
        <v>4444</v>
      </c>
      <c r="C2062" t="str">
        <f>TRIM(MID(Customer_Table[[#This Row],[name]],FIND(",",Customer_Table[[#This Row],[name]])+1,3))</f>
        <v>Mr</v>
      </c>
      <c r="D2062" t="str">
        <f t="shared" si="32"/>
        <v>Benjamin L</v>
      </c>
      <c r="E2062" t="str">
        <f>TRIM(LEFT(Customer_Table[[#This Row],[name]],FIND(",",Customer_Table[[#This Row],[name]])-1))</f>
        <v>English</v>
      </c>
    </row>
    <row r="2063" spans="1:5" ht="15.6" x14ac:dyDescent="0.3">
      <c r="A2063" s="1" t="s">
        <v>305</v>
      </c>
      <c r="B2063" s="1" t="s">
        <v>4445</v>
      </c>
      <c r="C2063" t="str">
        <f>TRIM(MID(Customer_Table[[#This Row],[name]],FIND(",",Customer_Table[[#This Row],[name]])+1,3))</f>
        <v>Mr</v>
      </c>
      <c r="D2063" t="str">
        <f t="shared" si="32"/>
        <v>Rob G</v>
      </c>
      <c r="E2063" t="str">
        <f>TRIM(LEFT(Customer_Table[[#This Row],[name]],FIND(",",Customer_Table[[#This Row],[name]])-1))</f>
        <v>Hampton</v>
      </c>
    </row>
    <row r="2064" spans="1:5" ht="15.6" x14ac:dyDescent="0.3">
      <c r="A2064" s="1" t="s">
        <v>304</v>
      </c>
      <c r="B2064" s="1" t="s">
        <v>4446</v>
      </c>
      <c r="C2064" t="str">
        <f>TRIM(MID(Customer_Table[[#This Row],[name]],FIND(",",Customer_Table[[#This Row],[name]])+1,3))</f>
        <v>Ms</v>
      </c>
      <c r="D2064" t="str">
        <f t="shared" si="32"/>
        <v>Stefanie A</v>
      </c>
      <c r="E2064" t="str">
        <f>TRIM(LEFT(Customer_Table[[#This Row],[name]],FIND(",",Customer_Table[[#This Row],[name]])-1))</f>
        <v>Flynn</v>
      </c>
    </row>
    <row r="2065" spans="1:5" ht="15.6" x14ac:dyDescent="0.3">
      <c r="A2065" s="1" t="s">
        <v>303</v>
      </c>
      <c r="B2065" s="1" t="s">
        <v>4447</v>
      </c>
      <c r="C2065" t="str">
        <f>TRIM(MID(Customer_Table[[#This Row],[name]],FIND(",",Customer_Table[[#This Row],[name]])+1,3))</f>
        <v>Ms</v>
      </c>
      <c r="D2065" t="str">
        <f t="shared" si="32"/>
        <v>Stephanie</v>
      </c>
      <c r="E2065" t="str">
        <f>TRIM(LEFT(Customer_Table[[#This Row],[name]],FIND(",",Customer_Table[[#This Row],[name]])-1))</f>
        <v>Knast</v>
      </c>
    </row>
    <row r="2066" spans="1:5" ht="15.6" x14ac:dyDescent="0.3">
      <c r="A2066" s="1" t="s">
        <v>302</v>
      </c>
      <c r="B2066" s="1" t="s">
        <v>4448</v>
      </c>
      <c r="C2066" t="str">
        <f>TRIM(MID(Customer_Table[[#This Row],[name]],FIND(",",Customer_Table[[#This Row],[name]])+1,3))</f>
        <v>Ms</v>
      </c>
      <c r="D2066" t="str">
        <f t="shared" si="32"/>
        <v>Caroline F.</v>
      </c>
      <c r="E2066" t="str">
        <f>TRIM(LEFT(Customer_Table[[#This Row],[name]],FIND(",",Customer_Table[[#This Row],[name]])-1))</f>
        <v>Lucas</v>
      </c>
    </row>
    <row r="2067" spans="1:5" ht="15.6" x14ac:dyDescent="0.3">
      <c r="A2067" s="1" t="s">
        <v>301</v>
      </c>
      <c r="B2067" s="1" t="s">
        <v>4449</v>
      </c>
      <c r="C2067" t="str">
        <f>TRIM(MID(Customer_Table[[#This Row],[name]],FIND(",",Customer_Table[[#This Row],[name]])+1,3))</f>
        <v>Ms</v>
      </c>
      <c r="D2067" t="str">
        <f t="shared" si="32"/>
        <v>Julia J.</v>
      </c>
      <c r="E2067" t="str">
        <f>TRIM(LEFT(Customer_Table[[#This Row],[name]],FIND(",",Customer_Table[[#This Row],[name]])-1))</f>
        <v>Thomas</v>
      </c>
    </row>
    <row r="2068" spans="1:5" ht="15.6" x14ac:dyDescent="0.3">
      <c r="A2068" s="1" t="s">
        <v>299</v>
      </c>
      <c r="B2068" s="1" t="s">
        <v>4450</v>
      </c>
      <c r="C2068" t="str">
        <f>TRIM(MID(Customer_Table[[#This Row],[name]],FIND(",",Customer_Table[[#This Row],[name]])+1,3))</f>
        <v>Mr</v>
      </c>
      <c r="D2068" t="str">
        <f t="shared" si="32"/>
        <v>Jack</v>
      </c>
      <c r="E2068" t="str">
        <f>TRIM(LEFT(Customer_Table[[#This Row],[name]],FIND(",",Customer_Table[[#This Row],[name]])-1))</f>
        <v>Cherewatti</v>
      </c>
    </row>
    <row r="2069" spans="1:5" ht="15.6" x14ac:dyDescent="0.3">
      <c r="A2069" s="1" t="s">
        <v>298</v>
      </c>
      <c r="B2069" s="1" t="s">
        <v>4451</v>
      </c>
      <c r="C2069" t="str">
        <f>TRIM(MID(Customer_Table[[#This Row],[name]],FIND(",",Customer_Table[[#This Row],[name]])+1,3))</f>
        <v>Mr</v>
      </c>
      <c r="D2069" t="str">
        <f t="shared" si="32"/>
        <v>Bernat</v>
      </c>
      <c r="E2069" t="str">
        <f>TRIM(LEFT(Customer_Table[[#This Row],[name]],FIND(",",Customer_Table[[#This Row],[name]])-1))</f>
        <v>Olle</v>
      </c>
    </row>
    <row r="2070" spans="1:5" ht="15.6" x14ac:dyDescent="0.3">
      <c r="A2070" s="1" t="s">
        <v>297</v>
      </c>
      <c r="B2070" s="1" t="s">
        <v>4452</v>
      </c>
      <c r="C2070" t="str">
        <f>TRIM(MID(Customer_Table[[#This Row],[name]],FIND(",",Customer_Table[[#This Row],[name]])+1,3))</f>
        <v>Mr</v>
      </c>
      <c r="D2070" t="str">
        <f t="shared" si="32"/>
        <v>Hicham</v>
      </c>
      <c r="E2070" t="str">
        <f>TRIM(LEFT(Customer_Table[[#This Row],[name]],FIND(",",Customer_Table[[#This Row],[name]])-1))</f>
        <v>Hamsi</v>
      </c>
    </row>
    <row r="2071" spans="1:5" ht="15.6" x14ac:dyDescent="0.3">
      <c r="A2071" s="1" t="s">
        <v>296</v>
      </c>
      <c r="B2071" s="1" t="s">
        <v>4453</v>
      </c>
      <c r="C2071" t="str">
        <f>TRIM(MID(Customer_Table[[#This Row],[name]],FIND(",",Customer_Table[[#This Row],[name]])+1,3))</f>
        <v>Ms</v>
      </c>
      <c r="D2071" t="str">
        <f t="shared" si="32"/>
        <v>Sarah</v>
      </c>
      <c r="E2071" t="str">
        <f>TRIM(LEFT(Customer_Table[[#This Row],[name]],FIND(",",Customer_Table[[#This Row],[name]])-1))</f>
        <v>Finnegan</v>
      </c>
    </row>
    <row r="2072" spans="1:5" ht="15.6" x14ac:dyDescent="0.3">
      <c r="A2072" s="1" t="s">
        <v>295</v>
      </c>
      <c r="B2072" s="1" t="s">
        <v>4454</v>
      </c>
      <c r="C2072" t="str">
        <f>TRIM(MID(Customer_Table[[#This Row],[name]],FIND(",",Customer_Table[[#This Row],[name]])+1,3))</f>
        <v>Mr</v>
      </c>
      <c r="D2072" t="str">
        <f t="shared" si="32"/>
        <v>Anthony S</v>
      </c>
      <c r="E2072" t="str">
        <f>TRIM(LEFT(Customer_Table[[#This Row],[name]],FIND(",",Customer_Table[[#This Row],[name]])-1))</f>
        <v>Walsh</v>
      </c>
    </row>
    <row r="2073" spans="1:5" ht="15.6" x14ac:dyDescent="0.3">
      <c r="A2073" s="1" t="s">
        <v>294</v>
      </c>
      <c r="B2073" s="1" t="s">
        <v>4455</v>
      </c>
      <c r="C2073" t="str">
        <f>TRIM(MID(Customer_Table[[#This Row],[name]],FIND(",",Customer_Table[[#This Row],[name]])+1,3))</f>
        <v>Ms</v>
      </c>
      <c r="D2073" t="str">
        <f t="shared" si="32"/>
        <v>Elisabetta</v>
      </c>
      <c r="E2073" t="str">
        <f>TRIM(LEFT(Customer_Table[[#This Row],[name]],FIND(",",Customer_Table[[#This Row],[name]])-1))</f>
        <v>Villa</v>
      </c>
    </row>
    <row r="2074" spans="1:5" ht="15.6" x14ac:dyDescent="0.3">
      <c r="A2074" s="1" t="s">
        <v>293</v>
      </c>
      <c r="B2074" s="1" t="s">
        <v>4456</v>
      </c>
      <c r="C2074" t="str">
        <f>TRIM(MID(Customer_Table[[#This Row],[name]],FIND(",",Customer_Table[[#This Row],[name]])+1,3))</f>
        <v>Mr</v>
      </c>
      <c r="D2074" t="str">
        <f t="shared" si="32"/>
        <v>Trevor N.</v>
      </c>
      <c r="E2074" t="str">
        <f>TRIM(LEFT(Customer_Table[[#This Row],[name]],FIND(",",Customer_Table[[#This Row],[name]])-1))</f>
        <v>Cable</v>
      </c>
    </row>
    <row r="2075" spans="1:5" ht="15.6" x14ac:dyDescent="0.3">
      <c r="A2075" s="1" t="s">
        <v>292</v>
      </c>
      <c r="B2075" s="1" t="s">
        <v>4457</v>
      </c>
      <c r="C2075" t="str">
        <f>TRIM(MID(Customer_Table[[#This Row],[name]],FIND(",",Customer_Table[[#This Row],[name]])+1,3))</f>
        <v>Ms</v>
      </c>
      <c r="D2075" t="str">
        <f t="shared" si="32"/>
        <v>Nancy</v>
      </c>
      <c r="E2075" t="str">
        <f>TRIM(LEFT(Customer_Table[[#This Row],[name]],FIND(",",Customer_Table[[#This Row],[name]])-1))</f>
        <v>Eiring</v>
      </c>
    </row>
    <row r="2076" spans="1:5" ht="15.6" x14ac:dyDescent="0.3">
      <c r="A2076" s="1" t="s">
        <v>291</v>
      </c>
      <c r="B2076" s="1" t="s">
        <v>4458</v>
      </c>
      <c r="C2076" t="str">
        <f>TRIM(MID(Customer_Table[[#This Row],[name]],FIND(",",Customer_Table[[#This Row],[name]])+1,3))</f>
        <v>Ms</v>
      </c>
      <c r="D2076" t="str">
        <f t="shared" si="32"/>
        <v>Allison R.</v>
      </c>
      <c r="E2076" t="str">
        <f>TRIM(LEFT(Customer_Table[[#This Row],[name]],FIND(",",Customer_Table[[#This Row],[name]])-1))</f>
        <v>Connor</v>
      </c>
    </row>
    <row r="2077" spans="1:5" ht="15.6" x14ac:dyDescent="0.3">
      <c r="A2077" s="1" t="s">
        <v>290</v>
      </c>
      <c r="B2077" s="1" t="s">
        <v>4459</v>
      </c>
      <c r="C2077" t="str">
        <f>TRIM(MID(Customer_Table[[#This Row],[name]],FIND(",",Customer_Table[[#This Row],[name]])+1,3))</f>
        <v>Mr</v>
      </c>
      <c r="D2077" t="str">
        <f t="shared" si="32"/>
        <v>Robert J.</v>
      </c>
      <c r="E2077" t="str">
        <f>TRIM(LEFT(Customer_Table[[#This Row],[name]],FIND(",",Customer_Table[[#This Row],[name]])-1))</f>
        <v>Friedman</v>
      </c>
    </row>
    <row r="2078" spans="1:5" ht="15.6" x14ac:dyDescent="0.3">
      <c r="A2078" s="1" t="s">
        <v>289</v>
      </c>
      <c r="B2078" s="1" t="s">
        <v>4460</v>
      </c>
      <c r="C2078" t="str">
        <f>TRIM(MID(Customer_Table[[#This Row],[name]],FIND(",",Customer_Table[[#This Row],[name]])+1,3))</f>
        <v>Mr</v>
      </c>
      <c r="D2078" t="str">
        <f t="shared" si="32"/>
        <v>Nicholas</v>
      </c>
      <c r="E2078" t="str">
        <f>TRIM(LEFT(Customer_Table[[#This Row],[name]],FIND(",",Customer_Table[[#This Row],[name]])-1))</f>
        <v>Croker</v>
      </c>
    </row>
    <row r="2079" spans="1:5" ht="15.6" x14ac:dyDescent="0.3">
      <c r="A2079" s="1" t="s">
        <v>288</v>
      </c>
      <c r="B2079" s="1" t="s">
        <v>4461</v>
      </c>
      <c r="C2079" t="str">
        <f>TRIM(MID(Customer_Table[[#This Row],[name]],FIND(",",Customer_Table[[#This Row],[name]])+1,3))</f>
        <v>Mr</v>
      </c>
      <c r="D2079" t="str">
        <f t="shared" si="32"/>
        <v>Kevin L</v>
      </c>
      <c r="E2079" t="str">
        <f>TRIM(LEFT(Customer_Table[[#This Row],[name]],FIND(",",Customer_Table[[#This Row],[name]])-1))</f>
        <v>Beganics</v>
      </c>
    </row>
    <row r="2080" spans="1:5" ht="15.6" x14ac:dyDescent="0.3">
      <c r="A2080" s="1" t="s">
        <v>287</v>
      </c>
      <c r="B2080" s="1" t="s">
        <v>4462</v>
      </c>
      <c r="C2080" t="str">
        <f>TRIM(MID(Customer_Table[[#This Row],[name]],FIND(",",Customer_Table[[#This Row],[name]])+1,3))</f>
        <v>Mr</v>
      </c>
      <c r="D2080" t="str">
        <f t="shared" si="32"/>
        <v>Bryan</v>
      </c>
      <c r="E2080" t="str">
        <f>TRIM(LEFT(Customer_Table[[#This Row],[name]],FIND(",",Customer_Table[[#This Row],[name]])-1))</f>
        <v>Huberty</v>
      </c>
    </row>
    <row r="2081" spans="1:5" ht="15.6" x14ac:dyDescent="0.3">
      <c r="A2081" s="1" t="s">
        <v>286</v>
      </c>
      <c r="B2081" s="1" t="s">
        <v>4463</v>
      </c>
      <c r="C2081" t="str">
        <f>TRIM(MID(Customer_Table[[#This Row],[name]],FIND(",",Customer_Table[[#This Row],[name]])+1,3))</f>
        <v>Ms</v>
      </c>
      <c r="D2081" t="str">
        <f t="shared" si="32"/>
        <v>Janae N.</v>
      </c>
      <c r="E2081" t="str">
        <f>TRIM(LEFT(Customer_Table[[#This Row],[name]],FIND(",",Customer_Table[[#This Row],[name]])-1))</f>
        <v>Jacobs</v>
      </c>
    </row>
    <row r="2082" spans="1:5" ht="15.6" x14ac:dyDescent="0.3">
      <c r="A2082" s="1" t="s">
        <v>285</v>
      </c>
      <c r="B2082" s="1" t="s">
        <v>4464</v>
      </c>
      <c r="C2082" t="str">
        <f>TRIM(MID(Customer_Table[[#This Row],[name]],FIND(",",Customer_Table[[#This Row],[name]])+1,3))</f>
        <v>Ms</v>
      </c>
      <c r="D2082" t="str">
        <f t="shared" si="32"/>
        <v>Audrey</v>
      </c>
      <c r="E2082" t="str">
        <f>TRIM(LEFT(Customer_Table[[#This Row],[name]],FIND(",",Customer_Table[[#This Row],[name]])-1))</f>
        <v>Hazlehurst</v>
      </c>
    </row>
    <row r="2083" spans="1:5" ht="15.6" x14ac:dyDescent="0.3">
      <c r="A2083" s="1" t="s">
        <v>284</v>
      </c>
      <c r="B2083" s="1" t="s">
        <v>4465</v>
      </c>
      <c r="C2083" t="str">
        <f>TRIM(MID(Customer_Table[[#This Row],[name]],FIND(",",Customer_Table[[#This Row],[name]])+1,3))</f>
        <v>Ms</v>
      </c>
      <c r="D2083" t="str">
        <f t="shared" si="32"/>
        <v>Laura</v>
      </c>
      <c r="E2083" t="str">
        <f>TRIM(LEFT(Customer_Table[[#This Row],[name]],FIND(",",Customer_Table[[#This Row],[name]])-1))</f>
        <v>Marin</v>
      </c>
    </row>
    <row r="2084" spans="1:5" ht="15.6" x14ac:dyDescent="0.3">
      <c r="A2084" s="1" t="s">
        <v>283</v>
      </c>
      <c r="B2084" s="1" t="s">
        <v>4466</v>
      </c>
      <c r="C2084" t="str">
        <f>TRIM(MID(Customer_Table[[#This Row],[name]],FIND(",",Customer_Table[[#This Row],[name]])+1,3))</f>
        <v>Ms</v>
      </c>
      <c r="D2084" t="str">
        <f t="shared" si="32"/>
        <v>Nicole F</v>
      </c>
      <c r="E2084" t="str">
        <f>TRIM(LEFT(Customer_Table[[#This Row],[name]],FIND(",",Customer_Table[[#This Row],[name]])-1))</f>
        <v>Dear</v>
      </c>
    </row>
    <row r="2085" spans="1:5" ht="15.6" x14ac:dyDescent="0.3">
      <c r="A2085" s="1" t="s">
        <v>282</v>
      </c>
      <c r="B2085" s="1" t="s">
        <v>4467</v>
      </c>
      <c r="C2085" t="str">
        <f>TRIM(MID(Customer_Table[[#This Row],[name]],FIND(",",Customer_Table[[#This Row],[name]])+1,3))</f>
        <v>Ms</v>
      </c>
      <c r="D2085" t="str">
        <f t="shared" si="32"/>
        <v>Krista L</v>
      </c>
      <c r="E2085" t="str">
        <f>TRIM(LEFT(Customer_Table[[#This Row],[name]],FIND(",",Customer_Table[[#This Row],[name]])-1))</f>
        <v>Lederer</v>
      </c>
    </row>
    <row r="2086" spans="1:5" ht="15.6" x14ac:dyDescent="0.3">
      <c r="A2086" s="1" t="s">
        <v>281</v>
      </c>
      <c r="B2086" s="1" t="s">
        <v>4468</v>
      </c>
      <c r="C2086" t="str">
        <f>TRIM(MID(Customer_Table[[#This Row],[name]],FIND(",",Customer_Table[[#This Row],[name]])+1,3))</f>
        <v>Ms</v>
      </c>
      <c r="D2086" t="str">
        <f t="shared" si="32"/>
        <v>Denise</v>
      </c>
      <c r="E2086" t="str">
        <f>TRIM(LEFT(Customer_Table[[#This Row],[name]],FIND(",",Customer_Table[[#This Row],[name]])-1))</f>
        <v>Robson</v>
      </c>
    </row>
    <row r="2087" spans="1:5" ht="15.6" x14ac:dyDescent="0.3">
      <c r="A2087" s="1" t="s">
        <v>280</v>
      </c>
      <c r="B2087" s="1" t="s">
        <v>4469</v>
      </c>
      <c r="C2087" t="str">
        <f>TRIM(MID(Customer_Table[[#This Row],[name]],FIND(",",Customer_Table[[#This Row],[name]])+1,3))</f>
        <v>Mr</v>
      </c>
      <c r="D2087" t="str">
        <f t="shared" si="32"/>
        <v>Ariel</v>
      </c>
      <c r="E2087" t="str">
        <f>TRIM(LEFT(Customer_Table[[#This Row],[name]],FIND(",",Customer_Table[[#This Row],[name]])-1))</f>
        <v>Galvan</v>
      </c>
    </row>
    <row r="2088" spans="1:5" ht="15.6" x14ac:dyDescent="0.3">
      <c r="A2088" s="1" t="s">
        <v>279</v>
      </c>
      <c r="B2088" s="1" t="s">
        <v>4470</v>
      </c>
      <c r="C2088" t="str">
        <f>TRIM(MID(Customer_Table[[#This Row],[name]],FIND(",",Customer_Table[[#This Row],[name]])+1,3))</f>
        <v>Mr</v>
      </c>
      <c r="D2088" t="str">
        <f t="shared" si="32"/>
        <v>Jeremy</v>
      </c>
      <c r="E2088" t="str">
        <f>TRIM(LEFT(Customer_Table[[#This Row],[name]],FIND(",",Customer_Table[[#This Row],[name]])-1))</f>
        <v>Walsh</v>
      </c>
    </row>
    <row r="2089" spans="1:5" ht="15.6" x14ac:dyDescent="0.3">
      <c r="A2089" s="1" t="s">
        <v>278</v>
      </c>
      <c r="B2089" s="1" t="s">
        <v>4471</v>
      </c>
      <c r="C2089" t="str">
        <f>TRIM(MID(Customer_Table[[#This Row],[name]],FIND(",",Customer_Table[[#This Row],[name]])+1,3))</f>
        <v>Ms</v>
      </c>
      <c r="D2089" t="str">
        <f t="shared" si="32"/>
        <v>Rosalie</v>
      </c>
      <c r="E2089" t="str">
        <f>TRIM(LEFT(Customer_Table[[#This Row],[name]],FIND(",",Customer_Table[[#This Row],[name]])-1))</f>
        <v>Teeuwen</v>
      </c>
    </row>
    <row r="2090" spans="1:5" ht="15.6" x14ac:dyDescent="0.3">
      <c r="A2090" s="1" t="s">
        <v>277</v>
      </c>
      <c r="B2090" s="1" t="s">
        <v>4472</v>
      </c>
      <c r="C2090" t="str">
        <f>TRIM(MID(Customer_Table[[#This Row],[name]],FIND(",",Customer_Table[[#This Row],[name]])+1,3))</f>
        <v>Mr</v>
      </c>
      <c r="D2090" t="str">
        <f t="shared" si="32"/>
        <v>Jay</v>
      </c>
      <c r="E2090" t="str">
        <f>TRIM(LEFT(Customer_Table[[#This Row],[name]],FIND(",",Customer_Table[[#This Row],[name]])-1))</f>
        <v>List</v>
      </c>
    </row>
    <row r="2091" spans="1:5" ht="15.6" x14ac:dyDescent="0.3">
      <c r="A2091" s="1" t="s">
        <v>275</v>
      </c>
      <c r="B2091" s="1" t="s">
        <v>4473</v>
      </c>
      <c r="C2091" t="str">
        <f>TRIM(MID(Customer_Table[[#This Row],[name]],FIND(",",Customer_Table[[#This Row],[name]])+1,3))</f>
        <v>Mr</v>
      </c>
      <c r="D2091" t="str">
        <f t="shared" si="32"/>
        <v>Vitaliy</v>
      </c>
      <c r="E2091" t="str">
        <f>TRIM(LEFT(Customer_Table[[#This Row],[name]],FIND(",",Customer_Table[[#This Row],[name]])-1))</f>
        <v>Shafar</v>
      </c>
    </row>
    <row r="2092" spans="1:5" ht="15.6" x14ac:dyDescent="0.3">
      <c r="A2092" s="1" t="s">
        <v>274</v>
      </c>
      <c r="B2092" s="1" t="s">
        <v>4474</v>
      </c>
      <c r="C2092" t="str">
        <f>TRIM(MID(Customer_Table[[#This Row],[name]],FIND(",",Customer_Table[[#This Row],[name]])+1,3))</f>
        <v>Mr</v>
      </c>
      <c r="D2092" t="str">
        <f t="shared" si="32"/>
        <v>Benjamin W.</v>
      </c>
      <c r="E2092" t="str">
        <f>TRIM(LEFT(Customer_Table[[#This Row],[name]],FIND(",",Customer_Table[[#This Row],[name]])-1))</f>
        <v>Copenhaver</v>
      </c>
    </row>
    <row r="2093" spans="1:5" ht="15.6" x14ac:dyDescent="0.3">
      <c r="A2093" s="1" t="s">
        <v>273</v>
      </c>
      <c r="B2093" s="1" t="s">
        <v>4475</v>
      </c>
      <c r="C2093" t="str">
        <f>TRIM(MID(Customer_Table[[#This Row],[name]],FIND(",",Customer_Table[[#This Row],[name]])+1,3))</f>
        <v>Mr</v>
      </c>
      <c r="D2093" t="str">
        <f t="shared" si="32"/>
        <v>Jesse</v>
      </c>
      <c r="E2093" t="str">
        <f>TRIM(LEFT(Customer_Table[[#This Row],[name]],FIND(",",Customer_Table[[#This Row],[name]])-1))</f>
        <v>Stump</v>
      </c>
    </row>
    <row r="2094" spans="1:5" ht="15.6" x14ac:dyDescent="0.3">
      <c r="A2094" s="1" t="s">
        <v>272</v>
      </c>
      <c r="B2094" s="1" t="s">
        <v>4476</v>
      </c>
      <c r="C2094" t="str">
        <f>TRIM(MID(Customer_Table[[#This Row],[name]],FIND(",",Customer_Table[[#This Row],[name]])+1,3))</f>
        <v>Mr</v>
      </c>
      <c r="D2094" t="str">
        <f t="shared" si="32"/>
        <v>Mark</v>
      </c>
      <c r="E2094" t="str">
        <f>TRIM(LEFT(Customer_Table[[#This Row],[name]],FIND(",",Customer_Table[[#This Row],[name]])-1))</f>
        <v>Wehrman</v>
      </c>
    </row>
    <row r="2095" spans="1:5" ht="15.6" x14ac:dyDescent="0.3">
      <c r="A2095" s="1" t="s">
        <v>271</v>
      </c>
      <c r="B2095" s="1" t="s">
        <v>4477</v>
      </c>
      <c r="C2095" t="str">
        <f>TRIM(MID(Customer_Table[[#This Row],[name]],FIND(",",Customer_Table[[#This Row],[name]])+1,3))</f>
        <v>Ms</v>
      </c>
      <c r="D2095" t="str">
        <f t="shared" si="32"/>
        <v>Lauren</v>
      </c>
      <c r="E2095" t="str">
        <f>TRIM(LEFT(Customer_Table[[#This Row],[name]],FIND(",",Customer_Table[[#This Row],[name]])-1))</f>
        <v>Sischo</v>
      </c>
    </row>
    <row r="2096" spans="1:5" ht="15.6" x14ac:dyDescent="0.3">
      <c r="A2096" s="1" t="s">
        <v>270</v>
      </c>
      <c r="B2096" s="1" t="s">
        <v>4478</v>
      </c>
      <c r="C2096" t="str">
        <f>TRIM(MID(Customer_Table[[#This Row],[name]],FIND(",",Customer_Table[[#This Row],[name]])+1,3))</f>
        <v>Mr</v>
      </c>
      <c r="D2096" t="str">
        <f t="shared" si="32"/>
        <v>Massimiliano</v>
      </c>
      <c r="E2096" t="str">
        <f>TRIM(LEFT(Customer_Table[[#This Row],[name]],FIND(",",Customer_Table[[#This Row],[name]])-1))</f>
        <v>Fonti</v>
      </c>
    </row>
    <row r="2097" spans="1:5" ht="15.6" x14ac:dyDescent="0.3">
      <c r="A2097" s="1" t="s">
        <v>269</v>
      </c>
      <c r="B2097" s="1" t="s">
        <v>4479</v>
      </c>
      <c r="C2097" t="str">
        <f>TRIM(MID(Customer_Table[[#This Row],[name]],FIND(",",Customer_Table[[#This Row],[name]])+1,3))</f>
        <v>Mr</v>
      </c>
      <c r="D2097" t="str">
        <f t="shared" si="32"/>
        <v>Josh</v>
      </c>
      <c r="E2097" t="str">
        <f>TRIM(LEFT(Customer_Table[[#This Row],[name]],FIND(",",Customer_Table[[#This Row],[name]])-1))</f>
        <v>Merlis</v>
      </c>
    </row>
    <row r="2098" spans="1:5" ht="15.6" x14ac:dyDescent="0.3">
      <c r="A2098" s="1" t="s">
        <v>268</v>
      </c>
      <c r="B2098" s="1" t="s">
        <v>4480</v>
      </c>
      <c r="C2098" t="str">
        <f>TRIM(MID(Customer_Table[[#This Row],[name]],FIND(",",Customer_Table[[#This Row],[name]])+1,3))</f>
        <v>Mr</v>
      </c>
      <c r="D2098" t="str">
        <f t="shared" si="32"/>
        <v>Kiyokatsu</v>
      </c>
      <c r="E2098" t="str">
        <f>TRIM(LEFT(Customer_Table[[#This Row],[name]],FIND(",",Customer_Table[[#This Row],[name]])-1))</f>
        <v>Hasegawa</v>
      </c>
    </row>
    <row r="2099" spans="1:5" ht="15.6" x14ac:dyDescent="0.3">
      <c r="A2099" s="1" t="s">
        <v>267</v>
      </c>
      <c r="B2099" s="1" t="s">
        <v>4481</v>
      </c>
      <c r="C2099" t="str">
        <f>TRIM(MID(Customer_Table[[#This Row],[name]],FIND(",",Customer_Table[[#This Row],[name]])+1,3))</f>
        <v>Ms</v>
      </c>
      <c r="D2099" t="str">
        <f t="shared" si="32"/>
        <v>Amanda L</v>
      </c>
      <c r="E2099" t="str">
        <f>TRIM(LEFT(Customer_Table[[#This Row],[name]],FIND(",",Customer_Table[[#This Row],[name]])-1))</f>
        <v>Haselden</v>
      </c>
    </row>
    <row r="2100" spans="1:5" ht="15.6" x14ac:dyDescent="0.3">
      <c r="A2100" s="1" t="s">
        <v>266</v>
      </c>
      <c r="B2100" s="1" t="s">
        <v>4482</v>
      </c>
      <c r="C2100" t="str">
        <f>TRIM(MID(Customer_Table[[#This Row],[name]],FIND(",",Customer_Table[[#This Row],[name]])+1,3))</f>
        <v>Mr</v>
      </c>
      <c r="D2100" t="str">
        <f t="shared" si="32"/>
        <v>Matthew</v>
      </c>
      <c r="E2100" t="str">
        <f>TRIM(LEFT(Customer_Table[[#This Row],[name]],FIND(",",Customer_Table[[#This Row],[name]])-1))</f>
        <v>Simonson</v>
      </c>
    </row>
    <row r="2101" spans="1:5" ht="15.6" x14ac:dyDescent="0.3">
      <c r="A2101" s="1" t="s">
        <v>265</v>
      </c>
      <c r="B2101" s="1" t="s">
        <v>4483</v>
      </c>
      <c r="C2101" t="str">
        <f>TRIM(MID(Customer_Table[[#This Row],[name]],FIND(",",Customer_Table[[#This Row],[name]])+1,3))</f>
        <v>Ms</v>
      </c>
      <c r="D2101" t="str">
        <f t="shared" si="32"/>
        <v>Julia M</v>
      </c>
      <c r="E2101" t="str">
        <f>TRIM(LEFT(Customer_Table[[#This Row],[name]],FIND(",",Customer_Table[[#This Row],[name]])-1))</f>
        <v>Montag</v>
      </c>
    </row>
    <row r="2102" spans="1:5" ht="15.6" x14ac:dyDescent="0.3">
      <c r="A2102" s="1" t="s">
        <v>264</v>
      </c>
      <c r="B2102" s="1" t="s">
        <v>4484</v>
      </c>
      <c r="C2102" t="str">
        <f>TRIM(MID(Customer_Table[[#This Row],[name]],FIND(",",Customer_Table[[#This Row],[name]])+1,3))</f>
        <v>Ms</v>
      </c>
      <c r="D2102" t="str">
        <f t="shared" si="32"/>
        <v>Rhea</v>
      </c>
      <c r="E2102" t="str">
        <f>TRIM(LEFT(Customer_Table[[#This Row],[name]],FIND(",",Customer_Table[[#This Row],[name]])-1))</f>
        <v>Deroian</v>
      </c>
    </row>
    <row r="2103" spans="1:5" ht="15.6" x14ac:dyDescent="0.3">
      <c r="A2103" s="1" t="s">
        <v>263</v>
      </c>
      <c r="B2103" s="1" t="s">
        <v>4485</v>
      </c>
      <c r="C2103" t="str">
        <f>TRIM(MID(Customer_Table[[#This Row],[name]],FIND(",",Customer_Table[[#This Row],[name]])+1,3))</f>
        <v>Mr</v>
      </c>
      <c r="D2103" t="str">
        <f t="shared" si="32"/>
        <v>Justin</v>
      </c>
      <c r="E2103" t="str">
        <f>TRIM(LEFT(Customer_Table[[#This Row],[name]],FIND(",",Customer_Table[[#This Row],[name]])-1))</f>
        <v>Goetz</v>
      </c>
    </row>
    <row r="2104" spans="1:5" ht="15.6" x14ac:dyDescent="0.3">
      <c r="A2104" s="1" t="s">
        <v>262</v>
      </c>
      <c r="B2104" s="1" t="s">
        <v>4486</v>
      </c>
      <c r="C2104" t="str">
        <f>TRIM(MID(Customer_Table[[#This Row],[name]],FIND(",",Customer_Table[[#This Row],[name]])+1,3))</f>
        <v>Mr</v>
      </c>
      <c r="D2104" t="str">
        <f t="shared" si="32"/>
        <v>Shamus M.</v>
      </c>
      <c r="E2104" t="str">
        <f>TRIM(LEFT(Customer_Table[[#This Row],[name]],FIND(",",Customer_Table[[#This Row],[name]])-1))</f>
        <v>Brady</v>
      </c>
    </row>
    <row r="2105" spans="1:5" ht="15.6" x14ac:dyDescent="0.3">
      <c r="A2105" s="1" t="s">
        <v>261</v>
      </c>
      <c r="B2105" s="1" t="s">
        <v>4487</v>
      </c>
      <c r="C2105" t="str">
        <f>TRIM(MID(Customer_Table[[#This Row],[name]],FIND(",",Customer_Table[[#This Row],[name]])+1,3))</f>
        <v>Mr</v>
      </c>
      <c r="D2105" t="str">
        <f t="shared" si="32"/>
        <v>Mike</v>
      </c>
      <c r="E2105" t="str">
        <f>TRIM(LEFT(Customer_Table[[#This Row],[name]],FIND(",",Customer_Table[[#This Row],[name]])-1))</f>
        <v>Moran</v>
      </c>
    </row>
    <row r="2106" spans="1:5" ht="15.6" x14ac:dyDescent="0.3">
      <c r="A2106" s="1" t="s">
        <v>260</v>
      </c>
      <c r="B2106" s="1" t="s">
        <v>4488</v>
      </c>
      <c r="C2106" t="str">
        <f>TRIM(MID(Customer_Table[[#This Row],[name]],FIND(",",Customer_Table[[#This Row],[name]])+1,3))</f>
        <v>Ms</v>
      </c>
      <c r="D2106" t="str">
        <f t="shared" si="32"/>
        <v>Mary Beth</v>
      </c>
      <c r="E2106" t="str">
        <f>TRIM(LEFT(Customer_Table[[#This Row],[name]],FIND(",",Customer_Table[[#This Row],[name]])-1))</f>
        <v>Strickler</v>
      </c>
    </row>
    <row r="2107" spans="1:5" ht="15.6" x14ac:dyDescent="0.3">
      <c r="A2107" s="1" t="s">
        <v>259</v>
      </c>
      <c r="B2107" s="1" t="s">
        <v>4489</v>
      </c>
      <c r="C2107" t="str">
        <f>TRIM(MID(Customer_Table[[#This Row],[name]],FIND(",",Customer_Table[[#This Row],[name]])+1,3))</f>
        <v>Ms</v>
      </c>
      <c r="D2107" t="str">
        <f t="shared" si="32"/>
        <v>Erin</v>
      </c>
      <c r="E2107" t="str">
        <f>TRIM(LEFT(Customer_Table[[#This Row],[name]],FIND(",",Customer_Table[[#This Row],[name]])-1))</f>
        <v>Simone</v>
      </c>
    </row>
    <row r="2108" spans="1:5" ht="15.6" x14ac:dyDescent="0.3">
      <c r="A2108" s="1" t="s">
        <v>258</v>
      </c>
      <c r="B2108" s="1" t="s">
        <v>4490</v>
      </c>
      <c r="C2108" t="str">
        <f>TRIM(MID(Customer_Table[[#This Row],[name]],FIND(",",Customer_Table[[#This Row],[name]])+1,3))</f>
        <v>Ms</v>
      </c>
      <c r="D2108" t="str">
        <f t="shared" si="32"/>
        <v>Hallie</v>
      </c>
      <c r="E2108" t="str">
        <f>TRIM(LEFT(Customer_Table[[#This Row],[name]],FIND(",",Customer_Table[[#This Row],[name]])-1))</f>
        <v>Von Rock</v>
      </c>
    </row>
    <row r="2109" spans="1:5" ht="15.6" x14ac:dyDescent="0.3">
      <c r="A2109" s="1" t="s">
        <v>257</v>
      </c>
      <c r="B2109" s="1" t="s">
        <v>4491</v>
      </c>
      <c r="C2109" t="str">
        <f>TRIM(MID(Customer_Table[[#This Row],[name]],FIND(",",Customer_Table[[#This Row],[name]])+1,3))</f>
        <v>Ms</v>
      </c>
      <c r="D2109" t="str">
        <f t="shared" si="32"/>
        <v>Paige P</v>
      </c>
      <c r="E2109" t="str">
        <f>TRIM(LEFT(Customer_Table[[#This Row],[name]],FIND(",",Customer_Table[[#This Row],[name]])-1))</f>
        <v>Woodard</v>
      </c>
    </row>
    <row r="2110" spans="1:5" ht="15.6" x14ac:dyDescent="0.3">
      <c r="A2110" s="1" t="s">
        <v>256</v>
      </c>
      <c r="B2110" s="1" t="s">
        <v>4492</v>
      </c>
      <c r="C2110" t="str">
        <f>TRIM(MID(Customer_Table[[#This Row],[name]],FIND(",",Customer_Table[[#This Row],[name]])+1,3))</f>
        <v>Ms</v>
      </c>
      <c r="D2110" t="str">
        <f t="shared" si="32"/>
        <v>Ji</v>
      </c>
      <c r="E2110" t="str">
        <f>TRIM(LEFT(Customer_Table[[#This Row],[name]],FIND(",",Customer_Table[[#This Row],[name]])-1))</f>
        <v>Li</v>
      </c>
    </row>
    <row r="2111" spans="1:5" ht="15.6" x14ac:dyDescent="0.3">
      <c r="A2111" s="1" t="s">
        <v>255</v>
      </c>
      <c r="B2111" s="1" t="s">
        <v>4493</v>
      </c>
      <c r="C2111" t="str">
        <f>TRIM(MID(Customer_Table[[#This Row],[name]],FIND(",",Customer_Table[[#This Row],[name]])+1,3))</f>
        <v>Ms</v>
      </c>
      <c r="D2111" t="str">
        <f t="shared" si="32"/>
        <v>Carissa A</v>
      </c>
      <c r="E2111" t="str">
        <f>TRIM(LEFT(Customer_Table[[#This Row],[name]],FIND(",",Customer_Table[[#This Row],[name]])-1))</f>
        <v>Sinda</v>
      </c>
    </row>
    <row r="2112" spans="1:5" ht="15.6" x14ac:dyDescent="0.3">
      <c r="A2112" s="1" t="s">
        <v>254</v>
      </c>
      <c r="B2112" s="1" t="s">
        <v>4494</v>
      </c>
      <c r="C2112" t="str">
        <f>TRIM(MID(Customer_Table[[#This Row],[name]],FIND(",",Customer_Table[[#This Row],[name]])+1,3))</f>
        <v>Ms</v>
      </c>
      <c r="D2112" t="str">
        <f t="shared" si="32"/>
        <v>Mona</v>
      </c>
      <c r="E2112" t="str">
        <f>TRIM(LEFT(Customer_Table[[#This Row],[name]],FIND(",",Customer_Table[[#This Row],[name]])-1))</f>
        <v>Rydland</v>
      </c>
    </row>
    <row r="2113" spans="1:5" ht="15.6" x14ac:dyDescent="0.3">
      <c r="A2113" s="1" t="s">
        <v>253</v>
      </c>
      <c r="B2113" s="1" t="s">
        <v>4495</v>
      </c>
      <c r="C2113" t="str">
        <f>TRIM(MID(Customer_Table[[#This Row],[name]],FIND(",",Customer_Table[[#This Row],[name]])+1,3))</f>
        <v>Ms</v>
      </c>
      <c r="D2113" t="str">
        <f t="shared" si="32"/>
        <v>Kristin R.</v>
      </c>
      <c r="E2113" t="str">
        <f>TRIM(LEFT(Customer_Table[[#This Row],[name]],FIND(",",Customer_Table[[#This Row],[name]])-1))</f>
        <v>Vespa</v>
      </c>
    </row>
    <row r="2114" spans="1:5" ht="15.6" x14ac:dyDescent="0.3">
      <c r="A2114" s="1" t="s">
        <v>252</v>
      </c>
      <c r="B2114" s="1" t="s">
        <v>4496</v>
      </c>
      <c r="C2114" t="str">
        <f>TRIM(MID(Customer_Table[[#This Row],[name]],FIND(",",Customer_Table[[#This Row],[name]])+1,3))</f>
        <v>Ms</v>
      </c>
      <c r="D2114" t="str">
        <f t="shared" ref="D2114:D2177" si="33">TRIM(MID(B2114,FIND(" ",B2114,FIND(",",B2114)+2)+1,LEN(B2114)))</f>
        <v>Beth</v>
      </c>
      <c r="E2114" t="str">
        <f>TRIM(LEFT(Customer_Table[[#This Row],[name]],FIND(",",Customer_Table[[#This Row],[name]])-1))</f>
        <v>Meadows</v>
      </c>
    </row>
    <row r="2115" spans="1:5" ht="15.6" x14ac:dyDescent="0.3">
      <c r="A2115" s="1" t="s">
        <v>251</v>
      </c>
      <c r="B2115" s="1" t="s">
        <v>4497</v>
      </c>
      <c r="C2115" t="str">
        <f>TRIM(MID(Customer_Table[[#This Row],[name]],FIND(",",Customer_Table[[#This Row],[name]])+1,3))</f>
        <v>Ms</v>
      </c>
      <c r="D2115" t="str">
        <f t="shared" si="33"/>
        <v>Allison</v>
      </c>
      <c r="E2115" t="str">
        <f>TRIM(LEFT(Customer_Table[[#This Row],[name]],FIND(",",Customer_Table[[#This Row],[name]])-1))</f>
        <v>Toppen</v>
      </c>
    </row>
    <row r="2116" spans="1:5" ht="15.6" x14ac:dyDescent="0.3">
      <c r="A2116" s="1" t="s">
        <v>250</v>
      </c>
      <c r="B2116" s="1" t="s">
        <v>4498</v>
      </c>
      <c r="C2116" t="str">
        <f>TRIM(MID(Customer_Table[[#This Row],[name]],FIND(",",Customer_Table[[#This Row],[name]])+1,3))</f>
        <v>Ms</v>
      </c>
      <c r="D2116" t="str">
        <f t="shared" si="33"/>
        <v>Ashley E</v>
      </c>
      <c r="E2116" t="str">
        <f>TRIM(LEFT(Customer_Table[[#This Row],[name]],FIND(",",Customer_Table[[#This Row],[name]])-1))</f>
        <v>Ermer</v>
      </c>
    </row>
    <row r="2117" spans="1:5" ht="15.6" x14ac:dyDescent="0.3">
      <c r="A2117" s="1" t="s">
        <v>248</v>
      </c>
      <c r="B2117" s="1" t="s">
        <v>4499</v>
      </c>
      <c r="C2117" t="str">
        <f>TRIM(MID(Customer_Table[[#This Row],[name]],FIND(",",Customer_Table[[#This Row],[name]])+1,3))</f>
        <v>Ms</v>
      </c>
      <c r="D2117" t="str">
        <f t="shared" si="33"/>
        <v>Hilary K.</v>
      </c>
      <c r="E2117" t="str">
        <f>TRIM(LEFT(Customer_Table[[#This Row],[name]],FIND(",",Customer_Table[[#This Row],[name]])-1))</f>
        <v>Dionne</v>
      </c>
    </row>
    <row r="2118" spans="1:5" ht="15.6" x14ac:dyDescent="0.3">
      <c r="A2118" s="1" t="s">
        <v>246</v>
      </c>
      <c r="B2118" s="1" t="s">
        <v>4500</v>
      </c>
      <c r="C2118" t="str">
        <f>TRIM(MID(Customer_Table[[#This Row],[name]],FIND(",",Customer_Table[[#This Row],[name]])+1,3))</f>
        <v>Ms</v>
      </c>
      <c r="D2118" t="str">
        <f t="shared" si="33"/>
        <v>Dominique</v>
      </c>
      <c r="E2118" t="str">
        <f>TRIM(LEFT(Customer_Table[[#This Row],[name]],FIND(",",Customer_Table[[#This Row],[name]])-1))</f>
        <v>Stasulli</v>
      </c>
    </row>
    <row r="2119" spans="1:5" ht="15.6" x14ac:dyDescent="0.3">
      <c r="A2119" s="1" t="s">
        <v>245</v>
      </c>
      <c r="B2119" s="1" t="s">
        <v>4501</v>
      </c>
      <c r="C2119" t="str">
        <f>TRIM(MID(Customer_Table[[#This Row],[name]],FIND(",",Customer_Table[[#This Row],[name]])+1,3))</f>
        <v>Mr</v>
      </c>
      <c r="D2119" t="str">
        <f t="shared" si="33"/>
        <v>Carlos I</v>
      </c>
      <c r="E2119" t="str">
        <f>TRIM(LEFT(Customer_Table[[#This Row],[name]],FIND(",",Customer_Table[[#This Row],[name]])-1))</f>
        <v>Duran</v>
      </c>
    </row>
    <row r="2120" spans="1:5" ht="15.6" x14ac:dyDescent="0.3">
      <c r="A2120" s="1" t="s">
        <v>244</v>
      </c>
      <c r="B2120" s="1" t="s">
        <v>4502</v>
      </c>
      <c r="C2120" t="str">
        <f>TRIM(MID(Customer_Table[[#This Row],[name]],FIND(",",Customer_Table[[#This Row],[name]])+1,3))</f>
        <v>Mr</v>
      </c>
      <c r="D2120" t="str">
        <f t="shared" si="33"/>
        <v>Matthew</v>
      </c>
      <c r="E2120" t="str">
        <f>TRIM(LEFT(Customer_Table[[#This Row],[name]],FIND(",",Customer_Table[[#This Row],[name]])-1))</f>
        <v>Klundt</v>
      </c>
    </row>
    <row r="2121" spans="1:5" ht="15.6" x14ac:dyDescent="0.3">
      <c r="A2121" s="1" t="s">
        <v>243</v>
      </c>
      <c r="B2121" s="1" t="s">
        <v>4503</v>
      </c>
      <c r="C2121" t="str">
        <f>TRIM(MID(Customer_Table[[#This Row],[name]],FIND(",",Customer_Table[[#This Row],[name]])+1,3))</f>
        <v>Ms</v>
      </c>
      <c r="D2121" t="str">
        <f t="shared" si="33"/>
        <v>Kara</v>
      </c>
      <c r="E2121" t="str">
        <f>TRIM(LEFT(Customer_Table[[#This Row],[name]],FIND(",",Customer_Table[[#This Row],[name]])-1))</f>
        <v>Waters</v>
      </c>
    </row>
    <row r="2122" spans="1:5" ht="15.6" x14ac:dyDescent="0.3">
      <c r="A2122" s="1" t="s">
        <v>242</v>
      </c>
      <c r="B2122" s="1" t="s">
        <v>4504</v>
      </c>
      <c r="C2122" t="str">
        <f>TRIM(MID(Customer_Table[[#This Row],[name]],FIND(",",Customer_Table[[#This Row],[name]])+1,3))</f>
        <v>Ms</v>
      </c>
      <c r="D2122" t="str">
        <f t="shared" si="33"/>
        <v>Sarah S</v>
      </c>
      <c r="E2122" t="str">
        <f>TRIM(LEFT(Customer_Table[[#This Row],[name]],FIND(",",Customer_Table[[#This Row],[name]])-1))</f>
        <v>Rusk</v>
      </c>
    </row>
    <row r="2123" spans="1:5" ht="15.6" x14ac:dyDescent="0.3">
      <c r="A2123" s="1" t="s">
        <v>241</v>
      </c>
      <c r="B2123" s="1" t="s">
        <v>4505</v>
      </c>
      <c r="C2123" t="str">
        <f>TRIM(MID(Customer_Table[[#This Row],[name]],FIND(",",Customer_Table[[#This Row],[name]])+1,3))</f>
        <v>Ms</v>
      </c>
      <c r="D2123" t="str">
        <f t="shared" si="33"/>
        <v>Shauna R.</v>
      </c>
      <c r="E2123" t="str">
        <f>TRIM(LEFT(Customer_Table[[#This Row],[name]],FIND(",",Customer_Table[[#This Row],[name]])-1))</f>
        <v>Gersbach</v>
      </c>
    </row>
    <row r="2124" spans="1:5" ht="15.6" x14ac:dyDescent="0.3">
      <c r="A2124" s="1" t="s">
        <v>240</v>
      </c>
      <c r="B2124" s="1" t="s">
        <v>4506</v>
      </c>
      <c r="C2124" t="str">
        <f>TRIM(MID(Customer_Table[[#This Row],[name]],FIND(",",Customer_Table[[#This Row],[name]])+1,3))</f>
        <v>Ms</v>
      </c>
      <c r="D2124" t="str">
        <f t="shared" si="33"/>
        <v>Lindsay J.</v>
      </c>
      <c r="E2124" t="str">
        <f>TRIM(LEFT(Customer_Table[[#This Row],[name]],FIND(",",Customer_Table[[#This Row],[name]])-1))</f>
        <v>Taylor-Watson</v>
      </c>
    </row>
    <row r="2125" spans="1:5" ht="15.6" x14ac:dyDescent="0.3">
      <c r="A2125" s="1" t="s">
        <v>239</v>
      </c>
      <c r="B2125" s="1" t="s">
        <v>4507</v>
      </c>
      <c r="C2125" t="str">
        <f>TRIM(MID(Customer_Table[[#This Row],[name]],FIND(",",Customer_Table[[#This Row],[name]])+1,3))</f>
        <v>Ms</v>
      </c>
      <c r="D2125" t="str">
        <f t="shared" si="33"/>
        <v>Danya A.</v>
      </c>
      <c r="E2125" t="str">
        <f>TRIM(LEFT(Customer_Table[[#This Row],[name]],FIND(",",Customer_Table[[#This Row],[name]])-1))</f>
        <v>Crawford</v>
      </c>
    </row>
    <row r="2126" spans="1:5" ht="15.6" x14ac:dyDescent="0.3">
      <c r="A2126" s="1" t="s">
        <v>238</v>
      </c>
      <c r="B2126" s="1" t="s">
        <v>4508</v>
      </c>
      <c r="C2126" t="str">
        <f>TRIM(MID(Customer_Table[[#This Row],[name]],FIND(",",Customer_Table[[#This Row],[name]])+1,3))</f>
        <v>Ms</v>
      </c>
      <c r="D2126" t="str">
        <f t="shared" si="33"/>
        <v>Lorraine</v>
      </c>
      <c r="E2126" t="str">
        <f>TRIM(LEFT(Customer_Table[[#This Row],[name]],FIND(",",Customer_Table[[#This Row],[name]])-1))</f>
        <v>Levitsky</v>
      </c>
    </row>
    <row r="2127" spans="1:5" ht="15.6" x14ac:dyDescent="0.3">
      <c r="A2127" s="1" t="s">
        <v>237</v>
      </c>
      <c r="B2127" s="1" t="s">
        <v>4509</v>
      </c>
      <c r="C2127" t="str">
        <f>TRIM(MID(Customer_Table[[#This Row],[name]],FIND(",",Customer_Table[[#This Row],[name]])+1,3))</f>
        <v>Ms</v>
      </c>
      <c r="D2127" t="str">
        <f t="shared" si="33"/>
        <v>Jennifer L.</v>
      </c>
      <c r="E2127" t="str">
        <f>TRIM(LEFT(Customer_Table[[#This Row],[name]],FIND(",",Customer_Table[[#This Row],[name]])-1))</f>
        <v>Carroll</v>
      </c>
    </row>
    <row r="2128" spans="1:5" ht="15.6" x14ac:dyDescent="0.3">
      <c r="A2128" s="1" t="s">
        <v>236</v>
      </c>
      <c r="B2128" s="1" t="s">
        <v>4510</v>
      </c>
      <c r="C2128" t="str">
        <f>TRIM(MID(Customer_Table[[#This Row],[name]],FIND(",",Customer_Table[[#This Row],[name]])+1,3))</f>
        <v>Mr</v>
      </c>
      <c r="D2128" t="str">
        <f t="shared" si="33"/>
        <v>Jesus Sr.</v>
      </c>
      <c r="E2128" t="str">
        <f>TRIM(LEFT(Customer_Table[[#This Row],[name]],FIND(",",Customer_Table[[#This Row],[name]])-1))</f>
        <v>Campos</v>
      </c>
    </row>
    <row r="2129" spans="1:5" ht="15.6" x14ac:dyDescent="0.3">
      <c r="A2129" s="1" t="s">
        <v>235</v>
      </c>
      <c r="B2129" s="1" t="s">
        <v>4511</v>
      </c>
      <c r="C2129" t="str">
        <f>TRIM(MID(Customer_Table[[#This Row],[name]],FIND(",",Customer_Table[[#This Row],[name]])+1,3))</f>
        <v>Ms</v>
      </c>
      <c r="D2129" t="str">
        <f t="shared" si="33"/>
        <v>Kristen</v>
      </c>
      <c r="E2129" t="str">
        <f>TRIM(LEFT(Customer_Table[[#This Row],[name]],FIND(",",Customer_Table[[#This Row],[name]])-1))</f>
        <v>Flajslik</v>
      </c>
    </row>
    <row r="2130" spans="1:5" ht="15.6" x14ac:dyDescent="0.3">
      <c r="A2130" s="1" t="s">
        <v>234</v>
      </c>
      <c r="B2130" s="1" t="s">
        <v>4512</v>
      </c>
      <c r="C2130" t="str">
        <f>TRIM(MID(Customer_Table[[#This Row],[name]],FIND(",",Customer_Table[[#This Row],[name]])+1,3))</f>
        <v>Ms</v>
      </c>
      <c r="D2130" t="str">
        <f t="shared" si="33"/>
        <v>Catherine C.</v>
      </c>
      <c r="E2130" t="str">
        <f>TRIM(LEFT(Customer_Table[[#This Row],[name]],FIND(",",Customer_Table[[#This Row],[name]])-1))</f>
        <v>Chua</v>
      </c>
    </row>
    <row r="2131" spans="1:5" ht="15.6" x14ac:dyDescent="0.3">
      <c r="A2131" s="1" t="s">
        <v>233</v>
      </c>
      <c r="B2131" s="1" t="s">
        <v>4513</v>
      </c>
      <c r="C2131" t="str">
        <f>TRIM(MID(Customer_Table[[#This Row],[name]],FIND(",",Customer_Table[[#This Row],[name]])+1,3))</f>
        <v>Ms</v>
      </c>
      <c r="D2131" t="str">
        <f t="shared" si="33"/>
        <v>Paula</v>
      </c>
      <c r="E2131" t="str">
        <f>TRIM(LEFT(Customer_Table[[#This Row],[name]],FIND(",",Customer_Table[[#This Row],[name]])-1))</f>
        <v>Wiltse</v>
      </c>
    </row>
    <row r="2132" spans="1:5" ht="15.6" x14ac:dyDescent="0.3">
      <c r="A2132" s="1" t="s">
        <v>232</v>
      </c>
      <c r="B2132" s="1" t="s">
        <v>4514</v>
      </c>
      <c r="C2132" t="str">
        <f>TRIM(MID(Customer_Table[[#This Row],[name]],FIND(",",Customer_Table[[#This Row],[name]])+1,3))</f>
        <v>Ms</v>
      </c>
      <c r="D2132" t="str">
        <f t="shared" si="33"/>
        <v>Evan</v>
      </c>
      <c r="E2132" t="str">
        <f>TRIM(LEFT(Customer_Table[[#This Row],[name]],FIND(",",Customer_Table[[#This Row],[name]])-1))</f>
        <v>Fisher</v>
      </c>
    </row>
    <row r="2133" spans="1:5" ht="15.6" x14ac:dyDescent="0.3">
      <c r="A2133" s="1" t="s">
        <v>231</v>
      </c>
      <c r="B2133" s="1" t="s">
        <v>4515</v>
      </c>
      <c r="C2133" t="str">
        <f>TRIM(MID(Customer_Table[[#This Row],[name]],FIND(",",Customer_Table[[#This Row],[name]])+1,3))</f>
        <v>Mr</v>
      </c>
      <c r="D2133" t="str">
        <f t="shared" si="33"/>
        <v>Nathan J</v>
      </c>
      <c r="E2133" t="str">
        <f>TRIM(LEFT(Customer_Table[[#This Row],[name]],FIND(",",Customer_Table[[#This Row],[name]])-1))</f>
        <v>Wilzbacher</v>
      </c>
    </row>
    <row r="2134" spans="1:5" ht="15.6" x14ac:dyDescent="0.3">
      <c r="A2134" s="1" t="s">
        <v>230</v>
      </c>
      <c r="B2134" s="1" t="s">
        <v>4516</v>
      </c>
      <c r="C2134" t="str">
        <f>TRIM(MID(Customer_Table[[#This Row],[name]],FIND(",",Customer_Table[[#This Row],[name]])+1,3))</f>
        <v>Ms</v>
      </c>
      <c r="D2134" t="str">
        <f t="shared" si="33"/>
        <v>Ashley M</v>
      </c>
      <c r="E2134" t="str">
        <f>TRIM(LEFT(Customer_Table[[#This Row],[name]],FIND(",",Customer_Table[[#This Row],[name]])-1))</f>
        <v>Thayer</v>
      </c>
    </row>
    <row r="2135" spans="1:5" ht="15.6" x14ac:dyDescent="0.3">
      <c r="A2135" s="1" t="s">
        <v>229</v>
      </c>
      <c r="B2135" s="1" t="s">
        <v>4517</v>
      </c>
      <c r="C2135" t="str">
        <f>TRIM(MID(Customer_Table[[#This Row],[name]],FIND(",",Customer_Table[[#This Row],[name]])+1,3))</f>
        <v>Mr</v>
      </c>
      <c r="D2135" t="str">
        <f t="shared" si="33"/>
        <v>Jason</v>
      </c>
      <c r="E2135" t="str">
        <f>TRIM(LEFT(Customer_Table[[#This Row],[name]],FIND(",",Customer_Table[[#This Row],[name]])-1))</f>
        <v>Brosseau</v>
      </c>
    </row>
    <row r="2136" spans="1:5" ht="15.6" x14ac:dyDescent="0.3">
      <c r="A2136" s="1" t="s">
        <v>228</v>
      </c>
      <c r="B2136" s="1" t="s">
        <v>4518</v>
      </c>
      <c r="C2136" t="str">
        <f>TRIM(MID(Customer_Table[[#This Row],[name]],FIND(",",Customer_Table[[#This Row],[name]])+1,3))</f>
        <v>Mr</v>
      </c>
      <c r="D2136" t="str">
        <f t="shared" si="33"/>
        <v>Marshall</v>
      </c>
      <c r="E2136" t="str">
        <f>TRIM(LEFT(Customer_Table[[#This Row],[name]],FIND(",",Customer_Table[[#This Row],[name]])-1))</f>
        <v>Phares</v>
      </c>
    </row>
    <row r="2137" spans="1:5" ht="15.6" x14ac:dyDescent="0.3">
      <c r="A2137" s="1" t="s">
        <v>227</v>
      </c>
      <c r="B2137" s="1" t="s">
        <v>4519</v>
      </c>
      <c r="C2137" t="str">
        <f>TRIM(MID(Customer_Table[[#This Row],[name]],FIND(",",Customer_Table[[#This Row],[name]])+1,3))</f>
        <v>Mr</v>
      </c>
      <c r="D2137" t="str">
        <f t="shared" si="33"/>
        <v>Lavar</v>
      </c>
      <c r="E2137" t="str">
        <f>TRIM(LEFT(Customer_Table[[#This Row],[name]],FIND(",",Customer_Table[[#This Row],[name]])-1))</f>
        <v>Curley</v>
      </c>
    </row>
    <row r="2138" spans="1:5" ht="15.6" x14ac:dyDescent="0.3">
      <c r="A2138" s="1" t="s">
        <v>226</v>
      </c>
      <c r="B2138" s="1" t="s">
        <v>4520</v>
      </c>
      <c r="C2138" t="str">
        <f>TRIM(MID(Customer_Table[[#This Row],[name]],FIND(",",Customer_Table[[#This Row],[name]])+1,3))</f>
        <v>Mr</v>
      </c>
      <c r="D2138" t="str">
        <f t="shared" si="33"/>
        <v>Charlie T.</v>
      </c>
      <c r="E2138" t="str">
        <f>TRIM(LEFT(Customer_Table[[#This Row],[name]],FIND(",",Customer_Table[[#This Row],[name]])-1))</f>
        <v>Johnston</v>
      </c>
    </row>
    <row r="2139" spans="1:5" ht="15.6" x14ac:dyDescent="0.3">
      <c r="A2139" s="1" t="s">
        <v>225</v>
      </c>
      <c r="B2139" s="1" t="s">
        <v>4521</v>
      </c>
      <c r="C2139" t="str">
        <f>TRIM(MID(Customer_Table[[#This Row],[name]],FIND(",",Customer_Table[[#This Row],[name]])+1,3))</f>
        <v>Mr</v>
      </c>
      <c r="D2139" t="str">
        <f t="shared" si="33"/>
        <v>Lauren</v>
      </c>
      <c r="E2139" t="str">
        <f>TRIM(LEFT(Customer_Table[[#This Row],[name]],FIND(",",Customer_Table[[#This Row],[name]])-1))</f>
        <v>Padula</v>
      </c>
    </row>
    <row r="2140" spans="1:5" ht="15.6" x14ac:dyDescent="0.3">
      <c r="A2140" s="1" t="s">
        <v>224</v>
      </c>
      <c r="B2140" s="1" t="s">
        <v>4522</v>
      </c>
      <c r="C2140" t="str">
        <f>TRIM(MID(Customer_Table[[#This Row],[name]],FIND(",",Customer_Table[[#This Row],[name]])+1,3))</f>
        <v>Mr</v>
      </c>
      <c r="D2140" t="str">
        <f t="shared" si="33"/>
        <v>Arthur</v>
      </c>
      <c r="E2140" t="str">
        <f>TRIM(LEFT(Customer_Table[[#This Row],[name]],FIND(",",Customer_Table[[#This Row],[name]])-1))</f>
        <v>Gamirov</v>
      </c>
    </row>
    <row r="2141" spans="1:5" ht="15.6" x14ac:dyDescent="0.3">
      <c r="A2141" s="1" t="s">
        <v>223</v>
      </c>
      <c r="B2141" s="1" t="s">
        <v>4523</v>
      </c>
      <c r="C2141" t="str">
        <f>TRIM(MID(Customer_Table[[#This Row],[name]],FIND(",",Customer_Table[[#This Row],[name]])+1,3))</f>
        <v>Mr</v>
      </c>
      <c r="D2141" t="str">
        <f t="shared" si="33"/>
        <v>Thomas</v>
      </c>
      <c r="E2141" t="str">
        <f>TRIM(LEFT(Customer_Table[[#This Row],[name]],FIND(",",Customer_Table[[#This Row],[name]])-1))</f>
        <v>Briot</v>
      </c>
    </row>
    <row r="2142" spans="1:5" ht="15.6" x14ac:dyDescent="0.3">
      <c r="A2142" s="1" t="s">
        <v>222</v>
      </c>
      <c r="B2142" s="1" t="s">
        <v>4524</v>
      </c>
      <c r="C2142" t="str">
        <f>TRIM(MID(Customer_Table[[#This Row],[name]],FIND(",",Customer_Table[[#This Row],[name]])+1,3))</f>
        <v>Ms</v>
      </c>
      <c r="D2142" t="str">
        <f t="shared" si="33"/>
        <v>Jennifer</v>
      </c>
      <c r="E2142" t="str">
        <f>TRIM(LEFT(Customer_Table[[#This Row],[name]],FIND(",",Customer_Table[[#This Row],[name]])-1))</f>
        <v>De Hueck</v>
      </c>
    </row>
    <row r="2143" spans="1:5" ht="15.6" x14ac:dyDescent="0.3">
      <c r="A2143" s="1" t="s">
        <v>221</v>
      </c>
      <c r="B2143" s="1" t="s">
        <v>4525</v>
      </c>
      <c r="C2143" t="str">
        <f>TRIM(MID(Customer_Table[[#This Row],[name]],FIND(",",Customer_Table[[#This Row],[name]])+1,3))</f>
        <v>Ms</v>
      </c>
      <c r="D2143" t="str">
        <f t="shared" si="33"/>
        <v>Tammy</v>
      </c>
      <c r="E2143" t="str">
        <f>TRIM(LEFT(Customer_Table[[#This Row],[name]],FIND(",",Customer_Table[[#This Row],[name]])-1))</f>
        <v>Putt</v>
      </c>
    </row>
    <row r="2144" spans="1:5" ht="15.6" x14ac:dyDescent="0.3">
      <c r="A2144" s="1" t="s">
        <v>220</v>
      </c>
      <c r="B2144" s="1" t="s">
        <v>4526</v>
      </c>
      <c r="C2144" t="str">
        <f>TRIM(MID(Customer_Table[[#This Row],[name]],FIND(",",Customer_Table[[#This Row],[name]])+1,3))</f>
        <v>Ms</v>
      </c>
      <c r="D2144" t="str">
        <f t="shared" si="33"/>
        <v>Lena</v>
      </c>
      <c r="E2144" t="str">
        <f>TRIM(LEFT(Customer_Table[[#This Row],[name]],FIND(",",Customer_Table[[#This Row],[name]])-1))</f>
        <v>Deiman</v>
      </c>
    </row>
    <row r="2145" spans="1:5" ht="15.6" x14ac:dyDescent="0.3">
      <c r="A2145" s="1" t="s">
        <v>219</v>
      </c>
      <c r="B2145" s="1" t="s">
        <v>4527</v>
      </c>
      <c r="C2145" t="str">
        <f>TRIM(MID(Customer_Table[[#This Row],[name]],FIND(",",Customer_Table[[#This Row],[name]])+1,3))</f>
        <v>Ms</v>
      </c>
      <c r="D2145" t="str">
        <f t="shared" si="33"/>
        <v>Valentina</v>
      </c>
      <c r="E2145" t="str">
        <f>TRIM(LEFT(Customer_Table[[#This Row],[name]],FIND(",",Customer_Table[[#This Row],[name]])-1))</f>
        <v>Bonanni</v>
      </c>
    </row>
    <row r="2146" spans="1:5" ht="15.6" x14ac:dyDescent="0.3">
      <c r="A2146" s="1" t="s">
        <v>218</v>
      </c>
      <c r="B2146" s="1" t="s">
        <v>4528</v>
      </c>
      <c r="C2146" t="str">
        <f>TRIM(MID(Customer_Table[[#This Row],[name]],FIND(",",Customer_Table[[#This Row],[name]])+1,3))</f>
        <v>Mr</v>
      </c>
      <c r="D2146" t="str">
        <f t="shared" si="33"/>
        <v>Russell N.</v>
      </c>
      <c r="E2146" t="str">
        <f>TRIM(LEFT(Customer_Table[[#This Row],[name]],FIND(",",Customer_Table[[#This Row],[name]])-1))</f>
        <v>Stein</v>
      </c>
    </row>
    <row r="2147" spans="1:5" ht="15.6" x14ac:dyDescent="0.3">
      <c r="A2147" s="1" t="s">
        <v>217</v>
      </c>
      <c r="B2147" s="1" t="s">
        <v>4529</v>
      </c>
      <c r="C2147" t="str">
        <f>TRIM(MID(Customer_Table[[#This Row],[name]],FIND(",",Customer_Table[[#This Row],[name]])+1,3))</f>
        <v>Mr</v>
      </c>
      <c r="D2147" t="str">
        <f t="shared" si="33"/>
        <v>Scott R.</v>
      </c>
      <c r="E2147" t="str">
        <f>TRIM(LEFT(Customer_Table[[#This Row],[name]],FIND(",",Customer_Table[[#This Row],[name]])-1))</f>
        <v>Laumann</v>
      </c>
    </row>
    <row r="2148" spans="1:5" ht="15.6" x14ac:dyDescent="0.3">
      <c r="A2148" s="1" t="s">
        <v>216</v>
      </c>
      <c r="B2148" s="1" t="s">
        <v>4530</v>
      </c>
      <c r="C2148" t="str">
        <f>TRIM(MID(Customer_Table[[#This Row],[name]],FIND(",",Customer_Table[[#This Row],[name]])+1,3))</f>
        <v>Mr</v>
      </c>
      <c r="D2148" t="str">
        <f t="shared" si="33"/>
        <v>Jose Francisco Sr.</v>
      </c>
      <c r="E2148" t="str">
        <f>TRIM(LEFT(Customer_Table[[#This Row],[name]],FIND(",",Customer_Table[[#This Row],[name]])-1))</f>
        <v>Galaviz</v>
      </c>
    </row>
    <row r="2149" spans="1:5" ht="15.6" x14ac:dyDescent="0.3">
      <c r="A2149" s="1" t="s">
        <v>215</v>
      </c>
      <c r="B2149" s="1" t="s">
        <v>4531</v>
      </c>
      <c r="C2149" t="str">
        <f>TRIM(MID(Customer_Table[[#This Row],[name]],FIND(",",Customer_Table[[#This Row],[name]])+1,3))</f>
        <v>Mr</v>
      </c>
      <c r="D2149" t="str">
        <f t="shared" si="33"/>
        <v>Paul J</v>
      </c>
      <c r="E2149" t="str">
        <f>TRIM(LEFT(Customer_Table[[#This Row],[name]],FIND(",",Customer_Table[[#This Row],[name]])-1))</f>
        <v>Piper</v>
      </c>
    </row>
    <row r="2150" spans="1:5" ht="15.6" x14ac:dyDescent="0.3">
      <c r="A2150" s="1" t="s">
        <v>214</v>
      </c>
      <c r="B2150" s="1" t="s">
        <v>4532</v>
      </c>
      <c r="C2150" t="str">
        <f>TRIM(MID(Customer_Table[[#This Row],[name]],FIND(",",Customer_Table[[#This Row],[name]])+1,3))</f>
        <v>Mr</v>
      </c>
      <c r="D2150" t="str">
        <f t="shared" si="33"/>
        <v>Adam</v>
      </c>
      <c r="E2150" t="str">
        <f>TRIM(LEFT(Customer_Table[[#This Row],[name]],FIND(",",Customer_Table[[#This Row],[name]])-1))</f>
        <v>Cantini</v>
      </c>
    </row>
    <row r="2151" spans="1:5" ht="15.6" x14ac:dyDescent="0.3">
      <c r="A2151" s="1" t="s">
        <v>213</v>
      </c>
      <c r="B2151" s="1" t="s">
        <v>4533</v>
      </c>
      <c r="C2151" t="str">
        <f>TRIM(MID(Customer_Table[[#This Row],[name]],FIND(",",Customer_Table[[#This Row],[name]])+1,3))</f>
        <v>Mr</v>
      </c>
      <c r="D2151" t="str">
        <f t="shared" si="33"/>
        <v>Edward J.</v>
      </c>
      <c r="E2151" t="str">
        <f>TRIM(LEFT(Customer_Table[[#This Row],[name]],FIND(",",Customer_Table[[#This Row],[name]])-1))</f>
        <v>Hartman</v>
      </c>
    </row>
    <row r="2152" spans="1:5" ht="15.6" x14ac:dyDescent="0.3">
      <c r="A2152" s="1" t="s">
        <v>212</v>
      </c>
      <c r="B2152" s="1" t="s">
        <v>4534</v>
      </c>
      <c r="C2152" t="str">
        <f>TRIM(MID(Customer_Table[[#This Row],[name]],FIND(",",Customer_Table[[#This Row],[name]])+1,3))</f>
        <v>Mr</v>
      </c>
      <c r="D2152" t="str">
        <f t="shared" si="33"/>
        <v>Patrick A.</v>
      </c>
      <c r="E2152" t="str">
        <f>TRIM(LEFT(Customer_Table[[#This Row],[name]],FIND(",",Customer_Table[[#This Row],[name]])-1))</f>
        <v>Werhane</v>
      </c>
    </row>
    <row r="2153" spans="1:5" ht="15.6" x14ac:dyDescent="0.3">
      <c r="A2153" s="1" t="s">
        <v>211</v>
      </c>
      <c r="B2153" s="1" t="s">
        <v>4535</v>
      </c>
      <c r="C2153" t="str">
        <f>TRIM(MID(Customer_Table[[#This Row],[name]],FIND(",",Customer_Table[[#This Row],[name]])+1,3))</f>
        <v>Mr</v>
      </c>
      <c r="D2153" t="str">
        <f t="shared" si="33"/>
        <v>Geraint H</v>
      </c>
      <c r="E2153" t="str">
        <f>TRIM(LEFT(Customer_Table[[#This Row],[name]],FIND(",",Customer_Table[[#This Row],[name]])-1))</f>
        <v>Davies</v>
      </c>
    </row>
    <row r="2154" spans="1:5" ht="15.6" x14ac:dyDescent="0.3">
      <c r="A2154" s="1" t="s">
        <v>210</v>
      </c>
      <c r="B2154" s="1" t="s">
        <v>4536</v>
      </c>
      <c r="C2154" t="str">
        <f>TRIM(MID(Customer_Table[[#This Row],[name]],FIND(",",Customer_Table[[#This Row],[name]])+1,3))</f>
        <v>Mr</v>
      </c>
      <c r="D2154" t="str">
        <f t="shared" si="33"/>
        <v>Dj</v>
      </c>
      <c r="E2154" t="str">
        <f>TRIM(LEFT(Customer_Table[[#This Row],[name]],FIND(",",Customer_Table[[#This Row],[name]])-1))</f>
        <v>Hummel</v>
      </c>
    </row>
    <row r="2155" spans="1:5" ht="15.6" x14ac:dyDescent="0.3">
      <c r="A2155" s="1" t="s">
        <v>209</v>
      </c>
      <c r="B2155" s="1" t="s">
        <v>4537</v>
      </c>
      <c r="C2155" t="str">
        <f>TRIM(MID(Customer_Table[[#This Row],[name]],FIND(",",Customer_Table[[#This Row],[name]])+1,3))</f>
        <v>Mr</v>
      </c>
      <c r="D2155" t="str">
        <f t="shared" si="33"/>
        <v>Zachary A</v>
      </c>
      <c r="E2155" t="str">
        <f>TRIM(LEFT(Customer_Table[[#This Row],[name]],FIND(",",Customer_Table[[#This Row],[name]])-1))</f>
        <v>Lutz</v>
      </c>
    </row>
    <row r="2156" spans="1:5" ht="15.6" x14ac:dyDescent="0.3">
      <c r="A2156" s="1" t="s">
        <v>208</v>
      </c>
      <c r="B2156" s="1" t="s">
        <v>4538</v>
      </c>
      <c r="C2156" t="str">
        <f>TRIM(MID(Customer_Table[[#This Row],[name]],FIND(",",Customer_Table[[#This Row],[name]])+1,3))</f>
        <v>Mr</v>
      </c>
      <c r="D2156" t="str">
        <f t="shared" si="33"/>
        <v>Brian W.</v>
      </c>
      <c r="E2156" t="str">
        <f>TRIM(LEFT(Customer_Table[[#This Row],[name]],FIND(",",Customer_Table[[#This Row],[name]])-1))</f>
        <v>Waters</v>
      </c>
    </row>
    <row r="2157" spans="1:5" ht="15.6" x14ac:dyDescent="0.3">
      <c r="A2157" s="1" t="s">
        <v>207</v>
      </c>
      <c r="B2157" s="1" t="s">
        <v>4539</v>
      </c>
      <c r="C2157" t="str">
        <f>TRIM(MID(Customer_Table[[#This Row],[name]],FIND(",",Customer_Table[[#This Row],[name]])+1,3))</f>
        <v>Mr</v>
      </c>
      <c r="D2157" t="str">
        <f t="shared" si="33"/>
        <v>Joe</v>
      </c>
      <c r="E2157" t="str">
        <f>TRIM(LEFT(Customer_Table[[#This Row],[name]],FIND(",",Customer_Table[[#This Row],[name]])-1))</f>
        <v>Viglienzoni</v>
      </c>
    </row>
    <row r="2158" spans="1:5" ht="15.6" x14ac:dyDescent="0.3">
      <c r="A2158" s="1" t="s">
        <v>206</v>
      </c>
      <c r="B2158" s="1" t="s">
        <v>4540</v>
      </c>
      <c r="C2158" t="str">
        <f>TRIM(MID(Customer_Table[[#This Row],[name]],FIND(",",Customer_Table[[#This Row],[name]])+1,3))</f>
        <v>Mr</v>
      </c>
      <c r="D2158" t="str">
        <f t="shared" si="33"/>
        <v>Stephen</v>
      </c>
      <c r="E2158" t="str">
        <f>TRIM(LEFT(Customer_Table[[#This Row],[name]],FIND(",",Customer_Table[[#This Row],[name]])-1))</f>
        <v>Rathbun</v>
      </c>
    </row>
    <row r="2159" spans="1:5" ht="15.6" x14ac:dyDescent="0.3">
      <c r="A2159" s="1" t="s">
        <v>205</v>
      </c>
      <c r="B2159" s="1" t="s">
        <v>4541</v>
      </c>
      <c r="C2159" t="str">
        <f>TRIM(MID(Customer_Table[[#This Row],[name]],FIND(",",Customer_Table[[#This Row],[name]])+1,3))</f>
        <v>Ms</v>
      </c>
      <c r="D2159" t="str">
        <f t="shared" si="33"/>
        <v>Ellen L.</v>
      </c>
      <c r="E2159" t="str">
        <f>TRIM(LEFT(Customer_Table[[#This Row],[name]],FIND(",",Customer_Table[[#This Row],[name]])-1))</f>
        <v>crane</v>
      </c>
    </row>
    <row r="2160" spans="1:5" ht="15.6" x14ac:dyDescent="0.3">
      <c r="A2160" s="1" t="s">
        <v>204</v>
      </c>
      <c r="B2160" s="1" t="s">
        <v>4542</v>
      </c>
      <c r="C2160" t="str">
        <f>TRIM(MID(Customer_Table[[#This Row],[name]],FIND(",",Customer_Table[[#This Row],[name]])+1,3))</f>
        <v>Ms</v>
      </c>
      <c r="D2160" t="str">
        <f t="shared" si="33"/>
        <v>Cindy</v>
      </c>
      <c r="E2160" t="str">
        <f>TRIM(LEFT(Customer_Table[[#This Row],[name]],FIND(",",Customer_Table[[#This Row],[name]])-1))</f>
        <v>Conant</v>
      </c>
    </row>
    <row r="2161" spans="1:5" ht="15.6" x14ac:dyDescent="0.3">
      <c r="A2161" s="1" t="s">
        <v>203</v>
      </c>
      <c r="B2161" s="1" t="s">
        <v>4543</v>
      </c>
      <c r="C2161" t="str">
        <f>TRIM(MID(Customer_Table[[#This Row],[name]],FIND(",",Customer_Table[[#This Row],[name]])+1,3))</f>
        <v>Ms</v>
      </c>
      <c r="D2161" t="str">
        <f t="shared" si="33"/>
        <v>Abigail R.</v>
      </c>
      <c r="E2161" t="str">
        <f>TRIM(LEFT(Customer_Table[[#This Row],[name]],FIND(",",Customer_Table[[#This Row],[name]])-1))</f>
        <v>Huyser-Wierenga</v>
      </c>
    </row>
    <row r="2162" spans="1:5" ht="15.6" x14ac:dyDescent="0.3">
      <c r="A2162" s="1" t="s">
        <v>202</v>
      </c>
      <c r="B2162" s="1" t="s">
        <v>4544</v>
      </c>
      <c r="C2162" t="str">
        <f>TRIM(MID(Customer_Table[[#This Row],[name]],FIND(",",Customer_Table[[#This Row],[name]])+1,3))</f>
        <v>Ms</v>
      </c>
      <c r="D2162" t="str">
        <f t="shared" si="33"/>
        <v>Amy L.</v>
      </c>
      <c r="E2162" t="str">
        <f>TRIM(LEFT(Customer_Table[[#This Row],[name]],FIND(",",Customer_Table[[#This Row],[name]])-1))</f>
        <v>Natalini</v>
      </c>
    </row>
    <row r="2163" spans="1:5" ht="15.6" x14ac:dyDescent="0.3">
      <c r="A2163" s="1" t="s">
        <v>201</v>
      </c>
      <c r="B2163" s="1" t="s">
        <v>4545</v>
      </c>
      <c r="C2163" t="str">
        <f>TRIM(MID(Customer_Table[[#This Row],[name]],FIND(",",Customer_Table[[#This Row],[name]])+1,3))</f>
        <v>Ms</v>
      </c>
      <c r="D2163" t="str">
        <f t="shared" si="33"/>
        <v>Amy</v>
      </c>
      <c r="E2163" t="str">
        <f>TRIM(LEFT(Customer_Table[[#This Row],[name]],FIND(",",Customer_Table[[#This Row],[name]])-1))</f>
        <v>Robbins</v>
      </c>
    </row>
    <row r="2164" spans="1:5" ht="15.6" x14ac:dyDescent="0.3">
      <c r="A2164" s="1" t="s">
        <v>199</v>
      </c>
      <c r="B2164" s="1" t="s">
        <v>4546</v>
      </c>
      <c r="C2164" t="str">
        <f>TRIM(MID(Customer_Table[[#This Row],[name]],FIND(",",Customer_Table[[#This Row],[name]])+1,3))</f>
        <v>Mr</v>
      </c>
      <c r="D2164" t="str">
        <f t="shared" si="33"/>
        <v>Grace H</v>
      </c>
      <c r="E2164" t="str">
        <f>TRIM(LEFT(Customer_Table[[#This Row],[name]],FIND(",",Customer_Table[[#This Row],[name]])-1))</f>
        <v>Stanislav</v>
      </c>
    </row>
    <row r="2165" spans="1:5" ht="15.6" x14ac:dyDescent="0.3">
      <c r="A2165" s="1" t="s">
        <v>198</v>
      </c>
      <c r="B2165" s="1" t="s">
        <v>4547</v>
      </c>
      <c r="C2165" t="str">
        <f>TRIM(MID(Customer_Table[[#This Row],[name]],FIND(",",Customer_Table[[#This Row],[name]])+1,3))</f>
        <v>Ms</v>
      </c>
      <c r="D2165" t="str">
        <f t="shared" si="33"/>
        <v>Caitie J.</v>
      </c>
      <c r="E2165" t="str">
        <f>TRIM(LEFT(Customer_Table[[#This Row],[name]],FIND(",",Customer_Table[[#This Row],[name]])-1))</f>
        <v>Meyer</v>
      </c>
    </row>
    <row r="2166" spans="1:5" ht="15.6" x14ac:dyDescent="0.3">
      <c r="A2166" s="1" t="s">
        <v>197</v>
      </c>
      <c r="B2166" s="1" t="s">
        <v>4548</v>
      </c>
      <c r="C2166" t="str">
        <f>TRIM(MID(Customer_Table[[#This Row],[name]],FIND(",",Customer_Table[[#This Row],[name]])+1,3))</f>
        <v>Mr</v>
      </c>
      <c r="D2166" t="str">
        <f t="shared" si="33"/>
        <v>Benjamin</v>
      </c>
      <c r="E2166" t="str">
        <f>TRIM(LEFT(Customer_Table[[#This Row],[name]],FIND(",",Customer_Table[[#This Row],[name]])-1))</f>
        <v>Mears</v>
      </c>
    </row>
    <row r="2167" spans="1:5" ht="15.6" x14ac:dyDescent="0.3">
      <c r="A2167" s="1" t="s">
        <v>196</v>
      </c>
      <c r="B2167" s="1" t="s">
        <v>4549</v>
      </c>
      <c r="C2167" t="str">
        <f>TRIM(MID(Customer_Table[[#This Row],[name]],FIND(",",Customer_Table[[#This Row],[name]])+1,3))</f>
        <v>Mr</v>
      </c>
      <c r="D2167" t="str">
        <f t="shared" si="33"/>
        <v>Ian T</v>
      </c>
      <c r="E2167" t="str">
        <f>TRIM(LEFT(Customer_Table[[#This Row],[name]],FIND(",",Customer_Table[[#This Row],[name]])-1))</f>
        <v>Neill</v>
      </c>
    </row>
    <row r="2168" spans="1:5" ht="15.6" x14ac:dyDescent="0.3">
      <c r="A2168" s="1" t="s">
        <v>195</v>
      </c>
      <c r="B2168" s="1" t="s">
        <v>4550</v>
      </c>
      <c r="C2168" t="str">
        <f>TRIM(MID(Customer_Table[[#This Row],[name]],FIND(",",Customer_Table[[#This Row],[name]])+1,3))</f>
        <v>Mr</v>
      </c>
      <c r="D2168" t="str">
        <f t="shared" si="33"/>
        <v>Tadese</v>
      </c>
      <c r="E2168" t="str">
        <f>TRIM(LEFT(Customer_Table[[#This Row],[name]],FIND(",",Customer_Table[[#This Row],[name]])-1))</f>
        <v>Tola</v>
      </c>
    </row>
    <row r="2169" spans="1:5" ht="15.6" x14ac:dyDescent="0.3">
      <c r="A2169" s="1" t="s">
        <v>194</v>
      </c>
      <c r="B2169" s="1" t="s">
        <v>4551</v>
      </c>
      <c r="C2169" t="str">
        <f>TRIM(MID(Customer_Table[[#This Row],[name]],FIND(",",Customer_Table[[#This Row],[name]])+1,3))</f>
        <v>Mr</v>
      </c>
      <c r="D2169" t="str">
        <f t="shared" si="33"/>
        <v>Jonathan</v>
      </c>
      <c r="E2169" t="str">
        <f>TRIM(LEFT(Customer_Table[[#This Row],[name]],FIND(",",Customer_Table[[#This Row],[name]])-1))</f>
        <v>Briskman</v>
      </c>
    </row>
    <row r="2170" spans="1:5" ht="15.6" x14ac:dyDescent="0.3">
      <c r="A2170" s="1" t="s">
        <v>193</v>
      </c>
      <c r="B2170" s="1" t="s">
        <v>4552</v>
      </c>
      <c r="C2170" t="str">
        <f>TRIM(MID(Customer_Table[[#This Row],[name]],FIND(",",Customer_Table[[#This Row],[name]])+1,3))</f>
        <v>Mr</v>
      </c>
      <c r="D2170" t="str">
        <f t="shared" si="33"/>
        <v>Dathan</v>
      </c>
      <c r="E2170" t="str">
        <f>TRIM(LEFT(Customer_Table[[#This Row],[name]],FIND(",",Customer_Table[[#This Row],[name]])-1))</f>
        <v>Ritzenhein</v>
      </c>
    </row>
    <row r="2171" spans="1:5" ht="15.6" x14ac:dyDescent="0.3">
      <c r="A2171" s="1" t="s">
        <v>192</v>
      </c>
      <c r="B2171" s="1" t="s">
        <v>4553</v>
      </c>
      <c r="C2171" t="str">
        <f>TRIM(MID(Customer_Table[[#This Row],[name]],FIND(",",Customer_Table[[#This Row],[name]])+1,3))</f>
        <v>Mr</v>
      </c>
      <c r="D2171" t="str">
        <f t="shared" si="33"/>
        <v>Eric</v>
      </c>
      <c r="E2171" t="str">
        <f>TRIM(LEFT(Customer_Table[[#This Row],[name]],FIND(",",Customer_Table[[#This Row],[name]])-1))</f>
        <v>Malkowski</v>
      </c>
    </row>
    <row r="2172" spans="1:5" ht="15.6" x14ac:dyDescent="0.3">
      <c r="A2172" s="1" t="s">
        <v>191</v>
      </c>
      <c r="B2172" s="1" t="s">
        <v>4554</v>
      </c>
      <c r="C2172" t="str">
        <f>TRIM(MID(Customer_Table[[#This Row],[name]],FIND(",",Customer_Table[[#This Row],[name]])+1,3))</f>
        <v>Ms</v>
      </c>
      <c r="D2172" t="str">
        <f t="shared" si="33"/>
        <v>Allison M</v>
      </c>
      <c r="E2172" t="str">
        <f>TRIM(LEFT(Customer_Table[[#This Row],[name]],FIND(",",Customer_Table[[#This Row],[name]])-1))</f>
        <v>Andreyko</v>
      </c>
    </row>
    <row r="2173" spans="1:5" ht="15.6" x14ac:dyDescent="0.3">
      <c r="A2173" s="1" t="s">
        <v>190</v>
      </c>
      <c r="B2173" s="1" t="s">
        <v>4555</v>
      </c>
      <c r="C2173" t="str">
        <f>TRIM(MID(Customer_Table[[#This Row],[name]],FIND(",",Customer_Table[[#This Row],[name]])+1,3))</f>
        <v>Mr</v>
      </c>
      <c r="D2173" t="str">
        <f t="shared" si="33"/>
        <v>Paul</v>
      </c>
      <c r="E2173" t="str">
        <f>TRIM(LEFT(Customer_Table[[#This Row],[name]],FIND(",",Customer_Table[[#This Row],[name]])-1))</f>
        <v>Landry</v>
      </c>
    </row>
    <row r="2174" spans="1:5" ht="15.6" x14ac:dyDescent="0.3">
      <c r="A2174" s="1" t="s">
        <v>189</v>
      </c>
      <c r="B2174" s="1" t="s">
        <v>4556</v>
      </c>
      <c r="C2174" t="str">
        <f>TRIM(MID(Customer_Table[[#This Row],[name]],FIND(",",Customer_Table[[#This Row],[name]])+1,3))</f>
        <v>Mr</v>
      </c>
      <c r="D2174" t="str">
        <f t="shared" si="33"/>
        <v>Aaron R</v>
      </c>
      <c r="E2174" t="str">
        <f>TRIM(LEFT(Customer_Table[[#This Row],[name]],FIND(",",Customer_Table[[#This Row],[name]])-1))</f>
        <v>Lozier</v>
      </c>
    </row>
    <row r="2175" spans="1:5" ht="15.6" x14ac:dyDescent="0.3">
      <c r="A2175" s="1" t="s">
        <v>188</v>
      </c>
      <c r="B2175" s="1" t="s">
        <v>4557</v>
      </c>
      <c r="C2175" t="str">
        <f>TRIM(MID(Customer_Table[[#This Row],[name]],FIND(",",Customer_Table[[#This Row],[name]])+1,3))</f>
        <v>Ms</v>
      </c>
      <c r="D2175" t="str">
        <f t="shared" si="33"/>
        <v>Caitlin H.</v>
      </c>
      <c r="E2175" t="str">
        <f>TRIM(LEFT(Customer_Table[[#This Row],[name]],FIND(",",Customer_Table[[#This Row],[name]])-1))</f>
        <v>O'Brien</v>
      </c>
    </row>
    <row r="2176" spans="1:5" ht="15.6" x14ac:dyDescent="0.3">
      <c r="A2176" s="1" t="s">
        <v>187</v>
      </c>
      <c r="B2176" s="1" t="s">
        <v>4558</v>
      </c>
      <c r="C2176" t="str">
        <f>TRIM(MID(Customer_Table[[#This Row],[name]],FIND(",",Customer_Table[[#This Row],[name]])+1,3))</f>
        <v>Mr</v>
      </c>
      <c r="D2176" t="str">
        <f t="shared" si="33"/>
        <v>Harald E.</v>
      </c>
      <c r="E2176" t="str">
        <f>TRIM(LEFT(Customer_Table[[#This Row],[name]],FIND(",",Customer_Table[[#This Row],[name]])-1))</f>
        <v>Rodas</v>
      </c>
    </row>
    <row r="2177" spans="1:5" ht="15.6" x14ac:dyDescent="0.3">
      <c r="A2177" s="1" t="s">
        <v>186</v>
      </c>
      <c r="B2177" s="1" t="s">
        <v>4559</v>
      </c>
      <c r="C2177" t="str">
        <f>TRIM(MID(Customer_Table[[#This Row],[name]],FIND(",",Customer_Table[[#This Row],[name]])+1,3))</f>
        <v>Ms</v>
      </c>
      <c r="D2177" t="str">
        <f t="shared" si="33"/>
        <v>Siobhan A.</v>
      </c>
      <c r="E2177" t="str">
        <f>TRIM(LEFT(Customer_Table[[#This Row],[name]],FIND(",",Customer_Table[[#This Row],[name]])-1))</f>
        <v>O'Connor</v>
      </c>
    </row>
    <row r="2178" spans="1:5" ht="15.6" x14ac:dyDescent="0.3">
      <c r="A2178" s="1" t="s">
        <v>185</v>
      </c>
      <c r="B2178" s="1" t="s">
        <v>4560</v>
      </c>
      <c r="C2178" t="str">
        <f>TRIM(MID(Customer_Table[[#This Row],[name]],FIND(",",Customer_Table[[#This Row],[name]])+1,3))</f>
        <v>Ms</v>
      </c>
      <c r="D2178" t="str">
        <f t="shared" ref="D2178:D2241" si="34">TRIM(MID(B2178,FIND(" ",B2178,FIND(",",B2178)+2)+1,LEN(B2178)))</f>
        <v>Andrea J.</v>
      </c>
      <c r="E2178" t="str">
        <f>TRIM(LEFT(Customer_Table[[#This Row],[name]],FIND(",",Customer_Table[[#This Row],[name]])-1))</f>
        <v>White</v>
      </c>
    </row>
    <row r="2179" spans="1:5" ht="15.6" x14ac:dyDescent="0.3">
      <c r="A2179" s="1" t="s">
        <v>184</v>
      </c>
      <c r="B2179" s="1" t="s">
        <v>4561</v>
      </c>
      <c r="C2179" t="str">
        <f>TRIM(MID(Customer_Table[[#This Row],[name]],FIND(",",Customer_Table[[#This Row],[name]])+1,3))</f>
        <v>Ms</v>
      </c>
      <c r="D2179" t="str">
        <f t="shared" si="34"/>
        <v>Marie</v>
      </c>
      <c r="E2179" t="str">
        <f>TRIM(LEFT(Customer_Table[[#This Row],[name]],FIND(",",Customer_Table[[#This Row],[name]])-1))</f>
        <v>Davenport</v>
      </c>
    </row>
    <row r="2180" spans="1:5" ht="15.6" x14ac:dyDescent="0.3">
      <c r="A2180" s="1" t="s">
        <v>183</v>
      </c>
      <c r="B2180" s="1" t="s">
        <v>4562</v>
      </c>
      <c r="C2180" t="str">
        <f>TRIM(MID(Customer_Table[[#This Row],[name]],FIND(",",Customer_Table[[#This Row],[name]])+1,3))</f>
        <v>Ms</v>
      </c>
      <c r="D2180" t="str">
        <f t="shared" si="34"/>
        <v>Rachel A.</v>
      </c>
      <c r="E2180" t="str">
        <f>TRIM(LEFT(Customer_Table[[#This Row],[name]],FIND(",",Customer_Table[[#This Row],[name]])-1))</f>
        <v>Karmen</v>
      </c>
    </row>
    <row r="2181" spans="1:5" ht="15.6" x14ac:dyDescent="0.3">
      <c r="A2181" s="1" t="s">
        <v>182</v>
      </c>
      <c r="B2181" s="1" t="s">
        <v>4563</v>
      </c>
      <c r="C2181" t="str">
        <f>TRIM(MID(Customer_Table[[#This Row],[name]],FIND(",",Customer_Table[[#This Row],[name]])+1,3))</f>
        <v>Ms</v>
      </c>
      <c r="D2181" t="str">
        <f t="shared" si="34"/>
        <v>Emma</v>
      </c>
      <c r="E2181" t="str">
        <f>TRIM(LEFT(Customer_Table[[#This Row],[name]],FIND(",",Customer_Table[[#This Row],[name]])-1))</f>
        <v>Miller</v>
      </c>
    </row>
    <row r="2182" spans="1:5" ht="15.6" x14ac:dyDescent="0.3">
      <c r="A2182" s="1" t="s">
        <v>181</v>
      </c>
      <c r="B2182" s="1" t="s">
        <v>4564</v>
      </c>
      <c r="C2182" t="str">
        <f>TRIM(MID(Customer_Table[[#This Row],[name]],FIND(",",Customer_Table[[#This Row],[name]])+1,3))</f>
        <v>Ms</v>
      </c>
      <c r="D2182" t="str">
        <f t="shared" si="34"/>
        <v>Kiersten</v>
      </c>
      <c r="E2182" t="str">
        <f>TRIM(LEFT(Customer_Table[[#This Row],[name]],FIND(",",Customer_Table[[#This Row],[name]])-1))</f>
        <v>Lippmann</v>
      </c>
    </row>
    <row r="2183" spans="1:5" ht="15.6" x14ac:dyDescent="0.3">
      <c r="A2183" s="1" t="s">
        <v>180</v>
      </c>
      <c r="B2183" s="1" t="s">
        <v>4565</v>
      </c>
      <c r="C2183" t="str">
        <f>TRIM(MID(Customer_Table[[#This Row],[name]],FIND(",",Customer_Table[[#This Row],[name]])+1,3))</f>
        <v>Ms</v>
      </c>
      <c r="D2183" t="str">
        <f t="shared" si="34"/>
        <v>Rachael</v>
      </c>
      <c r="E2183" t="str">
        <f>TRIM(LEFT(Customer_Table[[#This Row],[name]],FIND(",",Customer_Table[[#This Row],[name]])-1))</f>
        <v>Klehm</v>
      </c>
    </row>
    <row r="2184" spans="1:5" ht="15.6" x14ac:dyDescent="0.3">
      <c r="A2184" s="1" t="s">
        <v>179</v>
      </c>
      <c r="B2184" s="1" t="s">
        <v>4566</v>
      </c>
      <c r="C2184" t="str">
        <f>TRIM(MID(Customer_Table[[#This Row],[name]],FIND(",",Customer_Table[[#This Row],[name]])+1,3))</f>
        <v>Mr</v>
      </c>
      <c r="D2184" t="str">
        <f t="shared" si="34"/>
        <v>Timothy P.</v>
      </c>
      <c r="E2184" t="str">
        <f>TRIM(LEFT(Customer_Table[[#This Row],[name]],FIND(",",Customer_Table[[#This Row],[name]])-1))</f>
        <v>Murphy</v>
      </c>
    </row>
    <row r="2185" spans="1:5" ht="15.6" x14ac:dyDescent="0.3">
      <c r="A2185" s="1" t="s">
        <v>178</v>
      </c>
      <c r="B2185" s="1" t="s">
        <v>4567</v>
      </c>
      <c r="C2185" t="str">
        <f>TRIM(MID(Customer_Table[[#This Row],[name]],FIND(",",Customer_Table[[#This Row],[name]])+1,3))</f>
        <v>Mr</v>
      </c>
      <c r="D2185" t="str">
        <f t="shared" si="34"/>
        <v>Lelisa</v>
      </c>
      <c r="E2185" t="str">
        <f>TRIM(LEFT(Customer_Table[[#This Row],[name]],FIND(",",Customer_Table[[#This Row],[name]])-1))</f>
        <v>Desisa</v>
      </c>
    </row>
    <row r="2186" spans="1:5" ht="15.6" x14ac:dyDescent="0.3">
      <c r="A2186" s="1" t="s">
        <v>177</v>
      </c>
      <c r="B2186" s="1" t="s">
        <v>4568</v>
      </c>
      <c r="C2186" t="str">
        <f>TRIM(MID(Customer_Table[[#This Row],[name]],FIND(",",Customer_Table[[#This Row],[name]])+1,3))</f>
        <v>Mr</v>
      </c>
      <c r="D2186" t="str">
        <f t="shared" si="34"/>
        <v>Nate</v>
      </c>
      <c r="E2186" t="str">
        <f>TRIM(LEFT(Customer_Table[[#This Row],[name]],FIND(",",Customer_Table[[#This Row],[name]])-1))</f>
        <v>Brooks</v>
      </c>
    </row>
    <row r="2187" spans="1:5" ht="15.6" x14ac:dyDescent="0.3">
      <c r="A2187" s="1" t="s">
        <v>176</v>
      </c>
      <c r="B2187" s="1" t="s">
        <v>4569</v>
      </c>
      <c r="C2187" t="str">
        <f>TRIM(MID(Customer_Table[[#This Row],[name]],FIND(",",Customer_Table[[#This Row],[name]])+1,3))</f>
        <v>Mr</v>
      </c>
      <c r="D2187" t="str">
        <f t="shared" si="34"/>
        <v>Chris C.</v>
      </c>
      <c r="E2187" t="str">
        <f>TRIM(LEFT(Customer_Table[[#This Row],[name]],FIND(",",Customer_Table[[#This Row],[name]])-1))</f>
        <v>Stone</v>
      </c>
    </row>
    <row r="2188" spans="1:5" ht="15.6" x14ac:dyDescent="0.3">
      <c r="A2188" s="1" t="s">
        <v>175</v>
      </c>
      <c r="B2188" s="1" t="s">
        <v>4570</v>
      </c>
      <c r="C2188" t="str">
        <f>TRIM(MID(Customer_Table[[#This Row],[name]],FIND(",",Customer_Table[[#This Row],[name]])+1,3))</f>
        <v>Mr</v>
      </c>
      <c r="D2188" t="str">
        <f t="shared" si="34"/>
        <v>Scott</v>
      </c>
      <c r="E2188" t="str">
        <f>TRIM(LEFT(Customer_Table[[#This Row],[name]],FIND(",",Customer_Table[[#This Row],[name]])-1))</f>
        <v>Weispfennig</v>
      </c>
    </row>
    <row r="2189" spans="1:5" ht="15.6" x14ac:dyDescent="0.3">
      <c r="A2189" s="1" t="s">
        <v>174</v>
      </c>
      <c r="B2189" s="1" t="s">
        <v>4571</v>
      </c>
      <c r="C2189" t="str">
        <f>TRIM(MID(Customer_Table[[#This Row],[name]],FIND(",",Customer_Table[[#This Row],[name]])+1,3))</f>
        <v>Mr</v>
      </c>
      <c r="D2189" t="str">
        <f t="shared" si="34"/>
        <v>Kevin</v>
      </c>
      <c r="E2189" t="str">
        <f>TRIM(LEFT(Customer_Table[[#This Row],[name]],FIND(",",Customer_Table[[#This Row],[name]])-1))</f>
        <v>Sorrell</v>
      </c>
    </row>
    <row r="2190" spans="1:5" ht="15.6" x14ac:dyDescent="0.3">
      <c r="A2190" s="1" t="s">
        <v>173</v>
      </c>
      <c r="B2190" s="1" t="s">
        <v>4572</v>
      </c>
      <c r="C2190" t="str">
        <f>TRIM(MID(Customer_Table[[#This Row],[name]],FIND(",",Customer_Table[[#This Row],[name]])+1,3))</f>
        <v>Mr</v>
      </c>
      <c r="D2190" t="str">
        <f t="shared" si="34"/>
        <v>Erik C.</v>
      </c>
      <c r="E2190" t="str">
        <f>TRIM(LEFT(Customer_Table[[#This Row],[name]],FIND(",",Customer_Table[[#This Row],[name]])-1))</f>
        <v>Morris</v>
      </c>
    </row>
    <row r="2191" spans="1:5" ht="15.6" x14ac:dyDescent="0.3">
      <c r="A2191" s="1" t="s">
        <v>172</v>
      </c>
      <c r="B2191" s="1" t="s">
        <v>4573</v>
      </c>
      <c r="C2191" t="str">
        <f>TRIM(MID(Customer_Table[[#This Row],[name]],FIND(",",Customer_Table[[#This Row],[name]])+1,3))</f>
        <v>Mr</v>
      </c>
      <c r="D2191" t="str">
        <f t="shared" si="34"/>
        <v>Shawn C</v>
      </c>
      <c r="E2191" t="str">
        <f>TRIM(LEFT(Customer_Table[[#This Row],[name]],FIND(",",Customer_Table[[#This Row],[name]])-1))</f>
        <v>Marek</v>
      </c>
    </row>
    <row r="2192" spans="1:5" ht="15.6" x14ac:dyDescent="0.3">
      <c r="A2192" s="1" t="s">
        <v>171</v>
      </c>
      <c r="B2192" s="1" t="s">
        <v>4574</v>
      </c>
      <c r="C2192" t="str">
        <f>TRIM(MID(Customer_Table[[#This Row],[name]],FIND(",",Customer_Table[[#This Row],[name]])+1,3))</f>
        <v>Mr</v>
      </c>
      <c r="D2192" t="str">
        <f t="shared" si="34"/>
        <v>Vajin L.</v>
      </c>
      <c r="E2192" t="str">
        <f>TRIM(LEFT(Customer_Table[[#This Row],[name]],FIND(",",Customer_Table[[#This Row],[name]])-1))</f>
        <v>Armstrong</v>
      </c>
    </row>
    <row r="2193" spans="1:5" ht="15.6" x14ac:dyDescent="0.3">
      <c r="A2193" s="1" t="s">
        <v>169</v>
      </c>
      <c r="B2193" s="1" t="s">
        <v>4575</v>
      </c>
      <c r="C2193" t="str">
        <f>TRIM(MID(Customer_Table[[#This Row],[name]],FIND(",",Customer_Table[[#This Row],[name]])+1,3))</f>
        <v>Mr</v>
      </c>
      <c r="D2193" t="str">
        <f t="shared" si="34"/>
        <v>John K. Jr.</v>
      </c>
      <c r="E2193" t="str">
        <f>TRIM(LEFT(Customer_Table[[#This Row],[name]],FIND(",",Customer_Table[[#This Row],[name]])-1))</f>
        <v>Werner</v>
      </c>
    </row>
    <row r="2194" spans="1:5" ht="15.6" x14ac:dyDescent="0.3">
      <c r="A2194" s="1" t="s">
        <v>167</v>
      </c>
      <c r="B2194" s="1" t="s">
        <v>4576</v>
      </c>
      <c r="C2194" t="str">
        <f>TRIM(MID(Customer_Table[[#This Row],[name]],FIND(",",Customer_Table[[#This Row],[name]])+1,3))</f>
        <v>Mr</v>
      </c>
      <c r="D2194" t="str">
        <f t="shared" si="34"/>
        <v>Kevin J.</v>
      </c>
      <c r="E2194" t="str">
        <f>TRIM(LEFT(Customer_Table[[#This Row],[name]],FIND(",",Customer_Table[[#This Row],[name]])-1))</f>
        <v>Gries</v>
      </c>
    </row>
    <row r="2195" spans="1:5" ht="15.6" x14ac:dyDescent="0.3">
      <c r="A2195" s="1" t="s">
        <v>165</v>
      </c>
      <c r="B2195" s="1" t="s">
        <v>4577</v>
      </c>
      <c r="C2195" t="str">
        <f>TRIM(MID(Customer_Table[[#This Row],[name]],FIND(",",Customer_Table[[#This Row],[name]])+1,3))</f>
        <v>Mr</v>
      </c>
      <c r="D2195" t="str">
        <f t="shared" si="34"/>
        <v>Kirby W.</v>
      </c>
      <c r="E2195" t="str">
        <f>TRIM(LEFT(Customer_Table[[#This Row],[name]],FIND(",",Customer_Table[[#This Row],[name]])-1))</f>
        <v>Mills</v>
      </c>
    </row>
    <row r="2196" spans="1:5" ht="15.6" x14ac:dyDescent="0.3">
      <c r="A2196" s="1" t="s">
        <v>163</v>
      </c>
      <c r="B2196" s="1" t="s">
        <v>4578</v>
      </c>
      <c r="C2196" t="str">
        <f>TRIM(MID(Customer_Table[[#This Row],[name]],FIND(",",Customer_Table[[#This Row],[name]])+1,3))</f>
        <v>Mr</v>
      </c>
      <c r="D2196" t="str">
        <f t="shared" si="34"/>
        <v>J A</v>
      </c>
      <c r="E2196" t="str">
        <f>TRIM(LEFT(Customer_Table[[#This Row],[name]],FIND(",",Customer_Table[[#This Row],[name]])-1))</f>
        <v>Penny</v>
      </c>
    </row>
    <row r="2197" spans="1:5" ht="15.6" x14ac:dyDescent="0.3">
      <c r="A2197" s="1" t="s">
        <v>162</v>
      </c>
      <c r="B2197" s="1" t="s">
        <v>4579</v>
      </c>
      <c r="C2197" t="str">
        <f>TRIM(MID(Customer_Table[[#This Row],[name]],FIND(",",Customer_Table[[#This Row],[name]])+1,3))</f>
        <v>Mr</v>
      </c>
      <c r="D2197" t="str">
        <f t="shared" si="34"/>
        <v>Dustin G.</v>
      </c>
      <c r="E2197" t="str">
        <f>TRIM(LEFT(Customer_Table[[#This Row],[name]],FIND(",",Customer_Table[[#This Row],[name]])-1))</f>
        <v>Hicks</v>
      </c>
    </row>
    <row r="2198" spans="1:5" ht="15.6" x14ac:dyDescent="0.3">
      <c r="A2198" s="1" t="s">
        <v>161</v>
      </c>
      <c r="B2198" s="1" t="s">
        <v>4580</v>
      </c>
      <c r="C2198" t="str">
        <f>TRIM(MID(Customer_Table[[#This Row],[name]],FIND(",",Customer_Table[[#This Row],[name]])+1,3))</f>
        <v>Mr</v>
      </c>
      <c r="D2198" t="str">
        <f t="shared" si="34"/>
        <v>Anthony G</v>
      </c>
      <c r="E2198" t="str">
        <f>TRIM(LEFT(Customer_Table[[#This Row],[name]],FIND(",",Customer_Table[[#This Row],[name]])-1))</f>
        <v>Masayesva</v>
      </c>
    </row>
    <row r="2199" spans="1:5" ht="15.6" x14ac:dyDescent="0.3">
      <c r="A2199" s="1" t="s">
        <v>160</v>
      </c>
      <c r="B2199" s="1" t="s">
        <v>4581</v>
      </c>
      <c r="C2199" t="str">
        <f>TRIM(MID(Customer_Table[[#This Row],[name]],FIND(",",Customer_Table[[#This Row],[name]])+1,3))</f>
        <v>Mr</v>
      </c>
      <c r="D2199" t="str">
        <f t="shared" si="34"/>
        <v>Ryan</v>
      </c>
      <c r="E2199" t="str">
        <f>TRIM(LEFT(Customer_Table[[#This Row],[name]],FIND(",",Customer_Table[[#This Row],[name]])-1))</f>
        <v>Paavola</v>
      </c>
    </row>
    <row r="2200" spans="1:5" ht="15.6" x14ac:dyDescent="0.3">
      <c r="A2200" s="1" t="s">
        <v>159</v>
      </c>
      <c r="B2200" s="1" t="s">
        <v>4582</v>
      </c>
      <c r="C2200" t="str">
        <f>TRIM(MID(Customer_Table[[#This Row],[name]],FIND(",",Customer_Table[[#This Row],[name]])+1,3))</f>
        <v>Mr</v>
      </c>
      <c r="D2200" t="str">
        <f t="shared" si="34"/>
        <v>Eric N</v>
      </c>
      <c r="E2200" t="str">
        <f>TRIM(LEFT(Customer_Table[[#This Row],[name]],FIND(",",Customer_Table[[#This Row],[name]])-1))</f>
        <v>Gehlsen</v>
      </c>
    </row>
    <row r="2201" spans="1:5" ht="15.6" x14ac:dyDescent="0.3">
      <c r="A2201" s="1" t="s">
        <v>158</v>
      </c>
      <c r="B2201" s="1" t="s">
        <v>4583</v>
      </c>
      <c r="C2201" t="str">
        <f>TRIM(MID(Customer_Table[[#This Row],[name]],FIND(",",Customer_Table[[#This Row],[name]])+1,3))</f>
        <v>Mr</v>
      </c>
      <c r="D2201" t="str">
        <f t="shared" si="34"/>
        <v>Connor</v>
      </c>
      <c r="E2201" t="str">
        <f>TRIM(LEFT(Customer_Table[[#This Row],[name]],FIND(",",Customer_Table[[#This Row],[name]])-1))</f>
        <v>Roche</v>
      </c>
    </row>
    <row r="2202" spans="1:5" ht="15.6" x14ac:dyDescent="0.3">
      <c r="A2202" s="1" t="s">
        <v>157</v>
      </c>
      <c r="B2202" s="1" t="s">
        <v>4584</v>
      </c>
      <c r="C2202" t="str">
        <f>TRIM(MID(Customer_Table[[#This Row],[name]],FIND(",",Customer_Table[[#This Row],[name]])+1,3))</f>
        <v>Mr</v>
      </c>
      <c r="D2202" t="str">
        <f t="shared" si="34"/>
        <v>Patrick H.</v>
      </c>
      <c r="E2202" t="str">
        <f>TRIM(LEFT(Customer_Table[[#This Row],[name]],FIND(",",Customer_Table[[#This Row],[name]])-1))</f>
        <v>Hearn</v>
      </c>
    </row>
    <row r="2203" spans="1:5" ht="15.6" x14ac:dyDescent="0.3">
      <c r="A2203" s="1" t="s">
        <v>156</v>
      </c>
      <c r="B2203" s="1" t="s">
        <v>4585</v>
      </c>
      <c r="C2203" t="str">
        <f>TRIM(MID(Customer_Table[[#This Row],[name]],FIND(",",Customer_Table[[#This Row],[name]])+1,3))</f>
        <v>Mr</v>
      </c>
      <c r="D2203" t="str">
        <f t="shared" si="34"/>
        <v>Tyler</v>
      </c>
      <c r="E2203" t="str">
        <f>TRIM(LEFT(Customer_Table[[#This Row],[name]],FIND(",",Customer_Table[[#This Row],[name]])-1))</f>
        <v>Dimson</v>
      </c>
    </row>
    <row r="2204" spans="1:5" ht="15.6" x14ac:dyDescent="0.3">
      <c r="A2204" s="1" t="s">
        <v>155</v>
      </c>
      <c r="B2204" s="1" t="s">
        <v>4586</v>
      </c>
      <c r="C2204" t="str">
        <f>TRIM(MID(Customer_Table[[#This Row],[name]],FIND(",",Customer_Table[[#This Row],[name]])+1,3))</f>
        <v>Ms</v>
      </c>
      <c r="D2204" t="str">
        <f t="shared" si="34"/>
        <v>Deborah L.</v>
      </c>
      <c r="E2204" t="str">
        <f>TRIM(LEFT(Customer_Table[[#This Row],[name]],FIND(",",Customer_Table[[#This Row],[name]])-1))</f>
        <v>Slason</v>
      </c>
    </row>
    <row r="2205" spans="1:5" ht="15.6" x14ac:dyDescent="0.3">
      <c r="A2205" s="1" t="s">
        <v>154</v>
      </c>
      <c r="B2205" s="1" t="s">
        <v>4587</v>
      </c>
      <c r="C2205" t="str">
        <f>TRIM(MID(Customer_Table[[#This Row],[name]],FIND(",",Customer_Table[[#This Row],[name]])+1,3))</f>
        <v>Ms</v>
      </c>
      <c r="D2205" t="str">
        <f t="shared" si="34"/>
        <v>Andrea K</v>
      </c>
      <c r="E2205" t="str">
        <f>TRIM(LEFT(Customer_Table[[#This Row],[name]],FIND(",",Customer_Table[[#This Row],[name]])-1))</f>
        <v>Gibson</v>
      </c>
    </row>
    <row r="2206" spans="1:5" ht="15.6" x14ac:dyDescent="0.3">
      <c r="A2206" s="1" t="s">
        <v>153</v>
      </c>
      <c r="B2206" s="1" t="s">
        <v>4588</v>
      </c>
      <c r="C2206" t="str">
        <f>TRIM(MID(Customer_Table[[#This Row],[name]],FIND(",",Customer_Table[[#This Row],[name]])+1,3))</f>
        <v>Ms</v>
      </c>
      <c r="D2206" t="str">
        <f t="shared" si="34"/>
        <v>Elleree</v>
      </c>
      <c r="E2206" t="str">
        <f>TRIM(LEFT(Customer_Table[[#This Row],[name]],FIND(",",Customer_Table[[#This Row],[name]])-1))</f>
        <v>Erdos</v>
      </c>
    </row>
    <row r="2207" spans="1:5" ht="15.6" x14ac:dyDescent="0.3">
      <c r="A2207" s="1" t="s">
        <v>152</v>
      </c>
      <c r="B2207" s="1" t="s">
        <v>4589</v>
      </c>
      <c r="C2207" t="str">
        <f>TRIM(MID(Customer_Table[[#This Row],[name]],FIND(",",Customer_Table[[#This Row],[name]])+1,3))</f>
        <v>Mr</v>
      </c>
      <c r="D2207" t="str">
        <f t="shared" si="34"/>
        <v>Brandon J</v>
      </c>
      <c r="E2207" t="str">
        <f>TRIM(LEFT(Customer_Table[[#This Row],[name]],FIND(",",Customer_Table[[#This Row],[name]])-1))</f>
        <v>Cushman</v>
      </c>
    </row>
    <row r="2208" spans="1:5" ht="15.6" x14ac:dyDescent="0.3">
      <c r="A2208" s="1" t="s">
        <v>151</v>
      </c>
      <c r="B2208" s="1" t="s">
        <v>4590</v>
      </c>
      <c r="C2208" t="str">
        <f>TRIM(MID(Customer_Table[[#This Row],[name]],FIND(",",Customer_Table[[#This Row],[name]])+1,3))</f>
        <v>Mr</v>
      </c>
      <c r="D2208" t="str">
        <f t="shared" si="34"/>
        <v>Steve</v>
      </c>
      <c r="E2208" t="str">
        <f>TRIM(LEFT(Customer_Table[[#This Row],[name]],FIND(",",Customer_Table[[#This Row],[name]])-1))</f>
        <v>Hammel</v>
      </c>
    </row>
    <row r="2209" spans="1:5" ht="15.6" x14ac:dyDescent="0.3">
      <c r="A2209" s="1" t="s">
        <v>150</v>
      </c>
      <c r="B2209" s="1" t="s">
        <v>4591</v>
      </c>
      <c r="C2209" t="str">
        <f>TRIM(MID(Customer_Table[[#This Row],[name]],FIND(",",Customer_Table[[#This Row],[name]])+1,3))</f>
        <v>Ms</v>
      </c>
      <c r="D2209" t="str">
        <f t="shared" si="34"/>
        <v>Nina Wavik Sr.</v>
      </c>
      <c r="E2209" t="str">
        <f>TRIM(LEFT(Customer_Table[[#This Row],[name]],FIND(",",Customer_Table[[#This Row],[name]])-1))</f>
        <v>Ytterstad</v>
      </c>
    </row>
    <row r="2210" spans="1:5" ht="15.6" x14ac:dyDescent="0.3">
      <c r="A2210" s="1" t="s">
        <v>149</v>
      </c>
      <c r="B2210" s="1" t="s">
        <v>4592</v>
      </c>
      <c r="C2210" t="str">
        <f>TRIM(MID(Customer_Table[[#This Row],[name]],FIND(",",Customer_Table[[#This Row],[name]])+1,3))</f>
        <v>Ms</v>
      </c>
      <c r="D2210" t="str">
        <f t="shared" si="34"/>
        <v>Dani</v>
      </c>
      <c r="E2210" t="str">
        <f>TRIM(LEFT(Customer_Table[[#This Row],[name]],FIND(",",Customer_Table[[#This Row],[name]])-1))</f>
        <v>Prince</v>
      </c>
    </row>
    <row r="2211" spans="1:5" ht="15.6" x14ac:dyDescent="0.3">
      <c r="A2211" s="1" t="s">
        <v>148</v>
      </c>
      <c r="B2211" s="1" t="s">
        <v>4593</v>
      </c>
      <c r="C2211" t="str">
        <f>TRIM(MID(Customer_Table[[#This Row],[name]],FIND(",",Customer_Table[[#This Row],[name]])+1,3))</f>
        <v>Ms</v>
      </c>
      <c r="D2211" t="str">
        <f t="shared" si="34"/>
        <v>Jennifer A.</v>
      </c>
      <c r="E2211" t="str">
        <f>TRIM(LEFT(Customer_Table[[#This Row],[name]],FIND(",",Customer_Table[[#This Row],[name]])-1))</f>
        <v>Freeman</v>
      </c>
    </row>
    <row r="2212" spans="1:5" ht="15.6" x14ac:dyDescent="0.3">
      <c r="A2212" s="1" t="s">
        <v>147</v>
      </c>
      <c r="B2212" s="1" t="s">
        <v>4594</v>
      </c>
      <c r="C2212" t="str">
        <f>TRIM(MID(Customer_Table[[#This Row],[name]],FIND(",",Customer_Table[[#This Row],[name]])+1,3))</f>
        <v>Mr</v>
      </c>
      <c r="D2212" t="str">
        <f t="shared" si="34"/>
        <v>Martin</v>
      </c>
      <c r="E2212" t="str">
        <f>TRIM(LEFT(Customer_Table[[#This Row],[name]],FIND(",",Customer_Table[[#This Row],[name]])-1))</f>
        <v>Petrulak</v>
      </c>
    </row>
    <row r="2213" spans="1:5" ht="15.6" x14ac:dyDescent="0.3">
      <c r="A2213" s="1" t="s">
        <v>146</v>
      </c>
      <c r="B2213" s="1" t="s">
        <v>4595</v>
      </c>
      <c r="C2213" t="str">
        <f>TRIM(MID(Customer_Table[[#This Row],[name]],FIND(",",Customer_Table[[#This Row],[name]])+1,3))</f>
        <v>Mr</v>
      </c>
      <c r="D2213" t="str">
        <f t="shared" si="34"/>
        <v>Steve</v>
      </c>
      <c r="E2213" t="str">
        <f>TRIM(LEFT(Customer_Table[[#This Row],[name]],FIND(",",Customer_Table[[#This Row],[name]])-1))</f>
        <v>Lloyd</v>
      </c>
    </row>
    <row r="2214" spans="1:5" ht="15.6" x14ac:dyDescent="0.3">
      <c r="A2214" s="1" t="s">
        <v>145</v>
      </c>
      <c r="B2214" s="1" t="s">
        <v>4596</v>
      </c>
      <c r="C2214" t="str">
        <f>TRIM(MID(Customer_Table[[#This Row],[name]],FIND(",",Customer_Table[[#This Row],[name]])+1,3))</f>
        <v>Mr</v>
      </c>
      <c r="D2214" t="str">
        <f t="shared" si="34"/>
        <v>Christopher</v>
      </c>
      <c r="E2214" t="str">
        <f>TRIM(LEFT(Customer_Table[[#This Row],[name]],FIND(",",Customer_Table[[#This Row],[name]])-1))</f>
        <v>Zablocki</v>
      </c>
    </row>
    <row r="2215" spans="1:5" ht="15.6" x14ac:dyDescent="0.3">
      <c r="A2215" s="1" t="s">
        <v>144</v>
      </c>
      <c r="B2215" s="1" t="s">
        <v>4597</v>
      </c>
      <c r="C2215" t="str">
        <f>TRIM(MID(Customer_Table[[#This Row],[name]],FIND(",",Customer_Table[[#This Row],[name]])+1,3))</f>
        <v>Ms</v>
      </c>
      <c r="D2215" t="str">
        <f t="shared" si="34"/>
        <v>Kathryn M.</v>
      </c>
      <c r="E2215" t="str">
        <f>TRIM(LEFT(Customer_Table[[#This Row],[name]],FIND(",",Customer_Table[[#This Row],[name]])-1))</f>
        <v>Van Meter</v>
      </c>
    </row>
    <row r="2216" spans="1:5" ht="15.6" x14ac:dyDescent="0.3">
      <c r="A2216" s="1" t="s">
        <v>143</v>
      </c>
      <c r="B2216" s="1" t="s">
        <v>4598</v>
      </c>
      <c r="C2216" t="str">
        <f>TRIM(MID(Customer_Table[[#This Row],[name]],FIND(",",Customer_Table[[#This Row],[name]])+1,3))</f>
        <v>Ms</v>
      </c>
      <c r="D2216" t="str">
        <f t="shared" si="34"/>
        <v>Emily</v>
      </c>
      <c r="E2216" t="str">
        <f>TRIM(LEFT(Customer_Table[[#This Row],[name]],FIND(",",Customer_Table[[#This Row],[name]])-1))</f>
        <v>Babay</v>
      </c>
    </row>
    <row r="2217" spans="1:5" ht="15.6" x14ac:dyDescent="0.3">
      <c r="A2217" s="1" t="s">
        <v>142</v>
      </c>
      <c r="B2217" s="1" t="s">
        <v>4599</v>
      </c>
      <c r="C2217" t="str">
        <f>TRIM(MID(Customer_Table[[#This Row],[name]],FIND(",",Customer_Table[[#This Row],[name]])+1,3))</f>
        <v>Mr</v>
      </c>
      <c r="D2217" t="str">
        <f t="shared" si="34"/>
        <v>Trent A</v>
      </c>
      <c r="E2217" t="str">
        <f>TRIM(LEFT(Customer_Table[[#This Row],[name]],FIND(",",Customer_Table[[#This Row],[name]])-1))</f>
        <v>Taylor</v>
      </c>
    </row>
    <row r="2218" spans="1:5" ht="15.6" x14ac:dyDescent="0.3">
      <c r="A2218" s="1" t="s">
        <v>141</v>
      </c>
      <c r="B2218" s="1" t="s">
        <v>4600</v>
      </c>
      <c r="C2218" t="str">
        <f>TRIM(MID(Customer_Table[[#This Row],[name]],FIND(",",Customer_Table[[#This Row],[name]])+1,3))</f>
        <v>Ms</v>
      </c>
      <c r="D2218" t="str">
        <f t="shared" si="34"/>
        <v>Jennifer E</v>
      </c>
      <c r="E2218" t="str">
        <f>TRIM(LEFT(Customer_Table[[#This Row],[name]],FIND(",",Customer_Table[[#This Row],[name]])-1))</f>
        <v>Smith</v>
      </c>
    </row>
    <row r="2219" spans="1:5" ht="15.6" x14ac:dyDescent="0.3">
      <c r="A2219" s="1" t="s">
        <v>140</v>
      </c>
      <c r="B2219" s="1" t="s">
        <v>4601</v>
      </c>
      <c r="C2219" t="str">
        <f>TRIM(MID(Customer_Table[[#This Row],[name]],FIND(",",Customer_Table[[#This Row],[name]])+1,3))</f>
        <v>Ms</v>
      </c>
      <c r="D2219" t="str">
        <f t="shared" si="34"/>
        <v>Polly</v>
      </c>
      <c r="E2219" t="str">
        <f>TRIM(LEFT(Customer_Table[[#This Row],[name]],FIND(",",Customer_Table[[#This Row],[name]])-1))</f>
        <v>Moody</v>
      </c>
    </row>
    <row r="2220" spans="1:5" ht="15.6" x14ac:dyDescent="0.3">
      <c r="A2220" s="1" t="s">
        <v>139</v>
      </c>
      <c r="B2220" s="1" t="s">
        <v>4602</v>
      </c>
      <c r="C2220" t="str">
        <f>TRIM(MID(Customer_Table[[#This Row],[name]],FIND(",",Customer_Table[[#This Row],[name]])+1,3))</f>
        <v>Ms</v>
      </c>
      <c r="D2220" t="str">
        <f t="shared" si="34"/>
        <v>Elizabeth</v>
      </c>
      <c r="E2220" t="str">
        <f>TRIM(LEFT(Customer_Table[[#This Row],[name]],FIND(",",Customer_Table[[#This Row],[name]])-1))</f>
        <v>Swierzbinski</v>
      </c>
    </row>
    <row r="2221" spans="1:5" ht="15.6" x14ac:dyDescent="0.3">
      <c r="A2221" s="1" t="s">
        <v>138</v>
      </c>
      <c r="B2221" s="1" t="s">
        <v>4603</v>
      </c>
      <c r="C2221" t="str">
        <f>TRIM(MID(Customer_Table[[#This Row],[name]],FIND(",",Customer_Table[[#This Row],[name]])+1,3))</f>
        <v>Ms</v>
      </c>
      <c r="D2221" t="str">
        <f t="shared" si="34"/>
        <v>Tiffany A.</v>
      </c>
      <c r="E2221" t="str">
        <f>TRIM(LEFT(Customer_Table[[#This Row],[name]],FIND(",",Customer_Table[[#This Row],[name]])-1))</f>
        <v>Schwartz</v>
      </c>
    </row>
    <row r="2222" spans="1:5" ht="15.6" x14ac:dyDescent="0.3">
      <c r="A2222" s="1" t="s">
        <v>137</v>
      </c>
      <c r="B2222" s="1" t="s">
        <v>4604</v>
      </c>
      <c r="C2222" t="str">
        <f>TRIM(MID(Customer_Table[[#This Row],[name]],FIND(",",Customer_Table[[#This Row],[name]])+1,3))</f>
        <v>Mr</v>
      </c>
      <c r="D2222" t="str">
        <f t="shared" si="34"/>
        <v>Cole</v>
      </c>
      <c r="E2222" t="str">
        <f>TRIM(LEFT(Customer_Table[[#This Row],[name]],FIND(",",Customer_Table[[#This Row],[name]])-1))</f>
        <v>Sanseverino</v>
      </c>
    </row>
    <row r="2223" spans="1:5" ht="15.6" x14ac:dyDescent="0.3">
      <c r="A2223" s="1" t="s">
        <v>136</v>
      </c>
      <c r="B2223" s="1" t="s">
        <v>4605</v>
      </c>
      <c r="C2223" t="str">
        <f>TRIM(MID(Customer_Table[[#This Row],[name]],FIND(",",Customer_Table[[#This Row],[name]])+1,3))</f>
        <v>Mr</v>
      </c>
      <c r="D2223" t="str">
        <f t="shared" si="34"/>
        <v>Matthew T.</v>
      </c>
      <c r="E2223" t="str">
        <f>TRIM(LEFT(Customer_Table[[#This Row],[name]],FIND(",",Customer_Table[[#This Row],[name]])-1))</f>
        <v>Lawder</v>
      </c>
    </row>
    <row r="2224" spans="1:5" ht="15.6" x14ac:dyDescent="0.3">
      <c r="A2224" s="1" t="s">
        <v>135</v>
      </c>
      <c r="B2224" s="1" t="s">
        <v>4606</v>
      </c>
      <c r="C2224" t="str">
        <f>TRIM(MID(Customer_Table[[#This Row],[name]],FIND(",",Customer_Table[[#This Row],[name]])+1,3))</f>
        <v>Mr</v>
      </c>
      <c r="D2224" t="str">
        <f t="shared" si="34"/>
        <v>Zachary</v>
      </c>
      <c r="E2224" t="str">
        <f>TRIM(LEFT(Customer_Table[[#This Row],[name]],FIND(",",Customer_Table[[#This Row],[name]])-1))</f>
        <v>Young</v>
      </c>
    </row>
    <row r="2225" spans="1:5" ht="15.6" x14ac:dyDescent="0.3">
      <c r="A2225" s="1" t="s">
        <v>134</v>
      </c>
      <c r="B2225" s="1" t="s">
        <v>4607</v>
      </c>
      <c r="C2225" t="str">
        <f>TRIM(MID(Customer_Table[[#This Row],[name]],FIND(",",Customer_Table[[#This Row],[name]])+1,3))</f>
        <v>Mr</v>
      </c>
      <c r="D2225" t="str">
        <f t="shared" si="34"/>
        <v>Matthew T.</v>
      </c>
      <c r="E2225" t="str">
        <f>TRIM(LEFT(Customer_Table[[#This Row],[name]],FIND(",",Customer_Table[[#This Row],[name]])-1))</f>
        <v>Hoerner</v>
      </c>
    </row>
    <row r="2226" spans="1:5" ht="15.6" x14ac:dyDescent="0.3">
      <c r="A2226" s="1" t="s">
        <v>133</v>
      </c>
      <c r="B2226" s="1" t="s">
        <v>4608</v>
      </c>
      <c r="C2226" t="str">
        <f>TRIM(MID(Customer_Table[[#This Row],[name]],FIND(",",Customer_Table[[#This Row],[name]])+1,3))</f>
        <v>Mr</v>
      </c>
      <c r="D2226" t="str">
        <f t="shared" si="34"/>
        <v>Pat</v>
      </c>
      <c r="E2226" t="str">
        <f>TRIM(LEFT(Customer_Table[[#This Row],[name]],FIND(",",Customer_Table[[#This Row],[name]])-1))</f>
        <v>Benson</v>
      </c>
    </row>
    <row r="2227" spans="1:5" ht="15.6" x14ac:dyDescent="0.3">
      <c r="A2227" s="1" t="s">
        <v>132</v>
      </c>
      <c r="B2227" s="1" t="s">
        <v>4609</v>
      </c>
      <c r="C2227" t="str">
        <f>TRIM(MID(Customer_Table[[#This Row],[name]],FIND(",",Customer_Table[[#This Row],[name]])+1,3))</f>
        <v>Ms</v>
      </c>
      <c r="D2227" t="str">
        <f t="shared" si="34"/>
        <v>Ashley</v>
      </c>
      <c r="E2227" t="str">
        <f>TRIM(LEFT(Customer_Table[[#This Row],[name]],FIND(",",Customer_Table[[#This Row],[name]])-1))</f>
        <v>Horton</v>
      </c>
    </row>
    <row r="2228" spans="1:5" ht="15.6" x14ac:dyDescent="0.3">
      <c r="A2228" s="1" t="s">
        <v>131</v>
      </c>
      <c r="B2228" s="1" t="s">
        <v>4610</v>
      </c>
      <c r="C2228" t="str">
        <f>TRIM(MID(Customer_Table[[#This Row],[name]],FIND(",",Customer_Table[[#This Row],[name]])+1,3))</f>
        <v>Ms</v>
      </c>
      <c r="D2228" t="str">
        <f t="shared" si="34"/>
        <v>Elizabeth A.</v>
      </c>
      <c r="E2228" t="str">
        <f>TRIM(LEFT(Customer_Table[[#This Row],[name]],FIND(",",Customer_Table[[#This Row],[name]])-1))</f>
        <v>McGraw</v>
      </c>
    </row>
    <row r="2229" spans="1:5" ht="15.6" x14ac:dyDescent="0.3">
      <c r="A2229" s="1" t="s">
        <v>130</v>
      </c>
      <c r="B2229" s="1" t="s">
        <v>4611</v>
      </c>
      <c r="C2229" t="str">
        <f>TRIM(MID(Customer_Table[[#This Row],[name]],FIND(",",Customer_Table[[#This Row],[name]])+1,3))</f>
        <v>Ms</v>
      </c>
      <c r="D2229" t="str">
        <f t="shared" si="34"/>
        <v>Rebecca M.</v>
      </c>
      <c r="E2229" t="str">
        <f>TRIM(LEFT(Customer_Table[[#This Row],[name]],FIND(",",Customer_Table[[#This Row],[name]])-1))</f>
        <v>Beaulne</v>
      </c>
    </row>
    <row r="2230" spans="1:5" ht="15.6" x14ac:dyDescent="0.3">
      <c r="A2230" s="1" t="s">
        <v>129</v>
      </c>
      <c r="B2230" s="1" t="s">
        <v>4612</v>
      </c>
      <c r="C2230" t="str">
        <f>TRIM(MID(Customer_Table[[#This Row],[name]],FIND(",",Customer_Table[[#This Row],[name]])+1,3))</f>
        <v>Ms</v>
      </c>
      <c r="D2230" t="str">
        <f t="shared" si="34"/>
        <v>Ruth</v>
      </c>
      <c r="E2230" t="str">
        <f>TRIM(LEFT(Customer_Table[[#This Row],[name]],FIND(",",Customer_Table[[#This Row],[name]])-1))</f>
        <v>Lunz</v>
      </c>
    </row>
    <row r="2231" spans="1:5" ht="15.6" x14ac:dyDescent="0.3">
      <c r="A2231" s="1" t="s">
        <v>128</v>
      </c>
      <c r="B2231" s="1" t="s">
        <v>4613</v>
      </c>
      <c r="C2231" t="str">
        <f>TRIM(MID(Customer_Table[[#This Row],[name]],FIND(",",Customer_Table[[#This Row],[name]])+1,3))</f>
        <v>Mr</v>
      </c>
      <c r="D2231" t="str">
        <f t="shared" si="34"/>
        <v>Gregory S</v>
      </c>
      <c r="E2231" t="str">
        <f>TRIM(LEFT(Customer_Table[[#This Row],[name]],FIND(",",Customer_Table[[#This Row],[name]])-1))</f>
        <v>Kyle</v>
      </c>
    </row>
    <row r="2232" spans="1:5" ht="15.6" x14ac:dyDescent="0.3">
      <c r="A2232" s="1" t="s">
        <v>127</v>
      </c>
      <c r="B2232" s="1" t="s">
        <v>4614</v>
      </c>
      <c r="C2232" t="str">
        <f>TRIM(MID(Customer_Table[[#This Row],[name]],FIND(",",Customer_Table[[#This Row],[name]])+1,3))</f>
        <v>Ms</v>
      </c>
      <c r="D2232" t="str">
        <f t="shared" si="34"/>
        <v>Alexandra S</v>
      </c>
      <c r="E2232" t="str">
        <f>TRIM(LEFT(Customer_Table[[#This Row],[name]],FIND(",",Customer_Table[[#This Row],[name]])-1))</f>
        <v>Brackenwagen</v>
      </c>
    </row>
    <row r="2233" spans="1:5" ht="15.6" x14ac:dyDescent="0.3">
      <c r="A2233" s="1" t="s">
        <v>126</v>
      </c>
      <c r="B2233" s="1" t="s">
        <v>4615</v>
      </c>
      <c r="C2233" t="str">
        <f>TRIM(MID(Customer_Table[[#This Row],[name]],FIND(",",Customer_Table[[#This Row],[name]])+1,3))</f>
        <v>Ms</v>
      </c>
      <c r="D2233" t="str">
        <f t="shared" si="34"/>
        <v>Hillary</v>
      </c>
      <c r="E2233" t="str">
        <f>TRIM(LEFT(Customer_Table[[#This Row],[name]],FIND(",",Customer_Table[[#This Row],[name]])-1))</f>
        <v>Schmitt</v>
      </c>
    </row>
    <row r="2234" spans="1:5" ht="15.6" x14ac:dyDescent="0.3">
      <c r="A2234" s="1" t="s">
        <v>125</v>
      </c>
      <c r="B2234" s="1" t="s">
        <v>4616</v>
      </c>
      <c r="C2234" t="str">
        <f>TRIM(MID(Customer_Table[[#This Row],[name]],FIND(",",Customer_Table[[#This Row],[name]])+1,3))</f>
        <v>Ms</v>
      </c>
      <c r="D2234" t="str">
        <f t="shared" si="34"/>
        <v>Amy K.</v>
      </c>
      <c r="E2234" t="str">
        <f>TRIM(LEFT(Customer_Table[[#This Row],[name]],FIND(",",Customer_Table[[#This Row],[name]])-1))</f>
        <v>Borden</v>
      </c>
    </row>
    <row r="2235" spans="1:5" ht="15.6" x14ac:dyDescent="0.3">
      <c r="A2235" s="1" t="s">
        <v>124</v>
      </c>
      <c r="B2235" s="1" t="s">
        <v>4617</v>
      </c>
      <c r="C2235" t="str">
        <f>TRIM(MID(Customer_Table[[#This Row],[name]],FIND(",",Customer_Table[[#This Row],[name]])+1,3))</f>
        <v>Mr</v>
      </c>
      <c r="D2235" t="str">
        <f t="shared" si="34"/>
        <v>Scott</v>
      </c>
      <c r="E2235" t="str">
        <f>TRIM(LEFT(Customer_Table[[#This Row],[name]],FIND(",",Customer_Table[[#This Row],[name]])-1))</f>
        <v>McLean</v>
      </c>
    </row>
    <row r="2236" spans="1:5" ht="15.6" x14ac:dyDescent="0.3">
      <c r="A2236" s="1" t="s">
        <v>123</v>
      </c>
      <c r="B2236" s="1" t="s">
        <v>4618</v>
      </c>
      <c r="C2236" t="str">
        <f>TRIM(MID(Customer_Table[[#This Row],[name]],FIND(",",Customer_Table[[#This Row],[name]])+1,3))</f>
        <v>Mr</v>
      </c>
      <c r="D2236" t="str">
        <f t="shared" si="34"/>
        <v>John</v>
      </c>
      <c r="E2236" t="str">
        <f>TRIM(LEFT(Customer_Table[[#This Row],[name]],FIND(",",Customer_Table[[#This Row],[name]])-1))</f>
        <v>Regan</v>
      </c>
    </row>
    <row r="2237" spans="1:5" ht="15.6" x14ac:dyDescent="0.3">
      <c r="A2237" s="1" t="s">
        <v>122</v>
      </c>
      <c r="B2237" s="1" t="s">
        <v>4619</v>
      </c>
      <c r="C2237" t="str">
        <f>TRIM(MID(Customer_Table[[#This Row],[name]],FIND(",",Customer_Table[[#This Row],[name]])+1,3))</f>
        <v>Mr</v>
      </c>
      <c r="D2237" t="str">
        <f t="shared" si="34"/>
        <v>Maaikel</v>
      </c>
      <c r="E2237" t="str">
        <f>TRIM(LEFT(Customer_Table[[#This Row],[name]],FIND(",",Customer_Table[[#This Row],[name]])-1))</f>
        <v>Koenis</v>
      </c>
    </row>
    <row r="2238" spans="1:5" ht="15.6" x14ac:dyDescent="0.3">
      <c r="A2238" s="1" t="s">
        <v>121</v>
      </c>
      <c r="B2238" s="1" t="s">
        <v>4620</v>
      </c>
      <c r="C2238" t="str">
        <f>TRIM(MID(Customer_Table[[#This Row],[name]],FIND(",",Customer_Table[[#This Row],[name]])+1,3))</f>
        <v>Mr</v>
      </c>
      <c r="D2238" t="str">
        <f t="shared" si="34"/>
        <v>Daniel C</v>
      </c>
      <c r="E2238" t="str">
        <f>TRIM(LEFT(Customer_Table[[#This Row],[name]],FIND(",",Customer_Table[[#This Row],[name]])-1))</f>
        <v>Kittaka</v>
      </c>
    </row>
    <row r="2239" spans="1:5" ht="15.6" x14ac:dyDescent="0.3">
      <c r="A2239" s="1" t="s">
        <v>120</v>
      </c>
      <c r="B2239" s="1" t="s">
        <v>4621</v>
      </c>
      <c r="C2239" t="str">
        <f>TRIM(MID(Customer_Table[[#This Row],[name]],FIND(",",Customer_Table[[#This Row],[name]])+1,3))</f>
        <v>Mr</v>
      </c>
      <c r="D2239" t="str">
        <f t="shared" si="34"/>
        <v>Christopher S.</v>
      </c>
      <c r="E2239" t="str">
        <f>TRIM(LEFT(Customer_Table[[#This Row],[name]],FIND(",",Customer_Table[[#This Row],[name]])-1))</f>
        <v>Concannon</v>
      </c>
    </row>
    <row r="2240" spans="1:5" ht="15.6" x14ac:dyDescent="0.3">
      <c r="A2240" s="1" t="s">
        <v>119</v>
      </c>
      <c r="B2240" s="1" t="s">
        <v>4622</v>
      </c>
      <c r="C2240" t="str">
        <f>TRIM(MID(Customer_Table[[#This Row],[name]],FIND(",",Customer_Table[[#This Row],[name]])+1,3))</f>
        <v>Mr</v>
      </c>
      <c r="D2240" t="str">
        <f t="shared" si="34"/>
        <v>William R</v>
      </c>
      <c r="E2240" t="str">
        <f>TRIM(LEFT(Customer_Table[[#This Row],[name]],FIND(",",Customer_Table[[#This Row],[name]])-1))</f>
        <v>Johnson</v>
      </c>
    </row>
    <row r="2241" spans="1:5" ht="15.6" x14ac:dyDescent="0.3">
      <c r="A2241" s="1" t="s">
        <v>118</v>
      </c>
      <c r="B2241" s="1" t="s">
        <v>4623</v>
      </c>
      <c r="C2241" t="str">
        <f>TRIM(MID(Customer_Table[[#This Row],[name]],FIND(",",Customer_Table[[#This Row],[name]])+1,3))</f>
        <v>Ms</v>
      </c>
      <c r="D2241" t="str">
        <f t="shared" si="34"/>
        <v>Lyndsy</v>
      </c>
      <c r="E2241" t="str">
        <f>TRIM(LEFT(Customer_Table[[#This Row],[name]],FIND(",",Customer_Table[[#This Row],[name]])-1))</f>
        <v>Schultz</v>
      </c>
    </row>
    <row r="2242" spans="1:5" ht="15.6" x14ac:dyDescent="0.3">
      <c r="A2242" s="1" t="s">
        <v>117</v>
      </c>
      <c r="B2242" s="1" t="s">
        <v>4624</v>
      </c>
      <c r="C2242" t="str">
        <f>TRIM(MID(Customer_Table[[#This Row],[name]],FIND(",",Customer_Table[[#This Row],[name]])+1,3))</f>
        <v>Ms</v>
      </c>
      <c r="D2242" t="str">
        <f t="shared" ref="D2242:D2305" si="35">TRIM(MID(B2242,FIND(" ",B2242,FIND(",",B2242)+2)+1,LEN(B2242)))</f>
        <v>Jessica</v>
      </c>
      <c r="E2242" t="str">
        <f>TRIM(LEFT(Customer_Table[[#This Row],[name]],FIND(",",Customer_Table[[#This Row],[name]])-1))</f>
        <v>Brannigan</v>
      </c>
    </row>
    <row r="2243" spans="1:5" ht="15.6" x14ac:dyDescent="0.3">
      <c r="A2243" s="1" t="s">
        <v>116</v>
      </c>
      <c r="B2243" s="1" t="s">
        <v>4625</v>
      </c>
      <c r="C2243" t="str">
        <f>TRIM(MID(Customer_Table[[#This Row],[name]],FIND(",",Customer_Table[[#This Row],[name]])+1,3))</f>
        <v>Ms</v>
      </c>
      <c r="D2243" t="str">
        <f t="shared" si="35"/>
        <v>Anna</v>
      </c>
      <c r="E2243" t="str">
        <f>TRIM(LEFT(Customer_Table[[#This Row],[name]],FIND(",",Customer_Table[[#This Row],[name]])-1))</f>
        <v>Cavallo</v>
      </c>
    </row>
    <row r="2244" spans="1:5" ht="15.6" x14ac:dyDescent="0.3">
      <c r="A2244" s="1" t="s">
        <v>115</v>
      </c>
      <c r="B2244" s="1" t="s">
        <v>4626</v>
      </c>
      <c r="C2244" t="str">
        <f>TRIM(MID(Customer_Table[[#This Row],[name]],FIND(",",Customer_Table[[#This Row],[name]])+1,3))</f>
        <v>Mr</v>
      </c>
      <c r="D2244" t="str">
        <f t="shared" si="35"/>
        <v>Jordan</v>
      </c>
      <c r="E2244" t="str">
        <f>TRIM(LEFT(Customer_Table[[#This Row],[name]],FIND(",",Customer_Table[[#This Row],[name]])-1))</f>
        <v>Chang</v>
      </c>
    </row>
    <row r="2245" spans="1:5" ht="15.6" x14ac:dyDescent="0.3">
      <c r="A2245" s="1" t="s">
        <v>114</v>
      </c>
      <c r="B2245" s="1" t="s">
        <v>4627</v>
      </c>
      <c r="C2245" t="str">
        <f>TRIM(MID(Customer_Table[[#This Row],[name]],FIND(",",Customer_Table[[#This Row],[name]])+1,3))</f>
        <v>Mr</v>
      </c>
      <c r="D2245" t="str">
        <f t="shared" si="35"/>
        <v>Brian</v>
      </c>
      <c r="E2245" t="str">
        <f>TRIM(LEFT(Customer_Table[[#This Row],[name]],FIND(",",Customer_Table[[#This Row],[name]])-1))</f>
        <v>Axelrod</v>
      </c>
    </row>
    <row r="2246" spans="1:5" ht="15.6" x14ac:dyDescent="0.3">
      <c r="A2246" s="1" t="s">
        <v>113</v>
      </c>
      <c r="B2246" s="1" t="s">
        <v>4628</v>
      </c>
      <c r="C2246" t="str">
        <f>TRIM(MID(Customer_Table[[#This Row],[name]],FIND(",",Customer_Table[[#This Row],[name]])+1,3))</f>
        <v>Ms</v>
      </c>
      <c r="D2246" t="str">
        <f t="shared" si="35"/>
        <v>Katherine A</v>
      </c>
      <c r="E2246" t="str">
        <f>TRIM(LEFT(Customer_Table[[#This Row],[name]],FIND(",",Customer_Table[[#This Row],[name]])-1))</f>
        <v>Davenport</v>
      </c>
    </row>
    <row r="2247" spans="1:5" ht="15.6" x14ac:dyDescent="0.3">
      <c r="A2247" s="1" t="s">
        <v>112</v>
      </c>
      <c r="B2247" s="1" t="s">
        <v>4629</v>
      </c>
      <c r="C2247" t="str">
        <f>TRIM(MID(Customer_Table[[#This Row],[name]],FIND(",",Customer_Table[[#This Row],[name]])+1,3))</f>
        <v>Ms</v>
      </c>
      <c r="D2247" t="str">
        <f t="shared" si="35"/>
        <v>Melanie</v>
      </c>
      <c r="E2247" t="str">
        <f>TRIM(LEFT(Customer_Table[[#This Row],[name]],FIND(",",Customer_Table[[#This Row],[name]])-1))</f>
        <v>Roberge</v>
      </c>
    </row>
    <row r="2248" spans="1:5" ht="15.6" x14ac:dyDescent="0.3">
      <c r="A2248" s="1" t="s">
        <v>111</v>
      </c>
      <c r="B2248" s="1" t="s">
        <v>4630</v>
      </c>
      <c r="C2248" t="str">
        <f>TRIM(MID(Customer_Table[[#This Row],[name]],FIND(",",Customer_Table[[#This Row],[name]])+1,3))</f>
        <v>Ms</v>
      </c>
      <c r="D2248" t="str">
        <f t="shared" si="35"/>
        <v>Jessica</v>
      </c>
      <c r="E2248" t="str">
        <f>TRIM(LEFT(Customer_Table[[#This Row],[name]],FIND(",",Customer_Table[[#This Row],[name]])-1))</f>
        <v>Schmidt</v>
      </c>
    </row>
    <row r="2249" spans="1:5" ht="15.6" x14ac:dyDescent="0.3">
      <c r="A2249" s="1" t="s">
        <v>110</v>
      </c>
      <c r="B2249" s="1" t="s">
        <v>4631</v>
      </c>
      <c r="C2249" t="str">
        <f>TRIM(MID(Customer_Table[[#This Row],[name]],FIND(",",Customer_Table[[#This Row],[name]])+1,3))</f>
        <v>Mr</v>
      </c>
      <c r="D2249" t="str">
        <f t="shared" si="35"/>
        <v>Eric S</v>
      </c>
      <c r="E2249" t="str">
        <f>TRIM(LEFT(Customer_Table[[#This Row],[name]],FIND(",",Customer_Table[[#This Row],[name]])-1))</f>
        <v>Kosters</v>
      </c>
    </row>
    <row r="2250" spans="1:5" ht="15.6" x14ac:dyDescent="0.3">
      <c r="A2250" s="1" t="s">
        <v>109</v>
      </c>
      <c r="B2250" s="1" t="s">
        <v>4632</v>
      </c>
      <c r="C2250" t="str">
        <f>TRIM(MID(Customer_Table[[#This Row],[name]],FIND(",",Customer_Table[[#This Row],[name]])+1,3))</f>
        <v>Mr</v>
      </c>
      <c r="D2250" t="str">
        <f t="shared" si="35"/>
        <v>Joseph</v>
      </c>
      <c r="E2250" t="str">
        <f>TRIM(LEFT(Customer_Table[[#This Row],[name]],FIND(",",Customer_Table[[#This Row],[name]])-1))</f>
        <v>Dykes</v>
      </c>
    </row>
    <row r="2251" spans="1:5" ht="15.6" x14ac:dyDescent="0.3">
      <c r="A2251" s="1" t="s">
        <v>108</v>
      </c>
      <c r="B2251" s="1" t="s">
        <v>4633</v>
      </c>
      <c r="C2251" t="str">
        <f>TRIM(MID(Customer_Table[[#This Row],[name]],FIND(",",Customer_Table[[#This Row],[name]])+1,3))</f>
        <v>Ms</v>
      </c>
      <c r="D2251" t="str">
        <f t="shared" si="35"/>
        <v>Mary</v>
      </c>
      <c r="E2251" t="str">
        <f>TRIM(LEFT(Customer_Table[[#This Row],[name]],FIND(",",Customer_Table[[#This Row],[name]])-1))</f>
        <v>Velan</v>
      </c>
    </row>
    <row r="2252" spans="1:5" ht="15.6" x14ac:dyDescent="0.3">
      <c r="A2252" s="1" t="s">
        <v>107</v>
      </c>
      <c r="B2252" s="1" t="s">
        <v>4634</v>
      </c>
      <c r="C2252" t="str">
        <f>TRIM(MID(Customer_Table[[#This Row],[name]],FIND(",",Customer_Table[[#This Row],[name]])+1,3))</f>
        <v>Ms</v>
      </c>
      <c r="D2252" t="str">
        <f t="shared" si="35"/>
        <v>Natalie</v>
      </c>
      <c r="E2252" t="str">
        <f>TRIM(LEFT(Customer_Table[[#This Row],[name]],FIND(",",Customer_Table[[#This Row],[name]])-1))</f>
        <v>Goolik</v>
      </c>
    </row>
    <row r="2253" spans="1:5" ht="15.6" x14ac:dyDescent="0.3">
      <c r="A2253" s="1" t="s">
        <v>106</v>
      </c>
      <c r="B2253" s="1" t="s">
        <v>4635</v>
      </c>
      <c r="C2253" t="str">
        <f>TRIM(MID(Customer_Table[[#This Row],[name]],FIND(",",Customer_Table[[#This Row],[name]])+1,3))</f>
        <v>Mr</v>
      </c>
      <c r="D2253" t="str">
        <f t="shared" si="35"/>
        <v>Christopher</v>
      </c>
      <c r="E2253" t="str">
        <f>TRIM(LEFT(Customer_Table[[#This Row],[name]],FIND(",",Customer_Table[[#This Row],[name]])-1))</f>
        <v>Bain</v>
      </c>
    </row>
    <row r="2254" spans="1:5" ht="15.6" x14ac:dyDescent="0.3">
      <c r="A2254" s="1" t="s">
        <v>105</v>
      </c>
      <c r="B2254" s="1" t="s">
        <v>4636</v>
      </c>
      <c r="C2254" t="str">
        <f>TRIM(MID(Customer_Table[[#This Row],[name]],FIND(",",Customer_Table[[#This Row],[name]])+1,3))</f>
        <v>Ms</v>
      </c>
      <c r="D2254" t="str">
        <f t="shared" si="35"/>
        <v>Sonja</v>
      </c>
      <c r="E2254" t="str">
        <f>TRIM(LEFT(Customer_Table[[#This Row],[name]],FIND(",",Customer_Table[[#This Row],[name]])-1))</f>
        <v>Wieck</v>
      </c>
    </row>
    <row r="2255" spans="1:5" ht="15.6" x14ac:dyDescent="0.3">
      <c r="A2255" s="1" t="s">
        <v>104</v>
      </c>
      <c r="B2255" s="1" t="s">
        <v>4637</v>
      </c>
      <c r="C2255" t="str">
        <f>TRIM(MID(Customer_Table[[#This Row],[name]],FIND(",",Customer_Table[[#This Row],[name]])+1,3))</f>
        <v>Ms</v>
      </c>
      <c r="D2255" t="str">
        <f t="shared" si="35"/>
        <v>Alexandra</v>
      </c>
      <c r="E2255" t="str">
        <f>TRIM(LEFT(Customer_Table[[#This Row],[name]],FIND(",",Customer_Table[[#This Row],[name]])-1))</f>
        <v>Friel</v>
      </c>
    </row>
    <row r="2256" spans="1:5" ht="15.6" x14ac:dyDescent="0.3">
      <c r="A2256" s="1" t="s">
        <v>103</v>
      </c>
      <c r="B2256" s="1" t="s">
        <v>4638</v>
      </c>
      <c r="C2256" t="str">
        <f>TRIM(MID(Customer_Table[[#This Row],[name]],FIND(",",Customer_Table[[#This Row],[name]])+1,3))</f>
        <v>Ms</v>
      </c>
      <c r="D2256" t="str">
        <f t="shared" si="35"/>
        <v>Martha L.</v>
      </c>
      <c r="E2256" t="str">
        <f>TRIM(LEFT(Customer_Table[[#This Row],[name]],FIND(",",Customer_Table[[#This Row],[name]])-1))</f>
        <v>Santandreu</v>
      </c>
    </row>
    <row r="2257" spans="1:5" ht="15.6" x14ac:dyDescent="0.3">
      <c r="A2257" s="1" t="s">
        <v>102</v>
      </c>
      <c r="B2257" s="1" t="s">
        <v>4639</v>
      </c>
      <c r="C2257" t="str">
        <f>TRIM(MID(Customer_Table[[#This Row],[name]],FIND(",",Customer_Table[[#This Row],[name]])+1,3))</f>
        <v>Mr</v>
      </c>
      <c r="D2257" t="str">
        <f t="shared" si="35"/>
        <v>Ryan C.</v>
      </c>
      <c r="E2257" t="str">
        <f>TRIM(LEFT(Customer_Table[[#This Row],[name]],FIND(",",Customer_Table[[#This Row],[name]])-1))</f>
        <v>Johnson</v>
      </c>
    </row>
    <row r="2258" spans="1:5" ht="15.6" x14ac:dyDescent="0.3">
      <c r="A2258" s="1" t="s">
        <v>101</v>
      </c>
      <c r="B2258" s="1" t="s">
        <v>4640</v>
      </c>
      <c r="C2258" t="str">
        <f>TRIM(MID(Customer_Table[[#This Row],[name]],FIND(",",Customer_Table[[#This Row],[name]])+1,3))</f>
        <v>Mr</v>
      </c>
      <c r="D2258" t="str">
        <f t="shared" si="35"/>
        <v>Cliff</v>
      </c>
      <c r="E2258" t="str">
        <f>TRIM(LEFT(Customer_Table[[#This Row],[name]],FIND(",",Customer_Table[[#This Row],[name]])-1))</f>
        <v>Gerber</v>
      </c>
    </row>
    <row r="2259" spans="1:5" ht="15.6" x14ac:dyDescent="0.3">
      <c r="A2259" s="1" t="s">
        <v>100</v>
      </c>
      <c r="B2259" s="1" t="s">
        <v>4641</v>
      </c>
      <c r="C2259" t="str">
        <f>TRIM(MID(Customer_Table[[#This Row],[name]],FIND(",",Customer_Table[[#This Row],[name]])+1,3))</f>
        <v>Mr</v>
      </c>
      <c r="D2259" t="str">
        <f t="shared" si="35"/>
        <v>Blue</v>
      </c>
      <c r="E2259" t="str">
        <f>TRIM(LEFT(Customer_Table[[#This Row],[name]],FIND(",",Customer_Table[[#This Row],[name]])-1))</f>
        <v>Benadum</v>
      </c>
    </row>
    <row r="2260" spans="1:5" ht="15.6" x14ac:dyDescent="0.3">
      <c r="A2260" s="1" t="s">
        <v>99</v>
      </c>
      <c r="B2260" s="1" t="s">
        <v>4642</v>
      </c>
      <c r="C2260" t="str">
        <f>TRIM(MID(Customer_Table[[#This Row],[name]],FIND(",",Customer_Table[[#This Row],[name]])+1,3))</f>
        <v>Mr</v>
      </c>
      <c r="D2260" t="str">
        <f t="shared" si="35"/>
        <v>Jeffrey M</v>
      </c>
      <c r="E2260" t="str">
        <f>TRIM(LEFT(Customer_Table[[#This Row],[name]],FIND(",",Customer_Table[[#This Row],[name]])-1))</f>
        <v>Ragazzini</v>
      </c>
    </row>
    <row r="2261" spans="1:5" ht="15.6" x14ac:dyDescent="0.3">
      <c r="A2261" s="1" t="s">
        <v>98</v>
      </c>
      <c r="B2261" s="1" t="s">
        <v>4643</v>
      </c>
      <c r="C2261" t="str">
        <f>TRIM(MID(Customer_Table[[#This Row],[name]],FIND(",",Customer_Table[[#This Row],[name]])+1,3))</f>
        <v>Mr</v>
      </c>
      <c r="D2261" t="str">
        <f t="shared" si="35"/>
        <v>Andrew</v>
      </c>
      <c r="E2261" t="str">
        <f>TRIM(LEFT(Customer_Table[[#This Row],[name]],FIND(",",Customer_Table[[#This Row],[name]])-1))</f>
        <v>Kessinger</v>
      </c>
    </row>
    <row r="2262" spans="1:5" ht="15.6" x14ac:dyDescent="0.3">
      <c r="A2262" s="1" t="s">
        <v>97</v>
      </c>
      <c r="B2262" s="1" t="s">
        <v>4644</v>
      </c>
      <c r="C2262" t="str">
        <f>TRIM(MID(Customer_Table[[#This Row],[name]],FIND(",",Customer_Table[[#This Row],[name]])+1,3))</f>
        <v>Ms</v>
      </c>
      <c r="D2262" t="str">
        <f t="shared" si="35"/>
        <v>Julia</v>
      </c>
      <c r="E2262" t="str">
        <f>TRIM(LEFT(Customer_Table[[#This Row],[name]],FIND(",",Customer_Table[[#This Row],[name]])-1))</f>
        <v>Bezgin</v>
      </c>
    </row>
    <row r="2263" spans="1:5" ht="15.6" x14ac:dyDescent="0.3">
      <c r="A2263" s="1" t="s">
        <v>96</v>
      </c>
      <c r="B2263" s="1" t="s">
        <v>4645</v>
      </c>
      <c r="C2263" t="str">
        <f>TRIM(MID(Customer_Table[[#This Row],[name]],FIND(",",Customer_Table[[#This Row],[name]])+1,3))</f>
        <v>Mr</v>
      </c>
      <c r="D2263" t="str">
        <f t="shared" si="35"/>
        <v>Daniel</v>
      </c>
      <c r="E2263" t="str">
        <f>TRIM(LEFT(Customer_Table[[#This Row],[name]],FIND(",",Customer_Table[[#This Row],[name]])-1))</f>
        <v>Woldesilassie</v>
      </c>
    </row>
    <row r="2264" spans="1:5" ht="15.6" x14ac:dyDescent="0.3">
      <c r="A2264" s="1" t="s">
        <v>95</v>
      </c>
      <c r="B2264" s="1" t="s">
        <v>4646</v>
      </c>
      <c r="C2264" t="str">
        <f>TRIM(MID(Customer_Table[[#This Row],[name]],FIND(",",Customer_Table[[#This Row],[name]])+1,3))</f>
        <v>Mr</v>
      </c>
      <c r="D2264" t="str">
        <f t="shared" si="35"/>
        <v>Jaime</v>
      </c>
      <c r="E2264" t="str">
        <f>TRIM(LEFT(Customer_Table[[#This Row],[name]],FIND(",",Customer_Table[[#This Row],[name]])-1))</f>
        <v>Ruiz Herrero</v>
      </c>
    </row>
    <row r="2265" spans="1:5" ht="15.6" x14ac:dyDescent="0.3">
      <c r="A2265" s="1" t="s">
        <v>94</v>
      </c>
      <c r="B2265" s="1" t="s">
        <v>4647</v>
      </c>
      <c r="C2265" t="str">
        <f>TRIM(MID(Customer_Table[[#This Row],[name]],FIND(",",Customer_Table[[#This Row],[name]])+1,3))</f>
        <v>Mr</v>
      </c>
      <c r="D2265" t="str">
        <f t="shared" si="35"/>
        <v>Mohd Syahidan</v>
      </c>
      <c r="E2265" t="str">
        <f>TRIM(LEFT(Customer_Table[[#This Row],[name]],FIND(",",Customer_Table[[#This Row],[name]])-1))</f>
        <v>Bin Alias</v>
      </c>
    </row>
    <row r="2266" spans="1:5" ht="15.6" x14ac:dyDescent="0.3">
      <c r="A2266" s="1" t="s">
        <v>93</v>
      </c>
      <c r="B2266" s="1" t="s">
        <v>4648</v>
      </c>
      <c r="C2266" t="str">
        <f>TRIM(MID(Customer_Table[[#This Row],[name]],FIND(",",Customer_Table[[#This Row],[name]])+1,3))</f>
        <v>Mr</v>
      </c>
      <c r="D2266" t="str">
        <f t="shared" si="35"/>
        <v>Matthew</v>
      </c>
      <c r="E2266" t="str">
        <f>TRIM(LEFT(Customer_Table[[#This Row],[name]],FIND(",",Customer_Table[[#This Row],[name]])-1))</f>
        <v>Fischer-Daly</v>
      </c>
    </row>
    <row r="2267" spans="1:5" ht="15.6" x14ac:dyDescent="0.3">
      <c r="A2267" s="1" t="s">
        <v>92</v>
      </c>
      <c r="B2267" s="1" t="s">
        <v>4649</v>
      </c>
      <c r="C2267" t="str">
        <f>TRIM(MID(Customer_Table[[#This Row],[name]],FIND(",",Customer_Table[[#This Row],[name]])+1,3))</f>
        <v>Ms</v>
      </c>
      <c r="D2267" t="str">
        <f t="shared" si="35"/>
        <v>Elizabeth S.</v>
      </c>
      <c r="E2267" t="str">
        <f>TRIM(LEFT(Customer_Table[[#This Row],[name]],FIND(",",Customer_Table[[#This Row],[name]])-1))</f>
        <v>Pulliam</v>
      </c>
    </row>
    <row r="2268" spans="1:5" ht="15.6" x14ac:dyDescent="0.3">
      <c r="A2268" s="1" t="s">
        <v>91</v>
      </c>
      <c r="B2268" s="1" t="s">
        <v>4650</v>
      </c>
      <c r="C2268" t="str">
        <f>TRIM(MID(Customer_Table[[#This Row],[name]],FIND(",",Customer_Table[[#This Row],[name]])+1,3))</f>
        <v>Ms</v>
      </c>
      <c r="D2268" t="str">
        <f t="shared" si="35"/>
        <v>Katie</v>
      </c>
      <c r="E2268" t="str">
        <f>TRIM(LEFT(Customer_Table[[#This Row],[name]],FIND(",",Customer_Table[[#This Row],[name]])-1))</f>
        <v>Guisinger</v>
      </c>
    </row>
    <row r="2269" spans="1:5" ht="15.6" x14ac:dyDescent="0.3">
      <c r="A2269" s="1" t="s">
        <v>90</v>
      </c>
      <c r="B2269" s="1" t="s">
        <v>4651</v>
      </c>
      <c r="C2269" t="str">
        <f>TRIM(MID(Customer_Table[[#This Row],[name]],FIND(",",Customer_Table[[#This Row],[name]])+1,3))</f>
        <v>Ms</v>
      </c>
      <c r="D2269" t="str">
        <f t="shared" si="35"/>
        <v>Christi A.</v>
      </c>
      <c r="E2269" t="str">
        <f>TRIM(LEFT(Customer_Table[[#This Row],[name]],FIND(",",Customer_Table[[#This Row],[name]])-1))</f>
        <v>Arnerich</v>
      </c>
    </row>
    <row r="2270" spans="1:5" ht="15.6" x14ac:dyDescent="0.3">
      <c r="A2270" s="1" t="s">
        <v>89</v>
      </c>
      <c r="B2270" s="1" t="s">
        <v>4652</v>
      </c>
      <c r="C2270" t="str">
        <f>TRIM(MID(Customer_Table[[#This Row],[name]],FIND(",",Customer_Table[[#This Row],[name]])+1,3))</f>
        <v>Ms</v>
      </c>
      <c r="D2270" t="str">
        <f t="shared" si="35"/>
        <v>Sandra K.</v>
      </c>
      <c r="E2270" t="str">
        <f>TRIM(LEFT(Customer_Table[[#This Row],[name]],FIND(",",Customer_Table[[#This Row],[name]])-1))</f>
        <v>Lynch</v>
      </c>
    </row>
    <row r="2271" spans="1:5" ht="15.6" x14ac:dyDescent="0.3">
      <c r="A2271" s="1" t="s">
        <v>88</v>
      </c>
      <c r="B2271" s="1" t="s">
        <v>4653</v>
      </c>
      <c r="C2271" t="str">
        <f>TRIM(MID(Customer_Table[[#This Row],[name]],FIND(",",Customer_Table[[#This Row],[name]])+1,3))</f>
        <v>Ms</v>
      </c>
      <c r="D2271" t="str">
        <f t="shared" si="35"/>
        <v>Katharine</v>
      </c>
      <c r="E2271" t="str">
        <f>TRIM(LEFT(Customer_Table[[#This Row],[name]],FIND(",",Customer_Table[[#This Row],[name]])-1))</f>
        <v>Reilly</v>
      </c>
    </row>
    <row r="2272" spans="1:5" ht="15.6" x14ac:dyDescent="0.3">
      <c r="A2272" s="1" t="s">
        <v>87</v>
      </c>
      <c r="B2272" s="1" t="s">
        <v>4654</v>
      </c>
      <c r="C2272" t="str">
        <f>TRIM(MID(Customer_Table[[#This Row],[name]],FIND(",",Customer_Table[[#This Row],[name]])+1,3))</f>
        <v>Mr</v>
      </c>
      <c r="D2272" t="str">
        <f t="shared" si="35"/>
        <v>Jerome</v>
      </c>
      <c r="E2272" t="str">
        <f>TRIM(LEFT(Customer_Table[[#This Row],[name]],FIND(",",Customer_Table[[#This Row],[name]])-1))</f>
        <v>Nolette</v>
      </c>
    </row>
    <row r="2273" spans="1:5" ht="15.6" x14ac:dyDescent="0.3">
      <c r="A2273" s="1" t="s">
        <v>86</v>
      </c>
      <c r="B2273" s="1" t="s">
        <v>4655</v>
      </c>
      <c r="C2273" t="str">
        <f>TRIM(MID(Customer_Table[[#This Row],[name]],FIND(",",Customer_Table[[#This Row],[name]])+1,3))</f>
        <v>Ms</v>
      </c>
      <c r="D2273" t="str">
        <f t="shared" si="35"/>
        <v>Julia R</v>
      </c>
      <c r="E2273" t="str">
        <f>TRIM(LEFT(Customer_Table[[#This Row],[name]],FIND(",",Customer_Table[[#This Row],[name]])-1))</f>
        <v>Chabrier</v>
      </c>
    </row>
    <row r="2274" spans="1:5" ht="15.6" x14ac:dyDescent="0.3">
      <c r="A2274" s="1" t="s">
        <v>85</v>
      </c>
      <c r="B2274" s="1" t="s">
        <v>4656</v>
      </c>
      <c r="C2274" t="str">
        <f>TRIM(MID(Customer_Table[[#This Row],[name]],FIND(",",Customer_Table[[#This Row],[name]])+1,3))</f>
        <v>Mr</v>
      </c>
      <c r="D2274" t="str">
        <f t="shared" si="35"/>
        <v>Sean Henry</v>
      </c>
      <c r="E2274" t="str">
        <f>TRIM(LEFT(Customer_Table[[#This Row],[name]],FIND(",",Customer_Table[[#This Row],[name]])-1))</f>
        <v>Lee</v>
      </c>
    </row>
    <row r="2275" spans="1:5" ht="15.6" x14ac:dyDescent="0.3">
      <c r="A2275" s="1" t="s">
        <v>84</v>
      </c>
      <c r="B2275" s="1" t="s">
        <v>4657</v>
      </c>
      <c r="C2275" t="str">
        <f>TRIM(MID(Customer_Table[[#This Row],[name]],FIND(",",Customer_Table[[#This Row],[name]])+1,3))</f>
        <v>Ms</v>
      </c>
      <c r="D2275" t="str">
        <f t="shared" si="35"/>
        <v>Rachel A.</v>
      </c>
      <c r="E2275" t="str">
        <f>TRIM(LEFT(Customer_Table[[#This Row],[name]],FIND(",",Customer_Table[[#This Row],[name]])-1))</f>
        <v>Knotts</v>
      </c>
    </row>
    <row r="2276" spans="1:5" ht="15.6" x14ac:dyDescent="0.3">
      <c r="A2276" s="1" t="s">
        <v>83</v>
      </c>
      <c r="B2276" s="1" t="s">
        <v>4658</v>
      </c>
      <c r="C2276" t="str">
        <f>TRIM(MID(Customer_Table[[#This Row],[name]],FIND(",",Customer_Table[[#This Row],[name]])+1,3))</f>
        <v>Mr</v>
      </c>
      <c r="D2276" t="str">
        <f t="shared" si="35"/>
        <v>Jim</v>
      </c>
      <c r="E2276" t="str">
        <f>TRIM(LEFT(Customer_Table[[#This Row],[name]],FIND(",",Customer_Table[[#This Row],[name]])-1))</f>
        <v>Pultorak</v>
      </c>
    </row>
    <row r="2277" spans="1:5" ht="15.6" x14ac:dyDescent="0.3">
      <c r="A2277" s="1" t="s">
        <v>82</v>
      </c>
      <c r="B2277" s="1" t="s">
        <v>4659</v>
      </c>
      <c r="C2277" t="str">
        <f>TRIM(MID(Customer_Table[[#This Row],[name]],FIND(",",Customer_Table[[#This Row],[name]])+1,3))</f>
        <v>Mr</v>
      </c>
      <c r="D2277" t="str">
        <f t="shared" si="35"/>
        <v>Tim</v>
      </c>
      <c r="E2277" t="str">
        <f>TRIM(LEFT(Customer_Table[[#This Row],[name]],FIND(",",Customer_Table[[#This Row],[name]])-1))</f>
        <v>Maxon</v>
      </c>
    </row>
    <row r="2278" spans="1:5" ht="15.6" x14ac:dyDescent="0.3">
      <c r="A2278" s="1" t="s">
        <v>81</v>
      </c>
      <c r="B2278" s="1" t="s">
        <v>4660</v>
      </c>
      <c r="C2278" t="str">
        <f>TRIM(MID(Customer_Table[[#This Row],[name]],FIND(",",Customer_Table[[#This Row],[name]])+1,3))</f>
        <v>Ms</v>
      </c>
      <c r="D2278" t="str">
        <f t="shared" si="35"/>
        <v>Abby L.</v>
      </c>
      <c r="E2278" t="str">
        <f>TRIM(LEFT(Customer_Table[[#This Row],[name]],FIND(",",Customer_Table[[#This Row],[name]])-1))</f>
        <v>Kraai</v>
      </c>
    </row>
    <row r="2279" spans="1:5" ht="15.6" x14ac:dyDescent="0.3">
      <c r="A2279" s="1" t="s">
        <v>80</v>
      </c>
      <c r="B2279" s="1" t="s">
        <v>4661</v>
      </c>
      <c r="C2279" t="str">
        <f>TRIM(MID(Customer_Table[[#This Row],[name]],FIND(",",Customer_Table[[#This Row],[name]])+1,3))</f>
        <v>Mr</v>
      </c>
      <c r="D2279" t="str">
        <f t="shared" si="35"/>
        <v>Mark</v>
      </c>
      <c r="E2279" t="str">
        <f>TRIM(LEFT(Customer_Table[[#This Row],[name]],FIND(",",Customer_Table[[#This Row],[name]])-1))</f>
        <v>Larosa</v>
      </c>
    </row>
    <row r="2280" spans="1:5" ht="15.6" x14ac:dyDescent="0.3">
      <c r="A2280" s="1" t="s">
        <v>79</v>
      </c>
      <c r="B2280" s="1" t="s">
        <v>4662</v>
      </c>
      <c r="C2280" t="str">
        <f>TRIM(MID(Customer_Table[[#This Row],[name]],FIND(",",Customer_Table[[#This Row],[name]])+1,3))</f>
        <v>Mr</v>
      </c>
      <c r="D2280" t="str">
        <f t="shared" si="35"/>
        <v>Ali</v>
      </c>
      <c r="E2280" t="str">
        <f>TRIM(LEFT(Customer_Table[[#This Row],[name]],FIND(",",Customer_Table[[#This Row],[name]])-1))</f>
        <v>King</v>
      </c>
    </row>
    <row r="2281" spans="1:5" ht="15.6" x14ac:dyDescent="0.3">
      <c r="A2281" s="1" t="s">
        <v>78</v>
      </c>
      <c r="B2281" s="1" t="s">
        <v>4663</v>
      </c>
      <c r="C2281" t="str">
        <f>TRIM(MID(Customer_Table[[#This Row],[name]],FIND(",",Customer_Table[[#This Row],[name]])+1,3))</f>
        <v>Mr</v>
      </c>
      <c r="D2281" t="str">
        <f t="shared" si="35"/>
        <v>Joshua</v>
      </c>
      <c r="E2281" t="str">
        <f>TRIM(LEFT(Customer_Table[[#This Row],[name]],FIND(",",Customer_Table[[#This Row],[name]])-1))</f>
        <v>Haney</v>
      </c>
    </row>
    <row r="2282" spans="1:5" ht="15.6" x14ac:dyDescent="0.3">
      <c r="A2282" s="1" t="s">
        <v>77</v>
      </c>
      <c r="B2282" s="1" t="s">
        <v>4664</v>
      </c>
      <c r="C2282" t="str">
        <f>TRIM(MID(Customer_Table[[#This Row],[name]],FIND(",",Customer_Table[[#This Row],[name]])+1,3))</f>
        <v>Mr</v>
      </c>
      <c r="D2282" t="str">
        <f t="shared" si="35"/>
        <v>Pierre</v>
      </c>
      <c r="E2282" t="str">
        <f>TRIM(LEFT(Customer_Table[[#This Row],[name]],FIND(",",Customer_Table[[#This Row],[name]])-1))</f>
        <v>Boulay</v>
      </c>
    </row>
    <row r="2283" spans="1:5" ht="15.6" x14ac:dyDescent="0.3">
      <c r="A2283" s="1" t="s">
        <v>76</v>
      </c>
      <c r="B2283" s="1" t="s">
        <v>4665</v>
      </c>
      <c r="C2283" t="str">
        <f>TRIM(MID(Customer_Table[[#This Row],[name]],FIND(",",Customer_Table[[#This Row],[name]])+1,3))</f>
        <v>Ms</v>
      </c>
      <c r="D2283" t="str">
        <f t="shared" si="35"/>
        <v>Kate</v>
      </c>
      <c r="E2283" t="str">
        <f>TRIM(LEFT(Customer_Table[[#This Row],[name]],FIND(",",Customer_Table[[#This Row],[name]])-1))</f>
        <v>Peters</v>
      </c>
    </row>
    <row r="2284" spans="1:5" ht="15.6" x14ac:dyDescent="0.3">
      <c r="A2284" s="1" t="s">
        <v>75</v>
      </c>
      <c r="B2284" s="1" t="s">
        <v>4666</v>
      </c>
      <c r="C2284" t="str">
        <f>TRIM(MID(Customer_Table[[#This Row],[name]],FIND(",",Customer_Table[[#This Row],[name]])+1,3))</f>
        <v>Mr</v>
      </c>
      <c r="D2284" t="str">
        <f t="shared" si="35"/>
        <v>David</v>
      </c>
      <c r="E2284" t="str">
        <f>TRIM(LEFT(Customer_Table[[#This Row],[name]],FIND(",",Customer_Table[[#This Row],[name]])-1))</f>
        <v>Luy</v>
      </c>
    </row>
    <row r="2285" spans="1:5" ht="15.6" x14ac:dyDescent="0.3">
      <c r="A2285" s="1" t="s">
        <v>74</v>
      </c>
      <c r="B2285" s="1" t="s">
        <v>4667</v>
      </c>
      <c r="C2285" t="str">
        <f>TRIM(MID(Customer_Table[[#This Row],[name]],FIND(",",Customer_Table[[#This Row],[name]])+1,3))</f>
        <v>Ms</v>
      </c>
      <c r="D2285" t="str">
        <f t="shared" si="35"/>
        <v>Carla</v>
      </c>
      <c r="E2285" t="str">
        <f>TRIM(LEFT(Customer_Table[[#This Row],[name]],FIND(",",Customer_Table[[#This Row],[name]])-1))</f>
        <v>Fava</v>
      </c>
    </row>
    <row r="2286" spans="1:5" ht="15.6" x14ac:dyDescent="0.3">
      <c r="A2286" s="1" t="s">
        <v>73</v>
      </c>
      <c r="B2286" s="1" t="s">
        <v>4668</v>
      </c>
      <c r="C2286" t="str">
        <f>TRIM(MID(Customer_Table[[#This Row],[name]],FIND(",",Customer_Table[[#This Row],[name]])+1,3))</f>
        <v>Mr</v>
      </c>
      <c r="D2286" t="str">
        <f t="shared" si="35"/>
        <v>Alvaro Sr.</v>
      </c>
      <c r="E2286" t="str">
        <f>TRIM(LEFT(Customer_Table[[#This Row],[name]],FIND(",",Customer_Table[[#This Row],[name]])-1))</f>
        <v>Montoya</v>
      </c>
    </row>
    <row r="2287" spans="1:5" ht="15.6" x14ac:dyDescent="0.3">
      <c r="A2287" s="1" t="s">
        <v>72</v>
      </c>
      <c r="B2287" s="1" t="s">
        <v>4669</v>
      </c>
      <c r="C2287" t="str">
        <f>TRIM(MID(Customer_Table[[#This Row],[name]],FIND(",",Customer_Table[[#This Row],[name]])+1,3))</f>
        <v>Ms</v>
      </c>
      <c r="D2287" t="str">
        <f t="shared" si="35"/>
        <v>Hope</v>
      </c>
      <c r="E2287" t="str">
        <f>TRIM(LEFT(Customer_Table[[#This Row],[name]],FIND(",",Customer_Table[[#This Row],[name]])-1))</f>
        <v>Bain</v>
      </c>
    </row>
    <row r="2288" spans="1:5" ht="15.6" x14ac:dyDescent="0.3">
      <c r="A2288" s="1" t="s">
        <v>71</v>
      </c>
      <c r="B2288" s="1" t="s">
        <v>4670</v>
      </c>
      <c r="C2288" t="str">
        <f>TRIM(MID(Customer_Table[[#This Row],[name]],FIND(",",Customer_Table[[#This Row],[name]])+1,3))</f>
        <v>Mr</v>
      </c>
      <c r="D2288" t="str">
        <f t="shared" si="35"/>
        <v>Mark P.</v>
      </c>
      <c r="E2288" t="str">
        <f>TRIM(LEFT(Customer_Table[[#This Row],[name]],FIND(",",Customer_Table[[#This Row],[name]])-1))</f>
        <v>Albertson</v>
      </c>
    </row>
    <row r="2289" spans="1:5" ht="15.6" x14ac:dyDescent="0.3">
      <c r="A2289" s="1" t="s">
        <v>70</v>
      </c>
      <c r="B2289" s="1" t="s">
        <v>4671</v>
      </c>
      <c r="C2289" t="str">
        <f>TRIM(MID(Customer_Table[[#This Row],[name]],FIND(",",Customer_Table[[#This Row],[name]])+1,3))</f>
        <v>Ms</v>
      </c>
      <c r="D2289" t="str">
        <f t="shared" si="35"/>
        <v>Desiree</v>
      </c>
      <c r="E2289" t="str">
        <f>TRIM(LEFT(Customer_Table[[#This Row],[name]],FIND(",",Customer_Table[[#This Row],[name]])-1))</f>
        <v>Barger</v>
      </c>
    </row>
    <row r="2290" spans="1:5" ht="15.6" x14ac:dyDescent="0.3">
      <c r="A2290" s="1" t="s">
        <v>69</v>
      </c>
      <c r="B2290" s="1" t="s">
        <v>4672</v>
      </c>
      <c r="C2290" t="str">
        <f>TRIM(MID(Customer_Table[[#This Row],[name]],FIND(",",Customer_Table[[#This Row],[name]])+1,3))</f>
        <v>Mr</v>
      </c>
      <c r="D2290" t="str">
        <f t="shared" si="35"/>
        <v>Mario Jr.</v>
      </c>
      <c r="E2290" t="str">
        <f>TRIM(LEFT(Customer_Table[[#This Row],[name]],FIND(",",Customer_Table[[#This Row],[name]])-1))</f>
        <v>Fraioli</v>
      </c>
    </row>
    <row r="2291" spans="1:5" ht="15.6" x14ac:dyDescent="0.3">
      <c r="A2291" s="1" t="s">
        <v>68</v>
      </c>
      <c r="B2291" s="1" t="s">
        <v>4673</v>
      </c>
      <c r="C2291" t="str">
        <f>TRIM(MID(Customer_Table[[#This Row],[name]],FIND(",",Customer_Table[[#This Row],[name]])+1,3))</f>
        <v>Mr</v>
      </c>
      <c r="D2291" t="str">
        <f t="shared" si="35"/>
        <v>Lusapho</v>
      </c>
      <c r="E2291" t="str">
        <f>TRIM(LEFT(Customer_Table[[#This Row],[name]],FIND(",",Customer_Table[[#This Row],[name]])-1))</f>
        <v>April</v>
      </c>
    </row>
    <row r="2292" spans="1:5" ht="15.6" x14ac:dyDescent="0.3">
      <c r="A2292" s="1" t="s">
        <v>67</v>
      </c>
      <c r="B2292" s="1" t="s">
        <v>4674</v>
      </c>
      <c r="C2292" t="str">
        <f>TRIM(MID(Customer_Table[[#This Row],[name]],FIND(",",Customer_Table[[#This Row],[name]])+1,3))</f>
        <v>Ms</v>
      </c>
      <c r="D2292" t="str">
        <f t="shared" si="35"/>
        <v>Erin C.</v>
      </c>
      <c r="E2292" t="str">
        <f>TRIM(LEFT(Customer_Table[[#This Row],[name]],FIND(",",Customer_Table[[#This Row],[name]])-1))</f>
        <v>King</v>
      </c>
    </row>
    <row r="2293" spans="1:5" ht="15.6" x14ac:dyDescent="0.3">
      <c r="A2293" s="1" t="s">
        <v>66</v>
      </c>
      <c r="B2293" s="1" t="s">
        <v>4675</v>
      </c>
      <c r="C2293" t="str">
        <f>TRIM(MID(Customer_Table[[#This Row],[name]],FIND(",",Customer_Table[[#This Row],[name]])+1,3))</f>
        <v>Mr</v>
      </c>
      <c r="D2293" t="str">
        <f t="shared" si="35"/>
        <v>Alan F</v>
      </c>
      <c r="E2293" t="str">
        <f>TRIM(LEFT(Customer_Table[[#This Row],[name]],FIND(",",Customer_Table[[#This Row],[name]])-1))</f>
        <v>Talhelm</v>
      </c>
    </row>
    <row r="2294" spans="1:5" ht="15.6" x14ac:dyDescent="0.3">
      <c r="A2294" s="1" t="s">
        <v>65</v>
      </c>
      <c r="B2294" s="1" t="s">
        <v>4676</v>
      </c>
      <c r="C2294" t="str">
        <f>TRIM(MID(Customer_Table[[#This Row],[name]],FIND(",",Customer_Table[[#This Row],[name]])+1,3))</f>
        <v>Mr</v>
      </c>
      <c r="D2294" t="str">
        <f t="shared" si="35"/>
        <v>Ryan</v>
      </c>
      <c r="E2294" t="str">
        <f>TRIM(LEFT(Customer_Table[[#This Row],[name]],FIND(",",Customer_Table[[#This Row],[name]])-1))</f>
        <v>Regnier</v>
      </c>
    </row>
    <row r="2295" spans="1:5" ht="15.6" x14ac:dyDescent="0.3">
      <c r="A2295" s="1" t="s">
        <v>64</v>
      </c>
      <c r="B2295" s="1" t="s">
        <v>4677</v>
      </c>
      <c r="C2295" t="str">
        <f>TRIM(MID(Customer_Table[[#This Row],[name]],FIND(",",Customer_Table[[#This Row],[name]])+1,3))</f>
        <v>Ms</v>
      </c>
      <c r="D2295" t="str">
        <f t="shared" si="35"/>
        <v>Hope</v>
      </c>
      <c r="E2295" t="str">
        <f>TRIM(LEFT(Customer_Table[[#This Row],[name]],FIND(",",Customer_Table[[#This Row],[name]])-1))</f>
        <v>Treece</v>
      </c>
    </row>
    <row r="2296" spans="1:5" ht="15.6" x14ac:dyDescent="0.3">
      <c r="A2296" s="1" t="s">
        <v>63</v>
      </c>
      <c r="B2296" s="1" t="s">
        <v>4678</v>
      </c>
      <c r="C2296" t="str">
        <f>TRIM(MID(Customer_Table[[#This Row],[name]],FIND(",",Customer_Table[[#This Row],[name]])+1,3))</f>
        <v>Mr</v>
      </c>
      <c r="D2296" t="str">
        <f t="shared" si="35"/>
        <v>Josh</v>
      </c>
      <c r="E2296" t="str">
        <f>TRIM(LEFT(Customer_Table[[#This Row],[name]],FIND(",",Customer_Table[[#This Row],[name]])-1))</f>
        <v>Beisel</v>
      </c>
    </row>
    <row r="2297" spans="1:5" ht="15.6" x14ac:dyDescent="0.3">
      <c r="A2297" s="1" t="s">
        <v>62</v>
      </c>
      <c r="B2297" s="1" t="s">
        <v>4679</v>
      </c>
      <c r="C2297" t="str">
        <f>TRIM(MID(Customer_Table[[#This Row],[name]],FIND(",",Customer_Table[[#This Row],[name]])+1,3))</f>
        <v>Mr</v>
      </c>
      <c r="D2297" t="str">
        <f t="shared" si="35"/>
        <v>Jacob J</v>
      </c>
      <c r="E2297" t="str">
        <f>TRIM(LEFT(Customer_Table[[#This Row],[name]],FIND(",",Customer_Table[[#This Row],[name]])-1))</f>
        <v>Enke</v>
      </c>
    </row>
    <row r="2298" spans="1:5" ht="15.6" x14ac:dyDescent="0.3">
      <c r="A2298" s="1" t="s">
        <v>61</v>
      </c>
      <c r="B2298" s="1" t="s">
        <v>4680</v>
      </c>
      <c r="C2298" t="str">
        <f>TRIM(MID(Customer_Table[[#This Row],[name]],FIND(",",Customer_Table[[#This Row],[name]])+1,3))</f>
        <v>Mr</v>
      </c>
      <c r="D2298" t="str">
        <f t="shared" si="35"/>
        <v>Jose Tomas</v>
      </c>
      <c r="E2298" t="str">
        <f>TRIM(LEFT(Customer_Table[[#This Row],[name]],FIND(",",Customer_Table[[#This Row],[name]])-1))</f>
        <v>Ruiz-Tagle Barros</v>
      </c>
    </row>
    <row r="2299" spans="1:5" ht="15.6" x14ac:dyDescent="0.3">
      <c r="A2299" s="1" t="s">
        <v>60</v>
      </c>
      <c r="B2299" s="1" t="s">
        <v>4681</v>
      </c>
      <c r="C2299" t="str">
        <f>TRIM(MID(Customer_Table[[#This Row],[name]],FIND(",",Customer_Table[[#This Row],[name]])+1,3))</f>
        <v>Ms</v>
      </c>
      <c r="D2299" t="str">
        <f t="shared" si="35"/>
        <v>Mary Evan</v>
      </c>
      <c r="E2299" t="str">
        <f>TRIM(LEFT(Customer_Table[[#This Row],[name]],FIND(",",Customer_Table[[#This Row],[name]])-1))</f>
        <v>Ferrell</v>
      </c>
    </row>
    <row r="2300" spans="1:5" ht="15.6" x14ac:dyDescent="0.3">
      <c r="A2300" s="1" t="s">
        <v>59</v>
      </c>
      <c r="B2300" s="1" t="s">
        <v>4682</v>
      </c>
      <c r="C2300" t="str">
        <f>TRIM(MID(Customer_Table[[#This Row],[name]],FIND(",",Customer_Table[[#This Row],[name]])+1,3))</f>
        <v>Mr</v>
      </c>
      <c r="D2300" t="str">
        <f t="shared" si="35"/>
        <v>Justin K.</v>
      </c>
      <c r="E2300" t="str">
        <f>TRIM(LEFT(Customer_Table[[#This Row],[name]],FIND(",",Customer_Table[[#This Row],[name]])-1))</f>
        <v>Gates</v>
      </c>
    </row>
    <row r="2301" spans="1:5" ht="15.6" x14ac:dyDescent="0.3">
      <c r="A2301" s="1" t="s">
        <v>58</v>
      </c>
      <c r="B2301" s="1" t="s">
        <v>4683</v>
      </c>
      <c r="C2301" t="str">
        <f>TRIM(MID(Customer_Table[[#This Row],[name]],FIND(",",Customer_Table[[#This Row],[name]])+1,3))</f>
        <v>Mr</v>
      </c>
      <c r="D2301" t="str">
        <f t="shared" si="35"/>
        <v>Patrick</v>
      </c>
      <c r="E2301" t="str">
        <f>TRIM(LEFT(Customer_Table[[#This Row],[name]],FIND(",",Customer_Table[[#This Row],[name]])-1))</f>
        <v>Jeffers</v>
      </c>
    </row>
    <row r="2302" spans="1:5" ht="15.6" x14ac:dyDescent="0.3">
      <c r="A2302" s="1" t="s">
        <v>57</v>
      </c>
      <c r="B2302" s="1" t="s">
        <v>4684</v>
      </c>
      <c r="C2302" t="str">
        <f>TRIM(MID(Customer_Table[[#This Row],[name]],FIND(",",Customer_Table[[#This Row],[name]])+1,3))</f>
        <v>Mr</v>
      </c>
      <c r="D2302" t="str">
        <f t="shared" si="35"/>
        <v>Roman</v>
      </c>
      <c r="E2302" t="str">
        <f>TRIM(LEFT(Customer_Table[[#This Row],[name]],FIND(",",Customer_Table[[#This Row],[name]])-1))</f>
        <v>Sulhanek</v>
      </c>
    </row>
    <row r="2303" spans="1:5" ht="15.6" x14ac:dyDescent="0.3">
      <c r="A2303" s="1" t="s">
        <v>56</v>
      </c>
      <c r="B2303" s="1" t="s">
        <v>4685</v>
      </c>
      <c r="C2303" t="str">
        <f>TRIM(MID(Customer_Table[[#This Row],[name]],FIND(",",Customer_Table[[#This Row],[name]])+1,3))</f>
        <v>Mr</v>
      </c>
      <c r="D2303" t="str">
        <f t="shared" si="35"/>
        <v>David</v>
      </c>
      <c r="E2303" t="str">
        <f>TRIM(LEFT(Customer_Table[[#This Row],[name]],FIND(",",Customer_Table[[#This Row],[name]])-1))</f>
        <v>Ozahowski</v>
      </c>
    </row>
    <row r="2304" spans="1:5" ht="15.6" x14ac:dyDescent="0.3">
      <c r="A2304" s="1" t="s">
        <v>55</v>
      </c>
      <c r="B2304" s="1" t="s">
        <v>4686</v>
      </c>
      <c r="C2304" t="str">
        <f>TRIM(MID(Customer_Table[[#This Row],[name]],FIND(",",Customer_Table[[#This Row],[name]])+1,3))</f>
        <v>Ms</v>
      </c>
      <c r="D2304" t="str">
        <f t="shared" si="35"/>
        <v>Evelyn L</v>
      </c>
      <c r="E2304" t="str">
        <f>TRIM(LEFT(Customer_Table[[#This Row],[name]],FIND(",",Customer_Table[[#This Row],[name]])-1))</f>
        <v>Caron</v>
      </c>
    </row>
    <row r="2305" spans="1:5" ht="15.6" x14ac:dyDescent="0.3">
      <c r="A2305" s="1" t="s">
        <v>54</v>
      </c>
      <c r="B2305" s="1" t="s">
        <v>4687</v>
      </c>
      <c r="C2305" t="str">
        <f>TRIM(MID(Customer_Table[[#This Row],[name]],FIND(",",Customer_Table[[#This Row],[name]])+1,3))</f>
        <v>Mr</v>
      </c>
      <c r="D2305" t="str">
        <f t="shared" si="35"/>
        <v>Jim</v>
      </c>
      <c r="E2305" t="str">
        <f>TRIM(LEFT(Customer_Table[[#This Row],[name]],FIND(",",Customer_Table[[#This Row],[name]])-1))</f>
        <v>Fullarton</v>
      </c>
    </row>
    <row r="2306" spans="1:5" ht="15.6" x14ac:dyDescent="0.3">
      <c r="A2306" s="1" t="s">
        <v>53</v>
      </c>
      <c r="B2306" s="1" t="s">
        <v>4688</v>
      </c>
      <c r="C2306" t="str">
        <f>TRIM(MID(Customer_Table[[#This Row],[name]],FIND(",",Customer_Table[[#This Row],[name]])+1,3))</f>
        <v>Mr</v>
      </c>
      <c r="D2306" t="str">
        <f t="shared" ref="D2306:D2336" si="36">TRIM(MID(B2306,FIND(" ",B2306,FIND(",",B2306)+2)+1,LEN(B2306)))</f>
        <v>Matthew S</v>
      </c>
      <c r="E2306" t="str">
        <f>TRIM(LEFT(Customer_Table[[#This Row],[name]],FIND(",",Customer_Table[[#This Row],[name]])-1))</f>
        <v>Lindgren</v>
      </c>
    </row>
    <row r="2307" spans="1:5" ht="15.6" x14ac:dyDescent="0.3">
      <c r="A2307" s="1" t="s">
        <v>52</v>
      </c>
      <c r="B2307" s="1" t="s">
        <v>4689</v>
      </c>
      <c r="C2307" t="str">
        <f>TRIM(MID(Customer_Table[[#This Row],[name]],FIND(",",Customer_Table[[#This Row],[name]])+1,3))</f>
        <v>Mr</v>
      </c>
      <c r="D2307" t="str">
        <f t="shared" si="36"/>
        <v>Kenneth</v>
      </c>
      <c r="E2307" t="str">
        <f>TRIM(LEFT(Customer_Table[[#This Row],[name]],FIND(",",Customer_Table[[#This Row],[name]])-1))</f>
        <v>Akiha</v>
      </c>
    </row>
    <row r="2308" spans="1:5" ht="15.6" x14ac:dyDescent="0.3">
      <c r="A2308" s="1" t="s">
        <v>51</v>
      </c>
      <c r="B2308" s="1" t="s">
        <v>4690</v>
      </c>
      <c r="C2308" t="str">
        <f>TRIM(MID(Customer_Table[[#This Row],[name]],FIND(",",Customer_Table[[#This Row],[name]])+1,3))</f>
        <v>Ms</v>
      </c>
      <c r="D2308" t="str">
        <f t="shared" si="36"/>
        <v>Andrea</v>
      </c>
      <c r="E2308" t="str">
        <f>TRIM(LEFT(Customer_Table[[#This Row],[name]],FIND(",",Customer_Table[[#This Row],[name]])-1))</f>
        <v>Sweny</v>
      </c>
    </row>
    <row r="2309" spans="1:5" ht="15.6" x14ac:dyDescent="0.3">
      <c r="A2309" s="1" t="s">
        <v>50</v>
      </c>
      <c r="B2309" s="1" t="s">
        <v>4691</v>
      </c>
      <c r="C2309" t="str">
        <f>TRIM(MID(Customer_Table[[#This Row],[name]],FIND(",",Customer_Table[[#This Row],[name]])+1,3))</f>
        <v>Ms</v>
      </c>
      <c r="D2309" t="str">
        <f t="shared" si="36"/>
        <v>Kristina</v>
      </c>
      <c r="E2309" t="str">
        <f>TRIM(LEFT(Customer_Table[[#This Row],[name]],FIND(",",Customer_Table[[#This Row],[name]])-1))</f>
        <v>Tobin</v>
      </c>
    </row>
    <row r="2310" spans="1:5" ht="15.6" x14ac:dyDescent="0.3">
      <c r="A2310" s="1" t="s">
        <v>49</v>
      </c>
      <c r="B2310" s="1" t="s">
        <v>4692</v>
      </c>
      <c r="C2310" t="str">
        <f>TRIM(MID(Customer_Table[[#This Row],[name]],FIND(",",Customer_Table[[#This Row],[name]])+1,3))</f>
        <v>Ms</v>
      </c>
      <c r="D2310" t="str">
        <f t="shared" si="36"/>
        <v>Kristen</v>
      </c>
      <c r="E2310" t="str">
        <f>TRIM(LEFT(Customer_Table[[#This Row],[name]],FIND(",",Customer_Table[[#This Row],[name]])-1))</f>
        <v>Pedersen</v>
      </c>
    </row>
    <row r="2311" spans="1:5" ht="15.6" x14ac:dyDescent="0.3">
      <c r="A2311" s="1" t="s">
        <v>48</v>
      </c>
      <c r="B2311" s="1" t="s">
        <v>4693</v>
      </c>
      <c r="C2311" t="str">
        <f>TRIM(MID(Customer_Table[[#This Row],[name]],FIND(",",Customer_Table[[#This Row],[name]])+1,3))</f>
        <v>Mr</v>
      </c>
      <c r="D2311" t="str">
        <f t="shared" si="36"/>
        <v>Matthew</v>
      </c>
      <c r="E2311" t="str">
        <f>TRIM(LEFT(Customer_Table[[#This Row],[name]],FIND(",",Customer_Table[[#This Row],[name]])-1))</f>
        <v>Lynch</v>
      </c>
    </row>
    <row r="2312" spans="1:5" ht="15.6" x14ac:dyDescent="0.3">
      <c r="A2312" s="1" t="s">
        <v>47</v>
      </c>
      <c r="B2312" s="1" t="s">
        <v>4694</v>
      </c>
      <c r="C2312" t="str">
        <f>TRIM(MID(Customer_Table[[#This Row],[name]],FIND(",",Customer_Table[[#This Row],[name]])+1,3))</f>
        <v>Mr</v>
      </c>
      <c r="D2312" t="str">
        <f t="shared" si="36"/>
        <v>Kathleen</v>
      </c>
      <c r="E2312" t="str">
        <f>TRIM(LEFT(Customer_Table[[#This Row],[name]],FIND(",",Customer_Table[[#This Row],[name]])-1))</f>
        <v>Keys</v>
      </c>
    </row>
    <row r="2313" spans="1:5" ht="15.6" x14ac:dyDescent="0.3">
      <c r="A2313" s="1" t="s">
        <v>46</v>
      </c>
      <c r="B2313" s="1" t="s">
        <v>4695</v>
      </c>
      <c r="C2313" t="str">
        <f>TRIM(MID(Customer_Table[[#This Row],[name]],FIND(",",Customer_Table[[#This Row],[name]])+1,3))</f>
        <v>Ms</v>
      </c>
      <c r="D2313" t="str">
        <f t="shared" si="36"/>
        <v>Lindsey</v>
      </c>
      <c r="E2313" t="str">
        <f>TRIM(LEFT(Customer_Table[[#This Row],[name]],FIND(",",Customer_Table[[#This Row],[name]])-1))</f>
        <v>Wilbur</v>
      </c>
    </row>
    <row r="2314" spans="1:5" ht="15.6" x14ac:dyDescent="0.3">
      <c r="A2314" s="1" t="s">
        <v>45</v>
      </c>
      <c r="B2314" s="1" t="s">
        <v>4696</v>
      </c>
      <c r="C2314" t="str">
        <f>TRIM(MID(Customer_Table[[#This Row],[name]],FIND(",",Customer_Table[[#This Row],[name]])+1,3))</f>
        <v>Mr</v>
      </c>
      <c r="D2314" t="str">
        <f t="shared" si="36"/>
        <v>Robert</v>
      </c>
      <c r="E2314" t="str">
        <f>TRIM(LEFT(Customer_Table[[#This Row],[name]],FIND(",",Customer_Table[[#This Row],[name]])-1))</f>
        <v>Ditota</v>
      </c>
    </row>
    <row r="2315" spans="1:5" ht="15.6" x14ac:dyDescent="0.3">
      <c r="A2315" s="1" t="s">
        <v>44</v>
      </c>
      <c r="B2315" s="1" t="s">
        <v>4697</v>
      </c>
      <c r="C2315" t="str">
        <f>TRIM(MID(Customer_Table[[#This Row],[name]],FIND(",",Customer_Table[[#This Row],[name]])+1,3))</f>
        <v>Ms</v>
      </c>
      <c r="D2315" t="str">
        <f t="shared" si="36"/>
        <v>Sarah E.</v>
      </c>
      <c r="E2315" t="str">
        <f>TRIM(LEFT(Customer_Table[[#This Row],[name]],FIND(",",Customer_Table[[#This Row],[name]])-1))</f>
        <v>Horbol</v>
      </c>
    </row>
    <row r="2316" spans="1:5" ht="15.6" x14ac:dyDescent="0.3">
      <c r="A2316" s="1" t="s">
        <v>43</v>
      </c>
      <c r="B2316" s="1" t="s">
        <v>4698</v>
      </c>
      <c r="C2316" t="str">
        <f>TRIM(MID(Customer_Table[[#This Row],[name]],FIND(",",Customer_Table[[#This Row],[name]])+1,3))</f>
        <v>Ms</v>
      </c>
      <c r="D2316" t="str">
        <f t="shared" si="36"/>
        <v>Flannery</v>
      </c>
      <c r="E2316" t="str">
        <f>TRIM(LEFT(Customer_Table[[#This Row],[name]],FIND(",",Customer_Table[[#This Row],[name]])-1))</f>
        <v>O'Rourke</v>
      </c>
    </row>
    <row r="2317" spans="1:5" ht="15.6" x14ac:dyDescent="0.3">
      <c r="A2317" s="1" t="s">
        <v>41</v>
      </c>
      <c r="B2317" s="1" t="s">
        <v>4699</v>
      </c>
      <c r="C2317" t="str">
        <f>TRIM(MID(Customer_Table[[#This Row],[name]],FIND(",",Customer_Table[[#This Row],[name]])+1,3))</f>
        <v>Mr</v>
      </c>
      <c r="D2317" t="str">
        <f t="shared" si="36"/>
        <v>John T</v>
      </c>
      <c r="E2317" t="str">
        <f>TRIM(LEFT(Customer_Table[[#This Row],[name]],FIND(",",Customer_Table[[#This Row],[name]])-1))</f>
        <v>Williams</v>
      </c>
    </row>
    <row r="2318" spans="1:5" ht="15.6" x14ac:dyDescent="0.3">
      <c r="A2318" s="1" t="s">
        <v>40</v>
      </c>
      <c r="B2318" s="1" t="s">
        <v>4700</v>
      </c>
      <c r="C2318" t="str">
        <f>TRIM(MID(Customer_Table[[#This Row],[name]],FIND(",",Customer_Table[[#This Row],[name]])+1,3))</f>
        <v>Mr</v>
      </c>
      <c r="D2318" t="str">
        <f t="shared" si="36"/>
        <v>Koji</v>
      </c>
      <c r="E2318" t="str">
        <f>TRIM(LEFT(Customer_Table[[#This Row],[name]],FIND(",",Customer_Table[[#This Row],[name]])-1))</f>
        <v>Murakami</v>
      </c>
    </row>
    <row r="2319" spans="1:5" ht="15.6" x14ac:dyDescent="0.3">
      <c r="A2319" s="1" t="s">
        <v>39</v>
      </c>
      <c r="B2319" s="1" t="s">
        <v>4701</v>
      </c>
      <c r="C2319" t="str">
        <f>TRIM(MID(Customer_Table[[#This Row],[name]],FIND(",",Customer_Table[[#This Row],[name]])+1,3))</f>
        <v>Ms</v>
      </c>
      <c r="D2319" t="str">
        <f t="shared" si="36"/>
        <v>Candice M</v>
      </c>
      <c r="E2319" t="str">
        <f>TRIM(LEFT(Customer_Table[[#This Row],[name]],FIND(",",Customer_Table[[#This Row],[name]])-1))</f>
        <v>Gagnon</v>
      </c>
    </row>
    <row r="2320" spans="1:5" ht="15.6" x14ac:dyDescent="0.3">
      <c r="A2320" s="1" t="s">
        <v>38</v>
      </c>
      <c r="B2320" s="1" t="s">
        <v>4702</v>
      </c>
      <c r="C2320" t="str">
        <f>TRIM(MID(Customer_Table[[#This Row],[name]],FIND(",",Customer_Table[[#This Row],[name]])+1,3))</f>
        <v>Mr</v>
      </c>
      <c r="D2320" t="str">
        <f t="shared" si="36"/>
        <v>Theodore A.</v>
      </c>
      <c r="E2320" t="str">
        <f>TRIM(LEFT(Customer_Table[[#This Row],[name]],FIND(",",Customer_Table[[#This Row],[name]])-1))</f>
        <v>Petermann</v>
      </c>
    </row>
    <row r="2321" spans="1:5" ht="15.6" x14ac:dyDescent="0.3">
      <c r="A2321" s="1" t="s">
        <v>36</v>
      </c>
      <c r="B2321" s="1" t="s">
        <v>4703</v>
      </c>
      <c r="C2321" t="str">
        <f>TRIM(MID(Customer_Table[[#This Row],[name]],FIND(",",Customer_Table[[#This Row],[name]])+1,3))</f>
        <v>Ms</v>
      </c>
      <c r="D2321" t="str">
        <f t="shared" si="36"/>
        <v>Lindy</v>
      </c>
      <c r="E2321" t="str">
        <f>TRIM(LEFT(Customer_Table[[#This Row],[name]],FIND(",",Customer_Table[[#This Row],[name]])-1))</f>
        <v>Graves - Rostro</v>
      </c>
    </row>
    <row r="2322" spans="1:5" ht="15.6" x14ac:dyDescent="0.3">
      <c r="A2322" s="1" t="s">
        <v>34</v>
      </c>
      <c r="B2322" s="1" t="s">
        <v>4704</v>
      </c>
      <c r="C2322" t="str">
        <f>TRIM(MID(Customer_Table[[#This Row],[name]],FIND(",",Customer_Table[[#This Row],[name]])+1,3))</f>
        <v>Mr</v>
      </c>
      <c r="D2322" t="str">
        <f t="shared" si="36"/>
        <v>Thomas</v>
      </c>
      <c r="E2322" t="str">
        <f>TRIM(LEFT(Customer_Table[[#This Row],[name]],FIND(",",Customer_Table[[#This Row],[name]])-1))</f>
        <v>Danielson</v>
      </c>
    </row>
    <row r="2323" spans="1:5" ht="15.6" x14ac:dyDescent="0.3">
      <c r="A2323" s="1" t="s">
        <v>33</v>
      </c>
      <c r="B2323" s="1" t="s">
        <v>4705</v>
      </c>
      <c r="C2323" t="str">
        <f>TRIM(MID(Customer_Table[[#This Row],[name]],FIND(",",Customer_Table[[#This Row],[name]])+1,3))</f>
        <v>Ms</v>
      </c>
      <c r="D2323" t="str">
        <f t="shared" si="36"/>
        <v>Holly</v>
      </c>
      <c r="E2323" t="str">
        <f>TRIM(LEFT(Customer_Table[[#This Row],[name]],FIND(",",Customer_Table[[#This Row],[name]])-1))</f>
        <v>Street</v>
      </c>
    </row>
    <row r="2324" spans="1:5" ht="15.6" x14ac:dyDescent="0.3">
      <c r="A2324" s="1" t="s">
        <v>32</v>
      </c>
      <c r="B2324" s="1" t="s">
        <v>4706</v>
      </c>
      <c r="C2324" t="str">
        <f>TRIM(MID(Customer_Table[[#This Row],[name]],FIND(",",Customer_Table[[#This Row],[name]])+1,3))</f>
        <v>Mr</v>
      </c>
      <c r="D2324" t="str">
        <f t="shared" si="36"/>
        <v>Matthew</v>
      </c>
      <c r="E2324" t="str">
        <f>TRIM(LEFT(Customer_Table[[#This Row],[name]],FIND(",",Customer_Table[[#This Row],[name]])-1))</f>
        <v>Buss</v>
      </c>
    </row>
    <row r="2325" spans="1:5" ht="15.6" x14ac:dyDescent="0.3">
      <c r="A2325" s="1" t="s">
        <v>29</v>
      </c>
      <c r="B2325" s="1" t="s">
        <v>4707</v>
      </c>
      <c r="C2325" t="str">
        <f>TRIM(MID(Customer_Table[[#This Row],[name]],FIND(",",Customer_Table[[#This Row],[name]])+1,3))</f>
        <v>Ms</v>
      </c>
      <c r="D2325" t="str">
        <f t="shared" si="36"/>
        <v>Meghan K</v>
      </c>
      <c r="E2325" t="str">
        <f>TRIM(LEFT(Customer_Table[[#This Row],[name]],FIND(",",Customer_Table[[#This Row],[name]])-1))</f>
        <v>Duffy</v>
      </c>
    </row>
    <row r="2326" spans="1:5" ht="15.6" x14ac:dyDescent="0.3">
      <c r="A2326" s="1" t="s">
        <v>28</v>
      </c>
      <c r="B2326" s="1" t="s">
        <v>4708</v>
      </c>
      <c r="C2326" t="str">
        <f>TRIM(MID(Customer_Table[[#This Row],[name]],FIND(",",Customer_Table[[#This Row],[name]])+1,3))</f>
        <v>Mr</v>
      </c>
      <c r="D2326" t="str">
        <f t="shared" si="36"/>
        <v>Fred</v>
      </c>
      <c r="E2326" t="str">
        <f>TRIM(LEFT(Customer_Table[[#This Row],[name]],FIND(",",Customer_Table[[#This Row],[name]])-1))</f>
        <v>Hines</v>
      </c>
    </row>
    <row r="2327" spans="1:5" ht="15.6" x14ac:dyDescent="0.3">
      <c r="A2327" s="1" t="s">
        <v>27</v>
      </c>
      <c r="B2327" s="1" t="s">
        <v>4709</v>
      </c>
      <c r="C2327" t="str">
        <f>TRIM(MID(Customer_Table[[#This Row],[name]],FIND(",",Customer_Table[[#This Row],[name]])+1,3))</f>
        <v>Mr</v>
      </c>
      <c r="D2327" t="str">
        <f t="shared" si="36"/>
        <v>Sebastian</v>
      </c>
      <c r="E2327" t="str">
        <f>TRIM(LEFT(Customer_Table[[#This Row],[name]],FIND(",",Customer_Table[[#This Row],[name]])-1))</f>
        <v>Castro</v>
      </c>
    </row>
    <row r="2328" spans="1:5" ht="15.6" x14ac:dyDescent="0.3">
      <c r="A2328" s="1" t="s">
        <v>26</v>
      </c>
      <c r="B2328" s="1" t="s">
        <v>4710</v>
      </c>
      <c r="C2328" t="str">
        <f>TRIM(MID(Customer_Table[[#This Row],[name]],FIND(",",Customer_Table[[#This Row],[name]])+1,3))</f>
        <v>Ms</v>
      </c>
      <c r="D2328" t="str">
        <f t="shared" si="36"/>
        <v>Laura</v>
      </c>
      <c r="E2328" t="str">
        <f>TRIM(LEFT(Customer_Table[[#This Row],[name]],FIND(",",Customer_Table[[#This Row],[name]])-1))</f>
        <v>Howell</v>
      </c>
    </row>
    <row r="2329" spans="1:5" ht="15.6" x14ac:dyDescent="0.3">
      <c r="A2329" s="1" t="s">
        <v>25</v>
      </c>
      <c r="B2329" s="1" t="s">
        <v>4711</v>
      </c>
      <c r="C2329" t="str">
        <f>TRIM(MID(Customer_Table[[#This Row],[name]],FIND(",",Customer_Table[[#This Row],[name]])+1,3))</f>
        <v>Ms</v>
      </c>
      <c r="D2329" t="str">
        <f t="shared" si="36"/>
        <v>Nicole</v>
      </c>
      <c r="E2329" t="str">
        <f>TRIM(LEFT(Customer_Table[[#This Row],[name]],FIND(",",Customer_Table[[#This Row],[name]])-1))</f>
        <v>Avery</v>
      </c>
    </row>
    <row r="2330" spans="1:5" ht="15.6" x14ac:dyDescent="0.3">
      <c r="A2330" s="1" t="s">
        <v>24</v>
      </c>
      <c r="B2330" s="1" t="s">
        <v>4712</v>
      </c>
      <c r="C2330" t="str">
        <f>TRIM(MID(Customer_Table[[#This Row],[name]],FIND(",",Customer_Table[[#This Row],[name]])+1,3))</f>
        <v>Ms</v>
      </c>
      <c r="D2330" t="str">
        <f t="shared" si="36"/>
        <v>Susan E</v>
      </c>
      <c r="E2330" t="str">
        <f>TRIM(LEFT(Customer_Table[[#This Row],[name]],FIND(",",Customer_Table[[#This Row],[name]])-1))</f>
        <v>Bohinski</v>
      </c>
    </row>
    <row r="2331" spans="1:5" ht="15.6" x14ac:dyDescent="0.3">
      <c r="A2331" s="1" t="s">
        <v>22</v>
      </c>
      <c r="B2331" s="1" t="s">
        <v>4713</v>
      </c>
      <c r="C2331" t="str">
        <f>TRIM(MID(Customer_Table[[#This Row],[name]],FIND(",",Customer_Table[[#This Row],[name]])+1,3))</f>
        <v>Ms</v>
      </c>
      <c r="D2331" t="str">
        <f t="shared" si="36"/>
        <v>Katy</v>
      </c>
      <c r="E2331" t="str">
        <f>TRIM(LEFT(Customer_Table[[#This Row],[name]],FIND(",",Customer_Table[[#This Row],[name]])-1))</f>
        <v>Kohls</v>
      </c>
    </row>
    <row r="2332" spans="1:5" ht="15.6" x14ac:dyDescent="0.3">
      <c r="A2332" s="1" t="s">
        <v>21</v>
      </c>
      <c r="B2332" s="1" t="s">
        <v>4714</v>
      </c>
      <c r="C2332" t="str">
        <f>TRIM(MID(Customer_Table[[#This Row],[name]],FIND(",",Customer_Table[[#This Row],[name]])+1,3))</f>
        <v>Mr</v>
      </c>
      <c r="D2332" t="str">
        <f t="shared" si="36"/>
        <v>Jordan</v>
      </c>
      <c r="E2332" t="str">
        <f>TRIM(LEFT(Customer_Table[[#This Row],[name]],FIND(",",Customer_Table[[#This Row],[name]])-1))</f>
        <v>Brietzke</v>
      </c>
    </row>
    <row r="2333" spans="1:5" ht="15.6" x14ac:dyDescent="0.3">
      <c r="A2333" s="1" t="s">
        <v>19</v>
      </c>
      <c r="B2333" s="1" t="s">
        <v>4715</v>
      </c>
      <c r="C2333" t="str">
        <f>TRIM(MID(Customer_Table[[#This Row],[name]],FIND(",",Customer_Table[[#This Row],[name]])+1,3))</f>
        <v>Mr</v>
      </c>
      <c r="D2333" t="str">
        <f t="shared" si="36"/>
        <v>Juan D. Sr.</v>
      </c>
      <c r="E2333" t="str">
        <f>TRIM(LEFT(Customer_Table[[#This Row],[name]],FIND(",",Customer_Table[[#This Row],[name]])-1))</f>
        <v>Riveros Gonzalez</v>
      </c>
    </row>
    <row r="2334" spans="1:5" ht="15.6" x14ac:dyDescent="0.3">
      <c r="A2334" s="1" t="s">
        <v>17</v>
      </c>
      <c r="B2334" s="1" t="s">
        <v>4716</v>
      </c>
      <c r="C2334" t="str">
        <f>TRIM(MID(Customer_Table[[#This Row],[name]],FIND(",",Customer_Table[[#This Row],[name]])+1,3))</f>
        <v>Ms</v>
      </c>
      <c r="D2334" t="str">
        <f t="shared" si="36"/>
        <v>Julie</v>
      </c>
      <c r="E2334" t="str">
        <f>TRIM(LEFT(Customer_Table[[#This Row],[name]],FIND(",",Customer_Table[[#This Row],[name]])-1))</f>
        <v>Albano</v>
      </c>
    </row>
    <row r="2335" spans="1:5" ht="15.6" x14ac:dyDescent="0.3">
      <c r="A2335" s="1" t="s">
        <v>14</v>
      </c>
      <c r="B2335" s="1" t="s">
        <v>4717</v>
      </c>
      <c r="C2335" t="str">
        <f>TRIM(MID(Customer_Table[[#This Row],[name]],FIND(",",Customer_Table[[#This Row],[name]])+1,3))</f>
        <v>Mr</v>
      </c>
      <c r="D2335" t="str">
        <f t="shared" si="36"/>
        <v>Evan P</v>
      </c>
      <c r="E2335" t="str">
        <f>TRIM(LEFT(Customer_Table[[#This Row],[name]],FIND(",",Customer_Table[[#This Row],[name]])-1))</f>
        <v>Rosendahl</v>
      </c>
    </row>
    <row r="2336" spans="1:5" ht="15.6" x14ac:dyDescent="0.3">
      <c r="A2336" s="1" t="s">
        <v>9</v>
      </c>
      <c r="B2336" s="1" t="s">
        <v>4718</v>
      </c>
      <c r="C2336" t="str">
        <f>TRIM(MID(Customer_Table[[#This Row],[name]],FIND(",",Customer_Table[[#This Row],[name]])+1,3))</f>
        <v>Mr</v>
      </c>
      <c r="D2336" t="str">
        <f t="shared" si="36"/>
        <v>Aaron K</v>
      </c>
      <c r="E2336" t="str">
        <f>TRIM(LEFT(Customer_Table[[#This Row],[name]],FIND(",",Customer_Table[[#This Row],[name]])-1))</f>
        <v>German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718B-934D-4ABC-8FB2-62DC41B25324}">
  <sheetPr>
    <tabColor rgb="FFFFFF00"/>
  </sheetPr>
  <dimension ref="A1:J8"/>
  <sheetViews>
    <sheetView workbookViewId="0">
      <selection activeCell="I2" sqref="I2"/>
    </sheetView>
  </sheetViews>
  <sheetFormatPr defaultRowHeight="14.4" x14ac:dyDescent="0.3"/>
  <cols>
    <col min="1" max="1" width="24" bestFit="1" customWidth="1"/>
    <col min="2" max="2" width="15.109375" bestFit="1" customWidth="1"/>
    <col min="5" max="5" width="25.88671875" bestFit="1" customWidth="1"/>
    <col min="6" max="6" width="19.33203125" bestFit="1" customWidth="1"/>
    <col min="9" max="9" width="25.109375" bestFit="1" customWidth="1"/>
    <col min="10" max="10" width="19.33203125" bestFit="1" customWidth="1"/>
  </cols>
  <sheetData>
    <row r="1" spans="1:10" x14ac:dyDescent="0.3">
      <c r="A1" s="33" t="s">
        <v>4759</v>
      </c>
    </row>
    <row r="2" spans="1:10" x14ac:dyDescent="0.3">
      <c r="E2" s="33" t="s">
        <v>4758</v>
      </c>
      <c r="I2" s="33" t="s">
        <v>4760</v>
      </c>
    </row>
    <row r="3" spans="1:10" x14ac:dyDescent="0.3">
      <c r="A3" s="8" t="s">
        <v>4729</v>
      </c>
      <c r="B3" t="s">
        <v>4732</v>
      </c>
    </row>
    <row r="4" spans="1:10" x14ac:dyDescent="0.3">
      <c r="A4" s="9" t="s">
        <v>2380</v>
      </c>
      <c r="B4" s="24">
        <v>1847</v>
      </c>
      <c r="E4" s="8" t="s">
        <v>4729</v>
      </c>
      <c r="F4" t="s">
        <v>4757</v>
      </c>
      <c r="I4" s="8" t="s">
        <v>4729</v>
      </c>
      <c r="J4" t="s">
        <v>4757</v>
      </c>
    </row>
    <row r="5" spans="1:10" x14ac:dyDescent="0.3">
      <c r="A5" s="9" t="s">
        <v>2381</v>
      </c>
      <c r="B5" s="24">
        <v>488</v>
      </c>
      <c r="E5" s="9" t="s">
        <v>16</v>
      </c>
      <c r="F5" s="24">
        <v>309</v>
      </c>
      <c r="I5" s="9" t="s">
        <v>16</v>
      </c>
      <c r="J5" s="24">
        <v>734</v>
      </c>
    </row>
    <row r="6" spans="1:10" x14ac:dyDescent="0.3">
      <c r="A6" s="9" t="s">
        <v>4730</v>
      </c>
      <c r="B6" s="24"/>
      <c r="E6" s="9" t="s">
        <v>11</v>
      </c>
      <c r="F6" s="24">
        <v>1340</v>
      </c>
      <c r="I6" s="9" t="s">
        <v>11</v>
      </c>
      <c r="J6" s="24">
        <v>814</v>
      </c>
    </row>
    <row r="7" spans="1:10" x14ac:dyDescent="0.3">
      <c r="A7" s="9">
        <v>0</v>
      </c>
      <c r="B7" s="24">
        <v>1</v>
      </c>
      <c r="E7" s="9" t="s">
        <v>12</v>
      </c>
      <c r="F7" s="24">
        <v>694</v>
      </c>
      <c r="I7" s="9" t="s">
        <v>12</v>
      </c>
      <c r="J7" s="24">
        <v>795</v>
      </c>
    </row>
    <row r="8" spans="1:10" x14ac:dyDescent="0.3">
      <c r="A8" s="9" t="s">
        <v>4731</v>
      </c>
      <c r="B8" s="24">
        <v>2336</v>
      </c>
      <c r="E8" s="9" t="s">
        <v>4731</v>
      </c>
      <c r="F8" s="24">
        <v>2343</v>
      </c>
      <c r="I8" s="9" t="s">
        <v>4731</v>
      </c>
      <c r="J8" s="24">
        <v>2343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2338"/>
  <sheetViews>
    <sheetView topLeftCell="H1" workbookViewId="0">
      <selection activeCell="L1" sqref="L1:U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2" max="12" width="13.21875" customWidth="1"/>
    <col min="13" max="13" width="12.88671875" customWidth="1"/>
    <col min="14" max="14" width="9.109375" customWidth="1"/>
    <col min="15" max="15" width="12.6640625" bestFit="1" customWidth="1"/>
    <col min="16" max="16" width="14.5546875" customWidth="1"/>
    <col min="17" max="17" width="14" bestFit="1" customWidth="1"/>
    <col min="18" max="18" width="15.77734375" customWidth="1"/>
    <col min="19" max="19" width="16.33203125" customWidth="1"/>
    <col min="20" max="20" width="14.88671875" customWidth="1"/>
    <col min="21" max="21" width="24.5546875" customWidth="1"/>
  </cols>
  <sheetData>
    <row r="1" spans="1:21" ht="21" x14ac:dyDescent="0.4">
      <c r="L1" s="34" t="s">
        <v>4782</v>
      </c>
      <c r="M1" s="34"/>
      <c r="N1" s="34"/>
      <c r="O1" s="34"/>
      <c r="P1" s="34"/>
      <c r="Q1" s="34"/>
      <c r="R1" s="34"/>
      <c r="S1" s="34"/>
      <c r="T1" s="34"/>
      <c r="U1" s="34"/>
    </row>
    <row r="2" spans="1:21" ht="18.899999999999999" customHeight="1" x14ac:dyDescent="0.3">
      <c r="A2" s="4" t="s">
        <v>0</v>
      </c>
      <c r="B2" s="4" t="s">
        <v>2373</v>
      </c>
      <c r="C2" s="4" t="s">
        <v>2374</v>
      </c>
      <c r="D2" s="4" t="s">
        <v>2375</v>
      </c>
      <c r="E2" s="4" t="s">
        <v>2376</v>
      </c>
      <c r="F2" s="4" t="s">
        <v>2377</v>
      </c>
      <c r="G2" s="4" t="s">
        <v>2378</v>
      </c>
      <c r="H2" s="4" t="s">
        <v>2379</v>
      </c>
      <c r="L2" s="4" t="s">
        <v>0</v>
      </c>
      <c r="M2" s="4" t="s">
        <v>2375</v>
      </c>
      <c r="N2" s="4" t="s">
        <v>2379</v>
      </c>
      <c r="O2" s="4" t="s">
        <v>2373</v>
      </c>
      <c r="P2" s="13" t="s">
        <v>4744</v>
      </c>
      <c r="Q2" s="4" t="s">
        <v>2374</v>
      </c>
      <c r="R2" s="14" t="s">
        <v>4745</v>
      </c>
      <c r="S2" s="4" t="s">
        <v>2376</v>
      </c>
      <c r="T2" s="4" t="s">
        <v>2377</v>
      </c>
      <c r="U2" s="4" t="s">
        <v>2378</v>
      </c>
    </row>
    <row r="3" spans="1:21" x14ac:dyDescent="0.3">
      <c r="A3" t="s">
        <v>2372</v>
      </c>
      <c r="B3">
        <v>47.41</v>
      </c>
      <c r="C3">
        <v>7.47</v>
      </c>
      <c r="D3" t="s">
        <v>2380</v>
      </c>
      <c r="E3" t="s">
        <v>2380</v>
      </c>
      <c r="F3" t="s">
        <v>2380</v>
      </c>
      <c r="G3">
        <v>0</v>
      </c>
      <c r="H3" t="s">
        <v>2381</v>
      </c>
      <c r="L3" t="s">
        <v>2372</v>
      </c>
      <c r="M3" t="str">
        <f t="shared" ref="M3:M66" si="0">PROPER(D3)</f>
        <v>No</v>
      </c>
      <c r="N3" t="str">
        <f t="shared" ref="N3:N66" si="1">PROPER(H3)</f>
        <v>Yes</v>
      </c>
      <c r="O3">
        <v>47.41</v>
      </c>
      <c r="P3" t="str">
        <f>IF(O3&lt;18.5,"Under Weight",IF(O3&lt;25,"Normal Weight",IF(O3&lt;30,"Over Weight","Obesity")))</f>
        <v>Obesity</v>
      </c>
      <c r="Q3">
        <v>7.47</v>
      </c>
      <c r="R3" t="str">
        <f>IF(Q3&lt;5.7,"Normal",IF(Q3&lt;6.5,"Prediabetes","Diabetes"))</f>
        <v>Diabetes</v>
      </c>
      <c r="S3" t="s">
        <v>2380</v>
      </c>
      <c r="T3" t="s">
        <v>2380</v>
      </c>
      <c r="U3">
        <v>0</v>
      </c>
    </row>
    <row r="4" spans="1:21" x14ac:dyDescent="0.3">
      <c r="A4" t="s">
        <v>2371</v>
      </c>
      <c r="B4">
        <v>30.36</v>
      </c>
      <c r="C4">
        <v>5.77</v>
      </c>
      <c r="D4" t="s">
        <v>2380</v>
      </c>
      <c r="E4" t="s">
        <v>2380</v>
      </c>
      <c r="F4" t="s">
        <v>2380</v>
      </c>
      <c r="G4">
        <v>0</v>
      </c>
      <c r="H4" t="s">
        <v>2381</v>
      </c>
      <c r="L4" t="s">
        <v>2371</v>
      </c>
      <c r="M4" t="str">
        <f t="shared" si="0"/>
        <v>No</v>
      </c>
      <c r="N4" t="str">
        <f t="shared" si="1"/>
        <v>Yes</v>
      </c>
      <c r="O4">
        <v>30.36</v>
      </c>
      <c r="P4" t="str">
        <f t="shared" ref="P4:P67" si="2">IF(O4&lt;18.5,"Under Weight",IF(O4&lt;25,"Normal Weight",IF(O4&lt;30,"Over Weight","Obesity")))</f>
        <v>Obesity</v>
      </c>
      <c r="Q4">
        <v>5.77</v>
      </c>
      <c r="R4" t="str">
        <f t="shared" ref="R4:R67" si="3">IF(Q4&lt;5.7,"Normal",IF(Q4&lt;6.5,"Prediabetes","Diabetes"))</f>
        <v>Prediabetes</v>
      </c>
      <c r="S4" t="s">
        <v>2380</v>
      </c>
      <c r="T4" t="s">
        <v>2380</v>
      </c>
      <c r="U4">
        <v>0</v>
      </c>
    </row>
    <row r="5" spans="1:21" x14ac:dyDescent="0.3">
      <c r="A5" t="s">
        <v>2370</v>
      </c>
      <c r="B5">
        <v>34.484999999999999</v>
      </c>
      <c r="C5">
        <v>11.87</v>
      </c>
      <c r="D5" t="s">
        <v>2381</v>
      </c>
      <c r="E5" t="s">
        <v>2380</v>
      </c>
      <c r="F5" t="s">
        <v>2380</v>
      </c>
      <c r="G5">
        <v>2</v>
      </c>
      <c r="H5" t="s">
        <v>2381</v>
      </c>
      <c r="L5" t="s">
        <v>2370</v>
      </c>
      <c r="M5" t="str">
        <f t="shared" si="0"/>
        <v>Yes</v>
      </c>
      <c r="N5" t="str">
        <f t="shared" si="1"/>
        <v>Yes</v>
      </c>
      <c r="O5">
        <v>34.484999999999999</v>
      </c>
      <c r="P5" t="str">
        <f t="shared" si="2"/>
        <v>Obesity</v>
      </c>
      <c r="Q5">
        <v>11.87</v>
      </c>
      <c r="R5" t="str">
        <f t="shared" si="3"/>
        <v>Diabetes</v>
      </c>
      <c r="S5" t="s">
        <v>2380</v>
      </c>
      <c r="T5" t="s">
        <v>2380</v>
      </c>
      <c r="U5">
        <v>2</v>
      </c>
    </row>
    <row r="6" spans="1:21" x14ac:dyDescent="0.3">
      <c r="A6" t="s">
        <v>2369</v>
      </c>
      <c r="B6">
        <v>38.094999999999999</v>
      </c>
      <c r="C6">
        <v>6.05</v>
      </c>
      <c r="D6" t="s">
        <v>2380</v>
      </c>
      <c r="E6" t="s">
        <v>2380</v>
      </c>
      <c r="F6" t="s">
        <v>2380</v>
      </c>
      <c r="G6">
        <v>0</v>
      </c>
      <c r="H6" t="s">
        <v>2381</v>
      </c>
      <c r="L6" t="s">
        <v>2369</v>
      </c>
      <c r="M6" t="str">
        <f t="shared" si="0"/>
        <v>No</v>
      </c>
      <c r="N6" t="str">
        <f t="shared" si="1"/>
        <v>Yes</v>
      </c>
      <c r="O6">
        <v>38.094999999999999</v>
      </c>
      <c r="P6" t="str">
        <f t="shared" si="2"/>
        <v>Obesity</v>
      </c>
      <c r="Q6">
        <v>6.05</v>
      </c>
      <c r="R6" t="str">
        <f t="shared" si="3"/>
        <v>Prediabetes</v>
      </c>
      <c r="S6" t="s">
        <v>2380</v>
      </c>
      <c r="T6" t="s">
        <v>2380</v>
      </c>
      <c r="U6">
        <v>0</v>
      </c>
    </row>
    <row r="7" spans="1:21" x14ac:dyDescent="0.3">
      <c r="A7" t="s">
        <v>2368</v>
      </c>
      <c r="B7">
        <v>35.53</v>
      </c>
      <c r="C7">
        <v>5.45</v>
      </c>
      <c r="D7" t="s">
        <v>2380</v>
      </c>
      <c r="E7" t="s">
        <v>2380</v>
      </c>
      <c r="F7" t="s">
        <v>2380</v>
      </c>
      <c r="G7">
        <v>0</v>
      </c>
      <c r="H7" t="s">
        <v>2381</v>
      </c>
      <c r="L7" t="s">
        <v>2368</v>
      </c>
      <c r="M7" t="str">
        <f t="shared" si="0"/>
        <v>No</v>
      </c>
      <c r="N7" t="str">
        <f t="shared" si="1"/>
        <v>Yes</v>
      </c>
      <c r="O7">
        <v>35.53</v>
      </c>
      <c r="P7" t="str">
        <f t="shared" si="2"/>
        <v>Obesity</v>
      </c>
      <c r="Q7">
        <v>5.45</v>
      </c>
      <c r="R7" t="str">
        <f t="shared" si="3"/>
        <v>Normal</v>
      </c>
      <c r="S7" t="s">
        <v>2380</v>
      </c>
      <c r="T7" t="s">
        <v>2380</v>
      </c>
      <c r="U7">
        <v>0</v>
      </c>
    </row>
    <row r="8" spans="1:21" x14ac:dyDescent="0.3">
      <c r="A8" t="s">
        <v>2367</v>
      </c>
      <c r="B8">
        <v>32.799999999999997</v>
      </c>
      <c r="C8">
        <v>6.59</v>
      </c>
      <c r="D8" t="s">
        <v>2380</v>
      </c>
      <c r="E8" t="s">
        <v>2380</v>
      </c>
      <c r="F8" t="s">
        <v>2380</v>
      </c>
      <c r="G8">
        <v>0</v>
      </c>
      <c r="H8" t="s">
        <v>2381</v>
      </c>
      <c r="L8" t="s">
        <v>2367</v>
      </c>
      <c r="M8" t="str">
        <f t="shared" si="0"/>
        <v>No</v>
      </c>
      <c r="N8" t="str">
        <f t="shared" si="1"/>
        <v>Yes</v>
      </c>
      <c r="O8">
        <v>32.799999999999997</v>
      </c>
      <c r="P8" t="str">
        <f t="shared" si="2"/>
        <v>Obesity</v>
      </c>
      <c r="Q8">
        <v>6.59</v>
      </c>
      <c r="R8" t="str">
        <f t="shared" si="3"/>
        <v>Diabetes</v>
      </c>
      <c r="S8" t="s">
        <v>2380</v>
      </c>
      <c r="T8" t="s">
        <v>2380</v>
      </c>
      <c r="U8">
        <v>0</v>
      </c>
    </row>
    <row r="9" spans="1:21" x14ac:dyDescent="0.3">
      <c r="A9" t="s">
        <v>2366</v>
      </c>
      <c r="B9">
        <v>36.4</v>
      </c>
      <c r="C9">
        <v>6.07</v>
      </c>
      <c r="D9" t="s">
        <v>2380</v>
      </c>
      <c r="E9" t="s">
        <v>2380</v>
      </c>
      <c r="F9" t="s">
        <v>2380</v>
      </c>
      <c r="G9">
        <v>0</v>
      </c>
      <c r="H9" t="s">
        <v>2381</v>
      </c>
      <c r="L9" t="s">
        <v>2366</v>
      </c>
      <c r="M9" t="str">
        <f t="shared" si="0"/>
        <v>No</v>
      </c>
      <c r="N9" t="str">
        <f t="shared" si="1"/>
        <v>Yes</v>
      </c>
      <c r="O9">
        <v>36.4</v>
      </c>
      <c r="P9" t="str">
        <f t="shared" si="2"/>
        <v>Obesity</v>
      </c>
      <c r="Q9">
        <v>6.07</v>
      </c>
      <c r="R9" t="str">
        <f t="shared" si="3"/>
        <v>Prediabetes</v>
      </c>
      <c r="S9" t="s">
        <v>2380</v>
      </c>
      <c r="T9" t="s">
        <v>2380</v>
      </c>
      <c r="U9">
        <v>0</v>
      </c>
    </row>
    <row r="10" spans="1:21" x14ac:dyDescent="0.3">
      <c r="A10" t="s">
        <v>2365</v>
      </c>
      <c r="B10">
        <v>36.96</v>
      </c>
      <c r="C10">
        <v>7.93</v>
      </c>
      <c r="D10" t="s">
        <v>2380</v>
      </c>
      <c r="E10" t="s">
        <v>2380</v>
      </c>
      <c r="F10" t="s">
        <v>2380</v>
      </c>
      <c r="G10">
        <v>3</v>
      </c>
      <c r="H10" t="s">
        <v>2381</v>
      </c>
      <c r="L10" t="s">
        <v>2365</v>
      </c>
      <c r="M10" t="str">
        <f t="shared" si="0"/>
        <v>No</v>
      </c>
      <c r="N10" t="str">
        <f t="shared" si="1"/>
        <v>Yes</v>
      </c>
      <c r="O10">
        <v>36.96</v>
      </c>
      <c r="P10" t="str">
        <f t="shared" si="2"/>
        <v>Obesity</v>
      </c>
      <c r="Q10">
        <v>7.93</v>
      </c>
      <c r="R10" t="str">
        <f t="shared" si="3"/>
        <v>Diabetes</v>
      </c>
      <c r="S10" t="s">
        <v>2380</v>
      </c>
      <c r="T10" t="s">
        <v>2380</v>
      </c>
      <c r="U10">
        <v>3</v>
      </c>
    </row>
    <row r="11" spans="1:21" x14ac:dyDescent="0.3">
      <c r="A11" t="s">
        <v>2364</v>
      </c>
      <c r="B11">
        <v>41.14</v>
      </c>
      <c r="C11">
        <v>9.58</v>
      </c>
      <c r="D11" t="s">
        <v>2381</v>
      </c>
      <c r="E11" t="s">
        <v>2380</v>
      </c>
      <c r="F11" t="s">
        <v>2382</v>
      </c>
      <c r="G11">
        <v>1</v>
      </c>
      <c r="H11" t="s">
        <v>2381</v>
      </c>
      <c r="L11" t="s">
        <v>2364</v>
      </c>
      <c r="M11" t="str">
        <f t="shared" si="0"/>
        <v>Yes</v>
      </c>
      <c r="N11" t="str">
        <f t="shared" si="1"/>
        <v>Yes</v>
      </c>
      <c r="O11">
        <v>41.14</v>
      </c>
      <c r="P11" t="str">
        <f t="shared" si="2"/>
        <v>Obesity</v>
      </c>
      <c r="Q11">
        <v>9.58</v>
      </c>
      <c r="R11" t="str">
        <f t="shared" si="3"/>
        <v>Diabetes</v>
      </c>
      <c r="S11" t="s">
        <v>2380</v>
      </c>
      <c r="T11" t="s">
        <v>2382</v>
      </c>
      <c r="U11">
        <v>1</v>
      </c>
    </row>
    <row r="12" spans="1:21" x14ac:dyDescent="0.3">
      <c r="A12" t="s">
        <v>2363</v>
      </c>
      <c r="B12">
        <v>38.06</v>
      </c>
      <c r="C12">
        <v>10.79</v>
      </c>
      <c r="D12" t="s">
        <v>2380</v>
      </c>
      <c r="E12" t="s">
        <v>2380</v>
      </c>
      <c r="F12" t="s">
        <v>2380</v>
      </c>
      <c r="G12">
        <v>0</v>
      </c>
      <c r="H12" t="s">
        <v>2381</v>
      </c>
      <c r="L12" t="s">
        <v>2363</v>
      </c>
      <c r="M12" t="str">
        <f t="shared" si="0"/>
        <v>No</v>
      </c>
      <c r="N12" t="str">
        <f t="shared" si="1"/>
        <v>Yes</v>
      </c>
      <c r="O12">
        <v>38.06</v>
      </c>
      <c r="P12" t="str">
        <f t="shared" si="2"/>
        <v>Obesity</v>
      </c>
      <c r="Q12">
        <v>10.79</v>
      </c>
      <c r="R12" t="str">
        <f t="shared" si="3"/>
        <v>Diabetes</v>
      </c>
      <c r="S12" t="s">
        <v>2380</v>
      </c>
      <c r="T12" t="s">
        <v>2380</v>
      </c>
      <c r="U12">
        <v>0</v>
      </c>
    </row>
    <row r="13" spans="1:21" x14ac:dyDescent="0.3">
      <c r="A13" t="s">
        <v>2362</v>
      </c>
      <c r="B13">
        <v>37.700000000000003</v>
      </c>
      <c r="C13">
        <v>5.96</v>
      </c>
      <c r="D13" t="s">
        <v>2381</v>
      </c>
      <c r="E13" t="s">
        <v>2380</v>
      </c>
      <c r="F13" t="s">
        <v>2380</v>
      </c>
      <c r="G13">
        <v>2</v>
      </c>
      <c r="H13" t="s">
        <v>2381</v>
      </c>
      <c r="L13" t="s">
        <v>2362</v>
      </c>
      <c r="M13" t="str">
        <f t="shared" si="0"/>
        <v>Yes</v>
      </c>
      <c r="N13" t="str">
        <f t="shared" si="1"/>
        <v>Yes</v>
      </c>
      <c r="O13">
        <v>37.700000000000003</v>
      </c>
      <c r="P13" t="str">
        <f t="shared" si="2"/>
        <v>Obesity</v>
      </c>
      <c r="Q13">
        <v>5.96</v>
      </c>
      <c r="R13" t="str">
        <f t="shared" si="3"/>
        <v>Prediabetes</v>
      </c>
      <c r="S13" t="s">
        <v>2380</v>
      </c>
      <c r="T13" t="s">
        <v>2380</v>
      </c>
      <c r="U13">
        <v>2</v>
      </c>
    </row>
    <row r="14" spans="1:21" x14ac:dyDescent="0.3">
      <c r="A14" t="s">
        <v>2361</v>
      </c>
      <c r="B14">
        <v>42.13</v>
      </c>
      <c r="C14">
        <v>11.9</v>
      </c>
      <c r="D14" t="s">
        <v>2380</v>
      </c>
      <c r="E14" t="s">
        <v>2380</v>
      </c>
      <c r="F14" t="s">
        <v>2380</v>
      </c>
      <c r="G14">
        <v>0</v>
      </c>
      <c r="H14" t="s">
        <v>2381</v>
      </c>
      <c r="L14" t="s">
        <v>2361</v>
      </c>
      <c r="M14" t="str">
        <f t="shared" si="0"/>
        <v>No</v>
      </c>
      <c r="N14" t="str">
        <f t="shared" si="1"/>
        <v>Yes</v>
      </c>
      <c r="O14">
        <v>42.13</v>
      </c>
      <c r="P14" t="str">
        <f t="shared" si="2"/>
        <v>Obesity</v>
      </c>
      <c r="Q14">
        <v>11.9</v>
      </c>
      <c r="R14" t="str">
        <f t="shared" si="3"/>
        <v>Diabetes</v>
      </c>
      <c r="S14" t="s">
        <v>2380</v>
      </c>
      <c r="T14" t="s">
        <v>2380</v>
      </c>
      <c r="U14">
        <v>0</v>
      </c>
    </row>
    <row r="15" spans="1:21" x14ac:dyDescent="0.3">
      <c r="A15" t="s">
        <v>2360</v>
      </c>
      <c r="B15">
        <v>40.92</v>
      </c>
      <c r="C15">
        <v>8.41</v>
      </c>
      <c r="D15" t="s">
        <v>2380</v>
      </c>
      <c r="E15" t="s">
        <v>2380</v>
      </c>
      <c r="F15" t="s">
        <v>2380</v>
      </c>
      <c r="G15">
        <v>0</v>
      </c>
      <c r="H15" t="s">
        <v>2381</v>
      </c>
      <c r="L15" t="s">
        <v>2360</v>
      </c>
      <c r="M15" t="str">
        <f t="shared" si="0"/>
        <v>No</v>
      </c>
      <c r="N15" t="str">
        <f t="shared" si="1"/>
        <v>Yes</v>
      </c>
      <c r="O15">
        <v>40.92</v>
      </c>
      <c r="P15" t="str">
        <f t="shared" si="2"/>
        <v>Obesity</v>
      </c>
      <c r="Q15">
        <v>8.41</v>
      </c>
      <c r="R15" t="str">
        <f t="shared" si="3"/>
        <v>Diabetes</v>
      </c>
      <c r="S15" t="s">
        <v>2380</v>
      </c>
      <c r="T15" t="s">
        <v>2380</v>
      </c>
      <c r="U15">
        <v>0</v>
      </c>
    </row>
    <row r="16" spans="1:21" x14ac:dyDescent="0.3">
      <c r="A16" t="s">
        <v>2359</v>
      </c>
      <c r="B16">
        <v>40.564999999999998</v>
      </c>
      <c r="C16">
        <v>7.02</v>
      </c>
      <c r="D16" t="s">
        <v>2380</v>
      </c>
      <c r="E16" t="s">
        <v>2380</v>
      </c>
      <c r="F16" t="s">
        <v>2380</v>
      </c>
      <c r="G16">
        <v>0</v>
      </c>
      <c r="H16" t="s">
        <v>2381</v>
      </c>
      <c r="L16" t="s">
        <v>2359</v>
      </c>
      <c r="M16" t="str">
        <f t="shared" si="0"/>
        <v>No</v>
      </c>
      <c r="N16" t="str">
        <f t="shared" si="1"/>
        <v>Yes</v>
      </c>
      <c r="O16">
        <v>40.564999999999998</v>
      </c>
      <c r="P16" t="str">
        <f t="shared" si="2"/>
        <v>Obesity</v>
      </c>
      <c r="Q16">
        <v>7.02</v>
      </c>
      <c r="R16" t="str">
        <f t="shared" si="3"/>
        <v>Diabetes</v>
      </c>
      <c r="S16" t="s">
        <v>2380</v>
      </c>
      <c r="T16" t="s">
        <v>2380</v>
      </c>
      <c r="U16">
        <v>0</v>
      </c>
    </row>
    <row r="17" spans="1:21" x14ac:dyDescent="0.3">
      <c r="A17" t="s">
        <v>2358</v>
      </c>
      <c r="B17">
        <v>36.384999999999998</v>
      </c>
      <c r="C17">
        <v>7.59</v>
      </c>
      <c r="D17" t="s">
        <v>2381</v>
      </c>
      <c r="E17" t="s">
        <v>2380</v>
      </c>
      <c r="F17" t="s">
        <v>2380</v>
      </c>
      <c r="G17">
        <v>2</v>
      </c>
      <c r="H17" t="s">
        <v>2381</v>
      </c>
      <c r="L17" t="s">
        <v>2358</v>
      </c>
      <c r="M17" t="str">
        <f t="shared" si="0"/>
        <v>Yes</v>
      </c>
      <c r="N17" t="str">
        <f t="shared" si="1"/>
        <v>Yes</v>
      </c>
      <c r="O17">
        <v>36.384999999999998</v>
      </c>
      <c r="P17" t="str">
        <f t="shared" si="2"/>
        <v>Obesity</v>
      </c>
      <c r="Q17">
        <v>7.59</v>
      </c>
      <c r="R17" t="str">
        <f t="shared" si="3"/>
        <v>Diabetes</v>
      </c>
      <c r="S17" t="s">
        <v>2380</v>
      </c>
      <c r="T17" t="s">
        <v>2380</v>
      </c>
      <c r="U17">
        <v>2</v>
      </c>
    </row>
    <row r="18" spans="1:21" x14ac:dyDescent="0.3">
      <c r="A18" t="s">
        <v>2357</v>
      </c>
      <c r="B18">
        <v>39.9</v>
      </c>
      <c r="C18">
        <v>11.32</v>
      </c>
      <c r="D18" t="s">
        <v>2380</v>
      </c>
      <c r="E18" t="s">
        <v>2380</v>
      </c>
      <c r="F18" t="s">
        <v>2380</v>
      </c>
      <c r="G18">
        <v>0</v>
      </c>
      <c r="H18" t="s">
        <v>2381</v>
      </c>
      <c r="L18" t="s">
        <v>2357</v>
      </c>
      <c r="M18" t="str">
        <f t="shared" si="0"/>
        <v>No</v>
      </c>
      <c r="N18" t="str">
        <f t="shared" si="1"/>
        <v>Yes</v>
      </c>
      <c r="O18">
        <v>39.9</v>
      </c>
      <c r="P18" t="str">
        <f t="shared" si="2"/>
        <v>Obesity</v>
      </c>
      <c r="Q18">
        <v>11.32</v>
      </c>
      <c r="R18" t="str">
        <f t="shared" si="3"/>
        <v>Diabetes</v>
      </c>
      <c r="S18" t="s">
        <v>2380</v>
      </c>
      <c r="T18" t="s">
        <v>2380</v>
      </c>
      <c r="U18">
        <v>0</v>
      </c>
    </row>
    <row r="19" spans="1:21" x14ac:dyDescent="0.3">
      <c r="A19" t="s">
        <v>2356</v>
      </c>
      <c r="B19">
        <v>33.799999999999997</v>
      </c>
      <c r="C19">
        <v>7.67</v>
      </c>
      <c r="D19" t="s">
        <v>2380</v>
      </c>
      <c r="E19" t="s">
        <v>2380</v>
      </c>
      <c r="F19" t="s">
        <v>2380</v>
      </c>
      <c r="G19">
        <v>3</v>
      </c>
      <c r="H19" t="s">
        <v>2381</v>
      </c>
      <c r="L19" t="s">
        <v>2356</v>
      </c>
      <c r="M19" t="str">
        <f t="shared" si="0"/>
        <v>No</v>
      </c>
      <c r="N19" t="str">
        <f t="shared" si="1"/>
        <v>Yes</v>
      </c>
      <c r="O19">
        <v>33.799999999999997</v>
      </c>
      <c r="P19" t="str">
        <f t="shared" si="2"/>
        <v>Obesity</v>
      </c>
      <c r="Q19">
        <v>7.67</v>
      </c>
      <c r="R19" t="str">
        <f t="shared" si="3"/>
        <v>Diabetes</v>
      </c>
      <c r="S19" t="s">
        <v>2380</v>
      </c>
      <c r="T19" t="s">
        <v>2380</v>
      </c>
      <c r="U19">
        <v>3</v>
      </c>
    </row>
    <row r="20" spans="1:21" x14ac:dyDescent="0.3">
      <c r="A20" t="s">
        <v>2355</v>
      </c>
      <c r="B20">
        <v>36.765000000000001</v>
      </c>
      <c r="C20">
        <v>7.29</v>
      </c>
      <c r="D20" t="s">
        <v>2381</v>
      </c>
      <c r="E20" t="s">
        <v>2380</v>
      </c>
      <c r="F20" t="s">
        <v>2382</v>
      </c>
      <c r="G20">
        <v>1</v>
      </c>
      <c r="H20" t="s">
        <v>2381</v>
      </c>
      <c r="L20" t="s">
        <v>2355</v>
      </c>
      <c r="M20" t="str">
        <f t="shared" si="0"/>
        <v>Yes</v>
      </c>
      <c r="N20" t="str">
        <f t="shared" si="1"/>
        <v>Yes</v>
      </c>
      <c r="O20">
        <v>36.765000000000001</v>
      </c>
      <c r="P20" t="str">
        <f t="shared" si="2"/>
        <v>Obesity</v>
      </c>
      <c r="Q20">
        <v>7.29</v>
      </c>
      <c r="R20" t="str">
        <f t="shared" si="3"/>
        <v>Diabetes</v>
      </c>
      <c r="S20" t="s">
        <v>2380</v>
      </c>
      <c r="T20" t="s">
        <v>2382</v>
      </c>
      <c r="U20">
        <v>1</v>
      </c>
    </row>
    <row r="21" spans="1:21" x14ac:dyDescent="0.3">
      <c r="A21" t="s">
        <v>2354</v>
      </c>
      <c r="B21">
        <v>36.954999999999998</v>
      </c>
      <c r="C21">
        <v>4.72</v>
      </c>
      <c r="D21" t="s">
        <v>2381</v>
      </c>
      <c r="E21" t="s">
        <v>2380</v>
      </c>
      <c r="F21" t="s">
        <v>2380</v>
      </c>
      <c r="G21">
        <v>1</v>
      </c>
      <c r="H21" t="s">
        <v>2381</v>
      </c>
      <c r="L21" t="s">
        <v>2354</v>
      </c>
      <c r="M21" t="str">
        <f t="shared" si="0"/>
        <v>Yes</v>
      </c>
      <c r="N21" t="str">
        <f t="shared" si="1"/>
        <v>Yes</v>
      </c>
      <c r="O21">
        <v>36.954999999999998</v>
      </c>
      <c r="P21" t="str">
        <f t="shared" si="2"/>
        <v>Obesity</v>
      </c>
      <c r="Q21">
        <v>4.72</v>
      </c>
      <c r="R21" t="str">
        <f t="shared" si="3"/>
        <v>Normal</v>
      </c>
      <c r="S21" t="s">
        <v>2380</v>
      </c>
      <c r="T21" t="s">
        <v>2380</v>
      </c>
      <c r="U21">
        <v>1</v>
      </c>
    </row>
    <row r="22" spans="1:21" x14ac:dyDescent="0.3">
      <c r="A22" t="s">
        <v>2353</v>
      </c>
      <c r="B22">
        <v>42.9</v>
      </c>
      <c r="C22">
        <v>11.41</v>
      </c>
      <c r="D22" t="s">
        <v>2380</v>
      </c>
      <c r="E22" t="s">
        <v>2380</v>
      </c>
      <c r="F22" t="s">
        <v>2380</v>
      </c>
      <c r="G22">
        <v>0</v>
      </c>
      <c r="H22" t="s">
        <v>2381</v>
      </c>
      <c r="L22" t="s">
        <v>2353</v>
      </c>
      <c r="M22" t="str">
        <f t="shared" si="0"/>
        <v>No</v>
      </c>
      <c r="N22" t="str">
        <f t="shared" si="1"/>
        <v>Yes</v>
      </c>
      <c r="O22">
        <v>42.9</v>
      </c>
      <c r="P22" t="str">
        <f t="shared" si="2"/>
        <v>Obesity</v>
      </c>
      <c r="Q22">
        <v>11.41</v>
      </c>
      <c r="R22" t="str">
        <f t="shared" si="3"/>
        <v>Diabetes</v>
      </c>
      <c r="S22" t="s">
        <v>2380</v>
      </c>
      <c r="T22" t="s">
        <v>2380</v>
      </c>
      <c r="U22">
        <v>0</v>
      </c>
    </row>
    <row r="23" spans="1:21" x14ac:dyDescent="0.3">
      <c r="A23" t="s">
        <v>2352</v>
      </c>
      <c r="B23">
        <v>36.299999999999997</v>
      </c>
      <c r="C23">
        <v>11.5</v>
      </c>
      <c r="D23" t="s">
        <v>2381</v>
      </c>
      <c r="E23" t="s">
        <v>2380</v>
      </c>
      <c r="F23" t="s">
        <v>2380</v>
      </c>
      <c r="G23">
        <v>2</v>
      </c>
      <c r="H23" t="s">
        <v>2381</v>
      </c>
      <c r="L23" t="s">
        <v>2352</v>
      </c>
      <c r="M23" t="str">
        <f t="shared" si="0"/>
        <v>Yes</v>
      </c>
      <c r="N23" t="str">
        <f t="shared" si="1"/>
        <v>Yes</v>
      </c>
      <c r="O23">
        <v>36.299999999999997</v>
      </c>
      <c r="P23" t="str">
        <f t="shared" si="2"/>
        <v>Obesity</v>
      </c>
      <c r="Q23">
        <v>11.5</v>
      </c>
      <c r="R23" t="str">
        <f t="shared" si="3"/>
        <v>Diabetes</v>
      </c>
      <c r="S23" t="s">
        <v>2380</v>
      </c>
      <c r="T23" t="s">
        <v>2380</v>
      </c>
      <c r="U23">
        <v>2</v>
      </c>
    </row>
    <row r="24" spans="1:21" x14ac:dyDescent="0.3">
      <c r="A24" t="s">
        <v>2351</v>
      </c>
      <c r="B24">
        <v>32.200000000000003</v>
      </c>
      <c r="C24">
        <v>6.22</v>
      </c>
      <c r="D24" t="s">
        <v>2381</v>
      </c>
      <c r="E24" t="s">
        <v>2380</v>
      </c>
      <c r="F24" t="s">
        <v>2380</v>
      </c>
      <c r="G24">
        <v>2</v>
      </c>
      <c r="H24" t="s">
        <v>2381</v>
      </c>
      <c r="L24" t="s">
        <v>2351</v>
      </c>
      <c r="M24" t="str">
        <f t="shared" si="0"/>
        <v>Yes</v>
      </c>
      <c r="N24" t="str">
        <f t="shared" si="1"/>
        <v>Yes</v>
      </c>
      <c r="O24">
        <v>32.200000000000003</v>
      </c>
      <c r="P24" t="str">
        <f t="shared" si="2"/>
        <v>Obesity</v>
      </c>
      <c r="Q24">
        <v>6.22</v>
      </c>
      <c r="R24" t="str">
        <f t="shared" si="3"/>
        <v>Prediabetes</v>
      </c>
      <c r="S24" t="s">
        <v>2380</v>
      </c>
      <c r="T24" t="s">
        <v>2380</v>
      </c>
      <c r="U24">
        <v>2</v>
      </c>
    </row>
    <row r="25" spans="1:21" x14ac:dyDescent="0.3">
      <c r="A25" t="s">
        <v>2350</v>
      </c>
      <c r="B25">
        <v>31.3</v>
      </c>
      <c r="C25">
        <v>11.38</v>
      </c>
      <c r="D25" t="s">
        <v>2380</v>
      </c>
      <c r="E25" t="s">
        <v>2380</v>
      </c>
      <c r="F25" t="s">
        <v>2380</v>
      </c>
      <c r="G25">
        <v>3</v>
      </c>
      <c r="H25" t="s">
        <v>2381</v>
      </c>
      <c r="L25" t="s">
        <v>2350</v>
      </c>
      <c r="M25" t="str">
        <f t="shared" si="0"/>
        <v>No</v>
      </c>
      <c r="N25" t="str">
        <f t="shared" si="1"/>
        <v>Yes</v>
      </c>
      <c r="O25">
        <v>31.3</v>
      </c>
      <c r="P25" t="str">
        <f t="shared" si="2"/>
        <v>Obesity</v>
      </c>
      <c r="Q25">
        <v>11.38</v>
      </c>
      <c r="R25" t="str">
        <f t="shared" si="3"/>
        <v>Diabetes</v>
      </c>
      <c r="S25" t="s">
        <v>2380</v>
      </c>
      <c r="T25" t="s">
        <v>2380</v>
      </c>
      <c r="U25">
        <v>3</v>
      </c>
    </row>
    <row r="26" spans="1:21" x14ac:dyDescent="0.3">
      <c r="A26" t="s">
        <v>2349</v>
      </c>
      <c r="B26">
        <v>41.8</v>
      </c>
      <c r="C26">
        <v>7.89</v>
      </c>
      <c r="D26" t="s">
        <v>2381</v>
      </c>
      <c r="E26" t="s">
        <v>2380</v>
      </c>
      <c r="F26" t="s">
        <v>2380</v>
      </c>
      <c r="G26">
        <v>2</v>
      </c>
      <c r="H26" t="s">
        <v>2381</v>
      </c>
      <c r="L26" t="s">
        <v>2349</v>
      </c>
      <c r="M26" t="str">
        <f t="shared" si="0"/>
        <v>Yes</v>
      </c>
      <c r="N26" t="str">
        <f t="shared" si="1"/>
        <v>Yes</v>
      </c>
      <c r="O26">
        <v>41.8</v>
      </c>
      <c r="P26" t="str">
        <f t="shared" si="2"/>
        <v>Obesity</v>
      </c>
      <c r="Q26">
        <v>7.89</v>
      </c>
      <c r="R26" t="str">
        <f t="shared" si="3"/>
        <v>Diabetes</v>
      </c>
      <c r="S26" t="s">
        <v>2380</v>
      </c>
      <c r="T26" t="s">
        <v>2380</v>
      </c>
      <c r="U26">
        <v>2</v>
      </c>
    </row>
    <row r="27" spans="1:21" x14ac:dyDescent="0.3">
      <c r="A27" t="s">
        <v>2348</v>
      </c>
      <c r="B27">
        <v>35.090000000000003</v>
      </c>
      <c r="C27">
        <v>4.38</v>
      </c>
      <c r="D27" t="s">
        <v>2381</v>
      </c>
      <c r="E27" t="s">
        <v>2380</v>
      </c>
      <c r="F27" t="s">
        <v>2380</v>
      </c>
      <c r="G27">
        <v>2</v>
      </c>
      <c r="H27" t="s">
        <v>2381</v>
      </c>
      <c r="L27" t="s">
        <v>2348</v>
      </c>
      <c r="M27" t="str">
        <f t="shared" si="0"/>
        <v>Yes</v>
      </c>
      <c r="N27" t="str">
        <f t="shared" si="1"/>
        <v>Yes</v>
      </c>
      <c r="O27">
        <v>35.090000000000003</v>
      </c>
      <c r="P27" t="str">
        <f t="shared" si="2"/>
        <v>Obesity</v>
      </c>
      <c r="Q27">
        <v>4.38</v>
      </c>
      <c r="R27" t="str">
        <f t="shared" si="3"/>
        <v>Normal</v>
      </c>
      <c r="S27" t="s">
        <v>2380</v>
      </c>
      <c r="T27" t="s">
        <v>2380</v>
      </c>
      <c r="U27">
        <v>2</v>
      </c>
    </row>
    <row r="28" spans="1:21" x14ac:dyDescent="0.3">
      <c r="A28" t="s">
        <v>2347</v>
      </c>
      <c r="B28">
        <v>33.880000000000003</v>
      </c>
      <c r="C28">
        <v>7.01</v>
      </c>
      <c r="D28" t="s">
        <v>2380</v>
      </c>
      <c r="E28" t="s">
        <v>2380</v>
      </c>
      <c r="F28" t="s">
        <v>2380</v>
      </c>
      <c r="G28">
        <v>3</v>
      </c>
      <c r="H28" t="s">
        <v>2381</v>
      </c>
      <c r="L28" t="s">
        <v>2347</v>
      </c>
      <c r="M28" t="str">
        <f t="shared" si="0"/>
        <v>No</v>
      </c>
      <c r="N28" t="str">
        <f t="shared" si="1"/>
        <v>Yes</v>
      </c>
      <c r="O28">
        <v>33.880000000000003</v>
      </c>
      <c r="P28" t="str">
        <f t="shared" si="2"/>
        <v>Obesity</v>
      </c>
      <c r="Q28">
        <v>7.01</v>
      </c>
      <c r="R28" t="str">
        <f t="shared" si="3"/>
        <v>Diabetes</v>
      </c>
      <c r="S28" t="s">
        <v>2380</v>
      </c>
      <c r="T28" t="s">
        <v>2380</v>
      </c>
      <c r="U28">
        <v>3</v>
      </c>
    </row>
    <row r="29" spans="1:21" x14ac:dyDescent="0.3">
      <c r="A29" t="s">
        <v>2346</v>
      </c>
      <c r="B29">
        <v>30.875</v>
      </c>
      <c r="C29">
        <v>11.88</v>
      </c>
      <c r="D29" t="s">
        <v>2380</v>
      </c>
      <c r="E29" t="s">
        <v>2380</v>
      </c>
      <c r="F29" t="s">
        <v>2380</v>
      </c>
      <c r="G29">
        <v>0</v>
      </c>
      <c r="H29" t="s">
        <v>2381</v>
      </c>
      <c r="L29" t="s">
        <v>2346</v>
      </c>
      <c r="M29" t="str">
        <f t="shared" si="0"/>
        <v>No</v>
      </c>
      <c r="N29" t="str">
        <f t="shared" si="1"/>
        <v>Yes</v>
      </c>
      <c r="O29">
        <v>30.875</v>
      </c>
      <c r="P29" t="str">
        <f t="shared" si="2"/>
        <v>Obesity</v>
      </c>
      <c r="Q29">
        <v>11.88</v>
      </c>
      <c r="R29" t="str">
        <f t="shared" si="3"/>
        <v>Diabetes</v>
      </c>
      <c r="S29" t="s">
        <v>2380</v>
      </c>
      <c r="T29" t="s">
        <v>2380</v>
      </c>
      <c r="U29">
        <v>0</v>
      </c>
    </row>
    <row r="30" spans="1:21" x14ac:dyDescent="0.3">
      <c r="A30" t="s">
        <v>2345</v>
      </c>
      <c r="B30">
        <v>36.86</v>
      </c>
      <c r="C30">
        <v>5.19</v>
      </c>
      <c r="D30" t="s">
        <v>2381</v>
      </c>
      <c r="E30" t="s">
        <v>2380</v>
      </c>
      <c r="F30" t="s">
        <v>2382</v>
      </c>
      <c r="G30">
        <v>1</v>
      </c>
      <c r="H30" t="s">
        <v>2381</v>
      </c>
      <c r="L30" t="s">
        <v>2345</v>
      </c>
      <c r="M30" t="str">
        <f t="shared" si="0"/>
        <v>Yes</v>
      </c>
      <c r="N30" t="str">
        <f t="shared" si="1"/>
        <v>Yes</v>
      </c>
      <c r="O30">
        <v>36.86</v>
      </c>
      <c r="P30" t="str">
        <f t="shared" si="2"/>
        <v>Obesity</v>
      </c>
      <c r="Q30">
        <v>5.19</v>
      </c>
      <c r="R30" t="str">
        <f t="shared" si="3"/>
        <v>Normal</v>
      </c>
      <c r="S30" t="s">
        <v>2380</v>
      </c>
      <c r="T30" t="s">
        <v>2382</v>
      </c>
      <c r="U30">
        <v>1</v>
      </c>
    </row>
    <row r="31" spans="1:21" x14ac:dyDescent="0.3">
      <c r="A31" t="s">
        <v>2344</v>
      </c>
      <c r="B31">
        <v>35.86</v>
      </c>
      <c r="C31">
        <v>6.74</v>
      </c>
      <c r="D31" t="s">
        <v>2381</v>
      </c>
      <c r="E31" t="s">
        <v>2380</v>
      </c>
      <c r="F31" t="s">
        <v>2380</v>
      </c>
      <c r="G31">
        <v>2</v>
      </c>
      <c r="H31" t="s">
        <v>2381</v>
      </c>
      <c r="L31" t="s">
        <v>2344</v>
      </c>
      <c r="M31" t="str">
        <f t="shared" si="0"/>
        <v>Yes</v>
      </c>
      <c r="N31" t="str">
        <f t="shared" si="1"/>
        <v>Yes</v>
      </c>
      <c r="O31">
        <v>35.86</v>
      </c>
      <c r="P31" t="str">
        <f t="shared" si="2"/>
        <v>Obesity</v>
      </c>
      <c r="Q31">
        <v>6.74</v>
      </c>
      <c r="R31" t="str">
        <f t="shared" si="3"/>
        <v>Diabetes</v>
      </c>
      <c r="S31" t="s">
        <v>2380</v>
      </c>
      <c r="T31" t="s">
        <v>2380</v>
      </c>
      <c r="U31">
        <v>2</v>
      </c>
    </row>
    <row r="32" spans="1:21" x14ac:dyDescent="0.3">
      <c r="A32" t="s">
        <v>2343</v>
      </c>
      <c r="B32">
        <v>37.049999999999997</v>
      </c>
      <c r="C32">
        <v>8.44</v>
      </c>
      <c r="D32" t="s">
        <v>2380</v>
      </c>
      <c r="E32" t="s">
        <v>2380</v>
      </c>
      <c r="F32" t="s">
        <v>2380</v>
      </c>
      <c r="G32">
        <v>0</v>
      </c>
      <c r="H32" t="s">
        <v>2381</v>
      </c>
      <c r="L32" t="s">
        <v>2343</v>
      </c>
      <c r="M32" t="str">
        <f t="shared" si="0"/>
        <v>No</v>
      </c>
      <c r="N32" t="str">
        <f t="shared" si="1"/>
        <v>Yes</v>
      </c>
      <c r="O32">
        <v>37.049999999999997</v>
      </c>
      <c r="P32" t="str">
        <f t="shared" si="2"/>
        <v>Obesity</v>
      </c>
      <c r="Q32">
        <v>8.44</v>
      </c>
      <c r="R32" t="str">
        <f t="shared" si="3"/>
        <v>Diabetes</v>
      </c>
      <c r="S32" t="s">
        <v>2380</v>
      </c>
      <c r="T32" t="s">
        <v>2380</v>
      </c>
      <c r="U32">
        <v>0</v>
      </c>
    </row>
    <row r="33" spans="1:21" x14ac:dyDescent="0.3">
      <c r="A33" t="s">
        <v>2342</v>
      </c>
      <c r="B33">
        <v>43.89</v>
      </c>
      <c r="C33">
        <v>8.7100000000000009</v>
      </c>
      <c r="D33" t="s">
        <v>2380</v>
      </c>
      <c r="E33" t="s">
        <v>2380</v>
      </c>
      <c r="F33" t="s">
        <v>2380</v>
      </c>
      <c r="G33">
        <v>0</v>
      </c>
      <c r="H33" t="s">
        <v>2381</v>
      </c>
      <c r="L33" t="s">
        <v>2342</v>
      </c>
      <c r="M33" t="str">
        <f t="shared" si="0"/>
        <v>No</v>
      </c>
      <c r="N33" t="str">
        <f t="shared" si="1"/>
        <v>Yes</v>
      </c>
      <c r="O33">
        <v>43.89</v>
      </c>
      <c r="P33" t="str">
        <f t="shared" si="2"/>
        <v>Obesity</v>
      </c>
      <c r="Q33">
        <v>8.7100000000000009</v>
      </c>
      <c r="R33" t="str">
        <f t="shared" si="3"/>
        <v>Diabetes</v>
      </c>
      <c r="S33" t="s">
        <v>2380</v>
      </c>
      <c r="T33" t="s">
        <v>2380</v>
      </c>
      <c r="U33">
        <v>0</v>
      </c>
    </row>
    <row r="34" spans="1:21" x14ac:dyDescent="0.3">
      <c r="A34" t="s">
        <v>2341</v>
      </c>
      <c r="B34">
        <v>42.35</v>
      </c>
      <c r="C34">
        <v>5.08</v>
      </c>
      <c r="D34" t="s">
        <v>2381</v>
      </c>
      <c r="E34" t="s">
        <v>2380</v>
      </c>
      <c r="F34" t="s">
        <v>2380</v>
      </c>
      <c r="G34">
        <v>0</v>
      </c>
      <c r="H34" t="s">
        <v>2381</v>
      </c>
      <c r="L34" t="s">
        <v>2341</v>
      </c>
      <c r="M34" t="str">
        <f t="shared" si="0"/>
        <v>Yes</v>
      </c>
      <c r="N34" t="str">
        <f t="shared" si="1"/>
        <v>Yes</v>
      </c>
      <c r="O34">
        <v>42.35</v>
      </c>
      <c r="P34" t="str">
        <f t="shared" si="2"/>
        <v>Obesity</v>
      </c>
      <c r="Q34">
        <v>5.08</v>
      </c>
      <c r="R34" t="str">
        <f t="shared" si="3"/>
        <v>Normal</v>
      </c>
      <c r="S34" t="s">
        <v>2380</v>
      </c>
      <c r="T34" t="s">
        <v>2380</v>
      </c>
      <c r="U34">
        <v>0</v>
      </c>
    </row>
    <row r="35" spans="1:21" x14ac:dyDescent="0.3">
      <c r="A35" t="s">
        <v>2340</v>
      </c>
      <c r="B35">
        <v>31.35</v>
      </c>
      <c r="C35">
        <v>6.86</v>
      </c>
      <c r="D35" t="s">
        <v>2380</v>
      </c>
      <c r="E35" t="s">
        <v>2380</v>
      </c>
      <c r="F35" t="s">
        <v>2380</v>
      </c>
      <c r="G35">
        <v>0</v>
      </c>
      <c r="H35" t="s">
        <v>2381</v>
      </c>
      <c r="L35" t="s">
        <v>2340</v>
      </c>
      <c r="M35" t="str">
        <f t="shared" si="0"/>
        <v>No</v>
      </c>
      <c r="N35" t="str">
        <f t="shared" si="1"/>
        <v>Yes</v>
      </c>
      <c r="O35">
        <v>31.35</v>
      </c>
      <c r="P35" t="str">
        <f t="shared" si="2"/>
        <v>Obesity</v>
      </c>
      <c r="Q35">
        <v>6.86</v>
      </c>
      <c r="R35" t="str">
        <f t="shared" si="3"/>
        <v>Diabetes</v>
      </c>
      <c r="S35" t="s">
        <v>2380</v>
      </c>
      <c r="T35" t="s">
        <v>2380</v>
      </c>
      <c r="U35">
        <v>0</v>
      </c>
    </row>
    <row r="36" spans="1:21" x14ac:dyDescent="0.3">
      <c r="A36" t="s">
        <v>2339</v>
      </c>
      <c r="B36">
        <v>47.6</v>
      </c>
      <c r="C36">
        <v>5.95</v>
      </c>
      <c r="D36" t="s">
        <v>2381</v>
      </c>
      <c r="E36" t="s">
        <v>2380</v>
      </c>
      <c r="F36" t="s">
        <v>2380</v>
      </c>
      <c r="G36">
        <v>0</v>
      </c>
      <c r="H36" t="s">
        <v>2381</v>
      </c>
      <c r="L36" t="s">
        <v>2339</v>
      </c>
      <c r="M36" t="str">
        <f t="shared" si="0"/>
        <v>Yes</v>
      </c>
      <c r="N36" t="str">
        <f t="shared" si="1"/>
        <v>Yes</v>
      </c>
      <c r="O36">
        <v>47.6</v>
      </c>
      <c r="P36" t="str">
        <f t="shared" si="2"/>
        <v>Obesity</v>
      </c>
      <c r="Q36">
        <v>5.95</v>
      </c>
      <c r="R36" t="str">
        <f t="shared" si="3"/>
        <v>Prediabetes</v>
      </c>
      <c r="S36" t="s">
        <v>2380</v>
      </c>
      <c r="T36" t="s">
        <v>2380</v>
      </c>
      <c r="U36">
        <v>0</v>
      </c>
    </row>
    <row r="37" spans="1:21" x14ac:dyDescent="0.3">
      <c r="A37" t="s">
        <v>2338</v>
      </c>
      <c r="B37">
        <v>46.2</v>
      </c>
      <c r="C37">
        <v>6.09</v>
      </c>
      <c r="D37" t="s">
        <v>2380</v>
      </c>
      <c r="E37" t="s">
        <v>2380</v>
      </c>
      <c r="F37" t="s">
        <v>2382</v>
      </c>
      <c r="G37">
        <v>1</v>
      </c>
      <c r="H37" t="s">
        <v>2381</v>
      </c>
      <c r="L37" t="s">
        <v>2338</v>
      </c>
      <c r="M37" t="str">
        <f t="shared" si="0"/>
        <v>No</v>
      </c>
      <c r="N37" t="str">
        <f t="shared" si="1"/>
        <v>Yes</v>
      </c>
      <c r="O37">
        <v>46.2</v>
      </c>
      <c r="P37" t="str">
        <f t="shared" si="2"/>
        <v>Obesity</v>
      </c>
      <c r="Q37">
        <v>6.09</v>
      </c>
      <c r="R37" t="str">
        <f t="shared" si="3"/>
        <v>Prediabetes</v>
      </c>
      <c r="S37" t="s">
        <v>2380</v>
      </c>
      <c r="T37" t="s">
        <v>2382</v>
      </c>
      <c r="U37">
        <v>1</v>
      </c>
    </row>
    <row r="38" spans="1:21" x14ac:dyDescent="0.3">
      <c r="A38" t="s">
        <v>2337</v>
      </c>
      <c r="B38">
        <v>32.015000000000001</v>
      </c>
      <c r="C38">
        <v>11.75</v>
      </c>
      <c r="D38" t="s">
        <v>2380</v>
      </c>
      <c r="E38" t="s">
        <v>2380</v>
      </c>
      <c r="F38" t="s">
        <v>2380</v>
      </c>
      <c r="G38">
        <v>0</v>
      </c>
      <c r="H38" t="s">
        <v>2381</v>
      </c>
      <c r="L38" t="s">
        <v>2337</v>
      </c>
      <c r="M38" t="str">
        <f t="shared" si="0"/>
        <v>No</v>
      </c>
      <c r="N38" t="str">
        <f t="shared" si="1"/>
        <v>Yes</v>
      </c>
      <c r="O38">
        <v>32.015000000000001</v>
      </c>
      <c r="P38" t="str">
        <f t="shared" si="2"/>
        <v>Obesity</v>
      </c>
      <c r="Q38">
        <v>11.75</v>
      </c>
      <c r="R38" t="str">
        <f t="shared" si="3"/>
        <v>Diabetes</v>
      </c>
      <c r="S38" t="s">
        <v>2380</v>
      </c>
      <c r="T38" t="s">
        <v>2380</v>
      </c>
      <c r="U38">
        <v>0</v>
      </c>
    </row>
    <row r="39" spans="1:21" x14ac:dyDescent="0.3">
      <c r="A39" t="s">
        <v>2336</v>
      </c>
      <c r="B39">
        <v>40.564999999999998</v>
      </c>
      <c r="C39">
        <v>7.37</v>
      </c>
      <c r="D39" t="s">
        <v>2380</v>
      </c>
      <c r="E39" t="s">
        <v>2380</v>
      </c>
      <c r="F39" t="s">
        <v>2380</v>
      </c>
      <c r="G39">
        <v>0</v>
      </c>
      <c r="H39" t="s">
        <v>2381</v>
      </c>
      <c r="L39" t="s">
        <v>2336</v>
      </c>
      <c r="M39" t="str">
        <f t="shared" si="0"/>
        <v>No</v>
      </c>
      <c r="N39" t="str">
        <f t="shared" si="1"/>
        <v>Yes</v>
      </c>
      <c r="O39">
        <v>40.564999999999998</v>
      </c>
      <c r="P39" t="str">
        <f t="shared" si="2"/>
        <v>Obesity</v>
      </c>
      <c r="Q39">
        <v>7.37</v>
      </c>
      <c r="R39" t="str">
        <f t="shared" si="3"/>
        <v>Diabetes</v>
      </c>
      <c r="S39" t="s">
        <v>2380</v>
      </c>
      <c r="T39" t="s">
        <v>2380</v>
      </c>
      <c r="U39">
        <v>0</v>
      </c>
    </row>
    <row r="40" spans="1:21" x14ac:dyDescent="0.3">
      <c r="A40" t="s">
        <v>2335</v>
      </c>
      <c r="B40">
        <v>32.450000000000003</v>
      </c>
      <c r="C40">
        <v>11.91</v>
      </c>
      <c r="D40" t="s">
        <v>2380</v>
      </c>
      <c r="E40" t="s">
        <v>2380</v>
      </c>
      <c r="F40" t="s">
        <v>2380</v>
      </c>
      <c r="G40">
        <v>0</v>
      </c>
      <c r="H40" t="s">
        <v>2381</v>
      </c>
      <c r="L40" t="s">
        <v>2335</v>
      </c>
      <c r="M40" t="str">
        <f t="shared" si="0"/>
        <v>No</v>
      </c>
      <c r="N40" t="str">
        <f t="shared" si="1"/>
        <v>Yes</v>
      </c>
      <c r="O40">
        <v>32.450000000000003</v>
      </c>
      <c r="P40" t="str">
        <f t="shared" si="2"/>
        <v>Obesity</v>
      </c>
      <c r="Q40">
        <v>11.91</v>
      </c>
      <c r="R40" t="str">
        <f t="shared" si="3"/>
        <v>Diabetes</v>
      </c>
      <c r="S40" t="s">
        <v>2380</v>
      </c>
      <c r="T40" t="s">
        <v>2380</v>
      </c>
      <c r="U40">
        <v>0</v>
      </c>
    </row>
    <row r="41" spans="1:21" x14ac:dyDescent="0.3">
      <c r="A41" t="s">
        <v>2334</v>
      </c>
      <c r="B41">
        <v>34.96</v>
      </c>
      <c r="C41">
        <v>6.52</v>
      </c>
      <c r="D41" t="s">
        <v>2380</v>
      </c>
      <c r="E41" t="s">
        <v>2380</v>
      </c>
      <c r="F41" t="s">
        <v>2380</v>
      </c>
      <c r="G41">
        <v>0</v>
      </c>
      <c r="H41" t="s">
        <v>2381</v>
      </c>
      <c r="L41" t="s">
        <v>2334</v>
      </c>
      <c r="M41" t="str">
        <f t="shared" si="0"/>
        <v>No</v>
      </c>
      <c r="N41" t="str">
        <f t="shared" si="1"/>
        <v>Yes</v>
      </c>
      <c r="O41">
        <v>34.96</v>
      </c>
      <c r="P41" t="str">
        <f t="shared" si="2"/>
        <v>Obesity</v>
      </c>
      <c r="Q41">
        <v>6.52</v>
      </c>
      <c r="R41" t="str">
        <f t="shared" si="3"/>
        <v>Diabetes</v>
      </c>
      <c r="S41" t="s">
        <v>2380</v>
      </c>
      <c r="T41" t="s">
        <v>2380</v>
      </c>
      <c r="U41">
        <v>0</v>
      </c>
    </row>
    <row r="42" spans="1:21" x14ac:dyDescent="0.3">
      <c r="A42" t="s">
        <v>2333</v>
      </c>
      <c r="B42">
        <v>35.5</v>
      </c>
      <c r="C42">
        <v>5.14</v>
      </c>
      <c r="D42" t="s">
        <v>2380</v>
      </c>
      <c r="E42" t="s">
        <v>2380</v>
      </c>
      <c r="F42" t="s">
        <v>2382</v>
      </c>
      <c r="G42">
        <v>1</v>
      </c>
      <c r="H42" t="s">
        <v>2381</v>
      </c>
      <c r="L42" t="s">
        <v>2333</v>
      </c>
      <c r="M42" t="str">
        <f t="shared" si="0"/>
        <v>No</v>
      </c>
      <c r="N42" t="str">
        <f t="shared" si="1"/>
        <v>Yes</v>
      </c>
      <c r="O42">
        <v>35.5</v>
      </c>
      <c r="P42" t="str">
        <f t="shared" si="2"/>
        <v>Obesity</v>
      </c>
      <c r="Q42">
        <v>5.14</v>
      </c>
      <c r="R42" t="str">
        <f t="shared" si="3"/>
        <v>Normal</v>
      </c>
      <c r="S42" t="s">
        <v>2380</v>
      </c>
      <c r="T42" t="s">
        <v>2382</v>
      </c>
      <c r="U42">
        <v>1</v>
      </c>
    </row>
    <row r="43" spans="1:21" x14ac:dyDescent="0.3">
      <c r="A43" t="s">
        <v>2332</v>
      </c>
      <c r="B43">
        <v>52.58</v>
      </c>
      <c r="C43">
        <v>4.1900000000000004</v>
      </c>
      <c r="D43" t="s">
        <v>2380</v>
      </c>
      <c r="E43" t="s">
        <v>2381</v>
      </c>
      <c r="F43" t="s">
        <v>2380</v>
      </c>
      <c r="G43">
        <v>1</v>
      </c>
      <c r="H43" t="s">
        <v>2381</v>
      </c>
      <c r="L43" t="s">
        <v>2332</v>
      </c>
      <c r="M43" t="str">
        <f t="shared" si="0"/>
        <v>No</v>
      </c>
      <c r="N43" t="str">
        <f t="shared" si="1"/>
        <v>Yes</v>
      </c>
      <c r="O43">
        <v>52.58</v>
      </c>
      <c r="P43" t="str">
        <f t="shared" si="2"/>
        <v>Obesity</v>
      </c>
      <c r="Q43">
        <v>4.1900000000000004</v>
      </c>
      <c r="R43" t="str">
        <f t="shared" si="3"/>
        <v>Normal</v>
      </c>
      <c r="S43" t="s">
        <v>2381</v>
      </c>
      <c r="T43" t="s">
        <v>2380</v>
      </c>
      <c r="U43">
        <v>1</v>
      </c>
    </row>
    <row r="44" spans="1:21" x14ac:dyDescent="0.3">
      <c r="A44" t="s">
        <v>2331</v>
      </c>
      <c r="B44">
        <v>35.200000000000003</v>
      </c>
      <c r="C44">
        <v>11.68</v>
      </c>
      <c r="D44" t="s">
        <v>2381</v>
      </c>
      <c r="E44" t="s">
        <v>2380</v>
      </c>
      <c r="F44" t="s">
        <v>2380</v>
      </c>
      <c r="G44">
        <v>0</v>
      </c>
      <c r="H44" t="s">
        <v>2381</v>
      </c>
      <c r="L44" t="s">
        <v>2331</v>
      </c>
      <c r="M44" t="str">
        <f t="shared" si="0"/>
        <v>Yes</v>
      </c>
      <c r="N44" t="str">
        <f t="shared" si="1"/>
        <v>Yes</v>
      </c>
      <c r="O44">
        <v>35.200000000000003</v>
      </c>
      <c r="P44" t="str">
        <f t="shared" si="2"/>
        <v>Obesity</v>
      </c>
      <c r="Q44">
        <v>11.68</v>
      </c>
      <c r="R44" t="str">
        <f t="shared" si="3"/>
        <v>Diabetes</v>
      </c>
      <c r="S44" t="s">
        <v>2380</v>
      </c>
      <c r="T44" t="s">
        <v>2380</v>
      </c>
      <c r="U44">
        <v>0</v>
      </c>
    </row>
    <row r="45" spans="1:21" x14ac:dyDescent="0.3">
      <c r="A45" t="s">
        <v>2330</v>
      </c>
      <c r="B45">
        <v>38.06</v>
      </c>
      <c r="C45">
        <v>6.98</v>
      </c>
      <c r="D45" t="s">
        <v>2380</v>
      </c>
      <c r="E45" t="s">
        <v>2380</v>
      </c>
      <c r="F45" t="s">
        <v>2380</v>
      </c>
      <c r="G45">
        <v>0</v>
      </c>
      <c r="H45" t="s">
        <v>2381</v>
      </c>
      <c r="L45" t="s">
        <v>2330</v>
      </c>
      <c r="M45" t="str">
        <f t="shared" si="0"/>
        <v>No</v>
      </c>
      <c r="N45" t="str">
        <f t="shared" si="1"/>
        <v>Yes</v>
      </c>
      <c r="O45">
        <v>38.06</v>
      </c>
      <c r="P45" t="str">
        <f t="shared" si="2"/>
        <v>Obesity</v>
      </c>
      <c r="Q45">
        <v>6.98</v>
      </c>
      <c r="R45" t="str">
        <f t="shared" si="3"/>
        <v>Diabetes</v>
      </c>
      <c r="S45" t="s">
        <v>2380</v>
      </c>
      <c r="T45" t="s">
        <v>2380</v>
      </c>
      <c r="U45">
        <v>0</v>
      </c>
    </row>
    <row r="46" spans="1:21" x14ac:dyDescent="0.3">
      <c r="A46" t="s">
        <v>2329</v>
      </c>
      <c r="B46">
        <v>34.21</v>
      </c>
      <c r="C46">
        <v>8.34</v>
      </c>
      <c r="D46" t="s">
        <v>2380</v>
      </c>
      <c r="E46" t="s">
        <v>2380</v>
      </c>
      <c r="F46" t="s">
        <v>2380</v>
      </c>
      <c r="G46">
        <v>0</v>
      </c>
      <c r="H46" t="s">
        <v>2381</v>
      </c>
      <c r="L46" t="s">
        <v>2329</v>
      </c>
      <c r="M46" t="str">
        <f t="shared" si="0"/>
        <v>No</v>
      </c>
      <c r="N46" t="str">
        <f t="shared" si="1"/>
        <v>Yes</v>
      </c>
      <c r="O46">
        <v>34.21</v>
      </c>
      <c r="P46" t="str">
        <f t="shared" si="2"/>
        <v>Obesity</v>
      </c>
      <c r="Q46">
        <v>8.34</v>
      </c>
      <c r="R46" t="str">
        <f t="shared" si="3"/>
        <v>Diabetes</v>
      </c>
      <c r="S46" t="s">
        <v>2380</v>
      </c>
      <c r="T46" t="s">
        <v>2380</v>
      </c>
      <c r="U46">
        <v>0</v>
      </c>
    </row>
    <row r="47" spans="1:21" x14ac:dyDescent="0.3">
      <c r="A47" t="s">
        <v>2328</v>
      </c>
      <c r="B47">
        <v>38.94</v>
      </c>
      <c r="C47">
        <v>8.49</v>
      </c>
      <c r="D47" t="s">
        <v>2381</v>
      </c>
      <c r="E47" t="s">
        <v>2380</v>
      </c>
      <c r="F47" t="s">
        <v>2380</v>
      </c>
      <c r="G47">
        <v>1</v>
      </c>
      <c r="H47" t="s">
        <v>2381</v>
      </c>
      <c r="L47" t="s">
        <v>2328</v>
      </c>
      <c r="M47" t="str">
        <f t="shared" si="0"/>
        <v>Yes</v>
      </c>
      <c r="N47" t="str">
        <f t="shared" si="1"/>
        <v>Yes</v>
      </c>
      <c r="O47">
        <v>38.94</v>
      </c>
      <c r="P47" t="str">
        <f t="shared" si="2"/>
        <v>Obesity</v>
      </c>
      <c r="Q47">
        <v>8.49</v>
      </c>
      <c r="R47" t="str">
        <f t="shared" si="3"/>
        <v>Diabetes</v>
      </c>
      <c r="S47" t="s">
        <v>2380</v>
      </c>
      <c r="T47" t="s">
        <v>2380</v>
      </c>
      <c r="U47">
        <v>1</v>
      </c>
    </row>
    <row r="48" spans="1:21" x14ac:dyDescent="0.3">
      <c r="A48" t="s">
        <v>2327</v>
      </c>
      <c r="B48">
        <v>30.21</v>
      </c>
      <c r="C48">
        <v>5.34</v>
      </c>
      <c r="D48" t="s">
        <v>2381</v>
      </c>
      <c r="E48" t="s">
        <v>2380</v>
      </c>
      <c r="F48" t="s">
        <v>2380</v>
      </c>
      <c r="G48">
        <v>1</v>
      </c>
      <c r="H48" t="s">
        <v>2381</v>
      </c>
      <c r="L48" t="s">
        <v>2327</v>
      </c>
      <c r="M48" t="str">
        <f t="shared" si="0"/>
        <v>Yes</v>
      </c>
      <c r="N48" t="str">
        <f t="shared" si="1"/>
        <v>Yes</v>
      </c>
      <c r="O48">
        <v>30.21</v>
      </c>
      <c r="P48" t="str">
        <f t="shared" si="2"/>
        <v>Obesity</v>
      </c>
      <c r="Q48">
        <v>5.34</v>
      </c>
      <c r="R48" t="str">
        <f t="shared" si="3"/>
        <v>Normal</v>
      </c>
      <c r="S48" t="s">
        <v>2380</v>
      </c>
      <c r="T48" t="s">
        <v>2380</v>
      </c>
      <c r="U48">
        <v>1</v>
      </c>
    </row>
    <row r="49" spans="1:21" x14ac:dyDescent="0.3">
      <c r="A49" t="s">
        <v>2326</v>
      </c>
      <c r="B49">
        <v>33.630000000000003</v>
      </c>
      <c r="C49">
        <v>4.43</v>
      </c>
      <c r="D49" t="s">
        <v>2381</v>
      </c>
      <c r="E49" t="s">
        <v>2380</v>
      </c>
      <c r="F49" t="s">
        <v>2380</v>
      </c>
      <c r="G49">
        <v>2</v>
      </c>
      <c r="H49" t="s">
        <v>2381</v>
      </c>
      <c r="L49" t="s">
        <v>2326</v>
      </c>
      <c r="M49" t="str">
        <f t="shared" si="0"/>
        <v>Yes</v>
      </c>
      <c r="N49" t="str">
        <f t="shared" si="1"/>
        <v>Yes</v>
      </c>
      <c r="O49">
        <v>33.630000000000003</v>
      </c>
      <c r="P49" t="str">
        <f t="shared" si="2"/>
        <v>Obesity</v>
      </c>
      <c r="Q49">
        <v>4.43</v>
      </c>
      <c r="R49" t="str">
        <f t="shared" si="3"/>
        <v>Normal</v>
      </c>
      <c r="S49" t="s">
        <v>2380</v>
      </c>
      <c r="T49" t="s">
        <v>2380</v>
      </c>
      <c r="U49">
        <v>2</v>
      </c>
    </row>
    <row r="50" spans="1:21" x14ac:dyDescent="0.3">
      <c r="A50" t="s">
        <v>2325</v>
      </c>
      <c r="B50">
        <v>40.369999999999997</v>
      </c>
      <c r="C50">
        <v>4.47</v>
      </c>
      <c r="D50" t="s">
        <v>2380</v>
      </c>
      <c r="E50" t="s">
        <v>2380</v>
      </c>
      <c r="F50" t="s">
        <v>2380</v>
      </c>
      <c r="G50">
        <v>0</v>
      </c>
      <c r="H50" t="s">
        <v>2381</v>
      </c>
      <c r="L50" t="s">
        <v>2325</v>
      </c>
      <c r="M50" t="str">
        <f t="shared" si="0"/>
        <v>No</v>
      </c>
      <c r="N50" t="str">
        <f t="shared" si="1"/>
        <v>Yes</v>
      </c>
      <c r="O50">
        <v>40.369999999999997</v>
      </c>
      <c r="P50" t="str">
        <f t="shared" si="2"/>
        <v>Obesity</v>
      </c>
      <c r="Q50">
        <v>4.47</v>
      </c>
      <c r="R50" t="str">
        <f t="shared" si="3"/>
        <v>Normal</v>
      </c>
      <c r="S50" t="s">
        <v>2380</v>
      </c>
      <c r="T50" t="s">
        <v>2380</v>
      </c>
      <c r="U50">
        <v>0</v>
      </c>
    </row>
    <row r="51" spans="1:21" x14ac:dyDescent="0.3">
      <c r="A51" t="s">
        <v>2324</v>
      </c>
      <c r="B51">
        <v>53.09</v>
      </c>
      <c r="C51">
        <v>4.82</v>
      </c>
      <c r="D51" t="s">
        <v>2381</v>
      </c>
      <c r="E51" t="s">
        <v>2380</v>
      </c>
      <c r="F51" t="s">
        <v>2380</v>
      </c>
      <c r="G51">
        <v>2</v>
      </c>
      <c r="H51" t="s">
        <v>2381</v>
      </c>
      <c r="L51" t="s">
        <v>2324</v>
      </c>
      <c r="M51" t="str">
        <f t="shared" si="0"/>
        <v>Yes</v>
      </c>
      <c r="N51" t="str">
        <f t="shared" si="1"/>
        <v>Yes</v>
      </c>
      <c r="O51">
        <v>53.09</v>
      </c>
      <c r="P51" t="str">
        <f t="shared" si="2"/>
        <v>Obesity</v>
      </c>
      <c r="Q51">
        <v>4.82</v>
      </c>
      <c r="R51" t="str">
        <f t="shared" si="3"/>
        <v>Normal</v>
      </c>
      <c r="S51" t="s">
        <v>2380</v>
      </c>
      <c r="T51" t="s">
        <v>2380</v>
      </c>
      <c r="U51">
        <v>2</v>
      </c>
    </row>
    <row r="52" spans="1:21" x14ac:dyDescent="0.3">
      <c r="A52" t="s">
        <v>2323</v>
      </c>
      <c r="B52">
        <v>31.79</v>
      </c>
      <c r="C52">
        <v>5.51</v>
      </c>
      <c r="D52" t="s">
        <v>2381</v>
      </c>
      <c r="E52" t="s">
        <v>2380</v>
      </c>
      <c r="F52" t="s">
        <v>2380</v>
      </c>
      <c r="G52">
        <v>2</v>
      </c>
      <c r="H52" t="s">
        <v>2381</v>
      </c>
      <c r="L52" t="s">
        <v>2323</v>
      </c>
      <c r="M52" t="str">
        <f t="shared" si="0"/>
        <v>Yes</v>
      </c>
      <c r="N52" t="str">
        <f t="shared" si="1"/>
        <v>Yes</v>
      </c>
      <c r="O52">
        <v>31.79</v>
      </c>
      <c r="P52" t="str">
        <f t="shared" si="2"/>
        <v>Obesity</v>
      </c>
      <c r="Q52">
        <v>5.51</v>
      </c>
      <c r="R52" t="str">
        <f t="shared" si="3"/>
        <v>Normal</v>
      </c>
      <c r="S52" t="s">
        <v>2380</v>
      </c>
      <c r="T52" t="s">
        <v>2380</v>
      </c>
      <c r="U52">
        <v>2</v>
      </c>
    </row>
    <row r="53" spans="1:21" x14ac:dyDescent="0.3">
      <c r="A53" t="s">
        <v>2322</v>
      </c>
      <c r="B53">
        <v>41.895000000000003</v>
      </c>
      <c r="C53">
        <v>10.87</v>
      </c>
      <c r="D53" t="s">
        <v>2381</v>
      </c>
      <c r="E53" t="s">
        <v>2380</v>
      </c>
      <c r="F53" t="s">
        <v>2380</v>
      </c>
      <c r="G53">
        <v>1</v>
      </c>
      <c r="H53" t="s">
        <v>2381</v>
      </c>
      <c r="L53" t="s">
        <v>2322</v>
      </c>
      <c r="M53" t="str">
        <f t="shared" si="0"/>
        <v>Yes</v>
      </c>
      <c r="N53" t="str">
        <f t="shared" si="1"/>
        <v>Yes</v>
      </c>
      <c r="O53">
        <v>41.895000000000003</v>
      </c>
      <c r="P53" t="str">
        <f t="shared" si="2"/>
        <v>Obesity</v>
      </c>
      <c r="Q53">
        <v>10.87</v>
      </c>
      <c r="R53" t="str">
        <f t="shared" si="3"/>
        <v>Diabetes</v>
      </c>
      <c r="S53" t="s">
        <v>2380</v>
      </c>
      <c r="T53" t="s">
        <v>2380</v>
      </c>
      <c r="U53">
        <v>1</v>
      </c>
    </row>
    <row r="54" spans="1:21" x14ac:dyDescent="0.3">
      <c r="A54" t="s">
        <v>2321</v>
      </c>
      <c r="B54">
        <v>31.16</v>
      </c>
      <c r="C54">
        <v>9.34</v>
      </c>
      <c r="D54" t="s">
        <v>2380</v>
      </c>
      <c r="E54" t="s">
        <v>2380</v>
      </c>
      <c r="F54" t="s">
        <v>2380</v>
      </c>
      <c r="G54">
        <v>0</v>
      </c>
      <c r="H54" t="s">
        <v>2381</v>
      </c>
      <c r="L54" t="s">
        <v>2321</v>
      </c>
      <c r="M54" t="str">
        <f t="shared" si="0"/>
        <v>No</v>
      </c>
      <c r="N54" t="str">
        <f t="shared" si="1"/>
        <v>Yes</v>
      </c>
      <c r="O54">
        <v>31.16</v>
      </c>
      <c r="P54" t="str">
        <f t="shared" si="2"/>
        <v>Obesity</v>
      </c>
      <c r="Q54">
        <v>9.34</v>
      </c>
      <c r="R54" t="str">
        <f t="shared" si="3"/>
        <v>Diabetes</v>
      </c>
      <c r="S54" t="s">
        <v>2380</v>
      </c>
      <c r="T54" t="s">
        <v>2380</v>
      </c>
      <c r="U54">
        <v>0</v>
      </c>
    </row>
    <row r="55" spans="1:21" x14ac:dyDescent="0.3">
      <c r="A55" t="s">
        <v>2320</v>
      </c>
      <c r="B55">
        <v>34.104999999999997</v>
      </c>
      <c r="C55">
        <v>5.03</v>
      </c>
      <c r="D55" t="s">
        <v>2381</v>
      </c>
      <c r="E55" t="s">
        <v>2380</v>
      </c>
      <c r="F55" t="s">
        <v>2382</v>
      </c>
      <c r="G55">
        <v>1</v>
      </c>
      <c r="H55" t="s">
        <v>2381</v>
      </c>
      <c r="L55" t="s">
        <v>2320</v>
      </c>
      <c r="M55" t="str">
        <f t="shared" si="0"/>
        <v>Yes</v>
      </c>
      <c r="N55" t="str">
        <f t="shared" si="1"/>
        <v>Yes</v>
      </c>
      <c r="O55">
        <v>34.104999999999997</v>
      </c>
      <c r="P55" t="str">
        <f t="shared" si="2"/>
        <v>Obesity</v>
      </c>
      <c r="Q55">
        <v>5.03</v>
      </c>
      <c r="R55" t="str">
        <f t="shared" si="3"/>
        <v>Normal</v>
      </c>
      <c r="S55" t="s">
        <v>2380</v>
      </c>
      <c r="T55" t="s">
        <v>2382</v>
      </c>
      <c r="U55">
        <v>1</v>
      </c>
    </row>
    <row r="56" spans="1:21" x14ac:dyDescent="0.3">
      <c r="A56" t="s">
        <v>2319</v>
      </c>
      <c r="B56">
        <v>51.93</v>
      </c>
      <c r="C56">
        <v>11.05</v>
      </c>
      <c r="D56" t="s">
        <v>2380</v>
      </c>
      <c r="E56" t="s">
        <v>2380</v>
      </c>
      <c r="F56" t="s">
        <v>2380</v>
      </c>
      <c r="G56">
        <v>0</v>
      </c>
      <c r="H56" t="s">
        <v>2381</v>
      </c>
      <c r="L56" t="s">
        <v>2319</v>
      </c>
      <c r="M56" t="str">
        <f t="shared" si="0"/>
        <v>No</v>
      </c>
      <c r="N56" t="str">
        <f t="shared" si="1"/>
        <v>Yes</v>
      </c>
      <c r="O56">
        <v>51.93</v>
      </c>
      <c r="P56" t="str">
        <f t="shared" si="2"/>
        <v>Obesity</v>
      </c>
      <c r="Q56">
        <v>11.05</v>
      </c>
      <c r="R56" t="str">
        <f t="shared" si="3"/>
        <v>Diabetes</v>
      </c>
      <c r="S56" t="s">
        <v>2380</v>
      </c>
      <c r="T56" t="s">
        <v>2380</v>
      </c>
      <c r="U56">
        <v>0</v>
      </c>
    </row>
    <row r="57" spans="1:21" x14ac:dyDescent="0.3">
      <c r="A57" t="s">
        <v>2318</v>
      </c>
      <c r="B57">
        <v>38.950000000000003</v>
      </c>
      <c r="C57">
        <v>11.95</v>
      </c>
      <c r="D57" t="s">
        <v>2380</v>
      </c>
      <c r="E57" t="s">
        <v>2380</v>
      </c>
      <c r="F57" t="s">
        <v>2380</v>
      </c>
      <c r="G57">
        <v>0</v>
      </c>
      <c r="H57" t="s">
        <v>2381</v>
      </c>
      <c r="L57" t="s">
        <v>2318</v>
      </c>
      <c r="M57" t="str">
        <f t="shared" si="0"/>
        <v>No</v>
      </c>
      <c r="N57" t="str">
        <f t="shared" si="1"/>
        <v>Yes</v>
      </c>
      <c r="O57">
        <v>38.950000000000003</v>
      </c>
      <c r="P57" t="str">
        <f t="shared" si="2"/>
        <v>Obesity</v>
      </c>
      <c r="Q57">
        <v>11.95</v>
      </c>
      <c r="R57" t="str">
        <f t="shared" si="3"/>
        <v>Diabetes</v>
      </c>
      <c r="S57" t="s">
        <v>2380</v>
      </c>
      <c r="T57" t="s">
        <v>2380</v>
      </c>
      <c r="U57">
        <v>0</v>
      </c>
    </row>
    <row r="58" spans="1:21" x14ac:dyDescent="0.3">
      <c r="A58" t="s">
        <v>2317</v>
      </c>
      <c r="B58">
        <v>36.630000000000003</v>
      </c>
      <c r="C58">
        <v>7.72</v>
      </c>
      <c r="D58" t="s">
        <v>2381</v>
      </c>
      <c r="E58" t="s">
        <v>2380</v>
      </c>
      <c r="F58" t="s">
        <v>2380</v>
      </c>
      <c r="G58">
        <v>1</v>
      </c>
      <c r="H58" t="s">
        <v>2381</v>
      </c>
      <c r="L58" t="s">
        <v>2317</v>
      </c>
      <c r="M58" t="str">
        <f t="shared" si="0"/>
        <v>Yes</v>
      </c>
      <c r="N58" t="str">
        <f t="shared" si="1"/>
        <v>Yes</v>
      </c>
      <c r="O58">
        <v>36.630000000000003</v>
      </c>
      <c r="P58" t="str">
        <f t="shared" si="2"/>
        <v>Obesity</v>
      </c>
      <c r="Q58">
        <v>7.72</v>
      </c>
      <c r="R58" t="str">
        <f t="shared" si="3"/>
        <v>Diabetes</v>
      </c>
      <c r="S58" t="s">
        <v>2380</v>
      </c>
      <c r="T58" t="s">
        <v>2380</v>
      </c>
      <c r="U58">
        <v>1</v>
      </c>
    </row>
    <row r="59" spans="1:21" x14ac:dyDescent="0.3">
      <c r="A59" t="s">
        <v>2316</v>
      </c>
      <c r="B59">
        <v>34.200000000000003</v>
      </c>
      <c r="C59">
        <v>5.75</v>
      </c>
      <c r="D59" t="s">
        <v>2380</v>
      </c>
      <c r="E59" t="s">
        <v>2380</v>
      </c>
      <c r="F59" t="s">
        <v>2380</v>
      </c>
      <c r="G59">
        <v>2</v>
      </c>
      <c r="H59" t="s">
        <v>2381</v>
      </c>
      <c r="L59" t="s">
        <v>2316</v>
      </c>
      <c r="M59" t="str">
        <f t="shared" si="0"/>
        <v>No</v>
      </c>
      <c r="N59" t="str">
        <f t="shared" si="1"/>
        <v>Yes</v>
      </c>
      <c r="O59">
        <v>34.200000000000003</v>
      </c>
      <c r="P59" t="str">
        <f t="shared" si="2"/>
        <v>Obesity</v>
      </c>
      <c r="Q59">
        <v>5.75</v>
      </c>
      <c r="R59" t="str">
        <f t="shared" si="3"/>
        <v>Prediabetes</v>
      </c>
      <c r="S59" t="s">
        <v>2380</v>
      </c>
      <c r="T59" t="s">
        <v>2380</v>
      </c>
      <c r="U59">
        <v>2</v>
      </c>
    </row>
    <row r="60" spans="1:21" x14ac:dyDescent="0.3">
      <c r="A60" t="s">
        <v>2315</v>
      </c>
      <c r="B60">
        <v>50.63</v>
      </c>
      <c r="C60">
        <v>11.89</v>
      </c>
      <c r="D60" t="s">
        <v>2380</v>
      </c>
      <c r="E60" t="s">
        <v>2380</v>
      </c>
      <c r="F60" t="s">
        <v>2380</v>
      </c>
      <c r="G60">
        <v>0</v>
      </c>
      <c r="H60" t="s">
        <v>2381</v>
      </c>
      <c r="L60" t="s">
        <v>2315</v>
      </c>
      <c r="M60" t="str">
        <f t="shared" si="0"/>
        <v>No</v>
      </c>
      <c r="N60" t="str">
        <f t="shared" si="1"/>
        <v>Yes</v>
      </c>
      <c r="O60">
        <v>50.63</v>
      </c>
      <c r="P60" t="str">
        <f t="shared" si="2"/>
        <v>Obesity</v>
      </c>
      <c r="Q60">
        <v>11.89</v>
      </c>
      <c r="R60" t="str">
        <f t="shared" si="3"/>
        <v>Diabetes</v>
      </c>
      <c r="S60" t="s">
        <v>2380</v>
      </c>
      <c r="T60" t="s">
        <v>2380</v>
      </c>
      <c r="U60">
        <v>0</v>
      </c>
    </row>
    <row r="61" spans="1:21" x14ac:dyDescent="0.3">
      <c r="A61" t="s">
        <v>2314</v>
      </c>
      <c r="B61">
        <v>36.479999999999997</v>
      </c>
      <c r="C61">
        <v>6.2</v>
      </c>
      <c r="D61" t="s">
        <v>2380</v>
      </c>
      <c r="E61" t="s">
        <v>2380</v>
      </c>
      <c r="F61" t="s">
        <v>2380</v>
      </c>
      <c r="G61">
        <v>0</v>
      </c>
      <c r="H61" t="s">
        <v>2381</v>
      </c>
      <c r="L61" t="s">
        <v>2314</v>
      </c>
      <c r="M61" t="str">
        <f t="shared" si="0"/>
        <v>No</v>
      </c>
      <c r="N61" t="str">
        <f t="shared" si="1"/>
        <v>Yes</v>
      </c>
      <c r="O61">
        <v>36.479999999999997</v>
      </c>
      <c r="P61" t="str">
        <f t="shared" si="2"/>
        <v>Obesity</v>
      </c>
      <c r="Q61">
        <v>6.2</v>
      </c>
      <c r="R61" t="str">
        <f t="shared" si="3"/>
        <v>Prediabetes</v>
      </c>
      <c r="S61" t="s">
        <v>2380</v>
      </c>
      <c r="T61" t="s">
        <v>2380</v>
      </c>
      <c r="U61">
        <v>0</v>
      </c>
    </row>
    <row r="62" spans="1:21" x14ac:dyDescent="0.3">
      <c r="A62" t="s">
        <v>2313</v>
      </c>
      <c r="B62">
        <v>54.82</v>
      </c>
      <c r="C62">
        <v>10.61</v>
      </c>
      <c r="D62" t="s">
        <v>2380</v>
      </c>
      <c r="E62" t="s">
        <v>2380</v>
      </c>
      <c r="F62" t="s">
        <v>2380</v>
      </c>
      <c r="G62">
        <v>0</v>
      </c>
      <c r="H62" t="s">
        <v>2381</v>
      </c>
      <c r="L62" t="s">
        <v>2313</v>
      </c>
      <c r="M62" t="str">
        <f t="shared" si="0"/>
        <v>No</v>
      </c>
      <c r="N62" t="str">
        <f t="shared" si="1"/>
        <v>Yes</v>
      </c>
      <c r="O62">
        <v>54.82</v>
      </c>
      <c r="P62" t="str">
        <f t="shared" si="2"/>
        <v>Obesity</v>
      </c>
      <c r="Q62">
        <v>10.61</v>
      </c>
      <c r="R62" t="str">
        <f t="shared" si="3"/>
        <v>Diabetes</v>
      </c>
      <c r="S62" t="s">
        <v>2380</v>
      </c>
      <c r="T62" t="s">
        <v>2380</v>
      </c>
      <c r="U62">
        <v>0</v>
      </c>
    </row>
    <row r="63" spans="1:21" x14ac:dyDescent="0.3">
      <c r="A63" t="s">
        <v>2312</v>
      </c>
      <c r="B63">
        <v>38.06</v>
      </c>
      <c r="C63">
        <v>6.04</v>
      </c>
      <c r="D63" t="s">
        <v>2380</v>
      </c>
      <c r="E63" t="s">
        <v>2380</v>
      </c>
      <c r="F63" t="s">
        <v>2382</v>
      </c>
      <c r="G63">
        <v>1</v>
      </c>
      <c r="H63" t="s">
        <v>2381</v>
      </c>
      <c r="L63" t="s">
        <v>2312</v>
      </c>
      <c r="M63" t="str">
        <f t="shared" si="0"/>
        <v>No</v>
      </c>
      <c r="N63" t="str">
        <f t="shared" si="1"/>
        <v>Yes</v>
      </c>
      <c r="O63">
        <v>38.06</v>
      </c>
      <c r="P63" t="str">
        <f t="shared" si="2"/>
        <v>Obesity</v>
      </c>
      <c r="Q63">
        <v>6.04</v>
      </c>
      <c r="R63" t="str">
        <f t="shared" si="3"/>
        <v>Prediabetes</v>
      </c>
      <c r="S63" t="s">
        <v>2380</v>
      </c>
      <c r="T63" t="s">
        <v>2382</v>
      </c>
      <c r="U63">
        <v>1</v>
      </c>
    </row>
    <row r="64" spans="1:21" x14ac:dyDescent="0.3">
      <c r="A64" t="s">
        <v>2311</v>
      </c>
      <c r="B64">
        <v>51.48</v>
      </c>
      <c r="C64">
        <v>9.33</v>
      </c>
      <c r="D64" t="s">
        <v>2381</v>
      </c>
      <c r="E64" t="s">
        <v>2380</v>
      </c>
      <c r="F64" t="s">
        <v>2380</v>
      </c>
      <c r="G64">
        <v>0</v>
      </c>
      <c r="H64" t="s">
        <v>2381</v>
      </c>
      <c r="L64" t="s">
        <v>2311</v>
      </c>
      <c r="M64" t="str">
        <f t="shared" si="0"/>
        <v>Yes</v>
      </c>
      <c r="N64" t="str">
        <f t="shared" si="1"/>
        <v>Yes</v>
      </c>
      <c r="O64">
        <v>51.48</v>
      </c>
      <c r="P64" t="str">
        <f t="shared" si="2"/>
        <v>Obesity</v>
      </c>
      <c r="Q64">
        <v>9.33</v>
      </c>
      <c r="R64" t="str">
        <f t="shared" si="3"/>
        <v>Diabetes</v>
      </c>
      <c r="S64" t="s">
        <v>2380</v>
      </c>
      <c r="T64" t="s">
        <v>2380</v>
      </c>
      <c r="U64">
        <v>0</v>
      </c>
    </row>
    <row r="65" spans="1:21" x14ac:dyDescent="0.3">
      <c r="A65" t="s">
        <v>2310</v>
      </c>
      <c r="B65">
        <v>52.06</v>
      </c>
      <c r="C65">
        <v>11.47</v>
      </c>
      <c r="D65" t="s">
        <v>2380</v>
      </c>
      <c r="E65" t="s">
        <v>2380</v>
      </c>
      <c r="F65" t="s">
        <v>2380</v>
      </c>
      <c r="G65">
        <v>0</v>
      </c>
      <c r="H65" t="s">
        <v>2381</v>
      </c>
      <c r="L65" t="s">
        <v>2310</v>
      </c>
      <c r="M65" t="str">
        <f t="shared" si="0"/>
        <v>No</v>
      </c>
      <c r="N65" t="str">
        <f t="shared" si="1"/>
        <v>Yes</v>
      </c>
      <c r="O65">
        <v>52.06</v>
      </c>
      <c r="P65" t="str">
        <f t="shared" si="2"/>
        <v>Obesity</v>
      </c>
      <c r="Q65">
        <v>11.47</v>
      </c>
      <c r="R65" t="str">
        <f t="shared" si="3"/>
        <v>Diabetes</v>
      </c>
      <c r="S65" t="s">
        <v>2380</v>
      </c>
      <c r="T65" t="s">
        <v>2380</v>
      </c>
      <c r="U65">
        <v>0</v>
      </c>
    </row>
    <row r="66" spans="1:21" x14ac:dyDescent="0.3">
      <c r="A66" t="s">
        <v>2309</v>
      </c>
      <c r="B66">
        <v>30.684999999999999</v>
      </c>
      <c r="C66">
        <v>7.02</v>
      </c>
      <c r="D66" t="s">
        <v>2381</v>
      </c>
      <c r="E66" t="s">
        <v>2380</v>
      </c>
      <c r="F66" t="s">
        <v>2380</v>
      </c>
      <c r="G66">
        <v>0</v>
      </c>
      <c r="H66" t="s">
        <v>2381</v>
      </c>
      <c r="L66" t="s">
        <v>2309</v>
      </c>
      <c r="M66" t="str">
        <f t="shared" si="0"/>
        <v>Yes</v>
      </c>
      <c r="N66" t="str">
        <f t="shared" si="1"/>
        <v>Yes</v>
      </c>
      <c r="O66">
        <v>30.684999999999999</v>
      </c>
      <c r="P66" t="str">
        <f t="shared" si="2"/>
        <v>Obesity</v>
      </c>
      <c r="Q66">
        <v>7.02</v>
      </c>
      <c r="R66" t="str">
        <f t="shared" si="3"/>
        <v>Diabetes</v>
      </c>
      <c r="S66" t="s">
        <v>2380</v>
      </c>
      <c r="T66" t="s">
        <v>2380</v>
      </c>
      <c r="U66">
        <v>0</v>
      </c>
    </row>
    <row r="67" spans="1:21" x14ac:dyDescent="0.3">
      <c r="A67" t="s">
        <v>2308</v>
      </c>
      <c r="B67">
        <v>36.08</v>
      </c>
      <c r="C67">
        <v>8.8000000000000007</v>
      </c>
      <c r="D67" t="s">
        <v>2381</v>
      </c>
      <c r="E67" t="s">
        <v>2380</v>
      </c>
      <c r="F67" t="s">
        <v>2380</v>
      </c>
      <c r="G67">
        <v>1</v>
      </c>
      <c r="H67" t="s">
        <v>2381</v>
      </c>
      <c r="L67" t="s">
        <v>2308</v>
      </c>
      <c r="M67" t="str">
        <f t="shared" ref="M67:M130" si="4">PROPER(D67)</f>
        <v>Yes</v>
      </c>
      <c r="N67" t="str">
        <f t="shared" ref="N67:N130" si="5">PROPER(H67)</f>
        <v>Yes</v>
      </c>
      <c r="O67">
        <v>36.08</v>
      </c>
      <c r="P67" t="str">
        <f t="shared" si="2"/>
        <v>Obesity</v>
      </c>
      <c r="Q67">
        <v>8.8000000000000007</v>
      </c>
      <c r="R67" t="str">
        <f t="shared" si="3"/>
        <v>Diabetes</v>
      </c>
      <c r="S67" t="s">
        <v>2380</v>
      </c>
      <c r="T67" t="s">
        <v>2380</v>
      </c>
      <c r="U67">
        <v>1</v>
      </c>
    </row>
    <row r="68" spans="1:21" x14ac:dyDescent="0.3">
      <c r="A68" t="s">
        <v>2307</v>
      </c>
      <c r="B68">
        <v>54.99</v>
      </c>
      <c r="C68">
        <v>8.68</v>
      </c>
      <c r="D68" t="s">
        <v>2380</v>
      </c>
      <c r="E68" t="s">
        <v>2380</v>
      </c>
      <c r="F68" t="s">
        <v>2380</v>
      </c>
      <c r="G68">
        <v>2</v>
      </c>
      <c r="H68" t="s">
        <v>2381</v>
      </c>
      <c r="L68" t="s">
        <v>2307</v>
      </c>
      <c r="M68" t="str">
        <f t="shared" si="4"/>
        <v>No</v>
      </c>
      <c r="N68" t="str">
        <f t="shared" si="5"/>
        <v>Yes</v>
      </c>
      <c r="O68">
        <v>54.99</v>
      </c>
      <c r="P68" t="str">
        <f t="shared" ref="P68:P131" si="6">IF(O68&lt;18.5,"Under Weight",IF(O68&lt;25,"Normal Weight",IF(O68&lt;30,"Over Weight","Obesity")))</f>
        <v>Obesity</v>
      </c>
      <c r="Q68">
        <v>8.68</v>
      </c>
      <c r="R68" t="str">
        <f t="shared" ref="R68:R131" si="7">IF(Q68&lt;5.7,"Normal",IF(Q68&lt;6.5,"Prediabetes","Diabetes"))</f>
        <v>Diabetes</v>
      </c>
      <c r="S68" t="s">
        <v>2380</v>
      </c>
      <c r="T68" t="s">
        <v>2380</v>
      </c>
      <c r="U68">
        <v>2</v>
      </c>
    </row>
    <row r="69" spans="1:21" x14ac:dyDescent="0.3">
      <c r="A69" t="s">
        <v>2306</v>
      </c>
      <c r="B69">
        <v>35.97</v>
      </c>
      <c r="C69">
        <v>6.12</v>
      </c>
      <c r="D69" t="s">
        <v>2380</v>
      </c>
      <c r="E69" t="s">
        <v>2380</v>
      </c>
      <c r="F69" t="s">
        <v>2382</v>
      </c>
      <c r="G69">
        <v>1</v>
      </c>
      <c r="H69" t="s">
        <v>2381</v>
      </c>
      <c r="L69" t="s">
        <v>2306</v>
      </c>
      <c r="M69" t="str">
        <f t="shared" si="4"/>
        <v>No</v>
      </c>
      <c r="N69" t="str">
        <f t="shared" si="5"/>
        <v>Yes</v>
      </c>
      <c r="O69">
        <v>35.97</v>
      </c>
      <c r="P69" t="str">
        <f t="shared" si="6"/>
        <v>Obesity</v>
      </c>
      <c r="Q69">
        <v>6.12</v>
      </c>
      <c r="R69" t="str">
        <f t="shared" si="7"/>
        <v>Prediabetes</v>
      </c>
      <c r="S69" t="s">
        <v>2380</v>
      </c>
      <c r="T69" t="s">
        <v>2382</v>
      </c>
      <c r="U69">
        <v>1</v>
      </c>
    </row>
    <row r="70" spans="1:21" x14ac:dyDescent="0.3">
      <c r="A70" t="s">
        <v>2305</v>
      </c>
      <c r="B70">
        <v>45.54</v>
      </c>
      <c r="C70">
        <v>5.4</v>
      </c>
      <c r="D70" t="s">
        <v>2381</v>
      </c>
      <c r="E70" t="s">
        <v>2380</v>
      </c>
      <c r="F70" t="s">
        <v>2382</v>
      </c>
      <c r="G70">
        <v>1</v>
      </c>
      <c r="H70" t="s">
        <v>2381</v>
      </c>
      <c r="L70" t="s">
        <v>2305</v>
      </c>
      <c r="M70" t="str">
        <f t="shared" si="4"/>
        <v>Yes</v>
      </c>
      <c r="N70" t="str">
        <f t="shared" si="5"/>
        <v>Yes</v>
      </c>
      <c r="O70">
        <v>45.54</v>
      </c>
      <c r="P70" t="str">
        <f t="shared" si="6"/>
        <v>Obesity</v>
      </c>
      <c r="Q70">
        <v>5.4</v>
      </c>
      <c r="R70" t="str">
        <f t="shared" si="7"/>
        <v>Normal</v>
      </c>
      <c r="S70" t="s">
        <v>2380</v>
      </c>
      <c r="T70" t="s">
        <v>2382</v>
      </c>
      <c r="U70">
        <v>1</v>
      </c>
    </row>
    <row r="71" spans="1:21" x14ac:dyDescent="0.3">
      <c r="A71" t="s">
        <v>2304</v>
      </c>
      <c r="B71">
        <v>35.53</v>
      </c>
      <c r="C71">
        <v>4.3600000000000003</v>
      </c>
      <c r="D71" t="s">
        <v>2381</v>
      </c>
      <c r="E71" t="s">
        <v>2380</v>
      </c>
      <c r="F71" t="s">
        <v>2380</v>
      </c>
      <c r="G71">
        <v>0</v>
      </c>
      <c r="H71" t="s">
        <v>2381</v>
      </c>
      <c r="L71" t="s">
        <v>2304</v>
      </c>
      <c r="M71" t="str">
        <f t="shared" si="4"/>
        <v>Yes</v>
      </c>
      <c r="N71" t="str">
        <f t="shared" si="5"/>
        <v>Yes</v>
      </c>
      <c r="O71">
        <v>35.53</v>
      </c>
      <c r="P71" t="str">
        <f t="shared" si="6"/>
        <v>Obesity</v>
      </c>
      <c r="Q71">
        <v>4.3600000000000003</v>
      </c>
      <c r="R71" t="str">
        <f t="shared" si="7"/>
        <v>Normal</v>
      </c>
      <c r="S71" t="s">
        <v>2380</v>
      </c>
      <c r="T71" t="s">
        <v>2380</v>
      </c>
      <c r="U71">
        <v>0</v>
      </c>
    </row>
    <row r="72" spans="1:21" x14ac:dyDescent="0.3">
      <c r="A72" t="s">
        <v>2303</v>
      </c>
      <c r="B72">
        <v>30.8</v>
      </c>
      <c r="C72">
        <v>9.77</v>
      </c>
      <c r="D72" t="s">
        <v>2380</v>
      </c>
      <c r="E72" t="s">
        <v>2380</v>
      </c>
      <c r="F72" t="s">
        <v>2380</v>
      </c>
      <c r="G72">
        <v>0</v>
      </c>
      <c r="H72" t="s">
        <v>2381</v>
      </c>
      <c r="L72" t="s">
        <v>2303</v>
      </c>
      <c r="M72" t="str">
        <f t="shared" si="4"/>
        <v>No</v>
      </c>
      <c r="N72" t="str">
        <f t="shared" si="5"/>
        <v>Yes</v>
      </c>
      <c r="O72">
        <v>30.8</v>
      </c>
      <c r="P72" t="str">
        <f t="shared" si="6"/>
        <v>Obesity</v>
      </c>
      <c r="Q72">
        <v>9.77</v>
      </c>
      <c r="R72" t="str">
        <f t="shared" si="7"/>
        <v>Diabetes</v>
      </c>
      <c r="S72" t="s">
        <v>2380</v>
      </c>
      <c r="T72" t="s">
        <v>2380</v>
      </c>
      <c r="U72">
        <v>0</v>
      </c>
    </row>
    <row r="73" spans="1:21" x14ac:dyDescent="0.3">
      <c r="A73" t="s">
        <v>2302</v>
      </c>
      <c r="B73">
        <v>38.39</v>
      </c>
      <c r="C73">
        <v>4.25</v>
      </c>
      <c r="D73" t="s">
        <v>2380</v>
      </c>
      <c r="E73" t="s">
        <v>2380</v>
      </c>
      <c r="F73" t="s">
        <v>2380</v>
      </c>
      <c r="G73">
        <v>1</v>
      </c>
      <c r="H73" t="s">
        <v>2381</v>
      </c>
      <c r="L73" t="s">
        <v>2302</v>
      </c>
      <c r="M73" t="str">
        <f t="shared" si="4"/>
        <v>No</v>
      </c>
      <c r="N73" t="str">
        <f t="shared" si="5"/>
        <v>Yes</v>
      </c>
      <c r="O73">
        <v>38.39</v>
      </c>
      <c r="P73" t="str">
        <f t="shared" si="6"/>
        <v>Obesity</v>
      </c>
      <c r="Q73">
        <v>4.25</v>
      </c>
      <c r="R73" t="str">
        <f t="shared" si="7"/>
        <v>Normal</v>
      </c>
      <c r="S73" t="s">
        <v>2380</v>
      </c>
      <c r="T73" t="s">
        <v>2380</v>
      </c>
      <c r="U73">
        <v>1</v>
      </c>
    </row>
    <row r="74" spans="1:21" x14ac:dyDescent="0.3">
      <c r="A74" t="s">
        <v>2301</v>
      </c>
      <c r="B74">
        <v>32.299999999999997</v>
      </c>
      <c r="C74">
        <v>4.76</v>
      </c>
      <c r="D74" t="s">
        <v>2380</v>
      </c>
      <c r="E74" t="s">
        <v>2380</v>
      </c>
      <c r="F74" t="s">
        <v>2380</v>
      </c>
      <c r="G74">
        <v>2</v>
      </c>
      <c r="H74" t="s">
        <v>2381</v>
      </c>
      <c r="L74" t="s">
        <v>2301</v>
      </c>
      <c r="M74" t="str">
        <f t="shared" si="4"/>
        <v>No</v>
      </c>
      <c r="N74" t="str">
        <f t="shared" si="5"/>
        <v>Yes</v>
      </c>
      <c r="O74">
        <v>32.299999999999997</v>
      </c>
      <c r="P74" t="str">
        <f t="shared" si="6"/>
        <v>Obesity</v>
      </c>
      <c r="Q74">
        <v>4.76</v>
      </c>
      <c r="R74" t="str">
        <f t="shared" si="7"/>
        <v>Normal</v>
      </c>
      <c r="S74" t="s">
        <v>2380</v>
      </c>
      <c r="T74" t="s">
        <v>2380</v>
      </c>
      <c r="U74">
        <v>2</v>
      </c>
    </row>
    <row r="75" spans="1:21" x14ac:dyDescent="0.3">
      <c r="A75" t="s">
        <v>2300</v>
      </c>
      <c r="B75">
        <v>48.8</v>
      </c>
      <c r="C75">
        <v>6.22</v>
      </c>
      <c r="D75" t="s">
        <v>2381</v>
      </c>
      <c r="E75" t="s">
        <v>2380</v>
      </c>
      <c r="F75" t="s">
        <v>2380</v>
      </c>
      <c r="G75">
        <v>2</v>
      </c>
      <c r="H75" t="s">
        <v>2381</v>
      </c>
      <c r="L75" t="s">
        <v>2300</v>
      </c>
      <c r="M75" t="str">
        <f t="shared" si="4"/>
        <v>Yes</v>
      </c>
      <c r="N75" t="str">
        <f t="shared" si="5"/>
        <v>Yes</v>
      </c>
      <c r="O75">
        <v>48.8</v>
      </c>
      <c r="P75" t="str">
        <f t="shared" si="6"/>
        <v>Obesity</v>
      </c>
      <c r="Q75">
        <v>6.22</v>
      </c>
      <c r="R75" t="str">
        <f t="shared" si="7"/>
        <v>Prediabetes</v>
      </c>
      <c r="S75" t="s">
        <v>2380</v>
      </c>
      <c r="T75" t="s">
        <v>2380</v>
      </c>
      <c r="U75">
        <v>2</v>
      </c>
    </row>
    <row r="76" spans="1:21" x14ac:dyDescent="0.3">
      <c r="A76" t="s">
        <v>2299</v>
      </c>
      <c r="B76">
        <v>45.5</v>
      </c>
      <c r="C76">
        <v>7.96</v>
      </c>
      <c r="D76" t="s">
        <v>2380</v>
      </c>
      <c r="E76" t="s">
        <v>2380</v>
      </c>
      <c r="F76" t="s">
        <v>2380</v>
      </c>
      <c r="G76">
        <v>0</v>
      </c>
      <c r="H76" t="s">
        <v>2381</v>
      </c>
      <c r="L76" t="s">
        <v>2299</v>
      </c>
      <c r="M76" t="str">
        <f t="shared" si="4"/>
        <v>No</v>
      </c>
      <c r="N76" t="str">
        <f t="shared" si="5"/>
        <v>Yes</v>
      </c>
      <c r="O76">
        <v>45.5</v>
      </c>
      <c r="P76" t="str">
        <f t="shared" si="6"/>
        <v>Obesity</v>
      </c>
      <c r="Q76">
        <v>7.96</v>
      </c>
      <c r="R76" t="str">
        <f t="shared" si="7"/>
        <v>Diabetes</v>
      </c>
      <c r="S76" t="s">
        <v>2380</v>
      </c>
      <c r="T76" t="s">
        <v>2380</v>
      </c>
      <c r="U76">
        <v>0</v>
      </c>
    </row>
    <row r="77" spans="1:21" x14ac:dyDescent="0.3">
      <c r="A77" t="s">
        <v>2298</v>
      </c>
      <c r="B77">
        <v>53.61</v>
      </c>
      <c r="C77">
        <v>10.92</v>
      </c>
      <c r="D77" t="s">
        <v>2381</v>
      </c>
      <c r="E77" t="s">
        <v>2380</v>
      </c>
      <c r="F77" t="s">
        <v>2380</v>
      </c>
      <c r="G77">
        <v>1</v>
      </c>
      <c r="H77" t="s">
        <v>2381</v>
      </c>
      <c r="L77" t="s">
        <v>2298</v>
      </c>
      <c r="M77" t="str">
        <f t="shared" si="4"/>
        <v>Yes</v>
      </c>
      <c r="N77" t="str">
        <f t="shared" si="5"/>
        <v>Yes</v>
      </c>
      <c r="O77">
        <v>53.61</v>
      </c>
      <c r="P77" t="str">
        <f t="shared" si="6"/>
        <v>Obesity</v>
      </c>
      <c r="Q77">
        <v>10.92</v>
      </c>
      <c r="R77" t="str">
        <f t="shared" si="7"/>
        <v>Diabetes</v>
      </c>
      <c r="S77" t="s">
        <v>2380</v>
      </c>
      <c r="T77" t="s">
        <v>2380</v>
      </c>
      <c r="U77">
        <v>1</v>
      </c>
    </row>
    <row r="78" spans="1:21" x14ac:dyDescent="0.3">
      <c r="A78" t="s">
        <v>2297</v>
      </c>
      <c r="B78">
        <v>36.19</v>
      </c>
      <c r="C78">
        <v>11.51</v>
      </c>
      <c r="D78" t="s">
        <v>2381</v>
      </c>
      <c r="E78" t="s">
        <v>2380</v>
      </c>
      <c r="F78" t="s">
        <v>2380</v>
      </c>
      <c r="G78">
        <v>1</v>
      </c>
      <c r="H78" t="s">
        <v>2381</v>
      </c>
      <c r="L78" t="s">
        <v>2297</v>
      </c>
      <c r="M78" t="str">
        <f t="shared" si="4"/>
        <v>Yes</v>
      </c>
      <c r="N78" t="str">
        <f t="shared" si="5"/>
        <v>Yes</v>
      </c>
      <c r="O78">
        <v>36.19</v>
      </c>
      <c r="P78" t="str">
        <f t="shared" si="6"/>
        <v>Obesity</v>
      </c>
      <c r="Q78">
        <v>11.51</v>
      </c>
      <c r="R78" t="str">
        <f t="shared" si="7"/>
        <v>Diabetes</v>
      </c>
      <c r="S78" t="s">
        <v>2380</v>
      </c>
      <c r="T78" t="s">
        <v>2380</v>
      </c>
      <c r="U78">
        <v>1</v>
      </c>
    </row>
    <row r="79" spans="1:21" x14ac:dyDescent="0.3">
      <c r="A79" t="s">
        <v>2296</v>
      </c>
      <c r="B79">
        <v>34.6</v>
      </c>
      <c r="C79">
        <v>5.99</v>
      </c>
      <c r="D79" t="s">
        <v>2381</v>
      </c>
      <c r="E79" t="s">
        <v>2380</v>
      </c>
      <c r="F79" t="s">
        <v>2380</v>
      </c>
      <c r="G79">
        <v>0</v>
      </c>
      <c r="H79" t="s">
        <v>2381</v>
      </c>
      <c r="L79" t="s">
        <v>2296</v>
      </c>
      <c r="M79" t="str">
        <f t="shared" si="4"/>
        <v>Yes</v>
      </c>
      <c r="N79" t="str">
        <f t="shared" si="5"/>
        <v>Yes</v>
      </c>
      <c r="O79">
        <v>34.6</v>
      </c>
      <c r="P79" t="str">
        <f t="shared" si="6"/>
        <v>Obesity</v>
      </c>
      <c r="Q79">
        <v>5.99</v>
      </c>
      <c r="R79" t="str">
        <f t="shared" si="7"/>
        <v>Prediabetes</v>
      </c>
      <c r="S79" t="s">
        <v>2380</v>
      </c>
      <c r="T79" t="s">
        <v>2380</v>
      </c>
      <c r="U79">
        <v>0</v>
      </c>
    </row>
    <row r="80" spans="1:21" x14ac:dyDescent="0.3">
      <c r="A80" t="s">
        <v>2295</v>
      </c>
      <c r="B80">
        <v>54.12</v>
      </c>
      <c r="C80">
        <v>11.57</v>
      </c>
      <c r="D80" t="s">
        <v>2380</v>
      </c>
      <c r="E80" t="s">
        <v>2380</v>
      </c>
      <c r="F80" t="s">
        <v>2380</v>
      </c>
      <c r="G80">
        <v>0</v>
      </c>
      <c r="H80" t="s">
        <v>2381</v>
      </c>
      <c r="L80" t="s">
        <v>2295</v>
      </c>
      <c r="M80" t="str">
        <f t="shared" si="4"/>
        <v>No</v>
      </c>
      <c r="N80" t="str">
        <f t="shared" si="5"/>
        <v>Yes</v>
      </c>
      <c r="O80">
        <v>54.12</v>
      </c>
      <c r="P80" t="str">
        <f t="shared" si="6"/>
        <v>Obesity</v>
      </c>
      <c r="Q80">
        <v>11.57</v>
      </c>
      <c r="R80" t="str">
        <f t="shared" si="7"/>
        <v>Diabetes</v>
      </c>
      <c r="S80" t="s">
        <v>2380</v>
      </c>
      <c r="T80" t="s">
        <v>2380</v>
      </c>
      <c r="U80">
        <v>0</v>
      </c>
    </row>
    <row r="81" spans="1:21" x14ac:dyDescent="0.3">
      <c r="A81" t="s">
        <v>2294</v>
      </c>
      <c r="B81">
        <v>48.82</v>
      </c>
      <c r="C81">
        <v>6.67</v>
      </c>
      <c r="D81" t="s">
        <v>2381</v>
      </c>
      <c r="E81" t="s">
        <v>2380</v>
      </c>
      <c r="F81" t="s">
        <v>2380</v>
      </c>
      <c r="G81">
        <v>0</v>
      </c>
      <c r="H81" t="s">
        <v>2381</v>
      </c>
      <c r="L81" t="s">
        <v>2294</v>
      </c>
      <c r="M81" t="str">
        <f t="shared" si="4"/>
        <v>Yes</v>
      </c>
      <c r="N81" t="str">
        <f t="shared" si="5"/>
        <v>Yes</v>
      </c>
      <c r="O81">
        <v>48.82</v>
      </c>
      <c r="P81" t="str">
        <f t="shared" si="6"/>
        <v>Obesity</v>
      </c>
      <c r="Q81">
        <v>6.67</v>
      </c>
      <c r="R81" t="str">
        <f t="shared" si="7"/>
        <v>Diabetes</v>
      </c>
      <c r="S81" t="s">
        <v>2380</v>
      </c>
      <c r="T81" t="s">
        <v>2380</v>
      </c>
      <c r="U81">
        <v>0</v>
      </c>
    </row>
    <row r="82" spans="1:21" x14ac:dyDescent="0.3">
      <c r="A82" t="s">
        <v>2293</v>
      </c>
      <c r="B82">
        <v>51.01</v>
      </c>
      <c r="C82">
        <v>9.1999999999999993</v>
      </c>
      <c r="D82" t="s">
        <v>2380</v>
      </c>
      <c r="E82" t="s">
        <v>2380</v>
      </c>
      <c r="F82" t="s">
        <v>2380</v>
      </c>
      <c r="G82">
        <v>0</v>
      </c>
      <c r="H82" t="s">
        <v>2381</v>
      </c>
      <c r="L82" t="s">
        <v>2293</v>
      </c>
      <c r="M82" t="str">
        <f t="shared" si="4"/>
        <v>No</v>
      </c>
      <c r="N82" t="str">
        <f t="shared" si="5"/>
        <v>Yes</v>
      </c>
      <c r="O82">
        <v>51.01</v>
      </c>
      <c r="P82" t="str">
        <f t="shared" si="6"/>
        <v>Obesity</v>
      </c>
      <c r="Q82">
        <v>9.1999999999999993</v>
      </c>
      <c r="R82" t="str">
        <f t="shared" si="7"/>
        <v>Diabetes</v>
      </c>
      <c r="S82" t="s">
        <v>2380</v>
      </c>
      <c r="T82" t="s">
        <v>2380</v>
      </c>
      <c r="U82">
        <v>0</v>
      </c>
    </row>
    <row r="83" spans="1:21" x14ac:dyDescent="0.3">
      <c r="A83" t="s">
        <v>2292</v>
      </c>
      <c r="B83">
        <v>45.65</v>
      </c>
      <c r="C83">
        <v>5.1100000000000003</v>
      </c>
      <c r="D83" t="s">
        <v>2381</v>
      </c>
      <c r="E83" t="s">
        <v>2380</v>
      </c>
      <c r="F83" t="s">
        <v>2380</v>
      </c>
      <c r="G83">
        <v>1</v>
      </c>
      <c r="H83" t="s">
        <v>2381</v>
      </c>
      <c r="L83" t="s">
        <v>2292</v>
      </c>
      <c r="M83" t="str">
        <f t="shared" si="4"/>
        <v>Yes</v>
      </c>
      <c r="N83" t="str">
        <f t="shared" si="5"/>
        <v>Yes</v>
      </c>
      <c r="O83">
        <v>45.65</v>
      </c>
      <c r="P83" t="str">
        <f t="shared" si="6"/>
        <v>Obesity</v>
      </c>
      <c r="Q83">
        <v>5.1100000000000003</v>
      </c>
      <c r="R83" t="str">
        <f t="shared" si="7"/>
        <v>Normal</v>
      </c>
      <c r="S83" t="s">
        <v>2380</v>
      </c>
      <c r="T83" t="s">
        <v>2380</v>
      </c>
      <c r="U83">
        <v>1</v>
      </c>
    </row>
    <row r="84" spans="1:21" x14ac:dyDescent="0.3">
      <c r="A84" t="s">
        <v>2291</v>
      </c>
      <c r="B84">
        <v>52.9</v>
      </c>
      <c r="C84">
        <v>5.34</v>
      </c>
      <c r="D84" t="s">
        <v>2380</v>
      </c>
      <c r="E84" t="s">
        <v>2380</v>
      </c>
      <c r="F84" t="s">
        <v>2380</v>
      </c>
      <c r="G84">
        <v>0</v>
      </c>
      <c r="H84" t="s">
        <v>2381</v>
      </c>
      <c r="L84" t="s">
        <v>2291</v>
      </c>
      <c r="M84" t="str">
        <f t="shared" si="4"/>
        <v>No</v>
      </c>
      <c r="N84" t="str">
        <f t="shared" si="5"/>
        <v>Yes</v>
      </c>
      <c r="O84">
        <v>52.9</v>
      </c>
      <c r="P84" t="str">
        <f t="shared" si="6"/>
        <v>Obesity</v>
      </c>
      <c r="Q84">
        <v>5.34</v>
      </c>
      <c r="R84" t="str">
        <f t="shared" si="7"/>
        <v>Normal</v>
      </c>
      <c r="S84" t="s">
        <v>2380</v>
      </c>
      <c r="T84" t="s">
        <v>2380</v>
      </c>
      <c r="U84">
        <v>0</v>
      </c>
    </row>
    <row r="85" spans="1:21" x14ac:dyDescent="0.3">
      <c r="A85" t="s">
        <v>2290</v>
      </c>
      <c r="B85">
        <v>45.41</v>
      </c>
      <c r="C85">
        <v>4.03</v>
      </c>
      <c r="D85" t="s">
        <v>2381</v>
      </c>
      <c r="E85" t="s">
        <v>2380</v>
      </c>
      <c r="F85" t="s">
        <v>2380</v>
      </c>
      <c r="G85">
        <v>1</v>
      </c>
      <c r="H85" t="s">
        <v>2381</v>
      </c>
      <c r="L85" t="s">
        <v>2290</v>
      </c>
      <c r="M85" t="str">
        <f t="shared" si="4"/>
        <v>Yes</v>
      </c>
      <c r="N85" t="str">
        <f t="shared" si="5"/>
        <v>Yes</v>
      </c>
      <c r="O85">
        <v>45.41</v>
      </c>
      <c r="P85" t="str">
        <f t="shared" si="6"/>
        <v>Obesity</v>
      </c>
      <c r="Q85">
        <v>4.03</v>
      </c>
      <c r="R85" t="str">
        <f t="shared" si="7"/>
        <v>Normal</v>
      </c>
      <c r="S85" t="s">
        <v>2380</v>
      </c>
      <c r="T85" t="s">
        <v>2380</v>
      </c>
      <c r="U85">
        <v>1</v>
      </c>
    </row>
    <row r="86" spans="1:21" x14ac:dyDescent="0.3">
      <c r="A86" t="s">
        <v>2289</v>
      </c>
      <c r="B86">
        <v>49.41</v>
      </c>
      <c r="C86">
        <v>4.2300000000000004</v>
      </c>
      <c r="D86" t="s">
        <v>2381</v>
      </c>
      <c r="E86" t="s">
        <v>2380</v>
      </c>
      <c r="F86" t="s">
        <v>2382</v>
      </c>
      <c r="G86">
        <v>1</v>
      </c>
      <c r="H86" t="s">
        <v>2381</v>
      </c>
      <c r="L86" t="s">
        <v>2289</v>
      </c>
      <c r="M86" t="str">
        <f t="shared" si="4"/>
        <v>Yes</v>
      </c>
      <c r="N86" t="str">
        <f t="shared" si="5"/>
        <v>Yes</v>
      </c>
      <c r="O86">
        <v>49.41</v>
      </c>
      <c r="P86" t="str">
        <f t="shared" si="6"/>
        <v>Obesity</v>
      </c>
      <c r="Q86">
        <v>4.2300000000000004</v>
      </c>
      <c r="R86" t="str">
        <f t="shared" si="7"/>
        <v>Normal</v>
      </c>
      <c r="S86" t="s">
        <v>2380</v>
      </c>
      <c r="T86" t="s">
        <v>2382</v>
      </c>
      <c r="U86">
        <v>1</v>
      </c>
    </row>
    <row r="87" spans="1:21" x14ac:dyDescent="0.3">
      <c r="A87" t="s">
        <v>2288</v>
      </c>
      <c r="B87">
        <v>31.824999999999999</v>
      </c>
      <c r="C87">
        <v>4.0599999999999996</v>
      </c>
      <c r="D87" t="s">
        <v>2380</v>
      </c>
      <c r="E87" t="s">
        <v>2380</v>
      </c>
      <c r="F87" t="s">
        <v>2380</v>
      </c>
      <c r="G87">
        <v>2</v>
      </c>
      <c r="H87" t="s">
        <v>2381</v>
      </c>
      <c r="L87" t="s">
        <v>2288</v>
      </c>
      <c r="M87" t="str">
        <f t="shared" si="4"/>
        <v>No</v>
      </c>
      <c r="N87" t="str">
        <f t="shared" si="5"/>
        <v>Yes</v>
      </c>
      <c r="O87">
        <v>31.824999999999999</v>
      </c>
      <c r="P87" t="str">
        <f t="shared" si="6"/>
        <v>Obesity</v>
      </c>
      <c r="Q87">
        <v>4.0599999999999996</v>
      </c>
      <c r="R87" t="str">
        <f t="shared" si="7"/>
        <v>Normal</v>
      </c>
      <c r="S87" t="s">
        <v>2380</v>
      </c>
      <c r="T87" t="s">
        <v>2380</v>
      </c>
      <c r="U87">
        <v>2</v>
      </c>
    </row>
    <row r="88" spans="1:21" x14ac:dyDescent="0.3">
      <c r="A88" t="s">
        <v>2287</v>
      </c>
      <c r="B88">
        <v>51.28</v>
      </c>
      <c r="C88">
        <v>4.68</v>
      </c>
      <c r="D88" t="s">
        <v>2380</v>
      </c>
      <c r="E88" t="s">
        <v>2380</v>
      </c>
      <c r="F88" t="s">
        <v>2380</v>
      </c>
      <c r="G88">
        <v>2</v>
      </c>
      <c r="H88" t="s">
        <v>2381</v>
      </c>
      <c r="L88" t="s">
        <v>2287</v>
      </c>
      <c r="M88" t="str">
        <f t="shared" si="4"/>
        <v>No</v>
      </c>
      <c r="N88" t="str">
        <f t="shared" si="5"/>
        <v>Yes</v>
      </c>
      <c r="O88">
        <v>51.28</v>
      </c>
      <c r="P88" t="str">
        <f t="shared" si="6"/>
        <v>Obesity</v>
      </c>
      <c r="Q88">
        <v>4.68</v>
      </c>
      <c r="R88" t="str">
        <f t="shared" si="7"/>
        <v>Normal</v>
      </c>
      <c r="S88" t="s">
        <v>2380</v>
      </c>
      <c r="T88" t="s">
        <v>2380</v>
      </c>
      <c r="U88">
        <v>2</v>
      </c>
    </row>
    <row r="89" spans="1:21" x14ac:dyDescent="0.3">
      <c r="A89" t="s">
        <v>2286</v>
      </c>
      <c r="B89">
        <v>34.96</v>
      </c>
      <c r="C89">
        <v>4.34</v>
      </c>
      <c r="D89" t="s">
        <v>2380</v>
      </c>
      <c r="E89" t="s">
        <v>2380</v>
      </c>
      <c r="F89" t="s">
        <v>2382</v>
      </c>
      <c r="G89">
        <v>1</v>
      </c>
      <c r="H89" t="s">
        <v>2381</v>
      </c>
      <c r="L89" t="s">
        <v>2286</v>
      </c>
      <c r="M89" t="str">
        <f t="shared" si="4"/>
        <v>No</v>
      </c>
      <c r="N89" t="str">
        <f t="shared" si="5"/>
        <v>Yes</v>
      </c>
      <c r="O89">
        <v>34.96</v>
      </c>
      <c r="P89" t="str">
        <f t="shared" si="6"/>
        <v>Obesity</v>
      </c>
      <c r="Q89">
        <v>4.34</v>
      </c>
      <c r="R89" t="str">
        <f t="shared" si="7"/>
        <v>Normal</v>
      </c>
      <c r="S89" t="s">
        <v>2380</v>
      </c>
      <c r="T89" t="s">
        <v>2382</v>
      </c>
      <c r="U89">
        <v>1</v>
      </c>
    </row>
    <row r="90" spans="1:21" x14ac:dyDescent="0.3">
      <c r="A90" t="s">
        <v>2285</v>
      </c>
      <c r="B90">
        <v>33.11</v>
      </c>
      <c r="C90">
        <v>10.51</v>
      </c>
      <c r="D90" t="s">
        <v>2380</v>
      </c>
      <c r="E90" t="s">
        <v>2380</v>
      </c>
      <c r="F90" t="s">
        <v>2380</v>
      </c>
      <c r="G90">
        <v>0</v>
      </c>
      <c r="H90" t="s">
        <v>2381</v>
      </c>
      <c r="L90" t="s">
        <v>2285</v>
      </c>
      <c r="M90" t="str">
        <f t="shared" si="4"/>
        <v>No</v>
      </c>
      <c r="N90" t="str">
        <f t="shared" si="5"/>
        <v>Yes</v>
      </c>
      <c r="O90">
        <v>33.11</v>
      </c>
      <c r="P90" t="str">
        <f t="shared" si="6"/>
        <v>Obesity</v>
      </c>
      <c r="Q90">
        <v>10.51</v>
      </c>
      <c r="R90" t="str">
        <f t="shared" si="7"/>
        <v>Diabetes</v>
      </c>
      <c r="S90" t="s">
        <v>2380</v>
      </c>
      <c r="T90" t="s">
        <v>2380</v>
      </c>
      <c r="U90">
        <v>0</v>
      </c>
    </row>
    <row r="91" spans="1:21" x14ac:dyDescent="0.3">
      <c r="A91" t="s">
        <v>2284</v>
      </c>
      <c r="B91">
        <v>54.74</v>
      </c>
      <c r="C91">
        <v>5.84</v>
      </c>
      <c r="D91" t="s">
        <v>2381</v>
      </c>
      <c r="E91" t="s">
        <v>2380</v>
      </c>
      <c r="F91" t="s">
        <v>2382</v>
      </c>
      <c r="G91">
        <v>1</v>
      </c>
      <c r="H91" t="s">
        <v>2381</v>
      </c>
      <c r="L91" t="s">
        <v>2284</v>
      </c>
      <c r="M91" t="str">
        <f t="shared" si="4"/>
        <v>Yes</v>
      </c>
      <c r="N91" t="str">
        <f t="shared" si="5"/>
        <v>Yes</v>
      </c>
      <c r="O91">
        <v>54.74</v>
      </c>
      <c r="P91" t="str">
        <f t="shared" si="6"/>
        <v>Obesity</v>
      </c>
      <c r="Q91">
        <v>5.84</v>
      </c>
      <c r="R91" t="str">
        <f t="shared" si="7"/>
        <v>Prediabetes</v>
      </c>
      <c r="S91" t="s">
        <v>2380</v>
      </c>
      <c r="T91" t="s">
        <v>2382</v>
      </c>
      <c r="U91">
        <v>1</v>
      </c>
    </row>
    <row r="92" spans="1:21" x14ac:dyDescent="0.3">
      <c r="A92" t="s">
        <v>2283</v>
      </c>
      <c r="B92">
        <v>32.56</v>
      </c>
      <c r="C92">
        <v>5.41</v>
      </c>
      <c r="D92" t="s">
        <v>2380</v>
      </c>
      <c r="E92" t="s">
        <v>2380</v>
      </c>
      <c r="F92" t="s">
        <v>2382</v>
      </c>
      <c r="G92">
        <v>1</v>
      </c>
      <c r="H92" t="s">
        <v>2381</v>
      </c>
      <c r="L92" t="s">
        <v>2283</v>
      </c>
      <c r="M92" t="str">
        <f t="shared" si="4"/>
        <v>No</v>
      </c>
      <c r="N92" t="str">
        <f t="shared" si="5"/>
        <v>Yes</v>
      </c>
      <c r="O92">
        <v>32.56</v>
      </c>
      <c r="P92" t="str">
        <f t="shared" si="6"/>
        <v>Obesity</v>
      </c>
      <c r="Q92">
        <v>5.41</v>
      </c>
      <c r="R92" t="str">
        <f t="shared" si="7"/>
        <v>Normal</v>
      </c>
      <c r="S92" t="s">
        <v>2380</v>
      </c>
      <c r="T92" t="s">
        <v>2382</v>
      </c>
      <c r="U92">
        <v>1</v>
      </c>
    </row>
    <row r="93" spans="1:21" x14ac:dyDescent="0.3">
      <c r="A93" t="s">
        <v>2282</v>
      </c>
      <c r="B93">
        <v>39.049999999999997</v>
      </c>
      <c r="C93">
        <v>6.06</v>
      </c>
      <c r="D93" t="s">
        <v>2380</v>
      </c>
      <c r="E93" t="s">
        <v>2380</v>
      </c>
      <c r="F93" t="s">
        <v>2380</v>
      </c>
      <c r="G93">
        <v>1</v>
      </c>
      <c r="H93" t="s">
        <v>2381</v>
      </c>
      <c r="L93" t="s">
        <v>2282</v>
      </c>
      <c r="M93" t="str">
        <f t="shared" si="4"/>
        <v>No</v>
      </c>
      <c r="N93" t="str">
        <f t="shared" si="5"/>
        <v>Yes</v>
      </c>
      <c r="O93">
        <v>39.049999999999997</v>
      </c>
      <c r="P93" t="str">
        <f t="shared" si="6"/>
        <v>Obesity</v>
      </c>
      <c r="Q93">
        <v>6.06</v>
      </c>
      <c r="R93" t="str">
        <f t="shared" si="7"/>
        <v>Prediabetes</v>
      </c>
      <c r="S93" t="s">
        <v>2380</v>
      </c>
      <c r="T93" t="s">
        <v>2380</v>
      </c>
      <c r="U93">
        <v>1</v>
      </c>
    </row>
    <row r="94" spans="1:21" x14ac:dyDescent="0.3">
      <c r="A94" t="s">
        <v>2281</v>
      </c>
      <c r="B94">
        <v>42.75</v>
      </c>
      <c r="C94">
        <v>4.22</v>
      </c>
      <c r="D94" t="s">
        <v>2380</v>
      </c>
      <c r="E94" t="s">
        <v>2380</v>
      </c>
      <c r="F94" t="s">
        <v>2380</v>
      </c>
      <c r="G94">
        <v>0</v>
      </c>
      <c r="H94" t="s">
        <v>2381</v>
      </c>
      <c r="L94" t="s">
        <v>2281</v>
      </c>
      <c r="M94" t="str">
        <f t="shared" si="4"/>
        <v>No</v>
      </c>
      <c r="N94" t="str">
        <f t="shared" si="5"/>
        <v>Yes</v>
      </c>
      <c r="O94">
        <v>42.75</v>
      </c>
      <c r="P94" t="str">
        <f t="shared" si="6"/>
        <v>Obesity</v>
      </c>
      <c r="Q94">
        <v>4.22</v>
      </c>
      <c r="R94" t="str">
        <f t="shared" si="7"/>
        <v>Normal</v>
      </c>
      <c r="S94" t="s">
        <v>2380</v>
      </c>
      <c r="T94" t="s">
        <v>2380</v>
      </c>
      <c r="U94">
        <v>0</v>
      </c>
    </row>
    <row r="95" spans="1:21" x14ac:dyDescent="0.3">
      <c r="A95" t="s">
        <v>2280</v>
      </c>
      <c r="B95">
        <v>50.58</v>
      </c>
      <c r="C95">
        <v>5.12</v>
      </c>
      <c r="D95" t="s">
        <v>2380</v>
      </c>
      <c r="E95" t="s">
        <v>2380</v>
      </c>
      <c r="F95" t="s">
        <v>2380</v>
      </c>
      <c r="G95">
        <v>2</v>
      </c>
      <c r="H95" t="s">
        <v>2381</v>
      </c>
      <c r="L95" t="s">
        <v>2280</v>
      </c>
      <c r="M95" t="str">
        <f t="shared" si="4"/>
        <v>No</v>
      </c>
      <c r="N95" t="str">
        <f t="shared" si="5"/>
        <v>Yes</v>
      </c>
      <c r="O95">
        <v>50.58</v>
      </c>
      <c r="P95" t="str">
        <f t="shared" si="6"/>
        <v>Obesity</v>
      </c>
      <c r="Q95">
        <v>5.12</v>
      </c>
      <c r="R95" t="str">
        <f t="shared" si="7"/>
        <v>Normal</v>
      </c>
      <c r="S95" t="s">
        <v>2380</v>
      </c>
      <c r="T95" t="s">
        <v>2380</v>
      </c>
      <c r="U95">
        <v>2</v>
      </c>
    </row>
    <row r="96" spans="1:21" x14ac:dyDescent="0.3">
      <c r="A96" t="s">
        <v>2279</v>
      </c>
      <c r="B96">
        <v>30.495000000000001</v>
      </c>
      <c r="C96">
        <v>4.57</v>
      </c>
      <c r="D96" t="s">
        <v>2381</v>
      </c>
      <c r="E96" t="s">
        <v>2380</v>
      </c>
      <c r="F96" t="s">
        <v>2380</v>
      </c>
      <c r="G96">
        <v>0</v>
      </c>
      <c r="H96" t="s">
        <v>2381</v>
      </c>
      <c r="L96" t="s">
        <v>2279</v>
      </c>
      <c r="M96" t="str">
        <f t="shared" si="4"/>
        <v>Yes</v>
      </c>
      <c r="N96" t="str">
        <f t="shared" si="5"/>
        <v>Yes</v>
      </c>
      <c r="O96">
        <v>30.495000000000001</v>
      </c>
      <c r="P96" t="str">
        <f t="shared" si="6"/>
        <v>Obesity</v>
      </c>
      <c r="Q96">
        <v>4.57</v>
      </c>
      <c r="R96" t="str">
        <f t="shared" si="7"/>
        <v>Normal</v>
      </c>
      <c r="S96" t="s">
        <v>2380</v>
      </c>
      <c r="T96" t="s">
        <v>2380</v>
      </c>
      <c r="U96">
        <v>0</v>
      </c>
    </row>
    <row r="97" spans="1:21" x14ac:dyDescent="0.3">
      <c r="A97" t="s">
        <v>2278</v>
      </c>
      <c r="B97">
        <v>48.31</v>
      </c>
      <c r="C97">
        <v>9.58</v>
      </c>
      <c r="D97" t="s">
        <v>2381</v>
      </c>
      <c r="E97" t="s">
        <v>2380</v>
      </c>
      <c r="F97" t="s">
        <v>2380</v>
      </c>
      <c r="G97">
        <v>2</v>
      </c>
      <c r="H97" t="s">
        <v>2381</v>
      </c>
      <c r="L97" t="s">
        <v>2278</v>
      </c>
      <c r="M97" t="str">
        <f t="shared" si="4"/>
        <v>Yes</v>
      </c>
      <c r="N97" t="str">
        <f t="shared" si="5"/>
        <v>Yes</v>
      </c>
      <c r="O97">
        <v>48.31</v>
      </c>
      <c r="P97" t="str">
        <f t="shared" si="6"/>
        <v>Obesity</v>
      </c>
      <c r="Q97">
        <v>9.58</v>
      </c>
      <c r="R97" t="str">
        <f t="shared" si="7"/>
        <v>Diabetes</v>
      </c>
      <c r="S97" t="s">
        <v>2380</v>
      </c>
      <c r="T97" t="s">
        <v>2380</v>
      </c>
      <c r="U97">
        <v>2</v>
      </c>
    </row>
    <row r="98" spans="1:21" x14ac:dyDescent="0.3">
      <c r="A98" t="s">
        <v>2277</v>
      </c>
      <c r="B98">
        <v>48.99</v>
      </c>
      <c r="C98">
        <v>9.7799999999999994</v>
      </c>
      <c r="D98" t="s">
        <v>2381</v>
      </c>
      <c r="E98" t="s">
        <v>2380</v>
      </c>
      <c r="F98" t="s">
        <v>2380</v>
      </c>
      <c r="G98">
        <v>1</v>
      </c>
      <c r="H98" t="s">
        <v>2381</v>
      </c>
      <c r="L98" t="s">
        <v>2277</v>
      </c>
      <c r="M98" t="str">
        <f t="shared" si="4"/>
        <v>Yes</v>
      </c>
      <c r="N98" t="str">
        <f t="shared" si="5"/>
        <v>Yes</v>
      </c>
      <c r="O98">
        <v>48.99</v>
      </c>
      <c r="P98" t="str">
        <f t="shared" si="6"/>
        <v>Obesity</v>
      </c>
      <c r="Q98">
        <v>9.7799999999999994</v>
      </c>
      <c r="R98" t="str">
        <f t="shared" si="7"/>
        <v>Diabetes</v>
      </c>
      <c r="S98" t="s">
        <v>2380</v>
      </c>
      <c r="T98" t="s">
        <v>2380</v>
      </c>
      <c r="U98">
        <v>1</v>
      </c>
    </row>
    <row r="99" spans="1:21" x14ac:dyDescent="0.3">
      <c r="A99" t="s">
        <v>2276</v>
      </c>
      <c r="B99">
        <v>38.39</v>
      </c>
      <c r="C99">
        <v>4.1100000000000003</v>
      </c>
      <c r="D99" t="s">
        <v>2381</v>
      </c>
      <c r="E99" t="s">
        <v>2380</v>
      </c>
      <c r="F99" t="s">
        <v>2380</v>
      </c>
      <c r="G99">
        <v>0</v>
      </c>
      <c r="H99" t="s">
        <v>2381</v>
      </c>
      <c r="L99" t="s">
        <v>2276</v>
      </c>
      <c r="M99" t="str">
        <f t="shared" si="4"/>
        <v>Yes</v>
      </c>
      <c r="N99" t="str">
        <f t="shared" si="5"/>
        <v>Yes</v>
      </c>
      <c r="O99">
        <v>38.39</v>
      </c>
      <c r="P99" t="str">
        <f t="shared" si="6"/>
        <v>Obesity</v>
      </c>
      <c r="Q99">
        <v>4.1100000000000003</v>
      </c>
      <c r="R99" t="str">
        <f t="shared" si="7"/>
        <v>Normal</v>
      </c>
      <c r="S99" t="s">
        <v>2380</v>
      </c>
      <c r="T99" t="s">
        <v>2380</v>
      </c>
      <c r="U99">
        <v>0</v>
      </c>
    </row>
    <row r="100" spans="1:21" x14ac:dyDescent="0.3">
      <c r="A100" t="s">
        <v>2275</v>
      </c>
      <c r="B100">
        <v>44.34</v>
      </c>
      <c r="C100">
        <v>4.0199999999999996</v>
      </c>
      <c r="D100" t="s">
        <v>2381</v>
      </c>
      <c r="E100" t="s">
        <v>2380</v>
      </c>
      <c r="F100" t="s">
        <v>2380</v>
      </c>
      <c r="G100">
        <v>2</v>
      </c>
      <c r="H100" t="s">
        <v>2381</v>
      </c>
      <c r="L100" t="s">
        <v>2275</v>
      </c>
      <c r="M100" t="str">
        <f t="shared" si="4"/>
        <v>Yes</v>
      </c>
      <c r="N100" t="str">
        <f t="shared" si="5"/>
        <v>Yes</v>
      </c>
      <c r="O100">
        <v>44.34</v>
      </c>
      <c r="P100" t="str">
        <f t="shared" si="6"/>
        <v>Obesity</v>
      </c>
      <c r="Q100">
        <v>4.0199999999999996</v>
      </c>
      <c r="R100" t="str">
        <f t="shared" si="7"/>
        <v>Normal</v>
      </c>
      <c r="S100" t="s">
        <v>2380</v>
      </c>
      <c r="T100" t="s">
        <v>2380</v>
      </c>
      <c r="U100">
        <v>2</v>
      </c>
    </row>
    <row r="101" spans="1:21" x14ac:dyDescent="0.3">
      <c r="A101" t="s">
        <v>2274</v>
      </c>
      <c r="B101">
        <v>41.51</v>
      </c>
      <c r="C101">
        <v>6.92</v>
      </c>
      <c r="D101" t="s">
        <v>2380</v>
      </c>
      <c r="E101" t="s">
        <v>2380</v>
      </c>
      <c r="F101" t="s">
        <v>2380</v>
      </c>
      <c r="G101">
        <v>0</v>
      </c>
      <c r="H101" t="s">
        <v>2381</v>
      </c>
      <c r="L101" t="s">
        <v>2274</v>
      </c>
      <c r="M101" t="str">
        <f t="shared" si="4"/>
        <v>No</v>
      </c>
      <c r="N101" t="str">
        <f t="shared" si="5"/>
        <v>Yes</v>
      </c>
      <c r="O101">
        <v>41.51</v>
      </c>
      <c r="P101" t="str">
        <f t="shared" si="6"/>
        <v>Obesity</v>
      </c>
      <c r="Q101">
        <v>6.92</v>
      </c>
      <c r="R101" t="str">
        <f t="shared" si="7"/>
        <v>Diabetes</v>
      </c>
      <c r="S101" t="s">
        <v>2380</v>
      </c>
      <c r="T101" t="s">
        <v>2380</v>
      </c>
      <c r="U101">
        <v>0</v>
      </c>
    </row>
    <row r="102" spans="1:21" x14ac:dyDescent="0.3">
      <c r="A102" t="s">
        <v>2273</v>
      </c>
      <c r="B102">
        <v>48.2</v>
      </c>
      <c r="C102">
        <v>4.84</v>
      </c>
      <c r="D102" t="s">
        <v>2380</v>
      </c>
      <c r="E102" t="s">
        <v>2380</v>
      </c>
      <c r="F102" t="s">
        <v>2380</v>
      </c>
      <c r="G102">
        <v>0</v>
      </c>
      <c r="H102" t="s">
        <v>2381</v>
      </c>
      <c r="L102" t="s">
        <v>2273</v>
      </c>
      <c r="M102" t="str">
        <f t="shared" si="4"/>
        <v>No</v>
      </c>
      <c r="N102" t="str">
        <f t="shared" si="5"/>
        <v>Yes</v>
      </c>
      <c r="O102">
        <v>48.2</v>
      </c>
      <c r="P102" t="str">
        <f t="shared" si="6"/>
        <v>Obesity</v>
      </c>
      <c r="Q102">
        <v>4.84</v>
      </c>
      <c r="R102" t="str">
        <f t="shared" si="7"/>
        <v>Normal</v>
      </c>
      <c r="S102" t="s">
        <v>2380</v>
      </c>
      <c r="T102" t="s">
        <v>2380</v>
      </c>
      <c r="U102">
        <v>0</v>
      </c>
    </row>
    <row r="103" spans="1:21" x14ac:dyDescent="0.3">
      <c r="A103" t="s">
        <v>2272</v>
      </c>
      <c r="B103">
        <v>35.75</v>
      </c>
      <c r="C103">
        <v>8</v>
      </c>
      <c r="D103" t="s">
        <v>2381</v>
      </c>
      <c r="E103" t="s">
        <v>2380</v>
      </c>
      <c r="F103" t="s">
        <v>2380</v>
      </c>
      <c r="G103">
        <v>0</v>
      </c>
      <c r="H103" t="s">
        <v>2381</v>
      </c>
      <c r="L103" t="s">
        <v>2272</v>
      </c>
      <c r="M103" t="str">
        <f t="shared" si="4"/>
        <v>Yes</v>
      </c>
      <c r="N103" t="str">
        <f t="shared" si="5"/>
        <v>Yes</v>
      </c>
      <c r="O103">
        <v>35.75</v>
      </c>
      <c r="P103" t="str">
        <f t="shared" si="6"/>
        <v>Obesity</v>
      </c>
      <c r="Q103">
        <v>8</v>
      </c>
      <c r="R103" t="str">
        <f t="shared" si="7"/>
        <v>Diabetes</v>
      </c>
      <c r="S103" t="s">
        <v>2380</v>
      </c>
      <c r="T103" t="s">
        <v>2380</v>
      </c>
      <c r="U103">
        <v>0</v>
      </c>
    </row>
    <row r="104" spans="1:21" x14ac:dyDescent="0.3">
      <c r="A104" t="s">
        <v>2271</v>
      </c>
      <c r="B104">
        <v>53.81</v>
      </c>
      <c r="C104">
        <v>8.77</v>
      </c>
      <c r="D104" t="s">
        <v>2381</v>
      </c>
      <c r="E104" t="s">
        <v>2380</v>
      </c>
      <c r="F104" t="s">
        <v>2380</v>
      </c>
      <c r="G104">
        <v>0</v>
      </c>
      <c r="H104" t="s">
        <v>2381</v>
      </c>
      <c r="L104" t="s">
        <v>2271</v>
      </c>
      <c r="M104" t="str">
        <f t="shared" si="4"/>
        <v>Yes</v>
      </c>
      <c r="N104" t="str">
        <f t="shared" si="5"/>
        <v>Yes</v>
      </c>
      <c r="O104">
        <v>53.81</v>
      </c>
      <c r="P104" t="str">
        <f t="shared" si="6"/>
        <v>Obesity</v>
      </c>
      <c r="Q104">
        <v>8.77</v>
      </c>
      <c r="R104" t="str">
        <f t="shared" si="7"/>
        <v>Diabetes</v>
      </c>
      <c r="S104" t="s">
        <v>2380</v>
      </c>
      <c r="T104" t="s">
        <v>2380</v>
      </c>
      <c r="U104">
        <v>0</v>
      </c>
    </row>
    <row r="105" spans="1:21" x14ac:dyDescent="0.3">
      <c r="A105" t="s">
        <v>2270</v>
      </c>
      <c r="B105">
        <v>49.48</v>
      </c>
      <c r="C105">
        <v>4.96</v>
      </c>
      <c r="D105" t="s">
        <v>2380</v>
      </c>
      <c r="E105" t="s">
        <v>2380</v>
      </c>
      <c r="F105" t="s">
        <v>2382</v>
      </c>
      <c r="G105">
        <v>1</v>
      </c>
      <c r="H105" t="s">
        <v>2381</v>
      </c>
      <c r="L105" t="s">
        <v>2270</v>
      </c>
      <c r="M105" t="str">
        <f t="shared" si="4"/>
        <v>No</v>
      </c>
      <c r="N105" t="str">
        <f t="shared" si="5"/>
        <v>Yes</v>
      </c>
      <c r="O105">
        <v>49.48</v>
      </c>
      <c r="P105" t="str">
        <f t="shared" si="6"/>
        <v>Obesity</v>
      </c>
      <c r="Q105">
        <v>4.96</v>
      </c>
      <c r="R105" t="str">
        <f t="shared" si="7"/>
        <v>Normal</v>
      </c>
      <c r="S105" t="s">
        <v>2380</v>
      </c>
      <c r="T105" t="s">
        <v>2382</v>
      </c>
      <c r="U105">
        <v>1</v>
      </c>
    </row>
    <row r="106" spans="1:21" x14ac:dyDescent="0.3">
      <c r="A106" t="s">
        <v>2269</v>
      </c>
      <c r="B106">
        <v>34.1</v>
      </c>
      <c r="C106">
        <v>4.43</v>
      </c>
      <c r="D106" t="s">
        <v>2381</v>
      </c>
      <c r="E106" t="s">
        <v>2380</v>
      </c>
      <c r="F106" t="s">
        <v>2380</v>
      </c>
      <c r="G106">
        <v>0</v>
      </c>
      <c r="H106" t="s">
        <v>2381</v>
      </c>
      <c r="L106" t="s">
        <v>2269</v>
      </c>
      <c r="M106" t="str">
        <f t="shared" si="4"/>
        <v>Yes</v>
      </c>
      <c r="N106" t="str">
        <f t="shared" si="5"/>
        <v>Yes</v>
      </c>
      <c r="O106">
        <v>34.1</v>
      </c>
      <c r="P106" t="str">
        <f t="shared" si="6"/>
        <v>Obesity</v>
      </c>
      <c r="Q106">
        <v>4.43</v>
      </c>
      <c r="R106" t="str">
        <f t="shared" si="7"/>
        <v>Normal</v>
      </c>
      <c r="S106" t="s">
        <v>2380</v>
      </c>
      <c r="T106" t="s">
        <v>2380</v>
      </c>
      <c r="U106">
        <v>0</v>
      </c>
    </row>
    <row r="107" spans="1:21" x14ac:dyDescent="0.3">
      <c r="A107" t="s">
        <v>2268</v>
      </c>
      <c r="B107">
        <v>35.299999999999997</v>
      </c>
      <c r="C107">
        <v>5.82</v>
      </c>
      <c r="D107" t="s">
        <v>2381</v>
      </c>
      <c r="E107" t="s">
        <v>2380</v>
      </c>
      <c r="F107" t="s">
        <v>2382</v>
      </c>
      <c r="G107">
        <v>1</v>
      </c>
      <c r="H107" t="s">
        <v>2381</v>
      </c>
      <c r="L107" t="s">
        <v>2268</v>
      </c>
      <c r="M107" t="str">
        <f t="shared" si="4"/>
        <v>Yes</v>
      </c>
      <c r="N107" t="str">
        <f t="shared" si="5"/>
        <v>Yes</v>
      </c>
      <c r="O107">
        <v>35.299999999999997</v>
      </c>
      <c r="P107" t="str">
        <f t="shared" si="6"/>
        <v>Obesity</v>
      </c>
      <c r="Q107">
        <v>5.82</v>
      </c>
      <c r="R107" t="str">
        <f t="shared" si="7"/>
        <v>Prediabetes</v>
      </c>
      <c r="S107" t="s">
        <v>2380</v>
      </c>
      <c r="T107" t="s">
        <v>2382</v>
      </c>
      <c r="U107">
        <v>1</v>
      </c>
    </row>
    <row r="108" spans="1:21" x14ac:dyDescent="0.3">
      <c r="A108" t="s">
        <v>2267</v>
      </c>
      <c r="B108">
        <v>43.83</v>
      </c>
      <c r="C108">
        <v>6.03</v>
      </c>
      <c r="D108" t="s">
        <v>2381</v>
      </c>
      <c r="E108" t="s">
        <v>2380</v>
      </c>
      <c r="F108" t="s">
        <v>2380</v>
      </c>
      <c r="G108">
        <v>2</v>
      </c>
      <c r="H108" t="s">
        <v>2381</v>
      </c>
      <c r="L108" t="s">
        <v>2267</v>
      </c>
      <c r="M108" t="str">
        <f t="shared" si="4"/>
        <v>Yes</v>
      </c>
      <c r="N108" t="str">
        <f t="shared" si="5"/>
        <v>Yes</v>
      </c>
      <c r="O108">
        <v>43.83</v>
      </c>
      <c r="P108" t="str">
        <f t="shared" si="6"/>
        <v>Obesity</v>
      </c>
      <c r="Q108">
        <v>6.03</v>
      </c>
      <c r="R108" t="str">
        <f t="shared" si="7"/>
        <v>Prediabetes</v>
      </c>
      <c r="S108" t="s">
        <v>2380</v>
      </c>
      <c r="T108" t="s">
        <v>2380</v>
      </c>
      <c r="U108">
        <v>2</v>
      </c>
    </row>
    <row r="109" spans="1:21" x14ac:dyDescent="0.3">
      <c r="A109" t="s">
        <v>2266</v>
      </c>
      <c r="B109">
        <v>50.07</v>
      </c>
      <c r="C109">
        <v>9.27</v>
      </c>
      <c r="D109" t="s">
        <v>2380</v>
      </c>
      <c r="E109" t="s">
        <v>2380</v>
      </c>
      <c r="F109" t="s">
        <v>2380</v>
      </c>
      <c r="G109">
        <v>0</v>
      </c>
      <c r="H109" t="s">
        <v>2381</v>
      </c>
      <c r="L109" t="s">
        <v>2266</v>
      </c>
      <c r="M109" t="str">
        <f t="shared" si="4"/>
        <v>No</v>
      </c>
      <c r="N109" t="str">
        <f t="shared" si="5"/>
        <v>Yes</v>
      </c>
      <c r="O109">
        <v>50.07</v>
      </c>
      <c r="P109" t="str">
        <f t="shared" si="6"/>
        <v>Obesity</v>
      </c>
      <c r="Q109">
        <v>9.27</v>
      </c>
      <c r="R109" t="str">
        <f t="shared" si="7"/>
        <v>Diabetes</v>
      </c>
      <c r="S109" t="s">
        <v>2380</v>
      </c>
      <c r="T109" t="s">
        <v>2380</v>
      </c>
      <c r="U109">
        <v>0</v>
      </c>
    </row>
    <row r="110" spans="1:21" x14ac:dyDescent="0.3">
      <c r="A110" t="s">
        <v>2265</v>
      </c>
      <c r="B110">
        <v>32.774999999999999</v>
      </c>
      <c r="C110">
        <v>5.53</v>
      </c>
      <c r="D110" t="s">
        <v>2380</v>
      </c>
      <c r="E110" t="s">
        <v>2380</v>
      </c>
      <c r="F110" t="s">
        <v>2380</v>
      </c>
      <c r="G110">
        <v>0</v>
      </c>
      <c r="H110" t="s">
        <v>2381</v>
      </c>
      <c r="L110" t="s">
        <v>2265</v>
      </c>
      <c r="M110" t="str">
        <f t="shared" si="4"/>
        <v>No</v>
      </c>
      <c r="N110" t="str">
        <f t="shared" si="5"/>
        <v>Yes</v>
      </c>
      <c r="O110">
        <v>32.774999999999999</v>
      </c>
      <c r="P110" t="str">
        <f t="shared" si="6"/>
        <v>Obesity</v>
      </c>
      <c r="Q110">
        <v>5.53</v>
      </c>
      <c r="R110" t="str">
        <f t="shared" si="7"/>
        <v>Normal</v>
      </c>
      <c r="S110" t="s">
        <v>2380</v>
      </c>
      <c r="T110" t="s">
        <v>2380</v>
      </c>
      <c r="U110">
        <v>0</v>
      </c>
    </row>
    <row r="111" spans="1:21" x14ac:dyDescent="0.3">
      <c r="A111" t="s">
        <v>2264</v>
      </c>
      <c r="B111">
        <v>34.104999999999997</v>
      </c>
      <c r="C111">
        <v>5.07</v>
      </c>
      <c r="D111" t="s">
        <v>2380</v>
      </c>
      <c r="E111" t="s">
        <v>2380</v>
      </c>
      <c r="F111" t="s">
        <v>2380</v>
      </c>
      <c r="G111">
        <v>1</v>
      </c>
      <c r="H111" t="s">
        <v>2381</v>
      </c>
      <c r="L111" t="s">
        <v>2264</v>
      </c>
      <c r="M111" t="str">
        <f t="shared" si="4"/>
        <v>No</v>
      </c>
      <c r="N111" t="str">
        <f t="shared" si="5"/>
        <v>Yes</v>
      </c>
      <c r="O111">
        <v>34.104999999999997</v>
      </c>
      <c r="P111" t="str">
        <f t="shared" si="6"/>
        <v>Obesity</v>
      </c>
      <c r="Q111">
        <v>5.07</v>
      </c>
      <c r="R111" t="str">
        <f t="shared" si="7"/>
        <v>Normal</v>
      </c>
      <c r="S111" t="s">
        <v>2380</v>
      </c>
      <c r="T111" t="s">
        <v>2380</v>
      </c>
      <c r="U111">
        <v>1</v>
      </c>
    </row>
    <row r="112" spans="1:21" x14ac:dyDescent="0.3">
      <c r="A112" t="s">
        <v>2263</v>
      </c>
      <c r="B112">
        <v>48.93</v>
      </c>
      <c r="C112">
        <v>11.17</v>
      </c>
      <c r="D112" t="s">
        <v>2381</v>
      </c>
      <c r="E112" t="s">
        <v>2380</v>
      </c>
      <c r="F112" t="s">
        <v>2380</v>
      </c>
      <c r="G112">
        <v>1</v>
      </c>
      <c r="H112" t="s">
        <v>2381</v>
      </c>
      <c r="L112" t="s">
        <v>2263</v>
      </c>
      <c r="M112" t="str">
        <f t="shared" si="4"/>
        <v>Yes</v>
      </c>
      <c r="N112" t="str">
        <f t="shared" si="5"/>
        <v>Yes</v>
      </c>
      <c r="O112">
        <v>48.93</v>
      </c>
      <c r="P112" t="str">
        <f t="shared" si="6"/>
        <v>Obesity</v>
      </c>
      <c r="Q112">
        <v>11.17</v>
      </c>
      <c r="R112" t="str">
        <f t="shared" si="7"/>
        <v>Diabetes</v>
      </c>
      <c r="S112" t="s">
        <v>2380</v>
      </c>
      <c r="T112" t="s">
        <v>2380</v>
      </c>
      <c r="U112">
        <v>1</v>
      </c>
    </row>
    <row r="113" spans="1:21" x14ac:dyDescent="0.3">
      <c r="A113" t="s">
        <v>2262</v>
      </c>
      <c r="B113">
        <v>37.07</v>
      </c>
      <c r="C113">
        <v>6.14</v>
      </c>
      <c r="D113" t="s">
        <v>2381</v>
      </c>
      <c r="E113" t="s">
        <v>2380</v>
      </c>
      <c r="F113" t="s">
        <v>2380</v>
      </c>
      <c r="G113">
        <v>0</v>
      </c>
      <c r="H113" t="s">
        <v>2381</v>
      </c>
      <c r="L113" t="s">
        <v>2262</v>
      </c>
      <c r="M113" t="str">
        <f t="shared" si="4"/>
        <v>Yes</v>
      </c>
      <c r="N113" t="str">
        <f t="shared" si="5"/>
        <v>Yes</v>
      </c>
      <c r="O113">
        <v>37.07</v>
      </c>
      <c r="P113" t="str">
        <f t="shared" si="6"/>
        <v>Obesity</v>
      </c>
      <c r="Q113">
        <v>6.14</v>
      </c>
      <c r="R113" t="str">
        <f t="shared" si="7"/>
        <v>Prediabetes</v>
      </c>
      <c r="S113" t="s">
        <v>2380</v>
      </c>
      <c r="T113" t="s">
        <v>2380</v>
      </c>
      <c r="U113">
        <v>0</v>
      </c>
    </row>
    <row r="114" spans="1:21" x14ac:dyDescent="0.3">
      <c r="A114" t="s">
        <v>2261</v>
      </c>
      <c r="B114">
        <v>51.51</v>
      </c>
      <c r="C114">
        <v>6.26</v>
      </c>
      <c r="D114" t="s">
        <v>2381</v>
      </c>
      <c r="E114" t="s">
        <v>2380</v>
      </c>
      <c r="F114" t="s">
        <v>2382</v>
      </c>
      <c r="G114">
        <v>1</v>
      </c>
      <c r="H114" t="s">
        <v>2381</v>
      </c>
      <c r="L114" t="s">
        <v>2261</v>
      </c>
      <c r="M114" t="str">
        <f t="shared" si="4"/>
        <v>Yes</v>
      </c>
      <c r="N114" t="str">
        <f t="shared" si="5"/>
        <v>Yes</v>
      </c>
      <c r="O114">
        <v>51.51</v>
      </c>
      <c r="P114" t="str">
        <f t="shared" si="6"/>
        <v>Obesity</v>
      </c>
      <c r="Q114">
        <v>6.26</v>
      </c>
      <c r="R114" t="str">
        <f t="shared" si="7"/>
        <v>Prediabetes</v>
      </c>
      <c r="S114" t="s">
        <v>2380</v>
      </c>
      <c r="T114" t="s">
        <v>2382</v>
      </c>
      <c r="U114">
        <v>1</v>
      </c>
    </row>
    <row r="115" spans="1:21" x14ac:dyDescent="0.3">
      <c r="A115" t="s">
        <v>2260</v>
      </c>
      <c r="B115">
        <v>34.799999999999997</v>
      </c>
      <c r="C115">
        <v>4.72</v>
      </c>
      <c r="D115" t="s">
        <v>2381</v>
      </c>
      <c r="E115" t="s">
        <v>2380</v>
      </c>
      <c r="F115" t="s">
        <v>2380</v>
      </c>
      <c r="G115">
        <v>0</v>
      </c>
      <c r="H115" t="s">
        <v>2381</v>
      </c>
      <c r="L115" t="s">
        <v>2260</v>
      </c>
      <c r="M115" t="str">
        <f t="shared" si="4"/>
        <v>Yes</v>
      </c>
      <c r="N115" t="str">
        <f t="shared" si="5"/>
        <v>Yes</v>
      </c>
      <c r="O115">
        <v>34.799999999999997</v>
      </c>
      <c r="P115" t="str">
        <f t="shared" si="6"/>
        <v>Obesity</v>
      </c>
      <c r="Q115">
        <v>4.72</v>
      </c>
      <c r="R115" t="str">
        <f t="shared" si="7"/>
        <v>Normal</v>
      </c>
      <c r="S115" t="s">
        <v>2380</v>
      </c>
      <c r="T115" t="s">
        <v>2380</v>
      </c>
      <c r="U115">
        <v>0</v>
      </c>
    </row>
    <row r="116" spans="1:21" x14ac:dyDescent="0.3">
      <c r="A116" t="s">
        <v>2259</v>
      </c>
      <c r="B116">
        <v>36.67</v>
      </c>
      <c r="C116">
        <v>5.18</v>
      </c>
      <c r="D116" t="s">
        <v>2380</v>
      </c>
      <c r="E116" t="s">
        <v>2380</v>
      </c>
      <c r="F116" t="s">
        <v>2380</v>
      </c>
      <c r="G116">
        <v>1</v>
      </c>
      <c r="H116" t="s">
        <v>2381</v>
      </c>
      <c r="L116" t="s">
        <v>2259</v>
      </c>
      <c r="M116" t="str">
        <f t="shared" si="4"/>
        <v>No</v>
      </c>
      <c r="N116" t="str">
        <f t="shared" si="5"/>
        <v>Yes</v>
      </c>
      <c r="O116">
        <v>36.67</v>
      </c>
      <c r="P116" t="str">
        <f t="shared" si="6"/>
        <v>Obesity</v>
      </c>
      <c r="Q116">
        <v>5.18</v>
      </c>
      <c r="R116" t="str">
        <f t="shared" si="7"/>
        <v>Normal</v>
      </c>
      <c r="S116" t="s">
        <v>2380</v>
      </c>
      <c r="T116" t="s">
        <v>2380</v>
      </c>
      <c r="U116">
        <v>1</v>
      </c>
    </row>
    <row r="117" spans="1:21" x14ac:dyDescent="0.3">
      <c r="A117" t="s">
        <v>2258</v>
      </c>
      <c r="B117">
        <v>30.9</v>
      </c>
      <c r="C117">
        <v>9.4</v>
      </c>
      <c r="D117" t="s">
        <v>2380</v>
      </c>
      <c r="E117" t="s">
        <v>2380</v>
      </c>
      <c r="F117" t="s">
        <v>2380</v>
      </c>
      <c r="G117">
        <v>2</v>
      </c>
      <c r="H117" t="s">
        <v>2381</v>
      </c>
      <c r="L117" t="s">
        <v>2258</v>
      </c>
      <c r="M117" t="str">
        <f t="shared" si="4"/>
        <v>No</v>
      </c>
      <c r="N117" t="str">
        <f t="shared" si="5"/>
        <v>Yes</v>
      </c>
      <c r="O117">
        <v>30.9</v>
      </c>
      <c r="P117" t="str">
        <f t="shared" si="6"/>
        <v>Obesity</v>
      </c>
      <c r="Q117">
        <v>9.4</v>
      </c>
      <c r="R117" t="str">
        <f t="shared" si="7"/>
        <v>Diabetes</v>
      </c>
      <c r="S117" t="s">
        <v>2380</v>
      </c>
      <c r="T117" t="s">
        <v>2380</v>
      </c>
      <c r="U117">
        <v>2</v>
      </c>
    </row>
    <row r="118" spans="1:21" x14ac:dyDescent="0.3">
      <c r="A118" t="s">
        <v>2257</v>
      </c>
      <c r="B118">
        <v>30.495000000000001</v>
      </c>
      <c r="C118">
        <v>6.29</v>
      </c>
      <c r="D118" t="s">
        <v>2380</v>
      </c>
      <c r="E118" t="s">
        <v>2380</v>
      </c>
      <c r="F118" t="s">
        <v>2380</v>
      </c>
      <c r="G118">
        <v>0</v>
      </c>
      <c r="H118" t="s">
        <v>2381</v>
      </c>
      <c r="L118" t="s">
        <v>2257</v>
      </c>
      <c r="M118" t="str">
        <f t="shared" si="4"/>
        <v>No</v>
      </c>
      <c r="N118" t="str">
        <f t="shared" si="5"/>
        <v>Yes</v>
      </c>
      <c r="O118">
        <v>30.495000000000001</v>
      </c>
      <c r="P118" t="str">
        <f t="shared" si="6"/>
        <v>Obesity</v>
      </c>
      <c r="Q118">
        <v>6.29</v>
      </c>
      <c r="R118" t="str">
        <f t="shared" si="7"/>
        <v>Prediabetes</v>
      </c>
      <c r="S118" t="s">
        <v>2380</v>
      </c>
      <c r="T118" t="s">
        <v>2380</v>
      </c>
      <c r="U118">
        <v>0</v>
      </c>
    </row>
    <row r="119" spans="1:21" x14ac:dyDescent="0.3">
      <c r="A119" t="s">
        <v>2256</v>
      </c>
      <c r="B119">
        <v>44.88</v>
      </c>
      <c r="C119">
        <v>6.04</v>
      </c>
      <c r="D119" t="s">
        <v>2380</v>
      </c>
      <c r="E119" t="s">
        <v>2380</v>
      </c>
      <c r="F119" t="s">
        <v>2382</v>
      </c>
      <c r="G119">
        <v>1</v>
      </c>
      <c r="H119" t="s">
        <v>2381</v>
      </c>
      <c r="L119" t="s">
        <v>2256</v>
      </c>
      <c r="M119" t="str">
        <f t="shared" si="4"/>
        <v>No</v>
      </c>
      <c r="N119" t="str">
        <f t="shared" si="5"/>
        <v>Yes</v>
      </c>
      <c r="O119">
        <v>44.88</v>
      </c>
      <c r="P119" t="str">
        <f t="shared" si="6"/>
        <v>Obesity</v>
      </c>
      <c r="Q119">
        <v>6.04</v>
      </c>
      <c r="R119" t="str">
        <f t="shared" si="7"/>
        <v>Prediabetes</v>
      </c>
      <c r="S119" t="s">
        <v>2380</v>
      </c>
      <c r="T119" t="s">
        <v>2382</v>
      </c>
      <c r="U119">
        <v>1</v>
      </c>
    </row>
    <row r="120" spans="1:21" x14ac:dyDescent="0.3">
      <c r="A120" t="s">
        <v>2255</v>
      </c>
      <c r="B120">
        <v>44.32</v>
      </c>
      <c r="C120">
        <v>10.55</v>
      </c>
      <c r="D120" t="s">
        <v>2380</v>
      </c>
      <c r="E120" t="s">
        <v>2380</v>
      </c>
      <c r="F120" t="s">
        <v>2380</v>
      </c>
      <c r="G120">
        <v>0</v>
      </c>
      <c r="H120" t="s">
        <v>2381</v>
      </c>
      <c r="L120" t="s">
        <v>2255</v>
      </c>
      <c r="M120" t="str">
        <f t="shared" si="4"/>
        <v>No</v>
      </c>
      <c r="N120" t="str">
        <f t="shared" si="5"/>
        <v>Yes</v>
      </c>
      <c r="O120">
        <v>44.32</v>
      </c>
      <c r="P120" t="str">
        <f t="shared" si="6"/>
        <v>Obesity</v>
      </c>
      <c r="Q120">
        <v>10.55</v>
      </c>
      <c r="R120" t="str">
        <f t="shared" si="7"/>
        <v>Diabetes</v>
      </c>
      <c r="S120" t="s">
        <v>2380</v>
      </c>
      <c r="T120" t="s">
        <v>2380</v>
      </c>
      <c r="U120">
        <v>0</v>
      </c>
    </row>
    <row r="121" spans="1:21" x14ac:dyDescent="0.3">
      <c r="A121" t="s">
        <v>2254</v>
      </c>
      <c r="B121">
        <v>46.39</v>
      </c>
      <c r="C121">
        <v>5.09</v>
      </c>
      <c r="D121" t="s">
        <v>2380</v>
      </c>
      <c r="E121" t="s">
        <v>2380</v>
      </c>
      <c r="F121" t="s">
        <v>2380</v>
      </c>
      <c r="G121">
        <v>0</v>
      </c>
      <c r="H121" t="s">
        <v>2381</v>
      </c>
      <c r="L121" t="s">
        <v>2254</v>
      </c>
      <c r="M121" t="str">
        <f t="shared" si="4"/>
        <v>No</v>
      </c>
      <c r="N121" t="str">
        <f t="shared" si="5"/>
        <v>Yes</v>
      </c>
      <c r="O121">
        <v>46.39</v>
      </c>
      <c r="P121" t="str">
        <f t="shared" si="6"/>
        <v>Obesity</v>
      </c>
      <c r="Q121">
        <v>5.09</v>
      </c>
      <c r="R121" t="str">
        <f t="shared" si="7"/>
        <v>Normal</v>
      </c>
      <c r="S121" t="s">
        <v>2380</v>
      </c>
      <c r="T121" t="s">
        <v>2380</v>
      </c>
      <c r="U121">
        <v>0</v>
      </c>
    </row>
    <row r="122" spans="1:21" x14ac:dyDescent="0.3">
      <c r="A122" t="s">
        <v>2253</v>
      </c>
      <c r="B122">
        <v>42.13</v>
      </c>
      <c r="C122">
        <v>5.2</v>
      </c>
      <c r="D122" t="s">
        <v>2381</v>
      </c>
      <c r="E122" t="s">
        <v>2380</v>
      </c>
      <c r="F122" t="s">
        <v>2380</v>
      </c>
      <c r="G122">
        <v>1</v>
      </c>
      <c r="H122" t="s">
        <v>2381</v>
      </c>
      <c r="L122" t="s">
        <v>2253</v>
      </c>
      <c r="M122" t="str">
        <f t="shared" si="4"/>
        <v>Yes</v>
      </c>
      <c r="N122" t="str">
        <f t="shared" si="5"/>
        <v>Yes</v>
      </c>
      <c r="O122">
        <v>42.13</v>
      </c>
      <c r="P122" t="str">
        <f t="shared" si="6"/>
        <v>Obesity</v>
      </c>
      <c r="Q122">
        <v>5.2</v>
      </c>
      <c r="R122" t="str">
        <f t="shared" si="7"/>
        <v>Normal</v>
      </c>
      <c r="S122" t="s">
        <v>2380</v>
      </c>
      <c r="T122" t="s">
        <v>2380</v>
      </c>
      <c r="U122">
        <v>1</v>
      </c>
    </row>
    <row r="123" spans="1:21" x14ac:dyDescent="0.3">
      <c r="A123" t="s">
        <v>2252</v>
      </c>
      <c r="B123">
        <v>30.78</v>
      </c>
      <c r="C123">
        <v>8.4499999999999993</v>
      </c>
      <c r="D123" t="s">
        <v>2381</v>
      </c>
      <c r="E123" t="s">
        <v>2380</v>
      </c>
      <c r="F123" t="s">
        <v>2380</v>
      </c>
      <c r="G123">
        <v>0</v>
      </c>
      <c r="H123" t="s">
        <v>2381</v>
      </c>
      <c r="L123" t="s">
        <v>2252</v>
      </c>
      <c r="M123" t="str">
        <f t="shared" si="4"/>
        <v>Yes</v>
      </c>
      <c r="N123" t="str">
        <f t="shared" si="5"/>
        <v>Yes</v>
      </c>
      <c r="O123">
        <v>30.78</v>
      </c>
      <c r="P123" t="str">
        <f t="shared" si="6"/>
        <v>Obesity</v>
      </c>
      <c r="Q123">
        <v>8.4499999999999993</v>
      </c>
      <c r="R123" t="str">
        <f t="shared" si="7"/>
        <v>Diabetes</v>
      </c>
      <c r="S123" t="s">
        <v>2380</v>
      </c>
      <c r="T123" t="s">
        <v>2380</v>
      </c>
      <c r="U123">
        <v>0</v>
      </c>
    </row>
    <row r="124" spans="1:21" x14ac:dyDescent="0.3">
      <c r="A124" t="s">
        <v>2251</v>
      </c>
      <c r="B124">
        <v>31.35</v>
      </c>
      <c r="C124">
        <v>9.5399999999999991</v>
      </c>
      <c r="D124" t="s">
        <v>2380</v>
      </c>
      <c r="E124" t="s">
        <v>2380</v>
      </c>
      <c r="F124" t="s">
        <v>2380</v>
      </c>
      <c r="G124">
        <v>0</v>
      </c>
      <c r="H124" t="s">
        <v>2381</v>
      </c>
      <c r="L124" t="s">
        <v>2251</v>
      </c>
      <c r="M124" t="str">
        <f t="shared" si="4"/>
        <v>No</v>
      </c>
      <c r="N124" t="str">
        <f t="shared" si="5"/>
        <v>Yes</v>
      </c>
      <c r="O124">
        <v>31.35</v>
      </c>
      <c r="P124" t="str">
        <f t="shared" si="6"/>
        <v>Obesity</v>
      </c>
      <c r="Q124">
        <v>9.5399999999999991</v>
      </c>
      <c r="R124" t="str">
        <f t="shared" si="7"/>
        <v>Diabetes</v>
      </c>
      <c r="S124" t="s">
        <v>2380</v>
      </c>
      <c r="T124" t="s">
        <v>2380</v>
      </c>
      <c r="U124">
        <v>0</v>
      </c>
    </row>
    <row r="125" spans="1:21" x14ac:dyDescent="0.3">
      <c r="A125" t="s">
        <v>2250</v>
      </c>
      <c r="B125">
        <v>41.46</v>
      </c>
      <c r="C125">
        <v>4.99</v>
      </c>
      <c r="D125" t="s">
        <v>2381</v>
      </c>
      <c r="E125" t="s">
        <v>2380</v>
      </c>
      <c r="F125" t="s">
        <v>2380</v>
      </c>
      <c r="G125">
        <v>2</v>
      </c>
      <c r="H125" t="s">
        <v>2381</v>
      </c>
      <c r="L125" t="s">
        <v>2250</v>
      </c>
      <c r="M125" t="str">
        <f t="shared" si="4"/>
        <v>Yes</v>
      </c>
      <c r="N125" t="str">
        <f t="shared" si="5"/>
        <v>Yes</v>
      </c>
      <c r="O125">
        <v>41.46</v>
      </c>
      <c r="P125" t="str">
        <f t="shared" si="6"/>
        <v>Obesity</v>
      </c>
      <c r="Q125">
        <v>4.99</v>
      </c>
      <c r="R125" t="str">
        <f t="shared" si="7"/>
        <v>Normal</v>
      </c>
      <c r="S125" t="s">
        <v>2380</v>
      </c>
      <c r="T125" t="s">
        <v>2380</v>
      </c>
      <c r="U125">
        <v>2</v>
      </c>
    </row>
    <row r="126" spans="1:21" x14ac:dyDescent="0.3">
      <c r="A126" t="s">
        <v>2249</v>
      </c>
      <c r="B126">
        <v>48</v>
      </c>
      <c r="C126">
        <v>10.54</v>
      </c>
      <c r="D126" t="s">
        <v>2380</v>
      </c>
      <c r="E126" t="s">
        <v>2380</v>
      </c>
      <c r="F126" t="s">
        <v>2380</v>
      </c>
      <c r="G126">
        <v>0</v>
      </c>
      <c r="H126" t="s">
        <v>2381</v>
      </c>
      <c r="L126" t="s">
        <v>2249</v>
      </c>
      <c r="M126" t="str">
        <f t="shared" si="4"/>
        <v>No</v>
      </c>
      <c r="N126" t="str">
        <f t="shared" si="5"/>
        <v>Yes</v>
      </c>
      <c r="O126">
        <v>48</v>
      </c>
      <c r="P126" t="str">
        <f t="shared" si="6"/>
        <v>Obesity</v>
      </c>
      <c r="Q126">
        <v>10.54</v>
      </c>
      <c r="R126" t="str">
        <f t="shared" si="7"/>
        <v>Diabetes</v>
      </c>
      <c r="S126" t="s">
        <v>2380</v>
      </c>
      <c r="T126" t="s">
        <v>2380</v>
      </c>
      <c r="U126">
        <v>0</v>
      </c>
    </row>
    <row r="127" spans="1:21" x14ac:dyDescent="0.3">
      <c r="A127" t="s">
        <v>2248</v>
      </c>
      <c r="B127">
        <v>49.13</v>
      </c>
      <c r="C127">
        <v>4.54</v>
      </c>
      <c r="D127" t="s">
        <v>2380</v>
      </c>
      <c r="E127" t="s">
        <v>2380</v>
      </c>
      <c r="F127" t="s">
        <v>2380</v>
      </c>
      <c r="G127">
        <v>0</v>
      </c>
      <c r="H127" t="s">
        <v>2381</v>
      </c>
      <c r="L127" t="s">
        <v>2248</v>
      </c>
      <c r="M127" t="str">
        <f t="shared" si="4"/>
        <v>No</v>
      </c>
      <c r="N127" t="str">
        <f t="shared" si="5"/>
        <v>Yes</v>
      </c>
      <c r="O127">
        <v>49.13</v>
      </c>
      <c r="P127" t="str">
        <f t="shared" si="6"/>
        <v>Obesity</v>
      </c>
      <c r="Q127">
        <v>4.54</v>
      </c>
      <c r="R127" t="str">
        <f t="shared" si="7"/>
        <v>Normal</v>
      </c>
      <c r="S127" t="s">
        <v>2380</v>
      </c>
      <c r="T127" t="s">
        <v>2380</v>
      </c>
      <c r="U127">
        <v>0</v>
      </c>
    </row>
    <row r="128" spans="1:21" x14ac:dyDescent="0.3">
      <c r="A128" t="s">
        <v>2247</v>
      </c>
      <c r="B128">
        <v>37.799999999999997</v>
      </c>
      <c r="C128">
        <v>6.29</v>
      </c>
      <c r="D128" t="s">
        <v>2380</v>
      </c>
      <c r="E128" t="s">
        <v>2380</v>
      </c>
      <c r="F128" t="s">
        <v>2380</v>
      </c>
      <c r="G128">
        <v>1</v>
      </c>
      <c r="H128" t="s">
        <v>2381</v>
      </c>
      <c r="L128" t="s">
        <v>2247</v>
      </c>
      <c r="M128" t="str">
        <f t="shared" si="4"/>
        <v>No</v>
      </c>
      <c r="N128" t="str">
        <f t="shared" si="5"/>
        <v>Yes</v>
      </c>
      <c r="O128">
        <v>37.799999999999997</v>
      </c>
      <c r="P128" t="str">
        <f t="shared" si="6"/>
        <v>Obesity</v>
      </c>
      <c r="Q128">
        <v>6.29</v>
      </c>
      <c r="R128" t="str">
        <f t="shared" si="7"/>
        <v>Prediabetes</v>
      </c>
      <c r="S128" t="s">
        <v>2380</v>
      </c>
      <c r="T128" t="s">
        <v>2380</v>
      </c>
      <c r="U128">
        <v>1</v>
      </c>
    </row>
    <row r="129" spans="1:21" x14ac:dyDescent="0.3">
      <c r="A129" t="s">
        <v>2246</v>
      </c>
      <c r="B129">
        <v>38.299999999999997</v>
      </c>
      <c r="C129">
        <v>9.51</v>
      </c>
      <c r="D129" t="s">
        <v>2380</v>
      </c>
      <c r="E129" t="s">
        <v>2380</v>
      </c>
      <c r="F129" t="s">
        <v>2380</v>
      </c>
      <c r="G129">
        <v>0</v>
      </c>
      <c r="H129" t="s">
        <v>2381</v>
      </c>
      <c r="L129" t="s">
        <v>2246</v>
      </c>
      <c r="M129" t="str">
        <f t="shared" si="4"/>
        <v>No</v>
      </c>
      <c r="N129" t="str">
        <f t="shared" si="5"/>
        <v>Yes</v>
      </c>
      <c r="O129">
        <v>38.299999999999997</v>
      </c>
      <c r="P129" t="str">
        <f t="shared" si="6"/>
        <v>Obesity</v>
      </c>
      <c r="Q129">
        <v>9.51</v>
      </c>
      <c r="R129" t="str">
        <f t="shared" si="7"/>
        <v>Diabetes</v>
      </c>
      <c r="S129" t="s">
        <v>2380</v>
      </c>
      <c r="T129" t="s">
        <v>2380</v>
      </c>
      <c r="U129">
        <v>0</v>
      </c>
    </row>
    <row r="130" spans="1:21" x14ac:dyDescent="0.3">
      <c r="A130" t="s">
        <v>2245</v>
      </c>
      <c r="B130">
        <v>32.774999999999999</v>
      </c>
      <c r="C130">
        <v>4.72</v>
      </c>
      <c r="D130" t="s">
        <v>2380</v>
      </c>
      <c r="E130" t="s">
        <v>2380</v>
      </c>
      <c r="F130" t="s">
        <v>2380</v>
      </c>
      <c r="G130">
        <v>0</v>
      </c>
      <c r="H130" t="s">
        <v>2381</v>
      </c>
      <c r="L130" t="s">
        <v>2245</v>
      </c>
      <c r="M130" t="str">
        <f t="shared" si="4"/>
        <v>No</v>
      </c>
      <c r="N130" t="str">
        <f t="shared" si="5"/>
        <v>Yes</v>
      </c>
      <c r="O130">
        <v>32.774999999999999</v>
      </c>
      <c r="P130" t="str">
        <f t="shared" si="6"/>
        <v>Obesity</v>
      </c>
      <c r="Q130">
        <v>4.72</v>
      </c>
      <c r="R130" t="str">
        <f t="shared" si="7"/>
        <v>Normal</v>
      </c>
      <c r="S130" t="s">
        <v>2380</v>
      </c>
      <c r="T130" t="s">
        <v>2380</v>
      </c>
      <c r="U130">
        <v>0</v>
      </c>
    </row>
    <row r="131" spans="1:21" x14ac:dyDescent="0.3">
      <c r="A131" t="s">
        <v>2244</v>
      </c>
      <c r="B131">
        <v>34.200000000000003</v>
      </c>
      <c r="C131">
        <v>5.91</v>
      </c>
      <c r="D131" t="s">
        <v>2381</v>
      </c>
      <c r="E131" t="s">
        <v>2380</v>
      </c>
      <c r="F131" t="s">
        <v>2380</v>
      </c>
      <c r="G131">
        <v>0</v>
      </c>
      <c r="H131" t="s">
        <v>2381</v>
      </c>
      <c r="L131" t="s">
        <v>2244</v>
      </c>
      <c r="M131" t="str">
        <f t="shared" ref="M131:M194" si="8">PROPER(D131)</f>
        <v>Yes</v>
      </c>
      <c r="N131" t="str">
        <f t="shared" ref="N131:N194" si="9">PROPER(H131)</f>
        <v>Yes</v>
      </c>
      <c r="O131">
        <v>34.200000000000003</v>
      </c>
      <c r="P131" t="str">
        <f t="shared" si="6"/>
        <v>Obesity</v>
      </c>
      <c r="Q131">
        <v>5.91</v>
      </c>
      <c r="R131" t="str">
        <f t="shared" si="7"/>
        <v>Prediabetes</v>
      </c>
      <c r="S131" t="s">
        <v>2380</v>
      </c>
      <c r="T131" t="s">
        <v>2380</v>
      </c>
      <c r="U131">
        <v>0</v>
      </c>
    </row>
    <row r="132" spans="1:21" x14ac:dyDescent="0.3">
      <c r="A132" t="s">
        <v>2243</v>
      </c>
      <c r="B132">
        <v>30.2</v>
      </c>
      <c r="C132">
        <v>9.58</v>
      </c>
      <c r="D132" t="s">
        <v>2380</v>
      </c>
      <c r="E132" t="s">
        <v>2380</v>
      </c>
      <c r="F132" t="s">
        <v>2380</v>
      </c>
      <c r="G132">
        <v>0</v>
      </c>
      <c r="H132" t="s">
        <v>2381</v>
      </c>
      <c r="L132" t="s">
        <v>2243</v>
      </c>
      <c r="M132" t="str">
        <f t="shared" si="8"/>
        <v>No</v>
      </c>
      <c r="N132" t="str">
        <f t="shared" si="9"/>
        <v>Yes</v>
      </c>
      <c r="O132">
        <v>30.2</v>
      </c>
      <c r="P132" t="str">
        <f t="shared" ref="P132:P195" si="10">IF(O132&lt;18.5,"Under Weight",IF(O132&lt;25,"Normal Weight",IF(O132&lt;30,"Over Weight","Obesity")))</f>
        <v>Obesity</v>
      </c>
      <c r="Q132">
        <v>9.58</v>
      </c>
      <c r="R132" t="str">
        <f t="shared" ref="R132:R195" si="11">IF(Q132&lt;5.7,"Normal",IF(Q132&lt;6.5,"Prediabetes","Diabetes"))</f>
        <v>Diabetes</v>
      </c>
      <c r="S132" t="s">
        <v>2380</v>
      </c>
      <c r="T132" t="s">
        <v>2380</v>
      </c>
      <c r="U132">
        <v>0</v>
      </c>
    </row>
    <row r="133" spans="1:21" x14ac:dyDescent="0.3">
      <c r="A133" t="s">
        <v>2242</v>
      </c>
      <c r="B133">
        <v>48.32</v>
      </c>
      <c r="C133">
        <v>5.77</v>
      </c>
      <c r="D133" t="s">
        <v>2380</v>
      </c>
      <c r="E133" t="s">
        <v>2380</v>
      </c>
      <c r="F133" t="s">
        <v>2380</v>
      </c>
      <c r="G133">
        <v>0</v>
      </c>
      <c r="H133" t="s">
        <v>2381</v>
      </c>
      <c r="L133" t="s">
        <v>2242</v>
      </c>
      <c r="M133" t="str">
        <f t="shared" si="8"/>
        <v>No</v>
      </c>
      <c r="N133" t="str">
        <f t="shared" si="9"/>
        <v>Yes</v>
      </c>
      <c r="O133">
        <v>48.32</v>
      </c>
      <c r="P133" t="str">
        <f t="shared" si="10"/>
        <v>Obesity</v>
      </c>
      <c r="Q133">
        <v>5.77</v>
      </c>
      <c r="R133" t="str">
        <f t="shared" si="11"/>
        <v>Prediabetes</v>
      </c>
      <c r="S133" t="s">
        <v>2380</v>
      </c>
      <c r="T133" t="s">
        <v>2380</v>
      </c>
      <c r="U133">
        <v>0</v>
      </c>
    </row>
    <row r="134" spans="1:21" x14ac:dyDescent="0.3">
      <c r="A134" t="s">
        <v>2241</v>
      </c>
      <c r="B134">
        <v>44.86</v>
      </c>
      <c r="C134">
        <v>4.38</v>
      </c>
      <c r="D134" t="s">
        <v>2381</v>
      </c>
      <c r="E134" t="s">
        <v>2380</v>
      </c>
      <c r="F134" t="s">
        <v>2380</v>
      </c>
      <c r="G134">
        <v>0</v>
      </c>
      <c r="H134" t="s">
        <v>2381</v>
      </c>
      <c r="L134" t="s">
        <v>2241</v>
      </c>
      <c r="M134" t="str">
        <f t="shared" si="8"/>
        <v>Yes</v>
      </c>
      <c r="N134" t="str">
        <f t="shared" si="9"/>
        <v>Yes</v>
      </c>
      <c r="O134">
        <v>44.86</v>
      </c>
      <c r="P134" t="str">
        <f t="shared" si="10"/>
        <v>Obesity</v>
      </c>
      <c r="Q134">
        <v>4.38</v>
      </c>
      <c r="R134" t="str">
        <f t="shared" si="11"/>
        <v>Normal</v>
      </c>
      <c r="S134" t="s">
        <v>2380</v>
      </c>
      <c r="T134" t="s">
        <v>2380</v>
      </c>
      <c r="U134">
        <v>0</v>
      </c>
    </row>
    <row r="135" spans="1:21" x14ac:dyDescent="0.3">
      <c r="A135" t="s">
        <v>2240</v>
      </c>
      <c r="B135">
        <v>52.15</v>
      </c>
      <c r="C135">
        <v>5.65</v>
      </c>
      <c r="D135" t="s">
        <v>2380</v>
      </c>
      <c r="E135" t="s">
        <v>2380</v>
      </c>
      <c r="F135" t="s">
        <v>2380</v>
      </c>
      <c r="G135">
        <v>1</v>
      </c>
      <c r="H135" t="s">
        <v>2381</v>
      </c>
      <c r="L135" t="s">
        <v>2240</v>
      </c>
      <c r="M135" t="str">
        <f t="shared" si="8"/>
        <v>No</v>
      </c>
      <c r="N135" t="str">
        <f t="shared" si="9"/>
        <v>Yes</v>
      </c>
      <c r="O135">
        <v>52.15</v>
      </c>
      <c r="P135" t="str">
        <f t="shared" si="10"/>
        <v>Obesity</v>
      </c>
      <c r="Q135">
        <v>5.65</v>
      </c>
      <c r="R135" t="str">
        <f t="shared" si="11"/>
        <v>Normal</v>
      </c>
      <c r="S135" t="s">
        <v>2380</v>
      </c>
      <c r="T135" t="s">
        <v>2380</v>
      </c>
      <c r="U135">
        <v>1</v>
      </c>
    </row>
    <row r="136" spans="1:21" x14ac:dyDescent="0.3">
      <c r="A136" t="s">
        <v>2239</v>
      </c>
      <c r="B136">
        <v>41.12</v>
      </c>
      <c r="C136">
        <v>7.54</v>
      </c>
      <c r="D136" t="s">
        <v>2381</v>
      </c>
      <c r="E136" t="s">
        <v>2380</v>
      </c>
      <c r="F136" t="s">
        <v>2380</v>
      </c>
      <c r="G136">
        <v>0</v>
      </c>
      <c r="H136" t="s">
        <v>2381</v>
      </c>
      <c r="L136" t="s">
        <v>2239</v>
      </c>
      <c r="M136" t="str">
        <f t="shared" si="8"/>
        <v>Yes</v>
      </c>
      <c r="N136" t="str">
        <f t="shared" si="9"/>
        <v>Yes</v>
      </c>
      <c r="O136">
        <v>41.12</v>
      </c>
      <c r="P136" t="str">
        <f t="shared" si="10"/>
        <v>Obesity</v>
      </c>
      <c r="Q136">
        <v>7.54</v>
      </c>
      <c r="R136" t="str">
        <f t="shared" si="11"/>
        <v>Diabetes</v>
      </c>
      <c r="S136" t="s">
        <v>2380</v>
      </c>
      <c r="T136" t="s">
        <v>2380</v>
      </c>
      <c r="U136">
        <v>0</v>
      </c>
    </row>
    <row r="137" spans="1:21" x14ac:dyDescent="0.3">
      <c r="A137" t="s">
        <v>2238</v>
      </c>
      <c r="B137">
        <v>38.39</v>
      </c>
      <c r="C137">
        <v>5.1100000000000003</v>
      </c>
      <c r="D137" t="s">
        <v>2381</v>
      </c>
      <c r="E137" t="s">
        <v>2380</v>
      </c>
      <c r="F137" t="s">
        <v>2380</v>
      </c>
      <c r="G137">
        <v>1</v>
      </c>
      <c r="H137" t="s">
        <v>2381</v>
      </c>
      <c r="L137" t="s">
        <v>2238</v>
      </c>
      <c r="M137" t="str">
        <f t="shared" si="8"/>
        <v>Yes</v>
      </c>
      <c r="N137" t="str">
        <f t="shared" si="9"/>
        <v>Yes</v>
      </c>
      <c r="O137">
        <v>38.39</v>
      </c>
      <c r="P137" t="str">
        <f t="shared" si="10"/>
        <v>Obesity</v>
      </c>
      <c r="Q137">
        <v>5.1100000000000003</v>
      </c>
      <c r="R137" t="str">
        <f t="shared" si="11"/>
        <v>Normal</v>
      </c>
      <c r="S137" t="s">
        <v>2380</v>
      </c>
      <c r="T137" t="s">
        <v>2380</v>
      </c>
      <c r="U137">
        <v>1</v>
      </c>
    </row>
    <row r="138" spans="1:21" x14ac:dyDescent="0.3">
      <c r="A138" t="s">
        <v>2237</v>
      </c>
      <c r="B138">
        <v>46.85</v>
      </c>
      <c r="C138">
        <v>4.25</v>
      </c>
      <c r="D138" t="s">
        <v>2380</v>
      </c>
      <c r="E138" t="s">
        <v>2380</v>
      </c>
      <c r="F138" t="s">
        <v>2382</v>
      </c>
      <c r="G138">
        <v>1</v>
      </c>
      <c r="H138" t="s">
        <v>2381</v>
      </c>
      <c r="L138" t="s">
        <v>2237</v>
      </c>
      <c r="M138" t="str">
        <f t="shared" si="8"/>
        <v>No</v>
      </c>
      <c r="N138" t="str">
        <f t="shared" si="9"/>
        <v>Yes</v>
      </c>
      <c r="O138">
        <v>46.85</v>
      </c>
      <c r="P138" t="str">
        <f t="shared" si="10"/>
        <v>Obesity</v>
      </c>
      <c r="Q138">
        <v>4.25</v>
      </c>
      <c r="R138" t="str">
        <f t="shared" si="11"/>
        <v>Normal</v>
      </c>
      <c r="S138" t="s">
        <v>2380</v>
      </c>
      <c r="T138" t="s">
        <v>2382</v>
      </c>
      <c r="U138">
        <v>1</v>
      </c>
    </row>
    <row r="139" spans="1:21" x14ac:dyDescent="0.3">
      <c r="A139" t="s">
        <v>2236</v>
      </c>
      <c r="B139">
        <v>42.24</v>
      </c>
      <c r="C139">
        <v>5.55</v>
      </c>
      <c r="D139" t="s">
        <v>2380</v>
      </c>
      <c r="E139" t="s">
        <v>2381</v>
      </c>
      <c r="F139" t="s">
        <v>2380</v>
      </c>
      <c r="G139">
        <v>1</v>
      </c>
      <c r="H139" t="s">
        <v>2381</v>
      </c>
      <c r="L139" t="s">
        <v>2236</v>
      </c>
      <c r="M139" t="str">
        <f t="shared" si="8"/>
        <v>No</v>
      </c>
      <c r="N139" t="str">
        <f t="shared" si="9"/>
        <v>Yes</v>
      </c>
      <c r="O139">
        <v>42.24</v>
      </c>
      <c r="P139" t="str">
        <f t="shared" si="10"/>
        <v>Obesity</v>
      </c>
      <c r="Q139">
        <v>5.55</v>
      </c>
      <c r="R139" t="str">
        <f t="shared" si="11"/>
        <v>Normal</v>
      </c>
      <c r="S139" t="s">
        <v>2381</v>
      </c>
      <c r="T139" t="s">
        <v>2380</v>
      </c>
      <c r="U139">
        <v>1</v>
      </c>
    </row>
    <row r="140" spans="1:21" x14ac:dyDescent="0.3">
      <c r="A140" t="s">
        <v>2235</v>
      </c>
      <c r="B140">
        <v>34.39</v>
      </c>
      <c r="C140">
        <v>5.78</v>
      </c>
      <c r="D140" t="s">
        <v>2380</v>
      </c>
      <c r="E140" t="s">
        <v>2380</v>
      </c>
      <c r="F140" t="s">
        <v>2380</v>
      </c>
      <c r="G140">
        <v>0</v>
      </c>
      <c r="H140" t="s">
        <v>2381</v>
      </c>
      <c r="L140" t="s">
        <v>2235</v>
      </c>
      <c r="M140" t="str">
        <f t="shared" si="8"/>
        <v>No</v>
      </c>
      <c r="N140" t="str">
        <f t="shared" si="9"/>
        <v>Yes</v>
      </c>
      <c r="O140">
        <v>34.39</v>
      </c>
      <c r="P140" t="str">
        <f t="shared" si="10"/>
        <v>Obesity</v>
      </c>
      <c r="Q140">
        <v>5.78</v>
      </c>
      <c r="R140" t="str">
        <f t="shared" si="11"/>
        <v>Prediabetes</v>
      </c>
      <c r="S140" t="s">
        <v>2380</v>
      </c>
      <c r="T140" t="s">
        <v>2380</v>
      </c>
      <c r="U140">
        <v>0</v>
      </c>
    </row>
    <row r="141" spans="1:21" x14ac:dyDescent="0.3">
      <c r="A141" t="s">
        <v>2234</v>
      </c>
      <c r="B141">
        <v>42.89</v>
      </c>
      <c r="C141">
        <v>5.28</v>
      </c>
      <c r="D141" t="s">
        <v>2381</v>
      </c>
      <c r="E141" t="s">
        <v>2380</v>
      </c>
      <c r="F141" t="s">
        <v>2380</v>
      </c>
      <c r="G141">
        <v>0</v>
      </c>
      <c r="H141" t="s">
        <v>2381</v>
      </c>
      <c r="L141" t="s">
        <v>2234</v>
      </c>
      <c r="M141" t="str">
        <f t="shared" si="8"/>
        <v>Yes</v>
      </c>
      <c r="N141" t="str">
        <f t="shared" si="9"/>
        <v>Yes</v>
      </c>
      <c r="O141">
        <v>42.89</v>
      </c>
      <c r="P141" t="str">
        <f t="shared" si="10"/>
        <v>Obesity</v>
      </c>
      <c r="Q141">
        <v>5.28</v>
      </c>
      <c r="R141" t="str">
        <f t="shared" si="11"/>
        <v>Normal</v>
      </c>
      <c r="S141" t="s">
        <v>2380</v>
      </c>
      <c r="T141" t="s">
        <v>2380</v>
      </c>
      <c r="U141">
        <v>0</v>
      </c>
    </row>
    <row r="142" spans="1:21" x14ac:dyDescent="0.3">
      <c r="A142" t="s">
        <v>2233</v>
      </c>
      <c r="B142">
        <v>36.299999999999997</v>
      </c>
      <c r="C142">
        <v>5.39</v>
      </c>
      <c r="D142" t="s">
        <v>2380</v>
      </c>
      <c r="E142" t="s">
        <v>2380</v>
      </c>
      <c r="F142" t="s">
        <v>2380</v>
      </c>
      <c r="G142">
        <v>0</v>
      </c>
      <c r="H142" t="s">
        <v>2381</v>
      </c>
      <c r="L142" t="s">
        <v>2233</v>
      </c>
      <c r="M142" t="str">
        <f t="shared" si="8"/>
        <v>No</v>
      </c>
      <c r="N142" t="str">
        <f t="shared" si="9"/>
        <v>Yes</v>
      </c>
      <c r="O142">
        <v>36.299999999999997</v>
      </c>
      <c r="P142" t="str">
        <f t="shared" si="10"/>
        <v>Obesity</v>
      </c>
      <c r="Q142">
        <v>5.39</v>
      </c>
      <c r="R142" t="str">
        <f t="shared" si="11"/>
        <v>Normal</v>
      </c>
      <c r="S142" t="s">
        <v>2380</v>
      </c>
      <c r="T142" t="s">
        <v>2380</v>
      </c>
      <c r="U142">
        <v>0</v>
      </c>
    </row>
    <row r="143" spans="1:21" x14ac:dyDescent="0.3">
      <c r="A143" t="s">
        <v>2232</v>
      </c>
      <c r="B143">
        <v>35.200000000000003</v>
      </c>
      <c r="C143">
        <v>8.01</v>
      </c>
      <c r="D143" t="s">
        <v>2381</v>
      </c>
      <c r="E143" t="s">
        <v>2380</v>
      </c>
      <c r="F143" t="s">
        <v>2380</v>
      </c>
      <c r="G143">
        <v>1</v>
      </c>
      <c r="H143" t="s">
        <v>2381</v>
      </c>
      <c r="L143" t="s">
        <v>2232</v>
      </c>
      <c r="M143" t="str">
        <f t="shared" si="8"/>
        <v>Yes</v>
      </c>
      <c r="N143" t="str">
        <f t="shared" si="9"/>
        <v>Yes</v>
      </c>
      <c r="O143">
        <v>35.200000000000003</v>
      </c>
      <c r="P143" t="str">
        <f t="shared" si="10"/>
        <v>Obesity</v>
      </c>
      <c r="Q143">
        <v>8.01</v>
      </c>
      <c r="R143" t="str">
        <f t="shared" si="11"/>
        <v>Diabetes</v>
      </c>
      <c r="S143" t="s">
        <v>2380</v>
      </c>
      <c r="T143" t="s">
        <v>2380</v>
      </c>
      <c r="U143">
        <v>1</v>
      </c>
    </row>
    <row r="144" spans="1:21" x14ac:dyDescent="0.3">
      <c r="A144" t="s">
        <v>2231</v>
      </c>
      <c r="B144">
        <v>53.62</v>
      </c>
      <c r="C144">
        <v>5.21</v>
      </c>
      <c r="D144" t="s">
        <v>2380</v>
      </c>
      <c r="E144" t="s">
        <v>2380</v>
      </c>
      <c r="F144" t="s">
        <v>2380</v>
      </c>
      <c r="G144">
        <v>0</v>
      </c>
      <c r="H144" t="s">
        <v>2381</v>
      </c>
      <c r="L144" t="s">
        <v>2231</v>
      </c>
      <c r="M144" t="str">
        <f t="shared" si="8"/>
        <v>No</v>
      </c>
      <c r="N144" t="str">
        <f t="shared" si="9"/>
        <v>Yes</v>
      </c>
      <c r="O144">
        <v>53.62</v>
      </c>
      <c r="P144" t="str">
        <f t="shared" si="10"/>
        <v>Obesity</v>
      </c>
      <c r="Q144">
        <v>5.21</v>
      </c>
      <c r="R144" t="str">
        <f t="shared" si="11"/>
        <v>Normal</v>
      </c>
      <c r="S144" t="s">
        <v>2380</v>
      </c>
      <c r="T144" t="s">
        <v>2380</v>
      </c>
      <c r="U144">
        <v>0</v>
      </c>
    </row>
    <row r="145" spans="1:21" x14ac:dyDescent="0.3">
      <c r="A145" t="s">
        <v>2230</v>
      </c>
      <c r="B145">
        <v>36.67</v>
      </c>
      <c r="C145">
        <v>6.27</v>
      </c>
      <c r="D145" t="s">
        <v>2380</v>
      </c>
      <c r="E145" t="s">
        <v>2380</v>
      </c>
      <c r="F145" t="s">
        <v>2380</v>
      </c>
      <c r="G145">
        <v>0</v>
      </c>
      <c r="H145" t="s">
        <v>2381</v>
      </c>
      <c r="L145" t="s">
        <v>2230</v>
      </c>
      <c r="M145" t="str">
        <f t="shared" si="8"/>
        <v>No</v>
      </c>
      <c r="N145" t="str">
        <f t="shared" si="9"/>
        <v>Yes</v>
      </c>
      <c r="O145">
        <v>36.67</v>
      </c>
      <c r="P145" t="str">
        <f t="shared" si="10"/>
        <v>Obesity</v>
      </c>
      <c r="Q145">
        <v>6.27</v>
      </c>
      <c r="R145" t="str">
        <f t="shared" si="11"/>
        <v>Prediabetes</v>
      </c>
      <c r="S145" t="s">
        <v>2380</v>
      </c>
      <c r="T145" t="s">
        <v>2380</v>
      </c>
      <c r="U145">
        <v>0</v>
      </c>
    </row>
    <row r="146" spans="1:21" x14ac:dyDescent="0.3">
      <c r="A146" t="s">
        <v>2229</v>
      </c>
      <c r="B146">
        <v>33.4</v>
      </c>
      <c r="C146">
        <v>10.73</v>
      </c>
      <c r="D146" t="s">
        <v>2381</v>
      </c>
      <c r="E146" t="s">
        <v>2380</v>
      </c>
      <c r="F146" t="s">
        <v>2380</v>
      </c>
      <c r="G146">
        <v>1</v>
      </c>
      <c r="H146" t="s">
        <v>2381</v>
      </c>
      <c r="L146" t="s">
        <v>2229</v>
      </c>
      <c r="M146" t="str">
        <f t="shared" si="8"/>
        <v>Yes</v>
      </c>
      <c r="N146" t="str">
        <f t="shared" si="9"/>
        <v>Yes</v>
      </c>
      <c r="O146">
        <v>33.4</v>
      </c>
      <c r="P146" t="str">
        <f t="shared" si="10"/>
        <v>Obesity</v>
      </c>
      <c r="Q146">
        <v>10.73</v>
      </c>
      <c r="R146" t="str">
        <f t="shared" si="11"/>
        <v>Diabetes</v>
      </c>
      <c r="S146" t="s">
        <v>2380</v>
      </c>
      <c r="T146" t="s">
        <v>2380</v>
      </c>
      <c r="U146">
        <v>1</v>
      </c>
    </row>
    <row r="147" spans="1:21" x14ac:dyDescent="0.3">
      <c r="A147" t="s">
        <v>2228</v>
      </c>
      <c r="B147">
        <v>42.71</v>
      </c>
      <c r="C147">
        <v>10.52</v>
      </c>
      <c r="D147" t="s">
        <v>2380</v>
      </c>
      <c r="E147" t="s">
        <v>2380</v>
      </c>
      <c r="F147" t="s">
        <v>2380</v>
      </c>
      <c r="G147">
        <v>0</v>
      </c>
      <c r="H147" t="s">
        <v>2381</v>
      </c>
      <c r="L147" t="s">
        <v>2228</v>
      </c>
      <c r="M147" t="str">
        <f t="shared" si="8"/>
        <v>No</v>
      </c>
      <c r="N147" t="str">
        <f t="shared" si="9"/>
        <v>Yes</v>
      </c>
      <c r="O147">
        <v>42.71</v>
      </c>
      <c r="P147" t="str">
        <f t="shared" si="10"/>
        <v>Obesity</v>
      </c>
      <c r="Q147">
        <v>10.52</v>
      </c>
      <c r="R147" t="str">
        <f t="shared" si="11"/>
        <v>Diabetes</v>
      </c>
      <c r="S147" t="s">
        <v>2380</v>
      </c>
      <c r="T147" t="s">
        <v>2380</v>
      </c>
      <c r="U147">
        <v>0</v>
      </c>
    </row>
    <row r="148" spans="1:21" x14ac:dyDescent="0.3">
      <c r="A148" t="s">
        <v>2227</v>
      </c>
      <c r="B148">
        <v>41.52</v>
      </c>
      <c r="C148">
        <v>11.82</v>
      </c>
      <c r="D148" t="s">
        <v>2381</v>
      </c>
      <c r="E148" t="s">
        <v>2380</v>
      </c>
      <c r="F148" t="s">
        <v>2380</v>
      </c>
      <c r="G148">
        <v>2</v>
      </c>
      <c r="H148" t="s">
        <v>2381</v>
      </c>
      <c r="L148" t="s">
        <v>2227</v>
      </c>
      <c r="M148" t="str">
        <f t="shared" si="8"/>
        <v>Yes</v>
      </c>
      <c r="N148" t="str">
        <f t="shared" si="9"/>
        <v>Yes</v>
      </c>
      <c r="O148">
        <v>41.52</v>
      </c>
      <c r="P148" t="str">
        <f t="shared" si="10"/>
        <v>Obesity</v>
      </c>
      <c r="Q148">
        <v>11.82</v>
      </c>
      <c r="R148" t="str">
        <f t="shared" si="11"/>
        <v>Diabetes</v>
      </c>
      <c r="S148" t="s">
        <v>2380</v>
      </c>
      <c r="T148" t="s">
        <v>2380</v>
      </c>
      <c r="U148">
        <v>2</v>
      </c>
    </row>
    <row r="149" spans="1:21" x14ac:dyDescent="0.3">
      <c r="A149" t="s">
        <v>2226</v>
      </c>
      <c r="B149">
        <v>39.4</v>
      </c>
      <c r="C149">
        <v>6.76</v>
      </c>
      <c r="D149" t="s">
        <v>2380</v>
      </c>
      <c r="E149" t="s">
        <v>2380</v>
      </c>
      <c r="F149" t="s">
        <v>2380</v>
      </c>
      <c r="G149">
        <v>0</v>
      </c>
      <c r="H149" t="s">
        <v>2381</v>
      </c>
      <c r="L149" t="s">
        <v>2226</v>
      </c>
      <c r="M149" t="str">
        <f t="shared" si="8"/>
        <v>No</v>
      </c>
      <c r="N149" t="str">
        <f t="shared" si="9"/>
        <v>Yes</v>
      </c>
      <c r="O149">
        <v>39.4</v>
      </c>
      <c r="P149" t="str">
        <f t="shared" si="10"/>
        <v>Obesity</v>
      </c>
      <c r="Q149">
        <v>6.76</v>
      </c>
      <c r="R149" t="str">
        <f t="shared" si="11"/>
        <v>Diabetes</v>
      </c>
      <c r="S149" t="s">
        <v>2380</v>
      </c>
      <c r="T149" t="s">
        <v>2380</v>
      </c>
      <c r="U149">
        <v>0</v>
      </c>
    </row>
    <row r="150" spans="1:21" x14ac:dyDescent="0.3">
      <c r="A150" t="s">
        <v>2225</v>
      </c>
      <c r="B150">
        <v>46.45</v>
      </c>
      <c r="C150">
        <v>5.62</v>
      </c>
      <c r="D150" t="s">
        <v>2380</v>
      </c>
      <c r="E150" t="s">
        <v>2380</v>
      </c>
      <c r="F150" t="s">
        <v>2380</v>
      </c>
      <c r="G150">
        <v>0</v>
      </c>
      <c r="H150" t="s">
        <v>2381</v>
      </c>
      <c r="L150" t="s">
        <v>2225</v>
      </c>
      <c r="M150" t="str">
        <f t="shared" si="8"/>
        <v>No</v>
      </c>
      <c r="N150" t="str">
        <f t="shared" si="9"/>
        <v>Yes</v>
      </c>
      <c r="O150">
        <v>46.45</v>
      </c>
      <c r="P150" t="str">
        <f t="shared" si="10"/>
        <v>Obesity</v>
      </c>
      <c r="Q150">
        <v>5.62</v>
      </c>
      <c r="R150" t="str">
        <f t="shared" si="11"/>
        <v>Normal</v>
      </c>
      <c r="S150" t="s">
        <v>2380</v>
      </c>
      <c r="T150" t="s">
        <v>2380</v>
      </c>
      <c r="U150">
        <v>0</v>
      </c>
    </row>
    <row r="151" spans="1:21" x14ac:dyDescent="0.3">
      <c r="A151" t="s">
        <v>2224</v>
      </c>
      <c r="B151">
        <v>35.75</v>
      </c>
      <c r="C151">
        <v>4.1900000000000004</v>
      </c>
      <c r="D151" t="s">
        <v>2380</v>
      </c>
      <c r="E151" t="s">
        <v>2380</v>
      </c>
      <c r="F151" t="s">
        <v>2380</v>
      </c>
      <c r="G151">
        <v>0</v>
      </c>
      <c r="H151" t="s">
        <v>2381</v>
      </c>
      <c r="L151" t="s">
        <v>2224</v>
      </c>
      <c r="M151" t="str">
        <f t="shared" si="8"/>
        <v>No</v>
      </c>
      <c r="N151" t="str">
        <f t="shared" si="9"/>
        <v>Yes</v>
      </c>
      <c r="O151">
        <v>35.75</v>
      </c>
      <c r="P151" t="str">
        <f t="shared" si="10"/>
        <v>Obesity</v>
      </c>
      <c r="Q151">
        <v>4.1900000000000004</v>
      </c>
      <c r="R151" t="str">
        <f t="shared" si="11"/>
        <v>Normal</v>
      </c>
      <c r="S151" t="s">
        <v>2380</v>
      </c>
      <c r="T151" t="s">
        <v>2380</v>
      </c>
      <c r="U151">
        <v>0</v>
      </c>
    </row>
    <row r="152" spans="1:21" x14ac:dyDescent="0.3">
      <c r="A152" t="s">
        <v>2223</v>
      </c>
      <c r="B152">
        <v>26.07</v>
      </c>
      <c r="C152">
        <v>5.32</v>
      </c>
      <c r="D152" t="s">
        <v>2380</v>
      </c>
      <c r="E152" t="s">
        <v>2380</v>
      </c>
      <c r="F152" t="s">
        <v>2380</v>
      </c>
      <c r="G152">
        <v>0</v>
      </c>
      <c r="H152" t="s">
        <v>2381</v>
      </c>
      <c r="L152" t="s">
        <v>2223</v>
      </c>
      <c r="M152" t="str">
        <f t="shared" si="8"/>
        <v>No</v>
      </c>
      <c r="N152" t="str">
        <f t="shared" si="9"/>
        <v>Yes</v>
      </c>
      <c r="O152">
        <v>26.07</v>
      </c>
      <c r="P152" t="str">
        <f t="shared" si="10"/>
        <v>Over Weight</v>
      </c>
      <c r="Q152">
        <v>5.32</v>
      </c>
      <c r="R152" t="str">
        <f t="shared" si="11"/>
        <v>Normal</v>
      </c>
      <c r="S152" t="s">
        <v>2380</v>
      </c>
      <c r="T152" t="s">
        <v>2380</v>
      </c>
      <c r="U152">
        <v>0</v>
      </c>
    </row>
    <row r="153" spans="1:21" x14ac:dyDescent="0.3">
      <c r="A153" t="s">
        <v>2222</v>
      </c>
      <c r="B153">
        <v>36.54</v>
      </c>
      <c r="C153">
        <v>4.46</v>
      </c>
      <c r="D153" t="s">
        <v>2381</v>
      </c>
      <c r="E153" t="s">
        <v>2380</v>
      </c>
      <c r="F153" t="s">
        <v>2380</v>
      </c>
      <c r="G153">
        <v>1</v>
      </c>
      <c r="H153" t="s">
        <v>2381</v>
      </c>
      <c r="L153" t="s">
        <v>2222</v>
      </c>
      <c r="M153" t="str">
        <f t="shared" si="8"/>
        <v>Yes</v>
      </c>
      <c r="N153" t="str">
        <f t="shared" si="9"/>
        <v>Yes</v>
      </c>
      <c r="O153">
        <v>36.54</v>
      </c>
      <c r="P153" t="str">
        <f t="shared" si="10"/>
        <v>Obesity</v>
      </c>
      <c r="Q153">
        <v>4.46</v>
      </c>
      <c r="R153" t="str">
        <f t="shared" si="11"/>
        <v>Normal</v>
      </c>
      <c r="S153" t="s">
        <v>2380</v>
      </c>
      <c r="T153" t="s">
        <v>2380</v>
      </c>
      <c r="U153">
        <v>1</v>
      </c>
    </row>
    <row r="154" spans="1:21" x14ac:dyDescent="0.3">
      <c r="A154" t="s">
        <v>2221</v>
      </c>
      <c r="B154">
        <v>51.64</v>
      </c>
      <c r="C154">
        <v>5.65</v>
      </c>
      <c r="D154" t="s">
        <v>2380</v>
      </c>
      <c r="E154" t="s">
        <v>2380</v>
      </c>
      <c r="F154" t="s">
        <v>2380</v>
      </c>
      <c r="G154">
        <v>0</v>
      </c>
      <c r="H154" t="s">
        <v>2381</v>
      </c>
      <c r="L154" t="s">
        <v>2221</v>
      </c>
      <c r="M154" t="str">
        <f t="shared" si="8"/>
        <v>No</v>
      </c>
      <c r="N154" t="str">
        <f t="shared" si="9"/>
        <v>Yes</v>
      </c>
      <c r="O154">
        <v>51.64</v>
      </c>
      <c r="P154" t="str">
        <f t="shared" si="10"/>
        <v>Obesity</v>
      </c>
      <c r="Q154">
        <v>5.65</v>
      </c>
      <c r="R154" t="str">
        <f t="shared" si="11"/>
        <v>Normal</v>
      </c>
      <c r="S154" t="s">
        <v>2380</v>
      </c>
      <c r="T154" t="s">
        <v>2380</v>
      </c>
      <c r="U154">
        <v>0</v>
      </c>
    </row>
    <row r="155" spans="1:21" x14ac:dyDescent="0.3">
      <c r="A155" t="s">
        <v>2220</v>
      </c>
      <c r="B155">
        <v>42.83</v>
      </c>
      <c r="C155">
        <v>6.04</v>
      </c>
      <c r="D155" t="s">
        <v>2380</v>
      </c>
      <c r="E155" t="s">
        <v>2380</v>
      </c>
      <c r="F155" t="s">
        <v>2380</v>
      </c>
      <c r="G155">
        <v>2</v>
      </c>
      <c r="H155" t="s">
        <v>2381</v>
      </c>
      <c r="L155" t="s">
        <v>2220</v>
      </c>
      <c r="M155" t="str">
        <f t="shared" si="8"/>
        <v>No</v>
      </c>
      <c r="N155" t="str">
        <f t="shared" si="9"/>
        <v>Yes</v>
      </c>
      <c r="O155">
        <v>42.83</v>
      </c>
      <c r="P155" t="str">
        <f t="shared" si="10"/>
        <v>Obesity</v>
      </c>
      <c r="Q155">
        <v>6.04</v>
      </c>
      <c r="R155" t="str">
        <f t="shared" si="11"/>
        <v>Prediabetes</v>
      </c>
      <c r="S155" t="s">
        <v>2380</v>
      </c>
      <c r="T155" t="s">
        <v>2380</v>
      </c>
      <c r="U155">
        <v>2</v>
      </c>
    </row>
    <row r="156" spans="1:21" x14ac:dyDescent="0.3">
      <c r="A156" t="s">
        <v>2219</v>
      </c>
      <c r="B156">
        <v>40.15</v>
      </c>
      <c r="C156">
        <v>5.76</v>
      </c>
      <c r="D156" t="s">
        <v>2380</v>
      </c>
      <c r="E156" t="s">
        <v>2380</v>
      </c>
      <c r="F156" t="s">
        <v>2380</v>
      </c>
      <c r="G156">
        <v>1</v>
      </c>
      <c r="H156" t="s">
        <v>2381</v>
      </c>
      <c r="L156" t="s">
        <v>2219</v>
      </c>
      <c r="M156" t="str">
        <f t="shared" si="8"/>
        <v>No</v>
      </c>
      <c r="N156" t="str">
        <f t="shared" si="9"/>
        <v>Yes</v>
      </c>
      <c r="O156">
        <v>40.15</v>
      </c>
      <c r="P156" t="str">
        <f t="shared" si="10"/>
        <v>Obesity</v>
      </c>
      <c r="Q156">
        <v>5.76</v>
      </c>
      <c r="R156" t="str">
        <f t="shared" si="11"/>
        <v>Prediabetes</v>
      </c>
      <c r="S156" t="s">
        <v>2380</v>
      </c>
      <c r="T156" t="s">
        <v>2380</v>
      </c>
      <c r="U156">
        <v>1</v>
      </c>
    </row>
    <row r="157" spans="1:21" x14ac:dyDescent="0.3">
      <c r="A157" t="s">
        <v>2218</v>
      </c>
      <c r="B157">
        <v>27.8</v>
      </c>
      <c r="C157">
        <v>4.3600000000000003</v>
      </c>
      <c r="D157" t="s">
        <v>2380</v>
      </c>
      <c r="E157" t="s">
        <v>2380</v>
      </c>
      <c r="F157" t="s">
        <v>2382</v>
      </c>
      <c r="G157">
        <v>1</v>
      </c>
      <c r="H157" t="s">
        <v>2381</v>
      </c>
      <c r="L157" t="s">
        <v>2218</v>
      </c>
      <c r="M157" t="str">
        <f t="shared" si="8"/>
        <v>No</v>
      </c>
      <c r="N157" t="str">
        <f t="shared" si="9"/>
        <v>Yes</v>
      </c>
      <c r="O157">
        <v>27.8</v>
      </c>
      <c r="P157" t="str">
        <f t="shared" si="10"/>
        <v>Over Weight</v>
      </c>
      <c r="Q157">
        <v>4.3600000000000003</v>
      </c>
      <c r="R157" t="str">
        <f t="shared" si="11"/>
        <v>Normal</v>
      </c>
      <c r="S157" t="s">
        <v>2380</v>
      </c>
      <c r="T157" t="s">
        <v>2382</v>
      </c>
      <c r="U157">
        <v>1</v>
      </c>
    </row>
    <row r="158" spans="1:21" x14ac:dyDescent="0.3">
      <c r="A158" t="s">
        <v>2217</v>
      </c>
      <c r="B158">
        <v>45.81</v>
      </c>
      <c r="C158">
        <v>4.76</v>
      </c>
      <c r="D158" t="s">
        <v>2381</v>
      </c>
      <c r="E158" t="s">
        <v>2380</v>
      </c>
      <c r="F158" t="s">
        <v>2382</v>
      </c>
      <c r="G158">
        <v>1</v>
      </c>
      <c r="H158" t="s">
        <v>2381</v>
      </c>
      <c r="L158" t="s">
        <v>2217</v>
      </c>
      <c r="M158" t="str">
        <f t="shared" si="8"/>
        <v>Yes</v>
      </c>
      <c r="N158" t="str">
        <f t="shared" si="9"/>
        <v>Yes</v>
      </c>
      <c r="O158">
        <v>45.81</v>
      </c>
      <c r="P158" t="str">
        <f t="shared" si="10"/>
        <v>Obesity</v>
      </c>
      <c r="Q158">
        <v>4.76</v>
      </c>
      <c r="R158" t="str">
        <f t="shared" si="11"/>
        <v>Normal</v>
      </c>
      <c r="S158" t="s">
        <v>2380</v>
      </c>
      <c r="T158" t="s">
        <v>2382</v>
      </c>
      <c r="U158">
        <v>1</v>
      </c>
    </row>
    <row r="159" spans="1:21" x14ac:dyDescent="0.3">
      <c r="A159" t="s">
        <v>2216</v>
      </c>
      <c r="B159">
        <v>34.43</v>
      </c>
      <c r="C159">
        <v>10.82</v>
      </c>
      <c r="D159" t="s">
        <v>2381</v>
      </c>
      <c r="E159" t="s">
        <v>2380</v>
      </c>
      <c r="F159" t="s">
        <v>2380</v>
      </c>
      <c r="G159">
        <v>1</v>
      </c>
      <c r="H159" t="s">
        <v>2381</v>
      </c>
      <c r="L159" t="s">
        <v>2216</v>
      </c>
      <c r="M159" t="str">
        <f t="shared" si="8"/>
        <v>Yes</v>
      </c>
      <c r="N159" t="str">
        <f t="shared" si="9"/>
        <v>Yes</v>
      </c>
      <c r="O159">
        <v>34.43</v>
      </c>
      <c r="P159" t="str">
        <f t="shared" si="10"/>
        <v>Obesity</v>
      </c>
      <c r="Q159">
        <v>10.82</v>
      </c>
      <c r="R159" t="str">
        <f t="shared" si="11"/>
        <v>Diabetes</v>
      </c>
      <c r="S159" t="s">
        <v>2380</v>
      </c>
      <c r="T159" t="s">
        <v>2380</v>
      </c>
      <c r="U159">
        <v>1</v>
      </c>
    </row>
    <row r="160" spans="1:21" x14ac:dyDescent="0.3">
      <c r="A160" t="s">
        <v>2215</v>
      </c>
      <c r="B160">
        <v>41.33</v>
      </c>
      <c r="C160">
        <v>4.01</v>
      </c>
      <c r="D160" t="s">
        <v>2381</v>
      </c>
      <c r="E160" t="s">
        <v>2380</v>
      </c>
      <c r="F160" t="s">
        <v>2380</v>
      </c>
      <c r="G160">
        <v>0</v>
      </c>
      <c r="H160" t="s">
        <v>2381</v>
      </c>
      <c r="L160" t="s">
        <v>2215</v>
      </c>
      <c r="M160" t="str">
        <f t="shared" si="8"/>
        <v>Yes</v>
      </c>
      <c r="N160" t="str">
        <f t="shared" si="9"/>
        <v>Yes</v>
      </c>
      <c r="O160">
        <v>41.33</v>
      </c>
      <c r="P160" t="str">
        <f t="shared" si="10"/>
        <v>Obesity</v>
      </c>
      <c r="Q160">
        <v>4.01</v>
      </c>
      <c r="R160" t="str">
        <f t="shared" si="11"/>
        <v>Normal</v>
      </c>
      <c r="S160" t="s">
        <v>2380</v>
      </c>
      <c r="T160" t="s">
        <v>2380</v>
      </c>
      <c r="U160">
        <v>0</v>
      </c>
    </row>
    <row r="161" spans="1:21" x14ac:dyDescent="0.3">
      <c r="A161" t="s">
        <v>2214</v>
      </c>
      <c r="B161">
        <v>31.92</v>
      </c>
      <c r="C161">
        <v>5.12</v>
      </c>
      <c r="D161" t="s">
        <v>2381</v>
      </c>
      <c r="E161" t="s">
        <v>2380</v>
      </c>
      <c r="F161" t="s">
        <v>2380</v>
      </c>
      <c r="G161">
        <v>1</v>
      </c>
      <c r="H161" t="s">
        <v>2381</v>
      </c>
      <c r="L161" t="s">
        <v>2214</v>
      </c>
      <c r="M161" t="str">
        <f t="shared" si="8"/>
        <v>Yes</v>
      </c>
      <c r="N161" t="str">
        <f t="shared" si="9"/>
        <v>Yes</v>
      </c>
      <c r="O161">
        <v>31.92</v>
      </c>
      <c r="P161" t="str">
        <f t="shared" si="10"/>
        <v>Obesity</v>
      </c>
      <c r="Q161">
        <v>5.12</v>
      </c>
      <c r="R161" t="str">
        <f t="shared" si="11"/>
        <v>Normal</v>
      </c>
      <c r="S161" t="s">
        <v>2380</v>
      </c>
      <c r="T161" t="s">
        <v>2380</v>
      </c>
      <c r="U161">
        <v>1</v>
      </c>
    </row>
    <row r="162" spans="1:21" x14ac:dyDescent="0.3">
      <c r="A162" t="s">
        <v>2213</v>
      </c>
      <c r="B162">
        <v>39.799999999999997</v>
      </c>
      <c r="C162">
        <v>10.54</v>
      </c>
      <c r="D162" t="s">
        <v>2381</v>
      </c>
      <c r="E162" t="s">
        <v>2380</v>
      </c>
      <c r="F162" t="s">
        <v>2380</v>
      </c>
      <c r="G162">
        <v>2</v>
      </c>
      <c r="H162" t="s">
        <v>2381</v>
      </c>
      <c r="L162" t="s">
        <v>2213</v>
      </c>
      <c r="M162" t="str">
        <f t="shared" si="8"/>
        <v>Yes</v>
      </c>
      <c r="N162" t="str">
        <f t="shared" si="9"/>
        <v>Yes</v>
      </c>
      <c r="O162">
        <v>39.799999999999997</v>
      </c>
      <c r="P162" t="str">
        <f t="shared" si="10"/>
        <v>Obesity</v>
      </c>
      <c r="Q162">
        <v>10.54</v>
      </c>
      <c r="R162" t="str">
        <f t="shared" si="11"/>
        <v>Diabetes</v>
      </c>
      <c r="S162" t="s">
        <v>2380</v>
      </c>
      <c r="T162" t="s">
        <v>2380</v>
      </c>
      <c r="U162">
        <v>2</v>
      </c>
    </row>
    <row r="163" spans="1:21" x14ac:dyDescent="0.3">
      <c r="A163" t="s">
        <v>2212</v>
      </c>
      <c r="B163">
        <v>42.82</v>
      </c>
      <c r="C163">
        <v>4.21</v>
      </c>
      <c r="D163" t="s">
        <v>2380</v>
      </c>
      <c r="E163" t="s">
        <v>2380</v>
      </c>
      <c r="F163" t="s">
        <v>2380</v>
      </c>
      <c r="G163">
        <v>0</v>
      </c>
      <c r="H163" t="s">
        <v>2381</v>
      </c>
      <c r="L163" t="s">
        <v>2212</v>
      </c>
      <c r="M163" t="str">
        <f t="shared" si="8"/>
        <v>No</v>
      </c>
      <c r="N163" t="str">
        <f t="shared" si="9"/>
        <v>Yes</v>
      </c>
      <c r="O163">
        <v>42.82</v>
      </c>
      <c r="P163" t="str">
        <f t="shared" si="10"/>
        <v>Obesity</v>
      </c>
      <c r="Q163">
        <v>4.21</v>
      </c>
      <c r="R163" t="str">
        <f t="shared" si="11"/>
        <v>Normal</v>
      </c>
      <c r="S163" t="s">
        <v>2380</v>
      </c>
      <c r="T163" t="s">
        <v>2380</v>
      </c>
      <c r="U163">
        <v>0</v>
      </c>
    </row>
    <row r="164" spans="1:21" x14ac:dyDescent="0.3">
      <c r="A164" t="s">
        <v>2211</v>
      </c>
      <c r="B164">
        <v>33.630000000000003</v>
      </c>
      <c r="C164">
        <v>5.42</v>
      </c>
      <c r="D164" t="s">
        <v>2380</v>
      </c>
      <c r="E164" t="s">
        <v>2380</v>
      </c>
      <c r="F164" t="s">
        <v>2380</v>
      </c>
      <c r="G164">
        <v>0</v>
      </c>
      <c r="H164" t="s">
        <v>2381</v>
      </c>
      <c r="L164" t="s">
        <v>2211</v>
      </c>
      <c r="M164" t="str">
        <f t="shared" si="8"/>
        <v>No</v>
      </c>
      <c r="N164" t="str">
        <f t="shared" si="9"/>
        <v>Yes</v>
      </c>
      <c r="O164">
        <v>33.630000000000003</v>
      </c>
      <c r="P164" t="str">
        <f t="shared" si="10"/>
        <v>Obesity</v>
      </c>
      <c r="Q164">
        <v>5.42</v>
      </c>
      <c r="R164" t="str">
        <f t="shared" si="11"/>
        <v>Normal</v>
      </c>
      <c r="S164" t="s">
        <v>2380</v>
      </c>
      <c r="T164" t="s">
        <v>2380</v>
      </c>
      <c r="U164">
        <v>0</v>
      </c>
    </row>
    <row r="165" spans="1:21" x14ac:dyDescent="0.3">
      <c r="A165" t="s">
        <v>2210</v>
      </c>
      <c r="B165">
        <v>37.07</v>
      </c>
      <c r="C165">
        <v>4.28</v>
      </c>
      <c r="D165" t="s">
        <v>2380</v>
      </c>
      <c r="E165" t="s">
        <v>2381</v>
      </c>
      <c r="F165" t="s">
        <v>2380</v>
      </c>
      <c r="G165">
        <v>1</v>
      </c>
      <c r="H165" t="s">
        <v>2381</v>
      </c>
      <c r="L165" t="s">
        <v>2210</v>
      </c>
      <c r="M165" t="str">
        <f t="shared" si="8"/>
        <v>No</v>
      </c>
      <c r="N165" t="str">
        <f t="shared" si="9"/>
        <v>Yes</v>
      </c>
      <c r="O165">
        <v>37.07</v>
      </c>
      <c r="P165" t="str">
        <f t="shared" si="10"/>
        <v>Obesity</v>
      </c>
      <c r="Q165">
        <v>4.28</v>
      </c>
      <c r="R165" t="str">
        <f t="shared" si="11"/>
        <v>Normal</v>
      </c>
      <c r="S165" t="s">
        <v>2381</v>
      </c>
      <c r="T165" t="s">
        <v>2380</v>
      </c>
      <c r="U165">
        <v>1</v>
      </c>
    </row>
    <row r="166" spans="1:21" x14ac:dyDescent="0.3">
      <c r="A166" t="s">
        <v>2209</v>
      </c>
      <c r="B166">
        <v>35.625</v>
      </c>
      <c r="C166">
        <v>8.9</v>
      </c>
      <c r="D166" t="s">
        <v>2380</v>
      </c>
      <c r="E166" t="s">
        <v>2380</v>
      </c>
      <c r="F166" t="s">
        <v>2380</v>
      </c>
      <c r="G166">
        <v>0</v>
      </c>
      <c r="H166" t="s">
        <v>2381</v>
      </c>
      <c r="L166" t="s">
        <v>2209</v>
      </c>
      <c r="M166" t="str">
        <f t="shared" si="8"/>
        <v>No</v>
      </c>
      <c r="N166" t="str">
        <f t="shared" si="9"/>
        <v>Yes</v>
      </c>
      <c r="O166">
        <v>35.625</v>
      </c>
      <c r="P166" t="str">
        <f t="shared" si="10"/>
        <v>Obesity</v>
      </c>
      <c r="Q166">
        <v>8.9</v>
      </c>
      <c r="R166" t="str">
        <f t="shared" si="11"/>
        <v>Diabetes</v>
      </c>
      <c r="S166" t="s">
        <v>2380</v>
      </c>
      <c r="T166" t="s">
        <v>2380</v>
      </c>
      <c r="U166">
        <v>0</v>
      </c>
    </row>
    <row r="167" spans="1:21" x14ac:dyDescent="0.3">
      <c r="A167" t="s">
        <v>2208</v>
      </c>
      <c r="B167">
        <v>42.69</v>
      </c>
      <c r="C167">
        <v>4.8899999999999997</v>
      </c>
      <c r="D167" t="s">
        <v>2380</v>
      </c>
      <c r="E167" t="s">
        <v>2380</v>
      </c>
      <c r="F167" t="s">
        <v>2382</v>
      </c>
      <c r="G167">
        <v>1</v>
      </c>
      <c r="H167" t="s">
        <v>2381</v>
      </c>
      <c r="L167" t="s">
        <v>2208</v>
      </c>
      <c r="M167" t="str">
        <f t="shared" si="8"/>
        <v>No</v>
      </c>
      <c r="N167" t="str">
        <f t="shared" si="9"/>
        <v>Yes</v>
      </c>
      <c r="O167">
        <v>42.69</v>
      </c>
      <c r="P167" t="str">
        <f t="shared" si="10"/>
        <v>Obesity</v>
      </c>
      <c r="Q167">
        <v>4.8899999999999997</v>
      </c>
      <c r="R167" t="str">
        <f t="shared" si="11"/>
        <v>Normal</v>
      </c>
      <c r="S167" t="s">
        <v>2380</v>
      </c>
      <c r="T167" t="s">
        <v>2382</v>
      </c>
      <c r="U167">
        <v>1</v>
      </c>
    </row>
    <row r="168" spans="1:21" x14ac:dyDescent="0.3">
      <c r="A168" t="s">
        <v>2207</v>
      </c>
      <c r="B168">
        <v>37.869999999999997</v>
      </c>
      <c r="C168">
        <v>4.29</v>
      </c>
      <c r="D168" t="s">
        <v>2381</v>
      </c>
      <c r="E168" t="s">
        <v>2380</v>
      </c>
      <c r="F168" t="s">
        <v>2382</v>
      </c>
      <c r="G168">
        <v>1</v>
      </c>
      <c r="H168" t="s">
        <v>2381</v>
      </c>
      <c r="L168" t="s">
        <v>2207</v>
      </c>
      <c r="M168" t="str">
        <f t="shared" si="8"/>
        <v>Yes</v>
      </c>
      <c r="N168" t="str">
        <f t="shared" si="9"/>
        <v>Yes</v>
      </c>
      <c r="O168">
        <v>37.869999999999997</v>
      </c>
      <c r="P168" t="str">
        <f t="shared" si="10"/>
        <v>Obesity</v>
      </c>
      <c r="Q168">
        <v>4.29</v>
      </c>
      <c r="R168" t="str">
        <f t="shared" si="11"/>
        <v>Normal</v>
      </c>
      <c r="S168" t="s">
        <v>2380</v>
      </c>
      <c r="T168" t="s">
        <v>2382</v>
      </c>
      <c r="U168">
        <v>1</v>
      </c>
    </row>
    <row r="169" spans="1:21" x14ac:dyDescent="0.3">
      <c r="A169" t="s">
        <v>2206</v>
      </c>
      <c r="B169">
        <v>40.61</v>
      </c>
      <c r="C169">
        <v>8</v>
      </c>
      <c r="D169" t="s">
        <v>2381</v>
      </c>
      <c r="E169" t="s">
        <v>2380</v>
      </c>
      <c r="F169" t="s">
        <v>2380</v>
      </c>
      <c r="G169">
        <v>1</v>
      </c>
      <c r="H169" t="s">
        <v>2381</v>
      </c>
      <c r="L169" t="s">
        <v>2206</v>
      </c>
      <c r="M169" t="str">
        <f t="shared" si="8"/>
        <v>Yes</v>
      </c>
      <c r="N169" t="str">
        <f t="shared" si="9"/>
        <v>Yes</v>
      </c>
      <c r="O169">
        <v>40.61</v>
      </c>
      <c r="P169" t="str">
        <f t="shared" si="10"/>
        <v>Obesity</v>
      </c>
      <c r="Q169">
        <v>8</v>
      </c>
      <c r="R169" t="str">
        <f t="shared" si="11"/>
        <v>Diabetes</v>
      </c>
      <c r="S169" t="s">
        <v>2380</v>
      </c>
      <c r="T169" t="s">
        <v>2380</v>
      </c>
      <c r="U169">
        <v>1</v>
      </c>
    </row>
    <row r="170" spans="1:21" x14ac:dyDescent="0.3">
      <c r="A170" t="s">
        <v>2205</v>
      </c>
      <c r="B170">
        <v>30.78</v>
      </c>
      <c r="C170">
        <v>4.67</v>
      </c>
      <c r="D170" t="s">
        <v>2381</v>
      </c>
      <c r="E170" t="s">
        <v>2380</v>
      </c>
      <c r="F170" t="s">
        <v>2380</v>
      </c>
      <c r="G170">
        <v>0</v>
      </c>
      <c r="H170" t="s">
        <v>2381</v>
      </c>
      <c r="L170" t="s">
        <v>2205</v>
      </c>
      <c r="M170" t="str">
        <f t="shared" si="8"/>
        <v>Yes</v>
      </c>
      <c r="N170" t="str">
        <f t="shared" si="9"/>
        <v>Yes</v>
      </c>
      <c r="O170">
        <v>30.78</v>
      </c>
      <c r="P170" t="str">
        <f t="shared" si="10"/>
        <v>Obesity</v>
      </c>
      <c r="Q170">
        <v>4.67</v>
      </c>
      <c r="R170" t="str">
        <f t="shared" si="11"/>
        <v>Normal</v>
      </c>
      <c r="S170" t="s">
        <v>2380</v>
      </c>
      <c r="T170" t="s">
        <v>2380</v>
      </c>
      <c r="U170">
        <v>0</v>
      </c>
    </row>
    <row r="171" spans="1:21" x14ac:dyDescent="0.3">
      <c r="A171" t="s">
        <v>2204</v>
      </c>
      <c r="B171">
        <v>49.49</v>
      </c>
      <c r="C171">
        <v>4.5</v>
      </c>
      <c r="D171" t="s">
        <v>2380</v>
      </c>
      <c r="E171" t="s">
        <v>2380</v>
      </c>
      <c r="F171" t="s">
        <v>2380</v>
      </c>
      <c r="G171">
        <v>0</v>
      </c>
      <c r="H171" t="s">
        <v>2381</v>
      </c>
      <c r="L171" t="s">
        <v>2204</v>
      </c>
      <c r="M171" t="str">
        <f t="shared" si="8"/>
        <v>No</v>
      </c>
      <c r="N171" t="str">
        <f t="shared" si="9"/>
        <v>Yes</v>
      </c>
      <c r="O171">
        <v>49.49</v>
      </c>
      <c r="P171" t="str">
        <f t="shared" si="10"/>
        <v>Obesity</v>
      </c>
      <c r="Q171">
        <v>4.5</v>
      </c>
      <c r="R171" t="str">
        <f t="shared" si="11"/>
        <v>Normal</v>
      </c>
      <c r="S171" t="s">
        <v>2380</v>
      </c>
      <c r="T171" t="s">
        <v>2380</v>
      </c>
      <c r="U171">
        <v>0</v>
      </c>
    </row>
    <row r="172" spans="1:21" x14ac:dyDescent="0.3">
      <c r="A172" t="s">
        <v>2203</v>
      </c>
      <c r="B172">
        <v>37.619999999999997</v>
      </c>
      <c r="C172">
        <v>6.32</v>
      </c>
      <c r="D172" t="s">
        <v>2381</v>
      </c>
      <c r="E172" t="s">
        <v>2381</v>
      </c>
      <c r="F172" t="s">
        <v>2380</v>
      </c>
      <c r="G172">
        <v>2</v>
      </c>
      <c r="H172" t="s">
        <v>2381</v>
      </c>
      <c r="L172" t="s">
        <v>2203</v>
      </c>
      <c r="M172" t="str">
        <f t="shared" si="8"/>
        <v>Yes</v>
      </c>
      <c r="N172" t="str">
        <f t="shared" si="9"/>
        <v>Yes</v>
      </c>
      <c r="O172">
        <v>37.619999999999997</v>
      </c>
      <c r="P172" t="str">
        <f t="shared" si="10"/>
        <v>Obesity</v>
      </c>
      <c r="Q172">
        <v>6.32</v>
      </c>
      <c r="R172" t="str">
        <f t="shared" si="11"/>
        <v>Prediabetes</v>
      </c>
      <c r="S172" t="s">
        <v>2381</v>
      </c>
      <c r="T172" t="s">
        <v>2380</v>
      </c>
      <c r="U172">
        <v>2</v>
      </c>
    </row>
    <row r="173" spans="1:21" x14ac:dyDescent="0.3">
      <c r="A173" t="s">
        <v>2202</v>
      </c>
      <c r="B173">
        <v>36.08</v>
      </c>
      <c r="C173">
        <v>6.1</v>
      </c>
      <c r="D173" t="s">
        <v>2381</v>
      </c>
      <c r="E173" t="s">
        <v>2380</v>
      </c>
      <c r="F173" t="s">
        <v>2380</v>
      </c>
      <c r="G173">
        <v>1</v>
      </c>
      <c r="H173" t="s">
        <v>2381</v>
      </c>
      <c r="L173" t="s">
        <v>2202</v>
      </c>
      <c r="M173" t="str">
        <f t="shared" si="8"/>
        <v>Yes</v>
      </c>
      <c r="N173" t="str">
        <f t="shared" si="9"/>
        <v>Yes</v>
      </c>
      <c r="O173">
        <v>36.08</v>
      </c>
      <c r="P173" t="str">
        <f t="shared" si="10"/>
        <v>Obesity</v>
      </c>
      <c r="Q173">
        <v>6.1</v>
      </c>
      <c r="R173" t="str">
        <f t="shared" si="11"/>
        <v>Prediabetes</v>
      </c>
      <c r="S173" t="s">
        <v>2380</v>
      </c>
      <c r="T173" t="s">
        <v>2380</v>
      </c>
      <c r="U173">
        <v>1</v>
      </c>
    </row>
    <row r="174" spans="1:21" x14ac:dyDescent="0.3">
      <c r="A174" t="s">
        <v>2201</v>
      </c>
      <c r="B174">
        <v>33.5</v>
      </c>
      <c r="C174">
        <v>5.4</v>
      </c>
      <c r="D174" t="s">
        <v>2380</v>
      </c>
      <c r="E174" t="s">
        <v>2380</v>
      </c>
      <c r="F174" t="s">
        <v>2380</v>
      </c>
      <c r="G174">
        <v>0</v>
      </c>
      <c r="H174" t="s">
        <v>2381</v>
      </c>
      <c r="L174" t="s">
        <v>2201</v>
      </c>
      <c r="M174" t="str">
        <f t="shared" si="8"/>
        <v>No</v>
      </c>
      <c r="N174" t="str">
        <f t="shared" si="9"/>
        <v>Yes</v>
      </c>
      <c r="O174">
        <v>33.5</v>
      </c>
      <c r="P174" t="str">
        <f t="shared" si="10"/>
        <v>Obesity</v>
      </c>
      <c r="Q174">
        <v>5.4</v>
      </c>
      <c r="R174" t="str">
        <f t="shared" si="11"/>
        <v>Normal</v>
      </c>
      <c r="S174" t="s">
        <v>2380</v>
      </c>
      <c r="T174" t="s">
        <v>2380</v>
      </c>
      <c r="U174">
        <v>0</v>
      </c>
    </row>
    <row r="175" spans="1:21" x14ac:dyDescent="0.3">
      <c r="A175" t="s">
        <v>2200</v>
      </c>
      <c r="B175">
        <v>47.46</v>
      </c>
      <c r="C175">
        <v>6.24</v>
      </c>
      <c r="D175" t="s">
        <v>2381</v>
      </c>
      <c r="E175" t="s">
        <v>2380</v>
      </c>
      <c r="F175" t="s">
        <v>2380</v>
      </c>
      <c r="G175">
        <v>1</v>
      </c>
      <c r="H175" t="s">
        <v>2381</v>
      </c>
      <c r="L175" t="s">
        <v>2200</v>
      </c>
      <c r="M175" t="str">
        <f t="shared" si="8"/>
        <v>Yes</v>
      </c>
      <c r="N175" t="str">
        <f t="shared" si="9"/>
        <v>Yes</v>
      </c>
      <c r="O175">
        <v>47.46</v>
      </c>
      <c r="P175" t="str">
        <f t="shared" si="10"/>
        <v>Obesity</v>
      </c>
      <c r="Q175">
        <v>6.24</v>
      </c>
      <c r="R175" t="str">
        <f t="shared" si="11"/>
        <v>Prediabetes</v>
      </c>
      <c r="S175" t="s">
        <v>2380</v>
      </c>
      <c r="T175" t="s">
        <v>2380</v>
      </c>
      <c r="U175">
        <v>1</v>
      </c>
    </row>
    <row r="176" spans="1:21" x14ac:dyDescent="0.3">
      <c r="A176" t="s">
        <v>2199</v>
      </c>
      <c r="B176">
        <v>49.24</v>
      </c>
      <c r="C176">
        <v>4.45</v>
      </c>
      <c r="D176" t="s">
        <v>2380</v>
      </c>
      <c r="E176" t="s">
        <v>2380</v>
      </c>
      <c r="F176" t="s">
        <v>2380</v>
      </c>
      <c r="G176">
        <v>0</v>
      </c>
      <c r="H176" t="s">
        <v>2381</v>
      </c>
      <c r="L176" t="s">
        <v>2199</v>
      </c>
      <c r="M176" t="str">
        <f t="shared" si="8"/>
        <v>No</v>
      </c>
      <c r="N176" t="str">
        <f t="shared" si="9"/>
        <v>Yes</v>
      </c>
      <c r="O176">
        <v>49.24</v>
      </c>
      <c r="P176" t="str">
        <f t="shared" si="10"/>
        <v>Obesity</v>
      </c>
      <c r="Q176">
        <v>4.45</v>
      </c>
      <c r="R176" t="str">
        <f t="shared" si="11"/>
        <v>Normal</v>
      </c>
      <c r="S176" t="s">
        <v>2380</v>
      </c>
      <c r="T176" t="s">
        <v>2380</v>
      </c>
      <c r="U176">
        <v>0</v>
      </c>
    </row>
    <row r="177" spans="1:21" x14ac:dyDescent="0.3">
      <c r="A177" t="s">
        <v>2198</v>
      </c>
      <c r="B177">
        <v>54.4</v>
      </c>
      <c r="C177">
        <v>5.22</v>
      </c>
      <c r="D177" t="s">
        <v>2380</v>
      </c>
      <c r="E177" t="s">
        <v>2380</v>
      </c>
      <c r="F177" t="s">
        <v>2380</v>
      </c>
      <c r="G177">
        <v>1</v>
      </c>
      <c r="H177" t="s">
        <v>2381</v>
      </c>
      <c r="L177" t="s">
        <v>2198</v>
      </c>
      <c r="M177" t="str">
        <f t="shared" si="8"/>
        <v>No</v>
      </c>
      <c r="N177" t="str">
        <f t="shared" si="9"/>
        <v>Yes</v>
      </c>
      <c r="O177">
        <v>54.4</v>
      </c>
      <c r="P177" t="str">
        <f t="shared" si="10"/>
        <v>Obesity</v>
      </c>
      <c r="Q177">
        <v>5.22</v>
      </c>
      <c r="R177" t="str">
        <f t="shared" si="11"/>
        <v>Normal</v>
      </c>
      <c r="S177" t="s">
        <v>2380</v>
      </c>
      <c r="T177" t="s">
        <v>2380</v>
      </c>
      <c r="U177">
        <v>1</v>
      </c>
    </row>
    <row r="178" spans="1:21" x14ac:dyDescent="0.3">
      <c r="A178" t="s">
        <v>2197</v>
      </c>
      <c r="B178">
        <v>35.53</v>
      </c>
      <c r="C178">
        <v>4.6100000000000003</v>
      </c>
      <c r="D178" t="s">
        <v>2380</v>
      </c>
      <c r="E178" t="s">
        <v>2380</v>
      </c>
      <c r="F178" t="s">
        <v>2380</v>
      </c>
      <c r="G178">
        <v>1</v>
      </c>
      <c r="H178" t="s">
        <v>2381</v>
      </c>
      <c r="L178" t="s">
        <v>2197</v>
      </c>
      <c r="M178" t="str">
        <f t="shared" si="8"/>
        <v>No</v>
      </c>
      <c r="N178" t="str">
        <f t="shared" si="9"/>
        <v>Yes</v>
      </c>
      <c r="O178">
        <v>35.53</v>
      </c>
      <c r="P178" t="str">
        <f t="shared" si="10"/>
        <v>Obesity</v>
      </c>
      <c r="Q178">
        <v>4.6100000000000003</v>
      </c>
      <c r="R178" t="str">
        <f t="shared" si="11"/>
        <v>Normal</v>
      </c>
      <c r="S178" t="s">
        <v>2380</v>
      </c>
      <c r="T178" t="s">
        <v>2380</v>
      </c>
      <c r="U178">
        <v>1</v>
      </c>
    </row>
    <row r="179" spans="1:21" x14ac:dyDescent="0.3">
      <c r="A179" t="s">
        <v>2196</v>
      </c>
      <c r="B179">
        <v>39.729999999999997</v>
      </c>
      <c r="C179">
        <v>6.24</v>
      </c>
      <c r="D179" t="s">
        <v>2380</v>
      </c>
      <c r="E179" t="s">
        <v>2380</v>
      </c>
      <c r="F179" t="s">
        <v>2380</v>
      </c>
      <c r="G179">
        <v>0</v>
      </c>
      <c r="H179" t="s">
        <v>2381</v>
      </c>
      <c r="L179" t="s">
        <v>2196</v>
      </c>
      <c r="M179" t="str">
        <f t="shared" si="8"/>
        <v>No</v>
      </c>
      <c r="N179" t="str">
        <f t="shared" si="9"/>
        <v>Yes</v>
      </c>
      <c r="O179">
        <v>39.729999999999997</v>
      </c>
      <c r="P179" t="str">
        <f t="shared" si="10"/>
        <v>Obesity</v>
      </c>
      <c r="Q179">
        <v>6.24</v>
      </c>
      <c r="R179" t="str">
        <f t="shared" si="11"/>
        <v>Prediabetes</v>
      </c>
      <c r="S179" t="s">
        <v>2380</v>
      </c>
      <c r="T179" t="s">
        <v>2380</v>
      </c>
      <c r="U179">
        <v>0</v>
      </c>
    </row>
    <row r="180" spans="1:21" x14ac:dyDescent="0.3">
      <c r="A180" t="s">
        <v>2195</v>
      </c>
      <c r="B180">
        <v>35.68</v>
      </c>
      <c r="C180">
        <v>10.039999999999999</v>
      </c>
      <c r="D180" t="s">
        <v>2380</v>
      </c>
      <c r="E180" t="s">
        <v>2380</v>
      </c>
      <c r="F180" t="s">
        <v>2380</v>
      </c>
      <c r="G180">
        <v>0</v>
      </c>
      <c r="H180" t="s">
        <v>2381</v>
      </c>
      <c r="L180" t="s">
        <v>2195</v>
      </c>
      <c r="M180" t="str">
        <f t="shared" si="8"/>
        <v>No</v>
      </c>
      <c r="N180" t="str">
        <f t="shared" si="9"/>
        <v>Yes</v>
      </c>
      <c r="O180">
        <v>35.68</v>
      </c>
      <c r="P180" t="str">
        <f t="shared" si="10"/>
        <v>Obesity</v>
      </c>
      <c r="Q180">
        <v>10.039999999999999</v>
      </c>
      <c r="R180" t="str">
        <f t="shared" si="11"/>
        <v>Diabetes</v>
      </c>
      <c r="S180" t="s">
        <v>2380</v>
      </c>
      <c r="T180" t="s">
        <v>2380</v>
      </c>
      <c r="U180">
        <v>0</v>
      </c>
    </row>
    <row r="181" spans="1:21" x14ac:dyDescent="0.3">
      <c r="A181" t="s">
        <v>2194</v>
      </c>
      <c r="B181">
        <v>48.86</v>
      </c>
      <c r="C181">
        <v>6.09</v>
      </c>
      <c r="D181" t="s">
        <v>2380</v>
      </c>
      <c r="E181" t="s">
        <v>2380</v>
      </c>
      <c r="F181" t="s">
        <v>2380</v>
      </c>
      <c r="G181">
        <v>0</v>
      </c>
      <c r="H181" t="s">
        <v>2381</v>
      </c>
      <c r="L181" t="s">
        <v>2194</v>
      </c>
      <c r="M181" t="str">
        <f t="shared" si="8"/>
        <v>No</v>
      </c>
      <c r="N181" t="str">
        <f t="shared" si="9"/>
        <v>Yes</v>
      </c>
      <c r="O181">
        <v>48.86</v>
      </c>
      <c r="P181" t="str">
        <f t="shared" si="10"/>
        <v>Obesity</v>
      </c>
      <c r="Q181">
        <v>6.09</v>
      </c>
      <c r="R181" t="str">
        <f t="shared" si="11"/>
        <v>Prediabetes</v>
      </c>
      <c r="S181" t="s">
        <v>2380</v>
      </c>
      <c r="T181" t="s">
        <v>2380</v>
      </c>
      <c r="U181">
        <v>0</v>
      </c>
    </row>
    <row r="182" spans="1:21" x14ac:dyDescent="0.3">
      <c r="A182" t="s">
        <v>2193</v>
      </c>
      <c r="B182">
        <v>34.799999999999997</v>
      </c>
      <c r="C182">
        <v>11.4</v>
      </c>
      <c r="D182" t="s">
        <v>2381</v>
      </c>
      <c r="E182" t="s">
        <v>2380</v>
      </c>
      <c r="F182" t="s">
        <v>2382</v>
      </c>
      <c r="G182">
        <v>1</v>
      </c>
      <c r="H182" t="s">
        <v>2380</v>
      </c>
      <c r="L182" t="s">
        <v>2193</v>
      </c>
      <c r="M182" t="str">
        <f t="shared" si="8"/>
        <v>Yes</v>
      </c>
      <c r="N182" t="str">
        <f t="shared" si="9"/>
        <v>No</v>
      </c>
      <c r="O182">
        <v>34.799999999999997</v>
      </c>
      <c r="P182" t="str">
        <f t="shared" si="10"/>
        <v>Obesity</v>
      </c>
      <c r="Q182">
        <v>11.4</v>
      </c>
      <c r="R182" t="str">
        <f t="shared" si="11"/>
        <v>Diabetes</v>
      </c>
      <c r="S182" t="s">
        <v>2380</v>
      </c>
      <c r="T182" t="s">
        <v>2382</v>
      </c>
      <c r="U182">
        <v>1</v>
      </c>
    </row>
    <row r="183" spans="1:21" x14ac:dyDescent="0.3">
      <c r="A183" t="s">
        <v>2192</v>
      </c>
      <c r="B183">
        <v>32.49</v>
      </c>
      <c r="C183">
        <v>4.29</v>
      </c>
      <c r="D183" t="s">
        <v>2380</v>
      </c>
      <c r="E183" t="s">
        <v>2380</v>
      </c>
      <c r="F183" t="s">
        <v>2382</v>
      </c>
      <c r="G183">
        <v>1</v>
      </c>
      <c r="H183" t="s">
        <v>2381</v>
      </c>
      <c r="L183" t="s">
        <v>2192</v>
      </c>
      <c r="M183" t="str">
        <f t="shared" si="8"/>
        <v>No</v>
      </c>
      <c r="N183" t="str">
        <f t="shared" si="9"/>
        <v>Yes</v>
      </c>
      <c r="O183">
        <v>32.49</v>
      </c>
      <c r="P183" t="str">
        <f t="shared" si="10"/>
        <v>Obesity</v>
      </c>
      <c r="Q183">
        <v>4.29</v>
      </c>
      <c r="R183" t="str">
        <f t="shared" si="11"/>
        <v>Normal</v>
      </c>
      <c r="S183" t="s">
        <v>2380</v>
      </c>
      <c r="T183" t="s">
        <v>2382</v>
      </c>
      <c r="U183">
        <v>1</v>
      </c>
    </row>
    <row r="184" spans="1:21" x14ac:dyDescent="0.3">
      <c r="A184" t="s">
        <v>2191</v>
      </c>
      <c r="B184">
        <v>39</v>
      </c>
      <c r="C184">
        <v>5.7</v>
      </c>
      <c r="D184" t="s">
        <v>2380</v>
      </c>
      <c r="E184" t="s">
        <v>2380</v>
      </c>
      <c r="F184" t="s">
        <v>2380</v>
      </c>
      <c r="G184">
        <v>2</v>
      </c>
      <c r="H184" t="s">
        <v>2381</v>
      </c>
      <c r="L184" t="s">
        <v>2191</v>
      </c>
      <c r="M184" t="str">
        <f t="shared" si="8"/>
        <v>No</v>
      </c>
      <c r="N184" t="str">
        <f t="shared" si="9"/>
        <v>Yes</v>
      </c>
      <c r="O184">
        <v>39</v>
      </c>
      <c r="P184" t="str">
        <f t="shared" si="10"/>
        <v>Obesity</v>
      </c>
      <c r="Q184">
        <v>5.7</v>
      </c>
      <c r="R184" t="str">
        <f t="shared" si="11"/>
        <v>Prediabetes</v>
      </c>
      <c r="S184" t="s">
        <v>2380</v>
      </c>
      <c r="T184" t="s">
        <v>2380</v>
      </c>
      <c r="U184">
        <v>2</v>
      </c>
    </row>
    <row r="185" spans="1:21" x14ac:dyDescent="0.3">
      <c r="A185" t="s">
        <v>2190</v>
      </c>
      <c r="B185">
        <v>35.299999999999997</v>
      </c>
      <c r="C185">
        <v>6.09</v>
      </c>
      <c r="D185" t="s">
        <v>2380</v>
      </c>
      <c r="E185" t="s">
        <v>2380</v>
      </c>
      <c r="F185" t="s">
        <v>2380</v>
      </c>
      <c r="G185">
        <v>1</v>
      </c>
      <c r="H185" t="s">
        <v>2381</v>
      </c>
      <c r="L185" t="s">
        <v>2190</v>
      </c>
      <c r="M185" t="str">
        <f t="shared" si="8"/>
        <v>No</v>
      </c>
      <c r="N185" t="str">
        <f t="shared" si="9"/>
        <v>Yes</v>
      </c>
      <c r="O185">
        <v>35.299999999999997</v>
      </c>
      <c r="P185" t="str">
        <f t="shared" si="10"/>
        <v>Obesity</v>
      </c>
      <c r="Q185">
        <v>6.09</v>
      </c>
      <c r="R185" t="str">
        <f t="shared" si="11"/>
        <v>Prediabetes</v>
      </c>
      <c r="S185" t="s">
        <v>2380</v>
      </c>
      <c r="T185" t="s">
        <v>2380</v>
      </c>
      <c r="U185">
        <v>1</v>
      </c>
    </row>
    <row r="186" spans="1:21" x14ac:dyDescent="0.3">
      <c r="A186" t="s">
        <v>2189</v>
      </c>
      <c r="B186">
        <v>33.42</v>
      </c>
      <c r="C186">
        <v>10.67</v>
      </c>
      <c r="D186" t="s">
        <v>2380</v>
      </c>
      <c r="E186" t="s">
        <v>2380</v>
      </c>
      <c r="F186" t="s">
        <v>2380</v>
      </c>
      <c r="G186">
        <v>0</v>
      </c>
      <c r="H186" t="s">
        <v>2381</v>
      </c>
      <c r="L186" t="s">
        <v>2189</v>
      </c>
      <c r="M186" t="str">
        <f t="shared" si="8"/>
        <v>No</v>
      </c>
      <c r="N186" t="str">
        <f t="shared" si="9"/>
        <v>Yes</v>
      </c>
      <c r="O186">
        <v>33.42</v>
      </c>
      <c r="P186" t="str">
        <f t="shared" si="10"/>
        <v>Obesity</v>
      </c>
      <c r="Q186">
        <v>10.67</v>
      </c>
      <c r="R186" t="str">
        <f t="shared" si="11"/>
        <v>Diabetes</v>
      </c>
      <c r="S186" t="s">
        <v>2380</v>
      </c>
      <c r="T186" t="s">
        <v>2380</v>
      </c>
      <c r="U186">
        <v>0</v>
      </c>
    </row>
    <row r="187" spans="1:21" x14ac:dyDescent="0.3">
      <c r="A187" t="s">
        <v>2188</v>
      </c>
      <c r="B187">
        <v>37.18</v>
      </c>
      <c r="C187">
        <v>6.75</v>
      </c>
      <c r="D187" t="s">
        <v>2381</v>
      </c>
      <c r="E187" t="s">
        <v>2380</v>
      </c>
      <c r="F187" t="s">
        <v>2380</v>
      </c>
      <c r="G187">
        <v>2</v>
      </c>
      <c r="H187" t="s">
        <v>2381</v>
      </c>
      <c r="L187" t="s">
        <v>2188</v>
      </c>
      <c r="M187" t="str">
        <f t="shared" si="8"/>
        <v>Yes</v>
      </c>
      <c r="N187" t="str">
        <f t="shared" si="9"/>
        <v>Yes</v>
      </c>
      <c r="O187">
        <v>37.18</v>
      </c>
      <c r="P187" t="str">
        <f t="shared" si="10"/>
        <v>Obesity</v>
      </c>
      <c r="Q187">
        <v>6.75</v>
      </c>
      <c r="R187" t="str">
        <f t="shared" si="11"/>
        <v>Diabetes</v>
      </c>
      <c r="S187" t="s">
        <v>2380</v>
      </c>
      <c r="T187" t="s">
        <v>2380</v>
      </c>
      <c r="U187">
        <v>2</v>
      </c>
    </row>
    <row r="188" spans="1:21" x14ac:dyDescent="0.3">
      <c r="A188" t="s">
        <v>2187</v>
      </c>
      <c r="B188">
        <v>33.33</v>
      </c>
      <c r="C188">
        <v>9.26</v>
      </c>
      <c r="D188" t="s">
        <v>2381</v>
      </c>
      <c r="E188" t="s">
        <v>2380</v>
      </c>
      <c r="F188" t="s">
        <v>2380</v>
      </c>
      <c r="G188">
        <v>2</v>
      </c>
      <c r="H188" t="s">
        <v>2380</v>
      </c>
      <c r="L188" t="s">
        <v>2187</v>
      </c>
      <c r="M188" t="str">
        <f t="shared" si="8"/>
        <v>Yes</v>
      </c>
      <c r="N188" t="str">
        <f t="shared" si="9"/>
        <v>No</v>
      </c>
      <c r="O188">
        <v>33.33</v>
      </c>
      <c r="P188" t="str">
        <f t="shared" si="10"/>
        <v>Obesity</v>
      </c>
      <c r="Q188">
        <v>9.26</v>
      </c>
      <c r="R188" t="str">
        <f t="shared" si="11"/>
        <v>Diabetes</v>
      </c>
      <c r="S188" t="s">
        <v>2380</v>
      </c>
      <c r="T188" t="s">
        <v>2380</v>
      </c>
      <c r="U188">
        <v>2</v>
      </c>
    </row>
    <row r="189" spans="1:21" x14ac:dyDescent="0.3">
      <c r="A189" t="s">
        <v>2186</v>
      </c>
      <c r="B189">
        <v>53.21</v>
      </c>
      <c r="C189">
        <v>4.2699999999999996</v>
      </c>
      <c r="D189" t="s">
        <v>2380</v>
      </c>
      <c r="E189" t="s">
        <v>2380</v>
      </c>
      <c r="F189" t="s">
        <v>2380</v>
      </c>
      <c r="G189">
        <v>1</v>
      </c>
      <c r="H189" t="s">
        <v>2381</v>
      </c>
      <c r="L189" t="s">
        <v>2186</v>
      </c>
      <c r="M189" t="str">
        <f t="shared" si="8"/>
        <v>No</v>
      </c>
      <c r="N189" t="str">
        <f t="shared" si="9"/>
        <v>Yes</v>
      </c>
      <c r="O189">
        <v>53.21</v>
      </c>
      <c r="P189" t="str">
        <f t="shared" si="10"/>
        <v>Obesity</v>
      </c>
      <c r="Q189">
        <v>4.2699999999999996</v>
      </c>
      <c r="R189" t="str">
        <f t="shared" si="11"/>
        <v>Normal</v>
      </c>
      <c r="S189" t="s">
        <v>2380</v>
      </c>
      <c r="T189" t="s">
        <v>2380</v>
      </c>
      <c r="U189">
        <v>1</v>
      </c>
    </row>
    <row r="190" spans="1:21" x14ac:dyDescent="0.3">
      <c r="A190" t="s">
        <v>2185</v>
      </c>
      <c r="B190">
        <v>38.729999999999997</v>
      </c>
      <c r="C190">
        <v>11.51</v>
      </c>
      <c r="D190" t="s">
        <v>2380</v>
      </c>
      <c r="E190" t="s">
        <v>2380</v>
      </c>
      <c r="F190" t="s">
        <v>2380</v>
      </c>
      <c r="G190">
        <v>2</v>
      </c>
      <c r="H190" t="s">
        <v>2381</v>
      </c>
      <c r="L190" t="s">
        <v>2185</v>
      </c>
      <c r="M190" t="str">
        <f t="shared" si="8"/>
        <v>No</v>
      </c>
      <c r="N190" t="str">
        <f t="shared" si="9"/>
        <v>Yes</v>
      </c>
      <c r="O190">
        <v>38.729999999999997</v>
      </c>
      <c r="P190" t="str">
        <f t="shared" si="10"/>
        <v>Obesity</v>
      </c>
      <c r="Q190">
        <v>11.51</v>
      </c>
      <c r="R190" t="str">
        <f t="shared" si="11"/>
        <v>Diabetes</v>
      </c>
      <c r="S190" t="s">
        <v>2380</v>
      </c>
      <c r="T190" t="s">
        <v>2380</v>
      </c>
      <c r="U190">
        <v>2</v>
      </c>
    </row>
    <row r="191" spans="1:21" x14ac:dyDescent="0.3">
      <c r="A191" t="s">
        <v>2184</v>
      </c>
      <c r="B191">
        <v>29.73</v>
      </c>
      <c r="C191">
        <v>7.22</v>
      </c>
      <c r="D191" t="s">
        <v>2380</v>
      </c>
      <c r="E191" t="s">
        <v>2380</v>
      </c>
      <c r="F191" t="s">
        <v>2380</v>
      </c>
      <c r="G191">
        <v>0</v>
      </c>
      <c r="H191" t="s">
        <v>2381</v>
      </c>
      <c r="L191" t="s">
        <v>2184</v>
      </c>
      <c r="M191" t="str">
        <f t="shared" si="8"/>
        <v>No</v>
      </c>
      <c r="N191" t="str">
        <f t="shared" si="9"/>
        <v>Yes</v>
      </c>
      <c r="O191">
        <v>29.73</v>
      </c>
      <c r="P191" t="str">
        <f t="shared" si="10"/>
        <v>Over Weight</v>
      </c>
      <c r="Q191">
        <v>7.22</v>
      </c>
      <c r="R191" t="str">
        <f t="shared" si="11"/>
        <v>Diabetes</v>
      </c>
      <c r="S191" t="s">
        <v>2380</v>
      </c>
      <c r="T191" t="s">
        <v>2380</v>
      </c>
      <c r="U191">
        <v>0</v>
      </c>
    </row>
    <row r="192" spans="1:21" x14ac:dyDescent="0.3">
      <c r="A192" t="s">
        <v>2183</v>
      </c>
      <c r="B192">
        <v>34.700000000000003</v>
      </c>
      <c r="C192">
        <v>4.37</v>
      </c>
      <c r="D192" t="s">
        <v>2380</v>
      </c>
      <c r="E192" t="s">
        <v>2380</v>
      </c>
      <c r="F192" t="s">
        <v>2382</v>
      </c>
      <c r="G192">
        <v>1</v>
      </c>
      <c r="H192" t="s">
        <v>2381</v>
      </c>
      <c r="L192" t="s">
        <v>2183</v>
      </c>
      <c r="M192" t="str">
        <f t="shared" si="8"/>
        <v>No</v>
      </c>
      <c r="N192" t="str">
        <f t="shared" si="9"/>
        <v>Yes</v>
      </c>
      <c r="O192">
        <v>34.700000000000003</v>
      </c>
      <c r="P192" t="str">
        <f t="shared" si="10"/>
        <v>Obesity</v>
      </c>
      <c r="Q192">
        <v>4.37</v>
      </c>
      <c r="R192" t="str">
        <f t="shared" si="11"/>
        <v>Normal</v>
      </c>
      <c r="S192" t="s">
        <v>2380</v>
      </c>
      <c r="T192" t="s">
        <v>2382</v>
      </c>
      <c r="U192">
        <v>1</v>
      </c>
    </row>
    <row r="193" spans="1:21" x14ac:dyDescent="0.3">
      <c r="A193" t="s">
        <v>2182</v>
      </c>
      <c r="B193">
        <v>38.28</v>
      </c>
      <c r="C193">
        <v>11.56</v>
      </c>
      <c r="D193" t="s">
        <v>2381</v>
      </c>
      <c r="E193" t="s">
        <v>2380</v>
      </c>
      <c r="F193" t="s">
        <v>2380</v>
      </c>
      <c r="G193">
        <v>1</v>
      </c>
      <c r="H193" t="s">
        <v>2381</v>
      </c>
      <c r="L193" t="s">
        <v>2182</v>
      </c>
      <c r="M193" t="str">
        <f t="shared" si="8"/>
        <v>Yes</v>
      </c>
      <c r="N193" t="str">
        <f t="shared" si="9"/>
        <v>Yes</v>
      </c>
      <c r="O193">
        <v>38.28</v>
      </c>
      <c r="P193" t="str">
        <f t="shared" si="10"/>
        <v>Obesity</v>
      </c>
      <c r="Q193">
        <v>11.56</v>
      </c>
      <c r="R193" t="str">
        <f t="shared" si="11"/>
        <v>Diabetes</v>
      </c>
      <c r="S193" t="s">
        <v>2380</v>
      </c>
      <c r="T193" t="s">
        <v>2380</v>
      </c>
      <c r="U193">
        <v>1</v>
      </c>
    </row>
    <row r="194" spans="1:21" x14ac:dyDescent="0.3">
      <c r="A194" t="s">
        <v>2181</v>
      </c>
      <c r="B194">
        <v>33.57</v>
      </c>
      <c r="C194">
        <v>8.82</v>
      </c>
      <c r="D194" t="s">
        <v>2381</v>
      </c>
      <c r="E194" t="s">
        <v>2380</v>
      </c>
      <c r="F194" t="s">
        <v>2380</v>
      </c>
      <c r="G194">
        <v>0</v>
      </c>
      <c r="H194" t="s">
        <v>2381</v>
      </c>
      <c r="L194" t="s">
        <v>2181</v>
      </c>
      <c r="M194" t="str">
        <f t="shared" si="8"/>
        <v>Yes</v>
      </c>
      <c r="N194" t="str">
        <f t="shared" si="9"/>
        <v>Yes</v>
      </c>
      <c r="O194">
        <v>33.57</v>
      </c>
      <c r="P194" t="str">
        <f t="shared" si="10"/>
        <v>Obesity</v>
      </c>
      <c r="Q194">
        <v>8.82</v>
      </c>
      <c r="R194" t="str">
        <f t="shared" si="11"/>
        <v>Diabetes</v>
      </c>
      <c r="S194" t="s">
        <v>2380</v>
      </c>
      <c r="T194" t="s">
        <v>2380</v>
      </c>
      <c r="U194">
        <v>0</v>
      </c>
    </row>
    <row r="195" spans="1:21" x14ac:dyDescent="0.3">
      <c r="A195" t="s">
        <v>2180</v>
      </c>
      <c r="B195">
        <v>52.06</v>
      </c>
      <c r="C195">
        <v>4.6900000000000004</v>
      </c>
      <c r="D195" t="s">
        <v>2380</v>
      </c>
      <c r="E195" t="s">
        <v>2380</v>
      </c>
      <c r="F195" t="s">
        <v>2380</v>
      </c>
      <c r="G195">
        <v>1</v>
      </c>
      <c r="H195" t="s">
        <v>2381</v>
      </c>
      <c r="L195" t="s">
        <v>2180</v>
      </c>
      <c r="M195" t="str">
        <f t="shared" ref="M195:M258" si="12">PROPER(D195)</f>
        <v>No</v>
      </c>
      <c r="N195" t="str">
        <f t="shared" ref="N195:N258" si="13">PROPER(H195)</f>
        <v>Yes</v>
      </c>
      <c r="O195">
        <v>52.06</v>
      </c>
      <c r="P195" t="str">
        <f t="shared" si="10"/>
        <v>Obesity</v>
      </c>
      <c r="Q195">
        <v>4.6900000000000004</v>
      </c>
      <c r="R195" t="str">
        <f t="shared" si="11"/>
        <v>Normal</v>
      </c>
      <c r="S195" t="s">
        <v>2380</v>
      </c>
      <c r="T195" t="s">
        <v>2380</v>
      </c>
      <c r="U195">
        <v>1</v>
      </c>
    </row>
    <row r="196" spans="1:21" x14ac:dyDescent="0.3">
      <c r="A196" t="s">
        <v>2179</v>
      </c>
      <c r="B196">
        <v>38.17</v>
      </c>
      <c r="C196">
        <v>4.53</v>
      </c>
      <c r="D196" t="s">
        <v>2380</v>
      </c>
      <c r="E196" t="s">
        <v>2381</v>
      </c>
      <c r="F196" t="s">
        <v>2380</v>
      </c>
      <c r="G196">
        <v>1</v>
      </c>
      <c r="H196" t="s">
        <v>2381</v>
      </c>
      <c r="L196" t="s">
        <v>2179</v>
      </c>
      <c r="M196" t="str">
        <f t="shared" si="12"/>
        <v>No</v>
      </c>
      <c r="N196" t="str">
        <f t="shared" si="13"/>
        <v>Yes</v>
      </c>
      <c r="O196">
        <v>38.17</v>
      </c>
      <c r="P196" t="str">
        <f t="shared" ref="P196:P259" si="14">IF(O196&lt;18.5,"Under Weight",IF(O196&lt;25,"Normal Weight",IF(O196&lt;30,"Over Weight","Obesity")))</f>
        <v>Obesity</v>
      </c>
      <c r="Q196">
        <v>4.53</v>
      </c>
      <c r="R196" t="str">
        <f t="shared" ref="R196:R259" si="15">IF(Q196&lt;5.7,"Normal",IF(Q196&lt;6.5,"Prediabetes","Diabetes"))</f>
        <v>Normal</v>
      </c>
      <c r="S196" t="s">
        <v>2381</v>
      </c>
      <c r="T196" t="s">
        <v>2380</v>
      </c>
      <c r="U196">
        <v>1</v>
      </c>
    </row>
    <row r="197" spans="1:21" x14ac:dyDescent="0.3">
      <c r="A197" t="s">
        <v>2178</v>
      </c>
      <c r="B197">
        <v>36.954999999999998</v>
      </c>
      <c r="C197">
        <v>5.84</v>
      </c>
      <c r="D197" t="s">
        <v>2380</v>
      </c>
      <c r="E197" t="s">
        <v>2380</v>
      </c>
      <c r="F197" t="s">
        <v>2382</v>
      </c>
      <c r="G197">
        <v>1</v>
      </c>
      <c r="H197" t="s">
        <v>2381</v>
      </c>
      <c r="L197" t="s">
        <v>2178</v>
      </c>
      <c r="M197" t="str">
        <f t="shared" si="12"/>
        <v>No</v>
      </c>
      <c r="N197" t="str">
        <f t="shared" si="13"/>
        <v>Yes</v>
      </c>
      <c r="O197">
        <v>36.954999999999998</v>
      </c>
      <c r="P197" t="str">
        <f t="shared" si="14"/>
        <v>Obesity</v>
      </c>
      <c r="Q197">
        <v>5.84</v>
      </c>
      <c r="R197" t="str">
        <f t="shared" si="15"/>
        <v>Prediabetes</v>
      </c>
      <c r="S197" t="s">
        <v>2380</v>
      </c>
      <c r="T197" t="s">
        <v>2382</v>
      </c>
      <c r="U197">
        <v>1</v>
      </c>
    </row>
    <row r="198" spans="1:21" x14ac:dyDescent="0.3">
      <c r="A198" t="s">
        <v>2177</v>
      </c>
      <c r="B198">
        <v>34.4</v>
      </c>
      <c r="C198">
        <v>4.9000000000000004</v>
      </c>
      <c r="D198" t="s">
        <v>2380</v>
      </c>
      <c r="E198" t="s">
        <v>2380</v>
      </c>
      <c r="F198" t="s">
        <v>2382</v>
      </c>
      <c r="G198">
        <v>1</v>
      </c>
      <c r="H198" t="s">
        <v>2381</v>
      </c>
      <c r="L198" t="s">
        <v>2177</v>
      </c>
      <c r="M198" t="str">
        <f t="shared" si="12"/>
        <v>No</v>
      </c>
      <c r="N198" t="str">
        <f t="shared" si="13"/>
        <v>Yes</v>
      </c>
      <c r="O198">
        <v>34.4</v>
      </c>
      <c r="P198" t="str">
        <f t="shared" si="14"/>
        <v>Obesity</v>
      </c>
      <c r="Q198">
        <v>4.9000000000000004</v>
      </c>
      <c r="R198" t="str">
        <f t="shared" si="15"/>
        <v>Normal</v>
      </c>
      <c r="S198" t="s">
        <v>2380</v>
      </c>
      <c r="T198" t="s">
        <v>2382</v>
      </c>
      <c r="U198">
        <v>1</v>
      </c>
    </row>
    <row r="199" spans="1:21" x14ac:dyDescent="0.3">
      <c r="A199" t="s">
        <v>2176</v>
      </c>
      <c r="B199">
        <v>31.73</v>
      </c>
      <c r="C199">
        <v>4.3</v>
      </c>
      <c r="D199" t="s">
        <v>2380</v>
      </c>
      <c r="E199" t="s">
        <v>2380</v>
      </c>
      <c r="F199" t="s">
        <v>2380</v>
      </c>
      <c r="G199">
        <v>0</v>
      </c>
      <c r="H199" t="s">
        <v>2381</v>
      </c>
      <c r="L199" t="s">
        <v>2176</v>
      </c>
      <c r="M199" t="str">
        <f t="shared" si="12"/>
        <v>No</v>
      </c>
      <c r="N199" t="str">
        <f t="shared" si="13"/>
        <v>Yes</v>
      </c>
      <c r="O199">
        <v>31.73</v>
      </c>
      <c r="P199" t="str">
        <f t="shared" si="14"/>
        <v>Obesity</v>
      </c>
      <c r="Q199">
        <v>4.3</v>
      </c>
      <c r="R199" t="str">
        <f t="shared" si="15"/>
        <v>Normal</v>
      </c>
      <c r="S199" t="s">
        <v>2380</v>
      </c>
      <c r="T199" t="s">
        <v>2380</v>
      </c>
      <c r="U199">
        <v>0</v>
      </c>
    </row>
    <row r="200" spans="1:21" x14ac:dyDescent="0.3">
      <c r="A200" t="s">
        <v>2175</v>
      </c>
      <c r="B200">
        <v>36.64</v>
      </c>
      <c r="C200">
        <v>11.34</v>
      </c>
      <c r="D200" t="s">
        <v>2380</v>
      </c>
      <c r="E200" t="s">
        <v>2380</v>
      </c>
      <c r="F200" t="s">
        <v>2380</v>
      </c>
      <c r="G200">
        <v>0</v>
      </c>
      <c r="H200" t="s">
        <v>2381</v>
      </c>
      <c r="L200" t="s">
        <v>2175</v>
      </c>
      <c r="M200" t="str">
        <f t="shared" si="12"/>
        <v>No</v>
      </c>
      <c r="N200" t="str">
        <f t="shared" si="13"/>
        <v>Yes</v>
      </c>
      <c r="O200">
        <v>36.64</v>
      </c>
      <c r="P200" t="str">
        <f t="shared" si="14"/>
        <v>Obesity</v>
      </c>
      <c r="Q200">
        <v>11.34</v>
      </c>
      <c r="R200" t="str">
        <f t="shared" si="15"/>
        <v>Diabetes</v>
      </c>
      <c r="S200" t="s">
        <v>2380</v>
      </c>
      <c r="T200" t="s">
        <v>2380</v>
      </c>
      <c r="U200">
        <v>0</v>
      </c>
    </row>
    <row r="201" spans="1:21" x14ac:dyDescent="0.3">
      <c r="A201" t="s">
        <v>2174</v>
      </c>
      <c r="B201">
        <v>36.85</v>
      </c>
      <c r="C201">
        <v>5.88</v>
      </c>
      <c r="D201" t="s">
        <v>2380</v>
      </c>
      <c r="E201" t="s">
        <v>2381</v>
      </c>
      <c r="F201" t="s">
        <v>2380</v>
      </c>
      <c r="G201">
        <v>1</v>
      </c>
      <c r="H201" t="s">
        <v>2381</v>
      </c>
      <c r="L201" t="s">
        <v>2174</v>
      </c>
      <c r="M201" t="str">
        <f t="shared" si="12"/>
        <v>No</v>
      </c>
      <c r="N201" t="str">
        <f t="shared" si="13"/>
        <v>Yes</v>
      </c>
      <c r="O201">
        <v>36.85</v>
      </c>
      <c r="P201" t="str">
        <f t="shared" si="14"/>
        <v>Obesity</v>
      </c>
      <c r="Q201">
        <v>5.88</v>
      </c>
      <c r="R201" t="str">
        <f t="shared" si="15"/>
        <v>Prediabetes</v>
      </c>
      <c r="S201" t="s">
        <v>2381</v>
      </c>
      <c r="T201" t="s">
        <v>2380</v>
      </c>
      <c r="U201">
        <v>1</v>
      </c>
    </row>
    <row r="202" spans="1:21" x14ac:dyDescent="0.3">
      <c r="A202" t="s">
        <v>2173</v>
      </c>
      <c r="B202">
        <v>33.33</v>
      </c>
      <c r="C202">
        <v>5.01</v>
      </c>
      <c r="D202" t="s">
        <v>2381</v>
      </c>
      <c r="E202" t="s">
        <v>2380</v>
      </c>
      <c r="F202" t="s">
        <v>2382</v>
      </c>
      <c r="G202">
        <v>1</v>
      </c>
      <c r="H202" t="s">
        <v>2381</v>
      </c>
      <c r="L202" t="s">
        <v>2173</v>
      </c>
      <c r="M202" t="str">
        <f t="shared" si="12"/>
        <v>Yes</v>
      </c>
      <c r="N202" t="str">
        <f t="shared" si="13"/>
        <v>Yes</v>
      </c>
      <c r="O202">
        <v>33.33</v>
      </c>
      <c r="P202" t="str">
        <f t="shared" si="14"/>
        <v>Obesity</v>
      </c>
      <c r="Q202">
        <v>5.01</v>
      </c>
      <c r="R202" t="str">
        <f t="shared" si="15"/>
        <v>Normal</v>
      </c>
      <c r="S202" t="s">
        <v>2380</v>
      </c>
      <c r="T202" t="s">
        <v>2382</v>
      </c>
      <c r="U202">
        <v>1</v>
      </c>
    </row>
    <row r="203" spans="1:21" x14ac:dyDescent="0.3">
      <c r="A203" t="s">
        <v>2172</v>
      </c>
      <c r="B203">
        <v>39.14</v>
      </c>
      <c r="C203">
        <v>4.4000000000000004</v>
      </c>
      <c r="D203" t="s">
        <v>2380</v>
      </c>
      <c r="E203" t="s">
        <v>2380</v>
      </c>
      <c r="F203" t="s">
        <v>2382</v>
      </c>
      <c r="G203">
        <v>1</v>
      </c>
      <c r="H203" t="s">
        <v>2381</v>
      </c>
      <c r="L203" t="s">
        <v>2172</v>
      </c>
      <c r="M203" t="str">
        <f t="shared" si="12"/>
        <v>No</v>
      </c>
      <c r="N203" t="str">
        <f t="shared" si="13"/>
        <v>Yes</v>
      </c>
      <c r="O203">
        <v>39.14</v>
      </c>
      <c r="P203" t="str">
        <f t="shared" si="14"/>
        <v>Obesity</v>
      </c>
      <c r="Q203">
        <v>4.4000000000000004</v>
      </c>
      <c r="R203" t="str">
        <f t="shared" si="15"/>
        <v>Normal</v>
      </c>
      <c r="S203" t="s">
        <v>2380</v>
      </c>
      <c r="T203" t="s">
        <v>2382</v>
      </c>
      <c r="U203">
        <v>1</v>
      </c>
    </row>
    <row r="204" spans="1:21" x14ac:dyDescent="0.3">
      <c r="A204" t="s">
        <v>2171</v>
      </c>
      <c r="B204">
        <v>32.9</v>
      </c>
      <c r="C204">
        <v>6.26</v>
      </c>
      <c r="D204" t="s">
        <v>2381</v>
      </c>
      <c r="E204" t="s">
        <v>2380</v>
      </c>
      <c r="F204" t="s">
        <v>2380</v>
      </c>
      <c r="G204">
        <v>0</v>
      </c>
      <c r="H204" t="s">
        <v>2381</v>
      </c>
      <c r="L204" t="s">
        <v>2171</v>
      </c>
      <c r="M204" t="str">
        <f t="shared" si="12"/>
        <v>Yes</v>
      </c>
      <c r="N204" t="str">
        <f t="shared" si="13"/>
        <v>Yes</v>
      </c>
      <c r="O204">
        <v>32.9</v>
      </c>
      <c r="P204" t="str">
        <f t="shared" si="14"/>
        <v>Obesity</v>
      </c>
      <c r="Q204">
        <v>6.26</v>
      </c>
      <c r="R204" t="str">
        <f t="shared" si="15"/>
        <v>Prediabetes</v>
      </c>
      <c r="S204" t="s">
        <v>2380</v>
      </c>
      <c r="T204" t="s">
        <v>2380</v>
      </c>
      <c r="U204">
        <v>0</v>
      </c>
    </row>
    <row r="205" spans="1:21" x14ac:dyDescent="0.3">
      <c r="A205" t="s">
        <v>2170</v>
      </c>
      <c r="B205">
        <v>29.78</v>
      </c>
      <c r="C205">
        <v>10.27</v>
      </c>
      <c r="D205" t="s">
        <v>2381</v>
      </c>
      <c r="E205" t="s">
        <v>2380</v>
      </c>
      <c r="F205" t="s">
        <v>2382</v>
      </c>
      <c r="G205">
        <v>1</v>
      </c>
      <c r="H205" t="s">
        <v>2381</v>
      </c>
      <c r="L205" t="s">
        <v>2170</v>
      </c>
      <c r="M205" t="str">
        <f t="shared" si="12"/>
        <v>Yes</v>
      </c>
      <c r="N205" t="str">
        <f t="shared" si="13"/>
        <v>Yes</v>
      </c>
      <c r="O205">
        <v>29.78</v>
      </c>
      <c r="P205" t="str">
        <f t="shared" si="14"/>
        <v>Over Weight</v>
      </c>
      <c r="Q205">
        <v>10.27</v>
      </c>
      <c r="R205" t="str">
        <f t="shared" si="15"/>
        <v>Diabetes</v>
      </c>
      <c r="S205" t="s">
        <v>2380</v>
      </c>
      <c r="T205" t="s">
        <v>2382</v>
      </c>
      <c r="U205">
        <v>1</v>
      </c>
    </row>
    <row r="206" spans="1:21" x14ac:dyDescent="0.3">
      <c r="A206" t="s">
        <v>2169</v>
      </c>
      <c r="B206">
        <v>32.78</v>
      </c>
      <c r="C206">
        <v>5.27</v>
      </c>
      <c r="D206" t="s">
        <v>2380</v>
      </c>
      <c r="E206" t="s">
        <v>2380</v>
      </c>
      <c r="F206" t="s">
        <v>2380</v>
      </c>
      <c r="G206">
        <v>0</v>
      </c>
      <c r="H206" t="s">
        <v>2381</v>
      </c>
      <c r="L206" t="s">
        <v>2169</v>
      </c>
      <c r="M206" t="str">
        <f t="shared" si="12"/>
        <v>No</v>
      </c>
      <c r="N206" t="str">
        <f t="shared" si="13"/>
        <v>Yes</v>
      </c>
      <c r="O206">
        <v>32.78</v>
      </c>
      <c r="P206" t="str">
        <f t="shared" si="14"/>
        <v>Obesity</v>
      </c>
      <c r="Q206">
        <v>5.27</v>
      </c>
      <c r="R206" t="str">
        <f t="shared" si="15"/>
        <v>Normal</v>
      </c>
      <c r="S206" t="s">
        <v>2380</v>
      </c>
      <c r="T206" t="s">
        <v>2380</v>
      </c>
      <c r="U206">
        <v>0</v>
      </c>
    </row>
    <row r="207" spans="1:21" x14ac:dyDescent="0.3">
      <c r="A207" t="s">
        <v>2168</v>
      </c>
      <c r="B207">
        <v>41.65</v>
      </c>
      <c r="C207">
        <v>10.73</v>
      </c>
      <c r="D207" t="s">
        <v>2381</v>
      </c>
      <c r="E207" t="s">
        <v>2380</v>
      </c>
      <c r="F207" t="s">
        <v>2380</v>
      </c>
      <c r="G207">
        <v>0</v>
      </c>
      <c r="H207" t="s">
        <v>2381</v>
      </c>
      <c r="L207" t="s">
        <v>2168</v>
      </c>
      <c r="M207" t="str">
        <f t="shared" si="12"/>
        <v>Yes</v>
      </c>
      <c r="N207" t="str">
        <f t="shared" si="13"/>
        <v>Yes</v>
      </c>
      <c r="O207">
        <v>41.65</v>
      </c>
      <c r="P207" t="str">
        <f t="shared" si="14"/>
        <v>Obesity</v>
      </c>
      <c r="Q207">
        <v>10.73</v>
      </c>
      <c r="R207" t="str">
        <f t="shared" si="15"/>
        <v>Diabetes</v>
      </c>
      <c r="S207" t="s">
        <v>2380</v>
      </c>
      <c r="T207" t="s">
        <v>2380</v>
      </c>
      <c r="U207">
        <v>0</v>
      </c>
    </row>
    <row r="208" spans="1:21" x14ac:dyDescent="0.3">
      <c r="A208" t="s">
        <v>2167</v>
      </c>
      <c r="B208">
        <v>50.79</v>
      </c>
      <c r="C208">
        <v>4.45</v>
      </c>
      <c r="D208" t="s">
        <v>2380</v>
      </c>
      <c r="E208" t="s">
        <v>2380</v>
      </c>
      <c r="F208" t="s">
        <v>2380</v>
      </c>
      <c r="G208">
        <v>1</v>
      </c>
      <c r="H208" t="s">
        <v>2381</v>
      </c>
      <c r="L208" t="s">
        <v>2167</v>
      </c>
      <c r="M208" t="str">
        <f t="shared" si="12"/>
        <v>No</v>
      </c>
      <c r="N208" t="str">
        <f t="shared" si="13"/>
        <v>Yes</v>
      </c>
      <c r="O208">
        <v>50.79</v>
      </c>
      <c r="P208" t="str">
        <f t="shared" si="14"/>
        <v>Obesity</v>
      </c>
      <c r="Q208">
        <v>4.45</v>
      </c>
      <c r="R208" t="str">
        <f t="shared" si="15"/>
        <v>Normal</v>
      </c>
      <c r="S208" t="s">
        <v>2380</v>
      </c>
      <c r="T208" t="s">
        <v>2380</v>
      </c>
      <c r="U208">
        <v>1</v>
      </c>
    </row>
    <row r="209" spans="1:21" x14ac:dyDescent="0.3">
      <c r="A209" t="s">
        <v>2166</v>
      </c>
      <c r="B209">
        <v>35.43</v>
      </c>
      <c r="C209">
        <v>5.25</v>
      </c>
      <c r="D209" t="s">
        <v>2381</v>
      </c>
      <c r="E209" t="s">
        <v>2380</v>
      </c>
      <c r="F209" t="s">
        <v>2380</v>
      </c>
      <c r="G209">
        <v>0</v>
      </c>
      <c r="H209" t="s">
        <v>2381</v>
      </c>
      <c r="L209" t="s">
        <v>2166</v>
      </c>
      <c r="M209" t="str">
        <f t="shared" si="12"/>
        <v>Yes</v>
      </c>
      <c r="N209" t="str">
        <f t="shared" si="13"/>
        <v>Yes</v>
      </c>
      <c r="O209">
        <v>35.43</v>
      </c>
      <c r="P209" t="str">
        <f t="shared" si="14"/>
        <v>Obesity</v>
      </c>
      <c r="Q209">
        <v>5.25</v>
      </c>
      <c r="R209" t="str">
        <f t="shared" si="15"/>
        <v>Normal</v>
      </c>
      <c r="S209" t="s">
        <v>2380</v>
      </c>
      <c r="T209" t="s">
        <v>2380</v>
      </c>
      <c r="U209">
        <v>0</v>
      </c>
    </row>
    <row r="210" spans="1:21" x14ac:dyDescent="0.3">
      <c r="A210" t="s">
        <v>2165</v>
      </c>
      <c r="B210">
        <v>35.25</v>
      </c>
      <c r="C210">
        <v>9.51</v>
      </c>
      <c r="D210" t="s">
        <v>2380</v>
      </c>
      <c r="E210" t="s">
        <v>2380</v>
      </c>
      <c r="F210" t="s">
        <v>2380</v>
      </c>
      <c r="G210">
        <v>0</v>
      </c>
      <c r="H210" t="s">
        <v>2381</v>
      </c>
      <c r="L210" t="s">
        <v>2165</v>
      </c>
      <c r="M210" t="str">
        <f t="shared" si="12"/>
        <v>No</v>
      </c>
      <c r="N210" t="str">
        <f t="shared" si="13"/>
        <v>Yes</v>
      </c>
      <c r="O210">
        <v>35.25</v>
      </c>
      <c r="P210" t="str">
        <f t="shared" si="14"/>
        <v>Obesity</v>
      </c>
      <c r="Q210">
        <v>9.51</v>
      </c>
      <c r="R210" t="str">
        <f t="shared" si="15"/>
        <v>Diabetes</v>
      </c>
      <c r="S210" t="s">
        <v>2380</v>
      </c>
      <c r="T210" t="s">
        <v>2380</v>
      </c>
      <c r="U210">
        <v>0</v>
      </c>
    </row>
    <row r="211" spans="1:21" x14ac:dyDescent="0.3">
      <c r="A211" t="s">
        <v>2164</v>
      </c>
      <c r="B211">
        <v>36.85</v>
      </c>
      <c r="C211">
        <v>11.12</v>
      </c>
      <c r="D211" t="s">
        <v>2380</v>
      </c>
      <c r="E211" t="s">
        <v>2380</v>
      </c>
      <c r="F211" t="s">
        <v>2380</v>
      </c>
      <c r="G211">
        <v>0</v>
      </c>
      <c r="H211" t="s">
        <v>2381</v>
      </c>
      <c r="L211" t="s">
        <v>2164</v>
      </c>
      <c r="M211" t="str">
        <f t="shared" si="12"/>
        <v>No</v>
      </c>
      <c r="N211" t="str">
        <f t="shared" si="13"/>
        <v>Yes</v>
      </c>
      <c r="O211">
        <v>36.85</v>
      </c>
      <c r="P211" t="str">
        <f t="shared" si="14"/>
        <v>Obesity</v>
      </c>
      <c r="Q211">
        <v>11.12</v>
      </c>
      <c r="R211" t="str">
        <f t="shared" si="15"/>
        <v>Diabetes</v>
      </c>
      <c r="S211" t="s">
        <v>2380</v>
      </c>
      <c r="T211" t="s">
        <v>2380</v>
      </c>
      <c r="U211">
        <v>0</v>
      </c>
    </row>
    <row r="212" spans="1:21" x14ac:dyDescent="0.3">
      <c r="A212" t="s">
        <v>2163</v>
      </c>
      <c r="B212">
        <v>31.02</v>
      </c>
      <c r="C212">
        <v>4.5599999999999996</v>
      </c>
      <c r="D212" t="s">
        <v>2380</v>
      </c>
      <c r="E212" t="s">
        <v>2381</v>
      </c>
      <c r="F212" t="s">
        <v>2380</v>
      </c>
      <c r="G212">
        <v>1</v>
      </c>
      <c r="H212" t="s">
        <v>2381</v>
      </c>
      <c r="L212" t="s">
        <v>2163</v>
      </c>
      <c r="M212" t="str">
        <f t="shared" si="12"/>
        <v>No</v>
      </c>
      <c r="N212" t="str">
        <f t="shared" si="13"/>
        <v>Yes</v>
      </c>
      <c r="O212">
        <v>31.02</v>
      </c>
      <c r="P212" t="str">
        <f t="shared" si="14"/>
        <v>Obesity</v>
      </c>
      <c r="Q212">
        <v>4.5599999999999996</v>
      </c>
      <c r="R212" t="str">
        <f t="shared" si="15"/>
        <v>Normal</v>
      </c>
      <c r="S212" t="s">
        <v>2381</v>
      </c>
      <c r="T212" t="s">
        <v>2380</v>
      </c>
      <c r="U212">
        <v>1</v>
      </c>
    </row>
    <row r="213" spans="1:21" x14ac:dyDescent="0.3">
      <c r="A213" t="s">
        <v>2162</v>
      </c>
      <c r="B213">
        <v>35.6</v>
      </c>
      <c r="C213">
        <v>4.0199999999999996</v>
      </c>
      <c r="D213" t="s">
        <v>2381</v>
      </c>
      <c r="E213" t="s">
        <v>2381</v>
      </c>
      <c r="F213" t="s">
        <v>2380</v>
      </c>
      <c r="G213">
        <v>2</v>
      </c>
      <c r="H213" t="s">
        <v>2381</v>
      </c>
      <c r="L213" t="s">
        <v>2162</v>
      </c>
      <c r="M213" t="str">
        <f t="shared" si="12"/>
        <v>Yes</v>
      </c>
      <c r="N213" t="str">
        <f t="shared" si="13"/>
        <v>Yes</v>
      </c>
      <c r="O213">
        <v>35.6</v>
      </c>
      <c r="P213" t="str">
        <f t="shared" si="14"/>
        <v>Obesity</v>
      </c>
      <c r="Q213">
        <v>4.0199999999999996</v>
      </c>
      <c r="R213" t="str">
        <f t="shared" si="15"/>
        <v>Normal</v>
      </c>
      <c r="S213" t="s">
        <v>2381</v>
      </c>
      <c r="T213" t="s">
        <v>2380</v>
      </c>
      <c r="U213">
        <v>2</v>
      </c>
    </row>
    <row r="214" spans="1:21" x14ac:dyDescent="0.3">
      <c r="A214" t="s">
        <v>2161</v>
      </c>
      <c r="B214">
        <v>34.39</v>
      </c>
      <c r="C214">
        <v>8.7200000000000006</v>
      </c>
      <c r="D214" t="s">
        <v>2380</v>
      </c>
      <c r="E214" t="s">
        <v>2380</v>
      </c>
      <c r="F214" t="s">
        <v>2380</v>
      </c>
      <c r="G214">
        <v>0</v>
      </c>
      <c r="H214" t="s">
        <v>2381</v>
      </c>
      <c r="L214" t="s">
        <v>2161</v>
      </c>
      <c r="M214" t="str">
        <f t="shared" si="12"/>
        <v>No</v>
      </c>
      <c r="N214" t="str">
        <f t="shared" si="13"/>
        <v>Yes</v>
      </c>
      <c r="O214">
        <v>34.39</v>
      </c>
      <c r="P214" t="str">
        <f t="shared" si="14"/>
        <v>Obesity</v>
      </c>
      <c r="Q214">
        <v>8.7200000000000006</v>
      </c>
      <c r="R214" t="str">
        <f t="shared" si="15"/>
        <v>Diabetes</v>
      </c>
      <c r="S214" t="s">
        <v>2380</v>
      </c>
      <c r="T214" t="s">
        <v>2380</v>
      </c>
      <c r="U214">
        <v>0</v>
      </c>
    </row>
    <row r="215" spans="1:21" x14ac:dyDescent="0.3">
      <c r="A215" t="s">
        <v>2160</v>
      </c>
      <c r="B215">
        <v>29.06</v>
      </c>
      <c r="C215">
        <v>6.25</v>
      </c>
      <c r="D215" t="s">
        <v>2381</v>
      </c>
      <c r="E215" t="s">
        <v>2380</v>
      </c>
      <c r="F215" t="s">
        <v>2380</v>
      </c>
      <c r="G215">
        <v>1</v>
      </c>
      <c r="H215" t="s">
        <v>2381</v>
      </c>
      <c r="L215" t="s">
        <v>2160</v>
      </c>
      <c r="M215" t="str">
        <f t="shared" si="12"/>
        <v>Yes</v>
      </c>
      <c r="N215" t="str">
        <f t="shared" si="13"/>
        <v>Yes</v>
      </c>
      <c r="O215">
        <v>29.06</v>
      </c>
      <c r="P215" t="str">
        <f t="shared" si="14"/>
        <v>Over Weight</v>
      </c>
      <c r="Q215">
        <v>6.25</v>
      </c>
      <c r="R215" t="str">
        <f t="shared" si="15"/>
        <v>Prediabetes</v>
      </c>
      <c r="S215" t="s">
        <v>2380</v>
      </c>
      <c r="T215" t="s">
        <v>2380</v>
      </c>
      <c r="U215">
        <v>1</v>
      </c>
    </row>
    <row r="216" spans="1:21" x14ac:dyDescent="0.3">
      <c r="A216" t="s">
        <v>2159</v>
      </c>
      <c r="B216">
        <v>35.799999999999997</v>
      </c>
      <c r="C216">
        <v>7.32</v>
      </c>
      <c r="D216" t="s">
        <v>2380</v>
      </c>
      <c r="E216" t="s">
        <v>2380</v>
      </c>
      <c r="F216" t="s">
        <v>2380</v>
      </c>
      <c r="G216">
        <v>2</v>
      </c>
      <c r="H216" t="s">
        <v>2381</v>
      </c>
      <c r="L216" t="s">
        <v>2159</v>
      </c>
      <c r="M216" t="str">
        <f t="shared" si="12"/>
        <v>No</v>
      </c>
      <c r="N216" t="str">
        <f t="shared" si="13"/>
        <v>Yes</v>
      </c>
      <c r="O216">
        <v>35.799999999999997</v>
      </c>
      <c r="P216" t="str">
        <f t="shared" si="14"/>
        <v>Obesity</v>
      </c>
      <c r="Q216">
        <v>7.32</v>
      </c>
      <c r="R216" t="str">
        <f t="shared" si="15"/>
        <v>Diabetes</v>
      </c>
      <c r="S216" t="s">
        <v>2380</v>
      </c>
      <c r="T216" t="s">
        <v>2380</v>
      </c>
      <c r="U216">
        <v>2</v>
      </c>
    </row>
    <row r="217" spans="1:21" x14ac:dyDescent="0.3">
      <c r="A217" t="s">
        <v>2158</v>
      </c>
      <c r="B217">
        <v>49.8</v>
      </c>
      <c r="C217">
        <v>4.24</v>
      </c>
      <c r="D217" t="s">
        <v>2380</v>
      </c>
      <c r="E217" t="s">
        <v>2380</v>
      </c>
      <c r="F217" t="s">
        <v>2380</v>
      </c>
      <c r="G217">
        <v>1</v>
      </c>
      <c r="H217" t="s">
        <v>2381</v>
      </c>
      <c r="L217" t="s">
        <v>2158</v>
      </c>
      <c r="M217" t="str">
        <f t="shared" si="12"/>
        <v>No</v>
      </c>
      <c r="N217" t="str">
        <f t="shared" si="13"/>
        <v>Yes</v>
      </c>
      <c r="O217">
        <v>49.8</v>
      </c>
      <c r="P217" t="str">
        <f t="shared" si="14"/>
        <v>Obesity</v>
      </c>
      <c r="Q217">
        <v>4.24</v>
      </c>
      <c r="R217" t="str">
        <f t="shared" si="15"/>
        <v>Normal</v>
      </c>
      <c r="S217" t="s">
        <v>2380</v>
      </c>
      <c r="T217" t="s">
        <v>2380</v>
      </c>
      <c r="U217">
        <v>1</v>
      </c>
    </row>
    <row r="218" spans="1:21" x14ac:dyDescent="0.3">
      <c r="A218" t="s">
        <v>2157</v>
      </c>
      <c r="B218">
        <v>35.71</v>
      </c>
      <c r="C218">
        <v>6.84</v>
      </c>
      <c r="D218" t="s">
        <v>2380</v>
      </c>
      <c r="E218" t="s">
        <v>2380</v>
      </c>
      <c r="F218" t="s">
        <v>2380</v>
      </c>
      <c r="G218">
        <v>2</v>
      </c>
      <c r="H218" t="s">
        <v>2381</v>
      </c>
      <c r="L218" t="s">
        <v>2157</v>
      </c>
      <c r="M218" t="str">
        <f t="shared" si="12"/>
        <v>No</v>
      </c>
      <c r="N218" t="str">
        <f t="shared" si="13"/>
        <v>Yes</v>
      </c>
      <c r="O218">
        <v>35.71</v>
      </c>
      <c r="P218" t="str">
        <f t="shared" si="14"/>
        <v>Obesity</v>
      </c>
      <c r="Q218">
        <v>6.84</v>
      </c>
      <c r="R218" t="str">
        <f t="shared" si="15"/>
        <v>Diabetes</v>
      </c>
      <c r="S218" t="s">
        <v>2380</v>
      </c>
      <c r="T218" t="s">
        <v>2380</v>
      </c>
      <c r="U218">
        <v>2</v>
      </c>
    </row>
    <row r="219" spans="1:21" x14ac:dyDescent="0.3">
      <c r="A219" t="s">
        <v>2156</v>
      </c>
      <c r="B219">
        <v>30.8</v>
      </c>
      <c r="C219">
        <v>5.23</v>
      </c>
      <c r="D219" t="s">
        <v>2381</v>
      </c>
      <c r="E219" t="s">
        <v>2380</v>
      </c>
      <c r="F219" t="s">
        <v>2380</v>
      </c>
      <c r="G219">
        <v>1</v>
      </c>
      <c r="H219" t="s">
        <v>2381</v>
      </c>
      <c r="L219" t="s">
        <v>2156</v>
      </c>
      <c r="M219" t="str">
        <f t="shared" si="12"/>
        <v>Yes</v>
      </c>
      <c r="N219" t="str">
        <f t="shared" si="13"/>
        <v>Yes</v>
      </c>
      <c r="O219">
        <v>30.8</v>
      </c>
      <c r="P219" t="str">
        <f t="shared" si="14"/>
        <v>Obesity</v>
      </c>
      <c r="Q219">
        <v>5.23</v>
      </c>
      <c r="R219" t="str">
        <f t="shared" si="15"/>
        <v>Normal</v>
      </c>
      <c r="S219" t="s">
        <v>2380</v>
      </c>
      <c r="T219" t="s">
        <v>2380</v>
      </c>
      <c r="U219">
        <v>1</v>
      </c>
    </row>
    <row r="220" spans="1:21" x14ac:dyDescent="0.3">
      <c r="A220" t="s">
        <v>2155</v>
      </c>
      <c r="B220">
        <v>33.69</v>
      </c>
      <c r="C220">
        <v>9.68</v>
      </c>
      <c r="D220" t="s">
        <v>2380</v>
      </c>
      <c r="E220" t="s">
        <v>2380</v>
      </c>
      <c r="F220" t="s">
        <v>2380</v>
      </c>
      <c r="G220">
        <v>0</v>
      </c>
      <c r="H220" t="s">
        <v>2381</v>
      </c>
      <c r="L220" t="s">
        <v>2155</v>
      </c>
      <c r="M220" t="str">
        <f t="shared" si="12"/>
        <v>No</v>
      </c>
      <c r="N220" t="str">
        <f t="shared" si="13"/>
        <v>Yes</v>
      </c>
      <c r="O220">
        <v>33.69</v>
      </c>
      <c r="P220" t="str">
        <f t="shared" si="14"/>
        <v>Obesity</v>
      </c>
      <c r="Q220">
        <v>9.68</v>
      </c>
      <c r="R220" t="str">
        <f t="shared" si="15"/>
        <v>Diabetes</v>
      </c>
      <c r="S220" t="s">
        <v>2380</v>
      </c>
      <c r="T220" t="s">
        <v>2380</v>
      </c>
      <c r="U220">
        <v>0</v>
      </c>
    </row>
    <row r="221" spans="1:21" x14ac:dyDescent="0.3">
      <c r="A221" t="s">
        <v>2154</v>
      </c>
      <c r="B221">
        <v>42.27</v>
      </c>
      <c r="C221">
        <v>6.05</v>
      </c>
      <c r="D221" t="s">
        <v>2381</v>
      </c>
      <c r="E221" t="s">
        <v>2380</v>
      </c>
      <c r="F221" t="s">
        <v>2380</v>
      </c>
      <c r="G221">
        <v>1</v>
      </c>
      <c r="H221" t="s">
        <v>2381</v>
      </c>
      <c r="L221" t="s">
        <v>2154</v>
      </c>
      <c r="M221" t="str">
        <f t="shared" si="12"/>
        <v>Yes</v>
      </c>
      <c r="N221" t="str">
        <f t="shared" si="13"/>
        <v>Yes</v>
      </c>
      <c r="O221">
        <v>42.27</v>
      </c>
      <c r="P221" t="str">
        <f t="shared" si="14"/>
        <v>Obesity</v>
      </c>
      <c r="Q221">
        <v>6.05</v>
      </c>
      <c r="R221" t="str">
        <f t="shared" si="15"/>
        <v>Prediabetes</v>
      </c>
      <c r="S221" t="s">
        <v>2380</v>
      </c>
      <c r="T221" t="s">
        <v>2380</v>
      </c>
      <c r="U221">
        <v>1</v>
      </c>
    </row>
    <row r="222" spans="1:21" x14ac:dyDescent="0.3">
      <c r="A222" t="s">
        <v>2153</v>
      </c>
      <c r="B222">
        <v>53.25</v>
      </c>
      <c r="C222">
        <v>6.11</v>
      </c>
      <c r="D222" t="s">
        <v>2381</v>
      </c>
      <c r="E222" t="s">
        <v>2380</v>
      </c>
      <c r="F222" t="s">
        <v>2382</v>
      </c>
      <c r="G222">
        <v>1</v>
      </c>
      <c r="H222" t="s">
        <v>2381</v>
      </c>
      <c r="L222" t="s">
        <v>2153</v>
      </c>
      <c r="M222" t="str">
        <f t="shared" si="12"/>
        <v>Yes</v>
      </c>
      <c r="N222" t="str">
        <f t="shared" si="13"/>
        <v>Yes</v>
      </c>
      <c r="O222">
        <v>53.25</v>
      </c>
      <c r="P222" t="str">
        <f t="shared" si="14"/>
        <v>Obesity</v>
      </c>
      <c r="Q222">
        <v>6.11</v>
      </c>
      <c r="R222" t="str">
        <f t="shared" si="15"/>
        <v>Prediabetes</v>
      </c>
      <c r="S222" t="s">
        <v>2380</v>
      </c>
      <c r="T222" t="s">
        <v>2382</v>
      </c>
      <c r="U222">
        <v>1</v>
      </c>
    </row>
    <row r="223" spans="1:21" x14ac:dyDescent="0.3">
      <c r="A223" t="s">
        <v>2152</v>
      </c>
      <c r="B223">
        <v>26.8</v>
      </c>
      <c r="C223">
        <v>10.93</v>
      </c>
      <c r="D223" t="s">
        <v>2381</v>
      </c>
      <c r="E223" t="s">
        <v>2380</v>
      </c>
      <c r="F223" t="s">
        <v>2380</v>
      </c>
      <c r="G223">
        <v>0</v>
      </c>
      <c r="H223" t="s">
        <v>2380</v>
      </c>
      <c r="L223" t="s">
        <v>2152</v>
      </c>
      <c r="M223" t="str">
        <f t="shared" si="12"/>
        <v>Yes</v>
      </c>
      <c r="N223" t="str">
        <f t="shared" si="13"/>
        <v>No</v>
      </c>
      <c r="O223">
        <v>26.8</v>
      </c>
      <c r="P223" t="str">
        <f t="shared" si="14"/>
        <v>Over Weight</v>
      </c>
      <c r="Q223">
        <v>10.93</v>
      </c>
      <c r="R223" t="str">
        <f t="shared" si="15"/>
        <v>Diabetes</v>
      </c>
      <c r="S223" t="s">
        <v>2380</v>
      </c>
      <c r="T223" t="s">
        <v>2380</v>
      </c>
      <c r="U223">
        <v>0</v>
      </c>
    </row>
    <row r="224" spans="1:21" x14ac:dyDescent="0.3">
      <c r="A224" t="s">
        <v>2151</v>
      </c>
      <c r="B224">
        <v>28.5</v>
      </c>
      <c r="C224">
        <v>5.12</v>
      </c>
      <c r="D224" t="s">
        <v>2380</v>
      </c>
      <c r="E224" t="s">
        <v>2380</v>
      </c>
      <c r="F224" t="s">
        <v>2380</v>
      </c>
      <c r="G224">
        <v>1</v>
      </c>
      <c r="H224" t="s">
        <v>2381</v>
      </c>
      <c r="L224" t="s">
        <v>2151</v>
      </c>
      <c r="M224" t="str">
        <f t="shared" si="12"/>
        <v>No</v>
      </c>
      <c r="N224" t="str">
        <f t="shared" si="13"/>
        <v>Yes</v>
      </c>
      <c r="O224">
        <v>28.5</v>
      </c>
      <c r="P224" t="str">
        <f t="shared" si="14"/>
        <v>Over Weight</v>
      </c>
      <c r="Q224">
        <v>5.12</v>
      </c>
      <c r="R224" t="str">
        <f t="shared" si="15"/>
        <v>Normal</v>
      </c>
      <c r="S224" t="s">
        <v>2380</v>
      </c>
      <c r="T224" t="s">
        <v>2380</v>
      </c>
      <c r="U224">
        <v>1</v>
      </c>
    </row>
    <row r="225" spans="1:21" x14ac:dyDescent="0.3">
      <c r="A225" t="s">
        <v>2150</v>
      </c>
      <c r="B225">
        <v>22.895</v>
      </c>
      <c r="C225">
        <v>5.72</v>
      </c>
      <c r="D225" t="s">
        <v>2380</v>
      </c>
      <c r="E225" t="s">
        <v>2380</v>
      </c>
      <c r="F225" t="s">
        <v>2380</v>
      </c>
      <c r="G225">
        <v>0</v>
      </c>
      <c r="H225" t="s">
        <v>2381</v>
      </c>
      <c r="L225" t="s">
        <v>2150</v>
      </c>
      <c r="M225" t="str">
        <f t="shared" si="12"/>
        <v>No</v>
      </c>
      <c r="N225" t="str">
        <f t="shared" si="13"/>
        <v>Yes</v>
      </c>
      <c r="O225">
        <v>22.895</v>
      </c>
      <c r="P225" t="str">
        <f t="shared" si="14"/>
        <v>Normal Weight</v>
      </c>
      <c r="Q225">
        <v>5.72</v>
      </c>
      <c r="R225" t="str">
        <f t="shared" si="15"/>
        <v>Prediabetes</v>
      </c>
      <c r="S225" t="s">
        <v>2380</v>
      </c>
      <c r="T225" t="s">
        <v>2380</v>
      </c>
      <c r="U225">
        <v>0</v>
      </c>
    </row>
    <row r="226" spans="1:21" x14ac:dyDescent="0.3">
      <c r="A226" t="s">
        <v>2149</v>
      </c>
      <c r="B226">
        <v>34.06</v>
      </c>
      <c r="C226">
        <v>11.83</v>
      </c>
      <c r="D226" t="s">
        <v>2381</v>
      </c>
      <c r="E226" t="s">
        <v>2380</v>
      </c>
      <c r="F226" t="s">
        <v>2380</v>
      </c>
      <c r="G226">
        <v>1</v>
      </c>
      <c r="H226" t="s">
        <v>2381</v>
      </c>
      <c r="L226" t="s">
        <v>2149</v>
      </c>
      <c r="M226" t="str">
        <f t="shared" si="12"/>
        <v>Yes</v>
      </c>
      <c r="N226" t="str">
        <f t="shared" si="13"/>
        <v>Yes</v>
      </c>
      <c r="O226">
        <v>34.06</v>
      </c>
      <c r="P226" t="str">
        <f t="shared" si="14"/>
        <v>Obesity</v>
      </c>
      <c r="Q226">
        <v>11.83</v>
      </c>
      <c r="R226" t="str">
        <f t="shared" si="15"/>
        <v>Diabetes</v>
      </c>
      <c r="S226" t="s">
        <v>2380</v>
      </c>
      <c r="T226" t="s">
        <v>2380</v>
      </c>
      <c r="U226">
        <v>1</v>
      </c>
    </row>
    <row r="227" spans="1:21" x14ac:dyDescent="0.3">
      <c r="A227" t="s">
        <v>2148</v>
      </c>
      <c r="B227">
        <v>36.409999999999997</v>
      </c>
      <c r="C227">
        <v>4.55</v>
      </c>
      <c r="D227" t="s">
        <v>2380</v>
      </c>
      <c r="E227" t="s">
        <v>2380</v>
      </c>
      <c r="F227" t="s">
        <v>2380</v>
      </c>
      <c r="G227">
        <v>0</v>
      </c>
      <c r="H227" t="s">
        <v>2381</v>
      </c>
      <c r="L227" t="s">
        <v>2148</v>
      </c>
      <c r="M227" t="str">
        <f t="shared" si="12"/>
        <v>No</v>
      </c>
      <c r="N227" t="str">
        <f t="shared" si="13"/>
        <v>Yes</v>
      </c>
      <c r="O227">
        <v>36.409999999999997</v>
      </c>
      <c r="P227" t="str">
        <f t="shared" si="14"/>
        <v>Obesity</v>
      </c>
      <c r="Q227">
        <v>4.55</v>
      </c>
      <c r="R227" t="str">
        <f t="shared" si="15"/>
        <v>Normal</v>
      </c>
      <c r="S227" t="s">
        <v>2380</v>
      </c>
      <c r="T227" t="s">
        <v>2380</v>
      </c>
      <c r="U227">
        <v>0</v>
      </c>
    </row>
    <row r="228" spans="1:21" x14ac:dyDescent="0.3">
      <c r="A228" t="s">
        <v>2147</v>
      </c>
      <c r="B228">
        <v>52.3</v>
      </c>
      <c r="C228">
        <v>4.87</v>
      </c>
      <c r="D228" t="s">
        <v>2381</v>
      </c>
      <c r="E228" t="s">
        <v>2380</v>
      </c>
      <c r="F228" t="s">
        <v>2382</v>
      </c>
      <c r="G228">
        <v>1</v>
      </c>
      <c r="H228" t="s">
        <v>2381</v>
      </c>
      <c r="L228" t="s">
        <v>2147</v>
      </c>
      <c r="M228" t="str">
        <f t="shared" si="12"/>
        <v>Yes</v>
      </c>
      <c r="N228" t="str">
        <f t="shared" si="13"/>
        <v>Yes</v>
      </c>
      <c r="O228">
        <v>52.3</v>
      </c>
      <c r="P228" t="str">
        <f t="shared" si="14"/>
        <v>Obesity</v>
      </c>
      <c r="Q228">
        <v>4.87</v>
      </c>
      <c r="R228" t="str">
        <f t="shared" si="15"/>
        <v>Normal</v>
      </c>
      <c r="S228" t="s">
        <v>2380</v>
      </c>
      <c r="T228" t="s">
        <v>2382</v>
      </c>
      <c r="U228">
        <v>1</v>
      </c>
    </row>
    <row r="229" spans="1:21" x14ac:dyDescent="0.3">
      <c r="A229" t="s">
        <v>2146</v>
      </c>
      <c r="B229">
        <v>52.66</v>
      </c>
      <c r="C229">
        <v>4.45</v>
      </c>
      <c r="D229" t="s">
        <v>2380</v>
      </c>
      <c r="E229" t="s">
        <v>2380</v>
      </c>
      <c r="F229" t="s">
        <v>2380</v>
      </c>
      <c r="G229">
        <v>1</v>
      </c>
      <c r="H229" t="s">
        <v>2381</v>
      </c>
      <c r="L229" t="s">
        <v>2146</v>
      </c>
      <c r="M229" t="str">
        <f t="shared" si="12"/>
        <v>No</v>
      </c>
      <c r="N229" t="str">
        <f t="shared" si="13"/>
        <v>Yes</v>
      </c>
      <c r="O229">
        <v>52.66</v>
      </c>
      <c r="P229" t="str">
        <f t="shared" si="14"/>
        <v>Obesity</v>
      </c>
      <c r="Q229">
        <v>4.45</v>
      </c>
      <c r="R229" t="str">
        <f t="shared" si="15"/>
        <v>Normal</v>
      </c>
      <c r="S229" t="s">
        <v>2380</v>
      </c>
      <c r="T229" t="s">
        <v>2380</v>
      </c>
      <c r="U229">
        <v>1</v>
      </c>
    </row>
    <row r="230" spans="1:21" x14ac:dyDescent="0.3">
      <c r="A230" t="s">
        <v>2145</v>
      </c>
      <c r="B230">
        <v>29.57</v>
      </c>
      <c r="C230">
        <v>9.42</v>
      </c>
      <c r="D230" t="s">
        <v>2381</v>
      </c>
      <c r="E230" t="s">
        <v>2380</v>
      </c>
      <c r="F230" t="s">
        <v>2380</v>
      </c>
      <c r="G230">
        <v>0</v>
      </c>
      <c r="H230" t="s">
        <v>2381</v>
      </c>
      <c r="L230" t="s">
        <v>2145</v>
      </c>
      <c r="M230" t="str">
        <f t="shared" si="12"/>
        <v>Yes</v>
      </c>
      <c r="N230" t="str">
        <f t="shared" si="13"/>
        <v>Yes</v>
      </c>
      <c r="O230">
        <v>29.57</v>
      </c>
      <c r="P230" t="str">
        <f t="shared" si="14"/>
        <v>Over Weight</v>
      </c>
      <c r="Q230">
        <v>9.42</v>
      </c>
      <c r="R230" t="str">
        <f t="shared" si="15"/>
        <v>Diabetes</v>
      </c>
      <c r="S230" t="s">
        <v>2380</v>
      </c>
      <c r="T230" t="s">
        <v>2380</v>
      </c>
      <c r="U230">
        <v>0</v>
      </c>
    </row>
    <row r="231" spans="1:21" x14ac:dyDescent="0.3">
      <c r="A231" t="s">
        <v>2144</v>
      </c>
      <c r="B231">
        <v>36.99</v>
      </c>
      <c r="C231">
        <v>5.37</v>
      </c>
      <c r="D231" t="s">
        <v>2381</v>
      </c>
      <c r="E231" t="s">
        <v>2380</v>
      </c>
      <c r="F231" t="s">
        <v>2382</v>
      </c>
      <c r="G231">
        <v>1</v>
      </c>
      <c r="H231" t="s">
        <v>2381</v>
      </c>
      <c r="L231" t="s">
        <v>2144</v>
      </c>
      <c r="M231" t="str">
        <f t="shared" si="12"/>
        <v>Yes</v>
      </c>
      <c r="N231" t="str">
        <f t="shared" si="13"/>
        <v>Yes</v>
      </c>
      <c r="O231">
        <v>36.99</v>
      </c>
      <c r="P231" t="str">
        <f t="shared" si="14"/>
        <v>Obesity</v>
      </c>
      <c r="Q231">
        <v>5.37</v>
      </c>
      <c r="R231" t="str">
        <f t="shared" si="15"/>
        <v>Normal</v>
      </c>
      <c r="S231" t="s">
        <v>2380</v>
      </c>
      <c r="T231" t="s">
        <v>2382</v>
      </c>
      <c r="U231">
        <v>1</v>
      </c>
    </row>
    <row r="232" spans="1:21" x14ac:dyDescent="0.3">
      <c r="A232" t="s">
        <v>2143</v>
      </c>
      <c r="B232">
        <v>31.4</v>
      </c>
      <c r="C232">
        <v>4.5999999999999996</v>
      </c>
      <c r="D232" t="s">
        <v>2381</v>
      </c>
      <c r="E232" t="s">
        <v>2380</v>
      </c>
      <c r="F232" t="s">
        <v>2380</v>
      </c>
      <c r="G232">
        <v>1</v>
      </c>
      <c r="H232" t="s">
        <v>2381</v>
      </c>
      <c r="L232" t="s">
        <v>2143</v>
      </c>
      <c r="M232" t="str">
        <f t="shared" si="12"/>
        <v>Yes</v>
      </c>
      <c r="N232" t="str">
        <f t="shared" si="13"/>
        <v>Yes</v>
      </c>
      <c r="O232">
        <v>31.4</v>
      </c>
      <c r="P232" t="str">
        <f t="shared" si="14"/>
        <v>Obesity</v>
      </c>
      <c r="Q232">
        <v>4.5999999999999996</v>
      </c>
      <c r="R232" t="str">
        <f t="shared" si="15"/>
        <v>Normal</v>
      </c>
      <c r="S232" t="s">
        <v>2380</v>
      </c>
      <c r="T232" t="s">
        <v>2380</v>
      </c>
      <c r="U232">
        <v>1</v>
      </c>
    </row>
    <row r="233" spans="1:21" x14ac:dyDescent="0.3">
      <c r="A233" t="s">
        <v>2142</v>
      </c>
      <c r="B233">
        <v>34.9</v>
      </c>
      <c r="C233">
        <v>6.22</v>
      </c>
      <c r="D233" t="s">
        <v>2380</v>
      </c>
      <c r="E233" t="s">
        <v>2380</v>
      </c>
      <c r="F233" t="s">
        <v>2382</v>
      </c>
      <c r="G233">
        <v>1</v>
      </c>
      <c r="H233" t="s">
        <v>2381</v>
      </c>
      <c r="L233" t="s">
        <v>2142</v>
      </c>
      <c r="M233" t="str">
        <f t="shared" si="12"/>
        <v>No</v>
      </c>
      <c r="N233" t="str">
        <f t="shared" si="13"/>
        <v>Yes</v>
      </c>
      <c r="O233">
        <v>34.9</v>
      </c>
      <c r="P233" t="str">
        <f t="shared" si="14"/>
        <v>Obesity</v>
      </c>
      <c r="Q233">
        <v>6.22</v>
      </c>
      <c r="R233" t="str">
        <f t="shared" si="15"/>
        <v>Prediabetes</v>
      </c>
      <c r="S233" t="s">
        <v>2380</v>
      </c>
      <c r="T233" t="s">
        <v>2382</v>
      </c>
      <c r="U233">
        <v>1</v>
      </c>
    </row>
    <row r="234" spans="1:21" x14ac:dyDescent="0.3">
      <c r="A234" t="s">
        <v>2141</v>
      </c>
      <c r="B234">
        <v>31.13</v>
      </c>
      <c r="C234">
        <v>4.5199999999999996</v>
      </c>
      <c r="D234" t="s">
        <v>2381</v>
      </c>
      <c r="E234" t="s">
        <v>2380</v>
      </c>
      <c r="F234" t="s">
        <v>2380</v>
      </c>
      <c r="G234">
        <v>1</v>
      </c>
      <c r="H234" t="s">
        <v>2381</v>
      </c>
      <c r="L234" t="s">
        <v>2141</v>
      </c>
      <c r="M234" t="str">
        <f t="shared" si="12"/>
        <v>Yes</v>
      </c>
      <c r="N234" t="str">
        <f t="shared" si="13"/>
        <v>Yes</v>
      </c>
      <c r="O234">
        <v>31.13</v>
      </c>
      <c r="P234" t="str">
        <f t="shared" si="14"/>
        <v>Obesity</v>
      </c>
      <c r="Q234">
        <v>4.5199999999999996</v>
      </c>
      <c r="R234" t="str">
        <f t="shared" si="15"/>
        <v>Normal</v>
      </c>
      <c r="S234" t="s">
        <v>2380</v>
      </c>
      <c r="T234" t="s">
        <v>2380</v>
      </c>
      <c r="U234">
        <v>1</v>
      </c>
    </row>
    <row r="235" spans="1:21" x14ac:dyDescent="0.3">
      <c r="A235" t="s">
        <v>2140</v>
      </c>
      <c r="B235">
        <v>34.799999999999997</v>
      </c>
      <c r="C235">
        <v>6.18</v>
      </c>
      <c r="D235" t="s">
        <v>2380</v>
      </c>
      <c r="E235" t="s">
        <v>2380</v>
      </c>
      <c r="F235" t="s">
        <v>2382</v>
      </c>
      <c r="G235">
        <v>1</v>
      </c>
      <c r="H235" t="s">
        <v>2381</v>
      </c>
      <c r="L235" t="s">
        <v>2140</v>
      </c>
      <c r="M235" t="str">
        <f t="shared" si="12"/>
        <v>No</v>
      </c>
      <c r="N235" t="str">
        <f t="shared" si="13"/>
        <v>Yes</v>
      </c>
      <c r="O235">
        <v>34.799999999999997</v>
      </c>
      <c r="P235" t="str">
        <f t="shared" si="14"/>
        <v>Obesity</v>
      </c>
      <c r="Q235">
        <v>6.18</v>
      </c>
      <c r="R235" t="str">
        <f t="shared" si="15"/>
        <v>Prediabetes</v>
      </c>
      <c r="S235" t="s">
        <v>2380</v>
      </c>
      <c r="T235" t="s">
        <v>2382</v>
      </c>
      <c r="U235">
        <v>1</v>
      </c>
    </row>
    <row r="236" spans="1:21" x14ac:dyDescent="0.3">
      <c r="A236" t="s">
        <v>2139</v>
      </c>
      <c r="B236">
        <v>31.68</v>
      </c>
      <c r="C236">
        <v>4.4000000000000004</v>
      </c>
      <c r="D236" t="s">
        <v>2380</v>
      </c>
      <c r="E236" t="s">
        <v>2380</v>
      </c>
      <c r="F236" t="s">
        <v>2380</v>
      </c>
      <c r="G236">
        <v>0</v>
      </c>
      <c r="H236" t="s">
        <v>2381</v>
      </c>
      <c r="L236" t="s">
        <v>2139</v>
      </c>
      <c r="M236" t="str">
        <f t="shared" si="12"/>
        <v>No</v>
      </c>
      <c r="N236" t="str">
        <f t="shared" si="13"/>
        <v>Yes</v>
      </c>
      <c r="O236">
        <v>31.68</v>
      </c>
      <c r="P236" t="str">
        <f t="shared" si="14"/>
        <v>Obesity</v>
      </c>
      <c r="Q236">
        <v>4.4000000000000004</v>
      </c>
      <c r="R236" t="str">
        <f t="shared" si="15"/>
        <v>Normal</v>
      </c>
      <c r="S236" t="s">
        <v>2380</v>
      </c>
      <c r="T236" t="s">
        <v>2380</v>
      </c>
      <c r="U236">
        <v>0</v>
      </c>
    </row>
    <row r="237" spans="1:21" x14ac:dyDescent="0.3">
      <c r="A237" t="s">
        <v>2138</v>
      </c>
      <c r="B237">
        <v>33.534999999999997</v>
      </c>
      <c r="C237">
        <v>6.23</v>
      </c>
      <c r="D237" t="s">
        <v>2380</v>
      </c>
      <c r="E237" t="s">
        <v>2381</v>
      </c>
      <c r="F237" t="s">
        <v>2380</v>
      </c>
      <c r="G237">
        <v>1</v>
      </c>
      <c r="H237" t="s">
        <v>2381</v>
      </c>
      <c r="L237" t="s">
        <v>2138</v>
      </c>
      <c r="M237" t="str">
        <f t="shared" si="12"/>
        <v>No</v>
      </c>
      <c r="N237" t="str">
        <f t="shared" si="13"/>
        <v>Yes</v>
      </c>
      <c r="O237">
        <v>33.534999999999997</v>
      </c>
      <c r="P237" t="str">
        <f t="shared" si="14"/>
        <v>Obesity</v>
      </c>
      <c r="Q237">
        <v>6.23</v>
      </c>
      <c r="R237" t="str">
        <f t="shared" si="15"/>
        <v>Prediabetes</v>
      </c>
      <c r="S237" t="s">
        <v>2381</v>
      </c>
      <c r="T237" t="s">
        <v>2380</v>
      </c>
      <c r="U237">
        <v>1</v>
      </c>
    </row>
    <row r="238" spans="1:21" x14ac:dyDescent="0.3">
      <c r="A238" t="s">
        <v>2137</v>
      </c>
      <c r="B238">
        <v>31.92</v>
      </c>
      <c r="C238">
        <v>5.33</v>
      </c>
      <c r="D238" t="s">
        <v>2381</v>
      </c>
      <c r="E238" t="s">
        <v>2380</v>
      </c>
      <c r="F238" t="s">
        <v>2380</v>
      </c>
      <c r="G238">
        <v>0</v>
      </c>
      <c r="H238" t="s">
        <v>2381</v>
      </c>
      <c r="L238" t="s">
        <v>2137</v>
      </c>
      <c r="M238" t="str">
        <f t="shared" si="12"/>
        <v>Yes</v>
      </c>
      <c r="N238" t="str">
        <f t="shared" si="13"/>
        <v>Yes</v>
      </c>
      <c r="O238">
        <v>31.92</v>
      </c>
      <c r="P238" t="str">
        <f t="shared" si="14"/>
        <v>Obesity</v>
      </c>
      <c r="Q238">
        <v>5.33</v>
      </c>
      <c r="R238" t="str">
        <f t="shared" si="15"/>
        <v>Normal</v>
      </c>
      <c r="S238" t="s">
        <v>2380</v>
      </c>
      <c r="T238" t="s">
        <v>2380</v>
      </c>
      <c r="U238">
        <v>0</v>
      </c>
    </row>
    <row r="239" spans="1:21" x14ac:dyDescent="0.3">
      <c r="A239" t="s">
        <v>2136</v>
      </c>
      <c r="B239">
        <v>32.700000000000003</v>
      </c>
      <c r="C239">
        <v>4.09</v>
      </c>
      <c r="D239" t="s">
        <v>2380</v>
      </c>
      <c r="E239" t="s">
        <v>2380</v>
      </c>
      <c r="F239" t="s">
        <v>2380</v>
      </c>
      <c r="G239">
        <v>1</v>
      </c>
      <c r="H239" t="s">
        <v>2381</v>
      </c>
      <c r="L239" t="s">
        <v>2136</v>
      </c>
      <c r="M239" t="str">
        <f t="shared" si="12"/>
        <v>No</v>
      </c>
      <c r="N239" t="str">
        <f t="shared" si="13"/>
        <v>Yes</v>
      </c>
      <c r="O239">
        <v>32.700000000000003</v>
      </c>
      <c r="P239" t="str">
        <f t="shared" si="14"/>
        <v>Obesity</v>
      </c>
      <c r="Q239">
        <v>4.09</v>
      </c>
      <c r="R239" t="str">
        <f t="shared" si="15"/>
        <v>Normal</v>
      </c>
      <c r="S239" t="s">
        <v>2380</v>
      </c>
      <c r="T239" t="s">
        <v>2380</v>
      </c>
      <c r="U239">
        <v>1</v>
      </c>
    </row>
    <row r="240" spans="1:21" x14ac:dyDescent="0.3">
      <c r="A240" t="s">
        <v>2135</v>
      </c>
      <c r="B240">
        <v>41.25</v>
      </c>
      <c r="C240">
        <v>5.19</v>
      </c>
      <c r="D240" t="s">
        <v>2380</v>
      </c>
      <c r="E240" t="s">
        <v>2380</v>
      </c>
      <c r="F240" t="s">
        <v>2380</v>
      </c>
      <c r="G240">
        <v>0</v>
      </c>
      <c r="H240" t="s">
        <v>2381</v>
      </c>
      <c r="L240" t="s">
        <v>2135</v>
      </c>
      <c r="M240" t="str">
        <f t="shared" si="12"/>
        <v>No</v>
      </c>
      <c r="N240" t="str">
        <f t="shared" si="13"/>
        <v>Yes</v>
      </c>
      <c r="O240">
        <v>41.25</v>
      </c>
      <c r="P240" t="str">
        <f t="shared" si="14"/>
        <v>Obesity</v>
      </c>
      <c r="Q240">
        <v>5.19</v>
      </c>
      <c r="R240" t="str">
        <f t="shared" si="15"/>
        <v>Normal</v>
      </c>
      <c r="S240" t="s">
        <v>2380</v>
      </c>
      <c r="T240" t="s">
        <v>2380</v>
      </c>
      <c r="U240">
        <v>0</v>
      </c>
    </row>
    <row r="241" spans="1:21" x14ac:dyDescent="0.3">
      <c r="A241" t="s">
        <v>2134</v>
      </c>
      <c r="B241">
        <v>33.11</v>
      </c>
      <c r="C241">
        <v>4.12</v>
      </c>
      <c r="D241" t="s">
        <v>2380</v>
      </c>
      <c r="E241" t="s">
        <v>2380</v>
      </c>
      <c r="F241" t="s">
        <v>2382</v>
      </c>
      <c r="G241">
        <v>1</v>
      </c>
      <c r="H241" t="s">
        <v>2381</v>
      </c>
      <c r="L241" t="s">
        <v>2134</v>
      </c>
      <c r="M241" t="str">
        <f t="shared" si="12"/>
        <v>No</v>
      </c>
      <c r="N241" t="str">
        <f t="shared" si="13"/>
        <v>Yes</v>
      </c>
      <c r="O241">
        <v>33.11</v>
      </c>
      <c r="P241" t="str">
        <f t="shared" si="14"/>
        <v>Obesity</v>
      </c>
      <c r="Q241">
        <v>4.12</v>
      </c>
      <c r="R241" t="str">
        <f t="shared" si="15"/>
        <v>Normal</v>
      </c>
      <c r="S241" t="s">
        <v>2380</v>
      </c>
      <c r="T241" t="s">
        <v>2382</v>
      </c>
      <c r="U241">
        <v>1</v>
      </c>
    </row>
    <row r="242" spans="1:21" x14ac:dyDescent="0.3">
      <c r="A242" t="s">
        <v>2133</v>
      </c>
      <c r="B242">
        <v>36.159999999999997</v>
      </c>
      <c r="C242">
        <v>5.0999999999999996</v>
      </c>
      <c r="D242" t="s">
        <v>2380</v>
      </c>
      <c r="E242" t="s">
        <v>2380</v>
      </c>
      <c r="F242" t="s">
        <v>2380</v>
      </c>
      <c r="G242">
        <v>1</v>
      </c>
      <c r="H242" t="s">
        <v>2381</v>
      </c>
      <c r="L242" t="s">
        <v>2133</v>
      </c>
      <c r="M242" t="str">
        <f t="shared" si="12"/>
        <v>No</v>
      </c>
      <c r="N242" t="str">
        <f t="shared" si="13"/>
        <v>Yes</v>
      </c>
      <c r="O242">
        <v>36.159999999999997</v>
      </c>
      <c r="P242" t="str">
        <f t="shared" si="14"/>
        <v>Obesity</v>
      </c>
      <c r="Q242">
        <v>5.0999999999999996</v>
      </c>
      <c r="R242" t="str">
        <f t="shared" si="15"/>
        <v>Normal</v>
      </c>
      <c r="S242" t="s">
        <v>2380</v>
      </c>
      <c r="T242" t="s">
        <v>2380</v>
      </c>
      <c r="U242">
        <v>1</v>
      </c>
    </row>
    <row r="243" spans="1:21" x14ac:dyDescent="0.3">
      <c r="A243" t="s">
        <v>2132</v>
      </c>
      <c r="B243">
        <v>33.72</v>
      </c>
      <c r="C243">
        <v>6.21</v>
      </c>
      <c r="D243" t="s">
        <v>2381</v>
      </c>
      <c r="E243" t="s">
        <v>2380</v>
      </c>
      <c r="F243" t="s">
        <v>2382</v>
      </c>
      <c r="G243">
        <v>1</v>
      </c>
      <c r="H243" t="s">
        <v>2381</v>
      </c>
      <c r="L243" t="s">
        <v>2132</v>
      </c>
      <c r="M243" t="str">
        <f t="shared" si="12"/>
        <v>Yes</v>
      </c>
      <c r="N243" t="str">
        <f t="shared" si="13"/>
        <v>Yes</v>
      </c>
      <c r="O243">
        <v>33.72</v>
      </c>
      <c r="P243" t="str">
        <f t="shared" si="14"/>
        <v>Obesity</v>
      </c>
      <c r="Q243">
        <v>6.21</v>
      </c>
      <c r="R243" t="str">
        <f t="shared" si="15"/>
        <v>Prediabetes</v>
      </c>
      <c r="S243" t="s">
        <v>2380</v>
      </c>
      <c r="T243" t="s">
        <v>2382</v>
      </c>
      <c r="U243">
        <v>1</v>
      </c>
    </row>
    <row r="244" spans="1:21" x14ac:dyDescent="0.3">
      <c r="A244" t="s">
        <v>2130</v>
      </c>
      <c r="B244">
        <v>37.74</v>
      </c>
      <c r="C244">
        <v>9.5299999999999994</v>
      </c>
      <c r="D244" t="s">
        <v>2381</v>
      </c>
      <c r="E244" t="s">
        <v>2380</v>
      </c>
      <c r="F244" t="s">
        <v>2380</v>
      </c>
      <c r="G244">
        <v>1</v>
      </c>
      <c r="H244" t="s">
        <v>2381</v>
      </c>
      <c r="L244" t="s">
        <v>2130</v>
      </c>
      <c r="M244" t="str">
        <f t="shared" si="12"/>
        <v>Yes</v>
      </c>
      <c r="N244" t="str">
        <f t="shared" si="13"/>
        <v>Yes</v>
      </c>
      <c r="O244">
        <v>37.74</v>
      </c>
      <c r="P244" t="str">
        <f t="shared" si="14"/>
        <v>Obesity</v>
      </c>
      <c r="Q244">
        <v>9.5299999999999994</v>
      </c>
      <c r="R244" t="str">
        <f t="shared" si="15"/>
        <v>Diabetes</v>
      </c>
      <c r="S244" t="s">
        <v>2380</v>
      </c>
      <c r="T244" t="s">
        <v>2380</v>
      </c>
      <c r="U244">
        <v>1</v>
      </c>
    </row>
    <row r="245" spans="1:21" x14ac:dyDescent="0.3">
      <c r="A245" t="s">
        <v>2129</v>
      </c>
      <c r="B245">
        <v>48.75</v>
      </c>
      <c r="C245">
        <v>4.6399999999999997</v>
      </c>
      <c r="D245" t="s">
        <v>2381</v>
      </c>
      <c r="E245" t="s">
        <v>2380</v>
      </c>
      <c r="F245" t="s">
        <v>2380</v>
      </c>
      <c r="G245">
        <v>1</v>
      </c>
      <c r="H245" t="s">
        <v>2381</v>
      </c>
      <c r="L245" t="s">
        <v>2129</v>
      </c>
      <c r="M245" t="str">
        <f t="shared" si="12"/>
        <v>Yes</v>
      </c>
      <c r="N245" t="str">
        <f t="shared" si="13"/>
        <v>Yes</v>
      </c>
      <c r="O245">
        <v>48.75</v>
      </c>
      <c r="P245" t="str">
        <f t="shared" si="14"/>
        <v>Obesity</v>
      </c>
      <c r="Q245">
        <v>4.6399999999999997</v>
      </c>
      <c r="R245" t="str">
        <f t="shared" si="15"/>
        <v>Normal</v>
      </c>
      <c r="S245" t="s">
        <v>2380</v>
      </c>
      <c r="T245" t="s">
        <v>2380</v>
      </c>
      <c r="U245">
        <v>1</v>
      </c>
    </row>
    <row r="246" spans="1:21" x14ac:dyDescent="0.3">
      <c r="A246" t="s">
        <v>2128</v>
      </c>
      <c r="B246">
        <v>31.065000000000001</v>
      </c>
      <c r="C246">
        <v>5.05</v>
      </c>
      <c r="D246" t="s">
        <v>2380</v>
      </c>
      <c r="E246" t="s">
        <v>2380</v>
      </c>
      <c r="F246" t="s">
        <v>2380</v>
      </c>
      <c r="G246">
        <v>1</v>
      </c>
      <c r="H246" t="s">
        <v>2381</v>
      </c>
      <c r="L246" t="s">
        <v>2128</v>
      </c>
      <c r="M246" t="str">
        <f t="shared" si="12"/>
        <v>No</v>
      </c>
      <c r="N246" t="str">
        <f t="shared" si="13"/>
        <v>Yes</v>
      </c>
      <c r="O246">
        <v>31.065000000000001</v>
      </c>
      <c r="P246" t="str">
        <f t="shared" si="14"/>
        <v>Obesity</v>
      </c>
      <c r="Q246">
        <v>5.05</v>
      </c>
      <c r="R246" t="str">
        <f t="shared" si="15"/>
        <v>Normal</v>
      </c>
      <c r="S246" t="s">
        <v>2380</v>
      </c>
      <c r="T246" t="s">
        <v>2380</v>
      </c>
      <c r="U246">
        <v>1</v>
      </c>
    </row>
    <row r="247" spans="1:21" x14ac:dyDescent="0.3">
      <c r="A247" t="s">
        <v>2127</v>
      </c>
      <c r="B247">
        <v>23.55</v>
      </c>
      <c r="C247">
        <v>10.38</v>
      </c>
      <c r="D247" t="s">
        <v>2380</v>
      </c>
      <c r="E247" t="s">
        <v>2380</v>
      </c>
      <c r="F247" t="s">
        <v>2380</v>
      </c>
      <c r="G247">
        <v>0</v>
      </c>
      <c r="H247" t="s">
        <v>2381</v>
      </c>
      <c r="L247" t="s">
        <v>2127</v>
      </c>
      <c r="M247" t="str">
        <f t="shared" si="12"/>
        <v>No</v>
      </c>
      <c r="N247" t="str">
        <f t="shared" si="13"/>
        <v>Yes</v>
      </c>
      <c r="O247">
        <v>23.55</v>
      </c>
      <c r="P247" t="str">
        <f t="shared" si="14"/>
        <v>Normal Weight</v>
      </c>
      <c r="Q247">
        <v>10.38</v>
      </c>
      <c r="R247" t="str">
        <f t="shared" si="15"/>
        <v>Diabetes</v>
      </c>
      <c r="S247" t="s">
        <v>2380</v>
      </c>
      <c r="T247" t="s">
        <v>2380</v>
      </c>
      <c r="U247">
        <v>0</v>
      </c>
    </row>
    <row r="248" spans="1:21" x14ac:dyDescent="0.3">
      <c r="A248" t="s">
        <v>2126</v>
      </c>
      <c r="B248">
        <v>30.18</v>
      </c>
      <c r="C248">
        <v>8.31</v>
      </c>
      <c r="D248" t="s">
        <v>2381</v>
      </c>
      <c r="E248" t="s">
        <v>2380</v>
      </c>
      <c r="F248" t="s">
        <v>2380</v>
      </c>
      <c r="G248">
        <v>1</v>
      </c>
      <c r="H248" t="s">
        <v>2381</v>
      </c>
      <c r="L248" t="s">
        <v>2126</v>
      </c>
      <c r="M248" t="str">
        <f t="shared" si="12"/>
        <v>Yes</v>
      </c>
      <c r="N248" t="str">
        <f t="shared" si="13"/>
        <v>Yes</v>
      </c>
      <c r="O248">
        <v>30.18</v>
      </c>
      <c r="P248" t="str">
        <f t="shared" si="14"/>
        <v>Obesity</v>
      </c>
      <c r="Q248">
        <v>8.31</v>
      </c>
      <c r="R248" t="str">
        <f t="shared" si="15"/>
        <v>Diabetes</v>
      </c>
      <c r="S248" t="s">
        <v>2380</v>
      </c>
      <c r="T248" t="s">
        <v>2380</v>
      </c>
      <c r="U248">
        <v>1</v>
      </c>
    </row>
    <row r="249" spans="1:21" x14ac:dyDescent="0.3">
      <c r="A249" t="s">
        <v>2125</v>
      </c>
      <c r="B249">
        <v>29.94</v>
      </c>
      <c r="C249">
        <v>7.59</v>
      </c>
      <c r="D249" t="s">
        <v>2380</v>
      </c>
      <c r="E249" t="s">
        <v>2380</v>
      </c>
      <c r="F249" t="s">
        <v>2380</v>
      </c>
      <c r="G249">
        <v>0</v>
      </c>
      <c r="H249" t="s">
        <v>2381</v>
      </c>
      <c r="L249" t="s">
        <v>2125</v>
      </c>
      <c r="M249" t="str">
        <f t="shared" si="12"/>
        <v>No</v>
      </c>
      <c r="N249" t="str">
        <f t="shared" si="13"/>
        <v>Yes</v>
      </c>
      <c r="O249">
        <v>29.94</v>
      </c>
      <c r="P249" t="str">
        <f t="shared" si="14"/>
        <v>Over Weight</v>
      </c>
      <c r="Q249">
        <v>7.59</v>
      </c>
      <c r="R249" t="str">
        <f t="shared" si="15"/>
        <v>Diabetes</v>
      </c>
      <c r="S249" t="s">
        <v>2380</v>
      </c>
      <c r="T249" t="s">
        <v>2380</v>
      </c>
      <c r="U249">
        <v>0</v>
      </c>
    </row>
    <row r="250" spans="1:21" x14ac:dyDescent="0.3">
      <c r="A250" t="s">
        <v>2124</v>
      </c>
      <c r="B250">
        <v>31.4</v>
      </c>
      <c r="C250">
        <v>5.49</v>
      </c>
      <c r="D250" t="s">
        <v>2380</v>
      </c>
      <c r="E250" t="s">
        <v>2380</v>
      </c>
      <c r="F250" t="s">
        <v>2380</v>
      </c>
      <c r="G250">
        <v>0</v>
      </c>
      <c r="H250" t="s">
        <v>2381</v>
      </c>
      <c r="L250" t="s">
        <v>2124</v>
      </c>
      <c r="M250" t="str">
        <f t="shared" si="12"/>
        <v>No</v>
      </c>
      <c r="N250" t="str">
        <f t="shared" si="13"/>
        <v>Yes</v>
      </c>
      <c r="O250">
        <v>31.4</v>
      </c>
      <c r="P250" t="str">
        <f t="shared" si="14"/>
        <v>Obesity</v>
      </c>
      <c r="Q250">
        <v>5.49</v>
      </c>
      <c r="R250" t="str">
        <f t="shared" si="15"/>
        <v>Normal</v>
      </c>
      <c r="S250" t="s">
        <v>2380</v>
      </c>
      <c r="T250" t="s">
        <v>2380</v>
      </c>
      <c r="U250">
        <v>0</v>
      </c>
    </row>
    <row r="251" spans="1:21" x14ac:dyDescent="0.3">
      <c r="A251" t="s">
        <v>2123</v>
      </c>
      <c r="B251">
        <v>53.06</v>
      </c>
      <c r="C251">
        <v>11.68</v>
      </c>
      <c r="D251" t="s">
        <v>2380</v>
      </c>
      <c r="E251" t="s">
        <v>2380</v>
      </c>
      <c r="F251" t="s">
        <v>2380</v>
      </c>
      <c r="G251">
        <v>0</v>
      </c>
      <c r="H251" t="s">
        <v>2381</v>
      </c>
      <c r="L251" t="s">
        <v>2123</v>
      </c>
      <c r="M251" t="str">
        <f t="shared" si="12"/>
        <v>No</v>
      </c>
      <c r="N251" t="str">
        <f t="shared" si="13"/>
        <v>Yes</v>
      </c>
      <c r="O251">
        <v>53.06</v>
      </c>
      <c r="P251" t="str">
        <f t="shared" si="14"/>
        <v>Obesity</v>
      </c>
      <c r="Q251">
        <v>11.68</v>
      </c>
      <c r="R251" t="str">
        <f t="shared" si="15"/>
        <v>Diabetes</v>
      </c>
      <c r="S251" t="s">
        <v>2380</v>
      </c>
      <c r="T251" t="s">
        <v>2380</v>
      </c>
      <c r="U251">
        <v>0</v>
      </c>
    </row>
    <row r="252" spans="1:21" x14ac:dyDescent="0.3">
      <c r="A252" t="s">
        <v>2122</v>
      </c>
      <c r="B252">
        <v>30.25</v>
      </c>
      <c r="C252">
        <v>4.1900000000000004</v>
      </c>
      <c r="D252" t="s">
        <v>2380</v>
      </c>
      <c r="E252" t="s">
        <v>2380</v>
      </c>
      <c r="F252" t="s">
        <v>2380</v>
      </c>
      <c r="G252">
        <v>2</v>
      </c>
      <c r="H252" t="s">
        <v>2381</v>
      </c>
      <c r="L252" t="s">
        <v>2122</v>
      </c>
      <c r="M252" t="str">
        <f t="shared" si="12"/>
        <v>No</v>
      </c>
      <c r="N252" t="str">
        <f t="shared" si="13"/>
        <v>Yes</v>
      </c>
      <c r="O252">
        <v>30.25</v>
      </c>
      <c r="P252" t="str">
        <f t="shared" si="14"/>
        <v>Obesity</v>
      </c>
      <c r="Q252">
        <v>4.1900000000000004</v>
      </c>
      <c r="R252" t="str">
        <f t="shared" si="15"/>
        <v>Normal</v>
      </c>
      <c r="S252" t="s">
        <v>2380</v>
      </c>
      <c r="T252" t="s">
        <v>2380</v>
      </c>
      <c r="U252">
        <v>2</v>
      </c>
    </row>
    <row r="253" spans="1:21" x14ac:dyDescent="0.3">
      <c r="A253" t="s">
        <v>2121</v>
      </c>
      <c r="B253">
        <v>46.68</v>
      </c>
      <c r="C253">
        <v>4.01</v>
      </c>
      <c r="D253" t="s">
        <v>2380</v>
      </c>
      <c r="E253" t="s">
        <v>2380</v>
      </c>
      <c r="F253" t="s">
        <v>2380</v>
      </c>
      <c r="G253">
        <v>0</v>
      </c>
      <c r="H253" t="s">
        <v>2381</v>
      </c>
      <c r="L253" t="s">
        <v>2121</v>
      </c>
      <c r="M253" t="str">
        <f t="shared" si="12"/>
        <v>No</v>
      </c>
      <c r="N253" t="str">
        <f t="shared" si="13"/>
        <v>Yes</v>
      </c>
      <c r="O253">
        <v>46.68</v>
      </c>
      <c r="P253" t="str">
        <f t="shared" si="14"/>
        <v>Obesity</v>
      </c>
      <c r="Q253">
        <v>4.01</v>
      </c>
      <c r="R253" t="str">
        <f t="shared" si="15"/>
        <v>Normal</v>
      </c>
      <c r="S253" t="s">
        <v>2380</v>
      </c>
      <c r="T253" t="s">
        <v>2380</v>
      </c>
      <c r="U253">
        <v>0</v>
      </c>
    </row>
    <row r="254" spans="1:21" x14ac:dyDescent="0.3">
      <c r="A254" t="s">
        <v>2120</v>
      </c>
      <c r="B254">
        <v>30.4</v>
      </c>
      <c r="C254">
        <v>5.91</v>
      </c>
      <c r="D254" t="s">
        <v>2380</v>
      </c>
      <c r="E254" t="s">
        <v>2381</v>
      </c>
      <c r="F254" t="s">
        <v>2380</v>
      </c>
      <c r="G254">
        <v>2</v>
      </c>
      <c r="H254" t="s">
        <v>2381</v>
      </c>
      <c r="L254" t="s">
        <v>2120</v>
      </c>
      <c r="M254" t="str">
        <f t="shared" si="12"/>
        <v>No</v>
      </c>
      <c r="N254" t="str">
        <f t="shared" si="13"/>
        <v>Yes</v>
      </c>
      <c r="O254">
        <v>30.4</v>
      </c>
      <c r="P254" t="str">
        <f t="shared" si="14"/>
        <v>Obesity</v>
      </c>
      <c r="Q254">
        <v>5.91</v>
      </c>
      <c r="R254" t="str">
        <f t="shared" si="15"/>
        <v>Prediabetes</v>
      </c>
      <c r="S254" t="s">
        <v>2381</v>
      </c>
      <c r="T254" t="s">
        <v>2380</v>
      </c>
      <c r="U254">
        <v>2</v>
      </c>
    </row>
    <row r="255" spans="1:21" x14ac:dyDescent="0.3">
      <c r="A255" t="s">
        <v>2119</v>
      </c>
      <c r="B255">
        <v>30.2</v>
      </c>
      <c r="C255">
        <v>4.47</v>
      </c>
      <c r="D255" t="s">
        <v>2381</v>
      </c>
      <c r="E255" t="s">
        <v>2380</v>
      </c>
      <c r="F255" t="s">
        <v>2382</v>
      </c>
      <c r="G255">
        <v>1</v>
      </c>
      <c r="H255" t="s">
        <v>2381</v>
      </c>
      <c r="L255" t="s">
        <v>2119</v>
      </c>
      <c r="M255" t="str">
        <f t="shared" si="12"/>
        <v>Yes</v>
      </c>
      <c r="N255" t="str">
        <f t="shared" si="13"/>
        <v>Yes</v>
      </c>
      <c r="O255">
        <v>30.2</v>
      </c>
      <c r="P255" t="str">
        <f t="shared" si="14"/>
        <v>Obesity</v>
      </c>
      <c r="Q255">
        <v>4.47</v>
      </c>
      <c r="R255" t="str">
        <f t="shared" si="15"/>
        <v>Normal</v>
      </c>
      <c r="S255" t="s">
        <v>2380</v>
      </c>
      <c r="T255" t="s">
        <v>2382</v>
      </c>
      <c r="U255">
        <v>1</v>
      </c>
    </row>
    <row r="256" spans="1:21" x14ac:dyDescent="0.3">
      <c r="A256" t="s">
        <v>2118</v>
      </c>
      <c r="B256">
        <v>51.18</v>
      </c>
      <c r="C256">
        <v>4.5599999999999996</v>
      </c>
      <c r="D256" t="s">
        <v>2381</v>
      </c>
      <c r="E256" t="s">
        <v>2381</v>
      </c>
      <c r="F256" t="s">
        <v>2380</v>
      </c>
      <c r="G256">
        <v>2</v>
      </c>
      <c r="H256" t="s">
        <v>2381</v>
      </c>
      <c r="L256" t="s">
        <v>2118</v>
      </c>
      <c r="M256" t="str">
        <f t="shared" si="12"/>
        <v>Yes</v>
      </c>
      <c r="N256" t="str">
        <f t="shared" si="13"/>
        <v>Yes</v>
      </c>
      <c r="O256">
        <v>51.18</v>
      </c>
      <c r="P256" t="str">
        <f t="shared" si="14"/>
        <v>Obesity</v>
      </c>
      <c r="Q256">
        <v>4.5599999999999996</v>
      </c>
      <c r="R256" t="str">
        <f t="shared" si="15"/>
        <v>Normal</v>
      </c>
      <c r="S256" t="s">
        <v>2381</v>
      </c>
      <c r="T256" t="s">
        <v>2380</v>
      </c>
      <c r="U256">
        <v>2</v>
      </c>
    </row>
    <row r="257" spans="1:21" x14ac:dyDescent="0.3">
      <c r="A257" t="s">
        <v>2117</v>
      </c>
      <c r="B257">
        <v>22.18</v>
      </c>
      <c r="C257">
        <v>9.9</v>
      </c>
      <c r="D257" t="s">
        <v>2380</v>
      </c>
      <c r="E257" t="s">
        <v>2380</v>
      </c>
      <c r="F257" t="s">
        <v>2380</v>
      </c>
      <c r="G257">
        <v>0</v>
      </c>
      <c r="H257" t="s">
        <v>2381</v>
      </c>
      <c r="L257" t="s">
        <v>2117</v>
      </c>
      <c r="M257" t="str">
        <f t="shared" si="12"/>
        <v>No</v>
      </c>
      <c r="N257" t="str">
        <f t="shared" si="13"/>
        <v>Yes</v>
      </c>
      <c r="O257">
        <v>22.18</v>
      </c>
      <c r="P257" t="str">
        <f t="shared" si="14"/>
        <v>Normal Weight</v>
      </c>
      <c r="Q257">
        <v>9.9</v>
      </c>
      <c r="R257" t="str">
        <f t="shared" si="15"/>
        <v>Diabetes</v>
      </c>
      <c r="S257" t="s">
        <v>2380</v>
      </c>
      <c r="T257" t="s">
        <v>2380</v>
      </c>
      <c r="U257">
        <v>0</v>
      </c>
    </row>
    <row r="258" spans="1:21" x14ac:dyDescent="0.3">
      <c r="A258" t="s">
        <v>2116</v>
      </c>
      <c r="B258">
        <v>31.92</v>
      </c>
      <c r="C258">
        <v>5.1100000000000003</v>
      </c>
      <c r="D258" t="s">
        <v>2380</v>
      </c>
      <c r="E258" t="s">
        <v>2380</v>
      </c>
      <c r="F258" t="s">
        <v>2382</v>
      </c>
      <c r="G258">
        <v>1</v>
      </c>
      <c r="H258" t="s">
        <v>2381</v>
      </c>
      <c r="L258" t="s">
        <v>2116</v>
      </c>
      <c r="M258" t="str">
        <f t="shared" si="12"/>
        <v>No</v>
      </c>
      <c r="N258" t="str">
        <f t="shared" si="13"/>
        <v>Yes</v>
      </c>
      <c r="O258">
        <v>31.92</v>
      </c>
      <c r="P258" t="str">
        <f t="shared" si="14"/>
        <v>Obesity</v>
      </c>
      <c r="Q258">
        <v>5.1100000000000003</v>
      </c>
      <c r="R258" t="str">
        <f t="shared" si="15"/>
        <v>Normal</v>
      </c>
      <c r="S258" t="s">
        <v>2380</v>
      </c>
      <c r="T258" t="s">
        <v>2382</v>
      </c>
      <c r="U258">
        <v>1</v>
      </c>
    </row>
    <row r="259" spans="1:21" x14ac:dyDescent="0.3">
      <c r="A259" t="s">
        <v>2115</v>
      </c>
      <c r="B259">
        <v>31.73</v>
      </c>
      <c r="C259">
        <v>5.73</v>
      </c>
      <c r="D259" t="s">
        <v>2380</v>
      </c>
      <c r="E259" t="s">
        <v>2381</v>
      </c>
      <c r="F259" t="s">
        <v>2380</v>
      </c>
      <c r="G259">
        <v>1</v>
      </c>
      <c r="H259" t="s">
        <v>2381</v>
      </c>
      <c r="L259" t="s">
        <v>2115</v>
      </c>
      <c r="M259" t="str">
        <f t="shared" ref="M259:M322" si="16">PROPER(D259)</f>
        <v>No</v>
      </c>
      <c r="N259" t="str">
        <f t="shared" ref="N259:N322" si="17">PROPER(H259)</f>
        <v>Yes</v>
      </c>
      <c r="O259">
        <v>31.73</v>
      </c>
      <c r="P259" t="str">
        <f t="shared" si="14"/>
        <v>Obesity</v>
      </c>
      <c r="Q259">
        <v>5.73</v>
      </c>
      <c r="R259" t="str">
        <f t="shared" si="15"/>
        <v>Prediabetes</v>
      </c>
      <c r="S259" t="s">
        <v>2381</v>
      </c>
      <c r="T259" t="s">
        <v>2380</v>
      </c>
      <c r="U259">
        <v>1</v>
      </c>
    </row>
    <row r="260" spans="1:21" x14ac:dyDescent="0.3">
      <c r="A260" t="s">
        <v>2114</v>
      </c>
      <c r="B260">
        <v>45.52</v>
      </c>
      <c r="C260">
        <v>6.04</v>
      </c>
      <c r="D260" t="s">
        <v>2380</v>
      </c>
      <c r="E260" t="s">
        <v>2380</v>
      </c>
      <c r="F260" t="s">
        <v>2382</v>
      </c>
      <c r="G260">
        <v>1</v>
      </c>
      <c r="H260" t="s">
        <v>2381</v>
      </c>
      <c r="L260" t="s">
        <v>2114</v>
      </c>
      <c r="M260" t="str">
        <f t="shared" si="16"/>
        <v>No</v>
      </c>
      <c r="N260" t="str">
        <f t="shared" si="17"/>
        <v>Yes</v>
      </c>
      <c r="O260">
        <v>45.52</v>
      </c>
      <c r="P260" t="str">
        <f t="shared" ref="P260:P323" si="18">IF(O260&lt;18.5,"Under Weight",IF(O260&lt;25,"Normal Weight",IF(O260&lt;30,"Over Weight","Obesity")))</f>
        <v>Obesity</v>
      </c>
      <c r="Q260">
        <v>6.04</v>
      </c>
      <c r="R260" t="str">
        <f t="shared" ref="R260:R323" si="19">IF(Q260&lt;5.7,"Normal",IF(Q260&lt;6.5,"Prediabetes","Diabetes"))</f>
        <v>Prediabetes</v>
      </c>
      <c r="S260" t="s">
        <v>2380</v>
      </c>
      <c r="T260" t="s">
        <v>2382</v>
      </c>
      <c r="U260">
        <v>1</v>
      </c>
    </row>
    <row r="261" spans="1:21" x14ac:dyDescent="0.3">
      <c r="A261" t="s">
        <v>2113</v>
      </c>
      <c r="B261">
        <v>52.81</v>
      </c>
      <c r="C261">
        <v>5.19</v>
      </c>
      <c r="D261" t="s">
        <v>2380</v>
      </c>
      <c r="E261" t="s">
        <v>2380</v>
      </c>
      <c r="F261" t="s">
        <v>2382</v>
      </c>
      <c r="G261">
        <v>1</v>
      </c>
      <c r="H261" t="s">
        <v>2381</v>
      </c>
      <c r="L261" t="s">
        <v>2113</v>
      </c>
      <c r="M261" t="str">
        <f t="shared" si="16"/>
        <v>No</v>
      </c>
      <c r="N261" t="str">
        <f t="shared" si="17"/>
        <v>Yes</v>
      </c>
      <c r="O261">
        <v>52.81</v>
      </c>
      <c r="P261" t="str">
        <f t="shared" si="18"/>
        <v>Obesity</v>
      </c>
      <c r="Q261">
        <v>5.19</v>
      </c>
      <c r="R261" t="str">
        <f t="shared" si="19"/>
        <v>Normal</v>
      </c>
      <c r="S261" t="s">
        <v>2380</v>
      </c>
      <c r="T261" t="s">
        <v>2382</v>
      </c>
      <c r="U261">
        <v>1</v>
      </c>
    </row>
    <row r="262" spans="1:21" x14ac:dyDescent="0.3">
      <c r="A262" t="s">
        <v>2112</v>
      </c>
      <c r="B262">
        <v>33.58</v>
      </c>
      <c r="C262">
        <v>5.56</v>
      </c>
      <c r="D262" t="s">
        <v>2380</v>
      </c>
      <c r="E262" t="s">
        <v>2380</v>
      </c>
      <c r="F262" t="s">
        <v>2380</v>
      </c>
      <c r="G262">
        <v>1</v>
      </c>
      <c r="H262" t="s">
        <v>2381</v>
      </c>
      <c r="L262" t="s">
        <v>2112</v>
      </c>
      <c r="M262" t="str">
        <f t="shared" si="16"/>
        <v>No</v>
      </c>
      <c r="N262" t="str">
        <f t="shared" si="17"/>
        <v>Yes</v>
      </c>
      <c r="O262">
        <v>33.58</v>
      </c>
      <c r="P262" t="str">
        <f t="shared" si="18"/>
        <v>Obesity</v>
      </c>
      <c r="Q262">
        <v>5.56</v>
      </c>
      <c r="R262" t="str">
        <f t="shared" si="19"/>
        <v>Normal</v>
      </c>
      <c r="S262" t="s">
        <v>2380</v>
      </c>
      <c r="T262" t="s">
        <v>2380</v>
      </c>
      <c r="U262">
        <v>1</v>
      </c>
    </row>
    <row r="263" spans="1:21" x14ac:dyDescent="0.3">
      <c r="A263" t="s">
        <v>2111</v>
      </c>
      <c r="B263">
        <v>30.684999999999999</v>
      </c>
      <c r="C263">
        <v>8.23</v>
      </c>
      <c r="D263" t="s">
        <v>2380</v>
      </c>
      <c r="E263" t="s">
        <v>2380</v>
      </c>
      <c r="F263" t="s">
        <v>2380</v>
      </c>
      <c r="G263">
        <v>0</v>
      </c>
      <c r="H263" t="s">
        <v>2381</v>
      </c>
      <c r="L263" t="s">
        <v>2111</v>
      </c>
      <c r="M263" t="str">
        <f t="shared" si="16"/>
        <v>No</v>
      </c>
      <c r="N263" t="str">
        <f t="shared" si="17"/>
        <v>Yes</v>
      </c>
      <c r="O263">
        <v>30.684999999999999</v>
      </c>
      <c r="P263" t="str">
        <f t="shared" si="18"/>
        <v>Obesity</v>
      </c>
      <c r="Q263">
        <v>8.23</v>
      </c>
      <c r="R263" t="str">
        <f t="shared" si="19"/>
        <v>Diabetes</v>
      </c>
      <c r="S263" t="s">
        <v>2380</v>
      </c>
      <c r="T263" t="s">
        <v>2380</v>
      </c>
      <c r="U263">
        <v>0</v>
      </c>
    </row>
    <row r="264" spans="1:21" x14ac:dyDescent="0.3">
      <c r="A264" t="s">
        <v>2110</v>
      </c>
      <c r="B264">
        <v>37.524999999999999</v>
      </c>
      <c r="C264">
        <v>9.0299999999999994</v>
      </c>
      <c r="D264" t="s">
        <v>2381</v>
      </c>
      <c r="E264" t="s">
        <v>2380</v>
      </c>
      <c r="F264" t="s">
        <v>2380</v>
      </c>
      <c r="G264">
        <v>2</v>
      </c>
      <c r="H264" t="s">
        <v>2380</v>
      </c>
      <c r="L264" t="s">
        <v>2110</v>
      </c>
      <c r="M264" t="str">
        <f t="shared" si="16"/>
        <v>Yes</v>
      </c>
      <c r="N264" t="str">
        <f t="shared" si="17"/>
        <v>No</v>
      </c>
      <c r="O264">
        <v>37.524999999999999</v>
      </c>
      <c r="P264" t="str">
        <f t="shared" si="18"/>
        <v>Obesity</v>
      </c>
      <c r="Q264">
        <v>9.0299999999999994</v>
      </c>
      <c r="R264" t="str">
        <f t="shared" si="19"/>
        <v>Diabetes</v>
      </c>
      <c r="S264" t="s">
        <v>2380</v>
      </c>
      <c r="T264" t="s">
        <v>2380</v>
      </c>
      <c r="U264">
        <v>2</v>
      </c>
    </row>
    <row r="265" spans="1:21" x14ac:dyDescent="0.3">
      <c r="A265" t="s">
        <v>2109</v>
      </c>
      <c r="B265">
        <v>34.5</v>
      </c>
      <c r="C265">
        <v>4.07</v>
      </c>
      <c r="D265" t="s">
        <v>2381</v>
      </c>
      <c r="E265" t="s">
        <v>2380</v>
      </c>
      <c r="F265" t="s">
        <v>2380</v>
      </c>
      <c r="G265">
        <v>0</v>
      </c>
      <c r="H265" t="s">
        <v>2381</v>
      </c>
      <c r="L265" t="s">
        <v>2109</v>
      </c>
      <c r="M265" t="str">
        <f t="shared" si="16"/>
        <v>Yes</v>
      </c>
      <c r="N265" t="str">
        <f t="shared" si="17"/>
        <v>Yes</v>
      </c>
      <c r="O265">
        <v>34.5</v>
      </c>
      <c r="P265" t="str">
        <f t="shared" si="18"/>
        <v>Obesity</v>
      </c>
      <c r="Q265">
        <v>4.07</v>
      </c>
      <c r="R265" t="str">
        <f t="shared" si="19"/>
        <v>Normal</v>
      </c>
      <c r="S265" t="s">
        <v>2380</v>
      </c>
      <c r="T265" t="s">
        <v>2380</v>
      </c>
      <c r="U265">
        <v>0</v>
      </c>
    </row>
    <row r="266" spans="1:21" x14ac:dyDescent="0.3">
      <c r="A266" t="s">
        <v>2108</v>
      </c>
      <c r="B266">
        <v>28.16</v>
      </c>
      <c r="C266">
        <v>5.77</v>
      </c>
      <c r="D266" t="s">
        <v>2380</v>
      </c>
      <c r="E266" t="s">
        <v>2380</v>
      </c>
      <c r="F266" t="s">
        <v>2380</v>
      </c>
      <c r="G266">
        <v>2</v>
      </c>
      <c r="H266" t="s">
        <v>2381</v>
      </c>
      <c r="L266" t="s">
        <v>2108</v>
      </c>
      <c r="M266" t="str">
        <f t="shared" si="16"/>
        <v>No</v>
      </c>
      <c r="N266" t="str">
        <f t="shared" si="17"/>
        <v>Yes</v>
      </c>
      <c r="O266">
        <v>28.16</v>
      </c>
      <c r="P266" t="str">
        <f t="shared" si="18"/>
        <v>Over Weight</v>
      </c>
      <c r="Q266">
        <v>5.77</v>
      </c>
      <c r="R266" t="str">
        <f t="shared" si="19"/>
        <v>Prediabetes</v>
      </c>
      <c r="S266" t="s">
        <v>2380</v>
      </c>
      <c r="T266" t="s">
        <v>2380</v>
      </c>
      <c r="U266">
        <v>2</v>
      </c>
    </row>
    <row r="267" spans="1:21" x14ac:dyDescent="0.3">
      <c r="A267" t="s">
        <v>2107</v>
      </c>
      <c r="B267">
        <v>30.02</v>
      </c>
      <c r="C267">
        <v>5.98</v>
      </c>
      <c r="D267" t="s">
        <v>2380</v>
      </c>
      <c r="E267" t="s">
        <v>2380</v>
      </c>
      <c r="F267" t="s">
        <v>2382</v>
      </c>
      <c r="G267">
        <v>1</v>
      </c>
      <c r="H267" t="s">
        <v>2381</v>
      </c>
      <c r="L267" t="s">
        <v>2107</v>
      </c>
      <c r="M267" t="str">
        <f t="shared" si="16"/>
        <v>No</v>
      </c>
      <c r="N267" t="str">
        <f t="shared" si="17"/>
        <v>Yes</v>
      </c>
      <c r="O267">
        <v>30.02</v>
      </c>
      <c r="P267" t="str">
        <f t="shared" si="18"/>
        <v>Obesity</v>
      </c>
      <c r="Q267">
        <v>5.98</v>
      </c>
      <c r="R267" t="str">
        <f t="shared" si="19"/>
        <v>Prediabetes</v>
      </c>
      <c r="S267" t="s">
        <v>2380</v>
      </c>
      <c r="T267" t="s">
        <v>2382</v>
      </c>
      <c r="U267">
        <v>1</v>
      </c>
    </row>
    <row r="268" spans="1:21" x14ac:dyDescent="0.3">
      <c r="A268" t="s">
        <v>2106</v>
      </c>
      <c r="B268">
        <v>37.82</v>
      </c>
      <c r="C268">
        <v>6.01</v>
      </c>
      <c r="D268" t="s">
        <v>2380</v>
      </c>
      <c r="E268" t="s">
        <v>2380</v>
      </c>
      <c r="F268" t="s">
        <v>2380</v>
      </c>
      <c r="G268">
        <v>0</v>
      </c>
      <c r="H268" t="s">
        <v>2381</v>
      </c>
      <c r="L268" t="s">
        <v>2106</v>
      </c>
      <c r="M268" t="str">
        <f t="shared" si="16"/>
        <v>No</v>
      </c>
      <c r="N268" t="str">
        <f t="shared" si="17"/>
        <v>Yes</v>
      </c>
      <c r="O268">
        <v>37.82</v>
      </c>
      <c r="P268" t="str">
        <f t="shared" si="18"/>
        <v>Obesity</v>
      </c>
      <c r="Q268">
        <v>6.01</v>
      </c>
      <c r="R268" t="str">
        <f t="shared" si="19"/>
        <v>Prediabetes</v>
      </c>
      <c r="S268" t="s">
        <v>2380</v>
      </c>
      <c r="T268" t="s">
        <v>2380</v>
      </c>
      <c r="U268">
        <v>0</v>
      </c>
    </row>
    <row r="269" spans="1:21" x14ac:dyDescent="0.3">
      <c r="A269" t="s">
        <v>2105</v>
      </c>
      <c r="B269">
        <v>33.14</v>
      </c>
      <c r="C269">
        <v>5.67</v>
      </c>
      <c r="D269" t="s">
        <v>2381</v>
      </c>
      <c r="E269" t="s">
        <v>2380</v>
      </c>
      <c r="F269" t="s">
        <v>2380</v>
      </c>
      <c r="G269">
        <v>0</v>
      </c>
      <c r="H269" t="s">
        <v>2381</v>
      </c>
      <c r="L269" t="s">
        <v>2105</v>
      </c>
      <c r="M269" t="str">
        <f t="shared" si="16"/>
        <v>Yes</v>
      </c>
      <c r="N269" t="str">
        <f t="shared" si="17"/>
        <v>Yes</v>
      </c>
      <c r="O269">
        <v>33.14</v>
      </c>
      <c r="P269" t="str">
        <f t="shared" si="18"/>
        <v>Obesity</v>
      </c>
      <c r="Q269">
        <v>5.67</v>
      </c>
      <c r="R269" t="str">
        <f t="shared" si="19"/>
        <v>Normal</v>
      </c>
      <c r="S269" t="s">
        <v>2380</v>
      </c>
      <c r="T269" t="s">
        <v>2380</v>
      </c>
      <c r="U269">
        <v>0</v>
      </c>
    </row>
    <row r="270" spans="1:21" x14ac:dyDescent="0.3">
      <c r="A270" t="s">
        <v>2104</v>
      </c>
      <c r="B270">
        <v>25.14</v>
      </c>
      <c r="C270">
        <v>6.02</v>
      </c>
      <c r="D270" t="s">
        <v>2381</v>
      </c>
      <c r="E270" t="s">
        <v>2380</v>
      </c>
      <c r="F270" t="s">
        <v>2382</v>
      </c>
      <c r="G270">
        <v>1</v>
      </c>
      <c r="H270" t="s">
        <v>2381</v>
      </c>
      <c r="L270" t="s">
        <v>2104</v>
      </c>
      <c r="M270" t="str">
        <f t="shared" si="16"/>
        <v>Yes</v>
      </c>
      <c r="N270" t="str">
        <f t="shared" si="17"/>
        <v>Yes</v>
      </c>
      <c r="O270">
        <v>25.14</v>
      </c>
      <c r="P270" t="str">
        <f t="shared" si="18"/>
        <v>Over Weight</v>
      </c>
      <c r="Q270">
        <v>6.02</v>
      </c>
      <c r="R270" t="str">
        <f t="shared" si="19"/>
        <v>Prediabetes</v>
      </c>
      <c r="S270" t="s">
        <v>2380</v>
      </c>
      <c r="T270" t="s">
        <v>2382</v>
      </c>
      <c r="U270">
        <v>1</v>
      </c>
    </row>
    <row r="271" spans="1:21" x14ac:dyDescent="0.3">
      <c r="A271" t="s">
        <v>2103</v>
      </c>
      <c r="B271">
        <v>20.18</v>
      </c>
      <c r="C271">
        <v>11.19</v>
      </c>
      <c r="D271" t="s">
        <v>2380</v>
      </c>
      <c r="E271" t="s">
        <v>2380</v>
      </c>
      <c r="F271" t="s">
        <v>2380</v>
      </c>
      <c r="G271">
        <v>0</v>
      </c>
      <c r="H271" t="s">
        <v>2381</v>
      </c>
      <c r="L271" t="s">
        <v>2103</v>
      </c>
      <c r="M271" t="str">
        <f t="shared" si="16"/>
        <v>No</v>
      </c>
      <c r="N271" t="str">
        <f t="shared" si="17"/>
        <v>Yes</v>
      </c>
      <c r="O271">
        <v>20.18</v>
      </c>
      <c r="P271" t="str">
        <f t="shared" si="18"/>
        <v>Normal Weight</v>
      </c>
      <c r="Q271">
        <v>11.19</v>
      </c>
      <c r="R271" t="str">
        <f t="shared" si="19"/>
        <v>Diabetes</v>
      </c>
      <c r="S271" t="s">
        <v>2380</v>
      </c>
      <c r="T271" t="s">
        <v>2380</v>
      </c>
      <c r="U271">
        <v>0</v>
      </c>
    </row>
    <row r="272" spans="1:21" x14ac:dyDescent="0.3">
      <c r="A272" t="s">
        <v>2102</v>
      </c>
      <c r="B272">
        <v>44.36</v>
      </c>
      <c r="C272">
        <v>5.1100000000000003</v>
      </c>
      <c r="D272" t="s">
        <v>2380</v>
      </c>
      <c r="E272" t="s">
        <v>2380</v>
      </c>
      <c r="F272" t="s">
        <v>2380</v>
      </c>
      <c r="G272">
        <v>0</v>
      </c>
      <c r="H272" t="s">
        <v>2381</v>
      </c>
      <c r="L272" t="s">
        <v>2102</v>
      </c>
      <c r="M272" t="str">
        <f t="shared" si="16"/>
        <v>No</v>
      </c>
      <c r="N272" t="str">
        <f t="shared" si="17"/>
        <v>Yes</v>
      </c>
      <c r="O272">
        <v>44.36</v>
      </c>
      <c r="P272" t="str">
        <f t="shared" si="18"/>
        <v>Obesity</v>
      </c>
      <c r="Q272">
        <v>5.1100000000000003</v>
      </c>
      <c r="R272" t="str">
        <f t="shared" si="19"/>
        <v>Normal</v>
      </c>
      <c r="S272" t="s">
        <v>2380</v>
      </c>
      <c r="T272" t="s">
        <v>2380</v>
      </c>
      <c r="U272">
        <v>0</v>
      </c>
    </row>
    <row r="273" spans="1:21" x14ac:dyDescent="0.3">
      <c r="A273" t="s">
        <v>2101</v>
      </c>
      <c r="B273">
        <v>23.82</v>
      </c>
      <c r="C273">
        <v>10.85</v>
      </c>
      <c r="D273" t="s">
        <v>2381</v>
      </c>
      <c r="E273" t="s">
        <v>2380</v>
      </c>
      <c r="F273" t="s">
        <v>2380</v>
      </c>
      <c r="G273">
        <v>0</v>
      </c>
      <c r="H273" t="s">
        <v>2381</v>
      </c>
      <c r="L273" t="s">
        <v>2101</v>
      </c>
      <c r="M273" t="str">
        <f t="shared" si="16"/>
        <v>Yes</v>
      </c>
      <c r="N273" t="str">
        <f t="shared" si="17"/>
        <v>Yes</v>
      </c>
      <c r="O273">
        <v>23.82</v>
      </c>
      <c r="P273" t="str">
        <f t="shared" si="18"/>
        <v>Normal Weight</v>
      </c>
      <c r="Q273">
        <v>10.85</v>
      </c>
      <c r="R273" t="str">
        <f t="shared" si="19"/>
        <v>Diabetes</v>
      </c>
      <c r="S273" t="s">
        <v>2380</v>
      </c>
      <c r="T273" t="s">
        <v>2380</v>
      </c>
      <c r="U273">
        <v>0</v>
      </c>
    </row>
    <row r="274" spans="1:21" x14ac:dyDescent="0.3">
      <c r="A274" t="s">
        <v>2100</v>
      </c>
      <c r="B274">
        <v>45</v>
      </c>
      <c r="C274">
        <v>5.24</v>
      </c>
      <c r="D274" t="s">
        <v>2381</v>
      </c>
      <c r="E274" t="s">
        <v>2380</v>
      </c>
      <c r="F274" t="s">
        <v>2380</v>
      </c>
      <c r="G274">
        <v>1</v>
      </c>
      <c r="H274" t="s">
        <v>2381</v>
      </c>
      <c r="L274" t="s">
        <v>2100</v>
      </c>
      <c r="M274" t="str">
        <f t="shared" si="16"/>
        <v>Yes</v>
      </c>
      <c r="N274" t="str">
        <f t="shared" si="17"/>
        <v>Yes</v>
      </c>
      <c r="O274">
        <v>45</v>
      </c>
      <c r="P274" t="str">
        <f t="shared" si="18"/>
        <v>Obesity</v>
      </c>
      <c r="Q274">
        <v>5.24</v>
      </c>
      <c r="R274" t="str">
        <f t="shared" si="19"/>
        <v>Normal</v>
      </c>
      <c r="S274" t="s">
        <v>2380</v>
      </c>
      <c r="T274" t="s">
        <v>2380</v>
      </c>
      <c r="U274">
        <v>1</v>
      </c>
    </row>
    <row r="275" spans="1:21" x14ac:dyDescent="0.3">
      <c r="A275" t="s">
        <v>2099</v>
      </c>
      <c r="B275">
        <v>26.62</v>
      </c>
      <c r="C275">
        <v>10.08</v>
      </c>
      <c r="D275" t="s">
        <v>2380</v>
      </c>
      <c r="E275" t="s">
        <v>2380</v>
      </c>
      <c r="F275" t="s">
        <v>2380</v>
      </c>
      <c r="G275">
        <v>0</v>
      </c>
      <c r="H275" t="s">
        <v>2381</v>
      </c>
      <c r="L275" t="s">
        <v>2099</v>
      </c>
      <c r="M275" t="str">
        <f t="shared" si="16"/>
        <v>No</v>
      </c>
      <c r="N275" t="str">
        <f t="shared" si="17"/>
        <v>Yes</v>
      </c>
      <c r="O275">
        <v>26.62</v>
      </c>
      <c r="P275" t="str">
        <f t="shared" si="18"/>
        <v>Over Weight</v>
      </c>
      <c r="Q275">
        <v>10.08</v>
      </c>
      <c r="R275" t="str">
        <f t="shared" si="19"/>
        <v>Diabetes</v>
      </c>
      <c r="S275" t="s">
        <v>2380</v>
      </c>
      <c r="T275" t="s">
        <v>2380</v>
      </c>
      <c r="U275">
        <v>0</v>
      </c>
    </row>
    <row r="276" spans="1:21" x14ac:dyDescent="0.3">
      <c r="A276" t="s">
        <v>2098</v>
      </c>
      <c r="B276">
        <v>32.67</v>
      </c>
      <c r="C276">
        <v>10.97</v>
      </c>
      <c r="D276" t="s">
        <v>2381</v>
      </c>
      <c r="E276" t="s">
        <v>2380</v>
      </c>
      <c r="F276" t="s">
        <v>2380</v>
      </c>
      <c r="G276">
        <v>0</v>
      </c>
      <c r="H276" t="s">
        <v>2381</v>
      </c>
      <c r="L276" t="s">
        <v>2098</v>
      </c>
      <c r="M276" t="str">
        <f t="shared" si="16"/>
        <v>Yes</v>
      </c>
      <c r="N276" t="str">
        <f t="shared" si="17"/>
        <v>Yes</v>
      </c>
      <c r="O276">
        <v>32.67</v>
      </c>
      <c r="P276" t="str">
        <f t="shared" si="18"/>
        <v>Obesity</v>
      </c>
      <c r="Q276">
        <v>10.97</v>
      </c>
      <c r="R276" t="str">
        <f t="shared" si="19"/>
        <v>Diabetes</v>
      </c>
      <c r="S276" t="s">
        <v>2380</v>
      </c>
      <c r="T276" t="s">
        <v>2380</v>
      </c>
      <c r="U276">
        <v>0</v>
      </c>
    </row>
    <row r="277" spans="1:21" x14ac:dyDescent="0.3">
      <c r="A277" t="s">
        <v>2097</v>
      </c>
      <c r="B277">
        <v>44.44</v>
      </c>
      <c r="C277">
        <v>4.9000000000000004</v>
      </c>
      <c r="D277" t="s">
        <v>2381</v>
      </c>
      <c r="E277" t="s">
        <v>2380</v>
      </c>
      <c r="F277" t="s">
        <v>2380</v>
      </c>
      <c r="G277">
        <v>1</v>
      </c>
      <c r="H277" t="s">
        <v>2381</v>
      </c>
      <c r="L277" t="s">
        <v>2097</v>
      </c>
      <c r="M277" t="str">
        <f t="shared" si="16"/>
        <v>Yes</v>
      </c>
      <c r="N277" t="str">
        <f t="shared" si="17"/>
        <v>Yes</v>
      </c>
      <c r="O277">
        <v>44.44</v>
      </c>
      <c r="P277" t="str">
        <f t="shared" si="18"/>
        <v>Obesity</v>
      </c>
      <c r="Q277">
        <v>4.9000000000000004</v>
      </c>
      <c r="R277" t="str">
        <f t="shared" si="19"/>
        <v>Normal</v>
      </c>
      <c r="S277" t="s">
        <v>2380</v>
      </c>
      <c r="T277" t="s">
        <v>2380</v>
      </c>
      <c r="U277">
        <v>1</v>
      </c>
    </row>
    <row r="278" spans="1:21" x14ac:dyDescent="0.3">
      <c r="A278" t="s">
        <v>2096</v>
      </c>
      <c r="B278">
        <v>28.31</v>
      </c>
      <c r="C278">
        <v>5.33</v>
      </c>
      <c r="D278" t="s">
        <v>2380</v>
      </c>
      <c r="E278" t="s">
        <v>2380</v>
      </c>
      <c r="F278" t="s">
        <v>2380</v>
      </c>
      <c r="G278">
        <v>0</v>
      </c>
      <c r="H278" t="s">
        <v>2381</v>
      </c>
      <c r="L278" t="s">
        <v>2096</v>
      </c>
      <c r="M278" t="str">
        <f t="shared" si="16"/>
        <v>No</v>
      </c>
      <c r="N278" t="str">
        <f t="shared" si="17"/>
        <v>Yes</v>
      </c>
      <c r="O278">
        <v>28.31</v>
      </c>
      <c r="P278" t="str">
        <f t="shared" si="18"/>
        <v>Over Weight</v>
      </c>
      <c r="Q278">
        <v>5.33</v>
      </c>
      <c r="R278" t="str">
        <f t="shared" si="19"/>
        <v>Normal</v>
      </c>
      <c r="S278" t="s">
        <v>2380</v>
      </c>
      <c r="T278" t="s">
        <v>2380</v>
      </c>
      <c r="U278">
        <v>0</v>
      </c>
    </row>
    <row r="279" spans="1:21" x14ac:dyDescent="0.3">
      <c r="A279" t="s">
        <v>2095</v>
      </c>
      <c r="B279">
        <v>25.05</v>
      </c>
      <c r="C279">
        <v>4.6100000000000003</v>
      </c>
      <c r="D279" t="s">
        <v>2380</v>
      </c>
      <c r="E279" t="s">
        <v>2380</v>
      </c>
      <c r="F279" t="s">
        <v>2380</v>
      </c>
      <c r="G279">
        <v>2</v>
      </c>
      <c r="H279" t="s">
        <v>2381</v>
      </c>
      <c r="L279" t="s">
        <v>2095</v>
      </c>
      <c r="M279" t="str">
        <f t="shared" si="16"/>
        <v>No</v>
      </c>
      <c r="N279" t="str">
        <f t="shared" si="17"/>
        <v>Yes</v>
      </c>
      <c r="O279">
        <v>25.05</v>
      </c>
      <c r="P279" t="str">
        <f t="shared" si="18"/>
        <v>Over Weight</v>
      </c>
      <c r="Q279">
        <v>4.6100000000000003</v>
      </c>
      <c r="R279" t="str">
        <f t="shared" si="19"/>
        <v>Normal</v>
      </c>
      <c r="S279" t="s">
        <v>2380</v>
      </c>
      <c r="T279" t="s">
        <v>2380</v>
      </c>
      <c r="U279">
        <v>2</v>
      </c>
    </row>
    <row r="280" spans="1:21" x14ac:dyDescent="0.3">
      <c r="A280" t="s">
        <v>2094</v>
      </c>
      <c r="B280">
        <v>28.34</v>
      </c>
      <c r="C280">
        <v>8.18</v>
      </c>
      <c r="D280" t="s">
        <v>2380</v>
      </c>
      <c r="E280" t="s">
        <v>2380</v>
      </c>
      <c r="F280" t="s">
        <v>2380</v>
      </c>
      <c r="G280">
        <v>0</v>
      </c>
      <c r="H280" t="s">
        <v>2381</v>
      </c>
      <c r="L280" t="s">
        <v>2094</v>
      </c>
      <c r="M280" t="str">
        <f t="shared" si="16"/>
        <v>No</v>
      </c>
      <c r="N280" t="str">
        <f t="shared" si="17"/>
        <v>Yes</v>
      </c>
      <c r="O280">
        <v>28.34</v>
      </c>
      <c r="P280" t="str">
        <f t="shared" si="18"/>
        <v>Over Weight</v>
      </c>
      <c r="Q280">
        <v>8.18</v>
      </c>
      <c r="R280" t="str">
        <f t="shared" si="19"/>
        <v>Diabetes</v>
      </c>
      <c r="S280" t="s">
        <v>2380</v>
      </c>
      <c r="T280" t="s">
        <v>2380</v>
      </c>
      <c r="U280">
        <v>0</v>
      </c>
    </row>
    <row r="281" spans="1:21" x14ac:dyDescent="0.3">
      <c r="A281" t="s">
        <v>2093</v>
      </c>
      <c r="B281">
        <v>17.765000000000001</v>
      </c>
      <c r="C281">
        <v>5.62</v>
      </c>
      <c r="D281" t="s">
        <v>2380</v>
      </c>
      <c r="E281" t="s">
        <v>2380</v>
      </c>
      <c r="F281" t="s">
        <v>2380</v>
      </c>
      <c r="G281">
        <v>0</v>
      </c>
      <c r="H281" t="s">
        <v>2381</v>
      </c>
      <c r="L281" t="s">
        <v>2093</v>
      </c>
      <c r="M281" t="str">
        <f t="shared" si="16"/>
        <v>No</v>
      </c>
      <c r="N281" t="str">
        <f t="shared" si="17"/>
        <v>Yes</v>
      </c>
      <c r="O281">
        <v>17.765000000000001</v>
      </c>
      <c r="P281" t="str">
        <f t="shared" si="18"/>
        <v>Under Weight</v>
      </c>
      <c r="Q281">
        <v>5.62</v>
      </c>
      <c r="R281" t="str">
        <f t="shared" si="19"/>
        <v>Normal</v>
      </c>
      <c r="S281" t="s">
        <v>2380</v>
      </c>
      <c r="T281" t="s">
        <v>2380</v>
      </c>
      <c r="U281">
        <v>0</v>
      </c>
    </row>
    <row r="282" spans="1:21" x14ac:dyDescent="0.3">
      <c r="A282" t="s">
        <v>2092</v>
      </c>
      <c r="B282">
        <v>36.119999999999997</v>
      </c>
      <c r="C282">
        <v>5.82</v>
      </c>
      <c r="D282" t="s">
        <v>2380</v>
      </c>
      <c r="E282" t="s">
        <v>2380</v>
      </c>
      <c r="F282" t="s">
        <v>2380</v>
      </c>
      <c r="G282">
        <v>0</v>
      </c>
      <c r="H282" t="s">
        <v>2381</v>
      </c>
      <c r="L282" t="s">
        <v>2092</v>
      </c>
      <c r="M282" t="str">
        <f t="shared" si="16"/>
        <v>No</v>
      </c>
      <c r="N282" t="str">
        <f t="shared" si="17"/>
        <v>Yes</v>
      </c>
      <c r="O282">
        <v>36.119999999999997</v>
      </c>
      <c r="P282" t="str">
        <f t="shared" si="18"/>
        <v>Obesity</v>
      </c>
      <c r="Q282">
        <v>5.82</v>
      </c>
      <c r="R282" t="str">
        <f t="shared" si="19"/>
        <v>Prediabetes</v>
      </c>
      <c r="S282" t="s">
        <v>2380</v>
      </c>
      <c r="T282" t="s">
        <v>2380</v>
      </c>
      <c r="U282">
        <v>0</v>
      </c>
    </row>
    <row r="283" spans="1:21" x14ac:dyDescent="0.3">
      <c r="A283" t="s">
        <v>2091</v>
      </c>
      <c r="B283">
        <v>23.19</v>
      </c>
      <c r="C283">
        <v>7.66</v>
      </c>
      <c r="D283" t="s">
        <v>2380</v>
      </c>
      <c r="E283" t="s">
        <v>2380</v>
      </c>
      <c r="F283" t="s">
        <v>2380</v>
      </c>
      <c r="G283">
        <v>0</v>
      </c>
      <c r="H283" t="s">
        <v>2381</v>
      </c>
      <c r="L283" t="s">
        <v>2091</v>
      </c>
      <c r="M283" t="str">
        <f t="shared" si="16"/>
        <v>No</v>
      </c>
      <c r="N283" t="str">
        <f t="shared" si="17"/>
        <v>Yes</v>
      </c>
      <c r="O283">
        <v>23.19</v>
      </c>
      <c r="P283" t="str">
        <f t="shared" si="18"/>
        <v>Normal Weight</v>
      </c>
      <c r="Q283">
        <v>7.66</v>
      </c>
      <c r="R283" t="str">
        <f t="shared" si="19"/>
        <v>Diabetes</v>
      </c>
      <c r="S283" t="s">
        <v>2380</v>
      </c>
      <c r="T283" t="s">
        <v>2380</v>
      </c>
      <c r="U283">
        <v>0</v>
      </c>
    </row>
    <row r="284" spans="1:21" x14ac:dyDescent="0.3">
      <c r="A284" t="s">
        <v>2090</v>
      </c>
      <c r="B284">
        <v>35.99</v>
      </c>
      <c r="C284">
        <v>4.2300000000000004</v>
      </c>
      <c r="D284" t="s">
        <v>2380</v>
      </c>
      <c r="E284" t="s">
        <v>2380</v>
      </c>
      <c r="F284" t="s">
        <v>2380</v>
      </c>
      <c r="G284">
        <v>0</v>
      </c>
      <c r="H284" t="s">
        <v>2381</v>
      </c>
      <c r="L284" t="s">
        <v>2090</v>
      </c>
      <c r="M284" t="str">
        <f t="shared" si="16"/>
        <v>No</v>
      </c>
      <c r="N284" t="str">
        <f t="shared" si="17"/>
        <v>Yes</v>
      </c>
      <c r="O284">
        <v>35.99</v>
      </c>
      <c r="P284" t="str">
        <f t="shared" si="18"/>
        <v>Obesity</v>
      </c>
      <c r="Q284">
        <v>4.2300000000000004</v>
      </c>
      <c r="R284" t="str">
        <f t="shared" si="19"/>
        <v>Normal</v>
      </c>
      <c r="S284" t="s">
        <v>2380</v>
      </c>
      <c r="T284" t="s">
        <v>2380</v>
      </c>
      <c r="U284">
        <v>0</v>
      </c>
    </row>
    <row r="285" spans="1:21" x14ac:dyDescent="0.3">
      <c r="A285" t="s">
        <v>2089</v>
      </c>
      <c r="B285">
        <v>30.25</v>
      </c>
      <c r="C285">
        <v>5.58</v>
      </c>
      <c r="D285" t="s">
        <v>2380</v>
      </c>
      <c r="E285" t="s">
        <v>2380</v>
      </c>
      <c r="F285" t="s">
        <v>2382</v>
      </c>
      <c r="G285">
        <v>1</v>
      </c>
      <c r="H285" t="s">
        <v>2381</v>
      </c>
      <c r="L285" t="s">
        <v>2089</v>
      </c>
      <c r="M285" t="str">
        <f t="shared" si="16"/>
        <v>No</v>
      </c>
      <c r="N285" t="str">
        <f t="shared" si="17"/>
        <v>Yes</v>
      </c>
      <c r="O285">
        <v>30.25</v>
      </c>
      <c r="P285" t="str">
        <f t="shared" si="18"/>
        <v>Obesity</v>
      </c>
      <c r="Q285">
        <v>5.58</v>
      </c>
      <c r="R285" t="str">
        <f t="shared" si="19"/>
        <v>Normal</v>
      </c>
      <c r="S285" t="s">
        <v>2380</v>
      </c>
      <c r="T285" t="s">
        <v>2382</v>
      </c>
      <c r="U285">
        <v>1</v>
      </c>
    </row>
    <row r="286" spans="1:21" x14ac:dyDescent="0.3">
      <c r="A286" t="s">
        <v>2088</v>
      </c>
      <c r="B286">
        <v>26.24</v>
      </c>
      <c r="C286">
        <v>6.26</v>
      </c>
      <c r="D286" t="s">
        <v>2381</v>
      </c>
      <c r="E286" t="s">
        <v>2380</v>
      </c>
      <c r="F286" t="s">
        <v>2380</v>
      </c>
      <c r="G286">
        <v>0</v>
      </c>
      <c r="H286" t="s">
        <v>2381</v>
      </c>
      <c r="L286" t="s">
        <v>2088</v>
      </c>
      <c r="M286" t="str">
        <f t="shared" si="16"/>
        <v>Yes</v>
      </c>
      <c r="N286" t="str">
        <f t="shared" si="17"/>
        <v>Yes</v>
      </c>
      <c r="O286">
        <v>26.24</v>
      </c>
      <c r="P286" t="str">
        <f t="shared" si="18"/>
        <v>Over Weight</v>
      </c>
      <c r="Q286">
        <v>6.26</v>
      </c>
      <c r="R286" t="str">
        <f t="shared" si="19"/>
        <v>Prediabetes</v>
      </c>
      <c r="S286" t="s">
        <v>2380</v>
      </c>
      <c r="T286" t="s">
        <v>2380</v>
      </c>
      <c r="U286">
        <v>0</v>
      </c>
    </row>
    <row r="287" spans="1:21" x14ac:dyDescent="0.3">
      <c r="A287" t="s">
        <v>2087</v>
      </c>
      <c r="B287">
        <v>31.36</v>
      </c>
      <c r="C287">
        <v>10.6</v>
      </c>
      <c r="D287" t="s">
        <v>2381</v>
      </c>
      <c r="E287" t="s">
        <v>2380</v>
      </c>
      <c r="F287" t="s">
        <v>2380</v>
      </c>
      <c r="G287">
        <v>0</v>
      </c>
      <c r="H287" t="s">
        <v>2381</v>
      </c>
      <c r="L287" t="s">
        <v>2087</v>
      </c>
      <c r="M287" t="str">
        <f t="shared" si="16"/>
        <v>Yes</v>
      </c>
      <c r="N287" t="str">
        <f t="shared" si="17"/>
        <v>Yes</v>
      </c>
      <c r="O287">
        <v>31.36</v>
      </c>
      <c r="P287" t="str">
        <f t="shared" si="18"/>
        <v>Obesity</v>
      </c>
      <c r="Q287">
        <v>10.6</v>
      </c>
      <c r="R287" t="str">
        <f t="shared" si="19"/>
        <v>Diabetes</v>
      </c>
      <c r="S287" t="s">
        <v>2380</v>
      </c>
      <c r="T287" t="s">
        <v>2380</v>
      </c>
      <c r="U287">
        <v>0</v>
      </c>
    </row>
    <row r="288" spans="1:21" x14ac:dyDescent="0.3">
      <c r="A288" t="s">
        <v>2086</v>
      </c>
      <c r="B288">
        <v>25.69</v>
      </c>
      <c r="C288">
        <v>4.78</v>
      </c>
      <c r="D288" t="s">
        <v>2381</v>
      </c>
      <c r="E288" t="s">
        <v>2380</v>
      </c>
      <c r="F288" t="s">
        <v>2380</v>
      </c>
      <c r="G288">
        <v>0</v>
      </c>
      <c r="H288" t="s">
        <v>2381</v>
      </c>
      <c r="L288" t="s">
        <v>2086</v>
      </c>
      <c r="M288" t="str">
        <f t="shared" si="16"/>
        <v>Yes</v>
      </c>
      <c r="N288" t="str">
        <f t="shared" si="17"/>
        <v>Yes</v>
      </c>
      <c r="O288">
        <v>25.69</v>
      </c>
      <c r="P288" t="str">
        <f t="shared" si="18"/>
        <v>Over Weight</v>
      </c>
      <c r="Q288">
        <v>4.78</v>
      </c>
      <c r="R288" t="str">
        <f t="shared" si="19"/>
        <v>Normal</v>
      </c>
      <c r="S288" t="s">
        <v>2380</v>
      </c>
      <c r="T288" t="s">
        <v>2380</v>
      </c>
      <c r="U288">
        <v>0</v>
      </c>
    </row>
    <row r="289" spans="1:21" x14ac:dyDescent="0.3">
      <c r="A289" t="s">
        <v>2085</v>
      </c>
      <c r="B289">
        <v>25.46</v>
      </c>
      <c r="C289">
        <v>6.03</v>
      </c>
      <c r="D289" t="s">
        <v>2380</v>
      </c>
      <c r="E289" t="s">
        <v>2380</v>
      </c>
      <c r="F289" t="s">
        <v>2380</v>
      </c>
      <c r="G289">
        <v>2</v>
      </c>
      <c r="H289" t="s">
        <v>2381</v>
      </c>
      <c r="L289" t="s">
        <v>2085</v>
      </c>
      <c r="M289" t="str">
        <f t="shared" si="16"/>
        <v>No</v>
      </c>
      <c r="N289" t="str">
        <f t="shared" si="17"/>
        <v>Yes</v>
      </c>
      <c r="O289">
        <v>25.46</v>
      </c>
      <c r="P289" t="str">
        <f t="shared" si="18"/>
        <v>Over Weight</v>
      </c>
      <c r="Q289">
        <v>6.03</v>
      </c>
      <c r="R289" t="str">
        <f t="shared" si="19"/>
        <v>Prediabetes</v>
      </c>
      <c r="S289" t="s">
        <v>2380</v>
      </c>
      <c r="T289" t="s">
        <v>2380</v>
      </c>
      <c r="U289">
        <v>2</v>
      </c>
    </row>
    <row r="290" spans="1:21" x14ac:dyDescent="0.3">
      <c r="A290" t="s">
        <v>2084</v>
      </c>
      <c r="B290">
        <v>31.83</v>
      </c>
      <c r="C290">
        <v>11.55</v>
      </c>
      <c r="D290" t="s">
        <v>2381</v>
      </c>
      <c r="E290" t="s">
        <v>2380</v>
      </c>
      <c r="F290" t="s">
        <v>2380</v>
      </c>
      <c r="G290">
        <v>1</v>
      </c>
      <c r="H290" t="s">
        <v>2381</v>
      </c>
      <c r="L290" t="s">
        <v>2084</v>
      </c>
      <c r="M290" t="str">
        <f t="shared" si="16"/>
        <v>Yes</v>
      </c>
      <c r="N290" t="str">
        <f t="shared" si="17"/>
        <v>Yes</v>
      </c>
      <c r="O290">
        <v>31.83</v>
      </c>
      <c r="P290" t="str">
        <f t="shared" si="18"/>
        <v>Obesity</v>
      </c>
      <c r="Q290">
        <v>11.55</v>
      </c>
      <c r="R290" t="str">
        <f t="shared" si="19"/>
        <v>Diabetes</v>
      </c>
      <c r="S290" t="s">
        <v>2380</v>
      </c>
      <c r="T290" t="s">
        <v>2380</v>
      </c>
      <c r="U290">
        <v>1</v>
      </c>
    </row>
    <row r="291" spans="1:21" x14ac:dyDescent="0.3">
      <c r="A291" t="s">
        <v>2083</v>
      </c>
      <c r="B291">
        <v>24.43</v>
      </c>
      <c r="C291">
        <v>7.59</v>
      </c>
      <c r="D291" t="s">
        <v>2381</v>
      </c>
      <c r="E291" t="s">
        <v>2380</v>
      </c>
      <c r="F291" t="s">
        <v>2380</v>
      </c>
      <c r="G291">
        <v>1</v>
      </c>
      <c r="H291" t="s">
        <v>2381</v>
      </c>
      <c r="L291" t="s">
        <v>2083</v>
      </c>
      <c r="M291" t="str">
        <f t="shared" si="16"/>
        <v>Yes</v>
      </c>
      <c r="N291" t="str">
        <f t="shared" si="17"/>
        <v>Yes</v>
      </c>
      <c r="O291">
        <v>24.43</v>
      </c>
      <c r="P291" t="str">
        <f t="shared" si="18"/>
        <v>Normal Weight</v>
      </c>
      <c r="Q291">
        <v>7.59</v>
      </c>
      <c r="R291" t="str">
        <f t="shared" si="19"/>
        <v>Diabetes</v>
      </c>
      <c r="S291" t="s">
        <v>2380</v>
      </c>
      <c r="T291" t="s">
        <v>2380</v>
      </c>
      <c r="U291">
        <v>1</v>
      </c>
    </row>
    <row r="292" spans="1:21" x14ac:dyDescent="0.3">
      <c r="A292" t="s">
        <v>2082</v>
      </c>
      <c r="B292">
        <v>41.9</v>
      </c>
      <c r="C292">
        <v>4.26</v>
      </c>
      <c r="D292" t="s">
        <v>2380</v>
      </c>
      <c r="E292" t="s">
        <v>2380</v>
      </c>
      <c r="F292" t="s">
        <v>2380</v>
      </c>
      <c r="G292">
        <v>0</v>
      </c>
      <c r="H292" t="s">
        <v>2381</v>
      </c>
      <c r="L292" t="s">
        <v>2082</v>
      </c>
      <c r="M292" t="str">
        <f t="shared" si="16"/>
        <v>No</v>
      </c>
      <c r="N292" t="str">
        <f t="shared" si="17"/>
        <v>Yes</v>
      </c>
      <c r="O292">
        <v>41.9</v>
      </c>
      <c r="P292" t="str">
        <f t="shared" si="18"/>
        <v>Obesity</v>
      </c>
      <c r="Q292">
        <v>4.26</v>
      </c>
      <c r="R292" t="str">
        <f t="shared" si="19"/>
        <v>Normal</v>
      </c>
      <c r="S292" t="s">
        <v>2380</v>
      </c>
      <c r="T292" t="s">
        <v>2380</v>
      </c>
      <c r="U292">
        <v>0</v>
      </c>
    </row>
    <row r="293" spans="1:21" x14ac:dyDescent="0.3">
      <c r="A293" t="s">
        <v>2081</v>
      </c>
      <c r="B293">
        <v>22.88</v>
      </c>
      <c r="C293">
        <v>5.9</v>
      </c>
      <c r="D293" t="s">
        <v>2381</v>
      </c>
      <c r="E293" t="s">
        <v>2380</v>
      </c>
      <c r="F293" t="s">
        <v>2382</v>
      </c>
      <c r="G293">
        <v>1</v>
      </c>
      <c r="H293" t="s">
        <v>2381</v>
      </c>
      <c r="L293" t="s">
        <v>2081</v>
      </c>
      <c r="M293" t="str">
        <f t="shared" si="16"/>
        <v>Yes</v>
      </c>
      <c r="N293" t="str">
        <f t="shared" si="17"/>
        <v>Yes</v>
      </c>
      <c r="O293">
        <v>22.88</v>
      </c>
      <c r="P293" t="str">
        <f t="shared" si="18"/>
        <v>Normal Weight</v>
      </c>
      <c r="Q293">
        <v>5.9</v>
      </c>
      <c r="R293" t="str">
        <f t="shared" si="19"/>
        <v>Prediabetes</v>
      </c>
      <c r="S293" t="s">
        <v>2380</v>
      </c>
      <c r="T293" t="s">
        <v>2382</v>
      </c>
      <c r="U293">
        <v>1</v>
      </c>
    </row>
    <row r="294" spans="1:21" x14ac:dyDescent="0.3">
      <c r="A294" t="s">
        <v>2080</v>
      </c>
      <c r="B294">
        <v>29.734999999999999</v>
      </c>
      <c r="C294">
        <v>7.79</v>
      </c>
      <c r="D294" t="s">
        <v>2380</v>
      </c>
      <c r="E294" t="s">
        <v>2380</v>
      </c>
      <c r="F294" t="s">
        <v>2380</v>
      </c>
      <c r="G294">
        <v>0</v>
      </c>
      <c r="H294" t="s">
        <v>2380</v>
      </c>
      <c r="L294" t="s">
        <v>2080</v>
      </c>
      <c r="M294" t="str">
        <f t="shared" si="16"/>
        <v>No</v>
      </c>
      <c r="N294" t="str">
        <f t="shared" si="17"/>
        <v>No</v>
      </c>
      <c r="O294">
        <v>29.734999999999999</v>
      </c>
      <c r="P294" t="str">
        <f t="shared" si="18"/>
        <v>Over Weight</v>
      </c>
      <c r="Q294">
        <v>7.79</v>
      </c>
      <c r="R294" t="str">
        <f t="shared" si="19"/>
        <v>Diabetes</v>
      </c>
      <c r="S294" t="s">
        <v>2380</v>
      </c>
      <c r="T294" t="s">
        <v>2380</v>
      </c>
      <c r="U294">
        <v>0</v>
      </c>
    </row>
    <row r="295" spans="1:21" x14ac:dyDescent="0.3">
      <c r="A295" t="s">
        <v>2079</v>
      </c>
      <c r="B295">
        <v>40.74</v>
      </c>
      <c r="C295">
        <v>5.28</v>
      </c>
      <c r="D295" t="s">
        <v>2380</v>
      </c>
      <c r="E295" t="s">
        <v>2380</v>
      </c>
      <c r="F295" t="s">
        <v>2382</v>
      </c>
      <c r="G295">
        <v>1</v>
      </c>
      <c r="H295" t="s">
        <v>2381</v>
      </c>
      <c r="L295" t="s">
        <v>2079</v>
      </c>
      <c r="M295" t="str">
        <f t="shared" si="16"/>
        <v>No</v>
      </c>
      <c r="N295" t="str">
        <f t="shared" si="17"/>
        <v>Yes</v>
      </c>
      <c r="O295">
        <v>40.74</v>
      </c>
      <c r="P295" t="str">
        <f t="shared" si="18"/>
        <v>Obesity</v>
      </c>
      <c r="Q295">
        <v>5.28</v>
      </c>
      <c r="R295" t="str">
        <f t="shared" si="19"/>
        <v>Normal</v>
      </c>
      <c r="S295" t="s">
        <v>2380</v>
      </c>
      <c r="T295" t="s">
        <v>2382</v>
      </c>
      <c r="U295">
        <v>1</v>
      </c>
    </row>
    <row r="296" spans="1:21" x14ac:dyDescent="0.3">
      <c r="A296" t="s">
        <v>2078</v>
      </c>
      <c r="B296">
        <v>24.14</v>
      </c>
      <c r="C296">
        <v>5.87</v>
      </c>
      <c r="D296" t="s">
        <v>2380</v>
      </c>
      <c r="E296" t="s">
        <v>2380</v>
      </c>
      <c r="F296" t="s">
        <v>2380</v>
      </c>
      <c r="G296">
        <v>2</v>
      </c>
      <c r="H296" t="s">
        <v>2381</v>
      </c>
      <c r="L296" t="s">
        <v>2078</v>
      </c>
      <c r="M296" t="str">
        <f t="shared" si="16"/>
        <v>No</v>
      </c>
      <c r="N296" t="str">
        <f t="shared" si="17"/>
        <v>Yes</v>
      </c>
      <c r="O296">
        <v>24.14</v>
      </c>
      <c r="P296" t="str">
        <f t="shared" si="18"/>
        <v>Normal Weight</v>
      </c>
      <c r="Q296">
        <v>5.87</v>
      </c>
      <c r="R296" t="str">
        <f t="shared" si="19"/>
        <v>Prediabetes</v>
      </c>
      <c r="S296" t="s">
        <v>2380</v>
      </c>
      <c r="T296" t="s">
        <v>2380</v>
      </c>
      <c r="U296">
        <v>2</v>
      </c>
    </row>
    <row r="297" spans="1:21" x14ac:dyDescent="0.3">
      <c r="A297" t="s">
        <v>2077</v>
      </c>
      <c r="B297">
        <v>25.15</v>
      </c>
      <c r="C297">
        <v>9.08</v>
      </c>
      <c r="D297" t="s">
        <v>2381</v>
      </c>
      <c r="E297" t="s">
        <v>2380</v>
      </c>
      <c r="F297" t="s">
        <v>2380</v>
      </c>
      <c r="G297">
        <v>1</v>
      </c>
      <c r="H297" t="s">
        <v>2381</v>
      </c>
      <c r="L297" t="s">
        <v>2077</v>
      </c>
      <c r="M297" t="str">
        <f t="shared" si="16"/>
        <v>Yes</v>
      </c>
      <c r="N297" t="str">
        <f t="shared" si="17"/>
        <v>Yes</v>
      </c>
      <c r="O297">
        <v>25.15</v>
      </c>
      <c r="P297" t="str">
        <f t="shared" si="18"/>
        <v>Over Weight</v>
      </c>
      <c r="Q297">
        <v>9.08</v>
      </c>
      <c r="R297" t="str">
        <f t="shared" si="19"/>
        <v>Diabetes</v>
      </c>
      <c r="S297" t="s">
        <v>2380</v>
      </c>
      <c r="T297" t="s">
        <v>2380</v>
      </c>
      <c r="U297">
        <v>1</v>
      </c>
    </row>
    <row r="298" spans="1:21" x14ac:dyDescent="0.3">
      <c r="A298" t="s">
        <v>2076</v>
      </c>
      <c r="B298">
        <v>28.71</v>
      </c>
      <c r="C298">
        <v>5.2</v>
      </c>
      <c r="D298" t="s">
        <v>2380</v>
      </c>
      <c r="E298" t="s">
        <v>2380</v>
      </c>
      <c r="F298" t="s">
        <v>2380</v>
      </c>
      <c r="G298">
        <v>1</v>
      </c>
      <c r="H298" t="s">
        <v>2381</v>
      </c>
      <c r="L298" t="s">
        <v>2076</v>
      </c>
      <c r="M298" t="str">
        <f t="shared" si="16"/>
        <v>No</v>
      </c>
      <c r="N298" t="str">
        <f t="shared" si="17"/>
        <v>Yes</v>
      </c>
      <c r="O298">
        <v>28.71</v>
      </c>
      <c r="P298" t="str">
        <f t="shared" si="18"/>
        <v>Over Weight</v>
      </c>
      <c r="Q298">
        <v>5.2</v>
      </c>
      <c r="R298" t="str">
        <f t="shared" si="19"/>
        <v>Normal</v>
      </c>
      <c r="S298" t="s">
        <v>2380</v>
      </c>
      <c r="T298" t="s">
        <v>2380</v>
      </c>
      <c r="U298">
        <v>1</v>
      </c>
    </row>
    <row r="299" spans="1:21" x14ac:dyDescent="0.3">
      <c r="A299" t="s">
        <v>2075</v>
      </c>
      <c r="B299">
        <v>23</v>
      </c>
      <c r="C299">
        <v>5.48</v>
      </c>
      <c r="D299" t="s">
        <v>2380</v>
      </c>
      <c r="E299" t="s">
        <v>2380</v>
      </c>
      <c r="F299" t="s">
        <v>2380</v>
      </c>
      <c r="G299">
        <v>0</v>
      </c>
      <c r="H299" t="s">
        <v>2381</v>
      </c>
      <c r="L299" t="s">
        <v>2075</v>
      </c>
      <c r="M299" t="str">
        <f t="shared" si="16"/>
        <v>No</v>
      </c>
      <c r="N299" t="str">
        <f t="shared" si="17"/>
        <v>Yes</v>
      </c>
      <c r="O299">
        <v>23</v>
      </c>
      <c r="P299" t="str">
        <f t="shared" si="18"/>
        <v>Normal Weight</v>
      </c>
      <c r="Q299">
        <v>5.48</v>
      </c>
      <c r="R299" t="str">
        <f t="shared" si="19"/>
        <v>Normal</v>
      </c>
      <c r="S299" t="s">
        <v>2380</v>
      </c>
      <c r="T299" t="s">
        <v>2380</v>
      </c>
      <c r="U299">
        <v>0</v>
      </c>
    </row>
    <row r="300" spans="1:21" x14ac:dyDescent="0.3">
      <c r="A300" t="s">
        <v>2074</v>
      </c>
      <c r="B300">
        <v>36.86</v>
      </c>
      <c r="C300">
        <v>11.95</v>
      </c>
      <c r="D300" t="s">
        <v>2380</v>
      </c>
      <c r="E300" t="s">
        <v>2380</v>
      </c>
      <c r="F300" t="s">
        <v>2380</v>
      </c>
      <c r="G300">
        <v>0</v>
      </c>
      <c r="H300" t="s">
        <v>2380</v>
      </c>
      <c r="L300" t="s">
        <v>2074</v>
      </c>
      <c r="M300" t="str">
        <f t="shared" si="16"/>
        <v>No</v>
      </c>
      <c r="N300" t="str">
        <f t="shared" si="17"/>
        <v>No</v>
      </c>
      <c r="O300">
        <v>36.86</v>
      </c>
      <c r="P300" t="str">
        <f t="shared" si="18"/>
        <v>Obesity</v>
      </c>
      <c r="Q300">
        <v>11.95</v>
      </c>
      <c r="R300" t="str">
        <f t="shared" si="19"/>
        <v>Diabetes</v>
      </c>
      <c r="S300" t="s">
        <v>2380</v>
      </c>
      <c r="T300" t="s">
        <v>2380</v>
      </c>
      <c r="U300">
        <v>0</v>
      </c>
    </row>
    <row r="301" spans="1:21" x14ac:dyDescent="0.3">
      <c r="A301" t="s">
        <v>2073</v>
      </c>
      <c r="B301">
        <v>24.25</v>
      </c>
      <c r="C301">
        <v>8.6999999999999993</v>
      </c>
      <c r="D301" t="s">
        <v>2381</v>
      </c>
      <c r="E301" t="s">
        <v>2380</v>
      </c>
      <c r="F301" t="s">
        <v>2380</v>
      </c>
      <c r="G301">
        <v>1</v>
      </c>
      <c r="H301" t="s">
        <v>2381</v>
      </c>
      <c r="L301" t="s">
        <v>2073</v>
      </c>
      <c r="M301" t="str">
        <f t="shared" si="16"/>
        <v>Yes</v>
      </c>
      <c r="N301" t="str">
        <f t="shared" si="17"/>
        <v>Yes</v>
      </c>
      <c r="O301">
        <v>24.25</v>
      </c>
      <c r="P301" t="str">
        <f t="shared" si="18"/>
        <v>Normal Weight</v>
      </c>
      <c r="Q301">
        <v>8.6999999999999993</v>
      </c>
      <c r="R301" t="str">
        <f t="shared" si="19"/>
        <v>Diabetes</v>
      </c>
      <c r="S301" t="s">
        <v>2380</v>
      </c>
      <c r="T301" t="s">
        <v>2380</v>
      </c>
      <c r="U301">
        <v>1</v>
      </c>
    </row>
    <row r="302" spans="1:21" x14ac:dyDescent="0.3">
      <c r="A302" t="s">
        <v>2072</v>
      </c>
      <c r="B302">
        <v>23.85</v>
      </c>
      <c r="C302">
        <v>7.84</v>
      </c>
      <c r="D302" t="s">
        <v>2380</v>
      </c>
      <c r="E302" t="s">
        <v>2380</v>
      </c>
      <c r="F302" t="s">
        <v>2380</v>
      </c>
      <c r="G302">
        <v>0</v>
      </c>
      <c r="H302" t="s">
        <v>2381</v>
      </c>
      <c r="L302" t="s">
        <v>2072</v>
      </c>
      <c r="M302" t="str">
        <f t="shared" si="16"/>
        <v>No</v>
      </c>
      <c r="N302" t="str">
        <f t="shared" si="17"/>
        <v>Yes</v>
      </c>
      <c r="O302">
        <v>23.85</v>
      </c>
      <c r="P302" t="str">
        <f t="shared" si="18"/>
        <v>Normal Weight</v>
      </c>
      <c r="Q302">
        <v>7.84</v>
      </c>
      <c r="R302" t="str">
        <f t="shared" si="19"/>
        <v>Diabetes</v>
      </c>
      <c r="S302" t="s">
        <v>2380</v>
      </c>
      <c r="T302" t="s">
        <v>2380</v>
      </c>
      <c r="U302">
        <v>0</v>
      </c>
    </row>
    <row r="303" spans="1:21" x14ac:dyDescent="0.3">
      <c r="A303" t="s">
        <v>2071</v>
      </c>
      <c r="B303">
        <v>40.020000000000003</v>
      </c>
      <c r="C303">
        <v>5.19</v>
      </c>
      <c r="D303" t="s">
        <v>2381</v>
      </c>
      <c r="E303" t="s">
        <v>2380</v>
      </c>
      <c r="F303" t="s">
        <v>2380</v>
      </c>
      <c r="G303">
        <v>1</v>
      </c>
      <c r="H303" t="s">
        <v>2381</v>
      </c>
      <c r="L303" t="s">
        <v>2071</v>
      </c>
      <c r="M303" t="str">
        <f t="shared" si="16"/>
        <v>Yes</v>
      </c>
      <c r="N303" t="str">
        <f t="shared" si="17"/>
        <v>Yes</v>
      </c>
      <c r="O303">
        <v>40.020000000000003</v>
      </c>
      <c r="P303" t="str">
        <f t="shared" si="18"/>
        <v>Obesity</v>
      </c>
      <c r="Q303">
        <v>5.19</v>
      </c>
      <c r="R303" t="str">
        <f t="shared" si="19"/>
        <v>Normal</v>
      </c>
      <c r="S303" t="s">
        <v>2380</v>
      </c>
      <c r="T303" t="s">
        <v>2380</v>
      </c>
      <c r="U303">
        <v>1</v>
      </c>
    </row>
    <row r="304" spans="1:21" x14ac:dyDescent="0.3">
      <c r="A304" t="s">
        <v>2070</v>
      </c>
      <c r="B304">
        <v>19.170000000000002</v>
      </c>
      <c r="C304">
        <v>8.41</v>
      </c>
      <c r="D304" t="s">
        <v>2380</v>
      </c>
      <c r="E304" t="s">
        <v>2380</v>
      </c>
      <c r="F304" t="s">
        <v>2380</v>
      </c>
      <c r="G304">
        <v>0</v>
      </c>
      <c r="H304" t="s">
        <v>2381</v>
      </c>
      <c r="L304" t="s">
        <v>2070</v>
      </c>
      <c r="M304" t="str">
        <f t="shared" si="16"/>
        <v>No</v>
      </c>
      <c r="N304" t="str">
        <f t="shared" si="17"/>
        <v>Yes</v>
      </c>
      <c r="O304">
        <v>19.170000000000002</v>
      </c>
      <c r="P304" t="str">
        <f t="shared" si="18"/>
        <v>Normal Weight</v>
      </c>
      <c r="Q304">
        <v>8.41</v>
      </c>
      <c r="R304" t="str">
        <f t="shared" si="19"/>
        <v>Diabetes</v>
      </c>
      <c r="S304" t="s">
        <v>2380</v>
      </c>
      <c r="T304" t="s">
        <v>2380</v>
      </c>
      <c r="U304">
        <v>0</v>
      </c>
    </row>
    <row r="305" spans="1:21" x14ac:dyDescent="0.3">
      <c r="A305" t="s">
        <v>2069</v>
      </c>
      <c r="B305">
        <v>43.53</v>
      </c>
      <c r="C305">
        <v>5.86</v>
      </c>
      <c r="D305" t="s">
        <v>2381</v>
      </c>
      <c r="E305" t="s">
        <v>2381</v>
      </c>
      <c r="F305" t="s">
        <v>2380</v>
      </c>
      <c r="G305">
        <v>2</v>
      </c>
      <c r="H305" t="s">
        <v>2381</v>
      </c>
      <c r="L305" t="s">
        <v>2069</v>
      </c>
      <c r="M305" t="str">
        <f t="shared" si="16"/>
        <v>Yes</v>
      </c>
      <c r="N305" t="str">
        <f t="shared" si="17"/>
        <v>Yes</v>
      </c>
      <c r="O305">
        <v>43.53</v>
      </c>
      <c r="P305" t="str">
        <f t="shared" si="18"/>
        <v>Obesity</v>
      </c>
      <c r="Q305">
        <v>5.86</v>
      </c>
      <c r="R305" t="str">
        <f t="shared" si="19"/>
        <v>Prediabetes</v>
      </c>
      <c r="S305" t="s">
        <v>2381</v>
      </c>
      <c r="T305" t="s">
        <v>2380</v>
      </c>
      <c r="U305">
        <v>2</v>
      </c>
    </row>
    <row r="306" spans="1:21" x14ac:dyDescent="0.3">
      <c r="A306" t="s">
        <v>2068</v>
      </c>
      <c r="B306">
        <v>46.06</v>
      </c>
      <c r="C306">
        <v>4.18</v>
      </c>
      <c r="D306" t="s">
        <v>2380</v>
      </c>
      <c r="E306" t="s">
        <v>2381</v>
      </c>
      <c r="F306" t="s">
        <v>2380</v>
      </c>
      <c r="G306">
        <v>1</v>
      </c>
      <c r="H306" t="s">
        <v>2381</v>
      </c>
      <c r="L306" t="s">
        <v>2068</v>
      </c>
      <c r="M306" t="str">
        <f t="shared" si="16"/>
        <v>No</v>
      </c>
      <c r="N306" t="str">
        <f t="shared" si="17"/>
        <v>Yes</v>
      </c>
      <c r="O306">
        <v>46.06</v>
      </c>
      <c r="P306" t="str">
        <f t="shared" si="18"/>
        <v>Obesity</v>
      </c>
      <c r="Q306">
        <v>4.18</v>
      </c>
      <c r="R306" t="str">
        <f t="shared" si="19"/>
        <v>Normal</v>
      </c>
      <c r="S306" t="s">
        <v>2381</v>
      </c>
      <c r="T306" t="s">
        <v>2380</v>
      </c>
      <c r="U306">
        <v>1</v>
      </c>
    </row>
    <row r="307" spans="1:21" x14ac:dyDescent="0.3">
      <c r="A307" t="s">
        <v>2067</v>
      </c>
      <c r="B307">
        <v>29.92</v>
      </c>
      <c r="C307">
        <v>11.99</v>
      </c>
      <c r="D307" t="s">
        <v>2381</v>
      </c>
      <c r="E307" t="s">
        <v>2380</v>
      </c>
      <c r="F307" t="s">
        <v>2380</v>
      </c>
      <c r="G307">
        <v>2</v>
      </c>
      <c r="H307" t="s">
        <v>2381</v>
      </c>
      <c r="L307" t="s">
        <v>2067</v>
      </c>
      <c r="M307" t="str">
        <f t="shared" si="16"/>
        <v>Yes</v>
      </c>
      <c r="N307" t="str">
        <f t="shared" si="17"/>
        <v>Yes</v>
      </c>
      <c r="O307">
        <v>29.92</v>
      </c>
      <c r="P307" t="str">
        <f t="shared" si="18"/>
        <v>Over Weight</v>
      </c>
      <c r="Q307">
        <v>11.99</v>
      </c>
      <c r="R307" t="str">
        <f t="shared" si="19"/>
        <v>Diabetes</v>
      </c>
      <c r="S307" t="s">
        <v>2380</v>
      </c>
      <c r="T307" t="s">
        <v>2380</v>
      </c>
      <c r="U307">
        <v>2</v>
      </c>
    </row>
    <row r="308" spans="1:21" x14ac:dyDescent="0.3">
      <c r="A308" t="s">
        <v>2066</v>
      </c>
      <c r="B308">
        <v>28.46</v>
      </c>
      <c r="C308">
        <v>4.8499999999999996</v>
      </c>
      <c r="D308" t="s">
        <v>2381</v>
      </c>
      <c r="E308" t="s">
        <v>2380</v>
      </c>
      <c r="F308" t="s">
        <v>2380</v>
      </c>
      <c r="G308">
        <v>1</v>
      </c>
      <c r="H308" t="s">
        <v>2381</v>
      </c>
      <c r="L308" t="s">
        <v>2066</v>
      </c>
      <c r="M308" t="str">
        <f t="shared" si="16"/>
        <v>Yes</v>
      </c>
      <c r="N308" t="str">
        <f t="shared" si="17"/>
        <v>Yes</v>
      </c>
      <c r="O308">
        <v>28.46</v>
      </c>
      <c r="P308" t="str">
        <f t="shared" si="18"/>
        <v>Over Weight</v>
      </c>
      <c r="Q308">
        <v>4.8499999999999996</v>
      </c>
      <c r="R308" t="str">
        <f t="shared" si="19"/>
        <v>Normal</v>
      </c>
      <c r="S308" t="s">
        <v>2380</v>
      </c>
      <c r="T308" t="s">
        <v>2380</v>
      </c>
      <c r="U308">
        <v>1</v>
      </c>
    </row>
    <row r="309" spans="1:21" x14ac:dyDescent="0.3">
      <c r="A309" t="s">
        <v>2065</v>
      </c>
      <c r="B309">
        <v>24.56</v>
      </c>
      <c r="C309">
        <v>6.18</v>
      </c>
      <c r="D309" t="s">
        <v>2381</v>
      </c>
      <c r="E309" t="s">
        <v>2380</v>
      </c>
      <c r="F309" t="s">
        <v>2382</v>
      </c>
      <c r="G309">
        <v>1</v>
      </c>
      <c r="H309" t="s">
        <v>2381</v>
      </c>
      <c r="L309" t="s">
        <v>2065</v>
      </c>
      <c r="M309" t="str">
        <f t="shared" si="16"/>
        <v>Yes</v>
      </c>
      <c r="N309" t="str">
        <f t="shared" si="17"/>
        <v>Yes</v>
      </c>
      <c r="O309">
        <v>24.56</v>
      </c>
      <c r="P309" t="str">
        <f t="shared" si="18"/>
        <v>Normal Weight</v>
      </c>
      <c r="Q309">
        <v>6.18</v>
      </c>
      <c r="R309" t="str">
        <f t="shared" si="19"/>
        <v>Prediabetes</v>
      </c>
      <c r="S309" t="s">
        <v>2380</v>
      </c>
      <c r="T309" t="s">
        <v>2382</v>
      </c>
      <c r="U309">
        <v>1</v>
      </c>
    </row>
    <row r="310" spans="1:21" x14ac:dyDescent="0.3">
      <c r="A310" t="s">
        <v>2064</v>
      </c>
      <c r="B310">
        <v>41.19</v>
      </c>
      <c r="C310">
        <v>6.37</v>
      </c>
      <c r="D310" t="s">
        <v>2380</v>
      </c>
      <c r="E310" t="s">
        <v>2380</v>
      </c>
      <c r="F310" t="s">
        <v>2380</v>
      </c>
      <c r="G310">
        <v>0</v>
      </c>
      <c r="H310" t="s">
        <v>2381</v>
      </c>
      <c r="L310" t="s">
        <v>2064</v>
      </c>
      <c r="M310" t="str">
        <f t="shared" si="16"/>
        <v>No</v>
      </c>
      <c r="N310" t="str">
        <f t="shared" si="17"/>
        <v>Yes</v>
      </c>
      <c r="O310">
        <v>41.19</v>
      </c>
      <c r="P310" t="str">
        <f t="shared" si="18"/>
        <v>Obesity</v>
      </c>
      <c r="Q310">
        <v>6.37</v>
      </c>
      <c r="R310" t="str">
        <f t="shared" si="19"/>
        <v>Prediabetes</v>
      </c>
      <c r="S310" t="s">
        <v>2380</v>
      </c>
      <c r="T310" t="s">
        <v>2380</v>
      </c>
      <c r="U310">
        <v>0</v>
      </c>
    </row>
    <row r="311" spans="1:21" x14ac:dyDescent="0.3">
      <c r="A311" t="s">
        <v>2063</v>
      </c>
      <c r="B311">
        <v>18.63</v>
      </c>
      <c r="C311">
        <v>9.81</v>
      </c>
      <c r="D311" t="s">
        <v>2381</v>
      </c>
      <c r="E311" t="s">
        <v>2380</v>
      </c>
      <c r="F311" t="s">
        <v>2380</v>
      </c>
      <c r="G311">
        <v>2</v>
      </c>
      <c r="H311" t="s">
        <v>2381</v>
      </c>
      <c r="L311" t="s">
        <v>2063</v>
      </c>
      <c r="M311" t="str">
        <f t="shared" si="16"/>
        <v>Yes</v>
      </c>
      <c r="N311" t="str">
        <f t="shared" si="17"/>
        <v>Yes</v>
      </c>
      <c r="O311">
        <v>18.63</v>
      </c>
      <c r="P311" t="str">
        <f t="shared" si="18"/>
        <v>Normal Weight</v>
      </c>
      <c r="Q311">
        <v>9.81</v>
      </c>
      <c r="R311" t="str">
        <f t="shared" si="19"/>
        <v>Diabetes</v>
      </c>
      <c r="S311" t="s">
        <v>2380</v>
      </c>
      <c r="T311" t="s">
        <v>2380</v>
      </c>
      <c r="U311">
        <v>2</v>
      </c>
    </row>
    <row r="312" spans="1:21" x14ac:dyDescent="0.3">
      <c r="A312" t="s">
        <v>2062</v>
      </c>
      <c r="B312">
        <v>26.26</v>
      </c>
      <c r="C312">
        <v>11.8</v>
      </c>
      <c r="D312" t="s">
        <v>2381</v>
      </c>
      <c r="E312" t="s">
        <v>2380</v>
      </c>
      <c r="F312" t="s">
        <v>2380</v>
      </c>
      <c r="G312">
        <v>1</v>
      </c>
      <c r="H312" t="s">
        <v>2381</v>
      </c>
      <c r="L312" t="s">
        <v>2062</v>
      </c>
      <c r="M312" t="str">
        <f t="shared" si="16"/>
        <v>Yes</v>
      </c>
      <c r="N312" t="str">
        <f t="shared" si="17"/>
        <v>Yes</v>
      </c>
      <c r="O312">
        <v>26.26</v>
      </c>
      <c r="P312" t="str">
        <f t="shared" si="18"/>
        <v>Over Weight</v>
      </c>
      <c r="Q312">
        <v>11.8</v>
      </c>
      <c r="R312" t="str">
        <f t="shared" si="19"/>
        <v>Diabetes</v>
      </c>
      <c r="S312" t="s">
        <v>2380</v>
      </c>
      <c r="T312" t="s">
        <v>2380</v>
      </c>
      <c r="U312">
        <v>1</v>
      </c>
    </row>
    <row r="313" spans="1:21" x14ac:dyDescent="0.3">
      <c r="A313" t="s">
        <v>2061</v>
      </c>
      <c r="B313">
        <v>22.37</v>
      </c>
      <c r="C313">
        <v>5.86</v>
      </c>
      <c r="D313" t="s">
        <v>2381</v>
      </c>
      <c r="E313" t="s">
        <v>2380</v>
      </c>
      <c r="F313" t="s">
        <v>2382</v>
      </c>
      <c r="G313">
        <v>1</v>
      </c>
      <c r="H313" t="s">
        <v>2381</v>
      </c>
      <c r="L313" t="s">
        <v>2061</v>
      </c>
      <c r="M313" t="str">
        <f t="shared" si="16"/>
        <v>Yes</v>
      </c>
      <c r="N313" t="str">
        <f t="shared" si="17"/>
        <v>Yes</v>
      </c>
      <c r="O313">
        <v>22.37</v>
      </c>
      <c r="P313" t="str">
        <f t="shared" si="18"/>
        <v>Normal Weight</v>
      </c>
      <c r="Q313">
        <v>5.86</v>
      </c>
      <c r="R313" t="str">
        <f t="shared" si="19"/>
        <v>Prediabetes</v>
      </c>
      <c r="S313" t="s">
        <v>2380</v>
      </c>
      <c r="T313" t="s">
        <v>2382</v>
      </c>
      <c r="U313">
        <v>1</v>
      </c>
    </row>
    <row r="314" spans="1:21" x14ac:dyDescent="0.3">
      <c r="A314" t="s">
        <v>2060</v>
      </c>
      <c r="B314">
        <v>39.619999999999997</v>
      </c>
      <c r="C314">
        <v>4.28</v>
      </c>
      <c r="D314" t="s">
        <v>2380</v>
      </c>
      <c r="E314" t="s">
        <v>2380</v>
      </c>
      <c r="F314" t="s">
        <v>2380</v>
      </c>
      <c r="G314">
        <v>1</v>
      </c>
      <c r="H314" t="s">
        <v>2381</v>
      </c>
      <c r="L314" t="s">
        <v>2060</v>
      </c>
      <c r="M314" t="str">
        <f t="shared" si="16"/>
        <v>No</v>
      </c>
      <c r="N314" t="str">
        <f t="shared" si="17"/>
        <v>Yes</v>
      </c>
      <c r="O314">
        <v>39.619999999999997</v>
      </c>
      <c r="P314" t="str">
        <f t="shared" si="18"/>
        <v>Obesity</v>
      </c>
      <c r="Q314">
        <v>4.28</v>
      </c>
      <c r="R314" t="str">
        <f t="shared" si="19"/>
        <v>Normal</v>
      </c>
      <c r="S314" t="s">
        <v>2380</v>
      </c>
      <c r="T314" t="s">
        <v>2380</v>
      </c>
      <c r="U314">
        <v>1</v>
      </c>
    </row>
    <row r="315" spans="1:21" x14ac:dyDescent="0.3">
      <c r="A315" t="s">
        <v>2059</v>
      </c>
      <c r="B315">
        <v>18.329999999999998</v>
      </c>
      <c r="C315">
        <v>4.16</v>
      </c>
      <c r="D315" t="s">
        <v>2381</v>
      </c>
      <c r="E315" t="s">
        <v>2380</v>
      </c>
      <c r="F315" t="s">
        <v>2380</v>
      </c>
      <c r="G315">
        <v>0</v>
      </c>
      <c r="H315" t="s">
        <v>2381</v>
      </c>
      <c r="L315" t="s">
        <v>2059</v>
      </c>
      <c r="M315" t="str">
        <f t="shared" si="16"/>
        <v>Yes</v>
      </c>
      <c r="N315" t="str">
        <f t="shared" si="17"/>
        <v>Yes</v>
      </c>
      <c r="O315">
        <v>18.329999999999998</v>
      </c>
      <c r="P315" t="str">
        <f t="shared" si="18"/>
        <v>Under Weight</v>
      </c>
      <c r="Q315">
        <v>4.16</v>
      </c>
      <c r="R315" t="str">
        <f t="shared" si="19"/>
        <v>Normal</v>
      </c>
      <c r="S315" t="s">
        <v>2380</v>
      </c>
      <c r="T315" t="s">
        <v>2380</v>
      </c>
      <c r="U315">
        <v>0</v>
      </c>
    </row>
    <row r="316" spans="1:21" x14ac:dyDescent="0.3">
      <c r="A316" t="s">
        <v>2058</v>
      </c>
      <c r="B316">
        <v>17.11</v>
      </c>
      <c r="C316">
        <v>4.9800000000000004</v>
      </c>
      <c r="D316" t="s">
        <v>2381</v>
      </c>
      <c r="E316" t="s">
        <v>2380</v>
      </c>
      <c r="F316" t="s">
        <v>2382</v>
      </c>
      <c r="G316">
        <v>1</v>
      </c>
      <c r="H316" t="s">
        <v>2381</v>
      </c>
      <c r="L316" t="s">
        <v>2058</v>
      </c>
      <c r="M316" t="str">
        <f t="shared" si="16"/>
        <v>Yes</v>
      </c>
      <c r="N316" t="str">
        <f t="shared" si="17"/>
        <v>Yes</v>
      </c>
      <c r="O316">
        <v>17.11</v>
      </c>
      <c r="P316" t="str">
        <f t="shared" si="18"/>
        <v>Under Weight</v>
      </c>
      <c r="Q316">
        <v>4.9800000000000004</v>
      </c>
      <c r="R316" t="str">
        <f t="shared" si="19"/>
        <v>Normal</v>
      </c>
      <c r="S316" t="s">
        <v>2380</v>
      </c>
      <c r="T316" t="s">
        <v>2382</v>
      </c>
      <c r="U316">
        <v>1</v>
      </c>
    </row>
    <row r="317" spans="1:21" x14ac:dyDescent="0.3">
      <c r="A317" t="s">
        <v>2057</v>
      </c>
      <c r="B317">
        <v>43.5</v>
      </c>
      <c r="C317">
        <v>6.38</v>
      </c>
      <c r="D317" t="s">
        <v>2380</v>
      </c>
      <c r="E317" t="s">
        <v>2381</v>
      </c>
      <c r="F317" t="s">
        <v>2380</v>
      </c>
      <c r="G317">
        <v>1</v>
      </c>
      <c r="H317" t="s">
        <v>2381</v>
      </c>
      <c r="L317" t="s">
        <v>2057</v>
      </c>
      <c r="M317" t="str">
        <f t="shared" si="16"/>
        <v>No</v>
      </c>
      <c r="N317" t="str">
        <f t="shared" si="17"/>
        <v>Yes</v>
      </c>
      <c r="O317">
        <v>43.5</v>
      </c>
      <c r="P317" t="str">
        <f t="shared" si="18"/>
        <v>Obesity</v>
      </c>
      <c r="Q317">
        <v>6.38</v>
      </c>
      <c r="R317" t="str">
        <f t="shared" si="19"/>
        <v>Prediabetes</v>
      </c>
      <c r="S317" t="s">
        <v>2381</v>
      </c>
      <c r="T317" t="s">
        <v>2380</v>
      </c>
      <c r="U317">
        <v>1</v>
      </c>
    </row>
    <row r="318" spans="1:21" x14ac:dyDescent="0.3">
      <c r="A318" t="s">
        <v>2056</v>
      </c>
      <c r="B318">
        <v>25.364999999999998</v>
      </c>
      <c r="C318">
        <v>5.19</v>
      </c>
      <c r="D318" t="s">
        <v>2380</v>
      </c>
      <c r="E318" t="s">
        <v>2380</v>
      </c>
      <c r="F318" t="s">
        <v>2380</v>
      </c>
      <c r="G318">
        <v>2</v>
      </c>
      <c r="H318" t="s">
        <v>2380</v>
      </c>
      <c r="L318" t="s">
        <v>2056</v>
      </c>
      <c r="M318" t="str">
        <f t="shared" si="16"/>
        <v>No</v>
      </c>
      <c r="N318" t="str">
        <f t="shared" si="17"/>
        <v>No</v>
      </c>
      <c r="O318">
        <v>25.364999999999998</v>
      </c>
      <c r="P318" t="str">
        <f t="shared" si="18"/>
        <v>Over Weight</v>
      </c>
      <c r="Q318">
        <v>5.19</v>
      </c>
      <c r="R318" t="str">
        <f t="shared" si="19"/>
        <v>Normal</v>
      </c>
      <c r="S318" t="s">
        <v>2380</v>
      </c>
      <c r="T318" t="s">
        <v>2380</v>
      </c>
      <c r="U318">
        <v>2</v>
      </c>
    </row>
    <row r="319" spans="1:21" x14ac:dyDescent="0.3">
      <c r="A319" t="s">
        <v>2055</v>
      </c>
      <c r="B319">
        <v>28.594999999999999</v>
      </c>
      <c r="C319">
        <v>10.210000000000001</v>
      </c>
      <c r="D319" t="s">
        <v>2380</v>
      </c>
      <c r="E319" t="s">
        <v>2380</v>
      </c>
      <c r="F319" t="s">
        <v>2380</v>
      </c>
      <c r="G319">
        <v>0</v>
      </c>
      <c r="H319" t="s">
        <v>2380</v>
      </c>
      <c r="L319" t="s">
        <v>2055</v>
      </c>
      <c r="M319" t="str">
        <f t="shared" si="16"/>
        <v>No</v>
      </c>
      <c r="N319" t="str">
        <f t="shared" si="17"/>
        <v>No</v>
      </c>
      <c r="O319">
        <v>28.594999999999999</v>
      </c>
      <c r="P319" t="str">
        <f t="shared" si="18"/>
        <v>Over Weight</v>
      </c>
      <c r="Q319">
        <v>10.210000000000001</v>
      </c>
      <c r="R319" t="str">
        <f t="shared" si="19"/>
        <v>Diabetes</v>
      </c>
      <c r="S319" t="s">
        <v>2380</v>
      </c>
      <c r="T319" t="s">
        <v>2380</v>
      </c>
      <c r="U319">
        <v>0</v>
      </c>
    </row>
    <row r="320" spans="1:21" x14ac:dyDescent="0.3">
      <c r="A320" t="s">
        <v>2054</v>
      </c>
      <c r="B320">
        <v>29.83</v>
      </c>
      <c r="C320">
        <v>9.6999999999999993</v>
      </c>
      <c r="D320" t="s">
        <v>2381</v>
      </c>
      <c r="E320" t="s">
        <v>2380</v>
      </c>
      <c r="F320" t="s">
        <v>2382</v>
      </c>
      <c r="G320">
        <v>1</v>
      </c>
      <c r="H320" t="s">
        <v>2381</v>
      </c>
      <c r="L320" t="s">
        <v>2054</v>
      </c>
      <c r="M320" t="str">
        <f t="shared" si="16"/>
        <v>Yes</v>
      </c>
      <c r="N320" t="str">
        <f t="shared" si="17"/>
        <v>Yes</v>
      </c>
      <c r="O320">
        <v>29.83</v>
      </c>
      <c r="P320" t="str">
        <f t="shared" si="18"/>
        <v>Over Weight</v>
      </c>
      <c r="Q320">
        <v>9.6999999999999993</v>
      </c>
      <c r="R320" t="str">
        <f t="shared" si="19"/>
        <v>Diabetes</v>
      </c>
      <c r="S320" t="s">
        <v>2380</v>
      </c>
      <c r="T320" t="s">
        <v>2382</v>
      </c>
      <c r="U320">
        <v>1</v>
      </c>
    </row>
    <row r="321" spans="1:21" x14ac:dyDescent="0.3">
      <c r="A321" t="s">
        <v>2053</v>
      </c>
      <c r="B321">
        <v>24.7</v>
      </c>
      <c r="C321">
        <v>10.25</v>
      </c>
      <c r="D321" t="s">
        <v>2380</v>
      </c>
      <c r="E321" t="s">
        <v>2380</v>
      </c>
      <c r="F321" t="s">
        <v>2380</v>
      </c>
      <c r="G321">
        <v>3</v>
      </c>
      <c r="H321" t="s">
        <v>2380</v>
      </c>
      <c r="L321" t="s">
        <v>2053</v>
      </c>
      <c r="M321" t="str">
        <f t="shared" si="16"/>
        <v>No</v>
      </c>
      <c r="N321" t="str">
        <f t="shared" si="17"/>
        <v>No</v>
      </c>
      <c r="O321">
        <v>24.7</v>
      </c>
      <c r="P321" t="str">
        <f t="shared" si="18"/>
        <v>Normal Weight</v>
      </c>
      <c r="Q321">
        <v>10.25</v>
      </c>
      <c r="R321" t="str">
        <f t="shared" si="19"/>
        <v>Diabetes</v>
      </c>
      <c r="S321" t="s">
        <v>2380</v>
      </c>
      <c r="T321" t="s">
        <v>2380</v>
      </c>
      <c r="U321">
        <v>3</v>
      </c>
    </row>
    <row r="322" spans="1:21" x14ac:dyDescent="0.3">
      <c r="A322" t="s">
        <v>2052</v>
      </c>
      <c r="B322">
        <v>17.940000000000001</v>
      </c>
      <c r="C322">
        <v>9.77</v>
      </c>
      <c r="D322" t="s">
        <v>2380</v>
      </c>
      <c r="E322" t="s">
        <v>2380</v>
      </c>
      <c r="F322" t="s">
        <v>2380</v>
      </c>
      <c r="G322">
        <v>0</v>
      </c>
      <c r="H322" t="s">
        <v>2381</v>
      </c>
      <c r="L322" t="s">
        <v>2052</v>
      </c>
      <c r="M322" t="str">
        <f t="shared" si="16"/>
        <v>No</v>
      </c>
      <c r="N322" t="str">
        <f t="shared" si="17"/>
        <v>Yes</v>
      </c>
      <c r="O322">
        <v>17.940000000000001</v>
      </c>
      <c r="P322" t="str">
        <f t="shared" si="18"/>
        <v>Under Weight</v>
      </c>
      <c r="Q322">
        <v>9.77</v>
      </c>
      <c r="R322" t="str">
        <f t="shared" si="19"/>
        <v>Diabetes</v>
      </c>
      <c r="S322" t="s">
        <v>2380</v>
      </c>
      <c r="T322" t="s">
        <v>2380</v>
      </c>
      <c r="U322">
        <v>0</v>
      </c>
    </row>
    <row r="323" spans="1:21" x14ac:dyDescent="0.3">
      <c r="A323" t="s">
        <v>2051</v>
      </c>
      <c r="B323">
        <v>21.08</v>
      </c>
      <c r="C323">
        <v>4.83</v>
      </c>
      <c r="D323" t="s">
        <v>2380</v>
      </c>
      <c r="E323" t="s">
        <v>2380</v>
      </c>
      <c r="F323" t="s">
        <v>2382</v>
      </c>
      <c r="G323">
        <v>1</v>
      </c>
      <c r="H323" t="s">
        <v>2381</v>
      </c>
      <c r="L323" t="s">
        <v>2051</v>
      </c>
      <c r="M323" t="str">
        <f t="shared" ref="M323:M386" si="20">PROPER(D323)</f>
        <v>No</v>
      </c>
      <c r="N323" t="str">
        <f t="shared" ref="N323:N386" si="21">PROPER(H323)</f>
        <v>Yes</v>
      </c>
      <c r="O323">
        <v>21.08</v>
      </c>
      <c r="P323" t="str">
        <f t="shared" si="18"/>
        <v>Normal Weight</v>
      </c>
      <c r="Q323">
        <v>4.83</v>
      </c>
      <c r="R323" t="str">
        <f t="shared" si="19"/>
        <v>Normal</v>
      </c>
      <c r="S323" t="s">
        <v>2380</v>
      </c>
      <c r="T323" t="s">
        <v>2382</v>
      </c>
      <c r="U323">
        <v>1</v>
      </c>
    </row>
    <row r="324" spans="1:21" x14ac:dyDescent="0.3">
      <c r="A324" t="s">
        <v>2050</v>
      </c>
      <c r="B324">
        <v>37.715000000000003</v>
      </c>
      <c r="C324">
        <v>10.86</v>
      </c>
      <c r="D324" t="s">
        <v>2381</v>
      </c>
      <c r="E324" t="s">
        <v>2380</v>
      </c>
      <c r="F324" t="s">
        <v>2380</v>
      </c>
      <c r="G324">
        <v>0</v>
      </c>
      <c r="H324" t="s">
        <v>2380</v>
      </c>
      <c r="L324" t="s">
        <v>2050</v>
      </c>
      <c r="M324" t="str">
        <f t="shared" si="20"/>
        <v>Yes</v>
      </c>
      <c r="N324" t="str">
        <f t="shared" si="21"/>
        <v>No</v>
      </c>
      <c r="O324">
        <v>37.715000000000003</v>
      </c>
      <c r="P324" t="str">
        <f t="shared" ref="P324:P387" si="22">IF(O324&lt;18.5,"Under Weight",IF(O324&lt;25,"Normal Weight",IF(O324&lt;30,"Over Weight","Obesity")))</f>
        <v>Obesity</v>
      </c>
      <c r="Q324">
        <v>10.86</v>
      </c>
      <c r="R324" t="str">
        <f t="shared" ref="R324:R387" si="23">IF(Q324&lt;5.7,"Normal",IF(Q324&lt;6.5,"Prediabetes","Diabetes"))</f>
        <v>Diabetes</v>
      </c>
      <c r="S324" t="s">
        <v>2380</v>
      </c>
      <c r="T324" t="s">
        <v>2380</v>
      </c>
      <c r="U324">
        <v>0</v>
      </c>
    </row>
    <row r="325" spans="1:21" x14ac:dyDescent="0.3">
      <c r="A325" t="s">
        <v>2049</v>
      </c>
      <c r="B325">
        <v>22.39</v>
      </c>
      <c r="C325">
        <v>9.5299999999999994</v>
      </c>
      <c r="D325" t="s">
        <v>2381</v>
      </c>
      <c r="E325" t="s">
        <v>2380</v>
      </c>
      <c r="F325" t="s">
        <v>2380</v>
      </c>
      <c r="G325">
        <v>0</v>
      </c>
      <c r="H325" t="s">
        <v>2381</v>
      </c>
      <c r="L325" t="s">
        <v>2049</v>
      </c>
      <c r="M325" t="str">
        <f t="shared" si="20"/>
        <v>Yes</v>
      </c>
      <c r="N325" t="str">
        <f t="shared" si="21"/>
        <v>Yes</v>
      </c>
      <c r="O325">
        <v>22.39</v>
      </c>
      <c r="P325" t="str">
        <f t="shared" si="22"/>
        <v>Normal Weight</v>
      </c>
      <c r="Q325">
        <v>9.5299999999999994</v>
      </c>
      <c r="R325" t="str">
        <f t="shared" si="23"/>
        <v>Diabetes</v>
      </c>
      <c r="S325" t="s">
        <v>2380</v>
      </c>
      <c r="T325" t="s">
        <v>2380</v>
      </c>
      <c r="U325">
        <v>0</v>
      </c>
    </row>
    <row r="326" spans="1:21" x14ac:dyDescent="0.3">
      <c r="A326" t="s">
        <v>2048</v>
      </c>
      <c r="B326">
        <v>28.78</v>
      </c>
      <c r="C326">
        <v>5.68</v>
      </c>
      <c r="D326" t="s">
        <v>2380</v>
      </c>
      <c r="E326" t="s">
        <v>2380</v>
      </c>
      <c r="F326" t="s">
        <v>2380</v>
      </c>
      <c r="G326">
        <v>0</v>
      </c>
      <c r="H326" t="s">
        <v>2381</v>
      </c>
      <c r="L326" t="s">
        <v>2048</v>
      </c>
      <c r="M326" t="str">
        <f t="shared" si="20"/>
        <v>No</v>
      </c>
      <c r="N326" t="str">
        <f t="shared" si="21"/>
        <v>Yes</v>
      </c>
      <c r="O326">
        <v>28.78</v>
      </c>
      <c r="P326" t="str">
        <f t="shared" si="22"/>
        <v>Over Weight</v>
      </c>
      <c r="Q326">
        <v>5.68</v>
      </c>
      <c r="R326" t="str">
        <f t="shared" si="23"/>
        <v>Normal</v>
      </c>
      <c r="S326" t="s">
        <v>2380</v>
      </c>
      <c r="T326" t="s">
        <v>2380</v>
      </c>
      <c r="U326">
        <v>0</v>
      </c>
    </row>
    <row r="327" spans="1:21" x14ac:dyDescent="0.3">
      <c r="A327" t="s">
        <v>2047</v>
      </c>
      <c r="B327">
        <v>18.329999999999998</v>
      </c>
      <c r="C327">
        <v>5.57</v>
      </c>
      <c r="D327" t="s">
        <v>2381</v>
      </c>
      <c r="E327" t="s">
        <v>2380</v>
      </c>
      <c r="F327" t="s">
        <v>2380</v>
      </c>
      <c r="G327">
        <v>0</v>
      </c>
      <c r="H327" t="s">
        <v>2381</v>
      </c>
      <c r="L327" t="s">
        <v>2047</v>
      </c>
      <c r="M327" t="str">
        <f t="shared" si="20"/>
        <v>Yes</v>
      </c>
      <c r="N327" t="str">
        <f t="shared" si="21"/>
        <v>Yes</v>
      </c>
      <c r="O327">
        <v>18.329999999999998</v>
      </c>
      <c r="P327" t="str">
        <f t="shared" si="22"/>
        <v>Under Weight</v>
      </c>
      <c r="Q327">
        <v>5.57</v>
      </c>
      <c r="R327" t="str">
        <f t="shared" si="23"/>
        <v>Normal</v>
      </c>
      <c r="S327" t="s">
        <v>2380</v>
      </c>
      <c r="T327" t="s">
        <v>2380</v>
      </c>
      <c r="U327">
        <v>0</v>
      </c>
    </row>
    <row r="328" spans="1:21" x14ac:dyDescent="0.3">
      <c r="A328" t="s">
        <v>2046</v>
      </c>
      <c r="B328">
        <v>26.39</v>
      </c>
      <c r="C328">
        <v>4.58</v>
      </c>
      <c r="D328" t="s">
        <v>2381</v>
      </c>
      <c r="E328" t="s">
        <v>2380</v>
      </c>
      <c r="F328" t="s">
        <v>2380</v>
      </c>
      <c r="G328">
        <v>1</v>
      </c>
      <c r="H328" t="s">
        <v>2381</v>
      </c>
      <c r="L328" t="s">
        <v>2046</v>
      </c>
      <c r="M328" t="str">
        <f t="shared" si="20"/>
        <v>Yes</v>
      </c>
      <c r="N328" t="str">
        <f t="shared" si="21"/>
        <v>Yes</v>
      </c>
      <c r="O328">
        <v>26.39</v>
      </c>
      <c r="P328" t="str">
        <f t="shared" si="22"/>
        <v>Over Weight</v>
      </c>
      <c r="Q328">
        <v>4.58</v>
      </c>
      <c r="R328" t="str">
        <f t="shared" si="23"/>
        <v>Normal</v>
      </c>
      <c r="S328" t="s">
        <v>2380</v>
      </c>
      <c r="T328" t="s">
        <v>2380</v>
      </c>
      <c r="U328">
        <v>1</v>
      </c>
    </row>
    <row r="329" spans="1:21" x14ac:dyDescent="0.3">
      <c r="A329" t="s">
        <v>2045</v>
      </c>
      <c r="B329">
        <v>19.260000000000002</v>
      </c>
      <c r="C329">
        <v>8.9600000000000009</v>
      </c>
      <c r="D329" t="s">
        <v>2381</v>
      </c>
      <c r="E329" t="s">
        <v>2380</v>
      </c>
      <c r="F329" t="s">
        <v>2380</v>
      </c>
      <c r="G329">
        <v>1</v>
      </c>
      <c r="H329" t="s">
        <v>2381</v>
      </c>
      <c r="L329" t="s">
        <v>2045</v>
      </c>
      <c r="M329" t="str">
        <f t="shared" si="20"/>
        <v>Yes</v>
      </c>
      <c r="N329" t="str">
        <f t="shared" si="21"/>
        <v>Yes</v>
      </c>
      <c r="O329">
        <v>19.260000000000002</v>
      </c>
      <c r="P329" t="str">
        <f t="shared" si="22"/>
        <v>Normal Weight</v>
      </c>
      <c r="Q329">
        <v>8.9600000000000009</v>
      </c>
      <c r="R329" t="str">
        <f t="shared" si="23"/>
        <v>Diabetes</v>
      </c>
      <c r="S329" t="s">
        <v>2380</v>
      </c>
      <c r="T329" t="s">
        <v>2380</v>
      </c>
      <c r="U329">
        <v>1</v>
      </c>
    </row>
    <row r="330" spans="1:21" x14ac:dyDescent="0.3">
      <c r="A330" t="s">
        <v>2044</v>
      </c>
      <c r="B330">
        <v>26.92</v>
      </c>
      <c r="C330">
        <v>6.09</v>
      </c>
      <c r="D330" t="s">
        <v>2380</v>
      </c>
      <c r="E330" t="s">
        <v>2380</v>
      </c>
      <c r="F330" t="s">
        <v>2380</v>
      </c>
      <c r="G330">
        <v>0</v>
      </c>
      <c r="H330" t="s">
        <v>2381</v>
      </c>
      <c r="L330" t="s">
        <v>2044</v>
      </c>
      <c r="M330" t="str">
        <f t="shared" si="20"/>
        <v>No</v>
      </c>
      <c r="N330" t="str">
        <f t="shared" si="21"/>
        <v>Yes</v>
      </c>
      <c r="O330">
        <v>26.92</v>
      </c>
      <c r="P330" t="str">
        <f t="shared" si="22"/>
        <v>Over Weight</v>
      </c>
      <c r="Q330">
        <v>6.09</v>
      </c>
      <c r="R330" t="str">
        <f t="shared" si="23"/>
        <v>Prediabetes</v>
      </c>
      <c r="S330" t="s">
        <v>2380</v>
      </c>
      <c r="T330" t="s">
        <v>2380</v>
      </c>
      <c r="U330">
        <v>0</v>
      </c>
    </row>
    <row r="331" spans="1:21" x14ac:dyDescent="0.3">
      <c r="A331" t="s">
        <v>2043</v>
      </c>
      <c r="B331">
        <v>19.73</v>
      </c>
      <c r="C331">
        <v>4.3600000000000003</v>
      </c>
      <c r="D331" t="s">
        <v>2380</v>
      </c>
      <c r="E331" t="s">
        <v>2380</v>
      </c>
      <c r="F331" t="s">
        <v>2380</v>
      </c>
      <c r="G331">
        <v>0</v>
      </c>
      <c r="H331" t="s">
        <v>2381</v>
      </c>
      <c r="L331" t="s">
        <v>2043</v>
      </c>
      <c r="M331" t="str">
        <f t="shared" si="20"/>
        <v>No</v>
      </c>
      <c r="N331" t="str">
        <f t="shared" si="21"/>
        <v>Yes</v>
      </c>
      <c r="O331">
        <v>19.73</v>
      </c>
      <c r="P331" t="str">
        <f t="shared" si="22"/>
        <v>Normal Weight</v>
      </c>
      <c r="Q331">
        <v>4.3600000000000003</v>
      </c>
      <c r="R331" t="str">
        <f t="shared" si="23"/>
        <v>Normal</v>
      </c>
      <c r="S331" t="s">
        <v>2380</v>
      </c>
      <c r="T331" t="s">
        <v>2380</v>
      </c>
      <c r="U331">
        <v>0</v>
      </c>
    </row>
    <row r="332" spans="1:21" x14ac:dyDescent="0.3">
      <c r="A332" t="s">
        <v>2042</v>
      </c>
      <c r="B332">
        <v>23.56</v>
      </c>
      <c r="C332">
        <v>11.74</v>
      </c>
      <c r="D332" t="s">
        <v>2381</v>
      </c>
      <c r="E332" t="s">
        <v>2380</v>
      </c>
      <c r="F332" t="s">
        <v>2380</v>
      </c>
      <c r="G332">
        <v>0</v>
      </c>
      <c r="H332" t="s">
        <v>2381</v>
      </c>
      <c r="L332" t="s">
        <v>2042</v>
      </c>
      <c r="M332" t="str">
        <f t="shared" si="20"/>
        <v>Yes</v>
      </c>
      <c r="N332" t="str">
        <f t="shared" si="21"/>
        <v>Yes</v>
      </c>
      <c r="O332">
        <v>23.56</v>
      </c>
      <c r="P332" t="str">
        <f t="shared" si="22"/>
        <v>Normal Weight</v>
      </c>
      <c r="Q332">
        <v>11.74</v>
      </c>
      <c r="R332" t="str">
        <f t="shared" si="23"/>
        <v>Diabetes</v>
      </c>
      <c r="S332" t="s">
        <v>2380</v>
      </c>
      <c r="T332" t="s">
        <v>2380</v>
      </c>
      <c r="U332">
        <v>0</v>
      </c>
    </row>
    <row r="333" spans="1:21" x14ac:dyDescent="0.3">
      <c r="A333" t="s">
        <v>2041</v>
      </c>
      <c r="B333">
        <v>37.67</v>
      </c>
      <c r="C333">
        <v>5.89</v>
      </c>
      <c r="D333" t="s">
        <v>2380</v>
      </c>
      <c r="E333" t="s">
        <v>2380</v>
      </c>
      <c r="F333" t="s">
        <v>2380</v>
      </c>
      <c r="G333">
        <v>1</v>
      </c>
      <c r="H333" t="s">
        <v>2381</v>
      </c>
      <c r="L333" t="s">
        <v>2041</v>
      </c>
      <c r="M333" t="str">
        <f t="shared" si="20"/>
        <v>No</v>
      </c>
      <c r="N333" t="str">
        <f t="shared" si="21"/>
        <v>Yes</v>
      </c>
      <c r="O333">
        <v>37.67</v>
      </c>
      <c r="P333" t="str">
        <f t="shared" si="22"/>
        <v>Obesity</v>
      </c>
      <c r="Q333">
        <v>5.89</v>
      </c>
      <c r="R333" t="str">
        <f t="shared" si="23"/>
        <v>Prediabetes</v>
      </c>
      <c r="S333" t="s">
        <v>2380</v>
      </c>
      <c r="T333" t="s">
        <v>2380</v>
      </c>
      <c r="U333">
        <v>1</v>
      </c>
    </row>
    <row r="334" spans="1:21" x14ac:dyDescent="0.3">
      <c r="A334" t="s">
        <v>2040</v>
      </c>
      <c r="B334">
        <v>18.73</v>
      </c>
      <c r="C334">
        <v>10.64</v>
      </c>
      <c r="D334" t="s">
        <v>2380</v>
      </c>
      <c r="E334" t="s">
        <v>2380</v>
      </c>
      <c r="F334" t="s">
        <v>2380</v>
      </c>
      <c r="G334">
        <v>2</v>
      </c>
      <c r="H334" t="s">
        <v>2381</v>
      </c>
      <c r="L334" t="s">
        <v>2040</v>
      </c>
      <c r="M334" t="str">
        <f t="shared" si="20"/>
        <v>No</v>
      </c>
      <c r="N334" t="str">
        <f t="shared" si="21"/>
        <v>Yes</v>
      </c>
      <c r="O334">
        <v>18.73</v>
      </c>
      <c r="P334" t="str">
        <f t="shared" si="22"/>
        <v>Normal Weight</v>
      </c>
      <c r="Q334">
        <v>10.64</v>
      </c>
      <c r="R334" t="str">
        <f t="shared" si="23"/>
        <v>Diabetes</v>
      </c>
      <c r="S334" t="s">
        <v>2380</v>
      </c>
      <c r="T334" t="s">
        <v>2380</v>
      </c>
      <c r="U334">
        <v>2</v>
      </c>
    </row>
    <row r="335" spans="1:21" x14ac:dyDescent="0.3">
      <c r="A335" t="s">
        <v>2039</v>
      </c>
      <c r="B335">
        <v>33.090000000000003</v>
      </c>
      <c r="C335">
        <v>6.06</v>
      </c>
      <c r="D335" t="s">
        <v>2380</v>
      </c>
      <c r="E335" t="s">
        <v>2380</v>
      </c>
      <c r="F335" t="s">
        <v>2382</v>
      </c>
      <c r="G335">
        <v>1</v>
      </c>
      <c r="H335" t="s">
        <v>2381</v>
      </c>
      <c r="L335" t="s">
        <v>2039</v>
      </c>
      <c r="M335" t="str">
        <f t="shared" si="20"/>
        <v>No</v>
      </c>
      <c r="N335" t="str">
        <f t="shared" si="21"/>
        <v>Yes</v>
      </c>
      <c r="O335">
        <v>33.090000000000003</v>
      </c>
      <c r="P335" t="str">
        <f t="shared" si="22"/>
        <v>Obesity</v>
      </c>
      <c r="Q335">
        <v>6.06</v>
      </c>
      <c r="R335" t="str">
        <f t="shared" si="23"/>
        <v>Prediabetes</v>
      </c>
      <c r="S335" t="s">
        <v>2380</v>
      </c>
      <c r="T335" t="s">
        <v>2382</v>
      </c>
      <c r="U335">
        <v>1</v>
      </c>
    </row>
    <row r="336" spans="1:21" x14ac:dyDescent="0.3">
      <c r="A336" t="s">
        <v>2038</v>
      </c>
      <c r="B336">
        <v>18.329999999999998</v>
      </c>
      <c r="C336">
        <v>7.46</v>
      </c>
      <c r="D336" t="s">
        <v>2381</v>
      </c>
      <c r="E336" t="s">
        <v>2380</v>
      </c>
      <c r="F336" t="s">
        <v>2380</v>
      </c>
      <c r="G336">
        <v>1</v>
      </c>
      <c r="H336" t="s">
        <v>2381</v>
      </c>
      <c r="L336" t="s">
        <v>2038</v>
      </c>
      <c r="M336" t="str">
        <f t="shared" si="20"/>
        <v>Yes</v>
      </c>
      <c r="N336" t="str">
        <f t="shared" si="21"/>
        <v>Yes</v>
      </c>
      <c r="O336">
        <v>18.329999999999998</v>
      </c>
      <c r="P336" t="str">
        <f t="shared" si="22"/>
        <v>Under Weight</v>
      </c>
      <c r="Q336">
        <v>7.46</v>
      </c>
      <c r="R336" t="str">
        <f t="shared" si="23"/>
        <v>Diabetes</v>
      </c>
      <c r="S336" t="s">
        <v>2380</v>
      </c>
      <c r="T336" t="s">
        <v>2380</v>
      </c>
      <c r="U336">
        <v>1</v>
      </c>
    </row>
    <row r="337" spans="1:21" x14ac:dyDescent="0.3">
      <c r="A337" t="s">
        <v>2037</v>
      </c>
      <c r="B337">
        <v>27.74</v>
      </c>
      <c r="C337">
        <v>4.68</v>
      </c>
      <c r="D337" t="s">
        <v>2381</v>
      </c>
      <c r="E337" t="s">
        <v>2380</v>
      </c>
      <c r="F337" t="s">
        <v>2380</v>
      </c>
      <c r="G337">
        <v>2</v>
      </c>
      <c r="H337" t="s">
        <v>2381</v>
      </c>
      <c r="L337" t="s">
        <v>2037</v>
      </c>
      <c r="M337" t="str">
        <f t="shared" si="20"/>
        <v>Yes</v>
      </c>
      <c r="N337" t="str">
        <f t="shared" si="21"/>
        <v>Yes</v>
      </c>
      <c r="O337">
        <v>27.74</v>
      </c>
      <c r="P337" t="str">
        <f t="shared" si="22"/>
        <v>Over Weight</v>
      </c>
      <c r="Q337">
        <v>4.68</v>
      </c>
      <c r="R337" t="str">
        <f t="shared" si="23"/>
        <v>Normal</v>
      </c>
      <c r="S337" t="s">
        <v>2380</v>
      </c>
      <c r="T337" t="s">
        <v>2380</v>
      </c>
      <c r="U337">
        <v>2</v>
      </c>
    </row>
    <row r="338" spans="1:21" x14ac:dyDescent="0.3">
      <c r="A338" t="s">
        <v>2036</v>
      </c>
      <c r="B338">
        <v>24.2</v>
      </c>
      <c r="C338">
        <v>6.15</v>
      </c>
      <c r="D338" t="s">
        <v>2380</v>
      </c>
      <c r="E338" t="s">
        <v>2380</v>
      </c>
      <c r="F338" t="s">
        <v>2380</v>
      </c>
      <c r="G338">
        <v>1</v>
      </c>
      <c r="H338" t="s">
        <v>2381</v>
      </c>
      <c r="L338" t="s">
        <v>2036</v>
      </c>
      <c r="M338" t="str">
        <f t="shared" si="20"/>
        <v>No</v>
      </c>
      <c r="N338" t="str">
        <f t="shared" si="21"/>
        <v>Yes</v>
      </c>
      <c r="O338">
        <v>24.2</v>
      </c>
      <c r="P338" t="str">
        <f t="shared" si="22"/>
        <v>Normal Weight</v>
      </c>
      <c r="Q338">
        <v>6.15</v>
      </c>
      <c r="R338" t="str">
        <f t="shared" si="23"/>
        <v>Prediabetes</v>
      </c>
      <c r="S338" t="s">
        <v>2380</v>
      </c>
      <c r="T338" t="s">
        <v>2380</v>
      </c>
      <c r="U338">
        <v>1</v>
      </c>
    </row>
    <row r="339" spans="1:21" x14ac:dyDescent="0.3">
      <c r="A339" t="s">
        <v>2035</v>
      </c>
      <c r="B339">
        <v>22.03</v>
      </c>
      <c r="C339">
        <v>4.28</v>
      </c>
      <c r="D339" t="s">
        <v>2381</v>
      </c>
      <c r="E339" t="s">
        <v>2380</v>
      </c>
      <c r="F339" t="s">
        <v>2380</v>
      </c>
      <c r="G339">
        <v>0</v>
      </c>
      <c r="H339" t="s">
        <v>2381</v>
      </c>
      <c r="L339" t="s">
        <v>2035</v>
      </c>
      <c r="M339" t="str">
        <f t="shared" si="20"/>
        <v>Yes</v>
      </c>
      <c r="N339" t="str">
        <f t="shared" si="21"/>
        <v>Yes</v>
      </c>
      <c r="O339">
        <v>22.03</v>
      </c>
      <c r="P339" t="str">
        <f t="shared" si="22"/>
        <v>Normal Weight</v>
      </c>
      <c r="Q339">
        <v>4.28</v>
      </c>
      <c r="R339" t="str">
        <f t="shared" si="23"/>
        <v>Normal</v>
      </c>
      <c r="S339" t="s">
        <v>2380</v>
      </c>
      <c r="T339" t="s">
        <v>2380</v>
      </c>
      <c r="U339">
        <v>0</v>
      </c>
    </row>
    <row r="340" spans="1:21" x14ac:dyDescent="0.3">
      <c r="A340" t="s">
        <v>2034</v>
      </c>
      <c r="B340">
        <v>26.885000000000002</v>
      </c>
      <c r="C340">
        <v>9.86</v>
      </c>
      <c r="D340" t="s">
        <v>2380</v>
      </c>
      <c r="E340" t="s">
        <v>2380</v>
      </c>
      <c r="F340" t="s">
        <v>2380</v>
      </c>
      <c r="G340">
        <v>3</v>
      </c>
      <c r="H340" t="s">
        <v>2381</v>
      </c>
      <c r="L340" t="s">
        <v>2034</v>
      </c>
      <c r="M340" t="str">
        <f t="shared" si="20"/>
        <v>No</v>
      </c>
      <c r="N340" t="str">
        <f t="shared" si="21"/>
        <v>Yes</v>
      </c>
      <c r="O340">
        <v>26.885000000000002</v>
      </c>
      <c r="P340" t="str">
        <f t="shared" si="22"/>
        <v>Over Weight</v>
      </c>
      <c r="Q340">
        <v>9.86</v>
      </c>
      <c r="R340" t="str">
        <f t="shared" si="23"/>
        <v>Diabetes</v>
      </c>
      <c r="S340" t="s">
        <v>2380</v>
      </c>
      <c r="T340" t="s">
        <v>2380</v>
      </c>
      <c r="U340">
        <v>3</v>
      </c>
    </row>
    <row r="341" spans="1:21" x14ac:dyDescent="0.3">
      <c r="A341" t="s">
        <v>2033</v>
      </c>
      <c r="B341">
        <v>16.36</v>
      </c>
      <c r="C341">
        <v>11.19</v>
      </c>
      <c r="D341" t="s">
        <v>2380</v>
      </c>
      <c r="E341" t="s">
        <v>2380</v>
      </c>
      <c r="F341" t="s">
        <v>2380</v>
      </c>
      <c r="G341">
        <v>0</v>
      </c>
      <c r="H341" t="s">
        <v>2381</v>
      </c>
      <c r="L341" t="s">
        <v>2033</v>
      </c>
      <c r="M341" t="str">
        <f t="shared" si="20"/>
        <v>No</v>
      </c>
      <c r="N341" t="str">
        <f t="shared" si="21"/>
        <v>Yes</v>
      </c>
      <c r="O341">
        <v>16.36</v>
      </c>
      <c r="P341" t="str">
        <f t="shared" si="22"/>
        <v>Under Weight</v>
      </c>
      <c r="Q341">
        <v>11.19</v>
      </c>
      <c r="R341" t="str">
        <f t="shared" si="23"/>
        <v>Diabetes</v>
      </c>
      <c r="S341" t="s">
        <v>2380</v>
      </c>
      <c r="T341" t="s">
        <v>2380</v>
      </c>
      <c r="U341">
        <v>0</v>
      </c>
    </row>
    <row r="342" spans="1:21" x14ac:dyDescent="0.3">
      <c r="A342" t="s">
        <v>2032</v>
      </c>
      <c r="B342">
        <v>32.299999999999997</v>
      </c>
      <c r="C342">
        <v>4.8899999999999997</v>
      </c>
      <c r="D342" t="s">
        <v>2381</v>
      </c>
      <c r="E342" t="s">
        <v>2380</v>
      </c>
      <c r="F342" t="s">
        <v>2382</v>
      </c>
      <c r="G342">
        <v>1</v>
      </c>
      <c r="H342" t="s">
        <v>2380</v>
      </c>
      <c r="L342" t="s">
        <v>2032</v>
      </c>
      <c r="M342" t="str">
        <f t="shared" si="20"/>
        <v>Yes</v>
      </c>
      <c r="N342" t="str">
        <f t="shared" si="21"/>
        <v>No</v>
      </c>
      <c r="O342">
        <v>32.299999999999997</v>
      </c>
      <c r="P342" t="str">
        <f t="shared" si="22"/>
        <v>Obesity</v>
      </c>
      <c r="Q342">
        <v>4.8899999999999997</v>
      </c>
      <c r="R342" t="str">
        <f t="shared" si="23"/>
        <v>Normal</v>
      </c>
      <c r="S342" t="s">
        <v>2380</v>
      </c>
      <c r="T342" t="s">
        <v>2382</v>
      </c>
      <c r="U342">
        <v>1</v>
      </c>
    </row>
    <row r="343" spans="1:21" x14ac:dyDescent="0.3">
      <c r="A343" t="s">
        <v>2031</v>
      </c>
      <c r="B343">
        <v>16.05</v>
      </c>
      <c r="C343">
        <v>4.3499999999999996</v>
      </c>
      <c r="D343" t="s">
        <v>2381</v>
      </c>
      <c r="E343" t="s">
        <v>2380</v>
      </c>
      <c r="F343" t="s">
        <v>2380</v>
      </c>
      <c r="G343">
        <v>0</v>
      </c>
      <c r="H343" t="s">
        <v>2381</v>
      </c>
      <c r="L343" t="s">
        <v>2031</v>
      </c>
      <c r="M343" t="str">
        <f t="shared" si="20"/>
        <v>Yes</v>
      </c>
      <c r="N343" t="str">
        <f t="shared" si="21"/>
        <v>Yes</v>
      </c>
      <c r="O343">
        <v>16.05</v>
      </c>
      <c r="P343" t="str">
        <f t="shared" si="22"/>
        <v>Under Weight</v>
      </c>
      <c r="Q343">
        <v>4.3499999999999996</v>
      </c>
      <c r="R343" t="str">
        <f t="shared" si="23"/>
        <v>Normal</v>
      </c>
      <c r="S343" t="s">
        <v>2380</v>
      </c>
      <c r="T343" t="s">
        <v>2380</v>
      </c>
      <c r="U343">
        <v>0</v>
      </c>
    </row>
    <row r="344" spans="1:21" x14ac:dyDescent="0.3">
      <c r="A344" t="s">
        <v>2030</v>
      </c>
      <c r="B344">
        <v>29.07</v>
      </c>
      <c r="C344">
        <v>8.66</v>
      </c>
      <c r="D344" t="s">
        <v>2381</v>
      </c>
      <c r="E344" t="s">
        <v>2380</v>
      </c>
      <c r="F344" t="s">
        <v>2380</v>
      </c>
      <c r="G344">
        <v>2</v>
      </c>
      <c r="H344" t="s">
        <v>2381</v>
      </c>
      <c r="L344" t="s">
        <v>2030</v>
      </c>
      <c r="M344" t="str">
        <f t="shared" si="20"/>
        <v>Yes</v>
      </c>
      <c r="N344" t="str">
        <f t="shared" si="21"/>
        <v>Yes</v>
      </c>
      <c r="O344">
        <v>29.07</v>
      </c>
      <c r="P344" t="str">
        <f t="shared" si="22"/>
        <v>Over Weight</v>
      </c>
      <c r="Q344">
        <v>8.66</v>
      </c>
      <c r="R344" t="str">
        <f t="shared" si="23"/>
        <v>Diabetes</v>
      </c>
      <c r="S344" t="s">
        <v>2380</v>
      </c>
      <c r="T344" t="s">
        <v>2380</v>
      </c>
      <c r="U344">
        <v>2</v>
      </c>
    </row>
    <row r="345" spans="1:21" x14ac:dyDescent="0.3">
      <c r="A345" t="s">
        <v>2029</v>
      </c>
      <c r="B345">
        <v>17.43</v>
      </c>
      <c r="C345">
        <v>8.64</v>
      </c>
      <c r="D345" t="s">
        <v>2380</v>
      </c>
      <c r="E345" t="s">
        <v>2380</v>
      </c>
      <c r="F345" t="s">
        <v>2380</v>
      </c>
      <c r="G345">
        <v>0</v>
      </c>
      <c r="H345" t="s">
        <v>2381</v>
      </c>
      <c r="L345" t="s">
        <v>2029</v>
      </c>
      <c r="M345" t="str">
        <f t="shared" si="20"/>
        <v>No</v>
      </c>
      <c r="N345" t="str">
        <f t="shared" si="21"/>
        <v>Yes</v>
      </c>
      <c r="O345">
        <v>17.43</v>
      </c>
      <c r="P345" t="str">
        <f t="shared" si="22"/>
        <v>Under Weight</v>
      </c>
      <c r="Q345">
        <v>8.64</v>
      </c>
      <c r="R345" t="str">
        <f t="shared" si="23"/>
        <v>Diabetes</v>
      </c>
      <c r="S345" t="s">
        <v>2380</v>
      </c>
      <c r="T345" t="s">
        <v>2380</v>
      </c>
      <c r="U345">
        <v>0</v>
      </c>
    </row>
    <row r="346" spans="1:21" x14ac:dyDescent="0.3">
      <c r="A346" t="s">
        <v>2028</v>
      </c>
      <c r="B346">
        <v>19.329999999999998</v>
      </c>
      <c r="C346">
        <v>4.2699999999999996</v>
      </c>
      <c r="D346" t="s">
        <v>2380</v>
      </c>
      <c r="E346" t="s">
        <v>2380</v>
      </c>
      <c r="F346" t="s">
        <v>2380</v>
      </c>
      <c r="G346">
        <v>0</v>
      </c>
      <c r="H346" t="s">
        <v>2381</v>
      </c>
      <c r="L346" t="s">
        <v>2028</v>
      </c>
      <c r="M346" t="str">
        <f t="shared" si="20"/>
        <v>No</v>
      </c>
      <c r="N346" t="str">
        <f t="shared" si="21"/>
        <v>Yes</v>
      </c>
      <c r="O346">
        <v>19.329999999999998</v>
      </c>
      <c r="P346" t="str">
        <f t="shared" si="22"/>
        <v>Normal Weight</v>
      </c>
      <c r="Q346">
        <v>4.2699999999999996</v>
      </c>
      <c r="R346" t="str">
        <f t="shared" si="23"/>
        <v>Normal</v>
      </c>
      <c r="S346" t="s">
        <v>2380</v>
      </c>
      <c r="T346" t="s">
        <v>2380</v>
      </c>
      <c r="U346">
        <v>0</v>
      </c>
    </row>
    <row r="347" spans="1:21" x14ac:dyDescent="0.3">
      <c r="A347" t="s">
        <v>2027</v>
      </c>
      <c r="B347">
        <v>30.52</v>
      </c>
      <c r="C347">
        <v>4.21</v>
      </c>
      <c r="D347" t="s">
        <v>2380</v>
      </c>
      <c r="E347" t="s">
        <v>2380</v>
      </c>
      <c r="F347" t="s">
        <v>2380</v>
      </c>
      <c r="G347">
        <v>1</v>
      </c>
      <c r="H347" t="s">
        <v>2381</v>
      </c>
      <c r="L347" t="s">
        <v>2027</v>
      </c>
      <c r="M347" t="str">
        <f t="shared" si="20"/>
        <v>No</v>
      </c>
      <c r="N347" t="str">
        <f t="shared" si="21"/>
        <v>Yes</v>
      </c>
      <c r="O347">
        <v>30.52</v>
      </c>
      <c r="P347" t="str">
        <f t="shared" si="22"/>
        <v>Obesity</v>
      </c>
      <c r="Q347">
        <v>4.21</v>
      </c>
      <c r="R347" t="str">
        <f t="shared" si="23"/>
        <v>Normal</v>
      </c>
      <c r="S347" t="s">
        <v>2380</v>
      </c>
      <c r="T347" t="s">
        <v>2380</v>
      </c>
      <c r="U347">
        <v>1</v>
      </c>
    </row>
    <row r="348" spans="1:21" x14ac:dyDescent="0.3">
      <c r="A348" t="s">
        <v>2026</v>
      </c>
      <c r="B348">
        <v>39.21</v>
      </c>
      <c r="C348">
        <v>5.04</v>
      </c>
      <c r="D348" t="s">
        <v>2380</v>
      </c>
      <c r="E348" t="s">
        <v>2380</v>
      </c>
      <c r="F348" t="s">
        <v>2382</v>
      </c>
      <c r="G348">
        <v>1</v>
      </c>
      <c r="H348" t="s">
        <v>2381</v>
      </c>
      <c r="L348" t="s">
        <v>2026</v>
      </c>
      <c r="M348" t="str">
        <f t="shared" si="20"/>
        <v>No</v>
      </c>
      <c r="N348" t="str">
        <f t="shared" si="21"/>
        <v>Yes</v>
      </c>
      <c r="O348">
        <v>39.21</v>
      </c>
      <c r="P348" t="str">
        <f t="shared" si="22"/>
        <v>Obesity</v>
      </c>
      <c r="Q348">
        <v>5.04</v>
      </c>
      <c r="R348" t="str">
        <f t="shared" si="23"/>
        <v>Normal</v>
      </c>
      <c r="S348" t="s">
        <v>2380</v>
      </c>
      <c r="T348" t="s">
        <v>2382</v>
      </c>
      <c r="U348">
        <v>1</v>
      </c>
    </row>
    <row r="349" spans="1:21" x14ac:dyDescent="0.3">
      <c r="A349" t="s">
        <v>2025</v>
      </c>
      <c r="B349">
        <v>26.98</v>
      </c>
      <c r="C349">
        <v>5.21</v>
      </c>
      <c r="D349" t="s">
        <v>2381</v>
      </c>
      <c r="E349" t="s">
        <v>2380</v>
      </c>
      <c r="F349" t="s">
        <v>2380</v>
      </c>
      <c r="G349">
        <v>2</v>
      </c>
      <c r="H349" t="s">
        <v>2381</v>
      </c>
      <c r="L349" t="s">
        <v>2025</v>
      </c>
      <c r="M349" t="str">
        <f t="shared" si="20"/>
        <v>Yes</v>
      </c>
      <c r="N349" t="str">
        <f t="shared" si="21"/>
        <v>Yes</v>
      </c>
      <c r="O349">
        <v>26.98</v>
      </c>
      <c r="P349" t="str">
        <f t="shared" si="22"/>
        <v>Over Weight</v>
      </c>
      <c r="Q349">
        <v>5.21</v>
      </c>
      <c r="R349" t="str">
        <f t="shared" si="23"/>
        <v>Normal</v>
      </c>
      <c r="S349" t="s">
        <v>2380</v>
      </c>
      <c r="T349" t="s">
        <v>2380</v>
      </c>
      <c r="U349">
        <v>2</v>
      </c>
    </row>
    <row r="350" spans="1:21" x14ac:dyDescent="0.3">
      <c r="A350" t="s">
        <v>2024</v>
      </c>
      <c r="B350">
        <v>25.84</v>
      </c>
      <c r="C350">
        <v>8.83</v>
      </c>
      <c r="D350" t="s">
        <v>2380</v>
      </c>
      <c r="E350" t="s">
        <v>2380</v>
      </c>
      <c r="F350" t="s">
        <v>2380</v>
      </c>
      <c r="G350">
        <v>0</v>
      </c>
      <c r="H350" t="s">
        <v>2380</v>
      </c>
      <c r="L350" t="s">
        <v>2024</v>
      </c>
      <c r="M350" t="str">
        <f t="shared" si="20"/>
        <v>No</v>
      </c>
      <c r="N350" t="str">
        <f t="shared" si="21"/>
        <v>No</v>
      </c>
      <c r="O350">
        <v>25.84</v>
      </c>
      <c r="P350" t="str">
        <f t="shared" si="22"/>
        <v>Over Weight</v>
      </c>
      <c r="Q350">
        <v>8.83</v>
      </c>
      <c r="R350" t="str">
        <f t="shared" si="23"/>
        <v>Diabetes</v>
      </c>
      <c r="S350" t="s">
        <v>2380</v>
      </c>
      <c r="T350" t="s">
        <v>2380</v>
      </c>
      <c r="U350">
        <v>0</v>
      </c>
    </row>
    <row r="351" spans="1:21" x14ac:dyDescent="0.3">
      <c r="A351" t="s">
        <v>2023</v>
      </c>
      <c r="B351">
        <v>28.31</v>
      </c>
      <c r="C351">
        <v>8.4700000000000006</v>
      </c>
      <c r="D351" t="s">
        <v>2381</v>
      </c>
      <c r="E351" t="s">
        <v>2380</v>
      </c>
      <c r="F351" t="s">
        <v>2380</v>
      </c>
      <c r="G351">
        <v>2</v>
      </c>
      <c r="H351" t="s">
        <v>2381</v>
      </c>
      <c r="L351" t="s">
        <v>2023</v>
      </c>
      <c r="M351" t="str">
        <f t="shared" si="20"/>
        <v>Yes</v>
      </c>
      <c r="N351" t="str">
        <f t="shared" si="21"/>
        <v>Yes</v>
      </c>
      <c r="O351">
        <v>28.31</v>
      </c>
      <c r="P351" t="str">
        <f t="shared" si="22"/>
        <v>Over Weight</v>
      </c>
      <c r="Q351">
        <v>8.4700000000000006</v>
      </c>
      <c r="R351" t="str">
        <f t="shared" si="23"/>
        <v>Diabetes</v>
      </c>
      <c r="S351" t="s">
        <v>2380</v>
      </c>
      <c r="T351" t="s">
        <v>2380</v>
      </c>
      <c r="U351">
        <v>2</v>
      </c>
    </row>
    <row r="352" spans="1:21" x14ac:dyDescent="0.3">
      <c r="A352" t="s">
        <v>2022</v>
      </c>
      <c r="B352">
        <v>23.94</v>
      </c>
      <c r="C352">
        <v>4.2</v>
      </c>
      <c r="D352" t="s">
        <v>2380</v>
      </c>
      <c r="E352" t="s">
        <v>2380</v>
      </c>
      <c r="F352" t="s">
        <v>2380</v>
      </c>
      <c r="G352">
        <v>0</v>
      </c>
      <c r="H352" t="s">
        <v>2381</v>
      </c>
      <c r="L352" t="s">
        <v>2022</v>
      </c>
      <c r="M352" t="str">
        <f t="shared" si="20"/>
        <v>No</v>
      </c>
      <c r="N352" t="str">
        <f t="shared" si="21"/>
        <v>Yes</v>
      </c>
      <c r="O352">
        <v>23.94</v>
      </c>
      <c r="P352" t="str">
        <f t="shared" si="22"/>
        <v>Normal Weight</v>
      </c>
      <c r="Q352">
        <v>4.2</v>
      </c>
      <c r="R352" t="str">
        <f t="shared" si="23"/>
        <v>Normal</v>
      </c>
      <c r="S352" t="s">
        <v>2380</v>
      </c>
      <c r="T352" t="s">
        <v>2380</v>
      </c>
      <c r="U352">
        <v>0</v>
      </c>
    </row>
    <row r="353" spans="1:21" x14ac:dyDescent="0.3">
      <c r="A353" t="s">
        <v>2021</v>
      </c>
      <c r="B353">
        <v>20.03</v>
      </c>
      <c r="C353">
        <v>6.14</v>
      </c>
      <c r="D353" t="s">
        <v>2381</v>
      </c>
      <c r="E353" t="s">
        <v>2380</v>
      </c>
      <c r="F353" t="s">
        <v>2380</v>
      </c>
      <c r="G353">
        <v>0</v>
      </c>
      <c r="H353" t="s">
        <v>2381</v>
      </c>
      <c r="L353" t="s">
        <v>2021</v>
      </c>
      <c r="M353" t="str">
        <f t="shared" si="20"/>
        <v>Yes</v>
      </c>
      <c r="N353" t="str">
        <f t="shared" si="21"/>
        <v>Yes</v>
      </c>
      <c r="O353">
        <v>20.03</v>
      </c>
      <c r="P353" t="str">
        <f t="shared" si="22"/>
        <v>Normal Weight</v>
      </c>
      <c r="Q353">
        <v>6.14</v>
      </c>
      <c r="R353" t="str">
        <f t="shared" si="23"/>
        <v>Prediabetes</v>
      </c>
      <c r="S353" t="s">
        <v>2380</v>
      </c>
      <c r="T353" t="s">
        <v>2380</v>
      </c>
      <c r="U353">
        <v>0</v>
      </c>
    </row>
    <row r="354" spans="1:21" x14ac:dyDescent="0.3">
      <c r="A354" t="s">
        <v>2020</v>
      </c>
      <c r="B354">
        <v>41.42</v>
      </c>
      <c r="C354">
        <v>6.07</v>
      </c>
      <c r="D354" t="s">
        <v>2380</v>
      </c>
      <c r="E354" t="s">
        <v>2380</v>
      </c>
      <c r="F354" t="s">
        <v>2380</v>
      </c>
      <c r="G354">
        <v>0</v>
      </c>
      <c r="H354" t="s">
        <v>2380</v>
      </c>
      <c r="L354" t="s">
        <v>2020</v>
      </c>
      <c r="M354" t="str">
        <f t="shared" si="20"/>
        <v>No</v>
      </c>
      <c r="N354" t="str">
        <f t="shared" si="21"/>
        <v>No</v>
      </c>
      <c r="O354">
        <v>41.42</v>
      </c>
      <c r="P354" t="str">
        <f t="shared" si="22"/>
        <v>Obesity</v>
      </c>
      <c r="Q354">
        <v>6.07</v>
      </c>
      <c r="R354" t="str">
        <f t="shared" si="23"/>
        <v>Prediabetes</v>
      </c>
      <c r="S354" t="s">
        <v>2380</v>
      </c>
      <c r="T354" t="s">
        <v>2380</v>
      </c>
      <c r="U354">
        <v>0</v>
      </c>
    </row>
    <row r="355" spans="1:21" x14ac:dyDescent="0.3">
      <c r="A355" t="s">
        <v>2019</v>
      </c>
      <c r="B355">
        <v>36.67</v>
      </c>
      <c r="C355">
        <v>10.210000000000001</v>
      </c>
      <c r="D355" t="s">
        <v>2380</v>
      </c>
      <c r="E355" t="s">
        <v>2380</v>
      </c>
      <c r="F355" t="s">
        <v>2380</v>
      </c>
      <c r="G355">
        <v>0</v>
      </c>
      <c r="H355" t="s">
        <v>2380</v>
      </c>
      <c r="L355" t="s">
        <v>2019</v>
      </c>
      <c r="M355" t="str">
        <f t="shared" si="20"/>
        <v>No</v>
      </c>
      <c r="N355" t="str">
        <f t="shared" si="21"/>
        <v>No</v>
      </c>
      <c r="O355">
        <v>36.67</v>
      </c>
      <c r="P355" t="str">
        <f t="shared" si="22"/>
        <v>Obesity</v>
      </c>
      <c r="Q355">
        <v>10.210000000000001</v>
      </c>
      <c r="R355" t="str">
        <f t="shared" si="23"/>
        <v>Diabetes</v>
      </c>
      <c r="S355" t="s">
        <v>2380</v>
      </c>
      <c r="T355" t="s">
        <v>2380</v>
      </c>
      <c r="U355">
        <v>0</v>
      </c>
    </row>
    <row r="356" spans="1:21" x14ac:dyDescent="0.3">
      <c r="A356" t="s">
        <v>2018</v>
      </c>
      <c r="B356">
        <v>27.645</v>
      </c>
      <c r="C356">
        <v>4.6900000000000004</v>
      </c>
      <c r="D356" t="s">
        <v>2380</v>
      </c>
      <c r="E356" t="s">
        <v>2380</v>
      </c>
      <c r="F356" t="s">
        <v>2380</v>
      </c>
      <c r="G356">
        <v>0</v>
      </c>
      <c r="H356" t="s">
        <v>2380</v>
      </c>
      <c r="L356" t="s">
        <v>2018</v>
      </c>
      <c r="M356" t="str">
        <f t="shared" si="20"/>
        <v>No</v>
      </c>
      <c r="N356" t="str">
        <f t="shared" si="21"/>
        <v>No</v>
      </c>
      <c r="O356">
        <v>27.645</v>
      </c>
      <c r="P356" t="str">
        <f t="shared" si="22"/>
        <v>Over Weight</v>
      </c>
      <c r="Q356">
        <v>4.6900000000000004</v>
      </c>
      <c r="R356" t="str">
        <f t="shared" si="23"/>
        <v>Normal</v>
      </c>
      <c r="S356" t="s">
        <v>2380</v>
      </c>
      <c r="T356" t="s">
        <v>2380</v>
      </c>
      <c r="U356">
        <v>0</v>
      </c>
    </row>
    <row r="357" spans="1:21" x14ac:dyDescent="0.3">
      <c r="A357" t="s">
        <v>2017</v>
      </c>
      <c r="B357">
        <v>22.72</v>
      </c>
      <c r="C357">
        <v>5.71</v>
      </c>
      <c r="D357" t="s">
        <v>2380</v>
      </c>
      <c r="E357" t="s">
        <v>2380</v>
      </c>
      <c r="F357" t="s">
        <v>2380</v>
      </c>
      <c r="G357">
        <v>0</v>
      </c>
      <c r="H357" t="s">
        <v>2381</v>
      </c>
      <c r="L357" t="s">
        <v>2017</v>
      </c>
      <c r="M357" t="str">
        <f t="shared" si="20"/>
        <v>No</v>
      </c>
      <c r="N357" t="str">
        <f t="shared" si="21"/>
        <v>Yes</v>
      </c>
      <c r="O357">
        <v>22.72</v>
      </c>
      <c r="P357" t="str">
        <f t="shared" si="22"/>
        <v>Normal Weight</v>
      </c>
      <c r="Q357">
        <v>5.71</v>
      </c>
      <c r="R357" t="str">
        <f t="shared" si="23"/>
        <v>Prediabetes</v>
      </c>
      <c r="S357" t="s">
        <v>2380</v>
      </c>
      <c r="T357" t="s">
        <v>2380</v>
      </c>
      <c r="U357">
        <v>0</v>
      </c>
    </row>
    <row r="358" spans="1:21" x14ac:dyDescent="0.3">
      <c r="A358" t="s">
        <v>2016</v>
      </c>
      <c r="B358">
        <v>36.520000000000003</v>
      </c>
      <c r="C358">
        <v>9.07</v>
      </c>
      <c r="D358" t="s">
        <v>2381</v>
      </c>
      <c r="E358" t="s">
        <v>2380</v>
      </c>
      <c r="F358" t="s">
        <v>2382</v>
      </c>
      <c r="G358">
        <v>1</v>
      </c>
      <c r="H358" t="s">
        <v>2380</v>
      </c>
      <c r="L358" t="s">
        <v>2016</v>
      </c>
      <c r="M358" t="str">
        <f t="shared" si="20"/>
        <v>Yes</v>
      </c>
      <c r="N358" t="str">
        <f t="shared" si="21"/>
        <v>No</v>
      </c>
      <c r="O358">
        <v>36.520000000000003</v>
      </c>
      <c r="P358" t="str">
        <f t="shared" si="22"/>
        <v>Obesity</v>
      </c>
      <c r="Q358">
        <v>9.07</v>
      </c>
      <c r="R358" t="str">
        <f t="shared" si="23"/>
        <v>Diabetes</v>
      </c>
      <c r="S358" t="s">
        <v>2380</v>
      </c>
      <c r="T358" t="s">
        <v>2382</v>
      </c>
      <c r="U358">
        <v>1</v>
      </c>
    </row>
    <row r="359" spans="1:21" x14ac:dyDescent="0.3">
      <c r="A359" t="s">
        <v>2015</v>
      </c>
      <c r="B359">
        <v>33.96</v>
      </c>
      <c r="C359">
        <v>4.99</v>
      </c>
      <c r="D359" t="s">
        <v>2380</v>
      </c>
      <c r="E359" t="s">
        <v>2380</v>
      </c>
      <c r="F359" t="s">
        <v>2380</v>
      </c>
      <c r="G359">
        <v>0</v>
      </c>
      <c r="H359" t="s">
        <v>2381</v>
      </c>
      <c r="L359" t="s">
        <v>2015</v>
      </c>
      <c r="M359" t="str">
        <f t="shared" si="20"/>
        <v>No</v>
      </c>
      <c r="N359" t="str">
        <f t="shared" si="21"/>
        <v>Yes</v>
      </c>
      <c r="O359">
        <v>33.96</v>
      </c>
      <c r="P359" t="str">
        <f t="shared" si="22"/>
        <v>Obesity</v>
      </c>
      <c r="Q359">
        <v>4.99</v>
      </c>
      <c r="R359" t="str">
        <f t="shared" si="23"/>
        <v>Normal</v>
      </c>
      <c r="S359" t="s">
        <v>2380</v>
      </c>
      <c r="T359" t="s">
        <v>2380</v>
      </c>
      <c r="U359">
        <v>0</v>
      </c>
    </row>
    <row r="360" spans="1:21" x14ac:dyDescent="0.3">
      <c r="A360" t="s">
        <v>2014</v>
      </c>
      <c r="B360">
        <v>26.695</v>
      </c>
      <c r="C360">
        <v>8.31</v>
      </c>
      <c r="D360" t="s">
        <v>2380</v>
      </c>
      <c r="E360" t="s">
        <v>2380</v>
      </c>
      <c r="F360" t="s">
        <v>2380</v>
      </c>
      <c r="G360">
        <v>0</v>
      </c>
      <c r="H360" t="s">
        <v>2381</v>
      </c>
      <c r="L360" t="s">
        <v>2014</v>
      </c>
      <c r="M360" t="str">
        <f t="shared" si="20"/>
        <v>No</v>
      </c>
      <c r="N360" t="str">
        <f t="shared" si="21"/>
        <v>Yes</v>
      </c>
      <c r="O360">
        <v>26.695</v>
      </c>
      <c r="P360" t="str">
        <f t="shared" si="22"/>
        <v>Over Weight</v>
      </c>
      <c r="Q360">
        <v>8.31</v>
      </c>
      <c r="R360" t="str">
        <f t="shared" si="23"/>
        <v>Diabetes</v>
      </c>
      <c r="S360" t="s">
        <v>2380</v>
      </c>
      <c r="T360" t="s">
        <v>2380</v>
      </c>
      <c r="U360">
        <v>0</v>
      </c>
    </row>
    <row r="361" spans="1:21" x14ac:dyDescent="0.3">
      <c r="A361" t="s">
        <v>2013</v>
      </c>
      <c r="B361">
        <v>18.45</v>
      </c>
      <c r="C361">
        <v>5.07</v>
      </c>
      <c r="D361" t="s">
        <v>2381</v>
      </c>
      <c r="E361" t="s">
        <v>2380</v>
      </c>
      <c r="F361" t="s">
        <v>2380</v>
      </c>
      <c r="G361">
        <v>0</v>
      </c>
      <c r="H361" t="s">
        <v>2381</v>
      </c>
      <c r="L361" t="s">
        <v>2013</v>
      </c>
      <c r="M361" t="str">
        <f t="shared" si="20"/>
        <v>Yes</v>
      </c>
      <c r="N361" t="str">
        <f t="shared" si="21"/>
        <v>Yes</v>
      </c>
      <c r="O361">
        <v>18.45</v>
      </c>
      <c r="P361" t="str">
        <f t="shared" si="22"/>
        <v>Under Weight</v>
      </c>
      <c r="Q361">
        <v>5.07</v>
      </c>
      <c r="R361" t="str">
        <f t="shared" si="23"/>
        <v>Normal</v>
      </c>
      <c r="S361" t="s">
        <v>2380</v>
      </c>
      <c r="T361" t="s">
        <v>2380</v>
      </c>
      <c r="U361">
        <v>0</v>
      </c>
    </row>
    <row r="362" spans="1:21" x14ac:dyDescent="0.3">
      <c r="A362" t="s">
        <v>2012</v>
      </c>
      <c r="B362">
        <v>33.18</v>
      </c>
      <c r="C362">
        <v>4.79</v>
      </c>
      <c r="D362" t="s">
        <v>2380</v>
      </c>
      <c r="E362" t="s">
        <v>2380</v>
      </c>
      <c r="F362" t="s">
        <v>2380</v>
      </c>
      <c r="G362">
        <v>0</v>
      </c>
      <c r="H362" t="s">
        <v>2381</v>
      </c>
      <c r="L362" t="s">
        <v>2012</v>
      </c>
      <c r="M362" t="str">
        <f t="shared" si="20"/>
        <v>No</v>
      </c>
      <c r="N362" t="str">
        <f t="shared" si="21"/>
        <v>Yes</v>
      </c>
      <c r="O362">
        <v>33.18</v>
      </c>
      <c r="P362" t="str">
        <f t="shared" si="22"/>
        <v>Obesity</v>
      </c>
      <c r="Q362">
        <v>4.79</v>
      </c>
      <c r="R362" t="str">
        <f t="shared" si="23"/>
        <v>Normal</v>
      </c>
      <c r="S362" t="s">
        <v>2380</v>
      </c>
      <c r="T362" t="s">
        <v>2380</v>
      </c>
      <c r="U362">
        <v>0</v>
      </c>
    </row>
    <row r="363" spans="1:21" x14ac:dyDescent="0.3">
      <c r="A363" t="s">
        <v>2011</v>
      </c>
      <c r="B363">
        <v>36.1</v>
      </c>
      <c r="C363">
        <v>11.39</v>
      </c>
      <c r="D363" t="s">
        <v>2381</v>
      </c>
      <c r="E363" t="s">
        <v>2380</v>
      </c>
      <c r="F363" t="s">
        <v>2380</v>
      </c>
      <c r="G363">
        <v>2</v>
      </c>
      <c r="H363" t="s">
        <v>2380</v>
      </c>
      <c r="L363" t="s">
        <v>2011</v>
      </c>
      <c r="M363" t="str">
        <f t="shared" si="20"/>
        <v>Yes</v>
      </c>
      <c r="N363" t="str">
        <f t="shared" si="21"/>
        <v>No</v>
      </c>
      <c r="O363">
        <v>36.1</v>
      </c>
      <c r="P363" t="str">
        <f t="shared" si="22"/>
        <v>Obesity</v>
      </c>
      <c r="Q363">
        <v>11.39</v>
      </c>
      <c r="R363" t="str">
        <f t="shared" si="23"/>
        <v>Diabetes</v>
      </c>
      <c r="S363" t="s">
        <v>2380</v>
      </c>
      <c r="T363" t="s">
        <v>2380</v>
      </c>
      <c r="U363">
        <v>2</v>
      </c>
    </row>
    <row r="364" spans="1:21" x14ac:dyDescent="0.3">
      <c r="A364" t="s">
        <v>2010</v>
      </c>
      <c r="B364">
        <v>22.77</v>
      </c>
      <c r="C364">
        <v>6</v>
      </c>
      <c r="D364" t="s">
        <v>2380</v>
      </c>
      <c r="E364" t="s">
        <v>2380</v>
      </c>
      <c r="F364" t="s">
        <v>2380</v>
      </c>
      <c r="G364">
        <v>0</v>
      </c>
      <c r="H364" t="s">
        <v>2381</v>
      </c>
      <c r="L364" t="s">
        <v>2010</v>
      </c>
      <c r="M364" t="str">
        <f t="shared" si="20"/>
        <v>No</v>
      </c>
      <c r="N364" t="str">
        <f t="shared" si="21"/>
        <v>Yes</v>
      </c>
      <c r="O364">
        <v>22.77</v>
      </c>
      <c r="P364" t="str">
        <f t="shared" si="22"/>
        <v>Normal Weight</v>
      </c>
      <c r="Q364">
        <v>6</v>
      </c>
      <c r="R364" t="str">
        <f t="shared" si="23"/>
        <v>Prediabetes</v>
      </c>
      <c r="S364" t="s">
        <v>2380</v>
      </c>
      <c r="T364" t="s">
        <v>2380</v>
      </c>
      <c r="U364">
        <v>0</v>
      </c>
    </row>
    <row r="365" spans="1:21" x14ac:dyDescent="0.3">
      <c r="A365" t="s">
        <v>2009</v>
      </c>
      <c r="B365">
        <v>21.24</v>
      </c>
      <c r="C365">
        <v>5.13</v>
      </c>
      <c r="D365" t="s">
        <v>2380</v>
      </c>
      <c r="E365" t="s">
        <v>2380</v>
      </c>
      <c r="F365" t="s">
        <v>2380</v>
      </c>
      <c r="G365">
        <v>0</v>
      </c>
      <c r="H365" t="s">
        <v>2381</v>
      </c>
      <c r="L365" t="s">
        <v>2009</v>
      </c>
      <c r="M365" t="str">
        <f t="shared" si="20"/>
        <v>No</v>
      </c>
      <c r="N365" t="str">
        <f t="shared" si="21"/>
        <v>Yes</v>
      </c>
      <c r="O365">
        <v>21.24</v>
      </c>
      <c r="P365" t="str">
        <f t="shared" si="22"/>
        <v>Normal Weight</v>
      </c>
      <c r="Q365">
        <v>5.13</v>
      </c>
      <c r="R365" t="str">
        <f t="shared" si="23"/>
        <v>Normal</v>
      </c>
      <c r="S365" t="s">
        <v>2380</v>
      </c>
      <c r="T365" t="s">
        <v>2380</v>
      </c>
      <c r="U365">
        <v>0</v>
      </c>
    </row>
    <row r="366" spans="1:21" x14ac:dyDescent="0.3">
      <c r="A366" t="s">
        <v>2008</v>
      </c>
      <c r="B366">
        <v>17.600000000000001</v>
      </c>
      <c r="C366">
        <v>5.26</v>
      </c>
      <c r="D366" t="s">
        <v>2381</v>
      </c>
      <c r="E366" t="s">
        <v>2380</v>
      </c>
      <c r="F366" t="s">
        <v>2380</v>
      </c>
      <c r="G366">
        <v>0</v>
      </c>
      <c r="H366" t="s">
        <v>2381</v>
      </c>
      <c r="L366" t="s">
        <v>2008</v>
      </c>
      <c r="M366" t="str">
        <f t="shared" si="20"/>
        <v>Yes</v>
      </c>
      <c r="N366" t="str">
        <f t="shared" si="21"/>
        <v>Yes</v>
      </c>
      <c r="O366">
        <v>17.600000000000001</v>
      </c>
      <c r="P366" t="str">
        <f t="shared" si="22"/>
        <v>Under Weight</v>
      </c>
      <c r="Q366">
        <v>5.26</v>
      </c>
      <c r="R366" t="str">
        <f t="shared" si="23"/>
        <v>Normal</v>
      </c>
      <c r="S366" t="s">
        <v>2380</v>
      </c>
      <c r="T366" t="s">
        <v>2380</v>
      </c>
      <c r="U366">
        <v>0</v>
      </c>
    </row>
    <row r="367" spans="1:21" x14ac:dyDescent="0.3">
      <c r="A367" t="s">
        <v>2007</v>
      </c>
      <c r="B367">
        <v>26.29</v>
      </c>
      <c r="C367">
        <v>6.84</v>
      </c>
      <c r="D367" t="s">
        <v>2380</v>
      </c>
      <c r="E367" t="s">
        <v>2380</v>
      </c>
      <c r="F367" t="s">
        <v>2380</v>
      </c>
      <c r="G367">
        <v>0</v>
      </c>
      <c r="H367" t="s">
        <v>2381</v>
      </c>
      <c r="L367" t="s">
        <v>2007</v>
      </c>
      <c r="M367" t="str">
        <f t="shared" si="20"/>
        <v>No</v>
      </c>
      <c r="N367" t="str">
        <f t="shared" si="21"/>
        <v>Yes</v>
      </c>
      <c r="O367">
        <v>26.29</v>
      </c>
      <c r="P367" t="str">
        <f t="shared" si="22"/>
        <v>Over Weight</v>
      </c>
      <c r="Q367">
        <v>6.84</v>
      </c>
      <c r="R367" t="str">
        <f t="shared" si="23"/>
        <v>Diabetes</v>
      </c>
      <c r="S367" t="s">
        <v>2380</v>
      </c>
      <c r="T367" t="s">
        <v>2380</v>
      </c>
      <c r="U367">
        <v>0</v>
      </c>
    </row>
    <row r="368" spans="1:21" x14ac:dyDescent="0.3">
      <c r="A368" t="s">
        <v>2006</v>
      </c>
      <c r="B368">
        <v>35.31</v>
      </c>
      <c r="C368">
        <v>9.0399999999999991</v>
      </c>
      <c r="D368" t="s">
        <v>2380</v>
      </c>
      <c r="E368" t="s">
        <v>2380</v>
      </c>
      <c r="F368" t="s">
        <v>2380</v>
      </c>
      <c r="G368">
        <v>0</v>
      </c>
      <c r="H368" t="s">
        <v>2380</v>
      </c>
      <c r="L368" t="s">
        <v>2006</v>
      </c>
      <c r="M368" t="str">
        <f t="shared" si="20"/>
        <v>No</v>
      </c>
      <c r="N368" t="str">
        <f t="shared" si="21"/>
        <v>No</v>
      </c>
      <c r="O368">
        <v>35.31</v>
      </c>
      <c r="P368" t="str">
        <f t="shared" si="22"/>
        <v>Obesity</v>
      </c>
      <c r="Q368">
        <v>9.0399999999999991</v>
      </c>
      <c r="R368" t="str">
        <f t="shared" si="23"/>
        <v>Diabetes</v>
      </c>
      <c r="S368" t="s">
        <v>2380</v>
      </c>
      <c r="T368" t="s">
        <v>2380</v>
      </c>
      <c r="U368">
        <v>0</v>
      </c>
    </row>
    <row r="369" spans="1:21" x14ac:dyDescent="0.3">
      <c r="A369" t="s">
        <v>2005</v>
      </c>
      <c r="B369">
        <v>27.04</v>
      </c>
      <c r="C369">
        <v>4.0999999999999996</v>
      </c>
      <c r="D369" t="s">
        <v>2380</v>
      </c>
      <c r="E369" t="s">
        <v>2380</v>
      </c>
      <c r="F369" t="s">
        <v>2380</v>
      </c>
      <c r="G369">
        <v>1</v>
      </c>
      <c r="H369" t="s">
        <v>2381</v>
      </c>
      <c r="L369" t="s">
        <v>2005</v>
      </c>
      <c r="M369" t="str">
        <f t="shared" si="20"/>
        <v>No</v>
      </c>
      <c r="N369" t="str">
        <f t="shared" si="21"/>
        <v>Yes</v>
      </c>
      <c r="O369">
        <v>27.04</v>
      </c>
      <c r="P369" t="str">
        <f t="shared" si="22"/>
        <v>Over Weight</v>
      </c>
      <c r="Q369">
        <v>4.0999999999999996</v>
      </c>
      <c r="R369" t="str">
        <f t="shared" si="23"/>
        <v>Normal</v>
      </c>
      <c r="S369" t="s">
        <v>2380</v>
      </c>
      <c r="T369" t="s">
        <v>2380</v>
      </c>
      <c r="U369">
        <v>1</v>
      </c>
    </row>
    <row r="370" spans="1:21" x14ac:dyDescent="0.3">
      <c r="A370" t="s">
        <v>2004</v>
      </c>
      <c r="B370">
        <v>30.23</v>
      </c>
      <c r="C370">
        <v>4.2300000000000004</v>
      </c>
      <c r="D370" t="s">
        <v>2381</v>
      </c>
      <c r="E370" t="s">
        <v>2380</v>
      </c>
      <c r="F370" t="s">
        <v>2382</v>
      </c>
      <c r="G370">
        <v>1</v>
      </c>
      <c r="H370" t="s">
        <v>2381</v>
      </c>
      <c r="L370" t="s">
        <v>2004</v>
      </c>
      <c r="M370" t="str">
        <f t="shared" si="20"/>
        <v>Yes</v>
      </c>
      <c r="N370" t="str">
        <f t="shared" si="21"/>
        <v>Yes</v>
      </c>
      <c r="O370">
        <v>30.23</v>
      </c>
      <c r="P370" t="str">
        <f t="shared" si="22"/>
        <v>Obesity</v>
      </c>
      <c r="Q370">
        <v>4.2300000000000004</v>
      </c>
      <c r="R370" t="str">
        <f t="shared" si="23"/>
        <v>Normal</v>
      </c>
      <c r="S370" t="s">
        <v>2380</v>
      </c>
      <c r="T370" t="s">
        <v>2382</v>
      </c>
      <c r="U370">
        <v>1</v>
      </c>
    </row>
    <row r="371" spans="1:21" x14ac:dyDescent="0.3">
      <c r="A371" t="s">
        <v>2003</v>
      </c>
      <c r="B371">
        <v>30.6</v>
      </c>
      <c r="C371">
        <v>6.48</v>
      </c>
      <c r="D371" t="s">
        <v>2381</v>
      </c>
      <c r="E371" t="s">
        <v>2380</v>
      </c>
      <c r="F371" t="s">
        <v>2382</v>
      </c>
      <c r="G371">
        <v>1</v>
      </c>
      <c r="H371" t="s">
        <v>2381</v>
      </c>
      <c r="L371" t="s">
        <v>2003</v>
      </c>
      <c r="M371" t="str">
        <f t="shared" si="20"/>
        <v>Yes</v>
      </c>
      <c r="N371" t="str">
        <f t="shared" si="21"/>
        <v>Yes</v>
      </c>
      <c r="O371">
        <v>30.6</v>
      </c>
      <c r="P371" t="str">
        <f t="shared" si="22"/>
        <v>Obesity</v>
      </c>
      <c r="Q371">
        <v>6.48</v>
      </c>
      <c r="R371" t="str">
        <f t="shared" si="23"/>
        <v>Prediabetes</v>
      </c>
      <c r="S371" t="s">
        <v>2380</v>
      </c>
      <c r="T371" t="s">
        <v>2382</v>
      </c>
      <c r="U371">
        <v>1</v>
      </c>
    </row>
    <row r="372" spans="1:21" x14ac:dyDescent="0.3">
      <c r="A372" t="s">
        <v>2002</v>
      </c>
      <c r="B372">
        <v>26.8</v>
      </c>
      <c r="C372">
        <v>5.53</v>
      </c>
      <c r="D372" t="s">
        <v>2380</v>
      </c>
      <c r="E372" t="s">
        <v>2380</v>
      </c>
      <c r="F372" t="s">
        <v>2380</v>
      </c>
      <c r="G372">
        <v>1</v>
      </c>
      <c r="H372" t="s">
        <v>2381</v>
      </c>
      <c r="L372" t="s">
        <v>2002</v>
      </c>
      <c r="M372" t="str">
        <f t="shared" si="20"/>
        <v>No</v>
      </c>
      <c r="N372" t="str">
        <f t="shared" si="21"/>
        <v>Yes</v>
      </c>
      <c r="O372">
        <v>26.8</v>
      </c>
      <c r="P372" t="str">
        <f t="shared" si="22"/>
        <v>Over Weight</v>
      </c>
      <c r="Q372">
        <v>5.53</v>
      </c>
      <c r="R372" t="str">
        <f t="shared" si="23"/>
        <v>Normal</v>
      </c>
      <c r="S372" t="s">
        <v>2380</v>
      </c>
      <c r="T372" t="s">
        <v>2380</v>
      </c>
      <c r="U372">
        <v>1</v>
      </c>
    </row>
    <row r="373" spans="1:21" x14ac:dyDescent="0.3">
      <c r="A373" t="s">
        <v>2001</v>
      </c>
      <c r="B373">
        <v>16.86</v>
      </c>
      <c r="C373">
        <v>4.07</v>
      </c>
      <c r="D373" t="s">
        <v>2381</v>
      </c>
      <c r="E373" t="s">
        <v>2380</v>
      </c>
      <c r="F373" t="s">
        <v>2380</v>
      </c>
      <c r="G373">
        <v>0</v>
      </c>
      <c r="H373" t="s">
        <v>2381</v>
      </c>
      <c r="L373" t="s">
        <v>2001</v>
      </c>
      <c r="M373" t="str">
        <f t="shared" si="20"/>
        <v>Yes</v>
      </c>
      <c r="N373" t="str">
        <f t="shared" si="21"/>
        <v>Yes</v>
      </c>
      <c r="O373">
        <v>16.86</v>
      </c>
      <c r="P373" t="str">
        <f t="shared" si="22"/>
        <v>Under Weight</v>
      </c>
      <c r="Q373">
        <v>4.07</v>
      </c>
      <c r="R373" t="str">
        <f t="shared" si="23"/>
        <v>Normal</v>
      </c>
      <c r="S373" t="s">
        <v>2380</v>
      </c>
      <c r="T373" t="s">
        <v>2380</v>
      </c>
      <c r="U373">
        <v>0</v>
      </c>
    </row>
    <row r="374" spans="1:21" x14ac:dyDescent="0.3">
      <c r="A374" t="s">
        <v>2000</v>
      </c>
      <c r="B374">
        <v>16.3</v>
      </c>
      <c r="C374">
        <v>5.51</v>
      </c>
      <c r="D374" t="s">
        <v>2380</v>
      </c>
      <c r="E374" t="s">
        <v>2380</v>
      </c>
      <c r="F374" t="s">
        <v>2380</v>
      </c>
      <c r="G374">
        <v>1</v>
      </c>
      <c r="H374" t="s">
        <v>2381</v>
      </c>
      <c r="L374" t="s">
        <v>2000</v>
      </c>
      <c r="M374" t="str">
        <f t="shared" si="20"/>
        <v>No</v>
      </c>
      <c r="N374" t="str">
        <f t="shared" si="21"/>
        <v>Yes</v>
      </c>
      <c r="O374">
        <v>16.3</v>
      </c>
      <c r="P374" t="str">
        <f t="shared" si="22"/>
        <v>Under Weight</v>
      </c>
      <c r="Q374">
        <v>5.51</v>
      </c>
      <c r="R374" t="str">
        <f t="shared" si="23"/>
        <v>Normal</v>
      </c>
      <c r="S374" t="s">
        <v>2380</v>
      </c>
      <c r="T374" t="s">
        <v>2380</v>
      </c>
      <c r="U374">
        <v>1</v>
      </c>
    </row>
    <row r="375" spans="1:21" x14ac:dyDescent="0.3">
      <c r="A375" t="s">
        <v>1999</v>
      </c>
      <c r="B375">
        <v>29.81</v>
      </c>
      <c r="C375">
        <v>11.66</v>
      </c>
      <c r="D375" t="s">
        <v>2380</v>
      </c>
      <c r="E375" t="s">
        <v>2380</v>
      </c>
      <c r="F375" t="s">
        <v>2380</v>
      </c>
      <c r="G375">
        <v>0</v>
      </c>
      <c r="H375" t="s">
        <v>2381</v>
      </c>
      <c r="L375" t="s">
        <v>1999</v>
      </c>
      <c r="M375" t="str">
        <f t="shared" si="20"/>
        <v>No</v>
      </c>
      <c r="N375" t="str">
        <f t="shared" si="21"/>
        <v>Yes</v>
      </c>
      <c r="O375">
        <v>29.81</v>
      </c>
      <c r="P375" t="str">
        <f t="shared" si="22"/>
        <v>Over Weight</v>
      </c>
      <c r="Q375">
        <v>11.66</v>
      </c>
      <c r="R375" t="str">
        <f t="shared" si="23"/>
        <v>Diabetes</v>
      </c>
      <c r="S375" t="s">
        <v>2380</v>
      </c>
      <c r="T375" t="s">
        <v>2380</v>
      </c>
      <c r="U375">
        <v>0</v>
      </c>
    </row>
    <row r="376" spans="1:21" x14ac:dyDescent="0.3">
      <c r="A376" t="s">
        <v>1998</v>
      </c>
      <c r="B376">
        <v>16.329999999999998</v>
      </c>
      <c r="C376">
        <v>7.26</v>
      </c>
      <c r="D376" t="s">
        <v>2381</v>
      </c>
      <c r="E376" t="s">
        <v>2380</v>
      </c>
      <c r="F376" t="s">
        <v>2380</v>
      </c>
      <c r="G376">
        <v>0</v>
      </c>
      <c r="H376" t="s">
        <v>2381</v>
      </c>
      <c r="L376" t="s">
        <v>1998</v>
      </c>
      <c r="M376" t="str">
        <f t="shared" si="20"/>
        <v>Yes</v>
      </c>
      <c r="N376" t="str">
        <f t="shared" si="21"/>
        <v>Yes</v>
      </c>
      <c r="O376">
        <v>16.329999999999998</v>
      </c>
      <c r="P376" t="str">
        <f t="shared" si="22"/>
        <v>Under Weight</v>
      </c>
      <c r="Q376">
        <v>7.26</v>
      </c>
      <c r="R376" t="str">
        <f t="shared" si="23"/>
        <v>Diabetes</v>
      </c>
      <c r="S376" t="s">
        <v>2380</v>
      </c>
      <c r="T376" t="s">
        <v>2380</v>
      </c>
      <c r="U376">
        <v>0</v>
      </c>
    </row>
    <row r="377" spans="1:21" x14ac:dyDescent="0.3">
      <c r="A377" t="s">
        <v>1997</v>
      </c>
      <c r="B377">
        <v>16.37</v>
      </c>
      <c r="C377">
        <v>4.79</v>
      </c>
      <c r="D377" t="s">
        <v>2381</v>
      </c>
      <c r="E377" t="s">
        <v>2380</v>
      </c>
      <c r="F377" t="s">
        <v>2380</v>
      </c>
      <c r="G377">
        <v>0</v>
      </c>
      <c r="H377" t="s">
        <v>2381</v>
      </c>
      <c r="L377" t="s">
        <v>1997</v>
      </c>
      <c r="M377" t="str">
        <f t="shared" si="20"/>
        <v>Yes</v>
      </c>
      <c r="N377" t="str">
        <f t="shared" si="21"/>
        <v>Yes</v>
      </c>
      <c r="O377">
        <v>16.37</v>
      </c>
      <c r="P377" t="str">
        <f t="shared" si="22"/>
        <v>Under Weight</v>
      </c>
      <c r="Q377">
        <v>4.79</v>
      </c>
      <c r="R377" t="str">
        <f t="shared" si="23"/>
        <v>Normal</v>
      </c>
      <c r="S377" t="s">
        <v>2380</v>
      </c>
      <c r="T377" t="s">
        <v>2380</v>
      </c>
      <c r="U377">
        <v>0</v>
      </c>
    </row>
    <row r="378" spans="1:21" x14ac:dyDescent="0.3">
      <c r="A378" t="s">
        <v>1996</v>
      </c>
      <c r="B378">
        <v>22.42</v>
      </c>
      <c r="C378">
        <v>4.68</v>
      </c>
      <c r="D378" t="s">
        <v>2381</v>
      </c>
      <c r="E378" t="s">
        <v>2380</v>
      </c>
      <c r="F378" t="s">
        <v>2380</v>
      </c>
      <c r="G378">
        <v>1</v>
      </c>
      <c r="H378" t="s">
        <v>2380</v>
      </c>
      <c r="L378" t="s">
        <v>1996</v>
      </c>
      <c r="M378" t="str">
        <f t="shared" si="20"/>
        <v>Yes</v>
      </c>
      <c r="N378" t="str">
        <f t="shared" si="21"/>
        <v>No</v>
      </c>
      <c r="O378">
        <v>22.42</v>
      </c>
      <c r="P378" t="str">
        <f t="shared" si="22"/>
        <v>Normal Weight</v>
      </c>
      <c r="Q378">
        <v>4.68</v>
      </c>
      <c r="R378" t="str">
        <f t="shared" si="23"/>
        <v>Normal</v>
      </c>
      <c r="S378" t="s">
        <v>2380</v>
      </c>
      <c r="T378" t="s">
        <v>2380</v>
      </c>
      <c r="U378">
        <v>1</v>
      </c>
    </row>
    <row r="379" spans="1:21" x14ac:dyDescent="0.3">
      <c r="A379" t="s">
        <v>1995</v>
      </c>
      <c r="B379">
        <v>31.35</v>
      </c>
      <c r="C379">
        <v>4.33</v>
      </c>
      <c r="D379" t="s">
        <v>2381</v>
      </c>
      <c r="E379" t="s">
        <v>2380</v>
      </c>
      <c r="F379" t="s">
        <v>2382</v>
      </c>
      <c r="G379">
        <v>1</v>
      </c>
      <c r="H379" t="s">
        <v>2380</v>
      </c>
      <c r="L379" t="s">
        <v>1995</v>
      </c>
      <c r="M379" t="str">
        <f t="shared" si="20"/>
        <v>Yes</v>
      </c>
      <c r="N379" t="str">
        <f t="shared" si="21"/>
        <v>No</v>
      </c>
      <c r="O379">
        <v>31.35</v>
      </c>
      <c r="P379" t="str">
        <f t="shared" si="22"/>
        <v>Obesity</v>
      </c>
      <c r="Q379">
        <v>4.33</v>
      </c>
      <c r="R379" t="str">
        <f t="shared" si="23"/>
        <v>Normal</v>
      </c>
      <c r="S379" t="s">
        <v>2380</v>
      </c>
      <c r="T379" t="s">
        <v>2382</v>
      </c>
      <c r="U379">
        <v>1</v>
      </c>
    </row>
    <row r="380" spans="1:21" x14ac:dyDescent="0.3">
      <c r="A380" t="s">
        <v>1994</v>
      </c>
      <c r="B380">
        <v>31.9</v>
      </c>
      <c r="C380">
        <v>11.89</v>
      </c>
      <c r="D380" t="s">
        <v>2380</v>
      </c>
      <c r="E380" t="s">
        <v>2380</v>
      </c>
      <c r="F380" t="s">
        <v>2380</v>
      </c>
      <c r="G380">
        <v>0</v>
      </c>
      <c r="H380" t="s">
        <v>2380</v>
      </c>
      <c r="L380" t="s">
        <v>1994</v>
      </c>
      <c r="M380" t="str">
        <f t="shared" si="20"/>
        <v>No</v>
      </c>
      <c r="N380" t="str">
        <f t="shared" si="21"/>
        <v>No</v>
      </c>
      <c r="O380">
        <v>31.9</v>
      </c>
      <c r="P380" t="str">
        <f t="shared" si="22"/>
        <v>Obesity</v>
      </c>
      <c r="Q380">
        <v>11.89</v>
      </c>
      <c r="R380" t="str">
        <f t="shared" si="23"/>
        <v>Diabetes</v>
      </c>
      <c r="S380" t="s">
        <v>2380</v>
      </c>
      <c r="T380" t="s">
        <v>2380</v>
      </c>
      <c r="U380">
        <v>0</v>
      </c>
    </row>
    <row r="381" spans="1:21" x14ac:dyDescent="0.3">
      <c r="A381" t="s">
        <v>1993</v>
      </c>
      <c r="B381">
        <v>30.6</v>
      </c>
      <c r="C381">
        <v>5.24</v>
      </c>
      <c r="D381" t="s">
        <v>2380</v>
      </c>
      <c r="E381" t="s">
        <v>2380</v>
      </c>
      <c r="F381" t="s">
        <v>2380</v>
      </c>
      <c r="G381">
        <v>0</v>
      </c>
      <c r="H381" t="s">
        <v>2381</v>
      </c>
      <c r="L381" t="s">
        <v>1993</v>
      </c>
      <c r="M381" t="str">
        <f t="shared" si="20"/>
        <v>No</v>
      </c>
      <c r="N381" t="str">
        <f t="shared" si="21"/>
        <v>Yes</v>
      </c>
      <c r="O381">
        <v>30.6</v>
      </c>
      <c r="P381" t="str">
        <f t="shared" si="22"/>
        <v>Obesity</v>
      </c>
      <c r="Q381">
        <v>5.24</v>
      </c>
      <c r="R381" t="str">
        <f t="shared" si="23"/>
        <v>Normal</v>
      </c>
      <c r="S381" t="s">
        <v>2380</v>
      </c>
      <c r="T381" t="s">
        <v>2380</v>
      </c>
      <c r="U381">
        <v>0</v>
      </c>
    </row>
    <row r="382" spans="1:21" x14ac:dyDescent="0.3">
      <c r="A382" t="s">
        <v>1992</v>
      </c>
      <c r="B382">
        <v>28.975000000000001</v>
      </c>
      <c r="C382">
        <v>7.63</v>
      </c>
      <c r="D382" t="s">
        <v>2380</v>
      </c>
      <c r="E382" t="s">
        <v>2380</v>
      </c>
      <c r="F382" t="s">
        <v>2380</v>
      </c>
      <c r="G382">
        <v>0</v>
      </c>
      <c r="H382" t="s">
        <v>2381</v>
      </c>
      <c r="L382" t="s">
        <v>1992</v>
      </c>
      <c r="M382" t="str">
        <f t="shared" si="20"/>
        <v>No</v>
      </c>
      <c r="N382" t="str">
        <f t="shared" si="21"/>
        <v>Yes</v>
      </c>
      <c r="O382">
        <v>28.975000000000001</v>
      </c>
      <c r="P382" t="str">
        <f t="shared" si="22"/>
        <v>Over Weight</v>
      </c>
      <c r="Q382">
        <v>7.63</v>
      </c>
      <c r="R382" t="str">
        <f t="shared" si="23"/>
        <v>Diabetes</v>
      </c>
      <c r="S382" t="s">
        <v>2380</v>
      </c>
      <c r="T382" t="s">
        <v>2380</v>
      </c>
      <c r="U382">
        <v>0</v>
      </c>
    </row>
    <row r="383" spans="1:21" x14ac:dyDescent="0.3">
      <c r="A383" t="s">
        <v>1991</v>
      </c>
      <c r="B383">
        <v>24.86</v>
      </c>
      <c r="C383">
        <v>8.92</v>
      </c>
      <c r="D383" t="s">
        <v>2381</v>
      </c>
      <c r="E383" t="s">
        <v>2380</v>
      </c>
      <c r="F383" t="s">
        <v>2380</v>
      </c>
      <c r="G383">
        <v>2</v>
      </c>
      <c r="H383" t="s">
        <v>2380</v>
      </c>
      <c r="L383" t="s">
        <v>1991</v>
      </c>
      <c r="M383" t="str">
        <f t="shared" si="20"/>
        <v>Yes</v>
      </c>
      <c r="N383" t="str">
        <f t="shared" si="21"/>
        <v>No</v>
      </c>
      <c r="O383">
        <v>24.86</v>
      </c>
      <c r="P383" t="str">
        <f t="shared" si="22"/>
        <v>Normal Weight</v>
      </c>
      <c r="Q383">
        <v>8.92</v>
      </c>
      <c r="R383" t="str">
        <f t="shared" si="23"/>
        <v>Diabetes</v>
      </c>
      <c r="S383" t="s">
        <v>2380</v>
      </c>
      <c r="T383" t="s">
        <v>2380</v>
      </c>
      <c r="U383">
        <v>2</v>
      </c>
    </row>
    <row r="384" spans="1:21" x14ac:dyDescent="0.3">
      <c r="A384" t="s">
        <v>1990</v>
      </c>
      <c r="B384">
        <v>19.54</v>
      </c>
      <c r="C384">
        <v>5.37</v>
      </c>
      <c r="D384" t="s">
        <v>2380</v>
      </c>
      <c r="E384" t="s">
        <v>2380</v>
      </c>
      <c r="F384" t="s">
        <v>2380</v>
      </c>
      <c r="G384">
        <v>0</v>
      </c>
      <c r="H384" t="s">
        <v>2381</v>
      </c>
      <c r="L384" t="s">
        <v>1990</v>
      </c>
      <c r="M384" t="str">
        <f t="shared" si="20"/>
        <v>No</v>
      </c>
      <c r="N384" t="str">
        <f t="shared" si="21"/>
        <v>Yes</v>
      </c>
      <c r="O384">
        <v>19.54</v>
      </c>
      <c r="P384" t="str">
        <f t="shared" si="22"/>
        <v>Normal Weight</v>
      </c>
      <c r="Q384">
        <v>5.37</v>
      </c>
      <c r="R384" t="str">
        <f t="shared" si="23"/>
        <v>Normal</v>
      </c>
      <c r="S384" t="s">
        <v>2380</v>
      </c>
      <c r="T384" t="s">
        <v>2380</v>
      </c>
      <c r="U384">
        <v>0</v>
      </c>
    </row>
    <row r="385" spans="1:21" x14ac:dyDescent="0.3">
      <c r="A385" t="s">
        <v>1989</v>
      </c>
      <c r="B385">
        <v>26.74</v>
      </c>
      <c r="C385">
        <v>4.3099999999999996</v>
      </c>
      <c r="D385" t="s">
        <v>2380</v>
      </c>
      <c r="E385" t="s">
        <v>2380</v>
      </c>
      <c r="F385" t="s">
        <v>2380</v>
      </c>
      <c r="G385">
        <v>0</v>
      </c>
      <c r="H385" t="s">
        <v>2381</v>
      </c>
      <c r="L385" t="s">
        <v>1989</v>
      </c>
      <c r="M385" t="str">
        <f t="shared" si="20"/>
        <v>No</v>
      </c>
      <c r="N385" t="str">
        <f t="shared" si="21"/>
        <v>Yes</v>
      </c>
      <c r="O385">
        <v>26.74</v>
      </c>
      <c r="P385" t="str">
        <f t="shared" si="22"/>
        <v>Over Weight</v>
      </c>
      <c r="Q385">
        <v>4.3099999999999996</v>
      </c>
      <c r="R385" t="str">
        <f t="shared" si="23"/>
        <v>Normal</v>
      </c>
      <c r="S385" t="s">
        <v>2380</v>
      </c>
      <c r="T385" t="s">
        <v>2380</v>
      </c>
      <c r="U385">
        <v>0</v>
      </c>
    </row>
    <row r="386" spans="1:21" x14ac:dyDescent="0.3">
      <c r="A386" t="s">
        <v>1988</v>
      </c>
      <c r="B386">
        <v>22.99</v>
      </c>
      <c r="C386">
        <v>10.46</v>
      </c>
      <c r="D386" t="s">
        <v>2380</v>
      </c>
      <c r="E386" t="s">
        <v>2380</v>
      </c>
      <c r="F386" t="s">
        <v>2380</v>
      </c>
      <c r="G386">
        <v>3</v>
      </c>
      <c r="H386" t="s">
        <v>2381</v>
      </c>
      <c r="L386" t="s">
        <v>1988</v>
      </c>
      <c r="M386" t="str">
        <f t="shared" si="20"/>
        <v>No</v>
      </c>
      <c r="N386" t="str">
        <f t="shared" si="21"/>
        <v>Yes</v>
      </c>
      <c r="O386">
        <v>22.99</v>
      </c>
      <c r="P386" t="str">
        <f t="shared" si="22"/>
        <v>Normal Weight</v>
      </c>
      <c r="Q386">
        <v>10.46</v>
      </c>
      <c r="R386" t="str">
        <f t="shared" si="23"/>
        <v>Diabetes</v>
      </c>
      <c r="S386" t="s">
        <v>2380</v>
      </c>
      <c r="T386" t="s">
        <v>2380</v>
      </c>
      <c r="U386">
        <v>3</v>
      </c>
    </row>
    <row r="387" spans="1:21" x14ac:dyDescent="0.3">
      <c r="A387" t="s">
        <v>1987</v>
      </c>
      <c r="B387">
        <v>31.46</v>
      </c>
      <c r="C387">
        <v>7.39</v>
      </c>
      <c r="D387" t="s">
        <v>2380</v>
      </c>
      <c r="E387" t="s">
        <v>2380</v>
      </c>
      <c r="F387" t="s">
        <v>2380</v>
      </c>
      <c r="G387">
        <v>0</v>
      </c>
      <c r="H387" t="s">
        <v>2380</v>
      </c>
      <c r="L387" t="s">
        <v>1987</v>
      </c>
      <c r="M387" t="str">
        <f t="shared" ref="M387:M450" si="24">PROPER(D387)</f>
        <v>No</v>
      </c>
      <c r="N387" t="str">
        <f t="shared" ref="N387:N450" si="25">PROPER(H387)</f>
        <v>No</v>
      </c>
      <c r="O387">
        <v>31.46</v>
      </c>
      <c r="P387" t="str">
        <f t="shared" si="22"/>
        <v>Obesity</v>
      </c>
      <c r="Q387">
        <v>7.39</v>
      </c>
      <c r="R387" t="str">
        <f t="shared" si="23"/>
        <v>Diabetes</v>
      </c>
      <c r="S387" t="s">
        <v>2380</v>
      </c>
      <c r="T387" t="s">
        <v>2380</v>
      </c>
      <c r="U387">
        <v>0</v>
      </c>
    </row>
    <row r="388" spans="1:21" x14ac:dyDescent="0.3">
      <c r="A388" t="s">
        <v>1986</v>
      </c>
      <c r="B388">
        <v>30.86</v>
      </c>
      <c r="C388">
        <v>6.18</v>
      </c>
      <c r="D388" t="s">
        <v>2380</v>
      </c>
      <c r="E388" t="s">
        <v>2381</v>
      </c>
      <c r="F388" t="s">
        <v>2380</v>
      </c>
      <c r="G388">
        <v>2</v>
      </c>
      <c r="H388" t="s">
        <v>2381</v>
      </c>
      <c r="L388" t="s">
        <v>1986</v>
      </c>
      <c r="M388" t="str">
        <f t="shared" si="24"/>
        <v>No</v>
      </c>
      <c r="N388" t="str">
        <f t="shared" si="25"/>
        <v>Yes</v>
      </c>
      <c r="O388">
        <v>30.86</v>
      </c>
      <c r="P388" t="str">
        <f t="shared" ref="P388:P451" si="26">IF(O388&lt;18.5,"Under Weight",IF(O388&lt;25,"Normal Weight",IF(O388&lt;30,"Over Weight","Obesity")))</f>
        <v>Obesity</v>
      </c>
      <c r="Q388">
        <v>6.18</v>
      </c>
      <c r="R388" t="str">
        <f t="shared" ref="R388:R451" si="27">IF(Q388&lt;5.7,"Normal",IF(Q388&lt;6.5,"Prediabetes","Diabetes"))</f>
        <v>Prediabetes</v>
      </c>
      <c r="S388" t="s">
        <v>2381</v>
      </c>
      <c r="T388" t="s">
        <v>2380</v>
      </c>
      <c r="U388">
        <v>2</v>
      </c>
    </row>
    <row r="389" spans="1:21" x14ac:dyDescent="0.3">
      <c r="A389" t="s">
        <v>1985</v>
      </c>
      <c r="B389">
        <v>31.96</v>
      </c>
      <c r="C389">
        <v>8.86</v>
      </c>
      <c r="D389" t="s">
        <v>2380</v>
      </c>
      <c r="E389" t="s">
        <v>2380</v>
      </c>
      <c r="F389" t="s">
        <v>2380</v>
      </c>
      <c r="G389">
        <v>0</v>
      </c>
      <c r="H389" t="s">
        <v>2381</v>
      </c>
      <c r="L389" t="s">
        <v>1985</v>
      </c>
      <c r="M389" t="str">
        <f t="shared" si="24"/>
        <v>No</v>
      </c>
      <c r="N389" t="str">
        <f t="shared" si="25"/>
        <v>Yes</v>
      </c>
      <c r="O389">
        <v>31.96</v>
      </c>
      <c r="P389" t="str">
        <f t="shared" si="26"/>
        <v>Obesity</v>
      </c>
      <c r="Q389">
        <v>8.86</v>
      </c>
      <c r="R389" t="str">
        <f t="shared" si="27"/>
        <v>Diabetes</v>
      </c>
      <c r="S389" t="s">
        <v>2380</v>
      </c>
      <c r="T389" t="s">
        <v>2380</v>
      </c>
      <c r="U389">
        <v>0</v>
      </c>
    </row>
    <row r="390" spans="1:21" x14ac:dyDescent="0.3">
      <c r="A390" t="s">
        <v>1984</v>
      </c>
      <c r="B390">
        <v>23.76</v>
      </c>
      <c r="C390">
        <v>10.96</v>
      </c>
      <c r="D390" t="s">
        <v>2380</v>
      </c>
      <c r="E390" t="s">
        <v>2380</v>
      </c>
      <c r="F390" t="s">
        <v>2380</v>
      </c>
      <c r="G390">
        <v>3</v>
      </c>
      <c r="H390" t="s">
        <v>2381</v>
      </c>
      <c r="L390" t="s">
        <v>1984</v>
      </c>
      <c r="M390" t="str">
        <f t="shared" si="24"/>
        <v>No</v>
      </c>
      <c r="N390" t="str">
        <f t="shared" si="25"/>
        <v>Yes</v>
      </c>
      <c r="O390">
        <v>23.76</v>
      </c>
      <c r="P390" t="str">
        <f t="shared" si="26"/>
        <v>Normal Weight</v>
      </c>
      <c r="Q390">
        <v>10.96</v>
      </c>
      <c r="R390" t="str">
        <f t="shared" si="27"/>
        <v>Diabetes</v>
      </c>
      <c r="S390" t="s">
        <v>2380</v>
      </c>
      <c r="T390" t="s">
        <v>2380</v>
      </c>
      <c r="U390">
        <v>3</v>
      </c>
    </row>
    <row r="391" spans="1:21" x14ac:dyDescent="0.3">
      <c r="A391" t="s">
        <v>1983</v>
      </c>
      <c r="B391">
        <v>19.38</v>
      </c>
      <c r="C391">
        <v>6.28</v>
      </c>
      <c r="D391" t="s">
        <v>2380</v>
      </c>
      <c r="E391" t="s">
        <v>2380</v>
      </c>
      <c r="F391" t="s">
        <v>2380</v>
      </c>
      <c r="G391">
        <v>0</v>
      </c>
      <c r="H391" t="s">
        <v>2381</v>
      </c>
      <c r="L391" t="s">
        <v>1983</v>
      </c>
      <c r="M391" t="str">
        <f t="shared" si="24"/>
        <v>No</v>
      </c>
      <c r="N391" t="str">
        <f t="shared" si="25"/>
        <v>Yes</v>
      </c>
      <c r="O391">
        <v>19.38</v>
      </c>
      <c r="P391" t="str">
        <f t="shared" si="26"/>
        <v>Normal Weight</v>
      </c>
      <c r="Q391">
        <v>6.28</v>
      </c>
      <c r="R391" t="str">
        <f t="shared" si="27"/>
        <v>Prediabetes</v>
      </c>
      <c r="S391" t="s">
        <v>2380</v>
      </c>
      <c r="T391" t="s">
        <v>2380</v>
      </c>
      <c r="U391">
        <v>0</v>
      </c>
    </row>
    <row r="392" spans="1:21" x14ac:dyDescent="0.3">
      <c r="A392" t="s">
        <v>1982</v>
      </c>
      <c r="B392">
        <v>16.21</v>
      </c>
      <c r="C392">
        <v>6.29</v>
      </c>
      <c r="D392" t="s">
        <v>2381</v>
      </c>
      <c r="E392" t="s">
        <v>2380</v>
      </c>
      <c r="F392" t="s">
        <v>2380</v>
      </c>
      <c r="G392">
        <v>1</v>
      </c>
      <c r="H392" t="s">
        <v>2381</v>
      </c>
      <c r="L392" t="s">
        <v>1982</v>
      </c>
      <c r="M392" t="str">
        <f t="shared" si="24"/>
        <v>Yes</v>
      </c>
      <c r="N392" t="str">
        <f t="shared" si="25"/>
        <v>Yes</v>
      </c>
      <c r="O392">
        <v>16.21</v>
      </c>
      <c r="P392" t="str">
        <f t="shared" si="26"/>
        <v>Under Weight</v>
      </c>
      <c r="Q392">
        <v>6.29</v>
      </c>
      <c r="R392" t="str">
        <f t="shared" si="27"/>
        <v>Prediabetes</v>
      </c>
      <c r="S392" t="s">
        <v>2380</v>
      </c>
      <c r="T392" t="s">
        <v>2380</v>
      </c>
      <c r="U392">
        <v>1</v>
      </c>
    </row>
    <row r="393" spans="1:21" x14ac:dyDescent="0.3">
      <c r="A393" t="s">
        <v>1981</v>
      </c>
      <c r="B393">
        <v>32.54</v>
      </c>
      <c r="C393">
        <v>4.0199999999999996</v>
      </c>
      <c r="D393" t="s">
        <v>2380</v>
      </c>
      <c r="E393" t="s">
        <v>2381</v>
      </c>
      <c r="F393" t="s">
        <v>2380</v>
      </c>
      <c r="G393">
        <v>1</v>
      </c>
      <c r="H393" t="s">
        <v>2381</v>
      </c>
      <c r="L393" t="s">
        <v>1981</v>
      </c>
      <c r="M393" t="str">
        <f t="shared" si="24"/>
        <v>No</v>
      </c>
      <c r="N393" t="str">
        <f t="shared" si="25"/>
        <v>Yes</v>
      </c>
      <c r="O393">
        <v>32.54</v>
      </c>
      <c r="P393" t="str">
        <f t="shared" si="26"/>
        <v>Obesity</v>
      </c>
      <c r="Q393">
        <v>4.0199999999999996</v>
      </c>
      <c r="R393" t="str">
        <f t="shared" si="27"/>
        <v>Normal</v>
      </c>
      <c r="S393" t="s">
        <v>2381</v>
      </c>
      <c r="T393" t="s">
        <v>2380</v>
      </c>
      <c r="U393">
        <v>1</v>
      </c>
    </row>
    <row r="394" spans="1:21" x14ac:dyDescent="0.3">
      <c r="A394" t="s">
        <v>1980</v>
      </c>
      <c r="B394">
        <v>36.765000000000001</v>
      </c>
      <c r="C394">
        <v>11.95</v>
      </c>
      <c r="D394" t="s">
        <v>2381</v>
      </c>
      <c r="E394" t="s">
        <v>2380</v>
      </c>
      <c r="F394" t="s">
        <v>2380</v>
      </c>
      <c r="G394">
        <v>2</v>
      </c>
      <c r="H394" t="s">
        <v>2380</v>
      </c>
      <c r="L394" t="s">
        <v>1980</v>
      </c>
      <c r="M394" t="str">
        <f t="shared" si="24"/>
        <v>Yes</v>
      </c>
      <c r="N394" t="str">
        <f t="shared" si="25"/>
        <v>No</v>
      </c>
      <c r="O394">
        <v>36.765000000000001</v>
      </c>
      <c r="P394" t="str">
        <f t="shared" si="26"/>
        <v>Obesity</v>
      </c>
      <c r="Q394">
        <v>11.95</v>
      </c>
      <c r="R394" t="str">
        <f t="shared" si="27"/>
        <v>Diabetes</v>
      </c>
      <c r="S394" t="s">
        <v>2380</v>
      </c>
      <c r="T394" t="s">
        <v>2380</v>
      </c>
      <c r="U394">
        <v>2</v>
      </c>
    </row>
    <row r="395" spans="1:21" x14ac:dyDescent="0.3">
      <c r="A395" t="s">
        <v>1979</v>
      </c>
      <c r="B395">
        <v>35.909999999999997</v>
      </c>
      <c r="C395">
        <v>8.7100000000000009</v>
      </c>
      <c r="D395" t="s">
        <v>2380</v>
      </c>
      <c r="E395" t="s">
        <v>2380</v>
      </c>
      <c r="F395" t="s">
        <v>2380</v>
      </c>
      <c r="G395">
        <v>0</v>
      </c>
      <c r="H395" t="s">
        <v>2380</v>
      </c>
      <c r="L395" t="s">
        <v>1979</v>
      </c>
      <c r="M395" t="str">
        <f t="shared" si="24"/>
        <v>No</v>
      </c>
      <c r="N395" t="str">
        <f t="shared" si="25"/>
        <v>No</v>
      </c>
      <c r="O395">
        <v>35.909999999999997</v>
      </c>
      <c r="P395" t="str">
        <f t="shared" si="26"/>
        <v>Obesity</v>
      </c>
      <c r="Q395">
        <v>8.7100000000000009</v>
      </c>
      <c r="R395" t="str">
        <f t="shared" si="27"/>
        <v>Diabetes</v>
      </c>
      <c r="S395" t="s">
        <v>2380</v>
      </c>
      <c r="T395" t="s">
        <v>2380</v>
      </c>
      <c r="U395">
        <v>0</v>
      </c>
    </row>
    <row r="396" spans="1:21" x14ac:dyDescent="0.3">
      <c r="A396" t="s">
        <v>1978</v>
      </c>
      <c r="B396">
        <v>32.06</v>
      </c>
      <c r="C396">
        <v>4.67</v>
      </c>
      <c r="D396" t="s">
        <v>2380</v>
      </c>
      <c r="E396" t="s">
        <v>2381</v>
      </c>
      <c r="F396" t="s">
        <v>2380</v>
      </c>
      <c r="G396">
        <v>1</v>
      </c>
      <c r="H396" t="s">
        <v>2381</v>
      </c>
      <c r="L396" t="s">
        <v>1978</v>
      </c>
      <c r="M396" t="str">
        <f t="shared" si="24"/>
        <v>No</v>
      </c>
      <c r="N396" t="str">
        <f t="shared" si="25"/>
        <v>Yes</v>
      </c>
      <c r="O396">
        <v>32.06</v>
      </c>
      <c r="P396" t="str">
        <f t="shared" si="26"/>
        <v>Obesity</v>
      </c>
      <c r="Q396">
        <v>4.67</v>
      </c>
      <c r="R396" t="str">
        <f t="shared" si="27"/>
        <v>Normal</v>
      </c>
      <c r="S396" t="s">
        <v>2381</v>
      </c>
      <c r="T396" t="s">
        <v>2380</v>
      </c>
      <c r="U396">
        <v>1</v>
      </c>
    </row>
    <row r="397" spans="1:21" x14ac:dyDescent="0.3">
      <c r="A397" t="s">
        <v>1977</v>
      </c>
      <c r="B397">
        <v>24.1</v>
      </c>
      <c r="C397">
        <v>11.14</v>
      </c>
      <c r="D397" t="s">
        <v>2381</v>
      </c>
      <c r="E397" t="s">
        <v>2380</v>
      </c>
      <c r="F397" t="s">
        <v>2380</v>
      </c>
      <c r="G397">
        <v>1</v>
      </c>
      <c r="H397" t="s">
        <v>2380</v>
      </c>
      <c r="L397" t="s">
        <v>1977</v>
      </c>
      <c r="M397" t="str">
        <f t="shared" si="24"/>
        <v>Yes</v>
      </c>
      <c r="N397" t="str">
        <f t="shared" si="25"/>
        <v>No</v>
      </c>
      <c r="O397">
        <v>24.1</v>
      </c>
      <c r="P397" t="str">
        <f t="shared" si="26"/>
        <v>Normal Weight</v>
      </c>
      <c r="Q397">
        <v>11.14</v>
      </c>
      <c r="R397" t="str">
        <f t="shared" si="27"/>
        <v>Diabetes</v>
      </c>
      <c r="S397" t="s">
        <v>2380</v>
      </c>
      <c r="T397" t="s">
        <v>2380</v>
      </c>
      <c r="U397">
        <v>1</v>
      </c>
    </row>
    <row r="398" spans="1:21" x14ac:dyDescent="0.3">
      <c r="A398" t="s">
        <v>1976</v>
      </c>
      <c r="B398">
        <v>27.1</v>
      </c>
      <c r="C398">
        <v>9.0500000000000007</v>
      </c>
      <c r="D398" t="s">
        <v>2380</v>
      </c>
      <c r="E398" t="s">
        <v>2380</v>
      </c>
      <c r="F398" t="s">
        <v>2380</v>
      </c>
      <c r="G398">
        <v>2</v>
      </c>
      <c r="H398" t="s">
        <v>2380</v>
      </c>
      <c r="L398" t="s">
        <v>1976</v>
      </c>
      <c r="M398" t="str">
        <f t="shared" si="24"/>
        <v>No</v>
      </c>
      <c r="N398" t="str">
        <f t="shared" si="25"/>
        <v>No</v>
      </c>
      <c r="O398">
        <v>27.1</v>
      </c>
      <c r="P398" t="str">
        <f t="shared" si="26"/>
        <v>Over Weight</v>
      </c>
      <c r="Q398">
        <v>9.0500000000000007</v>
      </c>
      <c r="R398" t="str">
        <f t="shared" si="27"/>
        <v>Diabetes</v>
      </c>
      <c r="S398" t="s">
        <v>2380</v>
      </c>
      <c r="T398" t="s">
        <v>2380</v>
      </c>
      <c r="U398">
        <v>2</v>
      </c>
    </row>
    <row r="399" spans="1:21" x14ac:dyDescent="0.3">
      <c r="A399" t="s">
        <v>1975</v>
      </c>
      <c r="B399">
        <v>24.42</v>
      </c>
      <c r="C399">
        <v>11.31</v>
      </c>
      <c r="D399" t="s">
        <v>2380</v>
      </c>
      <c r="E399" t="s">
        <v>2380</v>
      </c>
      <c r="F399" t="s">
        <v>2380</v>
      </c>
      <c r="G399">
        <v>0</v>
      </c>
      <c r="H399" t="s">
        <v>2381</v>
      </c>
      <c r="L399" t="s">
        <v>1975</v>
      </c>
      <c r="M399" t="str">
        <f t="shared" si="24"/>
        <v>No</v>
      </c>
      <c r="N399" t="str">
        <f t="shared" si="25"/>
        <v>Yes</v>
      </c>
      <c r="O399">
        <v>24.42</v>
      </c>
      <c r="P399" t="str">
        <f t="shared" si="26"/>
        <v>Normal Weight</v>
      </c>
      <c r="Q399">
        <v>11.31</v>
      </c>
      <c r="R399" t="str">
        <f t="shared" si="27"/>
        <v>Diabetes</v>
      </c>
      <c r="S399" t="s">
        <v>2380</v>
      </c>
      <c r="T399" t="s">
        <v>2380</v>
      </c>
      <c r="U399">
        <v>0</v>
      </c>
    </row>
    <row r="400" spans="1:21" x14ac:dyDescent="0.3">
      <c r="A400" t="s">
        <v>1974</v>
      </c>
      <c r="B400">
        <v>26.695</v>
      </c>
      <c r="C400">
        <v>4.68</v>
      </c>
      <c r="D400" t="s">
        <v>2381</v>
      </c>
      <c r="E400" t="s">
        <v>2380</v>
      </c>
      <c r="F400" t="s">
        <v>2380</v>
      </c>
      <c r="G400">
        <v>2</v>
      </c>
      <c r="H400" t="s">
        <v>2381</v>
      </c>
      <c r="L400" t="s">
        <v>1974</v>
      </c>
      <c r="M400" t="str">
        <f t="shared" si="24"/>
        <v>Yes</v>
      </c>
      <c r="N400" t="str">
        <f t="shared" si="25"/>
        <v>Yes</v>
      </c>
      <c r="O400">
        <v>26.695</v>
      </c>
      <c r="P400" t="str">
        <f t="shared" si="26"/>
        <v>Over Weight</v>
      </c>
      <c r="Q400">
        <v>4.68</v>
      </c>
      <c r="R400" t="str">
        <f t="shared" si="27"/>
        <v>Normal</v>
      </c>
      <c r="S400" t="s">
        <v>2380</v>
      </c>
      <c r="T400" t="s">
        <v>2380</v>
      </c>
      <c r="U400">
        <v>2</v>
      </c>
    </row>
    <row r="401" spans="1:21" x14ac:dyDescent="0.3">
      <c r="A401" t="s">
        <v>1973</v>
      </c>
      <c r="B401">
        <v>27.79</v>
      </c>
      <c r="C401">
        <v>6.05</v>
      </c>
      <c r="D401" t="s">
        <v>2381</v>
      </c>
      <c r="E401" t="s">
        <v>2381</v>
      </c>
      <c r="F401" t="s">
        <v>2380</v>
      </c>
      <c r="G401">
        <v>1</v>
      </c>
      <c r="H401" t="s">
        <v>2381</v>
      </c>
      <c r="L401" t="s">
        <v>1973</v>
      </c>
      <c r="M401" t="str">
        <f t="shared" si="24"/>
        <v>Yes</v>
      </c>
      <c r="N401" t="str">
        <f t="shared" si="25"/>
        <v>Yes</v>
      </c>
      <c r="O401">
        <v>27.79</v>
      </c>
      <c r="P401" t="str">
        <f t="shared" si="26"/>
        <v>Over Weight</v>
      </c>
      <c r="Q401">
        <v>6.05</v>
      </c>
      <c r="R401" t="str">
        <f t="shared" si="27"/>
        <v>Prediabetes</v>
      </c>
      <c r="S401" t="s">
        <v>2381</v>
      </c>
      <c r="T401" t="s">
        <v>2380</v>
      </c>
      <c r="U401">
        <v>1</v>
      </c>
    </row>
    <row r="402" spans="1:21" x14ac:dyDescent="0.3">
      <c r="A402" t="s">
        <v>1972</v>
      </c>
      <c r="B402">
        <v>32.68</v>
      </c>
      <c r="C402">
        <v>4.68</v>
      </c>
      <c r="D402" t="s">
        <v>2381</v>
      </c>
      <c r="E402" t="s">
        <v>2380</v>
      </c>
      <c r="F402" t="s">
        <v>2380</v>
      </c>
      <c r="G402">
        <v>0</v>
      </c>
      <c r="H402" t="s">
        <v>2380</v>
      </c>
      <c r="L402" t="s">
        <v>1972</v>
      </c>
      <c r="M402" t="str">
        <f t="shared" si="24"/>
        <v>Yes</v>
      </c>
      <c r="N402" t="str">
        <f t="shared" si="25"/>
        <v>No</v>
      </c>
      <c r="O402">
        <v>32.68</v>
      </c>
      <c r="P402" t="str">
        <f t="shared" si="26"/>
        <v>Obesity</v>
      </c>
      <c r="Q402">
        <v>4.68</v>
      </c>
      <c r="R402" t="str">
        <f t="shared" si="27"/>
        <v>Normal</v>
      </c>
      <c r="S402" t="s">
        <v>2380</v>
      </c>
      <c r="T402" t="s">
        <v>2380</v>
      </c>
      <c r="U402">
        <v>0</v>
      </c>
    </row>
    <row r="403" spans="1:21" x14ac:dyDescent="0.3">
      <c r="A403" t="s">
        <v>1971</v>
      </c>
      <c r="B403">
        <v>26.4</v>
      </c>
      <c r="C403">
        <v>9.5</v>
      </c>
      <c r="D403" t="s">
        <v>2381</v>
      </c>
      <c r="E403" t="s">
        <v>2380</v>
      </c>
      <c r="F403" t="s">
        <v>2380</v>
      </c>
      <c r="G403">
        <v>2</v>
      </c>
      <c r="H403" t="s">
        <v>2380</v>
      </c>
      <c r="L403" t="s">
        <v>1971</v>
      </c>
      <c r="M403" t="str">
        <f t="shared" si="24"/>
        <v>Yes</v>
      </c>
      <c r="N403" t="str">
        <f t="shared" si="25"/>
        <v>No</v>
      </c>
      <c r="O403">
        <v>26.4</v>
      </c>
      <c r="P403" t="str">
        <f t="shared" si="26"/>
        <v>Over Weight</v>
      </c>
      <c r="Q403">
        <v>9.5</v>
      </c>
      <c r="R403" t="str">
        <f t="shared" si="27"/>
        <v>Diabetes</v>
      </c>
      <c r="S403" t="s">
        <v>2380</v>
      </c>
      <c r="T403" t="s">
        <v>2380</v>
      </c>
      <c r="U403">
        <v>2</v>
      </c>
    </row>
    <row r="404" spans="1:21" x14ac:dyDescent="0.3">
      <c r="A404" t="s">
        <v>1970</v>
      </c>
      <c r="B404">
        <v>23.655000000000001</v>
      </c>
      <c r="C404">
        <v>10.84</v>
      </c>
      <c r="D404" t="s">
        <v>2381</v>
      </c>
      <c r="E404" t="s">
        <v>2380</v>
      </c>
      <c r="F404" t="s">
        <v>2382</v>
      </c>
      <c r="G404">
        <v>1</v>
      </c>
      <c r="H404" t="s">
        <v>2381</v>
      </c>
      <c r="L404" t="s">
        <v>1970</v>
      </c>
      <c r="M404" t="str">
        <f t="shared" si="24"/>
        <v>Yes</v>
      </c>
      <c r="N404" t="str">
        <f t="shared" si="25"/>
        <v>Yes</v>
      </c>
      <c r="O404">
        <v>23.655000000000001</v>
      </c>
      <c r="P404" t="str">
        <f t="shared" si="26"/>
        <v>Normal Weight</v>
      </c>
      <c r="Q404">
        <v>10.84</v>
      </c>
      <c r="R404" t="str">
        <f t="shared" si="27"/>
        <v>Diabetes</v>
      </c>
      <c r="S404" t="s">
        <v>2380</v>
      </c>
      <c r="T404" t="s">
        <v>2382</v>
      </c>
      <c r="U404">
        <v>1</v>
      </c>
    </row>
    <row r="405" spans="1:21" x14ac:dyDescent="0.3">
      <c r="A405" t="s">
        <v>1969</v>
      </c>
      <c r="B405">
        <v>27.36</v>
      </c>
      <c r="C405">
        <v>5.88</v>
      </c>
      <c r="D405" t="s">
        <v>2380</v>
      </c>
      <c r="E405" t="s">
        <v>2380</v>
      </c>
      <c r="F405" t="s">
        <v>2380</v>
      </c>
      <c r="G405">
        <v>2</v>
      </c>
      <c r="H405" t="s">
        <v>2380</v>
      </c>
      <c r="L405" t="s">
        <v>1969</v>
      </c>
      <c r="M405" t="str">
        <f t="shared" si="24"/>
        <v>No</v>
      </c>
      <c r="N405" t="str">
        <f t="shared" si="25"/>
        <v>No</v>
      </c>
      <c r="O405">
        <v>27.36</v>
      </c>
      <c r="P405" t="str">
        <f t="shared" si="26"/>
        <v>Over Weight</v>
      </c>
      <c r="Q405">
        <v>5.88</v>
      </c>
      <c r="R405" t="str">
        <f t="shared" si="27"/>
        <v>Prediabetes</v>
      </c>
      <c r="S405" t="s">
        <v>2380</v>
      </c>
      <c r="T405" t="s">
        <v>2380</v>
      </c>
      <c r="U405">
        <v>2</v>
      </c>
    </row>
    <row r="406" spans="1:21" x14ac:dyDescent="0.3">
      <c r="A406" t="s">
        <v>1968</v>
      </c>
      <c r="B406">
        <v>27.82</v>
      </c>
      <c r="C406">
        <v>5.24</v>
      </c>
      <c r="D406" t="s">
        <v>2381</v>
      </c>
      <c r="E406" t="s">
        <v>2380</v>
      </c>
      <c r="F406" t="s">
        <v>2380</v>
      </c>
      <c r="G406">
        <v>0</v>
      </c>
      <c r="H406" t="s">
        <v>2381</v>
      </c>
      <c r="L406" t="s">
        <v>1968</v>
      </c>
      <c r="M406" t="str">
        <f t="shared" si="24"/>
        <v>Yes</v>
      </c>
      <c r="N406" t="str">
        <f t="shared" si="25"/>
        <v>Yes</v>
      </c>
      <c r="O406">
        <v>27.82</v>
      </c>
      <c r="P406" t="str">
        <f t="shared" si="26"/>
        <v>Over Weight</v>
      </c>
      <c r="Q406">
        <v>5.24</v>
      </c>
      <c r="R406" t="str">
        <f t="shared" si="27"/>
        <v>Normal</v>
      </c>
      <c r="S406" t="s">
        <v>2380</v>
      </c>
      <c r="T406" t="s">
        <v>2380</v>
      </c>
      <c r="U406">
        <v>0</v>
      </c>
    </row>
    <row r="407" spans="1:21" x14ac:dyDescent="0.3">
      <c r="A407" t="s">
        <v>1967</v>
      </c>
      <c r="B407">
        <v>25.46</v>
      </c>
      <c r="C407">
        <v>11.75</v>
      </c>
      <c r="D407" t="s">
        <v>2380</v>
      </c>
      <c r="E407" t="s">
        <v>2380</v>
      </c>
      <c r="F407" t="s">
        <v>2380</v>
      </c>
      <c r="G407">
        <v>0</v>
      </c>
      <c r="H407" t="s">
        <v>2380</v>
      </c>
      <c r="L407" t="s">
        <v>1967</v>
      </c>
      <c r="M407" t="str">
        <f t="shared" si="24"/>
        <v>No</v>
      </c>
      <c r="N407" t="str">
        <f t="shared" si="25"/>
        <v>No</v>
      </c>
      <c r="O407">
        <v>25.46</v>
      </c>
      <c r="P407" t="str">
        <f t="shared" si="26"/>
        <v>Over Weight</v>
      </c>
      <c r="Q407">
        <v>11.75</v>
      </c>
      <c r="R407" t="str">
        <f t="shared" si="27"/>
        <v>Diabetes</v>
      </c>
      <c r="S407" t="s">
        <v>2380</v>
      </c>
      <c r="T407" t="s">
        <v>2380</v>
      </c>
      <c r="U407">
        <v>0</v>
      </c>
    </row>
    <row r="408" spans="1:21" x14ac:dyDescent="0.3">
      <c r="A408" t="s">
        <v>1966</v>
      </c>
      <c r="B408">
        <v>25.1</v>
      </c>
      <c r="C408">
        <v>6.97</v>
      </c>
      <c r="D408" t="s">
        <v>2380</v>
      </c>
      <c r="E408" t="s">
        <v>2380</v>
      </c>
      <c r="F408" t="s">
        <v>2380</v>
      </c>
      <c r="G408">
        <v>0</v>
      </c>
      <c r="H408" t="s">
        <v>2381</v>
      </c>
      <c r="L408" t="s">
        <v>1966</v>
      </c>
      <c r="M408" t="str">
        <f t="shared" si="24"/>
        <v>No</v>
      </c>
      <c r="N408" t="str">
        <f t="shared" si="25"/>
        <v>Yes</v>
      </c>
      <c r="O408">
        <v>25.1</v>
      </c>
      <c r="P408" t="str">
        <f t="shared" si="26"/>
        <v>Over Weight</v>
      </c>
      <c r="Q408">
        <v>6.97</v>
      </c>
      <c r="R408" t="str">
        <f t="shared" si="27"/>
        <v>Diabetes</v>
      </c>
      <c r="S408" t="s">
        <v>2380</v>
      </c>
      <c r="T408" t="s">
        <v>2380</v>
      </c>
      <c r="U408">
        <v>0</v>
      </c>
    </row>
    <row r="409" spans="1:21" x14ac:dyDescent="0.3">
      <c r="A409" t="s">
        <v>1965</v>
      </c>
      <c r="B409">
        <v>32.11</v>
      </c>
      <c r="C409">
        <v>4.76</v>
      </c>
      <c r="D409" t="s">
        <v>2380</v>
      </c>
      <c r="E409" t="s">
        <v>2380</v>
      </c>
      <c r="F409" t="s">
        <v>2380</v>
      </c>
      <c r="G409">
        <v>2</v>
      </c>
      <c r="H409" t="s">
        <v>2380</v>
      </c>
      <c r="L409" t="s">
        <v>1965</v>
      </c>
      <c r="M409" t="str">
        <f t="shared" si="24"/>
        <v>No</v>
      </c>
      <c r="N409" t="str">
        <f t="shared" si="25"/>
        <v>No</v>
      </c>
      <c r="O409">
        <v>32.11</v>
      </c>
      <c r="P409" t="str">
        <f t="shared" si="26"/>
        <v>Obesity</v>
      </c>
      <c r="Q409">
        <v>4.76</v>
      </c>
      <c r="R409" t="str">
        <f t="shared" si="27"/>
        <v>Normal</v>
      </c>
      <c r="S409" t="s">
        <v>2380</v>
      </c>
      <c r="T409" t="s">
        <v>2380</v>
      </c>
      <c r="U409">
        <v>2</v>
      </c>
    </row>
    <row r="410" spans="1:21" x14ac:dyDescent="0.3">
      <c r="A410" t="s">
        <v>1964</v>
      </c>
      <c r="B410">
        <v>29.8</v>
      </c>
      <c r="C410">
        <v>8.24</v>
      </c>
      <c r="D410" t="s">
        <v>2381</v>
      </c>
      <c r="E410" t="s">
        <v>2380</v>
      </c>
      <c r="F410" t="s">
        <v>2380</v>
      </c>
      <c r="G410">
        <v>1</v>
      </c>
      <c r="H410" t="s">
        <v>2381</v>
      </c>
      <c r="L410" t="s">
        <v>1964</v>
      </c>
      <c r="M410" t="str">
        <f t="shared" si="24"/>
        <v>Yes</v>
      </c>
      <c r="N410" t="str">
        <f t="shared" si="25"/>
        <v>Yes</v>
      </c>
      <c r="O410">
        <v>29.8</v>
      </c>
      <c r="P410" t="str">
        <f t="shared" si="26"/>
        <v>Over Weight</v>
      </c>
      <c r="Q410">
        <v>8.24</v>
      </c>
      <c r="R410" t="str">
        <f t="shared" si="27"/>
        <v>Diabetes</v>
      </c>
      <c r="S410" t="s">
        <v>2380</v>
      </c>
      <c r="T410" t="s">
        <v>2380</v>
      </c>
      <c r="U410">
        <v>1</v>
      </c>
    </row>
    <row r="411" spans="1:21" x14ac:dyDescent="0.3">
      <c r="A411" t="s">
        <v>1963</v>
      </c>
      <c r="B411">
        <v>24.01</v>
      </c>
      <c r="C411">
        <v>4.76</v>
      </c>
      <c r="D411" t="s">
        <v>2380</v>
      </c>
      <c r="E411" t="s">
        <v>2380</v>
      </c>
      <c r="F411" t="s">
        <v>2380</v>
      </c>
      <c r="G411">
        <v>1</v>
      </c>
      <c r="H411" t="s">
        <v>2381</v>
      </c>
      <c r="L411" t="s">
        <v>1963</v>
      </c>
      <c r="M411" t="str">
        <f t="shared" si="24"/>
        <v>No</v>
      </c>
      <c r="N411" t="str">
        <f t="shared" si="25"/>
        <v>Yes</v>
      </c>
      <c r="O411">
        <v>24.01</v>
      </c>
      <c r="P411" t="str">
        <f t="shared" si="26"/>
        <v>Normal Weight</v>
      </c>
      <c r="Q411">
        <v>4.76</v>
      </c>
      <c r="R411" t="str">
        <f t="shared" si="27"/>
        <v>Normal</v>
      </c>
      <c r="S411" t="s">
        <v>2380</v>
      </c>
      <c r="T411" t="s">
        <v>2380</v>
      </c>
      <c r="U411">
        <v>1</v>
      </c>
    </row>
    <row r="412" spans="1:21" x14ac:dyDescent="0.3">
      <c r="A412" t="s">
        <v>1962</v>
      </c>
      <c r="B412">
        <v>23.21</v>
      </c>
      <c r="C412">
        <v>6.03</v>
      </c>
      <c r="D412" t="s">
        <v>2380</v>
      </c>
      <c r="E412" t="s">
        <v>2380</v>
      </c>
      <c r="F412" t="s">
        <v>2380</v>
      </c>
      <c r="G412">
        <v>1</v>
      </c>
      <c r="H412" t="s">
        <v>2380</v>
      </c>
      <c r="L412" t="s">
        <v>1962</v>
      </c>
      <c r="M412" t="str">
        <f t="shared" si="24"/>
        <v>No</v>
      </c>
      <c r="N412" t="str">
        <f t="shared" si="25"/>
        <v>No</v>
      </c>
      <c r="O412">
        <v>23.21</v>
      </c>
      <c r="P412" t="str">
        <f t="shared" si="26"/>
        <v>Normal Weight</v>
      </c>
      <c r="Q412">
        <v>6.03</v>
      </c>
      <c r="R412" t="str">
        <f t="shared" si="27"/>
        <v>Prediabetes</v>
      </c>
      <c r="S412" t="s">
        <v>2380</v>
      </c>
      <c r="T412" t="s">
        <v>2380</v>
      </c>
      <c r="U412">
        <v>1</v>
      </c>
    </row>
    <row r="413" spans="1:21" x14ac:dyDescent="0.3">
      <c r="A413" t="s">
        <v>1961</v>
      </c>
      <c r="B413">
        <v>21.2</v>
      </c>
      <c r="C413">
        <v>4.07</v>
      </c>
      <c r="D413" t="s">
        <v>2381</v>
      </c>
      <c r="E413" t="s">
        <v>2380</v>
      </c>
      <c r="F413" t="s">
        <v>2380</v>
      </c>
      <c r="G413">
        <v>1</v>
      </c>
      <c r="H413" t="s">
        <v>2381</v>
      </c>
      <c r="L413" t="s">
        <v>1961</v>
      </c>
      <c r="M413" t="str">
        <f t="shared" si="24"/>
        <v>Yes</v>
      </c>
      <c r="N413" t="str">
        <f t="shared" si="25"/>
        <v>Yes</v>
      </c>
      <c r="O413">
        <v>21.2</v>
      </c>
      <c r="P413" t="str">
        <f t="shared" si="26"/>
        <v>Normal Weight</v>
      </c>
      <c r="Q413">
        <v>4.07</v>
      </c>
      <c r="R413" t="str">
        <f t="shared" si="27"/>
        <v>Normal</v>
      </c>
      <c r="S413" t="s">
        <v>2380</v>
      </c>
      <c r="T413" t="s">
        <v>2380</v>
      </c>
      <c r="U413">
        <v>1</v>
      </c>
    </row>
    <row r="414" spans="1:21" x14ac:dyDescent="0.3">
      <c r="A414" t="s">
        <v>1960</v>
      </c>
      <c r="B414">
        <v>28.215</v>
      </c>
      <c r="C414">
        <v>8.26</v>
      </c>
      <c r="D414" t="s">
        <v>2381</v>
      </c>
      <c r="E414" t="s">
        <v>2380</v>
      </c>
      <c r="F414" t="s">
        <v>2380</v>
      </c>
      <c r="G414">
        <v>1</v>
      </c>
      <c r="H414" t="s">
        <v>2381</v>
      </c>
      <c r="L414" t="s">
        <v>1960</v>
      </c>
      <c r="M414" t="str">
        <f t="shared" si="24"/>
        <v>Yes</v>
      </c>
      <c r="N414" t="str">
        <f t="shared" si="25"/>
        <v>Yes</v>
      </c>
      <c r="O414">
        <v>28.215</v>
      </c>
      <c r="P414" t="str">
        <f t="shared" si="26"/>
        <v>Over Weight</v>
      </c>
      <c r="Q414">
        <v>8.26</v>
      </c>
      <c r="R414" t="str">
        <f t="shared" si="27"/>
        <v>Diabetes</v>
      </c>
      <c r="S414" t="s">
        <v>2380</v>
      </c>
      <c r="T414" t="s">
        <v>2380</v>
      </c>
      <c r="U414">
        <v>1</v>
      </c>
    </row>
    <row r="415" spans="1:21" x14ac:dyDescent="0.3">
      <c r="A415" t="s">
        <v>1959</v>
      </c>
      <c r="B415">
        <v>38.094999999999999</v>
      </c>
      <c r="C415">
        <v>4.76</v>
      </c>
      <c r="D415" t="s">
        <v>2380</v>
      </c>
      <c r="E415" t="s">
        <v>2380</v>
      </c>
      <c r="F415" t="s">
        <v>2380</v>
      </c>
      <c r="G415">
        <v>1</v>
      </c>
      <c r="H415" t="s">
        <v>2380</v>
      </c>
      <c r="L415" t="s">
        <v>1959</v>
      </c>
      <c r="M415" t="str">
        <f t="shared" si="24"/>
        <v>No</v>
      </c>
      <c r="N415" t="str">
        <f t="shared" si="25"/>
        <v>No</v>
      </c>
      <c r="O415">
        <v>38.094999999999999</v>
      </c>
      <c r="P415" t="str">
        <f t="shared" si="26"/>
        <v>Obesity</v>
      </c>
      <c r="Q415">
        <v>4.76</v>
      </c>
      <c r="R415" t="str">
        <f t="shared" si="27"/>
        <v>Normal</v>
      </c>
      <c r="S415" t="s">
        <v>2380</v>
      </c>
      <c r="T415" t="s">
        <v>2380</v>
      </c>
      <c r="U415">
        <v>1</v>
      </c>
    </row>
    <row r="416" spans="1:21" x14ac:dyDescent="0.3">
      <c r="A416" t="s">
        <v>1958</v>
      </c>
      <c r="B416">
        <v>22.61</v>
      </c>
      <c r="C416">
        <v>6.13</v>
      </c>
      <c r="D416" t="s">
        <v>2381</v>
      </c>
      <c r="E416" t="s">
        <v>2380</v>
      </c>
      <c r="F416" t="s">
        <v>2382</v>
      </c>
      <c r="G416">
        <v>1</v>
      </c>
      <c r="H416" t="s">
        <v>2381</v>
      </c>
      <c r="L416" t="s">
        <v>1958</v>
      </c>
      <c r="M416" t="str">
        <f t="shared" si="24"/>
        <v>Yes</v>
      </c>
      <c r="N416" t="str">
        <f t="shared" si="25"/>
        <v>Yes</v>
      </c>
      <c r="O416">
        <v>22.61</v>
      </c>
      <c r="P416" t="str">
        <f t="shared" si="26"/>
        <v>Normal Weight</v>
      </c>
      <c r="Q416">
        <v>6.13</v>
      </c>
      <c r="R416" t="str">
        <f t="shared" si="27"/>
        <v>Prediabetes</v>
      </c>
      <c r="S416" t="s">
        <v>2380</v>
      </c>
      <c r="T416" t="s">
        <v>2382</v>
      </c>
      <c r="U416">
        <v>1</v>
      </c>
    </row>
    <row r="417" spans="1:21" x14ac:dyDescent="0.3">
      <c r="A417" t="s">
        <v>1957</v>
      </c>
      <c r="B417">
        <v>24.32</v>
      </c>
      <c r="C417">
        <v>10.47</v>
      </c>
      <c r="D417" t="s">
        <v>2381</v>
      </c>
      <c r="E417" t="s">
        <v>2380</v>
      </c>
      <c r="F417" t="s">
        <v>2380</v>
      </c>
      <c r="G417">
        <v>2</v>
      </c>
      <c r="H417" t="s">
        <v>2381</v>
      </c>
      <c r="L417" t="s">
        <v>1957</v>
      </c>
      <c r="M417" t="str">
        <f t="shared" si="24"/>
        <v>Yes</v>
      </c>
      <c r="N417" t="str">
        <f t="shared" si="25"/>
        <v>Yes</v>
      </c>
      <c r="O417">
        <v>24.32</v>
      </c>
      <c r="P417" t="str">
        <f t="shared" si="26"/>
        <v>Normal Weight</v>
      </c>
      <c r="Q417">
        <v>10.47</v>
      </c>
      <c r="R417" t="str">
        <f t="shared" si="27"/>
        <v>Diabetes</v>
      </c>
      <c r="S417" t="s">
        <v>2380</v>
      </c>
      <c r="T417" t="s">
        <v>2380</v>
      </c>
      <c r="U417">
        <v>2</v>
      </c>
    </row>
    <row r="418" spans="1:21" x14ac:dyDescent="0.3">
      <c r="A418" t="s">
        <v>1956</v>
      </c>
      <c r="B418">
        <v>20.96</v>
      </c>
      <c r="C418">
        <v>4.04</v>
      </c>
      <c r="D418" t="s">
        <v>2381</v>
      </c>
      <c r="E418" t="s">
        <v>2380</v>
      </c>
      <c r="F418" t="s">
        <v>2380</v>
      </c>
      <c r="G418">
        <v>1</v>
      </c>
      <c r="H418" t="s">
        <v>2381</v>
      </c>
      <c r="L418" t="s">
        <v>1956</v>
      </c>
      <c r="M418" t="str">
        <f t="shared" si="24"/>
        <v>Yes</v>
      </c>
      <c r="N418" t="str">
        <f t="shared" si="25"/>
        <v>Yes</v>
      </c>
      <c r="O418">
        <v>20.96</v>
      </c>
      <c r="P418" t="str">
        <f t="shared" si="26"/>
        <v>Normal Weight</v>
      </c>
      <c r="Q418">
        <v>4.04</v>
      </c>
      <c r="R418" t="str">
        <f t="shared" si="27"/>
        <v>Normal</v>
      </c>
      <c r="S418" t="s">
        <v>2380</v>
      </c>
      <c r="T418" t="s">
        <v>2380</v>
      </c>
      <c r="U418">
        <v>1</v>
      </c>
    </row>
    <row r="419" spans="1:21" x14ac:dyDescent="0.3">
      <c r="A419" t="s">
        <v>1955</v>
      </c>
      <c r="B419">
        <v>19.68</v>
      </c>
      <c r="C419">
        <v>5.74</v>
      </c>
      <c r="D419" t="s">
        <v>2380</v>
      </c>
      <c r="E419" t="s">
        <v>2380</v>
      </c>
      <c r="F419" t="s">
        <v>2380</v>
      </c>
      <c r="G419">
        <v>0</v>
      </c>
      <c r="H419" t="s">
        <v>2381</v>
      </c>
      <c r="L419" t="s">
        <v>1955</v>
      </c>
      <c r="M419" t="str">
        <f t="shared" si="24"/>
        <v>No</v>
      </c>
      <c r="N419" t="str">
        <f t="shared" si="25"/>
        <v>Yes</v>
      </c>
      <c r="O419">
        <v>19.68</v>
      </c>
      <c r="P419" t="str">
        <f t="shared" si="26"/>
        <v>Normal Weight</v>
      </c>
      <c r="Q419">
        <v>5.74</v>
      </c>
      <c r="R419" t="str">
        <f t="shared" si="27"/>
        <v>Prediabetes</v>
      </c>
      <c r="S419" t="s">
        <v>2380</v>
      </c>
      <c r="T419" t="s">
        <v>2380</v>
      </c>
      <c r="U419">
        <v>0</v>
      </c>
    </row>
    <row r="420" spans="1:21" x14ac:dyDescent="0.3">
      <c r="A420" t="s">
        <v>1954</v>
      </c>
      <c r="B420">
        <v>18.100000000000001</v>
      </c>
      <c r="C420">
        <v>6.33</v>
      </c>
      <c r="D420" t="s">
        <v>2380</v>
      </c>
      <c r="E420" t="s">
        <v>2380</v>
      </c>
      <c r="F420" t="s">
        <v>2380</v>
      </c>
      <c r="G420">
        <v>1</v>
      </c>
      <c r="H420" t="s">
        <v>2381</v>
      </c>
      <c r="L420" t="s">
        <v>1954</v>
      </c>
      <c r="M420" t="str">
        <f t="shared" si="24"/>
        <v>No</v>
      </c>
      <c r="N420" t="str">
        <f t="shared" si="25"/>
        <v>Yes</v>
      </c>
      <c r="O420">
        <v>18.100000000000001</v>
      </c>
      <c r="P420" t="str">
        <f t="shared" si="26"/>
        <v>Under Weight</v>
      </c>
      <c r="Q420">
        <v>6.33</v>
      </c>
      <c r="R420" t="str">
        <f t="shared" si="27"/>
        <v>Prediabetes</v>
      </c>
      <c r="S420" t="s">
        <v>2380</v>
      </c>
      <c r="T420" t="s">
        <v>2380</v>
      </c>
      <c r="U420">
        <v>1</v>
      </c>
    </row>
    <row r="421" spans="1:21" x14ac:dyDescent="0.3">
      <c r="A421" t="s">
        <v>1953</v>
      </c>
      <c r="B421">
        <v>29.64</v>
      </c>
      <c r="C421">
        <v>4.28</v>
      </c>
      <c r="D421" t="s">
        <v>2381</v>
      </c>
      <c r="E421" t="s">
        <v>2380</v>
      </c>
      <c r="F421" t="s">
        <v>2380</v>
      </c>
      <c r="G421">
        <v>0</v>
      </c>
      <c r="H421" t="s">
        <v>2380</v>
      </c>
      <c r="L421" t="s">
        <v>1953</v>
      </c>
      <c r="M421" t="str">
        <f t="shared" si="24"/>
        <v>Yes</v>
      </c>
      <c r="N421" t="str">
        <f t="shared" si="25"/>
        <v>No</v>
      </c>
      <c r="O421">
        <v>29.64</v>
      </c>
      <c r="P421" t="str">
        <f t="shared" si="26"/>
        <v>Over Weight</v>
      </c>
      <c r="Q421">
        <v>4.28</v>
      </c>
      <c r="R421" t="str">
        <f t="shared" si="27"/>
        <v>Normal</v>
      </c>
      <c r="S421" t="s">
        <v>2380</v>
      </c>
      <c r="T421" t="s">
        <v>2380</v>
      </c>
      <c r="U421">
        <v>0</v>
      </c>
    </row>
    <row r="422" spans="1:21" x14ac:dyDescent="0.3">
      <c r="A422" t="s">
        <v>1952</v>
      </c>
      <c r="B422">
        <v>25.3</v>
      </c>
      <c r="C422">
        <v>9.4700000000000006</v>
      </c>
      <c r="D422" t="s">
        <v>2381</v>
      </c>
      <c r="E422" t="s">
        <v>2380</v>
      </c>
      <c r="F422" t="s">
        <v>2380</v>
      </c>
      <c r="G422">
        <v>2</v>
      </c>
      <c r="H422" t="s">
        <v>2381</v>
      </c>
      <c r="L422" t="s">
        <v>1952</v>
      </c>
      <c r="M422" t="str">
        <f t="shared" si="24"/>
        <v>Yes</v>
      </c>
      <c r="N422" t="str">
        <f t="shared" si="25"/>
        <v>Yes</v>
      </c>
      <c r="O422">
        <v>25.3</v>
      </c>
      <c r="P422" t="str">
        <f t="shared" si="26"/>
        <v>Over Weight</v>
      </c>
      <c r="Q422">
        <v>9.4700000000000006</v>
      </c>
      <c r="R422" t="str">
        <f t="shared" si="27"/>
        <v>Diabetes</v>
      </c>
      <c r="S422" t="s">
        <v>2380</v>
      </c>
      <c r="T422" t="s">
        <v>2380</v>
      </c>
      <c r="U422">
        <v>2</v>
      </c>
    </row>
    <row r="423" spans="1:21" x14ac:dyDescent="0.3">
      <c r="A423" t="s">
        <v>1951</v>
      </c>
      <c r="B423">
        <v>27.6</v>
      </c>
      <c r="C423">
        <v>4.8499999999999996</v>
      </c>
      <c r="D423" t="s">
        <v>2381</v>
      </c>
      <c r="E423" t="s">
        <v>2380</v>
      </c>
      <c r="F423" t="s">
        <v>2380</v>
      </c>
      <c r="G423">
        <v>0</v>
      </c>
      <c r="H423" t="s">
        <v>2380</v>
      </c>
      <c r="L423" t="s">
        <v>1951</v>
      </c>
      <c r="M423" t="str">
        <f t="shared" si="24"/>
        <v>Yes</v>
      </c>
      <c r="N423" t="str">
        <f t="shared" si="25"/>
        <v>No</v>
      </c>
      <c r="O423">
        <v>27.6</v>
      </c>
      <c r="P423" t="str">
        <f t="shared" si="26"/>
        <v>Over Weight</v>
      </c>
      <c r="Q423">
        <v>4.8499999999999996</v>
      </c>
      <c r="R423" t="str">
        <f t="shared" si="27"/>
        <v>Normal</v>
      </c>
      <c r="S423" t="s">
        <v>2380</v>
      </c>
      <c r="T423" t="s">
        <v>2380</v>
      </c>
      <c r="U423">
        <v>0</v>
      </c>
    </row>
    <row r="424" spans="1:21" x14ac:dyDescent="0.3">
      <c r="A424" t="s">
        <v>1950</v>
      </c>
      <c r="B424">
        <v>27.645</v>
      </c>
      <c r="C424">
        <v>11.03</v>
      </c>
      <c r="D424" t="s">
        <v>2381</v>
      </c>
      <c r="E424" t="s">
        <v>2380</v>
      </c>
      <c r="F424" t="s">
        <v>2380</v>
      </c>
      <c r="G424">
        <v>1</v>
      </c>
      <c r="H424" t="s">
        <v>2381</v>
      </c>
      <c r="L424" t="s">
        <v>1950</v>
      </c>
      <c r="M424" t="str">
        <f t="shared" si="24"/>
        <v>Yes</v>
      </c>
      <c r="N424" t="str">
        <f t="shared" si="25"/>
        <v>Yes</v>
      </c>
      <c r="O424">
        <v>27.645</v>
      </c>
      <c r="P424" t="str">
        <f t="shared" si="26"/>
        <v>Over Weight</v>
      </c>
      <c r="Q424">
        <v>11.03</v>
      </c>
      <c r="R424" t="str">
        <f t="shared" si="27"/>
        <v>Diabetes</v>
      </c>
      <c r="S424" t="s">
        <v>2380</v>
      </c>
      <c r="T424" t="s">
        <v>2380</v>
      </c>
      <c r="U424">
        <v>1</v>
      </c>
    </row>
    <row r="425" spans="1:21" x14ac:dyDescent="0.3">
      <c r="A425" t="s">
        <v>1949</v>
      </c>
      <c r="B425">
        <v>27.6</v>
      </c>
      <c r="C425">
        <v>5.22</v>
      </c>
      <c r="D425" t="s">
        <v>2380</v>
      </c>
      <c r="E425" t="s">
        <v>2380</v>
      </c>
      <c r="F425" t="s">
        <v>2380</v>
      </c>
      <c r="G425">
        <v>2</v>
      </c>
      <c r="H425" t="s">
        <v>2381</v>
      </c>
      <c r="L425" t="s">
        <v>1949</v>
      </c>
      <c r="M425" t="str">
        <f t="shared" si="24"/>
        <v>No</v>
      </c>
      <c r="N425" t="str">
        <f t="shared" si="25"/>
        <v>Yes</v>
      </c>
      <c r="O425">
        <v>27.6</v>
      </c>
      <c r="P425" t="str">
        <f t="shared" si="26"/>
        <v>Over Weight</v>
      </c>
      <c r="Q425">
        <v>5.22</v>
      </c>
      <c r="R425" t="str">
        <f t="shared" si="27"/>
        <v>Normal</v>
      </c>
      <c r="S425" t="s">
        <v>2380</v>
      </c>
      <c r="T425" t="s">
        <v>2380</v>
      </c>
      <c r="U425">
        <v>2</v>
      </c>
    </row>
    <row r="426" spans="1:21" x14ac:dyDescent="0.3">
      <c r="A426" t="s">
        <v>1948</v>
      </c>
      <c r="B426">
        <v>25.08</v>
      </c>
      <c r="C426">
        <v>9.52</v>
      </c>
      <c r="D426" t="s">
        <v>2381</v>
      </c>
      <c r="E426" t="s">
        <v>2380</v>
      </c>
      <c r="F426" t="s">
        <v>2380</v>
      </c>
      <c r="G426">
        <v>2</v>
      </c>
      <c r="H426" t="s">
        <v>2380</v>
      </c>
      <c r="L426" t="s">
        <v>1948</v>
      </c>
      <c r="M426" t="str">
        <f t="shared" si="24"/>
        <v>Yes</v>
      </c>
      <c r="N426" t="str">
        <f t="shared" si="25"/>
        <v>No</v>
      </c>
      <c r="O426">
        <v>25.08</v>
      </c>
      <c r="P426" t="str">
        <f t="shared" si="26"/>
        <v>Over Weight</v>
      </c>
      <c r="Q426">
        <v>9.52</v>
      </c>
      <c r="R426" t="str">
        <f t="shared" si="27"/>
        <v>Diabetes</v>
      </c>
      <c r="S426" t="s">
        <v>2380</v>
      </c>
      <c r="T426" t="s">
        <v>2380</v>
      </c>
      <c r="U426">
        <v>2</v>
      </c>
    </row>
    <row r="427" spans="1:21" x14ac:dyDescent="0.3">
      <c r="A427" t="s">
        <v>1947</v>
      </c>
      <c r="B427">
        <v>30.02</v>
      </c>
      <c r="C427">
        <v>11.09</v>
      </c>
      <c r="D427" t="s">
        <v>2380</v>
      </c>
      <c r="E427" t="s">
        <v>2380</v>
      </c>
      <c r="F427" t="s">
        <v>2380</v>
      </c>
      <c r="G427">
        <v>0</v>
      </c>
      <c r="H427" t="s">
        <v>2380</v>
      </c>
      <c r="L427" t="s">
        <v>1947</v>
      </c>
      <c r="M427" t="str">
        <f t="shared" si="24"/>
        <v>No</v>
      </c>
      <c r="N427" t="str">
        <f t="shared" si="25"/>
        <v>No</v>
      </c>
      <c r="O427">
        <v>30.02</v>
      </c>
      <c r="P427" t="str">
        <f t="shared" si="26"/>
        <v>Obesity</v>
      </c>
      <c r="Q427">
        <v>11.09</v>
      </c>
      <c r="R427" t="str">
        <f t="shared" si="27"/>
        <v>Diabetes</v>
      </c>
      <c r="S427" t="s">
        <v>2380</v>
      </c>
      <c r="T427" t="s">
        <v>2380</v>
      </c>
      <c r="U427">
        <v>0</v>
      </c>
    </row>
    <row r="428" spans="1:21" x14ac:dyDescent="0.3">
      <c r="A428" t="s">
        <v>1946</v>
      </c>
      <c r="B428">
        <v>27.36</v>
      </c>
      <c r="C428">
        <v>9.4499999999999993</v>
      </c>
      <c r="D428" t="s">
        <v>2381</v>
      </c>
      <c r="E428" t="s">
        <v>2380</v>
      </c>
      <c r="F428" t="s">
        <v>2380</v>
      </c>
      <c r="G428">
        <v>2</v>
      </c>
      <c r="H428" t="s">
        <v>2381</v>
      </c>
      <c r="L428" t="s">
        <v>1946</v>
      </c>
      <c r="M428" t="str">
        <f t="shared" si="24"/>
        <v>Yes</v>
      </c>
      <c r="N428" t="str">
        <f t="shared" si="25"/>
        <v>Yes</v>
      </c>
      <c r="O428">
        <v>27.36</v>
      </c>
      <c r="P428" t="str">
        <f t="shared" si="26"/>
        <v>Over Weight</v>
      </c>
      <c r="Q428">
        <v>9.4499999999999993</v>
      </c>
      <c r="R428" t="str">
        <f t="shared" si="27"/>
        <v>Diabetes</v>
      </c>
      <c r="S428" t="s">
        <v>2380</v>
      </c>
      <c r="T428" t="s">
        <v>2380</v>
      </c>
      <c r="U428">
        <v>2</v>
      </c>
    </row>
    <row r="429" spans="1:21" x14ac:dyDescent="0.3">
      <c r="A429" t="s">
        <v>1945</v>
      </c>
      <c r="B429">
        <v>22.2</v>
      </c>
      <c r="C429">
        <v>5.51</v>
      </c>
      <c r="D429" t="s">
        <v>2380</v>
      </c>
      <c r="E429" t="s">
        <v>2380</v>
      </c>
      <c r="F429" t="s">
        <v>2380</v>
      </c>
      <c r="G429">
        <v>0</v>
      </c>
      <c r="H429" t="s">
        <v>2381</v>
      </c>
      <c r="L429" t="s">
        <v>1945</v>
      </c>
      <c r="M429" t="str">
        <f t="shared" si="24"/>
        <v>No</v>
      </c>
      <c r="N429" t="str">
        <f t="shared" si="25"/>
        <v>Yes</v>
      </c>
      <c r="O429">
        <v>22.2</v>
      </c>
      <c r="P429" t="str">
        <f t="shared" si="26"/>
        <v>Normal Weight</v>
      </c>
      <c r="Q429">
        <v>5.51</v>
      </c>
      <c r="R429" t="str">
        <f t="shared" si="27"/>
        <v>Normal</v>
      </c>
      <c r="S429" t="s">
        <v>2380</v>
      </c>
      <c r="T429" t="s">
        <v>2380</v>
      </c>
      <c r="U429">
        <v>0</v>
      </c>
    </row>
    <row r="430" spans="1:21" x14ac:dyDescent="0.3">
      <c r="A430" t="s">
        <v>1944</v>
      </c>
      <c r="B430">
        <v>25.71</v>
      </c>
      <c r="C430">
        <v>4.18</v>
      </c>
      <c r="D430" t="s">
        <v>2380</v>
      </c>
      <c r="E430" t="s">
        <v>2381</v>
      </c>
      <c r="F430" t="s">
        <v>2380</v>
      </c>
      <c r="G430">
        <v>1</v>
      </c>
      <c r="H430" t="s">
        <v>2381</v>
      </c>
      <c r="L430" t="s">
        <v>1944</v>
      </c>
      <c r="M430" t="str">
        <f t="shared" si="24"/>
        <v>No</v>
      </c>
      <c r="N430" t="str">
        <f t="shared" si="25"/>
        <v>Yes</v>
      </c>
      <c r="O430">
        <v>25.71</v>
      </c>
      <c r="P430" t="str">
        <f t="shared" si="26"/>
        <v>Over Weight</v>
      </c>
      <c r="Q430">
        <v>4.18</v>
      </c>
      <c r="R430" t="str">
        <f t="shared" si="27"/>
        <v>Normal</v>
      </c>
      <c r="S430" t="s">
        <v>2381</v>
      </c>
      <c r="T430" t="s">
        <v>2380</v>
      </c>
      <c r="U430">
        <v>1</v>
      </c>
    </row>
    <row r="431" spans="1:21" x14ac:dyDescent="0.3">
      <c r="A431" t="s">
        <v>1943</v>
      </c>
      <c r="B431">
        <v>41.91</v>
      </c>
      <c r="C431">
        <v>5.98</v>
      </c>
      <c r="D431" t="s">
        <v>2381</v>
      </c>
      <c r="E431" t="s">
        <v>2380</v>
      </c>
      <c r="F431" t="s">
        <v>2380</v>
      </c>
      <c r="G431">
        <v>1</v>
      </c>
      <c r="H431" t="s">
        <v>2380</v>
      </c>
      <c r="L431" t="s">
        <v>1943</v>
      </c>
      <c r="M431" t="str">
        <f t="shared" si="24"/>
        <v>Yes</v>
      </c>
      <c r="N431" t="str">
        <f t="shared" si="25"/>
        <v>No</v>
      </c>
      <c r="O431">
        <v>41.91</v>
      </c>
      <c r="P431" t="str">
        <f t="shared" si="26"/>
        <v>Obesity</v>
      </c>
      <c r="Q431">
        <v>5.98</v>
      </c>
      <c r="R431" t="str">
        <f t="shared" si="27"/>
        <v>Prediabetes</v>
      </c>
      <c r="S431" t="s">
        <v>2380</v>
      </c>
      <c r="T431" t="s">
        <v>2380</v>
      </c>
      <c r="U431">
        <v>1</v>
      </c>
    </row>
    <row r="432" spans="1:21" x14ac:dyDescent="0.3">
      <c r="A432" t="s">
        <v>1942</v>
      </c>
      <c r="B432">
        <v>25.85</v>
      </c>
      <c r="C432">
        <v>10.16</v>
      </c>
      <c r="D432" t="s">
        <v>2380</v>
      </c>
      <c r="E432" t="s">
        <v>2380</v>
      </c>
      <c r="F432" t="s">
        <v>2380</v>
      </c>
      <c r="G432">
        <v>0</v>
      </c>
      <c r="H432" t="s">
        <v>2381</v>
      </c>
      <c r="L432" t="s">
        <v>1942</v>
      </c>
      <c r="M432" t="str">
        <f t="shared" si="24"/>
        <v>No</v>
      </c>
      <c r="N432" t="str">
        <f t="shared" si="25"/>
        <v>Yes</v>
      </c>
      <c r="O432">
        <v>25.85</v>
      </c>
      <c r="P432" t="str">
        <f t="shared" si="26"/>
        <v>Over Weight</v>
      </c>
      <c r="Q432">
        <v>10.16</v>
      </c>
      <c r="R432" t="str">
        <f t="shared" si="27"/>
        <v>Diabetes</v>
      </c>
      <c r="S432" t="s">
        <v>2380</v>
      </c>
      <c r="T432" t="s">
        <v>2380</v>
      </c>
      <c r="U432">
        <v>0</v>
      </c>
    </row>
    <row r="433" spans="1:21" x14ac:dyDescent="0.3">
      <c r="A433" t="s">
        <v>1941</v>
      </c>
      <c r="B433">
        <v>23.844999999999999</v>
      </c>
      <c r="C433">
        <v>11.71</v>
      </c>
      <c r="D433" t="s">
        <v>2380</v>
      </c>
      <c r="E433" t="s">
        <v>2380</v>
      </c>
      <c r="F433" t="s">
        <v>2380</v>
      </c>
      <c r="G433">
        <v>2</v>
      </c>
      <c r="H433" t="s">
        <v>2381</v>
      </c>
      <c r="L433" t="s">
        <v>1941</v>
      </c>
      <c r="M433" t="str">
        <f t="shared" si="24"/>
        <v>No</v>
      </c>
      <c r="N433" t="str">
        <f t="shared" si="25"/>
        <v>Yes</v>
      </c>
      <c r="O433">
        <v>23.844999999999999</v>
      </c>
      <c r="P433" t="str">
        <f t="shared" si="26"/>
        <v>Normal Weight</v>
      </c>
      <c r="Q433">
        <v>11.71</v>
      </c>
      <c r="R433" t="str">
        <f t="shared" si="27"/>
        <v>Diabetes</v>
      </c>
      <c r="S433" t="s">
        <v>2380</v>
      </c>
      <c r="T433" t="s">
        <v>2380</v>
      </c>
      <c r="U433">
        <v>2</v>
      </c>
    </row>
    <row r="434" spans="1:21" x14ac:dyDescent="0.3">
      <c r="A434" t="s">
        <v>1940</v>
      </c>
      <c r="B434">
        <v>30.59</v>
      </c>
      <c r="C434">
        <v>5.23</v>
      </c>
      <c r="D434" t="s">
        <v>2380</v>
      </c>
      <c r="E434" t="s">
        <v>2380</v>
      </c>
      <c r="F434" t="s">
        <v>2382</v>
      </c>
      <c r="G434">
        <v>1</v>
      </c>
      <c r="H434" t="s">
        <v>2380</v>
      </c>
      <c r="L434" t="s">
        <v>1940</v>
      </c>
      <c r="M434" t="str">
        <f t="shared" si="24"/>
        <v>No</v>
      </c>
      <c r="N434" t="str">
        <f t="shared" si="25"/>
        <v>No</v>
      </c>
      <c r="O434">
        <v>30.59</v>
      </c>
      <c r="P434" t="str">
        <f t="shared" si="26"/>
        <v>Obesity</v>
      </c>
      <c r="Q434">
        <v>5.23</v>
      </c>
      <c r="R434" t="str">
        <f t="shared" si="27"/>
        <v>Normal</v>
      </c>
      <c r="S434" t="s">
        <v>2380</v>
      </c>
      <c r="T434" t="s">
        <v>2382</v>
      </c>
      <c r="U434">
        <v>1</v>
      </c>
    </row>
    <row r="435" spans="1:21" x14ac:dyDescent="0.3">
      <c r="A435" t="s">
        <v>1939</v>
      </c>
      <c r="B435">
        <v>24.795000000000002</v>
      </c>
      <c r="C435">
        <v>6.85</v>
      </c>
      <c r="D435" t="s">
        <v>2380</v>
      </c>
      <c r="E435" t="s">
        <v>2380</v>
      </c>
      <c r="F435" t="s">
        <v>2380</v>
      </c>
      <c r="G435">
        <v>0</v>
      </c>
      <c r="H435" t="s">
        <v>2381</v>
      </c>
      <c r="L435" t="s">
        <v>1939</v>
      </c>
      <c r="M435" t="str">
        <f t="shared" si="24"/>
        <v>No</v>
      </c>
      <c r="N435" t="str">
        <f t="shared" si="25"/>
        <v>Yes</v>
      </c>
      <c r="O435">
        <v>24.795000000000002</v>
      </c>
      <c r="P435" t="str">
        <f t="shared" si="26"/>
        <v>Normal Weight</v>
      </c>
      <c r="Q435">
        <v>6.85</v>
      </c>
      <c r="R435" t="str">
        <f t="shared" si="27"/>
        <v>Diabetes</v>
      </c>
      <c r="S435" t="s">
        <v>2380</v>
      </c>
      <c r="T435" t="s">
        <v>2380</v>
      </c>
      <c r="U435">
        <v>0</v>
      </c>
    </row>
    <row r="436" spans="1:21" x14ac:dyDescent="0.3">
      <c r="A436" t="s">
        <v>1938</v>
      </c>
      <c r="B436">
        <v>24.13</v>
      </c>
      <c r="C436">
        <v>7.05</v>
      </c>
      <c r="D436" t="s">
        <v>2381</v>
      </c>
      <c r="E436" t="s">
        <v>2380</v>
      </c>
      <c r="F436" t="s">
        <v>2380</v>
      </c>
      <c r="G436">
        <v>2</v>
      </c>
      <c r="H436" t="s">
        <v>2381</v>
      </c>
      <c r="L436" t="s">
        <v>1938</v>
      </c>
      <c r="M436" t="str">
        <f t="shared" si="24"/>
        <v>Yes</v>
      </c>
      <c r="N436" t="str">
        <f t="shared" si="25"/>
        <v>Yes</v>
      </c>
      <c r="O436">
        <v>24.13</v>
      </c>
      <c r="P436" t="str">
        <f t="shared" si="26"/>
        <v>Normal Weight</v>
      </c>
      <c r="Q436">
        <v>7.05</v>
      </c>
      <c r="R436" t="str">
        <f t="shared" si="27"/>
        <v>Diabetes</v>
      </c>
      <c r="S436" t="s">
        <v>2380</v>
      </c>
      <c r="T436" t="s">
        <v>2380</v>
      </c>
      <c r="U436">
        <v>2</v>
      </c>
    </row>
    <row r="437" spans="1:21" x14ac:dyDescent="0.3">
      <c r="A437" t="s">
        <v>1937</v>
      </c>
      <c r="B437">
        <v>25.84</v>
      </c>
      <c r="C437">
        <v>11.64</v>
      </c>
      <c r="D437" t="s">
        <v>2380</v>
      </c>
      <c r="E437" t="s">
        <v>2380</v>
      </c>
      <c r="F437" t="s">
        <v>2380</v>
      </c>
      <c r="G437">
        <v>2</v>
      </c>
      <c r="H437" t="s">
        <v>2381</v>
      </c>
      <c r="L437" t="s">
        <v>1937</v>
      </c>
      <c r="M437" t="str">
        <f t="shared" si="24"/>
        <v>No</v>
      </c>
      <c r="N437" t="str">
        <f t="shared" si="25"/>
        <v>Yes</v>
      </c>
      <c r="O437">
        <v>25.84</v>
      </c>
      <c r="P437" t="str">
        <f t="shared" si="26"/>
        <v>Over Weight</v>
      </c>
      <c r="Q437">
        <v>11.64</v>
      </c>
      <c r="R437" t="str">
        <f t="shared" si="27"/>
        <v>Diabetes</v>
      </c>
      <c r="S437" t="s">
        <v>2380</v>
      </c>
      <c r="T437" t="s">
        <v>2380</v>
      </c>
      <c r="U437">
        <v>2</v>
      </c>
    </row>
    <row r="438" spans="1:21" x14ac:dyDescent="0.3">
      <c r="A438" t="s">
        <v>1936</v>
      </c>
      <c r="B438">
        <v>28</v>
      </c>
      <c r="C438">
        <v>10.52</v>
      </c>
      <c r="D438" t="s">
        <v>2380</v>
      </c>
      <c r="E438" t="s">
        <v>2380</v>
      </c>
      <c r="F438" t="s">
        <v>2380</v>
      </c>
      <c r="G438">
        <v>0</v>
      </c>
      <c r="H438" t="s">
        <v>2381</v>
      </c>
      <c r="L438" t="s">
        <v>1936</v>
      </c>
      <c r="M438" t="str">
        <f t="shared" si="24"/>
        <v>No</v>
      </c>
      <c r="N438" t="str">
        <f t="shared" si="25"/>
        <v>Yes</v>
      </c>
      <c r="O438">
        <v>28</v>
      </c>
      <c r="P438" t="str">
        <f t="shared" si="26"/>
        <v>Over Weight</v>
      </c>
      <c r="Q438">
        <v>10.52</v>
      </c>
      <c r="R438" t="str">
        <f t="shared" si="27"/>
        <v>Diabetes</v>
      </c>
      <c r="S438" t="s">
        <v>2380</v>
      </c>
      <c r="T438" t="s">
        <v>2380</v>
      </c>
      <c r="U438">
        <v>0</v>
      </c>
    </row>
    <row r="439" spans="1:21" x14ac:dyDescent="0.3">
      <c r="A439" t="s">
        <v>1935</v>
      </c>
      <c r="B439">
        <v>34.1</v>
      </c>
      <c r="C439">
        <v>4.01</v>
      </c>
      <c r="D439" t="s">
        <v>2381</v>
      </c>
      <c r="E439" t="s">
        <v>2380</v>
      </c>
      <c r="F439" t="s">
        <v>2382</v>
      </c>
      <c r="G439">
        <v>1</v>
      </c>
      <c r="H439" t="s">
        <v>2380</v>
      </c>
      <c r="L439" t="s">
        <v>1935</v>
      </c>
      <c r="M439" t="str">
        <f t="shared" si="24"/>
        <v>Yes</v>
      </c>
      <c r="N439" t="str">
        <f t="shared" si="25"/>
        <v>No</v>
      </c>
      <c r="O439">
        <v>34.1</v>
      </c>
      <c r="P439" t="str">
        <f t="shared" si="26"/>
        <v>Obesity</v>
      </c>
      <c r="Q439">
        <v>4.01</v>
      </c>
      <c r="R439" t="str">
        <f t="shared" si="27"/>
        <v>Normal</v>
      </c>
      <c r="S439" t="s">
        <v>2380</v>
      </c>
      <c r="T439" t="s">
        <v>2382</v>
      </c>
      <c r="U439">
        <v>1</v>
      </c>
    </row>
    <row r="440" spans="1:21" x14ac:dyDescent="0.3">
      <c r="A440" t="s">
        <v>1934</v>
      </c>
      <c r="B440">
        <v>26.125</v>
      </c>
      <c r="C440">
        <v>8.56</v>
      </c>
      <c r="D440" t="s">
        <v>2381</v>
      </c>
      <c r="E440" t="s">
        <v>2380</v>
      </c>
      <c r="F440" t="s">
        <v>2380</v>
      </c>
      <c r="G440">
        <v>1</v>
      </c>
      <c r="H440" t="s">
        <v>2381</v>
      </c>
      <c r="L440" t="s">
        <v>1934</v>
      </c>
      <c r="M440" t="str">
        <f t="shared" si="24"/>
        <v>Yes</v>
      </c>
      <c r="N440" t="str">
        <f t="shared" si="25"/>
        <v>Yes</v>
      </c>
      <c r="O440">
        <v>26.125</v>
      </c>
      <c r="P440" t="str">
        <f t="shared" si="26"/>
        <v>Over Weight</v>
      </c>
      <c r="Q440">
        <v>8.56</v>
      </c>
      <c r="R440" t="str">
        <f t="shared" si="27"/>
        <v>Diabetes</v>
      </c>
      <c r="S440" t="s">
        <v>2380</v>
      </c>
      <c r="T440" t="s">
        <v>2380</v>
      </c>
      <c r="U440">
        <v>1</v>
      </c>
    </row>
    <row r="441" spans="1:21" x14ac:dyDescent="0.3">
      <c r="A441" t="s">
        <v>1933</v>
      </c>
      <c r="B441">
        <v>25.6</v>
      </c>
      <c r="C441">
        <v>10.5</v>
      </c>
      <c r="D441" t="s">
        <v>2380</v>
      </c>
      <c r="E441" t="s">
        <v>2380</v>
      </c>
      <c r="F441" t="s">
        <v>2380</v>
      </c>
      <c r="G441">
        <v>2</v>
      </c>
      <c r="H441" t="s">
        <v>2381</v>
      </c>
      <c r="L441" t="s">
        <v>1933</v>
      </c>
      <c r="M441" t="str">
        <f t="shared" si="24"/>
        <v>No</v>
      </c>
      <c r="N441" t="str">
        <f t="shared" si="25"/>
        <v>Yes</v>
      </c>
      <c r="O441">
        <v>25.6</v>
      </c>
      <c r="P441" t="str">
        <f t="shared" si="26"/>
        <v>Over Weight</v>
      </c>
      <c r="Q441">
        <v>10.5</v>
      </c>
      <c r="R441" t="str">
        <f t="shared" si="27"/>
        <v>Diabetes</v>
      </c>
      <c r="S441" t="s">
        <v>2380</v>
      </c>
      <c r="T441" t="s">
        <v>2380</v>
      </c>
      <c r="U441">
        <v>2</v>
      </c>
    </row>
    <row r="442" spans="1:21" x14ac:dyDescent="0.3">
      <c r="A442" t="s">
        <v>1932</v>
      </c>
      <c r="B442">
        <v>24.32</v>
      </c>
      <c r="C442">
        <v>6.39</v>
      </c>
      <c r="D442" t="s">
        <v>2380</v>
      </c>
      <c r="E442" t="s">
        <v>2380</v>
      </c>
      <c r="F442" t="s">
        <v>2380</v>
      </c>
      <c r="G442">
        <v>0</v>
      </c>
      <c r="H442" t="s">
        <v>2380</v>
      </c>
      <c r="L442" t="s">
        <v>1932</v>
      </c>
      <c r="M442" t="str">
        <f t="shared" si="24"/>
        <v>No</v>
      </c>
      <c r="N442" t="str">
        <f t="shared" si="25"/>
        <v>No</v>
      </c>
      <c r="O442">
        <v>24.32</v>
      </c>
      <c r="P442" t="str">
        <f t="shared" si="26"/>
        <v>Normal Weight</v>
      </c>
      <c r="Q442">
        <v>6.39</v>
      </c>
      <c r="R442" t="str">
        <f t="shared" si="27"/>
        <v>Prediabetes</v>
      </c>
      <c r="S442" t="s">
        <v>2380</v>
      </c>
      <c r="T442" t="s">
        <v>2380</v>
      </c>
      <c r="U442">
        <v>0</v>
      </c>
    </row>
    <row r="443" spans="1:21" x14ac:dyDescent="0.3">
      <c r="A443" t="s">
        <v>1931</v>
      </c>
      <c r="B443">
        <v>22.88</v>
      </c>
      <c r="C443">
        <v>5.71</v>
      </c>
      <c r="D443" t="s">
        <v>2381</v>
      </c>
      <c r="E443" t="s">
        <v>2380</v>
      </c>
      <c r="F443" t="s">
        <v>2382</v>
      </c>
      <c r="G443">
        <v>1</v>
      </c>
      <c r="H443" t="s">
        <v>2381</v>
      </c>
      <c r="L443" t="s">
        <v>1931</v>
      </c>
      <c r="M443" t="str">
        <f t="shared" si="24"/>
        <v>Yes</v>
      </c>
      <c r="N443" t="str">
        <f t="shared" si="25"/>
        <v>Yes</v>
      </c>
      <c r="O443">
        <v>22.88</v>
      </c>
      <c r="P443" t="str">
        <f t="shared" si="26"/>
        <v>Normal Weight</v>
      </c>
      <c r="Q443">
        <v>5.71</v>
      </c>
      <c r="R443" t="str">
        <f t="shared" si="27"/>
        <v>Prediabetes</v>
      </c>
      <c r="S443" t="s">
        <v>2380</v>
      </c>
      <c r="T443" t="s">
        <v>2382</v>
      </c>
      <c r="U443">
        <v>1</v>
      </c>
    </row>
    <row r="444" spans="1:21" x14ac:dyDescent="0.3">
      <c r="A444" t="s">
        <v>1930</v>
      </c>
      <c r="B444">
        <v>24.984999999999999</v>
      </c>
      <c r="C444">
        <v>4.43</v>
      </c>
      <c r="D444" t="s">
        <v>2381</v>
      </c>
      <c r="E444" t="s">
        <v>2380</v>
      </c>
      <c r="F444" t="s">
        <v>2382</v>
      </c>
      <c r="G444">
        <v>1</v>
      </c>
      <c r="H444" t="s">
        <v>2380</v>
      </c>
      <c r="L444" t="s">
        <v>1930</v>
      </c>
      <c r="M444" t="str">
        <f t="shared" si="24"/>
        <v>Yes</v>
      </c>
      <c r="N444" t="str">
        <f t="shared" si="25"/>
        <v>No</v>
      </c>
      <c r="O444">
        <v>24.984999999999999</v>
      </c>
      <c r="P444" t="str">
        <f t="shared" si="26"/>
        <v>Normal Weight</v>
      </c>
      <c r="Q444">
        <v>4.43</v>
      </c>
      <c r="R444" t="str">
        <f t="shared" si="27"/>
        <v>Normal</v>
      </c>
      <c r="S444" t="s">
        <v>2380</v>
      </c>
      <c r="T444" t="s">
        <v>2382</v>
      </c>
      <c r="U444">
        <v>1</v>
      </c>
    </row>
    <row r="445" spans="1:21" x14ac:dyDescent="0.3">
      <c r="A445" t="s">
        <v>1929</v>
      </c>
      <c r="B445">
        <v>33.1</v>
      </c>
      <c r="C445">
        <v>5.52</v>
      </c>
      <c r="D445" t="s">
        <v>2380</v>
      </c>
      <c r="E445" t="s">
        <v>2380</v>
      </c>
      <c r="F445" t="s">
        <v>2382</v>
      </c>
      <c r="G445">
        <v>1</v>
      </c>
      <c r="H445" t="s">
        <v>2380</v>
      </c>
      <c r="L445" t="s">
        <v>1929</v>
      </c>
      <c r="M445" t="str">
        <f t="shared" si="24"/>
        <v>No</v>
      </c>
      <c r="N445" t="str">
        <f t="shared" si="25"/>
        <v>No</v>
      </c>
      <c r="O445">
        <v>33.1</v>
      </c>
      <c r="P445" t="str">
        <f t="shared" si="26"/>
        <v>Obesity</v>
      </c>
      <c r="Q445">
        <v>5.52</v>
      </c>
      <c r="R445" t="str">
        <f t="shared" si="27"/>
        <v>Normal</v>
      </c>
      <c r="S445" t="s">
        <v>2380</v>
      </c>
      <c r="T445" t="s">
        <v>2382</v>
      </c>
      <c r="U445">
        <v>1</v>
      </c>
    </row>
    <row r="446" spans="1:21" x14ac:dyDescent="0.3">
      <c r="A446" t="s">
        <v>1928</v>
      </c>
      <c r="B446">
        <v>27.83</v>
      </c>
      <c r="C446">
        <v>9.1999999999999993</v>
      </c>
      <c r="D446" t="s">
        <v>2381</v>
      </c>
      <c r="E446" t="s">
        <v>2380</v>
      </c>
      <c r="F446" t="s">
        <v>2380</v>
      </c>
      <c r="G446">
        <v>1</v>
      </c>
      <c r="H446" t="s">
        <v>2381</v>
      </c>
      <c r="L446" t="s">
        <v>1928</v>
      </c>
      <c r="M446" t="str">
        <f t="shared" si="24"/>
        <v>Yes</v>
      </c>
      <c r="N446" t="str">
        <f t="shared" si="25"/>
        <v>Yes</v>
      </c>
      <c r="O446">
        <v>27.83</v>
      </c>
      <c r="P446" t="str">
        <f t="shared" si="26"/>
        <v>Over Weight</v>
      </c>
      <c r="Q446">
        <v>9.1999999999999993</v>
      </c>
      <c r="R446" t="str">
        <f t="shared" si="27"/>
        <v>Diabetes</v>
      </c>
      <c r="S446" t="s">
        <v>2380</v>
      </c>
      <c r="T446" t="s">
        <v>2380</v>
      </c>
      <c r="U446">
        <v>1</v>
      </c>
    </row>
    <row r="447" spans="1:21" x14ac:dyDescent="0.3">
      <c r="A447" t="s">
        <v>1927</v>
      </c>
      <c r="B447">
        <v>30.875</v>
      </c>
      <c r="C447">
        <v>10.97</v>
      </c>
      <c r="D447" t="s">
        <v>2381</v>
      </c>
      <c r="E447" t="s">
        <v>2380</v>
      </c>
      <c r="F447" t="s">
        <v>2380</v>
      </c>
      <c r="G447">
        <v>2</v>
      </c>
      <c r="H447" t="s">
        <v>2380</v>
      </c>
      <c r="L447" t="s">
        <v>1927</v>
      </c>
      <c r="M447" t="str">
        <f t="shared" si="24"/>
        <v>Yes</v>
      </c>
      <c r="N447" t="str">
        <f t="shared" si="25"/>
        <v>No</v>
      </c>
      <c r="O447">
        <v>30.875</v>
      </c>
      <c r="P447" t="str">
        <f t="shared" si="26"/>
        <v>Obesity</v>
      </c>
      <c r="Q447">
        <v>10.97</v>
      </c>
      <c r="R447" t="str">
        <f t="shared" si="27"/>
        <v>Diabetes</v>
      </c>
      <c r="S447" t="s">
        <v>2380</v>
      </c>
      <c r="T447" t="s">
        <v>2380</v>
      </c>
      <c r="U447">
        <v>2</v>
      </c>
    </row>
    <row r="448" spans="1:21" x14ac:dyDescent="0.3">
      <c r="A448" t="s">
        <v>1926</v>
      </c>
      <c r="B448">
        <v>27.265000000000001</v>
      </c>
      <c r="C448">
        <v>4.25</v>
      </c>
      <c r="D448" t="s">
        <v>2380</v>
      </c>
      <c r="E448" t="s">
        <v>2380</v>
      </c>
      <c r="F448" t="s">
        <v>2382</v>
      </c>
      <c r="G448">
        <v>1</v>
      </c>
      <c r="H448" t="s">
        <v>2380</v>
      </c>
      <c r="L448" t="s">
        <v>1926</v>
      </c>
      <c r="M448" t="str">
        <f t="shared" si="24"/>
        <v>No</v>
      </c>
      <c r="N448" t="str">
        <f t="shared" si="25"/>
        <v>No</v>
      </c>
      <c r="O448">
        <v>27.265000000000001</v>
      </c>
      <c r="P448" t="str">
        <f t="shared" si="26"/>
        <v>Over Weight</v>
      </c>
      <c r="Q448">
        <v>4.25</v>
      </c>
      <c r="R448" t="str">
        <f t="shared" si="27"/>
        <v>Normal</v>
      </c>
      <c r="S448" t="s">
        <v>2380</v>
      </c>
      <c r="T448" t="s">
        <v>2382</v>
      </c>
      <c r="U448">
        <v>1</v>
      </c>
    </row>
    <row r="449" spans="1:21" x14ac:dyDescent="0.3">
      <c r="A449" t="s">
        <v>1925</v>
      </c>
      <c r="B449">
        <v>26.7</v>
      </c>
      <c r="C449">
        <v>5.23</v>
      </c>
      <c r="D449" t="s">
        <v>2380</v>
      </c>
      <c r="E449" t="s">
        <v>2380</v>
      </c>
      <c r="F449" t="s">
        <v>2382</v>
      </c>
      <c r="G449">
        <v>1</v>
      </c>
      <c r="H449" t="s">
        <v>2381</v>
      </c>
      <c r="L449" t="s">
        <v>1925</v>
      </c>
      <c r="M449" t="str">
        <f t="shared" si="24"/>
        <v>No</v>
      </c>
      <c r="N449" t="str">
        <f t="shared" si="25"/>
        <v>Yes</v>
      </c>
      <c r="O449">
        <v>26.7</v>
      </c>
      <c r="P449" t="str">
        <f t="shared" si="26"/>
        <v>Over Weight</v>
      </c>
      <c r="Q449">
        <v>5.23</v>
      </c>
      <c r="R449" t="str">
        <f t="shared" si="27"/>
        <v>Normal</v>
      </c>
      <c r="S449" t="s">
        <v>2380</v>
      </c>
      <c r="T449" t="s">
        <v>2382</v>
      </c>
      <c r="U449">
        <v>1</v>
      </c>
    </row>
    <row r="450" spans="1:21" x14ac:dyDescent="0.3">
      <c r="A450" t="s">
        <v>1924</v>
      </c>
      <c r="B450">
        <v>29.925000000000001</v>
      </c>
      <c r="C450">
        <v>5.96</v>
      </c>
      <c r="D450" t="s">
        <v>2381</v>
      </c>
      <c r="E450" t="s">
        <v>2380</v>
      </c>
      <c r="F450" t="s">
        <v>2382</v>
      </c>
      <c r="G450">
        <v>1</v>
      </c>
      <c r="H450" t="s">
        <v>2381</v>
      </c>
      <c r="L450" t="s">
        <v>1924</v>
      </c>
      <c r="M450" t="str">
        <f t="shared" si="24"/>
        <v>Yes</v>
      </c>
      <c r="N450" t="str">
        <f t="shared" si="25"/>
        <v>Yes</v>
      </c>
      <c r="O450">
        <v>29.925000000000001</v>
      </c>
      <c r="P450" t="str">
        <f t="shared" si="26"/>
        <v>Over Weight</v>
      </c>
      <c r="Q450">
        <v>5.96</v>
      </c>
      <c r="R450" t="str">
        <f t="shared" si="27"/>
        <v>Prediabetes</v>
      </c>
      <c r="S450" t="s">
        <v>2380</v>
      </c>
      <c r="T450" t="s">
        <v>2382</v>
      </c>
      <c r="U450">
        <v>1</v>
      </c>
    </row>
    <row r="451" spans="1:21" x14ac:dyDescent="0.3">
      <c r="A451" t="s">
        <v>1923</v>
      </c>
      <c r="B451">
        <v>19.95</v>
      </c>
      <c r="C451">
        <v>4.29</v>
      </c>
      <c r="D451" t="s">
        <v>2381</v>
      </c>
      <c r="E451" t="s">
        <v>2380</v>
      </c>
      <c r="F451" t="s">
        <v>2380</v>
      </c>
      <c r="G451">
        <v>2</v>
      </c>
      <c r="H451" t="s">
        <v>2381</v>
      </c>
      <c r="L451" t="s">
        <v>1923</v>
      </c>
      <c r="M451" t="str">
        <f t="shared" ref="M451:M514" si="28">PROPER(D451)</f>
        <v>Yes</v>
      </c>
      <c r="N451" t="str">
        <f t="shared" ref="N451:N514" si="29">PROPER(H451)</f>
        <v>Yes</v>
      </c>
      <c r="O451">
        <v>19.95</v>
      </c>
      <c r="P451" t="str">
        <f t="shared" si="26"/>
        <v>Normal Weight</v>
      </c>
      <c r="Q451">
        <v>4.29</v>
      </c>
      <c r="R451" t="str">
        <f t="shared" si="27"/>
        <v>Normal</v>
      </c>
      <c r="S451" t="s">
        <v>2380</v>
      </c>
      <c r="T451" t="s">
        <v>2380</v>
      </c>
      <c r="U451">
        <v>2</v>
      </c>
    </row>
    <row r="452" spans="1:21" x14ac:dyDescent="0.3">
      <c r="A452" t="s">
        <v>1922</v>
      </c>
      <c r="B452">
        <v>24.225000000000001</v>
      </c>
      <c r="C452">
        <v>4.09</v>
      </c>
      <c r="D452" t="s">
        <v>2380</v>
      </c>
      <c r="E452" t="s">
        <v>2380</v>
      </c>
      <c r="F452" t="s">
        <v>2380</v>
      </c>
      <c r="G452">
        <v>0</v>
      </c>
      <c r="H452" t="s">
        <v>2380</v>
      </c>
      <c r="L452" t="s">
        <v>1922</v>
      </c>
      <c r="M452" t="str">
        <f t="shared" si="28"/>
        <v>No</v>
      </c>
      <c r="N452" t="str">
        <f t="shared" si="29"/>
        <v>No</v>
      </c>
      <c r="O452">
        <v>24.225000000000001</v>
      </c>
      <c r="P452" t="str">
        <f t="shared" ref="P452:P515" si="30">IF(O452&lt;18.5,"Under Weight",IF(O452&lt;25,"Normal Weight",IF(O452&lt;30,"Over Weight","Obesity")))</f>
        <v>Normal Weight</v>
      </c>
      <c r="Q452">
        <v>4.09</v>
      </c>
      <c r="R452" t="str">
        <f t="shared" ref="R452:R515" si="31">IF(Q452&lt;5.7,"Normal",IF(Q452&lt;6.5,"Prediabetes","Diabetes"))</f>
        <v>Normal</v>
      </c>
      <c r="S452" t="s">
        <v>2380</v>
      </c>
      <c r="T452" t="s">
        <v>2380</v>
      </c>
      <c r="U452">
        <v>0</v>
      </c>
    </row>
    <row r="453" spans="1:21" x14ac:dyDescent="0.3">
      <c r="A453" t="s">
        <v>1921</v>
      </c>
      <c r="B453">
        <v>28.12</v>
      </c>
      <c r="C453">
        <v>4.88</v>
      </c>
      <c r="D453" t="s">
        <v>2380</v>
      </c>
      <c r="E453" t="s">
        <v>2380</v>
      </c>
      <c r="F453" t="s">
        <v>2380</v>
      </c>
      <c r="G453">
        <v>0</v>
      </c>
      <c r="H453" t="s">
        <v>2381</v>
      </c>
      <c r="L453" t="s">
        <v>1921</v>
      </c>
      <c r="M453" t="str">
        <f t="shared" si="28"/>
        <v>No</v>
      </c>
      <c r="N453" t="str">
        <f t="shared" si="29"/>
        <v>Yes</v>
      </c>
      <c r="O453">
        <v>28.12</v>
      </c>
      <c r="P453" t="str">
        <f t="shared" si="30"/>
        <v>Over Weight</v>
      </c>
      <c r="Q453">
        <v>4.88</v>
      </c>
      <c r="R453" t="str">
        <f t="shared" si="31"/>
        <v>Normal</v>
      </c>
      <c r="S453" t="s">
        <v>2380</v>
      </c>
      <c r="T453" t="s">
        <v>2380</v>
      </c>
      <c r="U453">
        <v>0</v>
      </c>
    </row>
    <row r="454" spans="1:21" x14ac:dyDescent="0.3">
      <c r="A454" t="s">
        <v>1920</v>
      </c>
      <c r="B454">
        <v>23.21</v>
      </c>
      <c r="C454">
        <v>6.76</v>
      </c>
      <c r="D454" t="s">
        <v>2380</v>
      </c>
      <c r="E454" t="s">
        <v>2380</v>
      </c>
      <c r="F454" t="s">
        <v>2380</v>
      </c>
      <c r="G454">
        <v>0</v>
      </c>
      <c r="H454" t="s">
        <v>2381</v>
      </c>
      <c r="L454" t="s">
        <v>1920</v>
      </c>
      <c r="M454" t="str">
        <f t="shared" si="28"/>
        <v>No</v>
      </c>
      <c r="N454" t="str">
        <f t="shared" si="29"/>
        <v>Yes</v>
      </c>
      <c r="O454">
        <v>23.21</v>
      </c>
      <c r="P454" t="str">
        <f t="shared" si="30"/>
        <v>Normal Weight</v>
      </c>
      <c r="Q454">
        <v>6.76</v>
      </c>
      <c r="R454" t="str">
        <f t="shared" si="31"/>
        <v>Diabetes</v>
      </c>
      <c r="S454" t="s">
        <v>2380</v>
      </c>
      <c r="T454" t="s">
        <v>2380</v>
      </c>
      <c r="U454">
        <v>0</v>
      </c>
    </row>
    <row r="455" spans="1:21" x14ac:dyDescent="0.3">
      <c r="A455" t="s">
        <v>1919</v>
      </c>
      <c r="B455">
        <v>23.98</v>
      </c>
      <c r="C455">
        <v>10.67</v>
      </c>
      <c r="D455" t="s">
        <v>2380</v>
      </c>
      <c r="E455" t="s">
        <v>2380</v>
      </c>
      <c r="F455" t="s">
        <v>2380</v>
      </c>
      <c r="G455">
        <v>0</v>
      </c>
      <c r="H455" t="s">
        <v>2380</v>
      </c>
      <c r="L455" t="s">
        <v>1919</v>
      </c>
      <c r="M455" t="str">
        <f t="shared" si="28"/>
        <v>No</v>
      </c>
      <c r="N455" t="str">
        <f t="shared" si="29"/>
        <v>No</v>
      </c>
      <c r="O455">
        <v>23.98</v>
      </c>
      <c r="P455" t="str">
        <f t="shared" si="30"/>
        <v>Normal Weight</v>
      </c>
      <c r="Q455">
        <v>10.67</v>
      </c>
      <c r="R455" t="str">
        <f t="shared" si="31"/>
        <v>Diabetes</v>
      </c>
      <c r="S455" t="s">
        <v>2380</v>
      </c>
      <c r="T455" t="s">
        <v>2380</v>
      </c>
      <c r="U455">
        <v>0</v>
      </c>
    </row>
    <row r="456" spans="1:21" x14ac:dyDescent="0.3">
      <c r="A456" t="s">
        <v>1918</v>
      </c>
      <c r="B456">
        <v>30</v>
      </c>
      <c r="C456">
        <v>6.21</v>
      </c>
      <c r="D456" t="s">
        <v>2380</v>
      </c>
      <c r="E456" t="s">
        <v>2380</v>
      </c>
      <c r="F456" t="s">
        <v>2380</v>
      </c>
      <c r="G456">
        <v>0</v>
      </c>
      <c r="H456" t="s">
        <v>2381</v>
      </c>
      <c r="L456" t="s">
        <v>1918</v>
      </c>
      <c r="M456" t="str">
        <f t="shared" si="28"/>
        <v>No</v>
      </c>
      <c r="N456" t="str">
        <f t="shared" si="29"/>
        <v>Yes</v>
      </c>
      <c r="O456">
        <v>30</v>
      </c>
      <c r="P456" t="str">
        <f t="shared" si="30"/>
        <v>Obesity</v>
      </c>
      <c r="Q456">
        <v>6.21</v>
      </c>
      <c r="R456" t="str">
        <f t="shared" si="31"/>
        <v>Prediabetes</v>
      </c>
      <c r="S456" t="s">
        <v>2380</v>
      </c>
      <c r="T456" t="s">
        <v>2380</v>
      </c>
      <c r="U456">
        <v>0</v>
      </c>
    </row>
    <row r="457" spans="1:21" x14ac:dyDescent="0.3">
      <c r="A457" t="s">
        <v>1917</v>
      </c>
      <c r="B457">
        <v>17.350000000000001</v>
      </c>
      <c r="C457">
        <v>5.03</v>
      </c>
      <c r="D457" t="s">
        <v>2381</v>
      </c>
      <c r="E457" t="s">
        <v>2380</v>
      </c>
      <c r="F457" t="s">
        <v>2380</v>
      </c>
      <c r="G457">
        <v>0</v>
      </c>
      <c r="H457" t="s">
        <v>2381</v>
      </c>
      <c r="L457" t="s">
        <v>1917</v>
      </c>
      <c r="M457" t="str">
        <f t="shared" si="28"/>
        <v>Yes</v>
      </c>
      <c r="N457" t="str">
        <f t="shared" si="29"/>
        <v>Yes</v>
      </c>
      <c r="O457">
        <v>17.350000000000001</v>
      </c>
      <c r="P457" t="str">
        <f t="shared" si="30"/>
        <v>Under Weight</v>
      </c>
      <c r="Q457">
        <v>5.03</v>
      </c>
      <c r="R457" t="str">
        <f t="shared" si="31"/>
        <v>Normal</v>
      </c>
      <c r="S457" t="s">
        <v>2380</v>
      </c>
      <c r="T457" t="s">
        <v>2380</v>
      </c>
      <c r="U457">
        <v>0</v>
      </c>
    </row>
    <row r="458" spans="1:21" x14ac:dyDescent="0.3">
      <c r="A458" t="s">
        <v>1916</v>
      </c>
      <c r="B458">
        <v>22.704999999999998</v>
      </c>
      <c r="C458">
        <v>5.27</v>
      </c>
      <c r="D458" t="s">
        <v>2380</v>
      </c>
      <c r="E458" t="s">
        <v>2380</v>
      </c>
      <c r="F458" t="s">
        <v>2380</v>
      </c>
      <c r="G458">
        <v>0</v>
      </c>
      <c r="H458" t="s">
        <v>2380</v>
      </c>
      <c r="L458" t="s">
        <v>1916</v>
      </c>
      <c r="M458" t="str">
        <f t="shared" si="28"/>
        <v>No</v>
      </c>
      <c r="N458" t="str">
        <f t="shared" si="29"/>
        <v>No</v>
      </c>
      <c r="O458">
        <v>22.704999999999998</v>
      </c>
      <c r="P458" t="str">
        <f t="shared" si="30"/>
        <v>Normal Weight</v>
      </c>
      <c r="Q458">
        <v>5.27</v>
      </c>
      <c r="R458" t="str">
        <f t="shared" si="31"/>
        <v>Normal</v>
      </c>
      <c r="S458" t="s">
        <v>2380</v>
      </c>
      <c r="T458" t="s">
        <v>2380</v>
      </c>
      <c r="U458">
        <v>0</v>
      </c>
    </row>
    <row r="459" spans="1:21" x14ac:dyDescent="0.3">
      <c r="A459" t="s">
        <v>1915</v>
      </c>
      <c r="B459">
        <v>25.41</v>
      </c>
      <c r="C459">
        <v>10.53</v>
      </c>
      <c r="D459" t="s">
        <v>2381</v>
      </c>
      <c r="E459" t="s">
        <v>2380</v>
      </c>
      <c r="F459" t="s">
        <v>2380</v>
      </c>
      <c r="G459">
        <v>1</v>
      </c>
      <c r="H459" t="s">
        <v>2381</v>
      </c>
      <c r="L459" t="s">
        <v>1915</v>
      </c>
      <c r="M459" t="str">
        <f t="shared" si="28"/>
        <v>Yes</v>
      </c>
      <c r="N459" t="str">
        <f t="shared" si="29"/>
        <v>Yes</v>
      </c>
      <c r="O459">
        <v>25.41</v>
      </c>
      <c r="P459" t="str">
        <f t="shared" si="30"/>
        <v>Over Weight</v>
      </c>
      <c r="Q459">
        <v>10.53</v>
      </c>
      <c r="R459" t="str">
        <f t="shared" si="31"/>
        <v>Diabetes</v>
      </c>
      <c r="S459" t="s">
        <v>2380</v>
      </c>
      <c r="T459" t="s">
        <v>2380</v>
      </c>
      <c r="U459">
        <v>1</v>
      </c>
    </row>
    <row r="460" spans="1:21" x14ac:dyDescent="0.3">
      <c r="A460" t="s">
        <v>1914</v>
      </c>
      <c r="B460">
        <v>18.23</v>
      </c>
      <c r="C460">
        <v>5.78</v>
      </c>
      <c r="D460" t="s">
        <v>2380</v>
      </c>
      <c r="E460" t="s">
        <v>2380</v>
      </c>
      <c r="F460" t="s">
        <v>2382</v>
      </c>
      <c r="G460">
        <v>1</v>
      </c>
      <c r="H460" t="s">
        <v>2381</v>
      </c>
      <c r="L460" t="s">
        <v>1914</v>
      </c>
      <c r="M460" t="str">
        <f t="shared" si="28"/>
        <v>No</v>
      </c>
      <c r="N460" t="str">
        <f t="shared" si="29"/>
        <v>Yes</v>
      </c>
      <c r="O460">
        <v>18.23</v>
      </c>
      <c r="P460" t="str">
        <f t="shared" si="30"/>
        <v>Under Weight</v>
      </c>
      <c r="Q460">
        <v>5.78</v>
      </c>
      <c r="R460" t="str">
        <f t="shared" si="31"/>
        <v>Prediabetes</v>
      </c>
      <c r="S460" t="s">
        <v>2380</v>
      </c>
      <c r="T460" t="s">
        <v>2382</v>
      </c>
      <c r="U460">
        <v>1</v>
      </c>
    </row>
    <row r="461" spans="1:21" x14ac:dyDescent="0.3">
      <c r="A461" t="s">
        <v>1913</v>
      </c>
      <c r="B461">
        <v>24.7</v>
      </c>
      <c r="C461">
        <v>4.3600000000000003</v>
      </c>
      <c r="D461" t="s">
        <v>2380</v>
      </c>
      <c r="E461" t="s">
        <v>2380</v>
      </c>
      <c r="F461" t="s">
        <v>2382</v>
      </c>
      <c r="G461">
        <v>1</v>
      </c>
      <c r="H461" t="s">
        <v>2381</v>
      </c>
      <c r="L461" t="s">
        <v>1913</v>
      </c>
      <c r="M461" t="str">
        <f t="shared" si="28"/>
        <v>No</v>
      </c>
      <c r="N461" t="str">
        <f t="shared" si="29"/>
        <v>Yes</v>
      </c>
      <c r="O461">
        <v>24.7</v>
      </c>
      <c r="P461" t="str">
        <f t="shared" si="30"/>
        <v>Normal Weight</v>
      </c>
      <c r="Q461">
        <v>4.3600000000000003</v>
      </c>
      <c r="R461" t="str">
        <f t="shared" si="31"/>
        <v>Normal</v>
      </c>
      <c r="S461" t="s">
        <v>2380</v>
      </c>
      <c r="T461" t="s">
        <v>2382</v>
      </c>
      <c r="U461">
        <v>1</v>
      </c>
    </row>
    <row r="462" spans="1:21" x14ac:dyDescent="0.3">
      <c r="A462" t="s">
        <v>1912</v>
      </c>
      <c r="B462">
        <v>37.4</v>
      </c>
      <c r="C462">
        <v>9.7200000000000006</v>
      </c>
      <c r="D462" t="s">
        <v>2381</v>
      </c>
      <c r="E462" t="s">
        <v>2380</v>
      </c>
      <c r="F462" t="s">
        <v>2382</v>
      </c>
      <c r="G462">
        <v>1</v>
      </c>
      <c r="H462" t="s">
        <v>2380</v>
      </c>
      <c r="L462" t="s">
        <v>1912</v>
      </c>
      <c r="M462" t="str">
        <f t="shared" si="28"/>
        <v>Yes</v>
      </c>
      <c r="N462" t="str">
        <f t="shared" si="29"/>
        <v>No</v>
      </c>
      <c r="O462">
        <v>37.4</v>
      </c>
      <c r="P462" t="str">
        <f t="shared" si="30"/>
        <v>Obesity</v>
      </c>
      <c r="Q462">
        <v>9.7200000000000006</v>
      </c>
      <c r="R462" t="str">
        <f t="shared" si="31"/>
        <v>Diabetes</v>
      </c>
      <c r="S462" t="s">
        <v>2380</v>
      </c>
      <c r="T462" t="s">
        <v>2382</v>
      </c>
      <c r="U462">
        <v>1</v>
      </c>
    </row>
    <row r="463" spans="1:21" x14ac:dyDescent="0.3">
      <c r="A463" t="s">
        <v>1911</v>
      </c>
      <c r="B463">
        <v>26.885000000000002</v>
      </c>
      <c r="C463">
        <v>5.18</v>
      </c>
      <c r="D463" t="s">
        <v>2380</v>
      </c>
      <c r="E463" t="s">
        <v>2380</v>
      </c>
      <c r="F463" t="s">
        <v>2382</v>
      </c>
      <c r="G463">
        <v>1</v>
      </c>
      <c r="H463" t="s">
        <v>2381</v>
      </c>
      <c r="L463" t="s">
        <v>1911</v>
      </c>
      <c r="M463" t="str">
        <f t="shared" si="28"/>
        <v>No</v>
      </c>
      <c r="N463" t="str">
        <f t="shared" si="29"/>
        <v>Yes</v>
      </c>
      <c r="O463">
        <v>26.885000000000002</v>
      </c>
      <c r="P463" t="str">
        <f t="shared" si="30"/>
        <v>Over Weight</v>
      </c>
      <c r="Q463">
        <v>5.18</v>
      </c>
      <c r="R463" t="str">
        <f t="shared" si="31"/>
        <v>Normal</v>
      </c>
      <c r="S463" t="s">
        <v>2380</v>
      </c>
      <c r="T463" t="s">
        <v>2382</v>
      </c>
      <c r="U463">
        <v>1</v>
      </c>
    </row>
    <row r="464" spans="1:21" x14ac:dyDescent="0.3">
      <c r="A464" t="s">
        <v>1910</v>
      </c>
      <c r="B464">
        <v>25.27</v>
      </c>
      <c r="C464">
        <v>5.29</v>
      </c>
      <c r="D464" t="s">
        <v>2380</v>
      </c>
      <c r="E464" t="s">
        <v>2380</v>
      </c>
      <c r="F464" t="s">
        <v>2382</v>
      </c>
      <c r="G464">
        <v>1</v>
      </c>
      <c r="H464" t="s">
        <v>2381</v>
      </c>
      <c r="L464" t="s">
        <v>1910</v>
      </c>
      <c r="M464" t="str">
        <f t="shared" si="28"/>
        <v>No</v>
      </c>
      <c r="N464" t="str">
        <f t="shared" si="29"/>
        <v>Yes</v>
      </c>
      <c r="O464">
        <v>25.27</v>
      </c>
      <c r="P464" t="str">
        <f t="shared" si="30"/>
        <v>Over Weight</v>
      </c>
      <c r="Q464">
        <v>5.29</v>
      </c>
      <c r="R464" t="str">
        <f t="shared" si="31"/>
        <v>Normal</v>
      </c>
      <c r="S464" t="s">
        <v>2380</v>
      </c>
      <c r="T464" t="s">
        <v>2382</v>
      </c>
      <c r="U464">
        <v>1</v>
      </c>
    </row>
    <row r="465" spans="1:21" x14ac:dyDescent="0.3">
      <c r="A465" t="s">
        <v>1909</v>
      </c>
      <c r="B465">
        <v>23.655000000000001</v>
      </c>
      <c r="C465">
        <v>4.8600000000000003</v>
      </c>
      <c r="D465" t="s">
        <v>2381</v>
      </c>
      <c r="E465" t="s">
        <v>2380</v>
      </c>
      <c r="F465" t="s">
        <v>2380</v>
      </c>
      <c r="G465">
        <v>0</v>
      </c>
      <c r="H465" t="s">
        <v>2381</v>
      </c>
      <c r="L465" t="s">
        <v>1909</v>
      </c>
      <c r="M465" t="str">
        <f t="shared" si="28"/>
        <v>Yes</v>
      </c>
      <c r="N465" t="str">
        <f t="shared" si="29"/>
        <v>Yes</v>
      </c>
      <c r="O465">
        <v>23.655000000000001</v>
      </c>
      <c r="P465" t="str">
        <f t="shared" si="30"/>
        <v>Normal Weight</v>
      </c>
      <c r="Q465">
        <v>4.8600000000000003</v>
      </c>
      <c r="R465" t="str">
        <f t="shared" si="31"/>
        <v>Normal</v>
      </c>
      <c r="S465" t="s">
        <v>2380</v>
      </c>
      <c r="T465" t="s">
        <v>2380</v>
      </c>
      <c r="U465">
        <v>0</v>
      </c>
    </row>
    <row r="466" spans="1:21" x14ac:dyDescent="0.3">
      <c r="A466" t="s">
        <v>1908</v>
      </c>
      <c r="B466">
        <v>55.05</v>
      </c>
      <c r="C466">
        <v>7.66</v>
      </c>
      <c r="D466" t="s">
        <v>2380</v>
      </c>
      <c r="E466" t="s">
        <v>2380</v>
      </c>
      <c r="F466" t="s">
        <v>2380</v>
      </c>
      <c r="G466">
        <v>0</v>
      </c>
      <c r="H466" t="s">
        <v>2380</v>
      </c>
      <c r="L466" t="s">
        <v>1908</v>
      </c>
      <c r="M466" t="str">
        <f t="shared" si="28"/>
        <v>No</v>
      </c>
      <c r="N466" t="str">
        <f t="shared" si="29"/>
        <v>No</v>
      </c>
      <c r="O466">
        <v>55.05</v>
      </c>
      <c r="P466" t="str">
        <f t="shared" si="30"/>
        <v>Obesity</v>
      </c>
      <c r="Q466">
        <v>7.66</v>
      </c>
      <c r="R466" t="str">
        <f t="shared" si="31"/>
        <v>Diabetes</v>
      </c>
      <c r="S466" t="s">
        <v>2380</v>
      </c>
      <c r="T466" t="s">
        <v>2380</v>
      </c>
      <c r="U466">
        <v>0</v>
      </c>
    </row>
    <row r="467" spans="1:21" x14ac:dyDescent="0.3">
      <c r="A467" t="s">
        <v>1907</v>
      </c>
      <c r="B467">
        <v>24.89</v>
      </c>
      <c r="C467">
        <v>6.1</v>
      </c>
      <c r="D467" t="s">
        <v>2381</v>
      </c>
      <c r="E467" t="s">
        <v>2380</v>
      </c>
      <c r="F467" t="s">
        <v>2382</v>
      </c>
      <c r="G467">
        <v>1</v>
      </c>
      <c r="H467" t="s">
        <v>2381</v>
      </c>
      <c r="L467" t="s">
        <v>1907</v>
      </c>
      <c r="M467" t="str">
        <f t="shared" si="28"/>
        <v>Yes</v>
      </c>
      <c r="N467" t="str">
        <f t="shared" si="29"/>
        <v>Yes</v>
      </c>
      <c r="O467">
        <v>24.89</v>
      </c>
      <c r="P467" t="str">
        <f t="shared" si="30"/>
        <v>Normal Weight</v>
      </c>
      <c r="Q467">
        <v>6.1</v>
      </c>
      <c r="R467" t="str">
        <f t="shared" si="31"/>
        <v>Prediabetes</v>
      </c>
      <c r="S467" t="s">
        <v>2380</v>
      </c>
      <c r="T467" t="s">
        <v>2382</v>
      </c>
      <c r="U467">
        <v>1</v>
      </c>
    </row>
    <row r="468" spans="1:21" x14ac:dyDescent="0.3">
      <c r="A468" t="s">
        <v>1906</v>
      </c>
      <c r="B468">
        <v>18.715</v>
      </c>
      <c r="C468">
        <v>4.4400000000000004</v>
      </c>
      <c r="D468" t="s">
        <v>2380</v>
      </c>
      <c r="E468" t="s">
        <v>2380</v>
      </c>
      <c r="F468" t="s">
        <v>2380</v>
      </c>
      <c r="G468">
        <v>0</v>
      </c>
      <c r="H468" t="s">
        <v>2380</v>
      </c>
      <c r="L468" t="s">
        <v>1906</v>
      </c>
      <c r="M468" t="str">
        <f t="shared" si="28"/>
        <v>No</v>
      </c>
      <c r="N468" t="str">
        <f t="shared" si="29"/>
        <v>No</v>
      </c>
      <c r="O468">
        <v>18.715</v>
      </c>
      <c r="P468" t="str">
        <f t="shared" si="30"/>
        <v>Normal Weight</v>
      </c>
      <c r="Q468">
        <v>4.4400000000000004</v>
      </c>
      <c r="R468" t="str">
        <f t="shared" si="31"/>
        <v>Normal</v>
      </c>
      <c r="S468" t="s">
        <v>2380</v>
      </c>
      <c r="T468" t="s">
        <v>2380</v>
      </c>
      <c r="U468">
        <v>0</v>
      </c>
    </row>
    <row r="469" spans="1:21" x14ac:dyDescent="0.3">
      <c r="A469" t="s">
        <v>1905</v>
      </c>
      <c r="B469">
        <v>28.12</v>
      </c>
      <c r="C469">
        <v>6.15</v>
      </c>
      <c r="D469" t="s">
        <v>2380</v>
      </c>
      <c r="E469" t="s">
        <v>2380</v>
      </c>
      <c r="F469" t="s">
        <v>2380</v>
      </c>
      <c r="G469">
        <v>0</v>
      </c>
      <c r="H469" t="s">
        <v>2381</v>
      </c>
      <c r="L469" t="s">
        <v>1905</v>
      </c>
      <c r="M469" t="str">
        <f t="shared" si="28"/>
        <v>No</v>
      </c>
      <c r="N469" t="str">
        <f t="shared" si="29"/>
        <v>Yes</v>
      </c>
      <c r="O469">
        <v>28.12</v>
      </c>
      <c r="P469" t="str">
        <f t="shared" si="30"/>
        <v>Over Weight</v>
      </c>
      <c r="Q469">
        <v>6.15</v>
      </c>
      <c r="R469" t="str">
        <f t="shared" si="31"/>
        <v>Prediabetes</v>
      </c>
      <c r="S469" t="s">
        <v>2380</v>
      </c>
      <c r="T469" t="s">
        <v>2380</v>
      </c>
      <c r="U469">
        <v>0</v>
      </c>
    </row>
    <row r="470" spans="1:21" x14ac:dyDescent="0.3">
      <c r="A470" t="s">
        <v>1904</v>
      </c>
      <c r="B470">
        <v>26.6</v>
      </c>
      <c r="C470">
        <v>4.53</v>
      </c>
      <c r="D470" t="s">
        <v>2380</v>
      </c>
      <c r="E470" t="s">
        <v>2380</v>
      </c>
      <c r="F470" t="s">
        <v>2380</v>
      </c>
      <c r="G470">
        <v>0</v>
      </c>
      <c r="H470" t="s">
        <v>2381</v>
      </c>
      <c r="L470" t="s">
        <v>1904</v>
      </c>
      <c r="M470" t="str">
        <f t="shared" si="28"/>
        <v>No</v>
      </c>
      <c r="N470" t="str">
        <f t="shared" si="29"/>
        <v>Yes</v>
      </c>
      <c r="O470">
        <v>26.6</v>
      </c>
      <c r="P470" t="str">
        <f t="shared" si="30"/>
        <v>Over Weight</v>
      </c>
      <c r="Q470">
        <v>4.53</v>
      </c>
      <c r="R470" t="str">
        <f t="shared" si="31"/>
        <v>Normal</v>
      </c>
      <c r="S470" t="s">
        <v>2380</v>
      </c>
      <c r="T470" t="s">
        <v>2380</v>
      </c>
      <c r="U470">
        <v>0</v>
      </c>
    </row>
    <row r="471" spans="1:21" x14ac:dyDescent="0.3">
      <c r="A471" t="s">
        <v>1903</v>
      </c>
      <c r="B471">
        <v>30.114999999999998</v>
      </c>
      <c r="C471">
        <v>5.48</v>
      </c>
      <c r="D471" t="s">
        <v>2380</v>
      </c>
      <c r="E471" t="s">
        <v>2381</v>
      </c>
      <c r="F471" t="s">
        <v>2380</v>
      </c>
      <c r="G471">
        <v>1</v>
      </c>
      <c r="H471" t="s">
        <v>2380</v>
      </c>
      <c r="L471" t="s">
        <v>1903</v>
      </c>
      <c r="M471" t="str">
        <f t="shared" si="28"/>
        <v>No</v>
      </c>
      <c r="N471" t="str">
        <f t="shared" si="29"/>
        <v>No</v>
      </c>
      <c r="O471">
        <v>30.114999999999998</v>
      </c>
      <c r="P471" t="str">
        <f t="shared" si="30"/>
        <v>Obesity</v>
      </c>
      <c r="Q471">
        <v>5.48</v>
      </c>
      <c r="R471" t="str">
        <f t="shared" si="31"/>
        <v>Normal</v>
      </c>
      <c r="S471" t="s">
        <v>2381</v>
      </c>
      <c r="T471" t="s">
        <v>2380</v>
      </c>
      <c r="U471">
        <v>1</v>
      </c>
    </row>
    <row r="472" spans="1:21" x14ac:dyDescent="0.3">
      <c r="A472" t="s">
        <v>1902</v>
      </c>
      <c r="B472">
        <v>24.605</v>
      </c>
      <c r="C472">
        <v>5.48</v>
      </c>
      <c r="D472" t="s">
        <v>2380</v>
      </c>
      <c r="E472" t="s">
        <v>2380</v>
      </c>
      <c r="F472" t="s">
        <v>2380</v>
      </c>
      <c r="G472">
        <v>0</v>
      </c>
      <c r="H472" t="s">
        <v>2381</v>
      </c>
      <c r="L472" t="s">
        <v>1902</v>
      </c>
      <c r="M472" t="str">
        <f t="shared" si="28"/>
        <v>No</v>
      </c>
      <c r="N472" t="str">
        <f t="shared" si="29"/>
        <v>Yes</v>
      </c>
      <c r="O472">
        <v>24.605</v>
      </c>
      <c r="P472" t="str">
        <f t="shared" si="30"/>
        <v>Normal Weight</v>
      </c>
      <c r="Q472">
        <v>5.48</v>
      </c>
      <c r="R472" t="str">
        <f t="shared" si="31"/>
        <v>Normal</v>
      </c>
      <c r="S472" t="s">
        <v>2380</v>
      </c>
      <c r="T472" t="s">
        <v>2380</v>
      </c>
      <c r="U472">
        <v>0</v>
      </c>
    </row>
    <row r="473" spans="1:21" x14ac:dyDescent="0.3">
      <c r="A473" t="s">
        <v>1901</v>
      </c>
      <c r="B473">
        <v>29.6</v>
      </c>
      <c r="C473">
        <v>8.1</v>
      </c>
      <c r="D473" t="s">
        <v>2380</v>
      </c>
      <c r="E473" t="s">
        <v>2380</v>
      </c>
      <c r="F473" t="s">
        <v>2380</v>
      </c>
      <c r="G473">
        <v>0</v>
      </c>
      <c r="H473" t="s">
        <v>2380</v>
      </c>
      <c r="L473" t="s">
        <v>1901</v>
      </c>
      <c r="M473" t="str">
        <f t="shared" si="28"/>
        <v>No</v>
      </c>
      <c r="N473" t="str">
        <f t="shared" si="29"/>
        <v>No</v>
      </c>
      <c r="O473">
        <v>29.6</v>
      </c>
      <c r="P473" t="str">
        <f t="shared" si="30"/>
        <v>Over Weight</v>
      </c>
      <c r="Q473">
        <v>8.1</v>
      </c>
      <c r="R473" t="str">
        <f t="shared" si="31"/>
        <v>Diabetes</v>
      </c>
      <c r="S473" t="s">
        <v>2380</v>
      </c>
      <c r="T473" t="s">
        <v>2380</v>
      </c>
      <c r="U473">
        <v>0</v>
      </c>
    </row>
    <row r="474" spans="1:21" x14ac:dyDescent="0.3">
      <c r="A474" t="s">
        <v>1900</v>
      </c>
      <c r="B474">
        <v>24.42</v>
      </c>
      <c r="C474">
        <v>7.16</v>
      </c>
      <c r="D474" t="s">
        <v>2380</v>
      </c>
      <c r="E474" t="s">
        <v>2380</v>
      </c>
      <c r="F474" t="s">
        <v>2380</v>
      </c>
      <c r="G474">
        <v>0</v>
      </c>
      <c r="H474" t="s">
        <v>2381</v>
      </c>
      <c r="L474" t="s">
        <v>1900</v>
      </c>
      <c r="M474" t="str">
        <f t="shared" si="28"/>
        <v>No</v>
      </c>
      <c r="N474" t="str">
        <f t="shared" si="29"/>
        <v>Yes</v>
      </c>
      <c r="O474">
        <v>24.42</v>
      </c>
      <c r="P474" t="str">
        <f t="shared" si="30"/>
        <v>Normal Weight</v>
      </c>
      <c r="Q474">
        <v>7.16</v>
      </c>
      <c r="R474" t="str">
        <f t="shared" si="31"/>
        <v>Diabetes</v>
      </c>
      <c r="S474" t="s">
        <v>2380</v>
      </c>
      <c r="T474" t="s">
        <v>2380</v>
      </c>
      <c r="U474">
        <v>0</v>
      </c>
    </row>
    <row r="475" spans="1:21" x14ac:dyDescent="0.3">
      <c r="A475" t="s">
        <v>1899</v>
      </c>
      <c r="B475">
        <v>20.9</v>
      </c>
      <c r="C475">
        <v>4.55</v>
      </c>
      <c r="D475" t="s">
        <v>2381</v>
      </c>
      <c r="E475" t="s">
        <v>2380</v>
      </c>
      <c r="F475" t="s">
        <v>2382</v>
      </c>
      <c r="G475">
        <v>1</v>
      </c>
      <c r="H475" t="s">
        <v>2381</v>
      </c>
      <c r="L475" t="s">
        <v>1899</v>
      </c>
      <c r="M475" t="str">
        <f t="shared" si="28"/>
        <v>Yes</v>
      </c>
      <c r="N475" t="str">
        <f t="shared" si="29"/>
        <v>Yes</v>
      </c>
      <c r="O475">
        <v>20.9</v>
      </c>
      <c r="P475" t="str">
        <f t="shared" si="30"/>
        <v>Normal Weight</v>
      </c>
      <c r="Q475">
        <v>4.55</v>
      </c>
      <c r="R475" t="str">
        <f t="shared" si="31"/>
        <v>Normal</v>
      </c>
      <c r="S475" t="s">
        <v>2380</v>
      </c>
      <c r="T475" t="s">
        <v>2382</v>
      </c>
      <c r="U475">
        <v>1</v>
      </c>
    </row>
    <row r="476" spans="1:21" x14ac:dyDescent="0.3">
      <c r="A476" t="s">
        <v>1898</v>
      </c>
      <c r="B476">
        <v>22.895</v>
      </c>
      <c r="C476">
        <v>6.03</v>
      </c>
      <c r="D476" t="s">
        <v>2380</v>
      </c>
      <c r="E476" t="s">
        <v>2380</v>
      </c>
      <c r="F476" t="s">
        <v>2380</v>
      </c>
      <c r="G476">
        <v>0</v>
      </c>
      <c r="H476" t="s">
        <v>2381</v>
      </c>
      <c r="L476" t="s">
        <v>1898</v>
      </c>
      <c r="M476" t="str">
        <f t="shared" si="28"/>
        <v>No</v>
      </c>
      <c r="N476" t="str">
        <f t="shared" si="29"/>
        <v>Yes</v>
      </c>
      <c r="O476">
        <v>22.895</v>
      </c>
      <c r="P476" t="str">
        <f t="shared" si="30"/>
        <v>Normal Weight</v>
      </c>
      <c r="Q476">
        <v>6.03</v>
      </c>
      <c r="R476" t="str">
        <f t="shared" si="31"/>
        <v>Prediabetes</v>
      </c>
      <c r="S476" t="s">
        <v>2380</v>
      </c>
      <c r="T476" t="s">
        <v>2380</v>
      </c>
      <c r="U476">
        <v>0</v>
      </c>
    </row>
    <row r="477" spans="1:21" x14ac:dyDescent="0.3">
      <c r="A477" t="s">
        <v>1897</v>
      </c>
      <c r="B477">
        <v>28.3</v>
      </c>
      <c r="C477">
        <v>5.47</v>
      </c>
      <c r="D477" t="s">
        <v>2381</v>
      </c>
      <c r="E477" t="s">
        <v>2380</v>
      </c>
      <c r="F477" t="s">
        <v>2382</v>
      </c>
      <c r="G477">
        <v>1</v>
      </c>
      <c r="H477" t="s">
        <v>2381</v>
      </c>
      <c r="L477" t="s">
        <v>1897</v>
      </c>
      <c r="M477" t="str">
        <f t="shared" si="28"/>
        <v>Yes</v>
      </c>
      <c r="N477" t="str">
        <f t="shared" si="29"/>
        <v>Yes</v>
      </c>
      <c r="O477">
        <v>28.3</v>
      </c>
      <c r="P477" t="str">
        <f t="shared" si="30"/>
        <v>Over Weight</v>
      </c>
      <c r="Q477">
        <v>5.47</v>
      </c>
      <c r="R477" t="str">
        <f t="shared" si="31"/>
        <v>Normal</v>
      </c>
      <c r="S477" t="s">
        <v>2380</v>
      </c>
      <c r="T477" t="s">
        <v>2382</v>
      </c>
      <c r="U477">
        <v>1</v>
      </c>
    </row>
    <row r="478" spans="1:21" x14ac:dyDescent="0.3">
      <c r="A478" t="s">
        <v>1895</v>
      </c>
      <c r="B478">
        <v>54.3</v>
      </c>
      <c r="C478">
        <v>4.1500000000000004</v>
      </c>
      <c r="D478" t="s">
        <v>2381</v>
      </c>
      <c r="E478" t="s">
        <v>2380</v>
      </c>
      <c r="F478" t="s">
        <v>2380</v>
      </c>
      <c r="G478">
        <v>1</v>
      </c>
      <c r="H478" t="s">
        <v>2380</v>
      </c>
      <c r="L478" t="s">
        <v>1895</v>
      </c>
      <c r="M478" t="str">
        <f t="shared" si="28"/>
        <v>Yes</v>
      </c>
      <c r="N478" t="str">
        <f t="shared" si="29"/>
        <v>No</v>
      </c>
      <c r="O478">
        <v>54.3</v>
      </c>
      <c r="P478" t="str">
        <f t="shared" si="30"/>
        <v>Obesity</v>
      </c>
      <c r="Q478">
        <v>4.1500000000000004</v>
      </c>
      <c r="R478" t="str">
        <f t="shared" si="31"/>
        <v>Normal</v>
      </c>
      <c r="S478" t="s">
        <v>2380</v>
      </c>
      <c r="T478" t="s">
        <v>2380</v>
      </c>
      <c r="U478">
        <v>1</v>
      </c>
    </row>
    <row r="479" spans="1:21" x14ac:dyDescent="0.3">
      <c r="A479" t="s">
        <v>1894</v>
      </c>
      <c r="B479">
        <v>33.344999999999999</v>
      </c>
      <c r="C479">
        <v>11.32</v>
      </c>
      <c r="D479" t="s">
        <v>2381</v>
      </c>
      <c r="E479" t="s">
        <v>2380</v>
      </c>
      <c r="F479" t="s">
        <v>2380</v>
      </c>
      <c r="G479">
        <v>1</v>
      </c>
      <c r="H479" t="s">
        <v>2380</v>
      </c>
      <c r="L479" t="s">
        <v>1894</v>
      </c>
      <c r="M479" t="str">
        <f t="shared" si="28"/>
        <v>Yes</v>
      </c>
      <c r="N479" t="str">
        <f t="shared" si="29"/>
        <v>No</v>
      </c>
      <c r="O479">
        <v>33.344999999999999</v>
      </c>
      <c r="P479" t="str">
        <f t="shared" si="30"/>
        <v>Obesity</v>
      </c>
      <c r="Q479">
        <v>11.32</v>
      </c>
      <c r="R479" t="str">
        <f t="shared" si="31"/>
        <v>Diabetes</v>
      </c>
      <c r="S479" t="s">
        <v>2380</v>
      </c>
      <c r="T479" t="s">
        <v>2380</v>
      </c>
      <c r="U479">
        <v>1</v>
      </c>
    </row>
    <row r="480" spans="1:21" x14ac:dyDescent="0.3">
      <c r="A480" t="s">
        <v>1893</v>
      </c>
      <c r="B480">
        <v>33</v>
      </c>
      <c r="C480">
        <v>9.51</v>
      </c>
      <c r="D480" t="s">
        <v>2381</v>
      </c>
      <c r="E480" t="s">
        <v>2380</v>
      </c>
      <c r="F480" t="s">
        <v>2380</v>
      </c>
      <c r="G480">
        <v>0</v>
      </c>
      <c r="H480" t="s">
        <v>2380</v>
      </c>
      <c r="L480" t="s">
        <v>1893</v>
      </c>
      <c r="M480" t="str">
        <f t="shared" si="28"/>
        <v>Yes</v>
      </c>
      <c r="N480" t="str">
        <f t="shared" si="29"/>
        <v>No</v>
      </c>
      <c r="O480">
        <v>33</v>
      </c>
      <c r="P480" t="str">
        <f t="shared" si="30"/>
        <v>Obesity</v>
      </c>
      <c r="Q480">
        <v>9.51</v>
      </c>
      <c r="R480" t="str">
        <f t="shared" si="31"/>
        <v>Diabetes</v>
      </c>
      <c r="S480" t="s">
        <v>2380</v>
      </c>
      <c r="T480" t="s">
        <v>2380</v>
      </c>
      <c r="U480">
        <v>0</v>
      </c>
    </row>
    <row r="481" spans="1:21" x14ac:dyDescent="0.3">
      <c r="A481" t="s">
        <v>1892</v>
      </c>
      <c r="B481">
        <v>28.024999999999999</v>
      </c>
      <c r="C481">
        <v>7.67</v>
      </c>
      <c r="D481" t="s">
        <v>2381</v>
      </c>
      <c r="E481" t="s">
        <v>2380</v>
      </c>
      <c r="F481" t="s">
        <v>2380</v>
      </c>
      <c r="G481">
        <v>1</v>
      </c>
      <c r="H481" t="s">
        <v>2381</v>
      </c>
      <c r="L481" t="s">
        <v>1892</v>
      </c>
      <c r="M481" t="str">
        <f t="shared" si="28"/>
        <v>Yes</v>
      </c>
      <c r="N481" t="str">
        <f t="shared" si="29"/>
        <v>Yes</v>
      </c>
      <c r="O481">
        <v>28.024999999999999</v>
      </c>
      <c r="P481" t="str">
        <f t="shared" si="30"/>
        <v>Over Weight</v>
      </c>
      <c r="Q481">
        <v>7.67</v>
      </c>
      <c r="R481" t="str">
        <f t="shared" si="31"/>
        <v>Diabetes</v>
      </c>
      <c r="S481" t="s">
        <v>2380</v>
      </c>
      <c r="T481" t="s">
        <v>2380</v>
      </c>
      <c r="U481">
        <v>1</v>
      </c>
    </row>
    <row r="482" spans="1:21" x14ac:dyDescent="0.3">
      <c r="A482" t="s">
        <v>1891</v>
      </c>
      <c r="B482">
        <v>28.69</v>
      </c>
      <c r="C482">
        <v>6.23</v>
      </c>
      <c r="D482" t="s">
        <v>2380</v>
      </c>
      <c r="E482" t="s">
        <v>2380</v>
      </c>
      <c r="F482" t="s">
        <v>2380</v>
      </c>
      <c r="G482">
        <v>1</v>
      </c>
      <c r="H482" t="s">
        <v>2381</v>
      </c>
      <c r="L482" t="s">
        <v>1891</v>
      </c>
      <c r="M482" t="str">
        <f t="shared" si="28"/>
        <v>No</v>
      </c>
      <c r="N482" t="str">
        <f t="shared" si="29"/>
        <v>Yes</v>
      </c>
      <c r="O482">
        <v>28.69</v>
      </c>
      <c r="P482" t="str">
        <f t="shared" si="30"/>
        <v>Over Weight</v>
      </c>
      <c r="Q482">
        <v>6.23</v>
      </c>
      <c r="R482" t="str">
        <f t="shared" si="31"/>
        <v>Prediabetes</v>
      </c>
      <c r="S482" t="s">
        <v>2380</v>
      </c>
      <c r="T482" t="s">
        <v>2380</v>
      </c>
      <c r="U482">
        <v>1</v>
      </c>
    </row>
    <row r="483" spans="1:21" x14ac:dyDescent="0.3">
      <c r="A483" t="s">
        <v>1890</v>
      </c>
      <c r="B483">
        <v>40.28</v>
      </c>
      <c r="C483">
        <v>8.9</v>
      </c>
      <c r="D483" t="s">
        <v>2380</v>
      </c>
      <c r="E483" t="s">
        <v>2380</v>
      </c>
      <c r="F483" t="s">
        <v>2380</v>
      </c>
      <c r="G483">
        <v>0</v>
      </c>
      <c r="H483" t="s">
        <v>2380</v>
      </c>
      <c r="L483" t="s">
        <v>1890</v>
      </c>
      <c r="M483" t="str">
        <f t="shared" si="28"/>
        <v>No</v>
      </c>
      <c r="N483" t="str">
        <f t="shared" si="29"/>
        <v>No</v>
      </c>
      <c r="O483">
        <v>40.28</v>
      </c>
      <c r="P483" t="str">
        <f t="shared" si="30"/>
        <v>Obesity</v>
      </c>
      <c r="Q483">
        <v>8.9</v>
      </c>
      <c r="R483" t="str">
        <f t="shared" si="31"/>
        <v>Diabetes</v>
      </c>
      <c r="S483" t="s">
        <v>2380</v>
      </c>
      <c r="T483" t="s">
        <v>2380</v>
      </c>
      <c r="U483">
        <v>0</v>
      </c>
    </row>
    <row r="484" spans="1:21" x14ac:dyDescent="0.3">
      <c r="A484" t="s">
        <v>1889</v>
      </c>
      <c r="B484">
        <v>37.299999999999997</v>
      </c>
      <c r="C484">
        <v>7.79</v>
      </c>
      <c r="D484" t="s">
        <v>2381</v>
      </c>
      <c r="E484" t="s">
        <v>2380</v>
      </c>
      <c r="F484" t="s">
        <v>2380</v>
      </c>
      <c r="G484">
        <v>0</v>
      </c>
      <c r="H484" t="s">
        <v>2380</v>
      </c>
      <c r="L484" t="s">
        <v>1889</v>
      </c>
      <c r="M484" t="str">
        <f t="shared" si="28"/>
        <v>Yes</v>
      </c>
      <c r="N484" t="str">
        <f t="shared" si="29"/>
        <v>No</v>
      </c>
      <c r="O484">
        <v>37.299999999999997</v>
      </c>
      <c r="P484" t="str">
        <f t="shared" si="30"/>
        <v>Obesity</v>
      </c>
      <c r="Q484">
        <v>7.79</v>
      </c>
      <c r="R484" t="str">
        <f t="shared" si="31"/>
        <v>Diabetes</v>
      </c>
      <c r="S484" t="s">
        <v>2380</v>
      </c>
      <c r="T484" t="s">
        <v>2380</v>
      </c>
      <c r="U484">
        <v>0</v>
      </c>
    </row>
    <row r="485" spans="1:21" x14ac:dyDescent="0.3">
      <c r="A485" t="s">
        <v>1888</v>
      </c>
      <c r="B485">
        <v>54.47</v>
      </c>
      <c r="C485">
        <v>4.49</v>
      </c>
      <c r="D485" t="s">
        <v>2381</v>
      </c>
      <c r="E485" t="s">
        <v>2380</v>
      </c>
      <c r="F485" t="s">
        <v>2380</v>
      </c>
      <c r="G485">
        <v>2</v>
      </c>
      <c r="H485" t="s">
        <v>2380</v>
      </c>
      <c r="L485" t="s">
        <v>1888</v>
      </c>
      <c r="M485" t="str">
        <f t="shared" si="28"/>
        <v>Yes</v>
      </c>
      <c r="N485" t="str">
        <f t="shared" si="29"/>
        <v>No</v>
      </c>
      <c r="O485">
        <v>54.47</v>
      </c>
      <c r="P485" t="str">
        <f t="shared" si="30"/>
        <v>Obesity</v>
      </c>
      <c r="Q485">
        <v>4.49</v>
      </c>
      <c r="R485" t="str">
        <f t="shared" si="31"/>
        <v>Normal</v>
      </c>
      <c r="S485" t="s">
        <v>2380</v>
      </c>
      <c r="T485" t="s">
        <v>2380</v>
      </c>
      <c r="U485">
        <v>2</v>
      </c>
    </row>
    <row r="486" spans="1:21" x14ac:dyDescent="0.3">
      <c r="A486" t="s">
        <v>1887</v>
      </c>
      <c r="B486">
        <v>38.06</v>
      </c>
      <c r="C486">
        <v>5.24</v>
      </c>
      <c r="D486" t="s">
        <v>2381</v>
      </c>
      <c r="E486" t="s">
        <v>2380</v>
      </c>
      <c r="F486" t="s">
        <v>2382</v>
      </c>
      <c r="G486">
        <v>1</v>
      </c>
      <c r="H486" t="s">
        <v>2380</v>
      </c>
      <c r="L486" t="s">
        <v>1887</v>
      </c>
      <c r="M486" t="str">
        <f t="shared" si="28"/>
        <v>Yes</v>
      </c>
      <c r="N486" t="str">
        <f t="shared" si="29"/>
        <v>No</v>
      </c>
      <c r="O486">
        <v>38.06</v>
      </c>
      <c r="P486" t="str">
        <f t="shared" si="30"/>
        <v>Obesity</v>
      </c>
      <c r="Q486">
        <v>5.24</v>
      </c>
      <c r="R486" t="str">
        <f t="shared" si="31"/>
        <v>Normal</v>
      </c>
      <c r="S486" t="s">
        <v>2380</v>
      </c>
      <c r="T486" t="s">
        <v>2382</v>
      </c>
      <c r="U486">
        <v>1</v>
      </c>
    </row>
    <row r="487" spans="1:21" x14ac:dyDescent="0.3">
      <c r="A487" t="s">
        <v>1886</v>
      </c>
      <c r="B487">
        <v>51.47</v>
      </c>
      <c r="C487">
        <v>9.6</v>
      </c>
      <c r="D487" t="s">
        <v>2380</v>
      </c>
      <c r="E487" t="s">
        <v>2380</v>
      </c>
      <c r="F487" t="s">
        <v>2380</v>
      </c>
      <c r="G487">
        <v>0</v>
      </c>
      <c r="H487" t="s">
        <v>2380</v>
      </c>
      <c r="L487" t="s">
        <v>1886</v>
      </c>
      <c r="M487" t="str">
        <f t="shared" si="28"/>
        <v>No</v>
      </c>
      <c r="N487" t="str">
        <f t="shared" si="29"/>
        <v>No</v>
      </c>
      <c r="O487">
        <v>51.47</v>
      </c>
      <c r="P487" t="str">
        <f t="shared" si="30"/>
        <v>Obesity</v>
      </c>
      <c r="Q487">
        <v>9.6</v>
      </c>
      <c r="R487" t="str">
        <f t="shared" si="31"/>
        <v>Diabetes</v>
      </c>
      <c r="S487" t="s">
        <v>2380</v>
      </c>
      <c r="T487" t="s">
        <v>2380</v>
      </c>
      <c r="U487">
        <v>0</v>
      </c>
    </row>
    <row r="488" spans="1:21" x14ac:dyDescent="0.3">
      <c r="A488" t="s">
        <v>1885</v>
      </c>
      <c r="B488">
        <v>29.8</v>
      </c>
      <c r="C488">
        <v>5.78</v>
      </c>
      <c r="D488" t="s">
        <v>2381</v>
      </c>
      <c r="E488" t="s">
        <v>2380</v>
      </c>
      <c r="F488" t="s">
        <v>2380</v>
      </c>
      <c r="G488">
        <v>0</v>
      </c>
      <c r="H488" t="s">
        <v>2380</v>
      </c>
      <c r="L488" t="s">
        <v>1885</v>
      </c>
      <c r="M488" t="str">
        <f t="shared" si="28"/>
        <v>Yes</v>
      </c>
      <c r="N488" t="str">
        <f t="shared" si="29"/>
        <v>No</v>
      </c>
      <c r="O488">
        <v>29.8</v>
      </c>
      <c r="P488" t="str">
        <f t="shared" si="30"/>
        <v>Over Weight</v>
      </c>
      <c r="Q488">
        <v>5.78</v>
      </c>
      <c r="R488" t="str">
        <f t="shared" si="31"/>
        <v>Prediabetes</v>
      </c>
      <c r="S488" t="s">
        <v>2380</v>
      </c>
      <c r="T488" t="s">
        <v>2380</v>
      </c>
      <c r="U488">
        <v>0</v>
      </c>
    </row>
    <row r="489" spans="1:21" x14ac:dyDescent="0.3">
      <c r="A489" t="s">
        <v>1884</v>
      </c>
      <c r="B489">
        <v>49.77</v>
      </c>
      <c r="C489">
        <v>7.02</v>
      </c>
      <c r="D489" t="s">
        <v>2380</v>
      </c>
      <c r="E489" t="s">
        <v>2380</v>
      </c>
      <c r="F489" t="s">
        <v>2380</v>
      </c>
      <c r="G489">
        <v>0</v>
      </c>
      <c r="H489" t="s">
        <v>2380</v>
      </c>
      <c r="L489" t="s">
        <v>1884</v>
      </c>
      <c r="M489" t="str">
        <f t="shared" si="28"/>
        <v>No</v>
      </c>
      <c r="N489" t="str">
        <f t="shared" si="29"/>
        <v>No</v>
      </c>
      <c r="O489">
        <v>49.77</v>
      </c>
      <c r="P489" t="str">
        <f t="shared" si="30"/>
        <v>Obesity</v>
      </c>
      <c r="Q489">
        <v>7.02</v>
      </c>
      <c r="R489" t="str">
        <f t="shared" si="31"/>
        <v>Diabetes</v>
      </c>
      <c r="S489" t="s">
        <v>2380</v>
      </c>
      <c r="T489" t="s">
        <v>2380</v>
      </c>
      <c r="U489">
        <v>0</v>
      </c>
    </row>
    <row r="490" spans="1:21" x14ac:dyDescent="0.3">
      <c r="A490" t="s">
        <v>1883</v>
      </c>
      <c r="B490">
        <v>25.555</v>
      </c>
      <c r="C490">
        <v>4.09</v>
      </c>
      <c r="D490" t="s">
        <v>2381</v>
      </c>
      <c r="E490" t="s">
        <v>2380</v>
      </c>
      <c r="F490" t="s">
        <v>2380</v>
      </c>
      <c r="G490">
        <v>0</v>
      </c>
      <c r="H490" t="s">
        <v>2381</v>
      </c>
      <c r="L490" t="s">
        <v>1883</v>
      </c>
      <c r="M490" t="str">
        <f t="shared" si="28"/>
        <v>Yes</v>
      </c>
      <c r="N490" t="str">
        <f t="shared" si="29"/>
        <v>Yes</v>
      </c>
      <c r="O490">
        <v>25.555</v>
      </c>
      <c r="P490" t="str">
        <f t="shared" si="30"/>
        <v>Over Weight</v>
      </c>
      <c r="Q490">
        <v>4.09</v>
      </c>
      <c r="R490" t="str">
        <f t="shared" si="31"/>
        <v>Normal</v>
      </c>
      <c r="S490" t="s">
        <v>2380</v>
      </c>
      <c r="T490" t="s">
        <v>2380</v>
      </c>
      <c r="U490">
        <v>0</v>
      </c>
    </row>
    <row r="491" spans="1:21" x14ac:dyDescent="0.3">
      <c r="A491" t="s">
        <v>1882</v>
      </c>
      <c r="B491">
        <v>29.64</v>
      </c>
      <c r="C491">
        <v>4.93</v>
      </c>
      <c r="D491" t="s">
        <v>2380</v>
      </c>
      <c r="E491" t="s">
        <v>2380</v>
      </c>
      <c r="F491" t="s">
        <v>2382</v>
      </c>
      <c r="G491">
        <v>1</v>
      </c>
      <c r="H491" t="s">
        <v>2380</v>
      </c>
      <c r="L491" t="s">
        <v>1882</v>
      </c>
      <c r="M491" t="str">
        <f t="shared" si="28"/>
        <v>No</v>
      </c>
      <c r="N491" t="str">
        <f t="shared" si="29"/>
        <v>No</v>
      </c>
      <c r="O491">
        <v>29.64</v>
      </c>
      <c r="P491" t="str">
        <f t="shared" si="30"/>
        <v>Over Weight</v>
      </c>
      <c r="Q491">
        <v>4.93</v>
      </c>
      <c r="R491" t="str">
        <f t="shared" si="31"/>
        <v>Normal</v>
      </c>
      <c r="S491" t="s">
        <v>2380</v>
      </c>
      <c r="T491" t="s">
        <v>2382</v>
      </c>
      <c r="U491">
        <v>1</v>
      </c>
    </row>
    <row r="492" spans="1:21" x14ac:dyDescent="0.3">
      <c r="A492" t="s">
        <v>1881</v>
      </c>
      <c r="B492">
        <v>53.93</v>
      </c>
      <c r="C492">
        <v>5.34</v>
      </c>
      <c r="D492" t="s">
        <v>2381</v>
      </c>
      <c r="E492" t="s">
        <v>2380</v>
      </c>
      <c r="F492" t="s">
        <v>2380</v>
      </c>
      <c r="G492">
        <v>2</v>
      </c>
      <c r="H492" t="s">
        <v>2380</v>
      </c>
      <c r="L492" t="s">
        <v>1881</v>
      </c>
      <c r="M492" t="str">
        <f t="shared" si="28"/>
        <v>Yes</v>
      </c>
      <c r="N492" t="str">
        <f t="shared" si="29"/>
        <v>No</v>
      </c>
      <c r="O492">
        <v>53.93</v>
      </c>
      <c r="P492" t="str">
        <f t="shared" si="30"/>
        <v>Obesity</v>
      </c>
      <c r="Q492">
        <v>5.34</v>
      </c>
      <c r="R492" t="str">
        <f t="shared" si="31"/>
        <v>Normal</v>
      </c>
      <c r="S492" t="s">
        <v>2380</v>
      </c>
      <c r="T492" t="s">
        <v>2380</v>
      </c>
      <c r="U492">
        <v>2</v>
      </c>
    </row>
    <row r="493" spans="1:21" x14ac:dyDescent="0.3">
      <c r="A493" t="s">
        <v>1880</v>
      </c>
      <c r="B493">
        <v>28.024999999999999</v>
      </c>
      <c r="C493">
        <v>5.65</v>
      </c>
      <c r="D493" t="s">
        <v>2380</v>
      </c>
      <c r="E493" t="s">
        <v>2380</v>
      </c>
      <c r="F493" t="s">
        <v>2380</v>
      </c>
      <c r="G493">
        <v>1</v>
      </c>
      <c r="H493" t="s">
        <v>2381</v>
      </c>
      <c r="L493" t="s">
        <v>1880</v>
      </c>
      <c r="M493" t="str">
        <f t="shared" si="28"/>
        <v>No</v>
      </c>
      <c r="N493" t="str">
        <f t="shared" si="29"/>
        <v>Yes</v>
      </c>
      <c r="O493">
        <v>28.024999999999999</v>
      </c>
      <c r="P493" t="str">
        <f t="shared" si="30"/>
        <v>Over Weight</v>
      </c>
      <c r="Q493">
        <v>5.65</v>
      </c>
      <c r="R493" t="str">
        <f t="shared" si="31"/>
        <v>Normal</v>
      </c>
      <c r="S493" t="s">
        <v>2380</v>
      </c>
      <c r="T493" t="s">
        <v>2380</v>
      </c>
      <c r="U493">
        <v>1</v>
      </c>
    </row>
    <row r="494" spans="1:21" x14ac:dyDescent="0.3">
      <c r="A494" t="s">
        <v>1879</v>
      </c>
      <c r="B494">
        <v>27.5</v>
      </c>
      <c r="C494">
        <v>4.49</v>
      </c>
      <c r="D494" t="s">
        <v>2380</v>
      </c>
      <c r="E494" t="s">
        <v>2380</v>
      </c>
      <c r="F494" t="s">
        <v>2380</v>
      </c>
      <c r="G494">
        <v>0</v>
      </c>
      <c r="H494" t="s">
        <v>2380</v>
      </c>
      <c r="L494" t="s">
        <v>1879</v>
      </c>
      <c r="M494" t="str">
        <f t="shared" si="28"/>
        <v>No</v>
      </c>
      <c r="N494" t="str">
        <f t="shared" si="29"/>
        <v>No</v>
      </c>
      <c r="O494">
        <v>27.5</v>
      </c>
      <c r="P494" t="str">
        <f t="shared" si="30"/>
        <v>Over Weight</v>
      </c>
      <c r="Q494">
        <v>4.49</v>
      </c>
      <c r="R494" t="str">
        <f t="shared" si="31"/>
        <v>Normal</v>
      </c>
      <c r="S494" t="s">
        <v>2380</v>
      </c>
      <c r="T494" t="s">
        <v>2380</v>
      </c>
      <c r="U494">
        <v>0</v>
      </c>
    </row>
    <row r="495" spans="1:21" x14ac:dyDescent="0.3">
      <c r="A495" t="s">
        <v>1878</v>
      </c>
      <c r="B495">
        <v>21.8</v>
      </c>
      <c r="C495">
        <v>10.55</v>
      </c>
      <c r="D495" t="s">
        <v>2380</v>
      </c>
      <c r="E495" t="s">
        <v>2380</v>
      </c>
      <c r="F495" t="s">
        <v>2380</v>
      </c>
      <c r="G495">
        <v>0</v>
      </c>
      <c r="H495" t="s">
        <v>2381</v>
      </c>
      <c r="L495" t="s">
        <v>1878</v>
      </c>
      <c r="M495" t="str">
        <f t="shared" si="28"/>
        <v>No</v>
      </c>
      <c r="N495" t="str">
        <f t="shared" si="29"/>
        <v>Yes</v>
      </c>
      <c r="O495">
        <v>21.8</v>
      </c>
      <c r="P495" t="str">
        <f t="shared" si="30"/>
        <v>Normal Weight</v>
      </c>
      <c r="Q495">
        <v>10.55</v>
      </c>
      <c r="R495" t="str">
        <f t="shared" si="31"/>
        <v>Diabetes</v>
      </c>
      <c r="S495" t="s">
        <v>2380</v>
      </c>
      <c r="T495" t="s">
        <v>2380</v>
      </c>
      <c r="U495">
        <v>0</v>
      </c>
    </row>
    <row r="496" spans="1:21" x14ac:dyDescent="0.3">
      <c r="A496" t="s">
        <v>1877</v>
      </c>
      <c r="B496">
        <v>26.41</v>
      </c>
      <c r="C496">
        <v>4.92</v>
      </c>
      <c r="D496" t="s">
        <v>2381</v>
      </c>
      <c r="E496" t="s">
        <v>2380</v>
      </c>
      <c r="F496" t="s">
        <v>2382</v>
      </c>
      <c r="G496">
        <v>1</v>
      </c>
      <c r="H496" t="s">
        <v>2381</v>
      </c>
      <c r="L496" t="s">
        <v>1877</v>
      </c>
      <c r="M496" t="str">
        <f t="shared" si="28"/>
        <v>Yes</v>
      </c>
      <c r="N496" t="str">
        <f t="shared" si="29"/>
        <v>Yes</v>
      </c>
      <c r="O496">
        <v>26.41</v>
      </c>
      <c r="P496" t="str">
        <f t="shared" si="30"/>
        <v>Over Weight</v>
      </c>
      <c r="Q496">
        <v>4.92</v>
      </c>
      <c r="R496" t="str">
        <f t="shared" si="31"/>
        <v>Normal</v>
      </c>
      <c r="S496" t="s">
        <v>2380</v>
      </c>
      <c r="T496" t="s">
        <v>2382</v>
      </c>
      <c r="U496">
        <v>1</v>
      </c>
    </row>
    <row r="497" spans="1:21" x14ac:dyDescent="0.3">
      <c r="A497" t="s">
        <v>1876</v>
      </c>
      <c r="B497">
        <v>27.835000000000001</v>
      </c>
      <c r="C497">
        <v>5.9</v>
      </c>
      <c r="D497" t="s">
        <v>2381</v>
      </c>
      <c r="E497" t="s">
        <v>2380</v>
      </c>
      <c r="F497" t="s">
        <v>2380</v>
      </c>
      <c r="G497">
        <v>1</v>
      </c>
      <c r="H497" t="s">
        <v>2381</v>
      </c>
      <c r="L497" t="s">
        <v>1876</v>
      </c>
      <c r="M497" t="str">
        <f t="shared" si="28"/>
        <v>Yes</v>
      </c>
      <c r="N497" t="str">
        <f t="shared" si="29"/>
        <v>Yes</v>
      </c>
      <c r="O497">
        <v>27.835000000000001</v>
      </c>
      <c r="P497" t="str">
        <f t="shared" si="30"/>
        <v>Over Weight</v>
      </c>
      <c r="Q497">
        <v>5.9</v>
      </c>
      <c r="R497" t="str">
        <f t="shared" si="31"/>
        <v>Prediabetes</v>
      </c>
      <c r="S497" t="s">
        <v>2380</v>
      </c>
      <c r="T497" t="s">
        <v>2380</v>
      </c>
      <c r="U497">
        <v>1</v>
      </c>
    </row>
    <row r="498" spans="1:21" x14ac:dyDescent="0.3">
      <c r="A498" t="s">
        <v>1875</v>
      </c>
      <c r="B498">
        <v>51.74</v>
      </c>
      <c r="C498">
        <v>4.9800000000000004</v>
      </c>
      <c r="D498" t="s">
        <v>2381</v>
      </c>
      <c r="E498" t="s">
        <v>2380</v>
      </c>
      <c r="F498" t="s">
        <v>2380</v>
      </c>
      <c r="G498">
        <v>2</v>
      </c>
      <c r="H498" t="s">
        <v>2380</v>
      </c>
      <c r="L498" t="s">
        <v>1875</v>
      </c>
      <c r="M498" t="str">
        <f t="shared" si="28"/>
        <v>Yes</v>
      </c>
      <c r="N498" t="str">
        <f t="shared" si="29"/>
        <v>No</v>
      </c>
      <c r="O498">
        <v>51.74</v>
      </c>
      <c r="P498" t="str">
        <f t="shared" si="30"/>
        <v>Obesity</v>
      </c>
      <c r="Q498">
        <v>4.9800000000000004</v>
      </c>
      <c r="R498" t="str">
        <f t="shared" si="31"/>
        <v>Normal</v>
      </c>
      <c r="S498" t="s">
        <v>2380</v>
      </c>
      <c r="T498" t="s">
        <v>2380</v>
      </c>
      <c r="U498">
        <v>2</v>
      </c>
    </row>
    <row r="499" spans="1:21" x14ac:dyDescent="0.3">
      <c r="A499" t="s">
        <v>1874</v>
      </c>
      <c r="B499">
        <v>23.37</v>
      </c>
      <c r="C499">
        <v>5.8</v>
      </c>
      <c r="D499" t="s">
        <v>2380</v>
      </c>
      <c r="E499" t="s">
        <v>2380</v>
      </c>
      <c r="F499" t="s">
        <v>2380</v>
      </c>
      <c r="G499">
        <v>0</v>
      </c>
      <c r="H499" t="s">
        <v>2381</v>
      </c>
      <c r="L499" t="s">
        <v>1874</v>
      </c>
      <c r="M499" t="str">
        <f t="shared" si="28"/>
        <v>No</v>
      </c>
      <c r="N499" t="str">
        <f t="shared" si="29"/>
        <v>Yes</v>
      </c>
      <c r="O499">
        <v>23.37</v>
      </c>
      <c r="P499" t="str">
        <f t="shared" si="30"/>
        <v>Normal Weight</v>
      </c>
      <c r="Q499">
        <v>5.8</v>
      </c>
      <c r="R499" t="str">
        <f t="shared" si="31"/>
        <v>Prediabetes</v>
      </c>
      <c r="S499" t="s">
        <v>2380</v>
      </c>
      <c r="T499" t="s">
        <v>2380</v>
      </c>
      <c r="U499">
        <v>0</v>
      </c>
    </row>
    <row r="500" spans="1:21" x14ac:dyDescent="0.3">
      <c r="A500" t="s">
        <v>1873</v>
      </c>
      <c r="B500">
        <v>29.7</v>
      </c>
      <c r="C500">
        <v>6.21</v>
      </c>
      <c r="D500" t="s">
        <v>2381</v>
      </c>
      <c r="E500" t="s">
        <v>2380</v>
      </c>
      <c r="F500" t="s">
        <v>2382</v>
      </c>
      <c r="G500">
        <v>1</v>
      </c>
      <c r="H500" t="s">
        <v>2381</v>
      </c>
      <c r="L500" t="s">
        <v>1873</v>
      </c>
      <c r="M500" t="str">
        <f t="shared" si="28"/>
        <v>Yes</v>
      </c>
      <c r="N500" t="str">
        <f t="shared" si="29"/>
        <v>Yes</v>
      </c>
      <c r="O500">
        <v>29.7</v>
      </c>
      <c r="P500" t="str">
        <f t="shared" si="30"/>
        <v>Over Weight</v>
      </c>
      <c r="Q500">
        <v>6.21</v>
      </c>
      <c r="R500" t="str">
        <f t="shared" si="31"/>
        <v>Prediabetes</v>
      </c>
      <c r="S500" t="s">
        <v>2380</v>
      </c>
      <c r="T500" t="s">
        <v>2382</v>
      </c>
      <c r="U500">
        <v>1</v>
      </c>
    </row>
    <row r="501" spans="1:21" x14ac:dyDescent="0.3">
      <c r="A501" t="s">
        <v>1872</v>
      </c>
      <c r="B501">
        <v>20.045000000000002</v>
      </c>
      <c r="C501">
        <v>6.17</v>
      </c>
      <c r="D501" t="s">
        <v>2380</v>
      </c>
      <c r="E501" t="s">
        <v>2380</v>
      </c>
      <c r="F501" t="s">
        <v>2382</v>
      </c>
      <c r="G501">
        <v>1</v>
      </c>
      <c r="H501" t="s">
        <v>2381</v>
      </c>
      <c r="L501" t="s">
        <v>1872</v>
      </c>
      <c r="M501" t="str">
        <f t="shared" si="28"/>
        <v>No</v>
      </c>
      <c r="N501" t="str">
        <f t="shared" si="29"/>
        <v>Yes</v>
      </c>
      <c r="O501">
        <v>20.045000000000002</v>
      </c>
      <c r="P501" t="str">
        <f t="shared" si="30"/>
        <v>Normal Weight</v>
      </c>
      <c r="Q501">
        <v>6.17</v>
      </c>
      <c r="R501" t="str">
        <f t="shared" si="31"/>
        <v>Prediabetes</v>
      </c>
      <c r="S501" t="s">
        <v>2380</v>
      </c>
      <c r="T501" t="s">
        <v>2382</v>
      </c>
      <c r="U501">
        <v>1</v>
      </c>
    </row>
    <row r="502" spans="1:21" x14ac:dyDescent="0.3">
      <c r="A502" t="s">
        <v>1871</v>
      </c>
      <c r="B502">
        <v>27.83</v>
      </c>
      <c r="C502">
        <v>5.36</v>
      </c>
      <c r="D502" t="s">
        <v>2380</v>
      </c>
      <c r="E502" t="s">
        <v>2380</v>
      </c>
      <c r="F502" t="s">
        <v>2380</v>
      </c>
      <c r="G502">
        <v>2</v>
      </c>
      <c r="H502" t="s">
        <v>2380</v>
      </c>
      <c r="L502" t="s">
        <v>1871</v>
      </c>
      <c r="M502" t="str">
        <f t="shared" si="28"/>
        <v>No</v>
      </c>
      <c r="N502" t="str">
        <f t="shared" si="29"/>
        <v>No</v>
      </c>
      <c r="O502">
        <v>27.83</v>
      </c>
      <c r="P502" t="str">
        <f t="shared" si="30"/>
        <v>Over Weight</v>
      </c>
      <c r="Q502">
        <v>5.36</v>
      </c>
      <c r="R502" t="str">
        <f t="shared" si="31"/>
        <v>Normal</v>
      </c>
      <c r="S502" t="s">
        <v>2380</v>
      </c>
      <c r="T502" t="s">
        <v>2380</v>
      </c>
      <c r="U502">
        <v>2</v>
      </c>
    </row>
    <row r="503" spans="1:21" x14ac:dyDescent="0.3">
      <c r="A503" t="s">
        <v>1870</v>
      </c>
      <c r="B503">
        <v>28.93</v>
      </c>
      <c r="C503">
        <v>5.2</v>
      </c>
      <c r="D503" t="s">
        <v>2380</v>
      </c>
      <c r="E503" t="s">
        <v>2380</v>
      </c>
      <c r="F503" t="s">
        <v>2380</v>
      </c>
      <c r="G503">
        <v>0</v>
      </c>
      <c r="H503" t="s">
        <v>2381</v>
      </c>
      <c r="L503" t="s">
        <v>1870</v>
      </c>
      <c r="M503" t="str">
        <f t="shared" si="28"/>
        <v>No</v>
      </c>
      <c r="N503" t="str">
        <f t="shared" si="29"/>
        <v>Yes</v>
      </c>
      <c r="O503">
        <v>28.93</v>
      </c>
      <c r="P503" t="str">
        <f t="shared" si="30"/>
        <v>Over Weight</v>
      </c>
      <c r="Q503">
        <v>5.2</v>
      </c>
      <c r="R503" t="str">
        <f t="shared" si="31"/>
        <v>Normal</v>
      </c>
      <c r="S503" t="s">
        <v>2380</v>
      </c>
      <c r="T503" t="s">
        <v>2380</v>
      </c>
      <c r="U503">
        <v>0</v>
      </c>
    </row>
    <row r="504" spans="1:21" x14ac:dyDescent="0.3">
      <c r="A504" t="s">
        <v>1869</v>
      </c>
      <c r="B504">
        <v>33.82</v>
      </c>
      <c r="C504">
        <v>5.42</v>
      </c>
      <c r="D504" t="s">
        <v>2380</v>
      </c>
      <c r="E504" t="s">
        <v>2380</v>
      </c>
      <c r="F504" t="s">
        <v>2380</v>
      </c>
      <c r="G504">
        <v>0</v>
      </c>
      <c r="H504" t="s">
        <v>2380</v>
      </c>
      <c r="L504" t="s">
        <v>1869</v>
      </c>
      <c r="M504" t="str">
        <f t="shared" si="28"/>
        <v>No</v>
      </c>
      <c r="N504" t="str">
        <f t="shared" si="29"/>
        <v>No</v>
      </c>
      <c r="O504">
        <v>33.82</v>
      </c>
      <c r="P504" t="str">
        <f t="shared" si="30"/>
        <v>Obesity</v>
      </c>
      <c r="Q504">
        <v>5.42</v>
      </c>
      <c r="R504" t="str">
        <f t="shared" si="31"/>
        <v>Normal</v>
      </c>
      <c r="S504" t="s">
        <v>2380</v>
      </c>
      <c r="T504" t="s">
        <v>2380</v>
      </c>
      <c r="U504">
        <v>0</v>
      </c>
    </row>
    <row r="505" spans="1:21" x14ac:dyDescent="0.3">
      <c r="A505" t="s">
        <v>1868</v>
      </c>
      <c r="B505">
        <v>20.234999999999999</v>
      </c>
      <c r="C505">
        <v>6.84</v>
      </c>
      <c r="D505" t="s">
        <v>2380</v>
      </c>
      <c r="E505" t="s">
        <v>2380</v>
      </c>
      <c r="F505" t="s">
        <v>2380</v>
      </c>
      <c r="G505">
        <v>0</v>
      </c>
      <c r="H505" t="s">
        <v>2381</v>
      </c>
      <c r="L505" t="s">
        <v>1868</v>
      </c>
      <c r="M505" t="str">
        <f t="shared" si="28"/>
        <v>No</v>
      </c>
      <c r="N505" t="str">
        <f t="shared" si="29"/>
        <v>Yes</v>
      </c>
      <c r="O505">
        <v>20.234999999999999</v>
      </c>
      <c r="P505" t="str">
        <f t="shared" si="30"/>
        <v>Normal Weight</v>
      </c>
      <c r="Q505">
        <v>6.84</v>
      </c>
      <c r="R505" t="str">
        <f t="shared" si="31"/>
        <v>Diabetes</v>
      </c>
      <c r="S505" t="s">
        <v>2380</v>
      </c>
      <c r="T505" t="s">
        <v>2380</v>
      </c>
      <c r="U505">
        <v>0</v>
      </c>
    </row>
    <row r="506" spans="1:21" x14ac:dyDescent="0.3">
      <c r="A506" t="s">
        <v>1867</v>
      </c>
      <c r="B506">
        <v>49.2</v>
      </c>
      <c r="C506">
        <v>10.9</v>
      </c>
      <c r="D506" t="s">
        <v>2381</v>
      </c>
      <c r="E506" t="s">
        <v>2380</v>
      </c>
      <c r="F506" t="s">
        <v>2382</v>
      </c>
      <c r="G506">
        <v>1</v>
      </c>
      <c r="H506" t="s">
        <v>2380</v>
      </c>
      <c r="L506" t="s">
        <v>1867</v>
      </c>
      <c r="M506" t="str">
        <f t="shared" si="28"/>
        <v>Yes</v>
      </c>
      <c r="N506" t="str">
        <f t="shared" si="29"/>
        <v>No</v>
      </c>
      <c r="O506">
        <v>49.2</v>
      </c>
      <c r="P506" t="str">
        <f t="shared" si="30"/>
        <v>Obesity</v>
      </c>
      <c r="Q506">
        <v>10.9</v>
      </c>
      <c r="R506" t="str">
        <f t="shared" si="31"/>
        <v>Diabetes</v>
      </c>
      <c r="S506" t="s">
        <v>2380</v>
      </c>
      <c r="T506" t="s">
        <v>2382</v>
      </c>
      <c r="U506">
        <v>1</v>
      </c>
    </row>
    <row r="507" spans="1:21" x14ac:dyDescent="0.3">
      <c r="A507" t="s">
        <v>1866</v>
      </c>
      <c r="B507">
        <v>26.4</v>
      </c>
      <c r="C507">
        <v>4.87</v>
      </c>
      <c r="D507" t="s">
        <v>2381</v>
      </c>
      <c r="E507" t="s">
        <v>2380</v>
      </c>
      <c r="F507" t="s">
        <v>2380</v>
      </c>
      <c r="G507">
        <v>0</v>
      </c>
      <c r="H507" t="s">
        <v>2381</v>
      </c>
      <c r="L507" t="s">
        <v>1866</v>
      </c>
      <c r="M507" t="str">
        <f t="shared" si="28"/>
        <v>Yes</v>
      </c>
      <c r="N507" t="str">
        <f t="shared" si="29"/>
        <v>Yes</v>
      </c>
      <c r="O507">
        <v>26.4</v>
      </c>
      <c r="P507" t="str">
        <f t="shared" si="30"/>
        <v>Over Weight</v>
      </c>
      <c r="Q507">
        <v>4.87</v>
      </c>
      <c r="R507" t="str">
        <f t="shared" si="31"/>
        <v>Normal</v>
      </c>
      <c r="S507" t="s">
        <v>2380</v>
      </c>
      <c r="T507" t="s">
        <v>2380</v>
      </c>
      <c r="U507">
        <v>0</v>
      </c>
    </row>
    <row r="508" spans="1:21" x14ac:dyDescent="0.3">
      <c r="A508" t="s">
        <v>1865</v>
      </c>
      <c r="B508">
        <v>28.38</v>
      </c>
      <c r="C508">
        <v>6.07</v>
      </c>
      <c r="D508" t="s">
        <v>2380</v>
      </c>
      <c r="E508" t="s">
        <v>2380</v>
      </c>
      <c r="F508" t="s">
        <v>2380</v>
      </c>
      <c r="G508">
        <v>1</v>
      </c>
      <c r="H508" t="s">
        <v>2381</v>
      </c>
      <c r="L508" t="s">
        <v>1865</v>
      </c>
      <c r="M508" t="str">
        <f t="shared" si="28"/>
        <v>No</v>
      </c>
      <c r="N508" t="str">
        <f t="shared" si="29"/>
        <v>Yes</v>
      </c>
      <c r="O508">
        <v>28.38</v>
      </c>
      <c r="P508" t="str">
        <f t="shared" si="30"/>
        <v>Over Weight</v>
      </c>
      <c r="Q508">
        <v>6.07</v>
      </c>
      <c r="R508" t="str">
        <f t="shared" si="31"/>
        <v>Prediabetes</v>
      </c>
      <c r="S508" t="s">
        <v>2380</v>
      </c>
      <c r="T508" t="s">
        <v>2380</v>
      </c>
      <c r="U508">
        <v>1</v>
      </c>
    </row>
    <row r="509" spans="1:21" x14ac:dyDescent="0.3">
      <c r="A509" t="s">
        <v>1864</v>
      </c>
      <c r="B509">
        <v>24.64</v>
      </c>
      <c r="C509">
        <v>4.33</v>
      </c>
      <c r="D509" t="s">
        <v>2380</v>
      </c>
      <c r="E509" t="s">
        <v>2380</v>
      </c>
      <c r="F509" t="s">
        <v>2380</v>
      </c>
      <c r="G509">
        <v>0</v>
      </c>
      <c r="H509" t="s">
        <v>2381</v>
      </c>
      <c r="L509" t="s">
        <v>1864</v>
      </c>
      <c r="M509" t="str">
        <f t="shared" si="28"/>
        <v>No</v>
      </c>
      <c r="N509" t="str">
        <f t="shared" si="29"/>
        <v>Yes</v>
      </c>
      <c r="O509">
        <v>24.64</v>
      </c>
      <c r="P509" t="str">
        <f t="shared" si="30"/>
        <v>Normal Weight</v>
      </c>
      <c r="Q509">
        <v>4.33</v>
      </c>
      <c r="R509" t="str">
        <f t="shared" si="31"/>
        <v>Normal</v>
      </c>
      <c r="S509" t="s">
        <v>2380</v>
      </c>
      <c r="T509" t="s">
        <v>2380</v>
      </c>
      <c r="U509">
        <v>0</v>
      </c>
    </row>
    <row r="510" spans="1:21" x14ac:dyDescent="0.3">
      <c r="A510" t="s">
        <v>1863</v>
      </c>
      <c r="B510">
        <v>39.71</v>
      </c>
      <c r="C510">
        <v>5.83</v>
      </c>
      <c r="D510" t="s">
        <v>2380</v>
      </c>
      <c r="E510" t="s">
        <v>2380</v>
      </c>
      <c r="F510" t="s">
        <v>2380</v>
      </c>
      <c r="G510">
        <v>1</v>
      </c>
      <c r="H510" t="s">
        <v>2380</v>
      </c>
      <c r="L510" t="s">
        <v>1863</v>
      </c>
      <c r="M510" t="str">
        <f t="shared" si="28"/>
        <v>No</v>
      </c>
      <c r="N510" t="str">
        <f t="shared" si="29"/>
        <v>No</v>
      </c>
      <c r="O510">
        <v>39.71</v>
      </c>
      <c r="P510" t="str">
        <f t="shared" si="30"/>
        <v>Obesity</v>
      </c>
      <c r="Q510">
        <v>5.83</v>
      </c>
      <c r="R510" t="str">
        <f t="shared" si="31"/>
        <v>Prediabetes</v>
      </c>
      <c r="S510" t="s">
        <v>2380</v>
      </c>
      <c r="T510" t="s">
        <v>2380</v>
      </c>
      <c r="U510">
        <v>1</v>
      </c>
    </row>
    <row r="511" spans="1:21" x14ac:dyDescent="0.3">
      <c r="A511" t="s">
        <v>1862</v>
      </c>
      <c r="B511">
        <v>22.22</v>
      </c>
      <c r="C511">
        <v>5.5</v>
      </c>
      <c r="D511" t="s">
        <v>2380</v>
      </c>
      <c r="E511" t="s">
        <v>2380</v>
      </c>
      <c r="F511" t="s">
        <v>2380</v>
      </c>
      <c r="G511">
        <v>0</v>
      </c>
      <c r="H511" t="s">
        <v>2381</v>
      </c>
      <c r="L511" t="s">
        <v>1862</v>
      </c>
      <c r="M511" t="str">
        <f t="shared" si="28"/>
        <v>No</v>
      </c>
      <c r="N511" t="str">
        <f t="shared" si="29"/>
        <v>Yes</v>
      </c>
      <c r="O511">
        <v>22.22</v>
      </c>
      <c r="P511" t="str">
        <f t="shared" si="30"/>
        <v>Normal Weight</v>
      </c>
      <c r="Q511">
        <v>5.5</v>
      </c>
      <c r="R511" t="str">
        <f t="shared" si="31"/>
        <v>Normal</v>
      </c>
      <c r="S511" t="s">
        <v>2380</v>
      </c>
      <c r="T511" t="s">
        <v>2380</v>
      </c>
      <c r="U511">
        <v>0</v>
      </c>
    </row>
    <row r="512" spans="1:21" x14ac:dyDescent="0.3">
      <c r="A512" t="s">
        <v>1861</v>
      </c>
      <c r="B512">
        <v>33.344999999999999</v>
      </c>
      <c r="C512">
        <v>4.79</v>
      </c>
      <c r="D512" t="s">
        <v>2380</v>
      </c>
      <c r="E512" t="s">
        <v>2380</v>
      </c>
      <c r="F512" t="s">
        <v>2382</v>
      </c>
      <c r="G512">
        <v>1</v>
      </c>
      <c r="H512" t="s">
        <v>2380</v>
      </c>
      <c r="L512" t="s">
        <v>1861</v>
      </c>
      <c r="M512" t="str">
        <f t="shared" si="28"/>
        <v>No</v>
      </c>
      <c r="N512" t="str">
        <f t="shared" si="29"/>
        <v>No</v>
      </c>
      <c r="O512">
        <v>33.344999999999999</v>
      </c>
      <c r="P512" t="str">
        <f t="shared" si="30"/>
        <v>Obesity</v>
      </c>
      <c r="Q512">
        <v>4.79</v>
      </c>
      <c r="R512" t="str">
        <f t="shared" si="31"/>
        <v>Normal</v>
      </c>
      <c r="S512" t="s">
        <v>2380</v>
      </c>
      <c r="T512" t="s">
        <v>2382</v>
      </c>
      <c r="U512">
        <v>1</v>
      </c>
    </row>
    <row r="513" spans="1:21" x14ac:dyDescent="0.3">
      <c r="A513" t="s">
        <v>1860</v>
      </c>
      <c r="B513">
        <v>24.42</v>
      </c>
      <c r="C513">
        <v>5.81</v>
      </c>
      <c r="D513" t="s">
        <v>2380</v>
      </c>
      <c r="E513" t="s">
        <v>2380</v>
      </c>
      <c r="F513" t="s">
        <v>2380</v>
      </c>
      <c r="G513">
        <v>1</v>
      </c>
      <c r="H513" t="s">
        <v>2381</v>
      </c>
      <c r="L513" t="s">
        <v>1860</v>
      </c>
      <c r="M513" t="str">
        <f t="shared" si="28"/>
        <v>No</v>
      </c>
      <c r="N513" t="str">
        <f t="shared" si="29"/>
        <v>Yes</v>
      </c>
      <c r="O513">
        <v>24.42</v>
      </c>
      <c r="P513" t="str">
        <f t="shared" si="30"/>
        <v>Normal Weight</v>
      </c>
      <c r="Q513">
        <v>5.81</v>
      </c>
      <c r="R513" t="str">
        <f t="shared" si="31"/>
        <v>Prediabetes</v>
      </c>
      <c r="S513" t="s">
        <v>2380</v>
      </c>
      <c r="T513" t="s">
        <v>2380</v>
      </c>
      <c r="U513">
        <v>1</v>
      </c>
    </row>
    <row r="514" spans="1:21" x14ac:dyDescent="0.3">
      <c r="A514" t="s">
        <v>1859</v>
      </c>
      <c r="B514">
        <v>29.81</v>
      </c>
      <c r="C514">
        <v>5.58</v>
      </c>
      <c r="D514" t="s">
        <v>2380</v>
      </c>
      <c r="E514" t="s">
        <v>2380</v>
      </c>
      <c r="F514" t="s">
        <v>2380</v>
      </c>
      <c r="G514">
        <v>0</v>
      </c>
      <c r="H514" t="s">
        <v>2381</v>
      </c>
      <c r="L514" t="s">
        <v>1859</v>
      </c>
      <c r="M514" t="str">
        <f t="shared" si="28"/>
        <v>No</v>
      </c>
      <c r="N514" t="str">
        <f t="shared" si="29"/>
        <v>Yes</v>
      </c>
      <c r="O514">
        <v>29.81</v>
      </c>
      <c r="P514" t="str">
        <f t="shared" si="30"/>
        <v>Over Weight</v>
      </c>
      <c r="Q514">
        <v>5.58</v>
      </c>
      <c r="R514" t="str">
        <f t="shared" si="31"/>
        <v>Normal</v>
      </c>
      <c r="S514" t="s">
        <v>2380</v>
      </c>
      <c r="T514" t="s">
        <v>2380</v>
      </c>
      <c r="U514">
        <v>0</v>
      </c>
    </row>
    <row r="515" spans="1:21" x14ac:dyDescent="0.3">
      <c r="A515" t="s">
        <v>1858</v>
      </c>
      <c r="B515">
        <v>51.18</v>
      </c>
      <c r="C515">
        <v>4.4000000000000004</v>
      </c>
      <c r="D515" t="s">
        <v>2381</v>
      </c>
      <c r="E515" t="s">
        <v>2380</v>
      </c>
      <c r="F515" t="s">
        <v>2380</v>
      </c>
      <c r="G515">
        <v>2</v>
      </c>
      <c r="H515" t="s">
        <v>2380</v>
      </c>
      <c r="L515" t="s">
        <v>1858</v>
      </c>
      <c r="M515" t="str">
        <f t="shared" ref="M515:M578" si="32">PROPER(D515)</f>
        <v>Yes</v>
      </c>
      <c r="N515" t="str">
        <f t="shared" ref="N515:N578" si="33">PROPER(H515)</f>
        <v>No</v>
      </c>
      <c r="O515">
        <v>51.18</v>
      </c>
      <c r="P515" t="str">
        <f t="shared" si="30"/>
        <v>Obesity</v>
      </c>
      <c r="Q515">
        <v>4.4000000000000004</v>
      </c>
      <c r="R515" t="str">
        <f t="shared" si="31"/>
        <v>Normal</v>
      </c>
      <c r="S515" t="s">
        <v>2380</v>
      </c>
      <c r="T515" t="s">
        <v>2380</v>
      </c>
      <c r="U515">
        <v>2</v>
      </c>
    </row>
    <row r="516" spans="1:21" x14ac:dyDescent="0.3">
      <c r="A516" t="s">
        <v>1857</v>
      </c>
      <c r="B516">
        <v>51.37</v>
      </c>
      <c r="C516">
        <v>8.18</v>
      </c>
      <c r="D516" t="s">
        <v>2381</v>
      </c>
      <c r="E516" t="s">
        <v>2380</v>
      </c>
      <c r="F516" t="s">
        <v>2380</v>
      </c>
      <c r="G516">
        <v>0</v>
      </c>
      <c r="H516" t="s">
        <v>2380</v>
      </c>
      <c r="L516" t="s">
        <v>1857</v>
      </c>
      <c r="M516" t="str">
        <f t="shared" si="32"/>
        <v>Yes</v>
      </c>
      <c r="N516" t="str">
        <f t="shared" si="33"/>
        <v>No</v>
      </c>
      <c r="O516">
        <v>51.37</v>
      </c>
      <c r="P516" t="str">
        <f t="shared" ref="P516:P579" si="34">IF(O516&lt;18.5,"Under Weight",IF(O516&lt;25,"Normal Weight",IF(O516&lt;30,"Over Weight","Obesity")))</f>
        <v>Obesity</v>
      </c>
      <c r="Q516">
        <v>8.18</v>
      </c>
      <c r="R516" t="str">
        <f t="shared" ref="R516:R579" si="35">IF(Q516&lt;5.7,"Normal",IF(Q516&lt;6.5,"Prediabetes","Diabetes"))</f>
        <v>Diabetes</v>
      </c>
      <c r="S516" t="s">
        <v>2380</v>
      </c>
      <c r="T516" t="s">
        <v>2380</v>
      </c>
      <c r="U516">
        <v>0</v>
      </c>
    </row>
    <row r="517" spans="1:21" x14ac:dyDescent="0.3">
      <c r="A517" t="s">
        <v>1856</v>
      </c>
      <c r="B517">
        <v>36.19</v>
      </c>
      <c r="C517">
        <v>5.52</v>
      </c>
      <c r="D517" t="s">
        <v>2381</v>
      </c>
      <c r="E517" t="s">
        <v>2380</v>
      </c>
      <c r="F517" t="s">
        <v>2380</v>
      </c>
      <c r="G517">
        <v>0</v>
      </c>
      <c r="H517" t="s">
        <v>2380</v>
      </c>
      <c r="L517" t="s">
        <v>1856</v>
      </c>
      <c r="M517" t="str">
        <f t="shared" si="32"/>
        <v>Yes</v>
      </c>
      <c r="N517" t="str">
        <f t="shared" si="33"/>
        <v>No</v>
      </c>
      <c r="O517">
        <v>36.19</v>
      </c>
      <c r="P517" t="str">
        <f t="shared" si="34"/>
        <v>Obesity</v>
      </c>
      <c r="Q517">
        <v>5.52</v>
      </c>
      <c r="R517" t="str">
        <f t="shared" si="35"/>
        <v>Normal</v>
      </c>
      <c r="S517" t="s">
        <v>2380</v>
      </c>
      <c r="T517" t="s">
        <v>2380</v>
      </c>
      <c r="U517">
        <v>0</v>
      </c>
    </row>
    <row r="518" spans="1:21" x14ac:dyDescent="0.3">
      <c r="A518" t="s">
        <v>1855</v>
      </c>
      <c r="B518">
        <v>25.9</v>
      </c>
      <c r="C518">
        <v>4.84</v>
      </c>
      <c r="D518" t="s">
        <v>2380</v>
      </c>
      <c r="E518" t="s">
        <v>2380</v>
      </c>
      <c r="F518" t="s">
        <v>2380</v>
      </c>
      <c r="G518">
        <v>0</v>
      </c>
      <c r="H518" t="s">
        <v>2381</v>
      </c>
      <c r="L518" t="s">
        <v>1855</v>
      </c>
      <c r="M518" t="str">
        <f t="shared" si="32"/>
        <v>No</v>
      </c>
      <c r="N518" t="str">
        <f t="shared" si="33"/>
        <v>Yes</v>
      </c>
      <c r="O518">
        <v>25.9</v>
      </c>
      <c r="P518" t="str">
        <f t="shared" si="34"/>
        <v>Over Weight</v>
      </c>
      <c r="Q518">
        <v>4.84</v>
      </c>
      <c r="R518" t="str">
        <f t="shared" si="35"/>
        <v>Normal</v>
      </c>
      <c r="S518" t="s">
        <v>2380</v>
      </c>
      <c r="T518" t="s">
        <v>2380</v>
      </c>
      <c r="U518">
        <v>0</v>
      </c>
    </row>
    <row r="519" spans="1:21" x14ac:dyDescent="0.3">
      <c r="A519" t="s">
        <v>1854</v>
      </c>
      <c r="B519">
        <v>35.72</v>
      </c>
      <c r="C519">
        <v>4.08</v>
      </c>
      <c r="D519" t="s">
        <v>2380</v>
      </c>
      <c r="E519" t="s">
        <v>2380</v>
      </c>
      <c r="F519" t="s">
        <v>2382</v>
      </c>
      <c r="G519">
        <v>1</v>
      </c>
      <c r="H519" t="s">
        <v>2380</v>
      </c>
      <c r="L519" t="s">
        <v>1854</v>
      </c>
      <c r="M519" t="str">
        <f t="shared" si="32"/>
        <v>No</v>
      </c>
      <c r="N519" t="str">
        <f t="shared" si="33"/>
        <v>No</v>
      </c>
      <c r="O519">
        <v>35.72</v>
      </c>
      <c r="P519" t="str">
        <f t="shared" si="34"/>
        <v>Obesity</v>
      </c>
      <c r="Q519">
        <v>4.08</v>
      </c>
      <c r="R519" t="str">
        <f t="shared" si="35"/>
        <v>Normal</v>
      </c>
      <c r="S519" t="s">
        <v>2380</v>
      </c>
      <c r="T519" t="s">
        <v>2382</v>
      </c>
      <c r="U519">
        <v>1</v>
      </c>
    </row>
    <row r="520" spans="1:21" x14ac:dyDescent="0.3">
      <c r="A520" t="s">
        <v>1853</v>
      </c>
      <c r="B520">
        <v>27.94</v>
      </c>
      <c r="C520">
        <v>4.4800000000000004</v>
      </c>
      <c r="D520" t="s">
        <v>2380</v>
      </c>
      <c r="E520" t="s">
        <v>2380</v>
      </c>
      <c r="F520" t="s">
        <v>2382</v>
      </c>
      <c r="G520">
        <v>1</v>
      </c>
      <c r="H520" t="s">
        <v>2381</v>
      </c>
      <c r="L520" t="s">
        <v>1853</v>
      </c>
      <c r="M520" t="str">
        <f t="shared" si="32"/>
        <v>No</v>
      </c>
      <c r="N520" t="str">
        <f t="shared" si="33"/>
        <v>Yes</v>
      </c>
      <c r="O520">
        <v>27.94</v>
      </c>
      <c r="P520" t="str">
        <f t="shared" si="34"/>
        <v>Over Weight</v>
      </c>
      <c r="Q520">
        <v>4.4800000000000004</v>
      </c>
      <c r="R520" t="str">
        <f t="shared" si="35"/>
        <v>Normal</v>
      </c>
      <c r="S520" t="s">
        <v>2380</v>
      </c>
      <c r="T520" t="s">
        <v>2382</v>
      </c>
      <c r="U520">
        <v>1</v>
      </c>
    </row>
    <row r="521" spans="1:21" x14ac:dyDescent="0.3">
      <c r="A521" t="s">
        <v>1852</v>
      </c>
      <c r="B521">
        <v>27.1</v>
      </c>
      <c r="C521">
        <v>5.73</v>
      </c>
      <c r="D521" t="s">
        <v>2380</v>
      </c>
      <c r="E521" t="s">
        <v>2380</v>
      </c>
      <c r="F521" t="s">
        <v>2380</v>
      </c>
      <c r="G521">
        <v>0</v>
      </c>
      <c r="H521" t="s">
        <v>2381</v>
      </c>
      <c r="L521" t="s">
        <v>1852</v>
      </c>
      <c r="M521" t="str">
        <f t="shared" si="32"/>
        <v>No</v>
      </c>
      <c r="N521" t="str">
        <f t="shared" si="33"/>
        <v>Yes</v>
      </c>
      <c r="O521">
        <v>27.1</v>
      </c>
      <c r="P521" t="str">
        <f t="shared" si="34"/>
        <v>Over Weight</v>
      </c>
      <c r="Q521">
        <v>5.73</v>
      </c>
      <c r="R521" t="str">
        <f t="shared" si="35"/>
        <v>Prediabetes</v>
      </c>
      <c r="S521" t="s">
        <v>2380</v>
      </c>
      <c r="T521" t="s">
        <v>2380</v>
      </c>
      <c r="U521">
        <v>0</v>
      </c>
    </row>
    <row r="522" spans="1:21" x14ac:dyDescent="0.3">
      <c r="A522" t="s">
        <v>1851</v>
      </c>
      <c r="B522">
        <v>18.3</v>
      </c>
      <c r="C522">
        <v>5.46</v>
      </c>
      <c r="D522" t="s">
        <v>2381</v>
      </c>
      <c r="E522" t="s">
        <v>2380</v>
      </c>
      <c r="F522" t="s">
        <v>2382</v>
      </c>
      <c r="G522">
        <v>1</v>
      </c>
      <c r="H522" t="s">
        <v>2381</v>
      </c>
      <c r="L522" t="s">
        <v>1851</v>
      </c>
      <c r="M522" t="str">
        <f t="shared" si="32"/>
        <v>Yes</v>
      </c>
      <c r="N522" t="str">
        <f t="shared" si="33"/>
        <v>Yes</v>
      </c>
      <c r="O522">
        <v>18.3</v>
      </c>
      <c r="P522" t="str">
        <f t="shared" si="34"/>
        <v>Under Weight</v>
      </c>
      <c r="Q522">
        <v>5.46</v>
      </c>
      <c r="R522" t="str">
        <f t="shared" si="35"/>
        <v>Normal</v>
      </c>
      <c r="S522" t="s">
        <v>2380</v>
      </c>
      <c r="T522" t="s">
        <v>2382</v>
      </c>
      <c r="U522">
        <v>1</v>
      </c>
    </row>
    <row r="523" spans="1:21" x14ac:dyDescent="0.3">
      <c r="A523" t="s">
        <v>1850</v>
      </c>
      <c r="B523">
        <v>25.3</v>
      </c>
      <c r="C523">
        <v>5.0199999999999996</v>
      </c>
      <c r="D523" t="s">
        <v>2381</v>
      </c>
      <c r="E523" t="s">
        <v>2380</v>
      </c>
      <c r="F523" t="s">
        <v>2380</v>
      </c>
      <c r="G523">
        <v>1</v>
      </c>
      <c r="H523" t="s">
        <v>2381</v>
      </c>
      <c r="L523" t="s">
        <v>1850</v>
      </c>
      <c r="M523" t="str">
        <f t="shared" si="32"/>
        <v>Yes</v>
      </c>
      <c r="N523" t="str">
        <f t="shared" si="33"/>
        <v>Yes</v>
      </c>
      <c r="O523">
        <v>25.3</v>
      </c>
      <c r="P523" t="str">
        <f t="shared" si="34"/>
        <v>Over Weight</v>
      </c>
      <c r="Q523">
        <v>5.0199999999999996</v>
      </c>
      <c r="R523" t="str">
        <f t="shared" si="35"/>
        <v>Normal</v>
      </c>
      <c r="S523" t="s">
        <v>2380</v>
      </c>
      <c r="T523" t="s">
        <v>2380</v>
      </c>
      <c r="U523">
        <v>1</v>
      </c>
    </row>
    <row r="524" spans="1:21" x14ac:dyDescent="0.3">
      <c r="A524" t="s">
        <v>1849</v>
      </c>
      <c r="B524">
        <v>38.83</v>
      </c>
      <c r="C524">
        <v>6.36</v>
      </c>
      <c r="D524" t="s">
        <v>2380</v>
      </c>
      <c r="E524" t="s">
        <v>2380</v>
      </c>
      <c r="F524" t="s">
        <v>2380</v>
      </c>
      <c r="G524">
        <v>1</v>
      </c>
      <c r="H524" t="s">
        <v>2380</v>
      </c>
      <c r="L524" t="s">
        <v>1849</v>
      </c>
      <c r="M524" t="str">
        <f t="shared" si="32"/>
        <v>No</v>
      </c>
      <c r="N524" t="str">
        <f t="shared" si="33"/>
        <v>No</v>
      </c>
      <c r="O524">
        <v>38.83</v>
      </c>
      <c r="P524" t="str">
        <f t="shared" si="34"/>
        <v>Obesity</v>
      </c>
      <c r="Q524">
        <v>6.36</v>
      </c>
      <c r="R524" t="str">
        <f t="shared" si="35"/>
        <v>Prediabetes</v>
      </c>
      <c r="S524" t="s">
        <v>2380</v>
      </c>
      <c r="T524" t="s">
        <v>2380</v>
      </c>
      <c r="U524">
        <v>1</v>
      </c>
    </row>
    <row r="525" spans="1:21" x14ac:dyDescent="0.3">
      <c r="A525" t="s">
        <v>1848</v>
      </c>
      <c r="B525">
        <v>27.6</v>
      </c>
      <c r="C525">
        <v>5.36</v>
      </c>
      <c r="D525" t="s">
        <v>2380</v>
      </c>
      <c r="E525" t="s">
        <v>2380</v>
      </c>
      <c r="F525" t="s">
        <v>2380</v>
      </c>
      <c r="G525">
        <v>1</v>
      </c>
      <c r="H525" t="s">
        <v>2380</v>
      </c>
      <c r="L525" t="s">
        <v>1848</v>
      </c>
      <c r="M525" t="str">
        <f t="shared" si="32"/>
        <v>No</v>
      </c>
      <c r="N525" t="str">
        <f t="shared" si="33"/>
        <v>No</v>
      </c>
      <c r="O525">
        <v>27.6</v>
      </c>
      <c r="P525" t="str">
        <f t="shared" si="34"/>
        <v>Over Weight</v>
      </c>
      <c r="Q525">
        <v>5.36</v>
      </c>
      <c r="R525" t="str">
        <f t="shared" si="35"/>
        <v>Normal</v>
      </c>
      <c r="S525" t="s">
        <v>2380</v>
      </c>
      <c r="T525" t="s">
        <v>2380</v>
      </c>
      <c r="U525">
        <v>1</v>
      </c>
    </row>
    <row r="526" spans="1:21" x14ac:dyDescent="0.3">
      <c r="A526" t="s">
        <v>1847</v>
      </c>
      <c r="B526">
        <v>46.4</v>
      </c>
      <c r="C526">
        <v>8.3699999999999992</v>
      </c>
      <c r="D526" t="s">
        <v>2381</v>
      </c>
      <c r="E526" t="s">
        <v>2380</v>
      </c>
      <c r="F526" t="s">
        <v>2382</v>
      </c>
      <c r="G526">
        <v>1</v>
      </c>
      <c r="H526" t="s">
        <v>2380</v>
      </c>
      <c r="L526" t="s">
        <v>1847</v>
      </c>
      <c r="M526" t="str">
        <f t="shared" si="32"/>
        <v>Yes</v>
      </c>
      <c r="N526" t="str">
        <f t="shared" si="33"/>
        <v>No</v>
      </c>
      <c r="O526">
        <v>46.4</v>
      </c>
      <c r="P526" t="str">
        <f t="shared" si="34"/>
        <v>Obesity</v>
      </c>
      <c r="Q526">
        <v>8.3699999999999992</v>
      </c>
      <c r="R526" t="str">
        <f t="shared" si="35"/>
        <v>Diabetes</v>
      </c>
      <c r="S526" t="s">
        <v>2380</v>
      </c>
      <c r="T526" t="s">
        <v>2382</v>
      </c>
      <c r="U526">
        <v>1</v>
      </c>
    </row>
    <row r="527" spans="1:21" x14ac:dyDescent="0.3">
      <c r="A527" t="s">
        <v>1846</v>
      </c>
      <c r="B527">
        <v>51.92</v>
      </c>
      <c r="C527">
        <v>5.18</v>
      </c>
      <c r="D527" t="s">
        <v>2381</v>
      </c>
      <c r="E527" t="s">
        <v>2380</v>
      </c>
      <c r="F527" t="s">
        <v>2382</v>
      </c>
      <c r="G527">
        <v>1</v>
      </c>
      <c r="H527" t="s">
        <v>2380</v>
      </c>
      <c r="L527" t="s">
        <v>1846</v>
      </c>
      <c r="M527" t="str">
        <f t="shared" si="32"/>
        <v>Yes</v>
      </c>
      <c r="N527" t="str">
        <f t="shared" si="33"/>
        <v>No</v>
      </c>
      <c r="O527">
        <v>51.92</v>
      </c>
      <c r="P527" t="str">
        <f t="shared" si="34"/>
        <v>Obesity</v>
      </c>
      <c r="Q527">
        <v>5.18</v>
      </c>
      <c r="R527" t="str">
        <f t="shared" si="35"/>
        <v>Normal</v>
      </c>
      <c r="S527" t="s">
        <v>2380</v>
      </c>
      <c r="T527" t="s">
        <v>2382</v>
      </c>
      <c r="U527">
        <v>1</v>
      </c>
    </row>
    <row r="528" spans="1:21" x14ac:dyDescent="0.3">
      <c r="A528" t="s">
        <v>1845</v>
      </c>
      <c r="B528">
        <v>32.395000000000003</v>
      </c>
      <c r="C528">
        <v>5.68</v>
      </c>
      <c r="D528" t="s">
        <v>2381</v>
      </c>
      <c r="E528" t="s">
        <v>2380</v>
      </c>
      <c r="F528" t="s">
        <v>2380</v>
      </c>
      <c r="G528">
        <v>1</v>
      </c>
      <c r="H528" t="s">
        <v>2380</v>
      </c>
      <c r="L528" t="s">
        <v>1845</v>
      </c>
      <c r="M528" t="str">
        <f t="shared" si="32"/>
        <v>Yes</v>
      </c>
      <c r="N528" t="str">
        <f t="shared" si="33"/>
        <v>No</v>
      </c>
      <c r="O528">
        <v>32.395000000000003</v>
      </c>
      <c r="P528" t="str">
        <f t="shared" si="34"/>
        <v>Obesity</v>
      </c>
      <c r="Q528">
        <v>5.68</v>
      </c>
      <c r="R528" t="str">
        <f t="shared" si="35"/>
        <v>Normal</v>
      </c>
      <c r="S528" t="s">
        <v>2380</v>
      </c>
      <c r="T528" t="s">
        <v>2380</v>
      </c>
      <c r="U528">
        <v>1</v>
      </c>
    </row>
    <row r="529" spans="1:21" x14ac:dyDescent="0.3">
      <c r="A529" t="s">
        <v>1844</v>
      </c>
      <c r="B529">
        <v>46.19</v>
      </c>
      <c r="C529">
        <v>7.31</v>
      </c>
      <c r="D529" t="s">
        <v>2381</v>
      </c>
      <c r="E529" t="s">
        <v>2380</v>
      </c>
      <c r="F529" t="s">
        <v>2382</v>
      </c>
      <c r="G529">
        <v>1</v>
      </c>
      <c r="H529" t="s">
        <v>2380</v>
      </c>
      <c r="L529" t="s">
        <v>1844</v>
      </c>
      <c r="M529" t="str">
        <f t="shared" si="32"/>
        <v>Yes</v>
      </c>
      <c r="N529" t="str">
        <f t="shared" si="33"/>
        <v>No</v>
      </c>
      <c r="O529">
        <v>46.19</v>
      </c>
      <c r="P529" t="str">
        <f t="shared" si="34"/>
        <v>Obesity</v>
      </c>
      <c r="Q529">
        <v>7.31</v>
      </c>
      <c r="R529" t="str">
        <f t="shared" si="35"/>
        <v>Diabetes</v>
      </c>
      <c r="S529" t="s">
        <v>2380</v>
      </c>
      <c r="T529" t="s">
        <v>2382</v>
      </c>
      <c r="U529">
        <v>1</v>
      </c>
    </row>
    <row r="530" spans="1:21" x14ac:dyDescent="0.3">
      <c r="A530" t="s">
        <v>1843</v>
      </c>
      <c r="B530">
        <v>27.93</v>
      </c>
      <c r="C530">
        <v>4.67</v>
      </c>
      <c r="D530" t="s">
        <v>2380</v>
      </c>
      <c r="E530" t="s">
        <v>2380</v>
      </c>
      <c r="F530" t="s">
        <v>2382</v>
      </c>
      <c r="G530">
        <v>1</v>
      </c>
      <c r="H530" t="s">
        <v>2380</v>
      </c>
      <c r="L530" t="s">
        <v>1843</v>
      </c>
      <c r="M530" t="str">
        <f t="shared" si="32"/>
        <v>No</v>
      </c>
      <c r="N530" t="str">
        <f t="shared" si="33"/>
        <v>No</v>
      </c>
      <c r="O530">
        <v>27.93</v>
      </c>
      <c r="P530" t="str">
        <f t="shared" si="34"/>
        <v>Over Weight</v>
      </c>
      <c r="Q530">
        <v>4.67</v>
      </c>
      <c r="R530" t="str">
        <f t="shared" si="35"/>
        <v>Normal</v>
      </c>
      <c r="S530" t="s">
        <v>2380</v>
      </c>
      <c r="T530" t="s">
        <v>2382</v>
      </c>
      <c r="U530">
        <v>1</v>
      </c>
    </row>
    <row r="531" spans="1:21" x14ac:dyDescent="0.3">
      <c r="A531" t="s">
        <v>1842</v>
      </c>
      <c r="B531">
        <v>45.62</v>
      </c>
      <c r="C531">
        <v>6.87</v>
      </c>
      <c r="D531" t="s">
        <v>2380</v>
      </c>
      <c r="E531" t="s">
        <v>2380</v>
      </c>
      <c r="F531" t="s">
        <v>2380</v>
      </c>
      <c r="G531">
        <v>0</v>
      </c>
      <c r="H531" t="s">
        <v>2380</v>
      </c>
      <c r="L531" t="s">
        <v>1842</v>
      </c>
      <c r="M531" t="str">
        <f t="shared" si="32"/>
        <v>No</v>
      </c>
      <c r="N531" t="str">
        <f t="shared" si="33"/>
        <v>No</v>
      </c>
      <c r="O531">
        <v>45.62</v>
      </c>
      <c r="P531" t="str">
        <f t="shared" si="34"/>
        <v>Obesity</v>
      </c>
      <c r="Q531">
        <v>6.87</v>
      </c>
      <c r="R531" t="str">
        <f t="shared" si="35"/>
        <v>Diabetes</v>
      </c>
      <c r="S531" t="s">
        <v>2380</v>
      </c>
      <c r="T531" t="s">
        <v>2380</v>
      </c>
      <c r="U531">
        <v>0</v>
      </c>
    </row>
    <row r="532" spans="1:21" x14ac:dyDescent="0.3">
      <c r="A532" t="s">
        <v>1841</v>
      </c>
      <c r="B532">
        <v>35.31</v>
      </c>
      <c r="C532">
        <v>5.87</v>
      </c>
      <c r="D532" t="s">
        <v>2380</v>
      </c>
      <c r="E532" t="s">
        <v>2380</v>
      </c>
      <c r="F532" t="s">
        <v>2382</v>
      </c>
      <c r="G532">
        <v>1</v>
      </c>
      <c r="H532" t="s">
        <v>2380</v>
      </c>
      <c r="L532" t="s">
        <v>1841</v>
      </c>
      <c r="M532" t="str">
        <f t="shared" si="32"/>
        <v>No</v>
      </c>
      <c r="N532" t="str">
        <f t="shared" si="33"/>
        <v>No</v>
      </c>
      <c r="O532">
        <v>35.31</v>
      </c>
      <c r="P532" t="str">
        <f t="shared" si="34"/>
        <v>Obesity</v>
      </c>
      <c r="Q532">
        <v>5.87</v>
      </c>
      <c r="R532" t="str">
        <f t="shared" si="35"/>
        <v>Prediabetes</v>
      </c>
      <c r="S532" t="s">
        <v>2380</v>
      </c>
      <c r="T532" t="s">
        <v>2382</v>
      </c>
      <c r="U532">
        <v>1</v>
      </c>
    </row>
    <row r="533" spans="1:21" x14ac:dyDescent="0.3">
      <c r="A533" t="s">
        <v>1840</v>
      </c>
      <c r="B533">
        <v>30.4</v>
      </c>
      <c r="C533">
        <v>4.07</v>
      </c>
      <c r="D533" t="s">
        <v>2381</v>
      </c>
      <c r="E533" t="s">
        <v>2380</v>
      </c>
      <c r="F533" t="s">
        <v>2380</v>
      </c>
      <c r="G533">
        <v>1</v>
      </c>
      <c r="H533" t="s">
        <v>2380</v>
      </c>
      <c r="L533" t="s">
        <v>1840</v>
      </c>
      <c r="M533" t="str">
        <f t="shared" si="32"/>
        <v>Yes</v>
      </c>
      <c r="N533" t="str">
        <f t="shared" si="33"/>
        <v>No</v>
      </c>
      <c r="O533">
        <v>30.4</v>
      </c>
      <c r="P533" t="str">
        <f t="shared" si="34"/>
        <v>Obesity</v>
      </c>
      <c r="Q533">
        <v>4.07</v>
      </c>
      <c r="R533" t="str">
        <f t="shared" si="35"/>
        <v>Normal</v>
      </c>
      <c r="S533" t="s">
        <v>2380</v>
      </c>
      <c r="T533" t="s">
        <v>2380</v>
      </c>
      <c r="U533">
        <v>1</v>
      </c>
    </row>
    <row r="534" spans="1:21" x14ac:dyDescent="0.3">
      <c r="A534" t="s">
        <v>1839</v>
      </c>
      <c r="B534">
        <v>20.13</v>
      </c>
      <c r="C534">
        <v>6.47</v>
      </c>
      <c r="D534" t="s">
        <v>2380</v>
      </c>
      <c r="E534" t="s">
        <v>2380</v>
      </c>
      <c r="F534" t="s">
        <v>2382</v>
      </c>
      <c r="G534">
        <v>1</v>
      </c>
      <c r="H534" t="s">
        <v>2381</v>
      </c>
      <c r="L534" t="s">
        <v>1839</v>
      </c>
      <c r="M534" t="str">
        <f t="shared" si="32"/>
        <v>No</v>
      </c>
      <c r="N534" t="str">
        <f t="shared" si="33"/>
        <v>Yes</v>
      </c>
      <c r="O534">
        <v>20.13</v>
      </c>
      <c r="P534" t="str">
        <f t="shared" si="34"/>
        <v>Normal Weight</v>
      </c>
      <c r="Q534">
        <v>6.47</v>
      </c>
      <c r="R534" t="str">
        <f t="shared" si="35"/>
        <v>Prediabetes</v>
      </c>
      <c r="S534" t="s">
        <v>2380</v>
      </c>
      <c r="T534" t="s">
        <v>2382</v>
      </c>
      <c r="U534">
        <v>1</v>
      </c>
    </row>
    <row r="535" spans="1:21" x14ac:dyDescent="0.3">
      <c r="A535" t="s">
        <v>1838</v>
      </c>
      <c r="B535">
        <v>23.655000000000001</v>
      </c>
      <c r="C535">
        <v>5.14</v>
      </c>
      <c r="D535" t="s">
        <v>2380</v>
      </c>
      <c r="E535" t="s">
        <v>2380</v>
      </c>
      <c r="F535" t="s">
        <v>2380</v>
      </c>
      <c r="G535">
        <v>1</v>
      </c>
      <c r="H535" t="s">
        <v>2381</v>
      </c>
      <c r="L535" t="s">
        <v>1838</v>
      </c>
      <c r="M535" t="str">
        <f t="shared" si="32"/>
        <v>No</v>
      </c>
      <c r="N535" t="str">
        <f t="shared" si="33"/>
        <v>Yes</v>
      </c>
      <c r="O535">
        <v>23.655000000000001</v>
      </c>
      <c r="P535" t="str">
        <f t="shared" si="34"/>
        <v>Normal Weight</v>
      </c>
      <c r="Q535">
        <v>5.14</v>
      </c>
      <c r="R535" t="str">
        <f t="shared" si="35"/>
        <v>Normal</v>
      </c>
      <c r="S535" t="s">
        <v>2380</v>
      </c>
      <c r="T535" t="s">
        <v>2380</v>
      </c>
      <c r="U535">
        <v>1</v>
      </c>
    </row>
    <row r="536" spans="1:21" x14ac:dyDescent="0.3">
      <c r="A536" t="s">
        <v>1837</v>
      </c>
      <c r="B536">
        <v>49.05</v>
      </c>
      <c r="C536">
        <v>9.77</v>
      </c>
      <c r="D536" t="s">
        <v>2381</v>
      </c>
      <c r="E536" t="s">
        <v>2380</v>
      </c>
      <c r="F536" t="s">
        <v>2380</v>
      </c>
      <c r="G536">
        <v>0</v>
      </c>
      <c r="H536" t="s">
        <v>2380</v>
      </c>
      <c r="L536" t="s">
        <v>1837</v>
      </c>
      <c r="M536" t="str">
        <f t="shared" si="32"/>
        <v>Yes</v>
      </c>
      <c r="N536" t="str">
        <f t="shared" si="33"/>
        <v>No</v>
      </c>
      <c r="O536">
        <v>49.05</v>
      </c>
      <c r="P536" t="str">
        <f t="shared" si="34"/>
        <v>Obesity</v>
      </c>
      <c r="Q536">
        <v>9.77</v>
      </c>
      <c r="R536" t="str">
        <f t="shared" si="35"/>
        <v>Diabetes</v>
      </c>
      <c r="S536" t="s">
        <v>2380</v>
      </c>
      <c r="T536" t="s">
        <v>2380</v>
      </c>
      <c r="U536">
        <v>0</v>
      </c>
    </row>
    <row r="537" spans="1:21" x14ac:dyDescent="0.3">
      <c r="A537" t="s">
        <v>1836</v>
      </c>
      <c r="B537">
        <v>51.94</v>
      </c>
      <c r="C537">
        <v>8.8000000000000007</v>
      </c>
      <c r="D537" t="s">
        <v>2381</v>
      </c>
      <c r="E537" t="s">
        <v>2380</v>
      </c>
      <c r="F537" t="s">
        <v>2380</v>
      </c>
      <c r="G537">
        <v>2</v>
      </c>
      <c r="H537" t="s">
        <v>2380</v>
      </c>
      <c r="L537" t="s">
        <v>1836</v>
      </c>
      <c r="M537" t="str">
        <f t="shared" si="32"/>
        <v>Yes</v>
      </c>
      <c r="N537" t="str">
        <f t="shared" si="33"/>
        <v>No</v>
      </c>
      <c r="O537">
        <v>51.94</v>
      </c>
      <c r="P537" t="str">
        <f t="shared" si="34"/>
        <v>Obesity</v>
      </c>
      <c r="Q537">
        <v>8.8000000000000007</v>
      </c>
      <c r="R537" t="str">
        <f t="shared" si="35"/>
        <v>Diabetes</v>
      </c>
      <c r="S537" t="s">
        <v>2380</v>
      </c>
      <c r="T537" t="s">
        <v>2380</v>
      </c>
      <c r="U537">
        <v>2</v>
      </c>
    </row>
    <row r="538" spans="1:21" x14ac:dyDescent="0.3">
      <c r="A538" t="s">
        <v>1835</v>
      </c>
      <c r="B538">
        <v>29.83</v>
      </c>
      <c r="C538">
        <v>5.84</v>
      </c>
      <c r="D538" t="s">
        <v>2380</v>
      </c>
      <c r="E538" t="s">
        <v>2380</v>
      </c>
      <c r="F538" t="s">
        <v>2380</v>
      </c>
      <c r="G538">
        <v>1</v>
      </c>
      <c r="H538" t="s">
        <v>2381</v>
      </c>
      <c r="L538" t="s">
        <v>1835</v>
      </c>
      <c r="M538" t="str">
        <f t="shared" si="32"/>
        <v>No</v>
      </c>
      <c r="N538" t="str">
        <f t="shared" si="33"/>
        <v>Yes</v>
      </c>
      <c r="O538">
        <v>29.83</v>
      </c>
      <c r="P538" t="str">
        <f t="shared" si="34"/>
        <v>Over Weight</v>
      </c>
      <c r="Q538">
        <v>5.84</v>
      </c>
      <c r="R538" t="str">
        <f t="shared" si="35"/>
        <v>Prediabetes</v>
      </c>
      <c r="S538" t="s">
        <v>2380</v>
      </c>
      <c r="T538" t="s">
        <v>2380</v>
      </c>
      <c r="U538">
        <v>1</v>
      </c>
    </row>
    <row r="539" spans="1:21" x14ac:dyDescent="0.3">
      <c r="A539" t="s">
        <v>1834</v>
      </c>
      <c r="B539">
        <v>22.6</v>
      </c>
      <c r="C539">
        <v>10.43</v>
      </c>
      <c r="D539" t="s">
        <v>2381</v>
      </c>
      <c r="E539" t="s">
        <v>2380</v>
      </c>
      <c r="F539" t="s">
        <v>2380</v>
      </c>
      <c r="G539">
        <v>1</v>
      </c>
      <c r="H539" t="s">
        <v>2381</v>
      </c>
      <c r="L539" t="s">
        <v>1834</v>
      </c>
      <c r="M539" t="str">
        <f t="shared" si="32"/>
        <v>Yes</v>
      </c>
      <c r="N539" t="str">
        <f t="shared" si="33"/>
        <v>Yes</v>
      </c>
      <c r="O539">
        <v>22.6</v>
      </c>
      <c r="P539" t="str">
        <f t="shared" si="34"/>
        <v>Normal Weight</v>
      </c>
      <c r="Q539">
        <v>10.43</v>
      </c>
      <c r="R539" t="str">
        <f t="shared" si="35"/>
        <v>Diabetes</v>
      </c>
      <c r="S539" t="s">
        <v>2380</v>
      </c>
      <c r="T539" t="s">
        <v>2380</v>
      </c>
      <c r="U539">
        <v>1</v>
      </c>
    </row>
    <row r="540" spans="1:21" x14ac:dyDescent="0.3">
      <c r="A540" t="s">
        <v>1833</v>
      </c>
      <c r="B540">
        <v>46.69</v>
      </c>
      <c r="C540">
        <v>4.25</v>
      </c>
      <c r="D540" t="s">
        <v>2381</v>
      </c>
      <c r="E540" t="s">
        <v>2380</v>
      </c>
      <c r="F540" t="s">
        <v>2380</v>
      </c>
      <c r="G540">
        <v>1</v>
      </c>
      <c r="H540" t="s">
        <v>2380</v>
      </c>
      <c r="L540" t="s">
        <v>1833</v>
      </c>
      <c r="M540" t="str">
        <f t="shared" si="32"/>
        <v>Yes</v>
      </c>
      <c r="N540" t="str">
        <f t="shared" si="33"/>
        <v>No</v>
      </c>
      <c r="O540">
        <v>46.69</v>
      </c>
      <c r="P540" t="str">
        <f t="shared" si="34"/>
        <v>Obesity</v>
      </c>
      <c r="Q540">
        <v>4.25</v>
      </c>
      <c r="R540" t="str">
        <f t="shared" si="35"/>
        <v>Normal</v>
      </c>
      <c r="S540" t="s">
        <v>2380</v>
      </c>
      <c r="T540" t="s">
        <v>2380</v>
      </c>
      <c r="U540">
        <v>1</v>
      </c>
    </row>
    <row r="541" spans="1:21" x14ac:dyDescent="0.3">
      <c r="A541" t="s">
        <v>1832</v>
      </c>
      <c r="B541">
        <v>28.49</v>
      </c>
      <c r="C541">
        <v>4.8899999999999997</v>
      </c>
      <c r="D541" t="s">
        <v>2380</v>
      </c>
      <c r="E541" t="s">
        <v>2380</v>
      </c>
      <c r="F541" t="s">
        <v>2380</v>
      </c>
      <c r="G541">
        <v>0</v>
      </c>
      <c r="H541" t="s">
        <v>2381</v>
      </c>
      <c r="L541" t="s">
        <v>1832</v>
      </c>
      <c r="M541" t="str">
        <f t="shared" si="32"/>
        <v>No</v>
      </c>
      <c r="N541" t="str">
        <f t="shared" si="33"/>
        <v>Yes</v>
      </c>
      <c r="O541">
        <v>28.49</v>
      </c>
      <c r="P541" t="str">
        <f t="shared" si="34"/>
        <v>Over Weight</v>
      </c>
      <c r="Q541">
        <v>4.8899999999999997</v>
      </c>
      <c r="R541" t="str">
        <f t="shared" si="35"/>
        <v>Normal</v>
      </c>
      <c r="S541" t="s">
        <v>2380</v>
      </c>
      <c r="T541" t="s">
        <v>2380</v>
      </c>
      <c r="U541">
        <v>0</v>
      </c>
    </row>
    <row r="542" spans="1:21" x14ac:dyDescent="0.3">
      <c r="A542" t="s">
        <v>1831</v>
      </c>
      <c r="B542">
        <v>28.5</v>
      </c>
      <c r="C542">
        <v>5.55</v>
      </c>
      <c r="D542" t="s">
        <v>2381</v>
      </c>
      <c r="E542" t="s">
        <v>2380</v>
      </c>
      <c r="F542" t="s">
        <v>2380</v>
      </c>
      <c r="G542">
        <v>1</v>
      </c>
      <c r="H542" t="s">
        <v>2381</v>
      </c>
      <c r="L542" t="s">
        <v>1831</v>
      </c>
      <c r="M542" t="str">
        <f t="shared" si="32"/>
        <v>Yes</v>
      </c>
      <c r="N542" t="str">
        <f t="shared" si="33"/>
        <v>Yes</v>
      </c>
      <c r="O542">
        <v>28.5</v>
      </c>
      <c r="P542" t="str">
        <f t="shared" si="34"/>
        <v>Over Weight</v>
      </c>
      <c r="Q542">
        <v>5.55</v>
      </c>
      <c r="R542" t="str">
        <f t="shared" si="35"/>
        <v>Normal</v>
      </c>
      <c r="S542" t="s">
        <v>2380</v>
      </c>
      <c r="T542" t="s">
        <v>2380</v>
      </c>
      <c r="U542">
        <v>1</v>
      </c>
    </row>
    <row r="543" spans="1:21" x14ac:dyDescent="0.3">
      <c r="A543" t="s">
        <v>1830</v>
      </c>
      <c r="B543">
        <v>24.4</v>
      </c>
      <c r="C543">
        <v>4.5199999999999996</v>
      </c>
      <c r="D543" t="s">
        <v>2380</v>
      </c>
      <c r="E543" t="s">
        <v>2380</v>
      </c>
      <c r="F543" t="s">
        <v>2380</v>
      </c>
      <c r="G543">
        <v>1</v>
      </c>
      <c r="H543" t="s">
        <v>2381</v>
      </c>
      <c r="L543" t="s">
        <v>1830</v>
      </c>
      <c r="M543" t="str">
        <f t="shared" si="32"/>
        <v>No</v>
      </c>
      <c r="N543" t="str">
        <f t="shared" si="33"/>
        <v>Yes</v>
      </c>
      <c r="O543">
        <v>24.4</v>
      </c>
      <c r="P543" t="str">
        <f t="shared" si="34"/>
        <v>Normal Weight</v>
      </c>
      <c r="Q543">
        <v>4.5199999999999996</v>
      </c>
      <c r="R543" t="str">
        <f t="shared" si="35"/>
        <v>Normal</v>
      </c>
      <c r="S543" t="s">
        <v>2380</v>
      </c>
      <c r="T543" t="s">
        <v>2380</v>
      </c>
      <c r="U543">
        <v>1</v>
      </c>
    </row>
    <row r="544" spans="1:21" x14ac:dyDescent="0.3">
      <c r="A544" t="s">
        <v>1829</v>
      </c>
      <c r="B544">
        <v>29.15</v>
      </c>
      <c r="C544">
        <v>4.45</v>
      </c>
      <c r="D544" t="s">
        <v>2381</v>
      </c>
      <c r="E544" t="s">
        <v>2380</v>
      </c>
      <c r="F544" t="s">
        <v>2380</v>
      </c>
      <c r="G544">
        <v>1</v>
      </c>
      <c r="H544" t="s">
        <v>2381</v>
      </c>
      <c r="L544" t="s">
        <v>1829</v>
      </c>
      <c r="M544" t="str">
        <f t="shared" si="32"/>
        <v>Yes</v>
      </c>
      <c r="N544" t="str">
        <f t="shared" si="33"/>
        <v>Yes</v>
      </c>
      <c r="O544">
        <v>29.15</v>
      </c>
      <c r="P544" t="str">
        <f t="shared" si="34"/>
        <v>Over Weight</v>
      </c>
      <c r="Q544">
        <v>4.45</v>
      </c>
      <c r="R544" t="str">
        <f t="shared" si="35"/>
        <v>Normal</v>
      </c>
      <c r="S544" t="s">
        <v>2380</v>
      </c>
      <c r="T544" t="s">
        <v>2380</v>
      </c>
      <c r="U544">
        <v>1</v>
      </c>
    </row>
    <row r="545" spans="1:21" x14ac:dyDescent="0.3">
      <c r="A545" t="s">
        <v>1828</v>
      </c>
      <c r="B545">
        <v>27.28</v>
      </c>
      <c r="C545">
        <v>4.72</v>
      </c>
      <c r="D545" t="s">
        <v>2380</v>
      </c>
      <c r="E545" t="s">
        <v>2381</v>
      </c>
      <c r="F545" t="s">
        <v>2380</v>
      </c>
      <c r="G545">
        <v>1</v>
      </c>
      <c r="H545" t="s">
        <v>2381</v>
      </c>
      <c r="L545" t="s">
        <v>1828</v>
      </c>
      <c r="M545" t="str">
        <f t="shared" si="32"/>
        <v>No</v>
      </c>
      <c r="N545" t="str">
        <f t="shared" si="33"/>
        <v>Yes</v>
      </c>
      <c r="O545">
        <v>27.28</v>
      </c>
      <c r="P545" t="str">
        <f t="shared" si="34"/>
        <v>Over Weight</v>
      </c>
      <c r="Q545">
        <v>4.72</v>
      </c>
      <c r="R545" t="str">
        <f t="shared" si="35"/>
        <v>Normal</v>
      </c>
      <c r="S545" t="s">
        <v>2381</v>
      </c>
      <c r="T545" t="s">
        <v>2380</v>
      </c>
      <c r="U545">
        <v>1</v>
      </c>
    </row>
    <row r="546" spans="1:21" x14ac:dyDescent="0.3">
      <c r="A546" t="s">
        <v>1827</v>
      </c>
      <c r="B546">
        <v>32.229999999999997</v>
      </c>
      <c r="C546">
        <v>4.6500000000000004</v>
      </c>
      <c r="D546" t="s">
        <v>2381</v>
      </c>
      <c r="E546" t="s">
        <v>2380</v>
      </c>
      <c r="F546" t="s">
        <v>2382</v>
      </c>
      <c r="G546">
        <v>1</v>
      </c>
      <c r="H546" t="s">
        <v>2380</v>
      </c>
      <c r="L546" t="s">
        <v>1827</v>
      </c>
      <c r="M546" t="str">
        <f t="shared" si="32"/>
        <v>Yes</v>
      </c>
      <c r="N546" t="str">
        <f t="shared" si="33"/>
        <v>No</v>
      </c>
      <c r="O546">
        <v>32.229999999999997</v>
      </c>
      <c r="P546" t="str">
        <f t="shared" si="34"/>
        <v>Obesity</v>
      </c>
      <c r="Q546">
        <v>4.6500000000000004</v>
      </c>
      <c r="R546" t="str">
        <f t="shared" si="35"/>
        <v>Normal</v>
      </c>
      <c r="S546" t="s">
        <v>2380</v>
      </c>
      <c r="T546" t="s">
        <v>2382</v>
      </c>
      <c r="U546">
        <v>1</v>
      </c>
    </row>
    <row r="547" spans="1:21" x14ac:dyDescent="0.3">
      <c r="A547" t="s">
        <v>1826</v>
      </c>
      <c r="B547">
        <v>44.2</v>
      </c>
      <c r="C547">
        <v>11.34</v>
      </c>
      <c r="D547" t="s">
        <v>2381</v>
      </c>
      <c r="E547" t="s">
        <v>2380</v>
      </c>
      <c r="F547" t="s">
        <v>2382</v>
      </c>
      <c r="G547">
        <v>1</v>
      </c>
      <c r="H547" t="s">
        <v>2380</v>
      </c>
      <c r="L547" t="s">
        <v>1826</v>
      </c>
      <c r="M547" t="str">
        <f t="shared" si="32"/>
        <v>Yes</v>
      </c>
      <c r="N547" t="str">
        <f t="shared" si="33"/>
        <v>No</v>
      </c>
      <c r="O547">
        <v>44.2</v>
      </c>
      <c r="P547" t="str">
        <f t="shared" si="34"/>
        <v>Obesity</v>
      </c>
      <c r="Q547">
        <v>11.34</v>
      </c>
      <c r="R547" t="str">
        <f t="shared" si="35"/>
        <v>Diabetes</v>
      </c>
      <c r="S547" t="s">
        <v>2380</v>
      </c>
      <c r="T547" t="s">
        <v>2382</v>
      </c>
      <c r="U547">
        <v>1</v>
      </c>
    </row>
    <row r="548" spans="1:21" x14ac:dyDescent="0.3">
      <c r="A548" t="s">
        <v>1825</v>
      </c>
      <c r="B548">
        <v>29.734999999999999</v>
      </c>
      <c r="C548">
        <v>4.53</v>
      </c>
      <c r="D548" t="s">
        <v>2380</v>
      </c>
      <c r="E548" t="s">
        <v>2380</v>
      </c>
      <c r="F548" t="s">
        <v>2382</v>
      </c>
      <c r="G548">
        <v>1</v>
      </c>
      <c r="H548" t="s">
        <v>2380</v>
      </c>
      <c r="L548" t="s">
        <v>1825</v>
      </c>
      <c r="M548" t="str">
        <f t="shared" si="32"/>
        <v>No</v>
      </c>
      <c r="N548" t="str">
        <f t="shared" si="33"/>
        <v>No</v>
      </c>
      <c r="O548">
        <v>29.734999999999999</v>
      </c>
      <c r="P548" t="str">
        <f t="shared" si="34"/>
        <v>Over Weight</v>
      </c>
      <c r="Q548">
        <v>4.53</v>
      </c>
      <c r="R548" t="str">
        <f t="shared" si="35"/>
        <v>Normal</v>
      </c>
      <c r="S548" t="s">
        <v>2380</v>
      </c>
      <c r="T548" t="s">
        <v>2382</v>
      </c>
      <c r="U548">
        <v>1</v>
      </c>
    </row>
    <row r="549" spans="1:21" x14ac:dyDescent="0.3">
      <c r="A549" t="s">
        <v>1824</v>
      </c>
      <c r="B549">
        <v>28.31</v>
      </c>
      <c r="C549">
        <v>6.35</v>
      </c>
      <c r="D549" t="s">
        <v>2380</v>
      </c>
      <c r="E549" t="s">
        <v>2380</v>
      </c>
      <c r="F549" t="s">
        <v>2380</v>
      </c>
      <c r="G549">
        <v>0</v>
      </c>
      <c r="H549" t="s">
        <v>2381</v>
      </c>
      <c r="L549" t="s">
        <v>1824</v>
      </c>
      <c r="M549" t="str">
        <f t="shared" si="32"/>
        <v>No</v>
      </c>
      <c r="N549" t="str">
        <f t="shared" si="33"/>
        <v>Yes</v>
      </c>
      <c r="O549">
        <v>28.31</v>
      </c>
      <c r="P549" t="str">
        <f t="shared" si="34"/>
        <v>Over Weight</v>
      </c>
      <c r="Q549">
        <v>6.35</v>
      </c>
      <c r="R549" t="str">
        <f t="shared" si="35"/>
        <v>Prediabetes</v>
      </c>
      <c r="S549" t="s">
        <v>2380</v>
      </c>
      <c r="T549" t="s">
        <v>2380</v>
      </c>
      <c r="U549">
        <v>0</v>
      </c>
    </row>
    <row r="550" spans="1:21" x14ac:dyDescent="0.3">
      <c r="A550" t="s">
        <v>1823</v>
      </c>
      <c r="B550">
        <v>46.62</v>
      </c>
      <c r="C550">
        <v>8.51</v>
      </c>
      <c r="D550" t="s">
        <v>2380</v>
      </c>
      <c r="E550" t="s">
        <v>2380</v>
      </c>
      <c r="F550" t="s">
        <v>2380</v>
      </c>
      <c r="G550">
        <v>0</v>
      </c>
      <c r="H550" t="s">
        <v>2380</v>
      </c>
      <c r="L550" t="s">
        <v>1823</v>
      </c>
      <c r="M550" t="str">
        <f t="shared" si="32"/>
        <v>No</v>
      </c>
      <c r="N550" t="str">
        <f t="shared" si="33"/>
        <v>No</v>
      </c>
      <c r="O550">
        <v>46.62</v>
      </c>
      <c r="P550" t="str">
        <f t="shared" si="34"/>
        <v>Obesity</v>
      </c>
      <c r="Q550">
        <v>8.51</v>
      </c>
      <c r="R550" t="str">
        <f t="shared" si="35"/>
        <v>Diabetes</v>
      </c>
      <c r="S550" t="s">
        <v>2380</v>
      </c>
      <c r="T550" t="s">
        <v>2380</v>
      </c>
      <c r="U550">
        <v>0</v>
      </c>
    </row>
    <row r="551" spans="1:21" x14ac:dyDescent="0.3">
      <c r="A551" t="s">
        <v>1822</v>
      </c>
      <c r="B551">
        <v>51.75</v>
      </c>
      <c r="C551">
        <v>8.59</v>
      </c>
      <c r="D551" t="s">
        <v>2381</v>
      </c>
      <c r="E551" t="s">
        <v>2380</v>
      </c>
      <c r="F551" t="s">
        <v>2380</v>
      </c>
      <c r="G551">
        <v>1</v>
      </c>
      <c r="H551" t="s">
        <v>2380</v>
      </c>
      <c r="L551" t="s">
        <v>1822</v>
      </c>
      <c r="M551" t="str">
        <f t="shared" si="32"/>
        <v>Yes</v>
      </c>
      <c r="N551" t="str">
        <f t="shared" si="33"/>
        <v>No</v>
      </c>
      <c r="O551">
        <v>51.75</v>
      </c>
      <c r="P551" t="str">
        <f t="shared" si="34"/>
        <v>Obesity</v>
      </c>
      <c r="Q551">
        <v>8.59</v>
      </c>
      <c r="R551" t="str">
        <f t="shared" si="35"/>
        <v>Diabetes</v>
      </c>
      <c r="S551" t="s">
        <v>2380</v>
      </c>
      <c r="T551" t="s">
        <v>2380</v>
      </c>
      <c r="U551">
        <v>1</v>
      </c>
    </row>
    <row r="552" spans="1:21" x14ac:dyDescent="0.3">
      <c r="A552" t="s">
        <v>1821</v>
      </c>
      <c r="B552">
        <v>25.7</v>
      </c>
      <c r="C552">
        <v>4.13</v>
      </c>
      <c r="D552" t="s">
        <v>2381</v>
      </c>
      <c r="E552" t="s">
        <v>2380</v>
      </c>
      <c r="F552" t="s">
        <v>2380</v>
      </c>
      <c r="G552">
        <v>0</v>
      </c>
      <c r="H552" t="s">
        <v>2381</v>
      </c>
      <c r="L552" t="s">
        <v>1821</v>
      </c>
      <c r="M552" t="str">
        <f t="shared" si="32"/>
        <v>Yes</v>
      </c>
      <c r="N552" t="str">
        <f t="shared" si="33"/>
        <v>Yes</v>
      </c>
      <c r="O552">
        <v>25.7</v>
      </c>
      <c r="P552" t="str">
        <f t="shared" si="34"/>
        <v>Over Weight</v>
      </c>
      <c r="Q552">
        <v>4.13</v>
      </c>
      <c r="R552" t="str">
        <f t="shared" si="35"/>
        <v>Normal</v>
      </c>
      <c r="S552" t="s">
        <v>2380</v>
      </c>
      <c r="T552" t="s">
        <v>2380</v>
      </c>
      <c r="U552">
        <v>0</v>
      </c>
    </row>
    <row r="553" spans="1:21" x14ac:dyDescent="0.3">
      <c r="A553" t="s">
        <v>1820</v>
      </c>
      <c r="B553">
        <v>31.79</v>
      </c>
      <c r="C553">
        <v>4.55</v>
      </c>
      <c r="D553" t="s">
        <v>2380</v>
      </c>
      <c r="E553" t="s">
        <v>2380</v>
      </c>
      <c r="F553" t="s">
        <v>2380</v>
      </c>
      <c r="G553">
        <v>0</v>
      </c>
      <c r="H553" t="s">
        <v>2380</v>
      </c>
      <c r="L553" t="s">
        <v>1820</v>
      </c>
      <c r="M553" t="str">
        <f t="shared" si="32"/>
        <v>No</v>
      </c>
      <c r="N553" t="str">
        <f t="shared" si="33"/>
        <v>No</v>
      </c>
      <c r="O553">
        <v>31.79</v>
      </c>
      <c r="P553" t="str">
        <f t="shared" si="34"/>
        <v>Obesity</v>
      </c>
      <c r="Q553">
        <v>4.55</v>
      </c>
      <c r="R553" t="str">
        <f t="shared" si="35"/>
        <v>Normal</v>
      </c>
      <c r="S553" t="s">
        <v>2380</v>
      </c>
      <c r="T553" t="s">
        <v>2380</v>
      </c>
      <c r="U553">
        <v>0</v>
      </c>
    </row>
    <row r="554" spans="1:21" x14ac:dyDescent="0.3">
      <c r="A554" t="s">
        <v>1819</v>
      </c>
      <c r="B554">
        <v>24.795000000000002</v>
      </c>
      <c r="C554">
        <v>4.5199999999999996</v>
      </c>
      <c r="D554" t="s">
        <v>2380</v>
      </c>
      <c r="E554" t="s">
        <v>2380</v>
      </c>
      <c r="F554" t="s">
        <v>2380</v>
      </c>
      <c r="G554">
        <v>0</v>
      </c>
      <c r="H554" t="s">
        <v>2381</v>
      </c>
      <c r="L554" t="s">
        <v>1819</v>
      </c>
      <c r="M554" t="str">
        <f t="shared" si="32"/>
        <v>No</v>
      </c>
      <c r="N554" t="str">
        <f t="shared" si="33"/>
        <v>Yes</v>
      </c>
      <c r="O554">
        <v>24.795000000000002</v>
      </c>
      <c r="P554" t="str">
        <f t="shared" si="34"/>
        <v>Normal Weight</v>
      </c>
      <c r="Q554">
        <v>4.5199999999999996</v>
      </c>
      <c r="R554" t="str">
        <f t="shared" si="35"/>
        <v>Normal</v>
      </c>
      <c r="S554" t="s">
        <v>2380</v>
      </c>
      <c r="T554" t="s">
        <v>2380</v>
      </c>
      <c r="U554">
        <v>0</v>
      </c>
    </row>
    <row r="555" spans="1:21" x14ac:dyDescent="0.3">
      <c r="A555" t="s">
        <v>1818</v>
      </c>
      <c r="B555">
        <v>53.98</v>
      </c>
      <c r="C555">
        <v>5.07</v>
      </c>
      <c r="D555" t="s">
        <v>2380</v>
      </c>
      <c r="E555" t="s">
        <v>2380</v>
      </c>
      <c r="F555" t="s">
        <v>2382</v>
      </c>
      <c r="G555">
        <v>1</v>
      </c>
      <c r="H555" t="s">
        <v>2380</v>
      </c>
      <c r="L555" t="s">
        <v>1818</v>
      </c>
      <c r="M555" t="str">
        <f t="shared" si="32"/>
        <v>No</v>
      </c>
      <c r="N555" t="str">
        <f t="shared" si="33"/>
        <v>No</v>
      </c>
      <c r="O555">
        <v>53.98</v>
      </c>
      <c r="P555" t="str">
        <f t="shared" si="34"/>
        <v>Obesity</v>
      </c>
      <c r="Q555">
        <v>5.07</v>
      </c>
      <c r="R555" t="str">
        <f t="shared" si="35"/>
        <v>Normal</v>
      </c>
      <c r="S555" t="s">
        <v>2380</v>
      </c>
      <c r="T555" t="s">
        <v>2382</v>
      </c>
      <c r="U555">
        <v>1</v>
      </c>
    </row>
    <row r="556" spans="1:21" x14ac:dyDescent="0.3">
      <c r="A556" t="s">
        <v>1817</v>
      </c>
      <c r="B556">
        <v>41.325000000000003</v>
      </c>
      <c r="C556">
        <v>4.04</v>
      </c>
      <c r="D556" t="s">
        <v>2381</v>
      </c>
      <c r="E556" t="s">
        <v>2380</v>
      </c>
      <c r="F556" t="s">
        <v>2382</v>
      </c>
      <c r="G556">
        <v>1</v>
      </c>
      <c r="H556" t="s">
        <v>2380</v>
      </c>
      <c r="L556" t="s">
        <v>1817</v>
      </c>
      <c r="M556" t="str">
        <f t="shared" si="32"/>
        <v>Yes</v>
      </c>
      <c r="N556" t="str">
        <f t="shared" si="33"/>
        <v>No</v>
      </c>
      <c r="O556">
        <v>41.325000000000003</v>
      </c>
      <c r="P556" t="str">
        <f t="shared" si="34"/>
        <v>Obesity</v>
      </c>
      <c r="Q556">
        <v>4.04</v>
      </c>
      <c r="R556" t="str">
        <f t="shared" si="35"/>
        <v>Normal</v>
      </c>
      <c r="S556" t="s">
        <v>2380</v>
      </c>
      <c r="T556" t="s">
        <v>2382</v>
      </c>
      <c r="U556">
        <v>1</v>
      </c>
    </row>
    <row r="557" spans="1:21" x14ac:dyDescent="0.3">
      <c r="A557" t="s">
        <v>1816</v>
      </c>
      <c r="B557">
        <v>51.65</v>
      </c>
      <c r="C557">
        <v>5.3</v>
      </c>
      <c r="D557" t="s">
        <v>2381</v>
      </c>
      <c r="E557" t="s">
        <v>2380</v>
      </c>
      <c r="F557" t="s">
        <v>2380</v>
      </c>
      <c r="G557">
        <v>0</v>
      </c>
      <c r="H557" t="s">
        <v>2380</v>
      </c>
      <c r="L557" t="s">
        <v>1816</v>
      </c>
      <c r="M557" t="str">
        <f t="shared" si="32"/>
        <v>Yes</v>
      </c>
      <c r="N557" t="str">
        <f t="shared" si="33"/>
        <v>No</v>
      </c>
      <c r="O557">
        <v>51.65</v>
      </c>
      <c r="P557" t="str">
        <f t="shared" si="34"/>
        <v>Obesity</v>
      </c>
      <c r="Q557">
        <v>5.3</v>
      </c>
      <c r="R557" t="str">
        <f t="shared" si="35"/>
        <v>Normal</v>
      </c>
      <c r="S557" t="s">
        <v>2380</v>
      </c>
      <c r="T557" t="s">
        <v>2380</v>
      </c>
      <c r="U557">
        <v>0</v>
      </c>
    </row>
    <row r="558" spans="1:21" x14ac:dyDescent="0.3">
      <c r="A558" t="s">
        <v>1815</v>
      </c>
      <c r="B558">
        <v>44.52</v>
      </c>
      <c r="C558">
        <v>8.64</v>
      </c>
      <c r="D558" t="s">
        <v>2381</v>
      </c>
      <c r="E558" t="s">
        <v>2380</v>
      </c>
      <c r="F558" t="s">
        <v>2382</v>
      </c>
      <c r="G558">
        <v>1</v>
      </c>
      <c r="H558" t="s">
        <v>2380</v>
      </c>
      <c r="L558" t="s">
        <v>1815</v>
      </c>
      <c r="M558" t="str">
        <f t="shared" si="32"/>
        <v>Yes</v>
      </c>
      <c r="N558" t="str">
        <f t="shared" si="33"/>
        <v>No</v>
      </c>
      <c r="O558">
        <v>44.52</v>
      </c>
      <c r="P558" t="str">
        <f t="shared" si="34"/>
        <v>Obesity</v>
      </c>
      <c r="Q558">
        <v>8.64</v>
      </c>
      <c r="R558" t="str">
        <f t="shared" si="35"/>
        <v>Diabetes</v>
      </c>
      <c r="S558" t="s">
        <v>2380</v>
      </c>
      <c r="T558" t="s">
        <v>2382</v>
      </c>
      <c r="U558">
        <v>1</v>
      </c>
    </row>
    <row r="559" spans="1:21" x14ac:dyDescent="0.3">
      <c r="A559" t="s">
        <v>1814</v>
      </c>
      <c r="B559">
        <v>53.29</v>
      </c>
      <c r="C559">
        <v>4.03</v>
      </c>
      <c r="D559" t="s">
        <v>2380</v>
      </c>
      <c r="E559" t="s">
        <v>2380</v>
      </c>
      <c r="F559" t="s">
        <v>2382</v>
      </c>
      <c r="G559">
        <v>1</v>
      </c>
      <c r="H559" t="s">
        <v>2380</v>
      </c>
      <c r="L559" t="s">
        <v>1814</v>
      </c>
      <c r="M559" t="str">
        <f t="shared" si="32"/>
        <v>No</v>
      </c>
      <c r="N559" t="str">
        <f t="shared" si="33"/>
        <v>No</v>
      </c>
      <c r="O559">
        <v>53.29</v>
      </c>
      <c r="P559" t="str">
        <f t="shared" si="34"/>
        <v>Obesity</v>
      </c>
      <c r="Q559">
        <v>4.03</v>
      </c>
      <c r="R559" t="str">
        <f t="shared" si="35"/>
        <v>Normal</v>
      </c>
      <c r="S559" t="s">
        <v>2380</v>
      </c>
      <c r="T559" t="s">
        <v>2382</v>
      </c>
      <c r="U559">
        <v>1</v>
      </c>
    </row>
    <row r="560" spans="1:21" x14ac:dyDescent="0.3">
      <c r="A560" t="s">
        <v>1813</v>
      </c>
      <c r="B560">
        <v>46.63</v>
      </c>
      <c r="C560">
        <v>4.26</v>
      </c>
      <c r="D560" t="s">
        <v>2381</v>
      </c>
      <c r="E560" t="s">
        <v>2380</v>
      </c>
      <c r="F560" t="s">
        <v>2380</v>
      </c>
      <c r="G560">
        <v>2</v>
      </c>
      <c r="H560" t="s">
        <v>2380</v>
      </c>
      <c r="L560" t="s">
        <v>1813</v>
      </c>
      <c r="M560" t="str">
        <f t="shared" si="32"/>
        <v>Yes</v>
      </c>
      <c r="N560" t="str">
        <f t="shared" si="33"/>
        <v>No</v>
      </c>
      <c r="O560">
        <v>46.63</v>
      </c>
      <c r="P560" t="str">
        <f t="shared" si="34"/>
        <v>Obesity</v>
      </c>
      <c r="Q560">
        <v>4.26</v>
      </c>
      <c r="R560" t="str">
        <f t="shared" si="35"/>
        <v>Normal</v>
      </c>
      <c r="S560" t="s">
        <v>2380</v>
      </c>
      <c r="T560" t="s">
        <v>2380</v>
      </c>
      <c r="U560">
        <v>2</v>
      </c>
    </row>
    <row r="561" spans="1:21" x14ac:dyDescent="0.3">
      <c r="A561" t="s">
        <v>1812</v>
      </c>
      <c r="B561">
        <v>28.88</v>
      </c>
      <c r="C561">
        <v>5.35</v>
      </c>
      <c r="D561" t="s">
        <v>2380</v>
      </c>
      <c r="E561" t="s">
        <v>2380</v>
      </c>
      <c r="F561" t="s">
        <v>2382</v>
      </c>
      <c r="G561">
        <v>1</v>
      </c>
      <c r="H561" t="s">
        <v>2381</v>
      </c>
      <c r="L561" t="s">
        <v>1812</v>
      </c>
      <c r="M561" t="str">
        <f t="shared" si="32"/>
        <v>No</v>
      </c>
      <c r="N561" t="str">
        <f t="shared" si="33"/>
        <v>Yes</v>
      </c>
      <c r="O561">
        <v>28.88</v>
      </c>
      <c r="P561" t="str">
        <f t="shared" si="34"/>
        <v>Over Weight</v>
      </c>
      <c r="Q561">
        <v>5.35</v>
      </c>
      <c r="R561" t="str">
        <f t="shared" si="35"/>
        <v>Normal</v>
      </c>
      <c r="S561" t="s">
        <v>2380</v>
      </c>
      <c r="T561" t="s">
        <v>2382</v>
      </c>
      <c r="U561">
        <v>1</v>
      </c>
    </row>
    <row r="562" spans="1:21" x14ac:dyDescent="0.3">
      <c r="A562" t="s">
        <v>1811</v>
      </c>
      <c r="B562">
        <v>23.98</v>
      </c>
      <c r="C562">
        <v>4.9000000000000004</v>
      </c>
      <c r="D562" t="s">
        <v>2380</v>
      </c>
      <c r="E562" t="s">
        <v>2380</v>
      </c>
      <c r="F562" t="s">
        <v>2380</v>
      </c>
      <c r="G562">
        <v>0</v>
      </c>
      <c r="H562" t="s">
        <v>2380</v>
      </c>
      <c r="L562" t="s">
        <v>1811</v>
      </c>
      <c r="M562" t="str">
        <f t="shared" si="32"/>
        <v>No</v>
      </c>
      <c r="N562" t="str">
        <f t="shared" si="33"/>
        <v>No</v>
      </c>
      <c r="O562">
        <v>23.98</v>
      </c>
      <c r="P562" t="str">
        <f t="shared" si="34"/>
        <v>Normal Weight</v>
      </c>
      <c r="Q562">
        <v>4.9000000000000004</v>
      </c>
      <c r="R562" t="str">
        <f t="shared" si="35"/>
        <v>Normal</v>
      </c>
      <c r="S562" t="s">
        <v>2380</v>
      </c>
      <c r="T562" t="s">
        <v>2380</v>
      </c>
      <c r="U562">
        <v>0</v>
      </c>
    </row>
    <row r="563" spans="1:21" x14ac:dyDescent="0.3">
      <c r="A563" t="s">
        <v>1810</v>
      </c>
      <c r="B563">
        <v>23.65</v>
      </c>
      <c r="C563">
        <v>4.5</v>
      </c>
      <c r="D563" t="s">
        <v>2380</v>
      </c>
      <c r="E563" t="s">
        <v>2380</v>
      </c>
      <c r="F563" t="s">
        <v>2380</v>
      </c>
      <c r="G563">
        <v>0</v>
      </c>
      <c r="H563" t="s">
        <v>2380</v>
      </c>
      <c r="L563" t="s">
        <v>1810</v>
      </c>
      <c r="M563" t="str">
        <f t="shared" si="32"/>
        <v>No</v>
      </c>
      <c r="N563" t="str">
        <f t="shared" si="33"/>
        <v>No</v>
      </c>
      <c r="O563">
        <v>23.65</v>
      </c>
      <c r="P563" t="str">
        <f t="shared" si="34"/>
        <v>Normal Weight</v>
      </c>
      <c r="Q563">
        <v>4.5</v>
      </c>
      <c r="R563" t="str">
        <f t="shared" si="35"/>
        <v>Normal</v>
      </c>
      <c r="S563" t="s">
        <v>2380</v>
      </c>
      <c r="T563" t="s">
        <v>2380</v>
      </c>
      <c r="U563">
        <v>0</v>
      </c>
    </row>
    <row r="564" spans="1:21" x14ac:dyDescent="0.3">
      <c r="A564" t="s">
        <v>1809</v>
      </c>
      <c r="B564">
        <v>49.09</v>
      </c>
      <c r="C564">
        <v>8.3800000000000008</v>
      </c>
      <c r="D564" t="s">
        <v>2381</v>
      </c>
      <c r="E564" t="s">
        <v>2380</v>
      </c>
      <c r="F564" t="s">
        <v>2380</v>
      </c>
      <c r="G564">
        <v>2</v>
      </c>
      <c r="H564" t="s">
        <v>2380</v>
      </c>
      <c r="L564" t="s">
        <v>1809</v>
      </c>
      <c r="M564" t="str">
        <f t="shared" si="32"/>
        <v>Yes</v>
      </c>
      <c r="N564" t="str">
        <f t="shared" si="33"/>
        <v>No</v>
      </c>
      <c r="O564">
        <v>49.09</v>
      </c>
      <c r="P564" t="str">
        <f t="shared" si="34"/>
        <v>Obesity</v>
      </c>
      <c r="Q564">
        <v>8.3800000000000008</v>
      </c>
      <c r="R564" t="str">
        <f t="shared" si="35"/>
        <v>Diabetes</v>
      </c>
      <c r="S564" t="s">
        <v>2380</v>
      </c>
      <c r="T564" t="s">
        <v>2380</v>
      </c>
      <c r="U564">
        <v>2</v>
      </c>
    </row>
    <row r="565" spans="1:21" x14ac:dyDescent="0.3">
      <c r="A565" t="s">
        <v>1808</v>
      </c>
      <c r="B565">
        <v>28.024999999999999</v>
      </c>
      <c r="C565">
        <v>7.03</v>
      </c>
      <c r="D565" t="s">
        <v>2380</v>
      </c>
      <c r="E565" t="s">
        <v>2380</v>
      </c>
      <c r="F565" t="s">
        <v>2380</v>
      </c>
      <c r="G565">
        <v>0</v>
      </c>
      <c r="H565" t="s">
        <v>2381</v>
      </c>
      <c r="L565" t="s">
        <v>1808</v>
      </c>
      <c r="M565" t="str">
        <f t="shared" si="32"/>
        <v>No</v>
      </c>
      <c r="N565" t="str">
        <f t="shared" si="33"/>
        <v>Yes</v>
      </c>
      <c r="O565">
        <v>28.024999999999999</v>
      </c>
      <c r="P565" t="str">
        <f t="shared" si="34"/>
        <v>Over Weight</v>
      </c>
      <c r="Q565">
        <v>7.03</v>
      </c>
      <c r="R565" t="str">
        <f t="shared" si="35"/>
        <v>Diabetes</v>
      </c>
      <c r="S565" t="s">
        <v>2380</v>
      </c>
      <c r="T565" t="s">
        <v>2380</v>
      </c>
      <c r="U565">
        <v>0</v>
      </c>
    </row>
    <row r="566" spans="1:21" x14ac:dyDescent="0.3">
      <c r="A566" t="s">
        <v>1807</v>
      </c>
      <c r="B566">
        <v>43.32</v>
      </c>
      <c r="C566">
        <v>8.75</v>
      </c>
      <c r="D566" t="s">
        <v>2381</v>
      </c>
      <c r="E566" t="s">
        <v>2380</v>
      </c>
      <c r="F566" t="s">
        <v>2382</v>
      </c>
      <c r="G566">
        <v>1</v>
      </c>
      <c r="H566" t="s">
        <v>2380</v>
      </c>
      <c r="L566" t="s">
        <v>1807</v>
      </c>
      <c r="M566" t="str">
        <f t="shared" si="32"/>
        <v>Yes</v>
      </c>
      <c r="N566" t="str">
        <f t="shared" si="33"/>
        <v>No</v>
      </c>
      <c r="O566">
        <v>43.32</v>
      </c>
      <c r="P566" t="str">
        <f t="shared" si="34"/>
        <v>Obesity</v>
      </c>
      <c r="Q566">
        <v>8.75</v>
      </c>
      <c r="R566" t="str">
        <f t="shared" si="35"/>
        <v>Diabetes</v>
      </c>
      <c r="S566" t="s">
        <v>2380</v>
      </c>
      <c r="T566" t="s">
        <v>2382</v>
      </c>
      <c r="U566">
        <v>1</v>
      </c>
    </row>
    <row r="567" spans="1:21" x14ac:dyDescent="0.3">
      <c r="A567" t="s">
        <v>1806</v>
      </c>
      <c r="B567">
        <v>45.92</v>
      </c>
      <c r="C567">
        <v>9.51</v>
      </c>
      <c r="D567" t="s">
        <v>2380</v>
      </c>
      <c r="E567" t="s">
        <v>2380</v>
      </c>
      <c r="F567" t="s">
        <v>2380</v>
      </c>
      <c r="G567">
        <v>0</v>
      </c>
      <c r="H567" t="s">
        <v>2380</v>
      </c>
      <c r="L567" t="s">
        <v>1806</v>
      </c>
      <c r="M567" t="str">
        <f t="shared" si="32"/>
        <v>No</v>
      </c>
      <c r="N567" t="str">
        <f t="shared" si="33"/>
        <v>No</v>
      </c>
      <c r="O567">
        <v>45.92</v>
      </c>
      <c r="P567" t="str">
        <f t="shared" si="34"/>
        <v>Obesity</v>
      </c>
      <c r="Q567">
        <v>9.51</v>
      </c>
      <c r="R567" t="str">
        <f t="shared" si="35"/>
        <v>Diabetes</v>
      </c>
      <c r="S567" t="s">
        <v>2380</v>
      </c>
      <c r="T567" t="s">
        <v>2380</v>
      </c>
      <c r="U567">
        <v>0</v>
      </c>
    </row>
    <row r="568" spans="1:21" x14ac:dyDescent="0.3">
      <c r="A568" t="s">
        <v>1805</v>
      </c>
      <c r="B568">
        <v>44.03</v>
      </c>
      <c r="C568">
        <v>9.36</v>
      </c>
      <c r="D568" t="s">
        <v>2380</v>
      </c>
      <c r="E568" t="s">
        <v>2380</v>
      </c>
      <c r="F568" t="s">
        <v>2380</v>
      </c>
      <c r="G568">
        <v>0</v>
      </c>
      <c r="H568" t="s">
        <v>2380</v>
      </c>
      <c r="L568" t="s">
        <v>1805</v>
      </c>
      <c r="M568" t="str">
        <f t="shared" si="32"/>
        <v>No</v>
      </c>
      <c r="N568" t="str">
        <f t="shared" si="33"/>
        <v>No</v>
      </c>
      <c r="O568">
        <v>44.03</v>
      </c>
      <c r="P568" t="str">
        <f t="shared" si="34"/>
        <v>Obesity</v>
      </c>
      <c r="Q568">
        <v>9.36</v>
      </c>
      <c r="R568" t="str">
        <f t="shared" si="35"/>
        <v>Diabetes</v>
      </c>
      <c r="S568" t="s">
        <v>2380</v>
      </c>
      <c r="T568" t="s">
        <v>2380</v>
      </c>
      <c r="U568">
        <v>0</v>
      </c>
    </row>
    <row r="569" spans="1:21" x14ac:dyDescent="0.3">
      <c r="A569" t="s">
        <v>1804</v>
      </c>
      <c r="B569">
        <v>24.6</v>
      </c>
      <c r="C569">
        <v>4.8099999999999996</v>
      </c>
      <c r="D569" t="s">
        <v>2380</v>
      </c>
      <c r="E569" t="s">
        <v>2380</v>
      </c>
      <c r="F569" t="s">
        <v>2380</v>
      </c>
      <c r="G569">
        <v>0</v>
      </c>
      <c r="H569" t="s">
        <v>2381</v>
      </c>
      <c r="L569" t="s">
        <v>1804</v>
      </c>
      <c r="M569" t="str">
        <f t="shared" si="32"/>
        <v>No</v>
      </c>
      <c r="N569" t="str">
        <f t="shared" si="33"/>
        <v>Yes</v>
      </c>
      <c r="O569">
        <v>24.6</v>
      </c>
      <c r="P569" t="str">
        <f t="shared" si="34"/>
        <v>Normal Weight</v>
      </c>
      <c r="Q569">
        <v>4.8099999999999996</v>
      </c>
      <c r="R569" t="str">
        <f t="shared" si="35"/>
        <v>Normal</v>
      </c>
      <c r="S569" t="s">
        <v>2380</v>
      </c>
      <c r="T569" t="s">
        <v>2380</v>
      </c>
      <c r="U569">
        <v>0</v>
      </c>
    </row>
    <row r="570" spans="1:21" x14ac:dyDescent="0.3">
      <c r="A570" t="s">
        <v>1803</v>
      </c>
      <c r="B570">
        <v>49.15</v>
      </c>
      <c r="C570">
        <v>8.08</v>
      </c>
      <c r="D570" t="s">
        <v>2380</v>
      </c>
      <c r="E570" t="s">
        <v>2380</v>
      </c>
      <c r="F570" t="s">
        <v>2380</v>
      </c>
      <c r="G570">
        <v>0</v>
      </c>
      <c r="H570" t="s">
        <v>2380</v>
      </c>
      <c r="L570" t="s">
        <v>1803</v>
      </c>
      <c r="M570" t="str">
        <f t="shared" si="32"/>
        <v>No</v>
      </c>
      <c r="N570" t="str">
        <f t="shared" si="33"/>
        <v>No</v>
      </c>
      <c r="O570">
        <v>49.15</v>
      </c>
      <c r="P570" t="str">
        <f t="shared" si="34"/>
        <v>Obesity</v>
      </c>
      <c r="Q570">
        <v>8.08</v>
      </c>
      <c r="R570" t="str">
        <f t="shared" si="35"/>
        <v>Diabetes</v>
      </c>
      <c r="S570" t="s">
        <v>2380</v>
      </c>
      <c r="T570" t="s">
        <v>2380</v>
      </c>
      <c r="U570">
        <v>0</v>
      </c>
    </row>
    <row r="571" spans="1:21" x14ac:dyDescent="0.3">
      <c r="A571" t="s">
        <v>1802</v>
      </c>
      <c r="B571">
        <v>28.31</v>
      </c>
      <c r="C571">
        <v>6.29</v>
      </c>
      <c r="D571" t="s">
        <v>2380</v>
      </c>
      <c r="E571" t="s">
        <v>2380</v>
      </c>
      <c r="F571" t="s">
        <v>2382</v>
      </c>
      <c r="G571">
        <v>1</v>
      </c>
      <c r="H571" t="s">
        <v>2381</v>
      </c>
      <c r="L571" t="s">
        <v>1802</v>
      </c>
      <c r="M571" t="str">
        <f t="shared" si="32"/>
        <v>No</v>
      </c>
      <c r="N571" t="str">
        <f t="shared" si="33"/>
        <v>Yes</v>
      </c>
      <c r="O571">
        <v>28.31</v>
      </c>
      <c r="P571" t="str">
        <f t="shared" si="34"/>
        <v>Over Weight</v>
      </c>
      <c r="Q571">
        <v>6.29</v>
      </c>
      <c r="R571" t="str">
        <f t="shared" si="35"/>
        <v>Prediabetes</v>
      </c>
      <c r="S571" t="s">
        <v>2380</v>
      </c>
      <c r="T571" t="s">
        <v>2382</v>
      </c>
      <c r="U571">
        <v>1</v>
      </c>
    </row>
    <row r="572" spans="1:21" x14ac:dyDescent="0.3">
      <c r="A572" t="s">
        <v>1801</v>
      </c>
      <c r="B572">
        <v>22.99</v>
      </c>
      <c r="C572">
        <v>6.29</v>
      </c>
      <c r="D572" t="s">
        <v>2380</v>
      </c>
      <c r="E572" t="s">
        <v>2380</v>
      </c>
      <c r="F572" t="s">
        <v>2380</v>
      </c>
      <c r="G572">
        <v>1</v>
      </c>
      <c r="H572" t="s">
        <v>2381</v>
      </c>
      <c r="L572" t="s">
        <v>1801</v>
      </c>
      <c r="M572" t="str">
        <f t="shared" si="32"/>
        <v>No</v>
      </c>
      <c r="N572" t="str">
        <f t="shared" si="33"/>
        <v>Yes</v>
      </c>
      <c r="O572">
        <v>22.99</v>
      </c>
      <c r="P572" t="str">
        <f t="shared" si="34"/>
        <v>Normal Weight</v>
      </c>
      <c r="Q572">
        <v>6.29</v>
      </c>
      <c r="R572" t="str">
        <f t="shared" si="35"/>
        <v>Prediabetes</v>
      </c>
      <c r="S572" t="s">
        <v>2380</v>
      </c>
      <c r="T572" t="s">
        <v>2380</v>
      </c>
      <c r="U572">
        <v>1</v>
      </c>
    </row>
    <row r="573" spans="1:21" x14ac:dyDescent="0.3">
      <c r="A573" t="s">
        <v>1800</v>
      </c>
      <c r="B573">
        <v>29.07</v>
      </c>
      <c r="C573">
        <v>5.12</v>
      </c>
      <c r="D573" t="s">
        <v>2380</v>
      </c>
      <c r="E573" t="s">
        <v>2380</v>
      </c>
      <c r="F573" t="s">
        <v>2382</v>
      </c>
      <c r="G573">
        <v>1</v>
      </c>
      <c r="H573" t="s">
        <v>2381</v>
      </c>
      <c r="L573" t="s">
        <v>1800</v>
      </c>
      <c r="M573" t="str">
        <f t="shared" si="32"/>
        <v>No</v>
      </c>
      <c r="N573" t="str">
        <f t="shared" si="33"/>
        <v>Yes</v>
      </c>
      <c r="O573">
        <v>29.07</v>
      </c>
      <c r="P573" t="str">
        <f t="shared" si="34"/>
        <v>Over Weight</v>
      </c>
      <c r="Q573">
        <v>5.12</v>
      </c>
      <c r="R573" t="str">
        <f t="shared" si="35"/>
        <v>Normal</v>
      </c>
      <c r="S573" t="s">
        <v>2380</v>
      </c>
      <c r="T573" t="s">
        <v>2382</v>
      </c>
      <c r="U573">
        <v>1</v>
      </c>
    </row>
    <row r="574" spans="1:21" x14ac:dyDescent="0.3">
      <c r="A574" t="s">
        <v>1799</v>
      </c>
      <c r="B574">
        <v>42.02</v>
      </c>
      <c r="C574">
        <v>9.9499999999999993</v>
      </c>
      <c r="D574" t="s">
        <v>2381</v>
      </c>
      <c r="E574" t="s">
        <v>2380</v>
      </c>
      <c r="F574" t="s">
        <v>2382</v>
      </c>
      <c r="G574">
        <v>1</v>
      </c>
      <c r="H574" t="s">
        <v>2380</v>
      </c>
      <c r="L574" t="s">
        <v>1799</v>
      </c>
      <c r="M574" t="str">
        <f t="shared" si="32"/>
        <v>Yes</v>
      </c>
      <c r="N574" t="str">
        <f t="shared" si="33"/>
        <v>No</v>
      </c>
      <c r="O574">
        <v>42.02</v>
      </c>
      <c r="P574" t="str">
        <f t="shared" si="34"/>
        <v>Obesity</v>
      </c>
      <c r="Q574">
        <v>9.9499999999999993</v>
      </c>
      <c r="R574" t="str">
        <f t="shared" si="35"/>
        <v>Diabetes</v>
      </c>
      <c r="S574" t="s">
        <v>2380</v>
      </c>
      <c r="T574" t="s">
        <v>2382</v>
      </c>
      <c r="U574">
        <v>1</v>
      </c>
    </row>
    <row r="575" spans="1:21" x14ac:dyDescent="0.3">
      <c r="A575" t="s">
        <v>1798</v>
      </c>
      <c r="B575">
        <v>49.07</v>
      </c>
      <c r="C575">
        <v>9.08</v>
      </c>
      <c r="D575" t="s">
        <v>2381</v>
      </c>
      <c r="E575" t="s">
        <v>2380</v>
      </c>
      <c r="F575" t="s">
        <v>2380</v>
      </c>
      <c r="G575">
        <v>1</v>
      </c>
      <c r="H575" t="s">
        <v>2380</v>
      </c>
      <c r="L575" t="s">
        <v>1798</v>
      </c>
      <c r="M575" t="str">
        <f t="shared" si="32"/>
        <v>Yes</v>
      </c>
      <c r="N575" t="str">
        <f t="shared" si="33"/>
        <v>No</v>
      </c>
      <c r="O575">
        <v>49.07</v>
      </c>
      <c r="P575" t="str">
        <f t="shared" si="34"/>
        <v>Obesity</v>
      </c>
      <c r="Q575">
        <v>9.08</v>
      </c>
      <c r="R575" t="str">
        <f t="shared" si="35"/>
        <v>Diabetes</v>
      </c>
      <c r="S575" t="s">
        <v>2380</v>
      </c>
      <c r="T575" t="s">
        <v>2380</v>
      </c>
      <c r="U575">
        <v>1</v>
      </c>
    </row>
    <row r="576" spans="1:21" x14ac:dyDescent="0.3">
      <c r="A576" t="s">
        <v>1797</v>
      </c>
      <c r="B576">
        <v>19.8</v>
      </c>
      <c r="C576">
        <v>4.82</v>
      </c>
      <c r="D576" t="s">
        <v>2380</v>
      </c>
      <c r="E576" t="s">
        <v>2380</v>
      </c>
      <c r="F576" t="s">
        <v>2380</v>
      </c>
      <c r="G576">
        <v>0</v>
      </c>
      <c r="H576" t="s">
        <v>2381</v>
      </c>
      <c r="L576" t="s">
        <v>1797</v>
      </c>
      <c r="M576" t="str">
        <f t="shared" si="32"/>
        <v>No</v>
      </c>
      <c r="N576" t="str">
        <f t="shared" si="33"/>
        <v>Yes</v>
      </c>
      <c r="O576">
        <v>19.8</v>
      </c>
      <c r="P576" t="str">
        <f t="shared" si="34"/>
        <v>Normal Weight</v>
      </c>
      <c r="Q576">
        <v>4.82</v>
      </c>
      <c r="R576" t="str">
        <f t="shared" si="35"/>
        <v>Normal</v>
      </c>
      <c r="S576" t="s">
        <v>2380</v>
      </c>
      <c r="T576" t="s">
        <v>2380</v>
      </c>
      <c r="U576">
        <v>0</v>
      </c>
    </row>
    <row r="577" spans="1:21" x14ac:dyDescent="0.3">
      <c r="A577" t="s">
        <v>1796</v>
      </c>
      <c r="B577">
        <v>27.36</v>
      </c>
      <c r="C577">
        <v>4.6500000000000004</v>
      </c>
      <c r="D577" t="s">
        <v>2380</v>
      </c>
      <c r="E577" t="s">
        <v>2381</v>
      </c>
      <c r="F577" t="s">
        <v>2380</v>
      </c>
      <c r="G577">
        <v>1</v>
      </c>
      <c r="H577" t="s">
        <v>2381</v>
      </c>
      <c r="L577" t="s">
        <v>1796</v>
      </c>
      <c r="M577" t="str">
        <f t="shared" si="32"/>
        <v>No</v>
      </c>
      <c r="N577" t="str">
        <f t="shared" si="33"/>
        <v>Yes</v>
      </c>
      <c r="O577">
        <v>27.36</v>
      </c>
      <c r="P577" t="str">
        <f t="shared" si="34"/>
        <v>Over Weight</v>
      </c>
      <c r="Q577">
        <v>4.6500000000000004</v>
      </c>
      <c r="R577" t="str">
        <f t="shared" si="35"/>
        <v>Normal</v>
      </c>
      <c r="S577" t="s">
        <v>2381</v>
      </c>
      <c r="T577" t="s">
        <v>2380</v>
      </c>
      <c r="U577">
        <v>1</v>
      </c>
    </row>
    <row r="578" spans="1:21" x14ac:dyDescent="0.3">
      <c r="A578" t="s">
        <v>1795</v>
      </c>
      <c r="B578">
        <v>42.95</v>
      </c>
      <c r="C578">
        <v>5.16</v>
      </c>
      <c r="D578" t="s">
        <v>2381</v>
      </c>
      <c r="E578" t="s">
        <v>2380</v>
      </c>
      <c r="F578" t="s">
        <v>2380</v>
      </c>
      <c r="G578">
        <v>1</v>
      </c>
      <c r="H578" t="s">
        <v>2380</v>
      </c>
      <c r="L578" t="s">
        <v>1795</v>
      </c>
      <c r="M578" t="str">
        <f t="shared" si="32"/>
        <v>Yes</v>
      </c>
      <c r="N578" t="str">
        <f t="shared" si="33"/>
        <v>No</v>
      </c>
      <c r="O578">
        <v>42.95</v>
      </c>
      <c r="P578" t="str">
        <f t="shared" si="34"/>
        <v>Obesity</v>
      </c>
      <c r="Q578">
        <v>5.16</v>
      </c>
      <c r="R578" t="str">
        <f t="shared" si="35"/>
        <v>Normal</v>
      </c>
      <c r="S578" t="s">
        <v>2380</v>
      </c>
      <c r="T578" t="s">
        <v>2380</v>
      </c>
      <c r="U578">
        <v>1</v>
      </c>
    </row>
    <row r="579" spans="1:21" x14ac:dyDescent="0.3">
      <c r="A579" t="s">
        <v>1794</v>
      </c>
      <c r="B579">
        <v>42.66</v>
      </c>
      <c r="C579">
        <v>10.44</v>
      </c>
      <c r="D579" t="s">
        <v>2380</v>
      </c>
      <c r="E579" t="s">
        <v>2380</v>
      </c>
      <c r="F579" t="s">
        <v>2380</v>
      </c>
      <c r="G579">
        <v>0</v>
      </c>
      <c r="H579" t="s">
        <v>2380</v>
      </c>
      <c r="L579" t="s">
        <v>1794</v>
      </c>
      <c r="M579" t="str">
        <f t="shared" ref="M579:M642" si="36">PROPER(D579)</f>
        <v>No</v>
      </c>
      <c r="N579" t="str">
        <f t="shared" ref="N579:N642" si="37">PROPER(H579)</f>
        <v>No</v>
      </c>
      <c r="O579">
        <v>42.66</v>
      </c>
      <c r="P579" t="str">
        <f t="shared" si="34"/>
        <v>Obesity</v>
      </c>
      <c r="Q579">
        <v>10.44</v>
      </c>
      <c r="R579" t="str">
        <f t="shared" si="35"/>
        <v>Diabetes</v>
      </c>
      <c r="S579" t="s">
        <v>2380</v>
      </c>
      <c r="T579" t="s">
        <v>2380</v>
      </c>
      <c r="U579">
        <v>0</v>
      </c>
    </row>
    <row r="580" spans="1:21" x14ac:dyDescent="0.3">
      <c r="A580" t="s">
        <v>1793</v>
      </c>
      <c r="B580">
        <v>33.630000000000003</v>
      </c>
      <c r="C580">
        <v>5.69</v>
      </c>
      <c r="D580" t="s">
        <v>2380</v>
      </c>
      <c r="E580" t="s">
        <v>2380</v>
      </c>
      <c r="F580" t="s">
        <v>2380</v>
      </c>
      <c r="G580">
        <v>1</v>
      </c>
      <c r="H580" t="s">
        <v>2380</v>
      </c>
      <c r="L580" t="s">
        <v>1793</v>
      </c>
      <c r="M580" t="str">
        <f t="shared" si="36"/>
        <v>No</v>
      </c>
      <c r="N580" t="str">
        <f t="shared" si="37"/>
        <v>No</v>
      </c>
      <c r="O580">
        <v>33.630000000000003</v>
      </c>
      <c r="P580" t="str">
        <f t="shared" ref="P580:P643" si="38">IF(O580&lt;18.5,"Under Weight",IF(O580&lt;25,"Normal Weight",IF(O580&lt;30,"Over Weight","Obesity")))</f>
        <v>Obesity</v>
      </c>
      <c r="Q580">
        <v>5.69</v>
      </c>
      <c r="R580" t="str">
        <f t="shared" ref="R580:R643" si="39">IF(Q580&lt;5.7,"Normal",IF(Q580&lt;6.5,"Prediabetes","Diabetes"))</f>
        <v>Normal</v>
      </c>
      <c r="S580" t="s">
        <v>2380</v>
      </c>
      <c r="T580" t="s">
        <v>2380</v>
      </c>
      <c r="U580">
        <v>1</v>
      </c>
    </row>
    <row r="581" spans="1:21" x14ac:dyDescent="0.3">
      <c r="A581" t="s">
        <v>1792</v>
      </c>
      <c r="B581">
        <v>26.84</v>
      </c>
      <c r="C581">
        <v>6.5</v>
      </c>
      <c r="D581" t="s">
        <v>2380</v>
      </c>
      <c r="E581" t="s">
        <v>2380</v>
      </c>
      <c r="F581" t="s">
        <v>2380</v>
      </c>
      <c r="G581">
        <v>0</v>
      </c>
      <c r="H581" t="s">
        <v>2381</v>
      </c>
      <c r="L581" t="s">
        <v>1792</v>
      </c>
      <c r="M581" t="str">
        <f t="shared" si="36"/>
        <v>No</v>
      </c>
      <c r="N581" t="str">
        <f t="shared" si="37"/>
        <v>Yes</v>
      </c>
      <c r="O581">
        <v>26.84</v>
      </c>
      <c r="P581" t="str">
        <f t="shared" si="38"/>
        <v>Over Weight</v>
      </c>
      <c r="Q581">
        <v>6.5</v>
      </c>
      <c r="R581" t="str">
        <f t="shared" si="39"/>
        <v>Diabetes</v>
      </c>
      <c r="S581" t="s">
        <v>2380</v>
      </c>
      <c r="T581" t="s">
        <v>2380</v>
      </c>
      <c r="U581">
        <v>0</v>
      </c>
    </row>
    <row r="582" spans="1:21" x14ac:dyDescent="0.3">
      <c r="A582" t="s">
        <v>1791</v>
      </c>
      <c r="B582">
        <v>28.3</v>
      </c>
      <c r="C582">
        <v>5.73</v>
      </c>
      <c r="D582" t="s">
        <v>2380</v>
      </c>
      <c r="E582" t="s">
        <v>2380</v>
      </c>
      <c r="F582" t="s">
        <v>2382</v>
      </c>
      <c r="G582">
        <v>1</v>
      </c>
      <c r="H582" t="s">
        <v>2381</v>
      </c>
      <c r="L582" t="s">
        <v>1791</v>
      </c>
      <c r="M582" t="str">
        <f t="shared" si="36"/>
        <v>No</v>
      </c>
      <c r="N582" t="str">
        <f t="shared" si="37"/>
        <v>Yes</v>
      </c>
      <c r="O582">
        <v>28.3</v>
      </c>
      <c r="P582" t="str">
        <f t="shared" si="38"/>
        <v>Over Weight</v>
      </c>
      <c r="Q582">
        <v>5.73</v>
      </c>
      <c r="R582" t="str">
        <f t="shared" si="39"/>
        <v>Prediabetes</v>
      </c>
      <c r="S582" t="s">
        <v>2380</v>
      </c>
      <c r="T582" t="s">
        <v>2382</v>
      </c>
      <c r="U582">
        <v>1</v>
      </c>
    </row>
    <row r="583" spans="1:21" x14ac:dyDescent="0.3">
      <c r="A583" t="s">
        <v>1790</v>
      </c>
      <c r="B583">
        <v>27.06</v>
      </c>
      <c r="C583">
        <v>5.74</v>
      </c>
      <c r="D583" t="s">
        <v>2381</v>
      </c>
      <c r="E583" t="s">
        <v>2380</v>
      </c>
      <c r="F583" t="s">
        <v>2380</v>
      </c>
      <c r="G583">
        <v>0</v>
      </c>
      <c r="H583" t="s">
        <v>2381</v>
      </c>
      <c r="L583" t="s">
        <v>1790</v>
      </c>
      <c r="M583" t="str">
        <f t="shared" si="36"/>
        <v>Yes</v>
      </c>
      <c r="N583" t="str">
        <f t="shared" si="37"/>
        <v>Yes</v>
      </c>
      <c r="O583">
        <v>27.06</v>
      </c>
      <c r="P583" t="str">
        <f t="shared" si="38"/>
        <v>Over Weight</v>
      </c>
      <c r="Q583">
        <v>5.74</v>
      </c>
      <c r="R583" t="str">
        <f t="shared" si="39"/>
        <v>Prediabetes</v>
      </c>
      <c r="S583" t="s">
        <v>2380</v>
      </c>
      <c r="T583" t="s">
        <v>2380</v>
      </c>
      <c r="U583">
        <v>0</v>
      </c>
    </row>
    <row r="584" spans="1:21" x14ac:dyDescent="0.3">
      <c r="A584" t="s">
        <v>1789</v>
      </c>
      <c r="B584">
        <v>47.13</v>
      </c>
      <c r="C584">
        <v>8.6999999999999993</v>
      </c>
      <c r="D584" t="s">
        <v>2380</v>
      </c>
      <c r="E584" t="s">
        <v>2380</v>
      </c>
      <c r="F584" t="s">
        <v>2380</v>
      </c>
      <c r="G584">
        <v>0</v>
      </c>
      <c r="H584" t="s">
        <v>2380</v>
      </c>
      <c r="L584" t="s">
        <v>1789</v>
      </c>
      <c r="M584" t="str">
        <f t="shared" si="36"/>
        <v>No</v>
      </c>
      <c r="N584" t="str">
        <f t="shared" si="37"/>
        <v>No</v>
      </c>
      <c r="O584">
        <v>47.13</v>
      </c>
      <c r="P584" t="str">
        <f t="shared" si="38"/>
        <v>Obesity</v>
      </c>
      <c r="Q584">
        <v>8.6999999999999993</v>
      </c>
      <c r="R584" t="str">
        <f t="shared" si="39"/>
        <v>Diabetes</v>
      </c>
      <c r="S584" t="s">
        <v>2380</v>
      </c>
      <c r="T584" t="s">
        <v>2380</v>
      </c>
      <c r="U584">
        <v>0</v>
      </c>
    </row>
    <row r="585" spans="1:21" x14ac:dyDescent="0.3">
      <c r="A585" t="s">
        <v>1788</v>
      </c>
      <c r="B585">
        <v>51.72</v>
      </c>
      <c r="C585">
        <v>5.09</v>
      </c>
      <c r="D585" t="s">
        <v>2380</v>
      </c>
      <c r="E585" t="s">
        <v>2380</v>
      </c>
      <c r="F585" t="s">
        <v>2380</v>
      </c>
      <c r="G585">
        <v>0</v>
      </c>
      <c r="H585" t="s">
        <v>2380</v>
      </c>
      <c r="L585" t="s">
        <v>1788</v>
      </c>
      <c r="M585" t="str">
        <f t="shared" si="36"/>
        <v>No</v>
      </c>
      <c r="N585" t="str">
        <f t="shared" si="37"/>
        <v>No</v>
      </c>
      <c r="O585">
        <v>51.72</v>
      </c>
      <c r="P585" t="str">
        <f t="shared" si="38"/>
        <v>Obesity</v>
      </c>
      <c r="Q585">
        <v>5.09</v>
      </c>
      <c r="R585" t="str">
        <f t="shared" si="39"/>
        <v>Normal</v>
      </c>
      <c r="S585" t="s">
        <v>2380</v>
      </c>
      <c r="T585" t="s">
        <v>2380</v>
      </c>
      <c r="U585">
        <v>0</v>
      </c>
    </row>
    <row r="586" spans="1:21" x14ac:dyDescent="0.3">
      <c r="A586" t="s">
        <v>1787</v>
      </c>
      <c r="B586">
        <v>48.59</v>
      </c>
      <c r="C586">
        <v>5.57</v>
      </c>
      <c r="D586" t="s">
        <v>2380</v>
      </c>
      <c r="E586" t="s">
        <v>2380</v>
      </c>
      <c r="F586" t="s">
        <v>2380</v>
      </c>
      <c r="G586">
        <v>0</v>
      </c>
      <c r="H586" t="s">
        <v>2380</v>
      </c>
      <c r="L586" t="s">
        <v>1787</v>
      </c>
      <c r="M586" t="str">
        <f t="shared" si="36"/>
        <v>No</v>
      </c>
      <c r="N586" t="str">
        <f t="shared" si="37"/>
        <v>No</v>
      </c>
      <c r="O586">
        <v>48.59</v>
      </c>
      <c r="P586" t="str">
        <f t="shared" si="38"/>
        <v>Obesity</v>
      </c>
      <c r="Q586">
        <v>5.57</v>
      </c>
      <c r="R586" t="str">
        <f t="shared" si="39"/>
        <v>Normal</v>
      </c>
      <c r="S586" t="s">
        <v>2380</v>
      </c>
      <c r="T586" t="s">
        <v>2380</v>
      </c>
      <c r="U586">
        <v>0</v>
      </c>
    </row>
    <row r="587" spans="1:21" x14ac:dyDescent="0.3">
      <c r="A587" t="s">
        <v>1786</v>
      </c>
      <c r="B587">
        <v>45.18</v>
      </c>
      <c r="C587">
        <v>10.87</v>
      </c>
      <c r="D587" t="s">
        <v>2380</v>
      </c>
      <c r="E587" t="s">
        <v>2380</v>
      </c>
      <c r="F587" t="s">
        <v>2380</v>
      </c>
      <c r="G587">
        <v>0</v>
      </c>
      <c r="H587" t="s">
        <v>2380</v>
      </c>
      <c r="L587" t="s">
        <v>1786</v>
      </c>
      <c r="M587" t="str">
        <f t="shared" si="36"/>
        <v>No</v>
      </c>
      <c r="N587" t="str">
        <f t="shared" si="37"/>
        <v>No</v>
      </c>
      <c r="O587">
        <v>45.18</v>
      </c>
      <c r="P587" t="str">
        <f t="shared" si="38"/>
        <v>Obesity</v>
      </c>
      <c r="Q587">
        <v>10.87</v>
      </c>
      <c r="R587" t="str">
        <f t="shared" si="39"/>
        <v>Diabetes</v>
      </c>
      <c r="S587" t="s">
        <v>2380</v>
      </c>
      <c r="T587" t="s">
        <v>2380</v>
      </c>
      <c r="U587">
        <v>0</v>
      </c>
    </row>
    <row r="588" spans="1:21" x14ac:dyDescent="0.3">
      <c r="A588" t="s">
        <v>1785</v>
      </c>
      <c r="B588">
        <v>27.9</v>
      </c>
      <c r="C588">
        <v>6.02</v>
      </c>
      <c r="D588" t="s">
        <v>2380</v>
      </c>
      <c r="E588" t="s">
        <v>2380</v>
      </c>
      <c r="F588" t="s">
        <v>2382</v>
      </c>
      <c r="G588">
        <v>1</v>
      </c>
      <c r="H588" t="s">
        <v>2381</v>
      </c>
      <c r="L588" t="s">
        <v>1785</v>
      </c>
      <c r="M588" t="str">
        <f t="shared" si="36"/>
        <v>No</v>
      </c>
      <c r="N588" t="str">
        <f t="shared" si="37"/>
        <v>Yes</v>
      </c>
      <c r="O588">
        <v>27.9</v>
      </c>
      <c r="P588" t="str">
        <f t="shared" si="38"/>
        <v>Over Weight</v>
      </c>
      <c r="Q588">
        <v>6.02</v>
      </c>
      <c r="R588" t="str">
        <f t="shared" si="39"/>
        <v>Prediabetes</v>
      </c>
      <c r="S588" t="s">
        <v>2380</v>
      </c>
      <c r="T588" t="s">
        <v>2382</v>
      </c>
      <c r="U588">
        <v>1</v>
      </c>
    </row>
    <row r="589" spans="1:21" x14ac:dyDescent="0.3">
      <c r="A589" t="s">
        <v>1784</v>
      </c>
      <c r="B589">
        <v>51.33</v>
      </c>
      <c r="C589">
        <v>7</v>
      </c>
      <c r="D589" t="s">
        <v>2380</v>
      </c>
      <c r="E589" t="s">
        <v>2380</v>
      </c>
      <c r="F589" t="s">
        <v>2380</v>
      </c>
      <c r="G589">
        <v>0</v>
      </c>
      <c r="H589" t="s">
        <v>2380</v>
      </c>
      <c r="L589" t="s">
        <v>1784</v>
      </c>
      <c r="M589" t="str">
        <f t="shared" si="36"/>
        <v>No</v>
      </c>
      <c r="N589" t="str">
        <f t="shared" si="37"/>
        <v>No</v>
      </c>
      <c r="O589">
        <v>51.33</v>
      </c>
      <c r="P589" t="str">
        <f t="shared" si="38"/>
        <v>Obesity</v>
      </c>
      <c r="Q589">
        <v>7</v>
      </c>
      <c r="R589" t="str">
        <f t="shared" si="39"/>
        <v>Diabetes</v>
      </c>
      <c r="S589" t="s">
        <v>2380</v>
      </c>
      <c r="T589" t="s">
        <v>2380</v>
      </c>
      <c r="U589">
        <v>0</v>
      </c>
    </row>
    <row r="590" spans="1:21" x14ac:dyDescent="0.3">
      <c r="A590" t="s">
        <v>1783</v>
      </c>
      <c r="B590">
        <v>30.59</v>
      </c>
      <c r="C590">
        <v>5.56</v>
      </c>
      <c r="D590" t="s">
        <v>2381</v>
      </c>
      <c r="E590" t="s">
        <v>2380</v>
      </c>
      <c r="F590" t="s">
        <v>2380</v>
      </c>
      <c r="G590">
        <v>1</v>
      </c>
      <c r="H590" t="s">
        <v>2380</v>
      </c>
      <c r="L590" t="s">
        <v>1783</v>
      </c>
      <c r="M590" t="str">
        <f t="shared" si="36"/>
        <v>Yes</v>
      </c>
      <c r="N590" t="str">
        <f t="shared" si="37"/>
        <v>No</v>
      </c>
      <c r="O590">
        <v>30.59</v>
      </c>
      <c r="P590" t="str">
        <f t="shared" si="38"/>
        <v>Obesity</v>
      </c>
      <c r="Q590">
        <v>5.56</v>
      </c>
      <c r="R590" t="str">
        <f t="shared" si="39"/>
        <v>Normal</v>
      </c>
      <c r="S590" t="s">
        <v>2380</v>
      </c>
      <c r="T590" t="s">
        <v>2380</v>
      </c>
      <c r="U590">
        <v>1</v>
      </c>
    </row>
    <row r="591" spans="1:21" x14ac:dyDescent="0.3">
      <c r="A591" t="s">
        <v>1782</v>
      </c>
      <c r="B591">
        <v>39.229999999999997</v>
      </c>
      <c r="C591">
        <v>8.4499999999999993</v>
      </c>
      <c r="D591" t="s">
        <v>2380</v>
      </c>
      <c r="E591" t="s">
        <v>2380</v>
      </c>
      <c r="F591" t="s">
        <v>2380</v>
      </c>
      <c r="G591">
        <v>0</v>
      </c>
      <c r="H591" t="s">
        <v>2380</v>
      </c>
      <c r="L591" t="s">
        <v>1782</v>
      </c>
      <c r="M591" t="str">
        <f t="shared" si="36"/>
        <v>No</v>
      </c>
      <c r="N591" t="str">
        <f t="shared" si="37"/>
        <v>No</v>
      </c>
      <c r="O591">
        <v>39.229999999999997</v>
      </c>
      <c r="P591" t="str">
        <f t="shared" si="38"/>
        <v>Obesity</v>
      </c>
      <c r="Q591">
        <v>8.4499999999999993</v>
      </c>
      <c r="R591" t="str">
        <f t="shared" si="39"/>
        <v>Diabetes</v>
      </c>
      <c r="S591" t="s">
        <v>2380</v>
      </c>
      <c r="T591" t="s">
        <v>2380</v>
      </c>
      <c r="U591">
        <v>0</v>
      </c>
    </row>
    <row r="592" spans="1:21" x14ac:dyDescent="0.3">
      <c r="A592" t="s">
        <v>1781</v>
      </c>
      <c r="B592">
        <v>19.094999999999999</v>
      </c>
      <c r="C592">
        <v>6.19</v>
      </c>
      <c r="D592" t="s">
        <v>2380</v>
      </c>
      <c r="E592" t="s">
        <v>2380</v>
      </c>
      <c r="F592" t="s">
        <v>2380</v>
      </c>
      <c r="G592">
        <v>0</v>
      </c>
      <c r="H592" t="s">
        <v>2381</v>
      </c>
      <c r="L592" t="s">
        <v>1781</v>
      </c>
      <c r="M592" t="str">
        <f t="shared" si="36"/>
        <v>No</v>
      </c>
      <c r="N592" t="str">
        <f t="shared" si="37"/>
        <v>Yes</v>
      </c>
      <c r="O592">
        <v>19.094999999999999</v>
      </c>
      <c r="P592" t="str">
        <f t="shared" si="38"/>
        <v>Normal Weight</v>
      </c>
      <c r="Q592">
        <v>6.19</v>
      </c>
      <c r="R592" t="str">
        <f t="shared" si="39"/>
        <v>Prediabetes</v>
      </c>
      <c r="S592" t="s">
        <v>2380</v>
      </c>
      <c r="T592" t="s">
        <v>2380</v>
      </c>
      <c r="U592">
        <v>0</v>
      </c>
    </row>
    <row r="593" spans="1:21" x14ac:dyDescent="0.3">
      <c r="A593" t="s">
        <v>1780</v>
      </c>
      <c r="B593">
        <v>49.72</v>
      </c>
      <c r="C593">
        <v>7.71</v>
      </c>
      <c r="D593" t="s">
        <v>2380</v>
      </c>
      <c r="E593" t="s">
        <v>2380</v>
      </c>
      <c r="F593" t="s">
        <v>2380</v>
      </c>
      <c r="G593">
        <v>0</v>
      </c>
      <c r="H593" t="s">
        <v>2380</v>
      </c>
      <c r="L593" t="s">
        <v>1780</v>
      </c>
      <c r="M593" t="str">
        <f t="shared" si="36"/>
        <v>No</v>
      </c>
      <c r="N593" t="str">
        <f t="shared" si="37"/>
        <v>No</v>
      </c>
      <c r="O593">
        <v>49.72</v>
      </c>
      <c r="P593" t="str">
        <f t="shared" si="38"/>
        <v>Obesity</v>
      </c>
      <c r="Q593">
        <v>7.71</v>
      </c>
      <c r="R593" t="str">
        <f t="shared" si="39"/>
        <v>Diabetes</v>
      </c>
      <c r="S593" t="s">
        <v>2380</v>
      </c>
      <c r="T593" t="s">
        <v>2380</v>
      </c>
      <c r="U593">
        <v>0</v>
      </c>
    </row>
    <row r="594" spans="1:21" x14ac:dyDescent="0.3">
      <c r="A594" t="s">
        <v>1779</v>
      </c>
      <c r="B594">
        <v>21.754999999999999</v>
      </c>
      <c r="C594">
        <v>4.63</v>
      </c>
      <c r="D594" t="s">
        <v>2380</v>
      </c>
      <c r="E594" t="s">
        <v>2380</v>
      </c>
      <c r="F594" t="s">
        <v>2382</v>
      </c>
      <c r="G594">
        <v>1</v>
      </c>
      <c r="H594" t="s">
        <v>2381</v>
      </c>
      <c r="L594" t="s">
        <v>1779</v>
      </c>
      <c r="M594" t="str">
        <f t="shared" si="36"/>
        <v>No</v>
      </c>
      <c r="N594" t="str">
        <f t="shared" si="37"/>
        <v>Yes</v>
      </c>
      <c r="O594">
        <v>21.754999999999999</v>
      </c>
      <c r="P594" t="str">
        <f t="shared" si="38"/>
        <v>Normal Weight</v>
      </c>
      <c r="Q594">
        <v>4.63</v>
      </c>
      <c r="R594" t="str">
        <f t="shared" si="39"/>
        <v>Normal</v>
      </c>
      <c r="S594" t="s">
        <v>2380</v>
      </c>
      <c r="T594" t="s">
        <v>2382</v>
      </c>
      <c r="U594">
        <v>1</v>
      </c>
    </row>
    <row r="595" spans="1:21" x14ac:dyDescent="0.3">
      <c r="A595" t="s">
        <v>1778</v>
      </c>
      <c r="B595">
        <v>48.39</v>
      </c>
      <c r="C595">
        <v>4.6100000000000003</v>
      </c>
      <c r="D595" t="s">
        <v>2380</v>
      </c>
      <c r="E595" t="s">
        <v>2380</v>
      </c>
      <c r="F595" t="s">
        <v>2380</v>
      </c>
      <c r="G595">
        <v>0</v>
      </c>
      <c r="H595" t="s">
        <v>2380</v>
      </c>
      <c r="L595" t="s">
        <v>1778</v>
      </c>
      <c r="M595" t="str">
        <f t="shared" si="36"/>
        <v>No</v>
      </c>
      <c r="N595" t="str">
        <f t="shared" si="37"/>
        <v>No</v>
      </c>
      <c r="O595">
        <v>48.39</v>
      </c>
      <c r="P595" t="str">
        <f t="shared" si="38"/>
        <v>Obesity</v>
      </c>
      <c r="Q595">
        <v>4.6100000000000003</v>
      </c>
      <c r="R595" t="str">
        <f t="shared" si="39"/>
        <v>Normal</v>
      </c>
      <c r="S595" t="s">
        <v>2380</v>
      </c>
      <c r="T595" t="s">
        <v>2380</v>
      </c>
      <c r="U595">
        <v>0</v>
      </c>
    </row>
    <row r="596" spans="1:21" x14ac:dyDescent="0.3">
      <c r="A596" t="s">
        <v>1777</v>
      </c>
      <c r="B596">
        <v>47.15</v>
      </c>
      <c r="C596">
        <v>9.5299999999999994</v>
      </c>
      <c r="D596" t="s">
        <v>2381</v>
      </c>
      <c r="E596" t="s">
        <v>2380</v>
      </c>
      <c r="F596" t="s">
        <v>2380</v>
      </c>
      <c r="G596">
        <v>1</v>
      </c>
      <c r="H596" t="s">
        <v>2380</v>
      </c>
      <c r="L596" t="s">
        <v>1777</v>
      </c>
      <c r="M596" t="str">
        <f t="shared" si="36"/>
        <v>Yes</v>
      </c>
      <c r="N596" t="str">
        <f t="shared" si="37"/>
        <v>No</v>
      </c>
      <c r="O596">
        <v>47.15</v>
      </c>
      <c r="P596" t="str">
        <f t="shared" si="38"/>
        <v>Obesity</v>
      </c>
      <c r="Q596">
        <v>9.5299999999999994</v>
      </c>
      <c r="R596" t="str">
        <f t="shared" si="39"/>
        <v>Diabetes</v>
      </c>
      <c r="S596" t="s">
        <v>2380</v>
      </c>
      <c r="T596" t="s">
        <v>2380</v>
      </c>
      <c r="U596">
        <v>1</v>
      </c>
    </row>
    <row r="597" spans="1:21" x14ac:dyDescent="0.3">
      <c r="A597" t="s">
        <v>1776</v>
      </c>
      <c r="B597">
        <v>47.59</v>
      </c>
      <c r="C597">
        <v>11.43</v>
      </c>
      <c r="D597" t="s">
        <v>2381</v>
      </c>
      <c r="E597" t="s">
        <v>2380</v>
      </c>
      <c r="F597" t="s">
        <v>2380</v>
      </c>
      <c r="G597">
        <v>2</v>
      </c>
      <c r="H597" t="s">
        <v>2380</v>
      </c>
      <c r="L597" t="s">
        <v>1776</v>
      </c>
      <c r="M597" t="str">
        <f t="shared" si="36"/>
        <v>Yes</v>
      </c>
      <c r="N597" t="str">
        <f t="shared" si="37"/>
        <v>No</v>
      </c>
      <c r="O597">
        <v>47.59</v>
      </c>
      <c r="P597" t="str">
        <f t="shared" si="38"/>
        <v>Obesity</v>
      </c>
      <c r="Q597">
        <v>11.43</v>
      </c>
      <c r="R597" t="str">
        <f t="shared" si="39"/>
        <v>Diabetes</v>
      </c>
      <c r="S597" t="s">
        <v>2380</v>
      </c>
      <c r="T597" t="s">
        <v>2380</v>
      </c>
      <c r="U597">
        <v>2</v>
      </c>
    </row>
    <row r="598" spans="1:21" x14ac:dyDescent="0.3">
      <c r="A598" t="s">
        <v>1775</v>
      </c>
      <c r="B598">
        <v>39.81</v>
      </c>
      <c r="C598">
        <v>7.65</v>
      </c>
      <c r="D598" t="s">
        <v>2381</v>
      </c>
      <c r="E598" t="s">
        <v>2380</v>
      </c>
      <c r="F598" t="s">
        <v>2382</v>
      </c>
      <c r="G598">
        <v>1</v>
      </c>
      <c r="H598" t="s">
        <v>2380</v>
      </c>
      <c r="L598" t="s">
        <v>1775</v>
      </c>
      <c r="M598" t="str">
        <f t="shared" si="36"/>
        <v>Yes</v>
      </c>
      <c r="N598" t="str">
        <f t="shared" si="37"/>
        <v>No</v>
      </c>
      <c r="O598">
        <v>39.81</v>
      </c>
      <c r="P598" t="str">
        <f t="shared" si="38"/>
        <v>Obesity</v>
      </c>
      <c r="Q598">
        <v>7.65</v>
      </c>
      <c r="R598" t="str">
        <f t="shared" si="39"/>
        <v>Diabetes</v>
      </c>
      <c r="S598" t="s">
        <v>2380</v>
      </c>
      <c r="T598" t="s">
        <v>2382</v>
      </c>
      <c r="U598">
        <v>1</v>
      </c>
    </row>
    <row r="599" spans="1:21" x14ac:dyDescent="0.3">
      <c r="A599" t="s">
        <v>1774</v>
      </c>
      <c r="B599">
        <v>31.02</v>
      </c>
      <c r="C599">
        <v>5.87</v>
      </c>
      <c r="D599" t="s">
        <v>2381</v>
      </c>
      <c r="E599" t="s">
        <v>2380</v>
      </c>
      <c r="F599" t="s">
        <v>2380</v>
      </c>
      <c r="G599">
        <v>0</v>
      </c>
      <c r="H599" t="s">
        <v>2380</v>
      </c>
      <c r="L599" t="s">
        <v>1774</v>
      </c>
      <c r="M599" t="str">
        <f t="shared" si="36"/>
        <v>Yes</v>
      </c>
      <c r="N599" t="str">
        <f t="shared" si="37"/>
        <v>No</v>
      </c>
      <c r="O599">
        <v>31.02</v>
      </c>
      <c r="P599" t="str">
        <f t="shared" si="38"/>
        <v>Obesity</v>
      </c>
      <c r="Q599">
        <v>5.87</v>
      </c>
      <c r="R599" t="str">
        <f t="shared" si="39"/>
        <v>Prediabetes</v>
      </c>
      <c r="S599" t="s">
        <v>2380</v>
      </c>
      <c r="T599" t="s">
        <v>2380</v>
      </c>
      <c r="U599">
        <v>0</v>
      </c>
    </row>
    <row r="600" spans="1:21" x14ac:dyDescent="0.3">
      <c r="A600" t="s">
        <v>1773</v>
      </c>
      <c r="B600">
        <v>24.75</v>
      </c>
      <c r="C600">
        <v>4.3600000000000003</v>
      </c>
      <c r="D600" t="s">
        <v>2381</v>
      </c>
      <c r="E600" t="s">
        <v>2380</v>
      </c>
      <c r="F600" t="s">
        <v>2380</v>
      </c>
      <c r="G600">
        <v>1</v>
      </c>
      <c r="H600" t="s">
        <v>2381</v>
      </c>
      <c r="L600" t="s">
        <v>1773</v>
      </c>
      <c r="M600" t="str">
        <f t="shared" si="36"/>
        <v>Yes</v>
      </c>
      <c r="N600" t="str">
        <f t="shared" si="37"/>
        <v>Yes</v>
      </c>
      <c r="O600">
        <v>24.75</v>
      </c>
      <c r="P600" t="str">
        <f t="shared" si="38"/>
        <v>Normal Weight</v>
      </c>
      <c r="Q600">
        <v>4.3600000000000003</v>
      </c>
      <c r="R600" t="str">
        <f t="shared" si="39"/>
        <v>Normal</v>
      </c>
      <c r="S600" t="s">
        <v>2380</v>
      </c>
      <c r="T600" t="s">
        <v>2380</v>
      </c>
      <c r="U600">
        <v>1</v>
      </c>
    </row>
    <row r="601" spans="1:21" x14ac:dyDescent="0.3">
      <c r="A601" t="s">
        <v>1772</v>
      </c>
      <c r="B601">
        <v>30.114999999999998</v>
      </c>
      <c r="C601">
        <v>10.119999999999999</v>
      </c>
      <c r="D601" t="s">
        <v>2380</v>
      </c>
      <c r="E601" t="s">
        <v>2380</v>
      </c>
      <c r="F601" t="s">
        <v>2380</v>
      </c>
      <c r="G601">
        <v>3</v>
      </c>
      <c r="H601" t="s">
        <v>2380</v>
      </c>
      <c r="L601" t="s">
        <v>1772</v>
      </c>
      <c r="M601" t="str">
        <f t="shared" si="36"/>
        <v>No</v>
      </c>
      <c r="N601" t="str">
        <f t="shared" si="37"/>
        <v>No</v>
      </c>
      <c r="O601">
        <v>30.114999999999998</v>
      </c>
      <c r="P601" t="str">
        <f t="shared" si="38"/>
        <v>Obesity</v>
      </c>
      <c r="Q601">
        <v>10.119999999999999</v>
      </c>
      <c r="R601" t="str">
        <f t="shared" si="39"/>
        <v>Diabetes</v>
      </c>
      <c r="S601" t="s">
        <v>2380</v>
      </c>
      <c r="T601" t="s">
        <v>2380</v>
      </c>
      <c r="U601">
        <v>3</v>
      </c>
    </row>
    <row r="602" spans="1:21" x14ac:dyDescent="0.3">
      <c r="A602" t="s">
        <v>1771</v>
      </c>
      <c r="B602">
        <v>26.03</v>
      </c>
      <c r="C602">
        <v>4.01</v>
      </c>
      <c r="D602" t="s">
        <v>2380</v>
      </c>
      <c r="E602" t="s">
        <v>2380</v>
      </c>
      <c r="F602" t="s">
        <v>2382</v>
      </c>
      <c r="G602">
        <v>1</v>
      </c>
      <c r="H602" t="s">
        <v>2381</v>
      </c>
      <c r="L602" t="s">
        <v>1771</v>
      </c>
      <c r="M602" t="str">
        <f t="shared" si="36"/>
        <v>No</v>
      </c>
      <c r="N602" t="str">
        <f t="shared" si="37"/>
        <v>Yes</v>
      </c>
      <c r="O602">
        <v>26.03</v>
      </c>
      <c r="P602" t="str">
        <f t="shared" si="38"/>
        <v>Over Weight</v>
      </c>
      <c r="Q602">
        <v>4.01</v>
      </c>
      <c r="R602" t="str">
        <f t="shared" si="39"/>
        <v>Normal</v>
      </c>
      <c r="S602" t="s">
        <v>2380</v>
      </c>
      <c r="T602" t="s">
        <v>2382</v>
      </c>
      <c r="U602">
        <v>1</v>
      </c>
    </row>
    <row r="603" spans="1:21" x14ac:dyDescent="0.3">
      <c r="A603" t="s">
        <v>1770</v>
      </c>
      <c r="B603">
        <v>20.045000000000002</v>
      </c>
      <c r="C603">
        <v>4.7699999999999996</v>
      </c>
      <c r="D603" t="s">
        <v>2381</v>
      </c>
      <c r="E603" t="s">
        <v>2380</v>
      </c>
      <c r="F603" t="s">
        <v>2380</v>
      </c>
      <c r="G603">
        <v>1</v>
      </c>
      <c r="H603" t="s">
        <v>2381</v>
      </c>
      <c r="L603" t="s">
        <v>1770</v>
      </c>
      <c r="M603" t="str">
        <f t="shared" si="36"/>
        <v>Yes</v>
      </c>
      <c r="N603" t="str">
        <f t="shared" si="37"/>
        <v>Yes</v>
      </c>
      <c r="O603">
        <v>20.045000000000002</v>
      </c>
      <c r="P603" t="str">
        <f t="shared" si="38"/>
        <v>Normal Weight</v>
      </c>
      <c r="Q603">
        <v>4.7699999999999996</v>
      </c>
      <c r="R603" t="str">
        <f t="shared" si="39"/>
        <v>Normal</v>
      </c>
      <c r="S603" t="s">
        <v>2380</v>
      </c>
      <c r="T603" t="s">
        <v>2380</v>
      </c>
      <c r="U603">
        <v>1</v>
      </c>
    </row>
    <row r="604" spans="1:21" x14ac:dyDescent="0.3">
      <c r="A604" t="s">
        <v>1769</v>
      </c>
      <c r="B604">
        <v>40.24</v>
      </c>
      <c r="C604">
        <v>6.83</v>
      </c>
      <c r="D604" t="s">
        <v>2380</v>
      </c>
      <c r="E604" t="s">
        <v>2380</v>
      </c>
      <c r="F604" t="s">
        <v>2380</v>
      </c>
      <c r="G604">
        <v>0</v>
      </c>
      <c r="H604" t="s">
        <v>2380</v>
      </c>
      <c r="L604" t="s">
        <v>1769</v>
      </c>
      <c r="M604" t="str">
        <f t="shared" si="36"/>
        <v>No</v>
      </c>
      <c r="N604" t="str">
        <f t="shared" si="37"/>
        <v>No</v>
      </c>
      <c r="O604">
        <v>40.24</v>
      </c>
      <c r="P604" t="str">
        <f t="shared" si="38"/>
        <v>Obesity</v>
      </c>
      <c r="Q604">
        <v>6.83</v>
      </c>
      <c r="R604" t="str">
        <f t="shared" si="39"/>
        <v>Diabetes</v>
      </c>
      <c r="S604" t="s">
        <v>2380</v>
      </c>
      <c r="T604" t="s">
        <v>2380</v>
      </c>
      <c r="U604">
        <v>0</v>
      </c>
    </row>
    <row r="605" spans="1:21" x14ac:dyDescent="0.3">
      <c r="A605" t="s">
        <v>1768</v>
      </c>
      <c r="B605">
        <v>43.15</v>
      </c>
      <c r="C605">
        <v>6.14</v>
      </c>
      <c r="D605" t="s">
        <v>2381</v>
      </c>
      <c r="E605" t="s">
        <v>2380</v>
      </c>
      <c r="F605" t="s">
        <v>2382</v>
      </c>
      <c r="G605">
        <v>1</v>
      </c>
      <c r="H605" t="s">
        <v>2380</v>
      </c>
      <c r="L605" t="s">
        <v>1768</v>
      </c>
      <c r="M605" t="str">
        <f t="shared" si="36"/>
        <v>Yes</v>
      </c>
      <c r="N605" t="str">
        <f t="shared" si="37"/>
        <v>No</v>
      </c>
      <c r="O605">
        <v>43.15</v>
      </c>
      <c r="P605" t="str">
        <f t="shared" si="38"/>
        <v>Obesity</v>
      </c>
      <c r="Q605">
        <v>6.14</v>
      </c>
      <c r="R605" t="str">
        <f t="shared" si="39"/>
        <v>Prediabetes</v>
      </c>
      <c r="S605" t="s">
        <v>2380</v>
      </c>
      <c r="T605" t="s">
        <v>2382</v>
      </c>
      <c r="U605">
        <v>1</v>
      </c>
    </row>
    <row r="606" spans="1:21" x14ac:dyDescent="0.3">
      <c r="A606" t="s">
        <v>1767</v>
      </c>
      <c r="B606">
        <v>27.7</v>
      </c>
      <c r="C606">
        <v>5.6</v>
      </c>
      <c r="D606" t="s">
        <v>2380</v>
      </c>
      <c r="E606" t="s">
        <v>2380</v>
      </c>
      <c r="F606" t="s">
        <v>2382</v>
      </c>
      <c r="G606">
        <v>1</v>
      </c>
      <c r="H606" t="s">
        <v>2381</v>
      </c>
      <c r="L606" t="s">
        <v>1767</v>
      </c>
      <c r="M606" t="str">
        <f t="shared" si="36"/>
        <v>No</v>
      </c>
      <c r="N606" t="str">
        <f t="shared" si="37"/>
        <v>Yes</v>
      </c>
      <c r="O606">
        <v>27.7</v>
      </c>
      <c r="P606" t="str">
        <f t="shared" si="38"/>
        <v>Over Weight</v>
      </c>
      <c r="Q606">
        <v>5.6</v>
      </c>
      <c r="R606" t="str">
        <f t="shared" si="39"/>
        <v>Normal</v>
      </c>
      <c r="S606" t="s">
        <v>2380</v>
      </c>
      <c r="T606" t="s">
        <v>2382</v>
      </c>
      <c r="U606">
        <v>1</v>
      </c>
    </row>
    <row r="607" spans="1:21" x14ac:dyDescent="0.3">
      <c r="A607" t="s">
        <v>1766</v>
      </c>
      <c r="B607">
        <v>45.68</v>
      </c>
      <c r="C607">
        <v>4.8</v>
      </c>
      <c r="D607" t="s">
        <v>2380</v>
      </c>
      <c r="E607" t="s">
        <v>2380</v>
      </c>
      <c r="F607" t="s">
        <v>2380</v>
      </c>
      <c r="G607">
        <v>2</v>
      </c>
      <c r="H607" t="s">
        <v>2380</v>
      </c>
      <c r="L607" t="s">
        <v>1766</v>
      </c>
      <c r="M607" t="str">
        <f t="shared" si="36"/>
        <v>No</v>
      </c>
      <c r="N607" t="str">
        <f t="shared" si="37"/>
        <v>No</v>
      </c>
      <c r="O607">
        <v>45.68</v>
      </c>
      <c r="P607" t="str">
        <f t="shared" si="38"/>
        <v>Obesity</v>
      </c>
      <c r="Q607">
        <v>4.8</v>
      </c>
      <c r="R607" t="str">
        <f t="shared" si="39"/>
        <v>Normal</v>
      </c>
      <c r="S607" t="s">
        <v>2380</v>
      </c>
      <c r="T607" t="s">
        <v>2380</v>
      </c>
      <c r="U607">
        <v>2</v>
      </c>
    </row>
    <row r="608" spans="1:21" x14ac:dyDescent="0.3">
      <c r="A608" t="s">
        <v>1765</v>
      </c>
      <c r="B608">
        <v>27.3</v>
      </c>
      <c r="C608">
        <v>11.89</v>
      </c>
      <c r="D608" t="s">
        <v>2380</v>
      </c>
      <c r="E608" t="s">
        <v>2380</v>
      </c>
      <c r="F608" t="s">
        <v>2380</v>
      </c>
      <c r="G608">
        <v>0</v>
      </c>
      <c r="H608" t="s">
        <v>2381</v>
      </c>
      <c r="L608" t="s">
        <v>1765</v>
      </c>
      <c r="M608" t="str">
        <f t="shared" si="36"/>
        <v>No</v>
      </c>
      <c r="N608" t="str">
        <f t="shared" si="37"/>
        <v>Yes</v>
      </c>
      <c r="O608">
        <v>27.3</v>
      </c>
      <c r="P608" t="str">
        <f t="shared" si="38"/>
        <v>Over Weight</v>
      </c>
      <c r="Q608">
        <v>11.89</v>
      </c>
      <c r="R608" t="str">
        <f t="shared" si="39"/>
        <v>Diabetes</v>
      </c>
      <c r="S608" t="s">
        <v>2380</v>
      </c>
      <c r="T608" t="s">
        <v>2380</v>
      </c>
      <c r="U608">
        <v>0</v>
      </c>
    </row>
    <row r="609" spans="1:21" x14ac:dyDescent="0.3">
      <c r="A609" t="s">
        <v>1764</v>
      </c>
      <c r="B609">
        <v>54.45</v>
      </c>
      <c r="C609">
        <v>4.7300000000000004</v>
      </c>
      <c r="D609" t="s">
        <v>2381</v>
      </c>
      <c r="E609" t="s">
        <v>2380</v>
      </c>
      <c r="F609" t="s">
        <v>2380</v>
      </c>
      <c r="G609">
        <v>1</v>
      </c>
      <c r="H609" t="s">
        <v>2380</v>
      </c>
      <c r="L609" t="s">
        <v>1764</v>
      </c>
      <c r="M609" t="str">
        <f t="shared" si="36"/>
        <v>Yes</v>
      </c>
      <c r="N609" t="str">
        <f t="shared" si="37"/>
        <v>No</v>
      </c>
      <c r="O609">
        <v>54.45</v>
      </c>
      <c r="P609" t="str">
        <f t="shared" si="38"/>
        <v>Obesity</v>
      </c>
      <c r="Q609">
        <v>4.7300000000000004</v>
      </c>
      <c r="R609" t="str">
        <f t="shared" si="39"/>
        <v>Normal</v>
      </c>
      <c r="S609" t="s">
        <v>2380</v>
      </c>
      <c r="T609" t="s">
        <v>2380</v>
      </c>
      <c r="U609">
        <v>1</v>
      </c>
    </row>
    <row r="610" spans="1:21" x14ac:dyDescent="0.3">
      <c r="A610" t="s">
        <v>1763</v>
      </c>
      <c r="B610">
        <v>54.43</v>
      </c>
      <c r="C610">
        <v>4.6100000000000003</v>
      </c>
      <c r="D610" t="s">
        <v>2381</v>
      </c>
      <c r="E610" t="s">
        <v>2380</v>
      </c>
      <c r="F610" t="s">
        <v>2380</v>
      </c>
      <c r="G610">
        <v>1</v>
      </c>
      <c r="H610" t="s">
        <v>2380</v>
      </c>
      <c r="L610" t="s">
        <v>1763</v>
      </c>
      <c r="M610" t="str">
        <f t="shared" si="36"/>
        <v>Yes</v>
      </c>
      <c r="N610" t="str">
        <f t="shared" si="37"/>
        <v>No</v>
      </c>
      <c r="O610">
        <v>54.43</v>
      </c>
      <c r="P610" t="str">
        <f t="shared" si="38"/>
        <v>Obesity</v>
      </c>
      <c r="Q610">
        <v>4.6100000000000003</v>
      </c>
      <c r="R610" t="str">
        <f t="shared" si="39"/>
        <v>Normal</v>
      </c>
      <c r="S610" t="s">
        <v>2380</v>
      </c>
      <c r="T610" t="s">
        <v>2380</v>
      </c>
      <c r="U610">
        <v>1</v>
      </c>
    </row>
    <row r="611" spans="1:21" x14ac:dyDescent="0.3">
      <c r="A611" t="s">
        <v>1762</v>
      </c>
      <c r="B611">
        <v>48.01</v>
      </c>
      <c r="C611">
        <v>7.3</v>
      </c>
      <c r="D611" t="s">
        <v>2380</v>
      </c>
      <c r="E611" t="s">
        <v>2380</v>
      </c>
      <c r="F611" t="s">
        <v>2380</v>
      </c>
      <c r="G611">
        <v>0</v>
      </c>
      <c r="H611" t="s">
        <v>2380</v>
      </c>
      <c r="L611" t="s">
        <v>1762</v>
      </c>
      <c r="M611" t="str">
        <f t="shared" si="36"/>
        <v>No</v>
      </c>
      <c r="N611" t="str">
        <f t="shared" si="37"/>
        <v>No</v>
      </c>
      <c r="O611">
        <v>48.01</v>
      </c>
      <c r="P611" t="str">
        <f t="shared" si="38"/>
        <v>Obesity</v>
      </c>
      <c r="Q611">
        <v>7.3</v>
      </c>
      <c r="R611" t="str">
        <f t="shared" si="39"/>
        <v>Diabetes</v>
      </c>
      <c r="S611" t="s">
        <v>2380</v>
      </c>
      <c r="T611" t="s">
        <v>2380</v>
      </c>
      <c r="U611">
        <v>0</v>
      </c>
    </row>
    <row r="612" spans="1:21" x14ac:dyDescent="0.3">
      <c r="A612" t="s">
        <v>1761</v>
      </c>
      <c r="B612">
        <v>48.32</v>
      </c>
      <c r="C612">
        <v>5.88</v>
      </c>
      <c r="D612" t="s">
        <v>2380</v>
      </c>
      <c r="E612" t="s">
        <v>2380</v>
      </c>
      <c r="F612" t="s">
        <v>2380</v>
      </c>
      <c r="G612">
        <v>0</v>
      </c>
      <c r="H612" t="s">
        <v>2380</v>
      </c>
      <c r="L612" t="s">
        <v>1761</v>
      </c>
      <c r="M612" t="str">
        <f t="shared" si="36"/>
        <v>No</v>
      </c>
      <c r="N612" t="str">
        <f t="shared" si="37"/>
        <v>No</v>
      </c>
      <c r="O612">
        <v>48.32</v>
      </c>
      <c r="P612" t="str">
        <f t="shared" si="38"/>
        <v>Obesity</v>
      </c>
      <c r="Q612">
        <v>5.88</v>
      </c>
      <c r="R612" t="str">
        <f t="shared" si="39"/>
        <v>Prediabetes</v>
      </c>
      <c r="S612" t="s">
        <v>2380</v>
      </c>
      <c r="T612" t="s">
        <v>2380</v>
      </c>
      <c r="U612">
        <v>0</v>
      </c>
    </row>
    <row r="613" spans="1:21" x14ac:dyDescent="0.3">
      <c r="A613" t="s">
        <v>1760</v>
      </c>
      <c r="B613">
        <v>22.895</v>
      </c>
      <c r="C613">
        <v>4.0599999999999996</v>
      </c>
      <c r="D613" t="s">
        <v>2380</v>
      </c>
      <c r="E613" t="s">
        <v>2380</v>
      </c>
      <c r="F613" t="s">
        <v>2382</v>
      </c>
      <c r="G613">
        <v>1</v>
      </c>
      <c r="H613" t="s">
        <v>2381</v>
      </c>
      <c r="L613" t="s">
        <v>1760</v>
      </c>
      <c r="M613" t="str">
        <f t="shared" si="36"/>
        <v>No</v>
      </c>
      <c r="N613" t="str">
        <f t="shared" si="37"/>
        <v>Yes</v>
      </c>
      <c r="O613">
        <v>22.895</v>
      </c>
      <c r="P613" t="str">
        <f t="shared" si="38"/>
        <v>Normal Weight</v>
      </c>
      <c r="Q613">
        <v>4.0599999999999996</v>
      </c>
      <c r="R613" t="str">
        <f t="shared" si="39"/>
        <v>Normal</v>
      </c>
      <c r="S613" t="s">
        <v>2380</v>
      </c>
      <c r="T613" t="s">
        <v>2382</v>
      </c>
      <c r="U613">
        <v>1</v>
      </c>
    </row>
    <row r="614" spans="1:21" x14ac:dyDescent="0.3">
      <c r="A614" t="s">
        <v>1759</v>
      </c>
      <c r="B614">
        <v>54.85</v>
      </c>
      <c r="C614">
        <v>4.9000000000000004</v>
      </c>
      <c r="D614" t="s">
        <v>2380</v>
      </c>
      <c r="E614" t="s">
        <v>2380</v>
      </c>
      <c r="F614" t="s">
        <v>2380</v>
      </c>
      <c r="G614">
        <v>1</v>
      </c>
      <c r="H614" t="s">
        <v>2380</v>
      </c>
      <c r="L614" t="s">
        <v>1759</v>
      </c>
      <c r="M614" t="str">
        <f t="shared" si="36"/>
        <v>No</v>
      </c>
      <c r="N614" t="str">
        <f t="shared" si="37"/>
        <v>No</v>
      </c>
      <c r="O614">
        <v>54.85</v>
      </c>
      <c r="P614" t="str">
        <f t="shared" si="38"/>
        <v>Obesity</v>
      </c>
      <c r="Q614">
        <v>4.9000000000000004</v>
      </c>
      <c r="R614" t="str">
        <f t="shared" si="39"/>
        <v>Normal</v>
      </c>
      <c r="S614" t="s">
        <v>2380</v>
      </c>
      <c r="T614" t="s">
        <v>2380</v>
      </c>
      <c r="U614">
        <v>1</v>
      </c>
    </row>
    <row r="615" spans="1:21" x14ac:dyDescent="0.3">
      <c r="A615" t="s">
        <v>1758</v>
      </c>
      <c r="B615">
        <v>21.85</v>
      </c>
      <c r="C615">
        <v>5.52</v>
      </c>
      <c r="D615" t="s">
        <v>2380</v>
      </c>
      <c r="E615" t="s">
        <v>2380</v>
      </c>
      <c r="F615" t="s">
        <v>2382</v>
      </c>
      <c r="G615">
        <v>1</v>
      </c>
      <c r="H615" t="s">
        <v>2381</v>
      </c>
      <c r="L615" t="s">
        <v>1758</v>
      </c>
      <c r="M615" t="str">
        <f t="shared" si="36"/>
        <v>No</v>
      </c>
      <c r="N615" t="str">
        <f t="shared" si="37"/>
        <v>Yes</v>
      </c>
      <c r="O615">
        <v>21.85</v>
      </c>
      <c r="P615" t="str">
        <f t="shared" si="38"/>
        <v>Normal Weight</v>
      </c>
      <c r="Q615">
        <v>5.52</v>
      </c>
      <c r="R615" t="str">
        <f t="shared" si="39"/>
        <v>Normal</v>
      </c>
      <c r="S615" t="s">
        <v>2380</v>
      </c>
      <c r="T615" t="s">
        <v>2382</v>
      </c>
      <c r="U615">
        <v>1</v>
      </c>
    </row>
    <row r="616" spans="1:21" x14ac:dyDescent="0.3">
      <c r="A616" t="s">
        <v>1757</v>
      </c>
      <c r="B616">
        <v>51.86</v>
      </c>
      <c r="C616">
        <v>5.2</v>
      </c>
      <c r="D616" t="s">
        <v>2381</v>
      </c>
      <c r="E616" t="s">
        <v>2380</v>
      </c>
      <c r="F616" t="s">
        <v>2380</v>
      </c>
      <c r="G616">
        <v>0</v>
      </c>
      <c r="H616" t="s">
        <v>2380</v>
      </c>
      <c r="L616" t="s">
        <v>1757</v>
      </c>
      <c r="M616" t="str">
        <f t="shared" si="36"/>
        <v>Yes</v>
      </c>
      <c r="N616" t="str">
        <f t="shared" si="37"/>
        <v>No</v>
      </c>
      <c r="O616">
        <v>51.86</v>
      </c>
      <c r="P616" t="str">
        <f t="shared" si="38"/>
        <v>Obesity</v>
      </c>
      <c r="Q616">
        <v>5.2</v>
      </c>
      <c r="R616" t="str">
        <f t="shared" si="39"/>
        <v>Normal</v>
      </c>
      <c r="S616" t="s">
        <v>2380</v>
      </c>
      <c r="T616" t="s">
        <v>2380</v>
      </c>
      <c r="U616">
        <v>0</v>
      </c>
    </row>
    <row r="617" spans="1:21" x14ac:dyDescent="0.3">
      <c r="A617" t="s">
        <v>1756</v>
      </c>
      <c r="B617">
        <v>39.049999999999997</v>
      </c>
      <c r="C617">
        <v>7.59</v>
      </c>
      <c r="D617" t="s">
        <v>2380</v>
      </c>
      <c r="E617" t="s">
        <v>2380</v>
      </c>
      <c r="F617" t="s">
        <v>2380</v>
      </c>
      <c r="G617">
        <v>3</v>
      </c>
      <c r="H617" t="s">
        <v>2380</v>
      </c>
      <c r="L617" t="s">
        <v>1756</v>
      </c>
      <c r="M617" t="str">
        <f t="shared" si="36"/>
        <v>No</v>
      </c>
      <c r="N617" t="str">
        <f t="shared" si="37"/>
        <v>No</v>
      </c>
      <c r="O617">
        <v>39.049999999999997</v>
      </c>
      <c r="P617" t="str">
        <f t="shared" si="38"/>
        <v>Obesity</v>
      </c>
      <c r="Q617">
        <v>7.59</v>
      </c>
      <c r="R617" t="str">
        <f t="shared" si="39"/>
        <v>Diabetes</v>
      </c>
      <c r="S617" t="s">
        <v>2380</v>
      </c>
      <c r="T617" t="s">
        <v>2380</v>
      </c>
      <c r="U617">
        <v>3</v>
      </c>
    </row>
    <row r="618" spans="1:21" x14ac:dyDescent="0.3">
      <c r="A618" t="s">
        <v>1755</v>
      </c>
      <c r="B618">
        <v>31.824999999999999</v>
      </c>
      <c r="C618">
        <v>8.2799999999999994</v>
      </c>
      <c r="D618" t="s">
        <v>2380</v>
      </c>
      <c r="E618" t="s">
        <v>2380</v>
      </c>
      <c r="F618" t="s">
        <v>2380</v>
      </c>
      <c r="G618">
        <v>3</v>
      </c>
      <c r="H618" t="s">
        <v>2380</v>
      </c>
      <c r="L618" t="s">
        <v>1755</v>
      </c>
      <c r="M618" t="str">
        <f t="shared" si="36"/>
        <v>No</v>
      </c>
      <c r="N618" t="str">
        <f t="shared" si="37"/>
        <v>No</v>
      </c>
      <c r="O618">
        <v>31.824999999999999</v>
      </c>
      <c r="P618" t="str">
        <f t="shared" si="38"/>
        <v>Obesity</v>
      </c>
      <c r="Q618">
        <v>8.2799999999999994</v>
      </c>
      <c r="R618" t="str">
        <f t="shared" si="39"/>
        <v>Diabetes</v>
      </c>
      <c r="S618" t="s">
        <v>2380</v>
      </c>
      <c r="T618" t="s">
        <v>2380</v>
      </c>
      <c r="U618">
        <v>3</v>
      </c>
    </row>
    <row r="619" spans="1:21" x14ac:dyDescent="0.3">
      <c r="A619" t="s">
        <v>1754</v>
      </c>
      <c r="B619">
        <v>46.43</v>
      </c>
      <c r="C619">
        <v>6.72</v>
      </c>
      <c r="D619" t="s">
        <v>2380</v>
      </c>
      <c r="E619" t="s">
        <v>2380</v>
      </c>
      <c r="F619" t="s">
        <v>2380</v>
      </c>
      <c r="G619">
        <v>0</v>
      </c>
      <c r="H619" t="s">
        <v>2380</v>
      </c>
      <c r="L619" t="s">
        <v>1754</v>
      </c>
      <c r="M619" t="str">
        <f t="shared" si="36"/>
        <v>No</v>
      </c>
      <c r="N619" t="str">
        <f t="shared" si="37"/>
        <v>No</v>
      </c>
      <c r="O619">
        <v>46.43</v>
      </c>
      <c r="P619" t="str">
        <f t="shared" si="38"/>
        <v>Obesity</v>
      </c>
      <c r="Q619">
        <v>6.72</v>
      </c>
      <c r="R619" t="str">
        <f t="shared" si="39"/>
        <v>Diabetes</v>
      </c>
      <c r="S619" t="s">
        <v>2380</v>
      </c>
      <c r="T619" t="s">
        <v>2380</v>
      </c>
      <c r="U619">
        <v>0</v>
      </c>
    </row>
    <row r="620" spans="1:21" x14ac:dyDescent="0.3">
      <c r="A620" t="s">
        <v>1753</v>
      </c>
      <c r="B620">
        <v>53.63</v>
      </c>
      <c r="C620">
        <v>5.47</v>
      </c>
      <c r="D620" t="s">
        <v>2381</v>
      </c>
      <c r="E620" t="s">
        <v>2380</v>
      </c>
      <c r="F620" t="s">
        <v>2380</v>
      </c>
      <c r="G620">
        <v>1</v>
      </c>
      <c r="H620" t="s">
        <v>2380</v>
      </c>
      <c r="L620" t="s">
        <v>1753</v>
      </c>
      <c r="M620" t="str">
        <f t="shared" si="36"/>
        <v>Yes</v>
      </c>
      <c r="N620" t="str">
        <f t="shared" si="37"/>
        <v>No</v>
      </c>
      <c r="O620">
        <v>53.63</v>
      </c>
      <c r="P620" t="str">
        <f t="shared" si="38"/>
        <v>Obesity</v>
      </c>
      <c r="Q620">
        <v>5.47</v>
      </c>
      <c r="R620" t="str">
        <f t="shared" si="39"/>
        <v>Normal</v>
      </c>
      <c r="S620" t="s">
        <v>2380</v>
      </c>
      <c r="T620" t="s">
        <v>2380</v>
      </c>
      <c r="U620">
        <v>1</v>
      </c>
    </row>
    <row r="621" spans="1:21" x14ac:dyDescent="0.3">
      <c r="A621" t="s">
        <v>1752</v>
      </c>
      <c r="B621">
        <v>48.7</v>
      </c>
      <c r="C621">
        <v>4.71</v>
      </c>
      <c r="D621" t="s">
        <v>2380</v>
      </c>
      <c r="E621" t="s">
        <v>2380</v>
      </c>
      <c r="F621" t="s">
        <v>2380</v>
      </c>
      <c r="G621">
        <v>0</v>
      </c>
      <c r="H621" t="s">
        <v>2380</v>
      </c>
      <c r="L621" t="s">
        <v>1752</v>
      </c>
      <c r="M621" t="str">
        <f t="shared" si="36"/>
        <v>No</v>
      </c>
      <c r="N621" t="str">
        <f t="shared" si="37"/>
        <v>No</v>
      </c>
      <c r="O621">
        <v>48.7</v>
      </c>
      <c r="P621" t="str">
        <f t="shared" si="38"/>
        <v>Obesity</v>
      </c>
      <c r="Q621">
        <v>4.71</v>
      </c>
      <c r="R621" t="str">
        <f t="shared" si="39"/>
        <v>Normal</v>
      </c>
      <c r="S621" t="s">
        <v>2380</v>
      </c>
      <c r="T621" t="s">
        <v>2380</v>
      </c>
      <c r="U621">
        <v>0</v>
      </c>
    </row>
    <row r="622" spans="1:21" x14ac:dyDescent="0.3">
      <c r="A622" t="s">
        <v>1751</v>
      </c>
      <c r="B622">
        <v>48.81</v>
      </c>
      <c r="C622">
        <v>5.49</v>
      </c>
      <c r="D622" t="s">
        <v>2380</v>
      </c>
      <c r="E622" t="s">
        <v>2380</v>
      </c>
      <c r="F622" t="s">
        <v>2380</v>
      </c>
      <c r="G622">
        <v>0</v>
      </c>
      <c r="H622" t="s">
        <v>2380</v>
      </c>
      <c r="L622" t="s">
        <v>1751</v>
      </c>
      <c r="M622" t="str">
        <f t="shared" si="36"/>
        <v>No</v>
      </c>
      <c r="N622" t="str">
        <f t="shared" si="37"/>
        <v>No</v>
      </c>
      <c r="O622">
        <v>48.81</v>
      </c>
      <c r="P622" t="str">
        <f t="shared" si="38"/>
        <v>Obesity</v>
      </c>
      <c r="Q622">
        <v>5.49</v>
      </c>
      <c r="R622" t="str">
        <f t="shared" si="39"/>
        <v>Normal</v>
      </c>
      <c r="S622" t="s">
        <v>2380</v>
      </c>
      <c r="T622" t="s">
        <v>2380</v>
      </c>
      <c r="U622">
        <v>0</v>
      </c>
    </row>
    <row r="623" spans="1:21" x14ac:dyDescent="0.3">
      <c r="A623" t="s">
        <v>1750</v>
      </c>
      <c r="B623">
        <v>47.53</v>
      </c>
      <c r="C623">
        <v>4.72</v>
      </c>
      <c r="D623" t="s">
        <v>2380</v>
      </c>
      <c r="E623" t="s">
        <v>2380</v>
      </c>
      <c r="F623" t="s">
        <v>2380</v>
      </c>
      <c r="G623">
        <v>0</v>
      </c>
      <c r="H623" t="s">
        <v>2380</v>
      </c>
      <c r="L623" t="s">
        <v>1750</v>
      </c>
      <c r="M623" t="str">
        <f t="shared" si="36"/>
        <v>No</v>
      </c>
      <c r="N623" t="str">
        <f t="shared" si="37"/>
        <v>No</v>
      </c>
      <c r="O623">
        <v>47.53</v>
      </c>
      <c r="P623" t="str">
        <f t="shared" si="38"/>
        <v>Obesity</v>
      </c>
      <c r="Q623">
        <v>4.72</v>
      </c>
      <c r="R623" t="str">
        <f t="shared" si="39"/>
        <v>Normal</v>
      </c>
      <c r="S623" t="s">
        <v>2380</v>
      </c>
      <c r="T623" t="s">
        <v>2380</v>
      </c>
      <c r="U623">
        <v>0</v>
      </c>
    </row>
    <row r="624" spans="1:21" x14ac:dyDescent="0.3">
      <c r="A624" t="s">
        <v>1749</v>
      </c>
      <c r="B624">
        <v>36.85</v>
      </c>
      <c r="C624">
        <v>6.7</v>
      </c>
      <c r="D624" t="s">
        <v>2380</v>
      </c>
      <c r="E624" t="s">
        <v>2380</v>
      </c>
      <c r="F624" t="s">
        <v>2380</v>
      </c>
      <c r="G624">
        <v>0</v>
      </c>
      <c r="H624" t="s">
        <v>2380</v>
      </c>
      <c r="L624" t="s">
        <v>1749</v>
      </c>
      <c r="M624" t="str">
        <f t="shared" si="36"/>
        <v>No</v>
      </c>
      <c r="N624" t="str">
        <f t="shared" si="37"/>
        <v>No</v>
      </c>
      <c r="O624">
        <v>36.85</v>
      </c>
      <c r="P624" t="str">
        <f t="shared" si="38"/>
        <v>Obesity</v>
      </c>
      <c r="Q624">
        <v>6.7</v>
      </c>
      <c r="R624" t="str">
        <f t="shared" si="39"/>
        <v>Diabetes</v>
      </c>
      <c r="S624" t="s">
        <v>2380</v>
      </c>
      <c r="T624" t="s">
        <v>2380</v>
      </c>
      <c r="U624">
        <v>0</v>
      </c>
    </row>
    <row r="625" spans="1:21" x14ac:dyDescent="0.3">
      <c r="A625" t="s">
        <v>1748</v>
      </c>
      <c r="B625">
        <v>29.3</v>
      </c>
      <c r="C625">
        <v>5.5</v>
      </c>
      <c r="D625" t="s">
        <v>2380</v>
      </c>
      <c r="E625" t="s">
        <v>2380</v>
      </c>
      <c r="F625" t="s">
        <v>2380</v>
      </c>
      <c r="G625">
        <v>0</v>
      </c>
      <c r="H625" t="s">
        <v>2380</v>
      </c>
      <c r="L625" t="s">
        <v>1748</v>
      </c>
      <c r="M625" t="str">
        <f t="shared" si="36"/>
        <v>No</v>
      </c>
      <c r="N625" t="str">
        <f t="shared" si="37"/>
        <v>No</v>
      </c>
      <c r="O625">
        <v>29.3</v>
      </c>
      <c r="P625" t="str">
        <f t="shared" si="38"/>
        <v>Over Weight</v>
      </c>
      <c r="Q625">
        <v>5.5</v>
      </c>
      <c r="R625" t="str">
        <f t="shared" si="39"/>
        <v>Normal</v>
      </c>
      <c r="S625" t="s">
        <v>2380</v>
      </c>
      <c r="T625" t="s">
        <v>2380</v>
      </c>
      <c r="U625">
        <v>0</v>
      </c>
    </row>
    <row r="626" spans="1:21" x14ac:dyDescent="0.3">
      <c r="A626" t="s">
        <v>1747</v>
      </c>
      <c r="B626">
        <v>19.3</v>
      </c>
      <c r="C626">
        <v>4.46</v>
      </c>
      <c r="D626" t="s">
        <v>2380</v>
      </c>
      <c r="E626" t="s">
        <v>2380</v>
      </c>
      <c r="F626" t="s">
        <v>2380</v>
      </c>
      <c r="G626">
        <v>1</v>
      </c>
      <c r="H626" t="s">
        <v>2381</v>
      </c>
      <c r="L626" t="s">
        <v>1747</v>
      </c>
      <c r="M626" t="str">
        <f t="shared" si="36"/>
        <v>No</v>
      </c>
      <c r="N626" t="str">
        <f t="shared" si="37"/>
        <v>Yes</v>
      </c>
      <c r="O626">
        <v>19.3</v>
      </c>
      <c r="P626" t="str">
        <f t="shared" si="38"/>
        <v>Normal Weight</v>
      </c>
      <c r="Q626">
        <v>4.46</v>
      </c>
      <c r="R626" t="str">
        <f t="shared" si="39"/>
        <v>Normal</v>
      </c>
      <c r="S626" t="s">
        <v>2380</v>
      </c>
      <c r="T626" t="s">
        <v>2380</v>
      </c>
      <c r="U626">
        <v>1</v>
      </c>
    </row>
    <row r="627" spans="1:21" x14ac:dyDescent="0.3">
      <c r="A627" t="s">
        <v>1746</v>
      </c>
      <c r="B627">
        <v>24.13</v>
      </c>
      <c r="C627">
        <v>5.29</v>
      </c>
      <c r="D627" t="s">
        <v>2381</v>
      </c>
      <c r="E627" t="s">
        <v>2380</v>
      </c>
      <c r="F627" t="s">
        <v>2382</v>
      </c>
      <c r="G627">
        <v>1</v>
      </c>
      <c r="H627" t="s">
        <v>2381</v>
      </c>
      <c r="L627" t="s">
        <v>1746</v>
      </c>
      <c r="M627" t="str">
        <f t="shared" si="36"/>
        <v>Yes</v>
      </c>
      <c r="N627" t="str">
        <f t="shared" si="37"/>
        <v>Yes</v>
      </c>
      <c r="O627">
        <v>24.13</v>
      </c>
      <c r="P627" t="str">
        <f t="shared" si="38"/>
        <v>Normal Weight</v>
      </c>
      <c r="Q627">
        <v>5.29</v>
      </c>
      <c r="R627" t="str">
        <f t="shared" si="39"/>
        <v>Normal</v>
      </c>
      <c r="S627" t="s">
        <v>2380</v>
      </c>
      <c r="T627" t="s">
        <v>2382</v>
      </c>
      <c r="U627">
        <v>1</v>
      </c>
    </row>
    <row r="628" spans="1:21" x14ac:dyDescent="0.3">
      <c r="A628" t="s">
        <v>1745</v>
      </c>
      <c r="B628">
        <v>46.7</v>
      </c>
      <c r="C628">
        <v>10.99</v>
      </c>
      <c r="D628" t="s">
        <v>2380</v>
      </c>
      <c r="E628" t="s">
        <v>2380</v>
      </c>
      <c r="F628" t="s">
        <v>2380</v>
      </c>
      <c r="G628">
        <v>0</v>
      </c>
      <c r="H628" t="s">
        <v>2380</v>
      </c>
      <c r="L628" t="s">
        <v>1745</v>
      </c>
      <c r="M628" t="str">
        <f t="shared" si="36"/>
        <v>No</v>
      </c>
      <c r="N628" t="str">
        <f t="shared" si="37"/>
        <v>No</v>
      </c>
      <c r="O628">
        <v>46.7</v>
      </c>
      <c r="P628" t="str">
        <f t="shared" si="38"/>
        <v>Obesity</v>
      </c>
      <c r="Q628">
        <v>10.99</v>
      </c>
      <c r="R628" t="str">
        <f t="shared" si="39"/>
        <v>Diabetes</v>
      </c>
      <c r="S628" t="s">
        <v>2380</v>
      </c>
      <c r="T628" t="s">
        <v>2380</v>
      </c>
      <c r="U628">
        <v>0</v>
      </c>
    </row>
    <row r="629" spans="1:21" x14ac:dyDescent="0.3">
      <c r="A629" t="s">
        <v>1744</v>
      </c>
      <c r="B629">
        <v>45.27</v>
      </c>
      <c r="C629">
        <v>5.2</v>
      </c>
      <c r="D629" t="s">
        <v>2381</v>
      </c>
      <c r="E629" t="s">
        <v>2380</v>
      </c>
      <c r="F629" t="s">
        <v>2380</v>
      </c>
      <c r="G629">
        <v>0</v>
      </c>
      <c r="H629" t="s">
        <v>2380</v>
      </c>
      <c r="L629" t="s">
        <v>1744</v>
      </c>
      <c r="M629" t="str">
        <f t="shared" si="36"/>
        <v>Yes</v>
      </c>
      <c r="N629" t="str">
        <f t="shared" si="37"/>
        <v>No</v>
      </c>
      <c r="O629">
        <v>45.27</v>
      </c>
      <c r="P629" t="str">
        <f t="shared" si="38"/>
        <v>Obesity</v>
      </c>
      <c r="Q629">
        <v>5.2</v>
      </c>
      <c r="R629" t="str">
        <f t="shared" si="39"/>
        <v>Normal</v>
      </c>
      <c r="S629" t="s">
        <v>2380</v>
      </c>
      <c r="T629" t="s">
        <v>2380</v>
      </c>
      <c r="U629">
        <v>0</v>
      </c>
    </row>
    <row r="630" spans="1:21" x14ac:dyDescent="0.3">
      <c r="A630" t="s">
        <v>1743</v>
      </c>
      <c r="B630">
        <v>44.29</v>
      </c>
      <c r="C630">
        <v>9.66</v>
      </c>
      <c r="D630" t="s">
        <v>2380</v>
      </c>
      <c r="E630" t="s">
        <v>2380</v>
      </c>
      <c r="F630" t="s">
        <v>2380</v>
      </c>
      <c r="G630">
        <v>2</v>
      </c>
      <c r="H630" t="s">
        <v>2380</v>
      </c>
      <c r="L630" t="s">
        <v>1743</v>
      </c>
      <c r="M630" t="str">
        <f t="shared" si="36"/>
        <v>No</v>
      </c>
      <c r="N630" t="str">
        <f t="shared" si="37"/>
        <v>No</v>
      </c>
      <c r="O630">
        <v>44.29</v>
      </c>
      <c r="P630" t="str">
        <f t="shared" si="38"/>
        <v>Obesity</v>
      </c>
      <c r="Q630">
        <v>9.66</v>
      </c>
      <c r="R630" t="str">
        <f t="shared" si="39"/>
        <v>Diabetes</v>
      </c>
      <c r="S630" t="s">
        <v>2380</v>
      </c>
      <c r="T630" t="s">
        <v>2380</v>
      </c>
      <c r="U630">
        <v>2</v>
      </c>
    </row>
    <row r="631" spans="1:21" x14ac:dyDescent="0.3">
      <c r="A631" t="s">
        <v>1742</v>
      </c>
      <c r="B631">
        <v>54.59</v>
      </c>
      <c r="C631">
        <v>4.22</v>
      </c>
      <c r="D631" t="s">
        <v>2381</v>
      </c>
      <c r="E631" t="s">
        <v>2380</v>
      </c>
      <c r="F631" t="s">
        <v>2380</v>
      </c>
      <c r="G631">
        <v>1</v>
      </c>
      <c r="H631" t="s">
        <v>2380</v>
      </c>
      <c r="L631" t="s">
        <v>1742</v>
      </c>
      <c r="M631" t="str">
        <f t="shared" si="36"/>
        <v>Yes</v>
      </c>
      <c r="N631" t="str">
        <f t="shared" si="37"/>
        <v>No</v>
      </c>
      <c r="O631">
        <v>54.59</v>
      </c>
      <c r="P631" t="str">
        <f t="shared" si="38"/>
        <v>Obesity</v>
      </c>
      <c r="Q631">
        <v>4.22</v>
      </c>
      <c r="R631" t="str">
        <f t="shared" si="39"/>
        <v>Normal</v>
      </c>
      <c r="S631" t="s">
        <v>2380</v>
      </c>
      <c r="T631" t="s">
        <v>2380</v>
      </c>
      <c r="U631">
        <v>1</v>
      </c>
    </row>
    <row r="632" spans="1:21" x14ac:dyDescent="0.3">
      <c r="A632" t="s">
        <v>1741</v>
      </c>
      <c r="B632">
        <v>32.965000000000003</v>
      </c>
      <c r="C632">
        <v>11.78</v>
      </c>
      <c r="D632" t="s">
        <v>2380</v>
      </c>
      <c r="E632" t="s">
        <v>2380</v>
      </c>
      <c r="F632" t="s">
        <v>2380</v>
      </c>
      <c r="G632">
        <v>0</v>
      </c>
      <c r="H632" t="s">
        <v>2380</v>
      </c>
      <c r="L632" t="s">
        <v>1741</v>
      </c>
      <c r="M632" t="str">
        <f t="shared" si="36"/>
        <v>No</v>
      </c>
      <c r="N632" t="str">
        <f t="shared" si="37"/>
        <v>No</v>
      </c>
      <c r="O632">
        <v>32.965000000000003</v>
      </c>
      <c r="P632" t="str">
        <f t="shared" si="38"/>
        <v>Obesity</v>
      </c>
      <c r="Q632">
        <v>11.78</v>
      </c>
      <c r="R632" t="str">
        <f t="shared" si="39"/>
        <v>Diabetes</v>
      </c>
      <c r="S632" t="s">
        <v>2380</v>
      </c>
      <c r="T632" t="s">
        <v>2380</v>
      </c>
      <c r="U632">
        <v>0</v>
      </c>
    </row>
    <row r="633" spans="1:21" x14ac:dyDescent="0.3">
      <c r="A633" t="s">
        <v>1740</v>
      </c>
      <c r="B633">
        <v>38.049999999999997</v>
      </c>
      <c r="C633">
        <v>9.6199999999999992</v>
      </c>
      <c r="D633" t="s">
        <v>2380</v>
      </c>
      <c r="E633" t="s">
        <v>2380</v>
      </c>
      <c r="F633" t="s">
        <v>2380</v>
      </c>
      <c r="G633">
        <v>0</v>
      </c>
      <c r="H633" t="s">
        <v>2380</v>
      </c>
      <c r="L633" t="s">
        <v>1740</v>
      </c>
      <c r="M633" t="str">
        <f t="shared" si="36"/>
        <v>No</v>
      </c>
      <c r="N633" t="str">
        <f t="shared" si="37"/>
        <v>No</v>
      </c>
      <c r="O633">
        <v>38.049999999999997</v>
      </c>
      <c r="P633" t="str">
        <f t="shared" si="38"/>
        <v>Obesity</v>
      </c>
      <c r="Q633">
        <v>9.6199999999999992</v>
      </c>
      <c r="R633" t="str">
        <f t="shared" si="39"/>
        <v>Diabetes</v>
      </c>
      <c r="S633" t="s">
        <v>2380</v>
      </c>
      <c r="T633" t="s">
        <v>2380</v>
      </c>
      <c r="U633">
        <v>0</v>
      </c>
    </row>
    <row r="634" spans="1:21" x14ac:dyDescent="0.3">
      <c r="A634" t="s">
        <v>1739</v>
      </c>
      <c r="B634">
        <v>46.14</v>
      </c>
      <c r="C634">
        <v>10.78</v>
      </c>
      <c r="D634" t="s">
        <v>2380</v>
      </c>
      <c r="E634" t="s">
        <v>2380</v>
      </c>
      <c r="F634" t="s">
        <v>2380</v>
      </c>
      <c r="G634">
        <v>0</v>
      </c>
      <c r="H634" t="s">
        <v>2380</v>
      </c>
      <c r="L634" t="s">
        <v>1739</v>
      </c>
      <c r="M634" t="str">
        <f t="shared" si="36"/>
        <v>No</v>
      </c>
      <c r="N634" t="str">
        <f t="shared" si="37"/>
        <v>No</v>
      </c>
      <c r="O634">
        <v>46.14</v>
      </c>
      <c r="P634" t="str">
        <f t="shared" si="38"/>
        <v>Obesity</v>
      </c>
      <c r="Q634">
        <v>10.78</v>
      </c>
      <c r="R634" t="str">
        <f t="shared" si="39"/>
        <v>Diabetes</v>
      </c>
      <c r="S634" t="s">
        <v>2380</v>
      </c>
      <c r="T634" t="s">
        <v>2380</v>
      </c>
      <c r="U634">
        <v>0</v>
      </c>
    </row>
    <row r="635" spans="1:21" x14ac:dyDescent="0.3">
      <c r="A635" t="s">
        <v>1738</v>
      </c>
      <c r="B635">
        <v>41.325000000000003</v>
      </c>
      <c r="C635">
        <v>5.1100000000000003</v>
      </c>
      <c r="D635" t="s">
        <v>2381</v>
      </c>
      <c r="E635" t="s">
        <v>2380</v>
      </c>
      <c r="F635" t="s">
        <v>2380</v>
      </c>
      <c r="G635">
        <v>2</v>
      </c>
      <c r="H635" t="s">
        <v>2380</v>
      </c>
      <c r="L635" t="s">
        <v>1738</v>
      </c>
      <c r="M635" t="str">
        <f t="shared" si="36"/>
        <v>Yes</v>
      </c>
      <c r="N635" t="str">
        <f t="shared" si="37"/>
        <v>No</v>
      </c>
      <c r="O635">
        <v>41.325000000000003</v>
      </c>
      <c r="P635" t="str">
        <f t="shared" si="38"/>
        <v>Obesity</v>
      </c>
      <c r="Q635">
        <v>5.1100000000000003</v>
      </c>
      <c r="R635" t="str">
        <f t="shared" si="39"/>
        <v>Normal</v>
      </c>
      <c r="S635" t="s">
        <v>2380</v>
      </c>
      <c r="T635" t="s">
        <v>2380</v>
      </c>
      <c r="U635">
        <v>2</v>
      </c>
    </row>
    <row r="636" spans="1:21" x14ac:dyDescent="0.3">
      <c r="A636" t="s">
        <v>1737</v>
      </c>
      <c r="B636">
        <v>44.64</v>
      </c>
      <c r="C636">
        <v>7.18</v>
      </c>
      <c r="D636" t="s">
        <v>2380</v>
      </c>
      <c r="E636" t="s">
        <v>2380</v>
      </c>
      <c r="F636" t="s">
        <v>2380</v>
      </c>
      <c r="G636">
        <v>0</v>
      </c>
      <c r="H636" t="s">
        <v>2380</v>
      </c>
      <c r="L636" t="s">
        <v>1737</v>
      </c>
      <c r="M636" t="str">
        <f t="shared" si="36"/>
        <v>No</v>
      </c>
      <c r="N636" t="str">
        <f t="shared" si="37"/>
        <v>No</v>
      </c>
      <c r="O636">
        <v>44.64</v>
      </c>
      <c r="P636" t="str">
        <f t="shared" si="38"/>
        <v>Obesity</v>
      </c>
      <c r="Q636">
        <v>7.18</v>
      </c>
      <c r="R636" t="str">
        <f t="shared" si="39"/>
        <v>Diabetes</v>
      </c>
      <c r="S636" t="s">
        <v>2380</v>
      </c>
      <c r="T636" t="s">
        <v>2380</v>
      </c>
      <c r="U636">
        <v>0</v>
      </c>
    </row>
    <row r="637" spans="1:21" x14ac:dyDescent="0.3">
      <c r="A637" t="s">
        <v>1736</v>
      </c>
      <c r="B637">
        <v>25.175000000000001</v>
      </c>
      <c r="C637">
        <v>4.96</v>
      </c>
      <c r="D637" t="s">
        <v>2380</v>
      </c>
      <c r="E637" t="s">
        <v>2381</v>
      </c>
      <c r="F637" t="s">
        <v>2380</v>
      </c>
      <c r="G637">
        <v>1</v>
      </c>
      <c r="H637" t="s">
        <v>2380</v>
      </c>
      <c r="L637" t="s">
        <v>1736</v>
      </c>
      <c r="M637" t="str">
        <f t="shared" si="36"/>
        <v>No</v>
      </c>
      <c r="N637" t="str">
        <f t="shared" si="37"/>
        <v>No</v>
      </c>
      <c r="O637">
        <v>25.175000000000001</v>
      </c>
      <c r="P637" t="str">
        <f t="shared" si="38"/>
        <v>Over Weight</v>
      </c>
      <c r="Q637">
        <v>4.96</v>
      </c>
      <c r="R637" t="str">
        <f t="shared" si="39"/>
        <v>Normal</v>
      </c>
      <c r="S637" t="s">
        <v>2381</v>
      </c>
      <c r="T637" t="s">
        <v>2380</v>
      </c>
      <c r="U637">
        <v>1</v>
      </c>
    </row>
    <row r="638" spans="1:21" x14ac:dyDescent="0.3">
      <c r="A638" t="s">
        <v>1735</v>
      </c>
      <c r="B638">
        <v>43.11</v>
      </c>
      <c r="C638">
        <v>4.67</v>
      </c>
      <c r="D638" t="s">
        <v>2381</v>
      </c>
      <c r="E638" t="s">
        <v>2380</v>
      </c>
      <c r="F638" t="s">
        <v>2380</v>
      </c>
      <c r="G638">
        <v>0</v>
      </c>
      <c r="H638" t="s">
        <v>2380</v>
      </c>
      <c r="L638" t="s">
        <v>1735</v>
      </c>
      <c r="M638" t="str">
        <f t="shared" si="36"/>
        <v>Yes</v>
      </c>
      <c r="N638" t="str">
        <f t="shared" si="37"/>
        <v>No</v>
      </c>
      <c r="O638">
        <v>43.11</v>
      </c>
      <c r="P638" t="str">
        <f t="shared" si="38"/>
        <v>Obesity</v>
      </c>
      <c r="Q638">
        <v>4.67</v>
      </c>
      <c r="R638" t="str">
        <f t="shared" si="39"/>
        <v>Normal</v>
      </c>
      <c r="S638" t="s">
        <v>2380</v>
      </c>
      <c r="T638" t="s">
        <v>2380</v>
      </c>
      <c r="U638">
        <v>0</v>
      </c>
    </row>
    <row r="639" spans="1:21" x14ac:dyDescent="0.3">
      <c r="A639" t="s">
        <v>1734</v>
      </c>
      <c r="B639">
        <v>53.32</v>
      </c>
      <c r="C639">
        <v>5.0599999999999996</v>
      </c>
      <c r="D639" t="s">
        <v>2380</v>
      </c>
      <c r="E639" t="s">
        <v>2380</v>
      </c>
      <c r="F639" t="s">
        <v>2380</v>
      </c>
      <c r="G639">
        <v>0</v>
      </c>
      <c r="H639" t="s">
        <v>2380</v>
      </c>
      <c r="L639" t="s">
        <v>1734</v>
      </c>
      <c r="M639" t="str">
        <f t="shared" si="36"/>
        <v>No</v>
      </c>
      <c r="N639" t="str">
        <f t="shared" si="37"/>
        <v>No</v>
      </c>
      <c r="O639">
        <v>53.32</v>
      </c>
      <c r="P639" t="str">
        <f t="shared" si="38"/>
        <v>Obesity</v>
      </c>
      <c r="Q639">
        <v>5.0599999999999996</v>
      </c>
      <c r="R639" t="str">
        <f t="shared" si="39"/>
        <v>Normal</v>
      </c>
      <c r="S639" t="s">
        <v>2380</v>
      </c>
      <c r="T639" t="s">
        <v>2380</v>
      </c>
      <c r="U639">
        <v>0</v>
      </c>
    </row>
    <row r="640" spans="1:21" x14ac:dyDescent="0.3">
      <c r="A640" t="s">
        <v>1733</v>
      </c>
      <c r="B640">
        <v>38.04</v>
      </c>
      <c r="C640">
        <v>5.0199999999999996</v>
      </c>
      <c r="D640" t="s">
        <v>2381</v>
      </c>
      <c r="E640" t="s">
        <v>2380</v>
      </c>
      <c r="F640" t="s">
        <v>2380</v>
      </c>
      <c r="G640">
        <v>1</v>
      </c>
      <c r="H640" t="s">
        <v>2380</v>
      </c>
      <c r="L640" t="s">
        <v>1733</v>
      </c>
      <c r="M640" t="str">
        <f t="shared" si="36"/>
        <v>Yes</v>
      </c>
      <c r="N640" t="str">
        <f t="shared" si="37"/>
        <v>No</v>
      </c>
      <c r="O640">
        <v>38.04</v>
      </c>
      <c r="P640" t="str">
        <f t="shared" si="38"/>
        <v>Obesity</v>
      </c>
      <c r="Q640">
        <v>5.0199999999999996</v>
      </c>
      <c r="R640" t="str">
        <f t="shared" si="39"/>
        <v>Normal</v>
      </c>
      <c r="S640" t="s">
        <v>2380</v>
      </c>
      <c r="T640" t="s">
        <v>2380</v>
      </c>
      <c r="U640">
        <v>1</v>
      </c>
    </row>
    <row r="641" spans="1:21" x14ac:dyDescent="0.3">
      <c r="A641" t="s">
        <v>1732</v>
      </c>
      <c r="B641">
        <v>37.9</v>
      </c>
      <c r="C641">
        <v>7.76</v>
      </c>
      <c r="D641" t="s">
        <v>2380</v>
      </c>
      <c r="E641" t="s">
        <v>2380</v>
      </c>
      <c r="F641" t="s">
        <v>2380</v>
      </c>
      <c r="G641">
        <v>0</v>
      </c>
      <c r="H641" t="s">
        <v>2380</v>
      </c>
      <c r="L641" t="s">
        <v>1732</v>
      </c>
      <c r="M641" t="str">
        <f t="shared" si="36"/>
        <v>No</v>
      </c>
      <c r="N641" t="str">
        <f t="shared" si="37"/>
        <v>No</v>
      </c>
      <c r="O641">
        <v>37.9</v>
      </c>
      <c r="P641" t="str">
        <f t="shared" si="38"/>
        <v>Obesity</v>
      </c>
      <c r="Q641">
        <v>7.76</v>
      </c>
      <c r="R641" t="str">
        <f t="shared" si="39"/>
        <v>Diabetes</v>
      </c>
      <c r="S641" t="s">
        <v>2380</v>
      </c>
      <c r="T641" t="s">
        <v>2380</v>
      </c>
      <c r="U641">
        <v>0</v>
      </c>
    </row>
    <row r="642" spans="1:21" x14ac:dyDescent="0.3">
      <c r="A642" t="s">
        <v>1731</v>
      </c>
      <c r="B642">
        <v>39.6</v>
      </c>
      <c r="C642">
        <v>9.32</v>
      </c>
      <c r="D642" t="s">
        <v>2380</v>
      </c>
      <c r="E642" t="s">
        <v>2380</v>
      </c>
      <c r="F642" t="s">
        <v>2380</v>
      </c>
      <c r="G642">
        <v>0</v>
      </c>
      <c r="H642" t="s">
        <v>2380</v>
      </c>
      <c r="L642" t="s">
        <v>1731</v>
      </c>
      <c r="M642" t="str">
        <f t="shared" si="36"/>
        <v>No</v>
      </c>
      <c r="N642" t="str">
        <f t="shared" si="37"/>
        <v>No</v>
      </c>
      <c r="O642">
        <v>39.6</v>
      </c>
      <c r="P642" t="str">
        <f t="shared" si="38"/>
        <v>Obesity</v>
      </c>
      <c r="Q642">
        <v>9.32</v>
      </c>
      <c r="R642" t="str">
        <f t="shared" si="39"/>
        <v>Diabetes</v>
      </c>
      <c r="S642" t="s">
        <v>2380</v>
      </c>
      <c r="T642" t="s">
        <v>2380</v>
      </c>
      <c r="U642">
        <v>0</v>
      </c>
    </row>
    <row r="643" spans="1:21" x14ac:dyDescent="0.3">
      <c r="A643" t="s">
        <v>1730</v>
      </c>
      <c r="B643">
        <v>50.92</v>
      </c>
      <c r="C643">
        <v>5.31</v>
      </c>
      <c r="D643" t="s">
        <v>2381</v>
      </c>
      <c r="E643" t="s">
        <v>2380</v>
      </c>
      <c r="F643" t="s">
        <v>2380</v>
      </c>
      <c r="G643">
        <v>1</v>
      </c>
      <c r="H643" t="s">
        <v>2380</v>
      </c>
      <c r="L643" t="s">
        <v>1730</v>
      </c>
      <c r="M643" t="str">
        <f t="shared" ref="M643:M706" si="40">PROPER(D643)</f>
        <v>Yes</v>
      </c>
      <c r="N643" t="str">
        <f t="shared" ref="N643:N706" si="41">PROPER(H643)</f>
        <v>No</v>
      </c>
      <c r="O643">
        <v>50.92</v>
      </c>
      <c r="P643" t="str">
        <f t="shared" si="38"/>
        <v>Obesity</v>
      </c>
      <c r="Q643">
        <v>5.31</v>
      </c>
      <c r="R643" t="str">
        <f t="shared" si="39"/>
        <v>Normal</v>
      </c>
      <c r="S643" t="s">
        <v>2380</v>
      </c>
      <c r="T643" t="s">
        <v>2380</v>
      </c>
      <c r="U643">
        <v>1</v>
      </c>
    </row>
    <row r="644" spans="1:21" x14ac:dyDescent="0.3">
      <c r="A644" t="s">
        <v>1729</v>
      </c>
      <c r="B644">
        <v>21.85</v>
      </c>
      <c r="C644">
        <v>5.56</v>
      </c>
      <c r="D644" t="s">
        <v>2381</v>
      </c>
      <c r="E644" t="s">
        <v>2380</v>
      </c>
      <c r="F644" t="s">
        <v>2380</v>
      </c>
      <c r="G644">
        <v>0</v>
      </c>
      <c r="H644" t="s">
        <v>2381</v>
      </c>
      <c r="L644" t="s">
        <v>1729</v>
      </c>
      <c r="M644" t="str">
        <f t="shared" si="40"/>
        <v>Yes</v>
      </c>
      <c r="N644" t="str">
        <f t="shared" si="41"/>
        <v>Yes</v>
      </c>
      <c r="O644">
        <v>21.85</v>
      </c>
      <c r="P644" t="str">
        <f t="shared" ref="P644:P707" si="42">IF(O644&lt;18.5,"Under Weight",IF(O644&lt;25,"Normal Weight",IF(O644&lt;30,"Over Weight","Obesity")))</f>
        <v>Normal Weight</v>
      </c>
      <c r="Q644">
        <v>5.56</v>
      </c>
      <c r="R644" t="str">
        <f t="shared" ref="R644:R707" si="43">IF(Q644&lt;5.7,"Normal",IF(Q644&lt;6.5,"Prediabetes","Diabetes"))</f>
        <v>Normal</v>
      </c>
      <c r="S644" t="s">
        <v>2380</v>
      </c>
      <c r="T644" t="s">
        <v>2380</v>
      </c>
      <c r="U644">
        <v>0</v>
      </c>
    </row>
    <row r="645" spans="1:21" x14ac:dyDescent="0.3">
      <c r="A645" t="s">
        <v>1728</v>
      </c>
      <c r="B645">
        <v>36.08</v>
      </c>
      <c r="C645">
        <v>7.11</v>
      </c>
      <c r="D645" t="s">
        <v>2381</v>
      </c>
      <c r="E645" t="s">
        <v>2380</v>
      </c>
      <c r="F645" t="s">
        <v>2382</v>
      </c>
      <c r="G645">
        <v>1</v>
      </c>
      <c r="H645" t="s">
        <v>2380</v>
      </c>
      <c r="L645" t="s">
        <v>1728</v>
      </c>
      <c r="M645" t="str">
        <f t="shared" si="40"/>
        <v>Yes</v>
      </c>
      <c r="N645" t="str">
        <f t="shared" si="41"/>
        <v>No</v>
      </c>
      <c r="O645">
        <v>36.08</v>
      </c>
      <c r="P645" t="str">
        <f t="shared" si="42"/>
        <v>Obesity</v>
      </c>
      <c r="Q645">
        <v>7.11</v>
      </c>
      <c r="R645" t="str">
        <f t="shared" si="43"/>
        <v>Diabetes</v>
      </c>
      <c r="S645" t="s">
        <v>2380</v>
      </c>
      <c r="T645" t="s">
        <v>2382</v>
      </c>
      <c r="U645">
        <v>1</v>
      </c>
    </row>
    <row r="646" spans="1:21" x14ac:dyDescent="0.3">
      <c r="A646" t="s">
        <v>1727</v>
      </c>
      <c r="B646">
        <v>40.44</v>
      </c>
      <c r="C646">
        <v>5.13</v>
      </c>
      <c r="D646" t="s">
        <v>2381</v>
      </c>
      <c r="E646" t="s">
        <v>2380</v>
      </c>
      <c r="F646" t="s">
        <v>2382</v>
      </c>
      <c r="G646">
        <v>1</v>
      </c>
      <c r="H646" t="s">
        <v>2380</v>
      </c>
      <c r="L646" t="s">
        <v>1727</v>
      </c>
      <c r="M646" t="str">
        <f t="shared" si="40"/>
        <v>Yes</v>
      </c>
      <c r="N646" t="str">
        <f t="shared" si="41"/>
        <v>No</v>
      </c>
      <c r="O646">
        <v>40.44</v>
      </c>
      <c r="P646" t="str">
        <f t="shared" si="42"/>
        <v>Obesity</v>
      </c>
      <c r="Q646">
        <v>5.13</v>
      </c>
      <c r="R646" t="str">
        <f t="shared" si="43"/>
        <v>Normal</v>
      </c>
      <c r="S646" t="s">
        <v>2380</v>
      </c>
      <c r="T646" t="s">
        <v>2382</v>
      </c>
      <c r="U646">
        <v>1</v>
      </c>
    </row>
    <row r="647" spans="1:21" x14ac:dyDescent="0.3">
      <c r="A647" t="s">
        <v>1726</v>
      </c>
      <c r="B647">
        <v>38.094999999999999</v>
      </c>
      <c r="C647">
        <v>10.199999999999999</v>
      </c>
      <c r="D647" t="s">
        <v>2380</v>
      </c>
      <c r="E647" t="s">
        <v>2380</v>
      </c>
      <c r="F647" t="s">
        <v>2380</v>
      </c>
      <c r="G647">
        <v>0</v>
      </c>
      <c r="H647" t="s">
        <v>2380</v>
      </c>
      <c r="L647" t="s">
        <v>1726</v>
      </c>
      <c r="M647" t="str">
        <f t="shared" si="40"/>
        <v>No</v>
      </c>
      <c r="N647" t="str">
        <f t="shared" si="41"/>
        <v>No</v>
      </c>
      <c r="O647">
        <v>38.094999999999999</v>
      </c>
      <c r="P647" t="str">
        <f t="shared" si="42"/>
        <v>Obesity</v>
      </c>
      <c r="Q647">
        <v>10.199999999999999</v>
      </c>
      <c r="R647" t="str">
        <f t="shared" si="43"/>
        <v>Diabetes</v>
      </c>
      <c r="S647" t="s">
        <v>2380</v>
      </c>
      <c r="T647" t="s">
        <v>2380</v>
      </c>
      <c r="U647">
        <v>0</v>
      </c>
    </row>
    <row r="648" spans="1:21" x14ac:dyDescent="0.3">
      <c r="A648" t="s">
        <v>1725</v>
      </c>
      <c r="B648">
        <v>44.95</v>
      </c>
      <c r="C648">
        <v>10.4</v>
      </c>
      <c r="D648" t="s">
        <v>2380</v>
      </c>
      <c r="E648" t="s">
        <v>2380</v>
      </c>
      <c r="F648" t="s">
        <v>2380</v>
      </c>
      <c r="G648">
        <v>0</v>
      </c>
      <c r="H648" t="s">
        <v>2380</v>
      </c>
      <c r="L648" t="s">
        <v>1725</v>
      </c>
      <c r="M648" t="str">
        <f t="shared" si="40"/>
        <v>No</v>
      </c>
      <c r="N648" t="str">
        <f t="shared" si="41"/>
        <v>No</v>
      </c>
      <c r="O648">
        <v>44.95</v>
      </c>
      <c r="P648" t="str">
        <f t="shared" si="42"/>
        <v>Obesity</v>
      </c>
      <c r="Q648">
        <v>10.4</v>
      </c>
      <c r="R648" t="str">
        <f t="shared" si="43"/>
        <v>Diabetes</v>
      </c>
      <c r="S648" t="s">
        <v>2380</v>
      </c>
      <c r="T648" t="s">
        <v>2380</v>
      </c>
      <c r="U648">
        <v>0</v>
      </c>
    </row>
    <row r="649" spans="1:21" x14ac:dyDescent="0.3">
      <c r="A649" t="s">
        <v>1724</v>
      </c>
      <c r="B649">
        <v>35.54</v>
      </c>
      <c r="C649">
        <v>10.67</v>
      </c>
      <c r="D649" t="s">
        <v>2380</v>
      </c>
      <c r="E649" t="s">
        <v>2380</v>
      </c>
      <c r="F649" t="s">
        <v>2380</v>
      </c>
      <c r="G649">
        <v>0</v>
      </c>
      <c r="H649" t="s">
        <v>2380</v>
      </c>
      <c r="L649" t="s">
        <v>1724</v>
      </c>
      <c r="M649" t="str">
        <f t="shared" si="40"/>
        <v>No</v>
      </c>
      <c r="N649" t="str">
        <f t="shared" si="41"/>
        <v>No</v>
      </c>
      <c r="O649">
        <v>35.54</v>
      </c>
      <c r="P649" t="str">
        <f t="shared" si="42"/>
        <v>Obesity</v>
      </c>
      <c r="Q649">
        <v>10.67</v>
      </c>
      <c r="R649" t="str">
        <f t="shared" si="43"/>
        <v>Diabetes</v>
      </c>
      <c r="S649" t="s">
        <v>2380</v>
      </c>
      <c r="T649" t="s">
        <v>2380</v>
      </c>
      <c r="U649">
        <v>0</v>
      </c>
    </row>
    <row r="650" spans="1:21" x14ac:dyDescent="0.3">
      <c r="A650" t="s">
        <v>1723</v>
      </c>
      <c r="B650">
        <v>39.799999999999997</v>
      </c>
      <c r="C650">
        <v>4.6500000000000004</v>
      </c>
      <c r="D650" t="s">
        <v>2381</v>
      </c>
      <c r="E650" t="s">
        <v>2380</v>
      </c>
      <c r="F650" t="s">
        <v>2380</v>
      </c>
      <c r="G650">
        <v>2</v>
      </c>
      <c r="H650" t="s">
        <v>2380</v>
      </c>
      <c r="L650" t="s">
        <v>1723</v>
      </c>
      <c r="M650" t="str">
        <f t="shared" si="40"/>
        <v>Yes</v>
      </c>
      <c r="N650" t="str">
        <f t="shared" si="41"/>
        <v>No</v>
      </c>
      <c r="O650">
        <v>39.799999999999997</v>
      </c>
      <c r="P650" t="str">
        <f t="shared" si="42"/>
        <v>Obesity</v>
      </c>
      <c r="Q650">
        <v>4.6500000000000004</v>
      </c>
      <c r="R650" t="str">
        <f t="shared" si="43"/>
        <v>Normal</v>
      </c>
      <c r="S650" t="s">
        <v>2380</v>
      </c>
      <c r="T650" t="s">
        <v>2380</v>
      </c>
      <c r="U650">
        <v>2</v>
      </c>
    </row>
    <row r="651" spans="1:21" x14ac:dyDescent="0.3">
      <c r="A651" t="s">
        <v>1722</v>
      </c>
      <c r="B651">
        <v>33.659999999999997</v>
      </c>
      <c r="C651">
        <v>5.65</v>
      </c>
      <c r="D651" t="s">
        <v>2381</v>
      </c>
      <c r="E651" t="s">
        <v>2380</v>
      </c>
      <c r="F651" t="s">
        <v>2380</v>
      </c>
      <c r="G651">
        <v>2</v>
      </c>
      <c r="H651" t="s">
        <v>2380</v>
      </c>
      <c r="L651" t="s">
        <v>1722</v>
      </c>
      <c r="M651" t="str">
        <f t="shared" si="40"/>
        <v>Yes</v>
      </c>
      <c r="N651" t="str">
        <f t="shared" si="41"/>
        <v>No</v>
      </c>
      <c r="O651">
        <v>33.659999999999997</v>
      </c>
      <c r="P651" t="str">
        <f t="shared" si="42"/>
        <v>Obesity</v>
      </c>
      <c r="Q651">
        <v>5.65</v>
      </c>
      <c r="R651" t="str">
        <f t="shared" si="43"/>
        <v>Normal</v>
      </c>
      <c r="S651" t="s">
        <v>2380</v>
      </c>
      <c r="T651" t="s">
        <v>2380</v>
      </c>
      <c r="U651">
        <v>2</v>
      </c>
    </row>
    <row r="652" spans="1:21" x14ac:dyDescent="0.3">
      <c r="A652" t="s">
        <v>1721</v>
      </c>
      <c r="B652">
        <v>35.5</v>
      </c>
      <c r="C652">
        <v>11.97</v>
      </c>
      <c r="D652" t="s">
        <v>2380</v>
      </c>
      <c r="E652" t="s">
        <v>2380</v>
      </c>
      <c r="F652" t="s">
        <v>2380</v>
      </c>
      <c r="G652">
        <v>0</v>
      </c>
      <c r="H652" t="s">
        <v>2380</v>
      </c>
      <c r="L652" t="s">
        <v>1721</v>
      </c>
      <c r="M652" t="str">
        <f t="shared" si="40"/>
        <v>No</v>
      </c>
      <c r="N652" t="str">
        <f t="shared" si="41"/>
        <v>No</v>
      </c>
      <c r="O652">
        <v>35.5</v>
      </c>
      <c r="P652" t="str">
        <f t="shared" si="42"/>
        <v>Obesity</v>
      </c>
      <c r="Q652">
        <v>11.97</v>
      </c>
      <c r="R652" t="str">
        <f t="shared" si="43"/>
        <v>Diabetes</v>
      </c>
      <c r="S652" t="s">
        <v>2380</v>
      </c>
      <c r="T652" t="s">
        <v>2380</v>
      </c>
      <c r="U652">
        <v>0</v>
      </c>
    </row>
    <row r="653" spans="1:21" x14ac:dyDescent="0.3">
      <c r="A653" t="s">
        <v>1720</v>
      </c>
      <c r="B653">
        <v>41.63</v>
      </c>
      <c r="C653">
        <v>6.71</v>
      </c>
      <c r="D653" t="s">
        <v>2380</v>
      </c>
      <c r="E653" t="s">
        <v>2380</v>
      </c>
      <c r="F653" t="s">
        <v>2380</v>
      </c>
      <c r="G653">
        <v>0</v>
      </c>
      <c r="H653" t="s">
        <v>2380</v>
      </c>
      <c r="L653" t="s">
        <v>1720</v>
      </c>
      <c r="M653" t="str">
        <f t="shared" si="40"/>
        <v>No</v>
      </c>
      <c r="N653" t="str">
        <f t="shared" si="41"/>
        <v>No</v>
      </c>
      <c r="O653">
        <v>41.63</v>
      </c>
      <c r="P653" t="str">
        <f t="shared" si="42"/>
        <v>Obesity</v>
      </c>
      <c r="Q653">
        <v>6.71</v>
      </c>
      <c r="R653" t="str">
        <f t="shared" si="43"/>
        <v>Diabetes</v>
      </c>
      <c r="S653" t="s">
        <v>2380</v>
      </c>
      <c r="T653" t="s">
        <v>2380</v>
      </c>
      <c r="U653">
        <v>0</v>
      </c>
    </row>
    <row r="654" spans="1:21" x14ac:dyDescent="0.3">
      <c r="A654" t="s">
        <v>1719</v>
      </c>
      <c r="B654">
        <v>46.49</v>
      </c>
      <c r="C654">
        <v>11.92</v>
      </c>
      <c r="D654" t="s">
        <v>2380</v>
      </c>
      <c r="E654" t="s">
        <v>2380</v>
      </c>
      <c r="F654" t="s">
        <v>2380</v>
      </c>
      <c r="G654">
        <v>0</v>
      </c>
      <c r="H654" t="s">
        <v>2380</v>
      </c>
      <c r="L654" t="s">
        <v>1719</v>
      </c>
      <c r="M654" t="str">
        <f t="shared" si="40"/>
        <v>No</v>
      </c>
      <c r="N654" t="str">
        <f t="shared" si="41"/>
        <v>No</v>
      </c>
      <c r="O654">
        <v>46.49</v>
      </c>
      <c r="P654" t="str">
        <f t="shared" si="42"/>
        <v>Obesity</v>
      </c>
      <c r="Q654">
        <v>11.92</v>
      </c>
      <c r="R654" t="str">
        <f t="shared" si="43"/>
        <v>Diabetes</v>
      </c>
      <c r="S654" t="s">
        <v>2380</v>
      </c>
      <c r="T654" t="s">
        <v>2380</v>
      </c>
      <c r="U654">
        <v>0</v>
      </c>
    </row>
    <row r="655" spans="1:21" x14ac:dyDescent="0.3">
      <c r="A655" t="s">
        <v>1718</v>
      </c>
      <c r="B655">
        <v>43.29</v>
      </c>
      <c r="C655">
        <v>5.35</v>
      </c>
      <c r="D655" t="s">
        <v>2380</v>
      </c>
      <c r="E655" t="s">
        <v>2380</v>
      </c>
      <c r="F655" t="s">
        <v>2380</v>
      </c>
      <c r="G655">
        <v>2</v>
      </c>
      <c r="H655" t="s">
        <v>2380</v>
      </c>
      <c r="L655" t="s">
        <v>1718</v>
      </c>
      <c r="M655" t="str">
        <f t="shared" si="40"/>
        <v>No</v>
      </c>
      <c r="N655" t="str">
        <f t="shared" si="41"/>
        <v>No</v>
      </c>
      <c r="O655">
        <v>43.29</v>
      </c>
      <c r="P655" t="str">
        <f t="shared" si="42"/>
        <v>Obesity</v>
      </c>
      <c r="Q655">
        <v>5.35</v>
      </c>
      <c r="R655" t="str">
        <f t="shared" si="43"/>
        <v>Normal</v>
      </c>
      <c r="S655" t="s">
        <v>2380</v>
      </c>
      <c r="T655" t="s">
        <v>2380</v>
      </c>
      <c r="U655">
        <v>2</v>
      </c>
    </row>
    <row r="656" spans="1:21" x14ac:dyDescent="0.3">
      <c r="A656" t="s">
        <v>1717</v>
      </c>
      <c r="B656">
        <v>43.08</v>
      </c>
      <c r="C656">
        <v>8.9600000000000009</v>
      </c>
      <c r="D656" t="s">
        <v>2381</v>
      </c>
      <c r="E656" t="s">
        <v>2380</v>
      </c>
      <c r="F656" t="s">
        <v>2380</v>
      </c>
      <c r="G656">
        <v>1</v>
      </c>
      <c r="H656" t="s">
        <v>2380</v>
      </c>
      <c r="L656" t="s">
        <v>1717</v>
      </c>
      <c r="M656" t="str">
        <f t="shared" si="40"/>
        <v>Yes</v>
      </c>
      <c r="N656" t="str">
        <f t="shared" si="41"/>
        <v>No</v>
      </c>
      <c r="O656">
        <v>43.08</v>
      </c>
      <c r="P656" t="str">
        <f t="shared" si="42"/>
        <v>Obesity</v>
      </c>
      <c r="Q656">
        <v>8.9600000000000009</v>
      </c>
      <c r="R656" t="str">
        <f t="shared" si="43"/>
        <v>Diabetes</v>
      </c>
      <c r="S656" t="s">
        <v>2380</v>
      </c>
      <c r="T656" t="s">
        <v>2380</v>
      </c>
      <c r="U656">
        <v>1</v>
      </c>
    </row>
    <row r="657" spans="1:21" x14ac:dyDescent="0.3">
      <c r="A657" t="s">
        <v>1716</v>
      </c>
      <c r="B657">
        <v>39.07</v>
      </c>
      <c r="C657">
        <v>11.93</v>
      </c>
      <c r="D657" t="s">
        <v>2380</v>
      </c>
      <c r="E657" t="s">
        <v>2380</v>
      </c>
      <c r="F657" t="s">
        <v>2380</v>
      </c>
      <c r="G657">
        <v>0</v>
      </c>
      <c r="H657" t="s">
        <v>2380</v>
      </c>
      <c r="L657" t="s">
        <v>1716</v>
      </c>
      <c r="M657" t="str">
        <f t="shared" si="40"/>
        <v>No</v>
      </c>
      <c r="N657" t="str">
        <f t="shared" si="41"/>
        <v>No</v>
      </c>
      <c r="O657">
        <v>39.07</v>
      </c>
      <c r="P657" t="str">
        <f t="shared" si="42"/>
        <v>Obesity</v>
      </c>
      <c r="Q657">
        <v>11.93</v>
      </c>
      <c r="R657" t="str">
        <f t="shared" si="43"/>
        <v>Diabetes</v>
      </c>
      <c r="S657" t="s">
        <v>2380</v>
      </c>
      <c r="T657" t="s">
        <v>2380</v>
      </c>
      <c r="U657">
        <v>0</v>
      </c>
    </row>
    <row r="658" spans="1:21" x14ac:dyDescent="0.3">
      <c r="A658" t="s">
        <v>1715</v>
      </c>
      <c r="B658">
        <v>41.3</v>
      </c>
      <c r="C658">
        <v>9.59</v>
      </c>
      <c r="D658" t="s">
        <v>2380</v>
      </c>
      <c r="E658" t="s">
        <v>2380</v>
      </c>
      <c r="F658" t="s">
        <v>2380</v>
      </c>
      <c r="G658">
        <v>0</v>
      </c>
      <c r="H658" t="s">
        <v>2380</v>
      </c>
      <c r="L658" t="s">
        <v>1715</v>
      </c>
      <c r="M658" t="str">
        <f t="shared" si="40"/>
        <v>No</v>
      </c>
      <c r="N658" t="str">
        <f t="shared" si="41"/>
        <v>No</v>
      </c>
      <c r="O658">
        <v>41.3</v>
      </c>
      <c r="P658" t="str">
        <f t="shared" si="42"/>
        <v>Obesity</v>
      </c>
      <c r="Q658">
        <v>9.59</v>
      </c>
      <c r="R658" t="str">
        <f t="shared" si="43"/>
        <v>Diabetes</v>
      </c>
      <c r="S658" t="s">
        <v>2380</v>
      </c>
      <c r="T658" t="s">
        <v>2380</v>
      </c>
      <c r="U658">
        <v>0</v>
      </c>
    </row>
    <row r="659" spans="1:21" x14ac:dyDescent="0.3">
      <c r="A659" t="s">
        <v>1714</v>
      </c>
      <c r="B659">
        <v>42.95</v>
      </c>
      <c r="C659">
        <v>11.88</v>
      </c>
      <c r="D659" t="s">
        <v>2381</v>
      </c>
      <c r="E659" t="s">
        <v>2380</v>
      </c>
      <c r="F659" t="s">
        <v>2380</v>
      </c>
      <c r="G659">
        <v>2</v>
      </c>
      <c r="H659" t="s">
        <v>2380</v>
      </c>
      <c r="L659" t="s">
        <v>1714</v>
      </c>
      <c r="M659" t="str">
        <f t="shared" si="40"/>
        <v>Yes</v>
      </c>
      <c r="N659" t="str">
        <f t="shared" si="41"/>
        <v>No</v>
      </c>
      <c r="O659">
        <v>42.95</v>
      </c>
      <c r="P659" t="str">
        <f t="shared" si="42"/>
        <v>Obesity</v>
      </c>
      <c r="Q659">
        <v>11.88</v>
      </c>
      <c r="R659" t="str">
        <f t="shared" si="43"/>
        <v>Diabetes</v>
      </c>
      <c r="S659" t="s">
        <v>2380</v>
      </c>
      <c r="T659" t="s">
        <v>2380</v>
      </c>
      <c r="U659">
        <v>2</v>
      </c>
    </row>
    <row r="660" spans="1:21" x14ac:dyDescent="0.3">
      <c r="A660" t="s">
        <v>1713</v>
      </c>
      <c r="B660">
        <v>46.96</v>
      </c>
      <c r="C660">
        <v>4.6399999999999997</v>
      </c>
      <c r="D660" t="s">
        <v>2380</v>
      </c>
      <c r="E660" t="s">
        <v>2380</v>
      </c>
      <c r="F660" t="s">
        <v>2382</v>
      </c>
      <c r="G660">
        <v>1</v>
      </c>
      <c r="H660" t="s">
        <v>2380</v>
      </c>
      <c r="L660" t="s">
        <v>1713</v>
      </c>
      <c r="M660" t="str">
        <f t="shared" si="40"/>
        <v>No</v>
      </c>
      <c r="N660" t="str">
        <f t="shared" si="41"/>
        <v>No</v>
      </c>
      <c r="O660">
        <v>46.96</v>
      </c>
      <c r="P660" t="str">
        <f t="shared" si="42"/>
        <v>Obesity</v>
      </c>
      <c r="Q660">
        <v>4.6399999999999997</v>
      </c>
      <c r="R660" t="str">
        <f t="shared" si="43"/>
        <v>Normal</v>
      </c>
      <c r="S660" t="s">
        <v>2380</v>
      </c>
      <c r="T660" t="s">
        <v>2382</v>
      </c>
      <c r="U660">
        <v>1</v>
      </c>
    </row>
    <row r="661" spans="1:21" x14ac:dyDescent="0.3">
      <c r="A661" t="s">
        <v>1712</v>
      </c>
      <c r="B661">
        <v>30.495000000000001</v>
      </c>
      <c r="C661">
        <v>9.5299999999999994</v>
      </c>
      <c r="D661" t="s">
        <v>2380</v>
      </c>
      <c r="E661" t="s">
        <v>2380</v>
      </c>
      <c r="F661" t="s">
        <v>2380</v>
      </c>
      <c r="G661">
        <v>0</v>
      </c>
      <c r="H661" t="s">
        <v>2380</v>
      </c>
      <c r="L661" t="s">
        <v>1712</v>
      </c>
      <c r="M661" t="str">
        <f t="shared" si="40"/>
        <v>No</v>
      </c>
      <c r="N661" t="str">
        <f t="shared" si="41"/>
        <v>No</v>
      </c>
      <c r="O661">
        <v>30.495000000000001</v>
      </c>
      <c r="P661" t="str">
        <f t="shared" si="42"/>
        <v>Obesity</v>
      </c>
      <c r="Q661">
        <v>9.5299999999999994</v>
      </c>
      <c r="R661" t="str">
        <f t="shared" si="43"/>
        <v>Diabetes</v>
      </c>
      <c r="S661" t="s">
        <v>2380</v>
      </c>
      <c r="T661" t="s">
        <v>2380</v>
      </c>
      <c r="U661">
        <v>0</v>
      </c>
    </row>
    <row r="662" spans="1:21" x14ac:dyDescent="0.3">
      <c r="A662" t="s">
        <v>1711</v>
      </c>
      <c r="B662">
        <v>17.954999999999998</v>
      </c>
      <c r="C662">
        <v>5.29</v>
      </c>
      <c r="D662" t="s">
        <v>2381</v>
      </c>
      <c r="E662" t="s">
        <v>2380</v>
      </c>
      <c r="F662" t="s">
        <v>2380</v>
      </c>
      <c r="G662">
        <v>1</v>
      </c>
      <c r="H662" t="s">
        <v>2381</v>
      </c>
      <c r="L662" t="s">
        <v>1711</v>
      </c>
      <c r="M662" t="str">
        <f t="shared" si="40"/>
        <v>Yes</v>
      </c>
      <c r="N662" t="str">
        <f t="shared" si="41"/>
        <v>Yes</v>
      </c>
      <c r="O662">
        <v>17.954999999999998</v>
      </c>
      <c r="P662" t="str">
        <f t="shared" si="42"/>
        <v>Under Weight</v>
      </c>
      <c r="Q662">
        <v>5.29</v>
      </c>
      <c r="R662" t="str">
        <f t="shared" si="43"/>
        <v>Normal</v>
      </c>
      <c r="S662" t="s">
        <v>2380</v>
      </c>
      <c r="T662" t="s">
        <v>2380</v>
      </c>
      <c r="U662">
        <v>1</v>
      </c>
    </row>
    <row r="663" spans="1:21" x14ac:dyDescent="0.3">
      <c r="A663" t="s">
        <v>1710</v>
      </c>
      <c r="B663">
        <v>25.6</v>
      </c>
      <c r="C663">
        <v>10.95</v>
      </c>
      <c r="D663" t="s">
        <v>2380</v>
      </c>
      <c r="E663" t="s">
        <v>2380</v>
      </c>
      <c r="F663" t="s">
        <v>2380</v>
      </c>
      <c r="G663">
        <v>3</v>
      </c>
      <c r="H663" t="s">
        <v>2380</v>
      </c>
      <c r="L663" t="s">
        <v>1710</v>
      </c>
      <c r="M663" t="str">
        <f t="shared" si="40"/>
        <v>No</v>
      </c>
      <c r="N663" t="str">
        <f t="shared" si="41"/>
        <v>No</v>
      </c>
      <c r="O663">
        <v>25.6</v>
      </c>
      <c r="P663" t="str">
        <f t="shared" si="42"/>
        <v>Over Weight</v>
      </c>
      <c r="Q663">
        <v>10.95</v>
      </c>
      <c r="R663" t="str">
        <f t="shared" si="43"/>
        <v>Diabetes</v>
      </c>
      <c r="S663" t="s">
        <v>2380</v>
      </c>
      <c r="T663" t="s">
        <v>2380</v>
      </c>
      <c r="U663">
        <v>3</v>
      </c>
    </row>
    <row r="664" spans="1:21" x14ac:dyDescent="0.3">
      <c r="A664" t="s">
        <v>1709</v>
      </c>
      <c r="B664">
        <v>34.21</v>
      </c>
      <c r="C664">
        <v>9.17</v>
      </c>
      <c r="D664" t="s">
        <v>2380</v>
      </c>
      <c r="E664" t="s">
        <v>2380</v>
      </c>
      <c r="F664" t="s">
        <v>2380</v>
      </c>
      <c r="G664">
        <v>0</v>
      </c>
      <c r="H664" t="s">
        <v>2380</v>
      </c>
      <c r="L664" t="s">
        <v>1709</v>
      </c>
      <c r="M664" t="str">
        <f t="shared" si="40"/>
        <v>No</v>
      </c>
      <c r="N664" t="str">
        <f t="shared" si="41"/>
        <v>No</v>
      </c>
      <c r="O664">
        <v>34.21</v>
      </c>
      <c r="P664" t="str">
        <f t="shared" si="42"/>
        <v>Obesity</v>
      </c>
      <c r="Q664">
        <v>9.17</v>
      </c>
      <c r="R664" t="str">
        <f t="shared" si="43"/>
        <v>Diabetes</v>
      </c>
      <c r="S664" t="s">
        <v>2380</v>
      </c>
      <c r="T664" t="s">
        <v>2380</v>
      </c>
      <c r="U664">
        <v>0</v>
      </c>
    </row>
    <row r="665" spans="1:21" x14ac:dyDescent="0.3">
      <c r="A665" t="s">
        <v>1708</v>
      </c>
      <c r="B665">
        <v>39.74</v>
      </c>
      <c r="C665">
        <v>7.39</v>
      </c>
      <c r="D665" t="s">
        <v>2380</v>
      </c>
      <c r="E665" t="s">
        <v>2380</v>
      </c>
      <c r="F665" t="s">
        <v>2380</v>
      </c>
      <c r="G665">
        <v>0</v>
      </c>
      <c r="H665" t="s">
        <v>2380</v>
      </c>
      <c r="L665" t="s">
        <v>1708</v>
      </c>
      <c r="M665" t="str">
        <f t="shared" si="40"/>
        <v>No</v>
      </c>
      <c r="N665" t="str">
        <f t="shared" si="41"/>
        <v>No</v>
      </c>
      <c r="O665">
        <v>39.74</v>
      </c>
      <c r="P665" t="str">
        <f t="shared" si="42"/>
        <v>Obesity</v>
      </c>
      <c r="Q665">
        <v>7.39</v>
      </c>
      <c r="R665" t="str">
        <f t="shared" si="43"/>
        <v>Diabetes</v>
      </c>
      <c r="S665" t="s">
        <v>2380</v>
      </c>
      <c r="T665" t="s">
        <v>2380</v>
      </c>
      <c r="U665">
        <v>0</v>
      </c>
    </row>
    <row r="666" spans="1:21" x14ac:dyDescent="0.3">
      <c r="A666" t="s">
        <v>1707</v>
      </c>
      <c r="B666">
        <v>49.53</v>
      </c>
      <c r="C666">
        <v>9.1300000000000008</v>
      </c>
      <c r="D666" t="s">
        <v>2381</v>
      </c>
      <c r="E666" t="s">
        <v>2380</v>
      </c>
      <c r="F666" t="s">
        <v>2380</v>
      </c>
      <c r="G666">
        <v>0</v>
      </c>
      <c r="H666" t="s">
        <v>2380</v>
      </c>
      <c r="L666" t="s">
        <v>1707</v>
      </c>
      <c r="M666" t="str">
        <f t="shared" si="40"/>
        <v>Yes</v>
      </c>
      <c r="N666" t="str">
        <f t="shared" si="41"/>
        <v>No</v>
      </c>
      <c r="O666">
        <v>49.53</v>
      </c>
      <c r="P666" t="str">
        <f t="shared" si="42"/>
        <v>Obesity</v>
      </c>
      <c r="Q666">
        <v>9.1300000000000008</v>
      </c>
      <c r="R666" t="str">
        <f t="shared" si="43"/>
        <v>Diabetes</v>
      </c>
      <c r="S666" t="s">
        <v>2380</v>
      </c>
      <c r="T666" t="s">
        <v>2380</v>
      </c>
      <c r="U666">
        <v>0</v>
      </c>
    </row>
    <row r="667" spans="1:21" x14ac:dyDescent="0.3">
      <c r="A667" t="s">
        <v>1706</v>
      </c>
      <c r="B667">
        <v>39.33</v>
      </c>
      <c r="C667">
        <v>10.4</v>
      </c>
      <c r="D667" t="s">
        <v>2380</v>
      </c>
      <c r="E667" t="s">
        <v>2380</v>
      </c>
      <c r="F667" t="s">
        <v>2380</v>
      </c>
      <c r="G667">
        <v>3</v>
      </c>
      <c r="H667" t="s">
        <v>2380</v>
      </c>
      <c r="L667" t="s">
        <v>1706</v>
      </c>
      <c r="M667" t="str">
        <f t="shared" si="40"/>
        <v>No</v>
      </c>
      <c r="N667" t="str">
        <f t="shared" si="41"/>
        <v>No</v>
      </c>
      <c r="O667">
        <v>39.33</v>
      </c>
      <c r="P667" t="str">
        <f t="shared" si="42"/>
        <v>Obesity</v>
      </c>
      <c r="Q667">
        <v>10.4</v>
      </c>
      <c r="R667" t="str">
        <f t="shared" si="43"/>
        <v>Diabetes</v>
      </c>
      <c r="S667" t="s">
        <v>2380</v>
      </c>
      <c r="T667" t="s">
        <v>2380</v>
      </c>
      <c r="U667">
        <v>3</v>
      </c>
    </row>
    <row r="668" spans="1:21" x14ac:dyDescent="0.3">
      <c r="A668" t="s">
        <v>1705</v>
      </c>
      <c r="B668">
        <v>39.979999999999997</v>
      </c>
      <c r="C668">
        <v>9.4600000000000009</v>
      </c>
      <c r="D668" t="s">
        <v>2381</v>
      </c>
      <c r="E668" t="s">
        <v>2380</v>
      </c>
      <c r="F668" t="s">
        <v>2380</v>
      </c>
      <c r="G668">
        <v>2</v>
      </c>
      <c r="H668" t="s">
        <v>2380</v>
      </c>
      <c r="L668" t="s">
        <v>1705</v>
      </c>
      <c r="M668" t="str">
        <f t="shared" si="40"/>
        <v>Yes</v>
      </c>
      <c r="N668" t="str">
        <f t="shared" si="41"/>
        <v>No</v>
      </c>
      <c r="O668">
        <v>39.979999999999997</v>
      </c>
      <c r="P668" t="str">
        <f t="shared" si="42"/>
        <v>Obesity</v>
      </c>
      <c r="Q668">
        <v>9.4600000000000009</v>
      </c>
      <c r="R668" t="str">
        <f t="shared" si="43"/>
        <v>Diabetes</v>
      </c>
      <c r="S668" t="s">
        <v>2380</v>
      </c>
      <c r="T668" t="s">
        <v>2380</v>
      </c>
      <c r="U668">
        <v>2</v>
      </c>
    </row>
    <row r="669" spans="1:21" x14ac:dyDescent="0.3">
      <c r="A669" t="s">
        <v>1704</v>
      </c>
      <c r="B669">
        <v>46.51</v>
      </c>
      <c r="C669">
        <v>8.69</v>
      </c>
      <c r="D669" t="s">
        <v>2381</v>
      </c>
      <c r="E669" t="s">
        <v>2380</v>
      </c>
      <c r="F669" t="s">
        <v>2380</v>
      </c>
      <c r="G669">
        <v>0</v>
      </c>
      <c r="H669" t="s">
        <v>2380</v>
      </c>
      <c r="L669" t="s">
        <v>1704</v>
      </c>
      <c r="M669" t="str">
        <f t="shared" si="40"/>
        <v>Yes</v>
      </c>
      <c r="N669" t="str">
        <f t="shared" si="41"/>
        <v>No</v>
      </c>
      <c r="O669">
        <v>46.51</v>
      </c>
      <c r="P669" t="str">
        <f t="shared" si="42"/>
        <v>Obesity</v>
      </c>
      <c r="Q669">
        <v>8.69</v>
      </c>
      <c r="R669" t="str">
        <f t="shared" si="43"/>
        <v>Diabetes</v>
      </c>
      <c r="S669" t="s">
        <v>2380</v>
      </c>
      <c r="T669" t="s">
        <v>2380</v>
      </c>
      <c r="U669">
        <v>0</v>
      </c>
    </row>
    <row r="670" spans="1:21" x14ac:dyDescent="0.3">
      <c r="A670" t="s">
        <v>1703</v>
      </c>
      <c r="B670">
        <v>43.58</v>
      </c>
      <c r="C670">
        <v>4.2300000000000004</v>
      </c>
      <c r="D670" t="s">
        <v>2380</v>
      </c>
      <c r="E670" t="s">
        <v>2380</v>
      </c>
      <c r="F670" t="s">
        <v>2382</v>
      </c>
      <c r="G670">
        <v>1</v>
      </c>
      <c r="H670" t="s">
        <v>2380</v>
      </c>
      <c r="L670" t="s">
        <v>1703</v>
      </c>
      <c r="M670" t="str">
        <f t="shared" si="40"/>
        <v>No</v>
      </c>
      <c r="N670" t="str">
        <f t="shared" si="41"/>
        <v>No</v>
      </c>
      <c r="O670">
        <v>43.58</v>
      </c>
      <c r="P670" t="str">
        <f t="shared" si="42"/>
        <v>Obesity</v>
      </c>
      <c r="Q670">
        <v>4.2300000000000004</v>
      </c>
      <c r="R670" t="str">
        <f t="shared" si="43"/>
        <v>Normal</v>
      </c>
      <c r="S670" t="s">
        <v>2380</v>
      </c>
      <c r="T670" t="s">
        <v>2382</v>
      </c>
      <c r="U670">
        <v>1</v>
      </c>
    </row>
    <row r="671" spans="1:21" x14ac:dyDescent="0.3">
      <c r="A671" t="s">
        <v>1702</v>
      </c>
      <c r="B671">
        <v>42.28</v>
      </c>
      <c r="C671">
        <v>9.16</v>
      </c>
      <c r="D671" t="s">
        <v>2381</v>
      </c>
      <c r="E671" t="s">
        <v>2380</v>
      </c>
      <c r="F671" t="s">
        <v>2380</v>
      </c>
      <c r="G671">
        <v>1</v>
      </c>
      <c r="H671" t="s">
        <v>2380</v>
      </c>
      <c r="L671" t="s">
        <v>1702</v>
      </c>
      <c r="M671" t="str">
        <f t="shared" si="40"/>
        <v>Yes</v>
      </c>
      <c r="N671" t="str">
        <f t="shared" si="41"/>
        <v>No</v>
      </c>
      <c r="O671">
        <v>42.28</v>
      </c>
      <c r="P671" t="str">
        <f t="shared" si="42"/>
        <v>Obesity</v>
      </c>
      <c r="Q671">
        <v>9.16</v>
      </c>
      <c r="R671" t="str">
        <f t="shared" si="43"/>
        <v>Diabetes</v>
      </c>
      <c r="S671" t="s">
        <v>2380</v>
      </c>
      <c r="T671" t="s">
        <v>2380</v>
      </c>
      <c r="U671">
        <v>1</v>
      </c>
    </row>
    <row r="672" spans="1:21" x14ac:dyDescent="0.3">
      <c r="A672" t="s">
        <v>1701</v>
      </c>
      <c r="B672">
        <v>35.520000000000003</v>
      </c>
      <c r="C672">
        <v>8.26</v>
      </c>
      <c r="D672" t="s">
        <v>2380</v>
      </c>
      <c r="E672" t="s">
        <v>2380</v>
      </c>
      <c r="F672" t="s">
        <v>2380</v>
      </c>
      <c r="G672">
        <v>0</v>
      </c>
      <c r="H672" t="s">
        <v>2380</v>
      </c>
      <c r="L672" t="s">
        <v>1701</v>
      </c>
      <c r="M672" t="str">
        <f t="shared" si="40"/>
        <v>No</v>
      </c>
      <c r="N672" t="str">
        <f t="shared" si="41"/>
        <v>No</v>
      </c>
      <c r="O672">
        <v>35.520000000000003</v>
      </c>
      <c r="P672" t="str">
        <f t="shared" si="42"/>
        <v>Obesity</v>
      </c>
      <c r="Q672">
        <v>8.26</v>
      </c>
      <c r="R672" t="str">
        <f t="shared" si="43"/>
        <v>Diabetes</v>
      </c>
      <c r="S672" t="s">
        <v>2380</v>
      </c>
      <c r="T672" t="s">
        <v>2380</v>
      </c>
      <c r="U672">
        <v>0</v>
      </c>
    </row>
    <row r="673" spans="1:21" x14ac:dyDescent="0.3">
      <c r="A673" t="s">
        <v>1700</v>
      </c>
      <c r="B673">
        <v>33.6</v>
      </c>
      <c r="C673">
        <v>11.25</v>
      </c>
      <c r="D673" t="s">
        <v>2380</v>
      </c>
      <c r="E673" t="s">
        <v>2380</v>
      </c>
      <c r="F673" t="s">
        <v>2380</v>
      </c>
      <c r="G673">
        <v>0</v>
      </c>
      <c r="H673" t="s">
        <v>2380</v>
      </c>
      <c r="L673" t="s">
        <v>1700</v>
      </c>
      <c r="M673" t="str">
        <f t="shared" si="40"/>
        <v>No</v>
      </c>
      <c r="N673" t="str">
        <f t="shared" si="41"/>
        <v>No</v>
      </c>
      <c r="O673">
        <v>33.6</v>
      </c>
      <c r="P673" t="str">
        <f t="shared" si="42"/>
        <v>Obesity</v>
      </c>
      <c r="Q673">
        <v>11.25</v>
      </c>
      <c r="R673" t="str">
        <f t="shared" si="43"/>
        <v>Diabetes</v>
      </c>
      <c r="S673" t="s">
        <v>2380</v>
      </c>
      <c r="T673" t="s">
        <v>2380</v>
      </c>
      <c r="U673">
        <v>0</v>
      </c>
    </row>
    <row r="674" spans="1:21" x14ac:dyDescent="0.3">
      <c r="A674" t="s">
        <v>1699</v>
      </c>
      <c r="B674">
        <v>22.42</v>
      </c>
      <c r="C674">
        <v>6.74</v>
      </c>
      <c r="D674" t="s">
        <v>2380</v>
      </c>
      <c r="E674" t="s">
        <v>2380</v>
      </c>
      <c r="F674" t="s">
        <v>2380</v>
      </c>
      <c r="G674">
        <v>0</v>
      </c>
      <c r="H674" t="s">
        <v>2381</v>
      </c>
      <c r="L674" t="s">
        <v>1699</v>
      </c>
      <c r="M674" t="str">
        <f t="shared" si="40"/>
        <v>No</v>
      </c>
      <c r="N674" t="str">
        <f t="shared" si="41"/>
        <v>Yes</v>
      </c>
      <c r="O674">
        <v>22.42</v>
      </c>
      <c r="P674" t="str">
        <f t="shared" si="42"/>
        <v>Normal Weight</v>
      </c>
      <c r="Q674">
        <v>6.74</v>
      </c>
      <c r="R674" t="str">
        <f t="shared" si="43"/>
        <v>Diabetes</v>
      </c>
      <c r="S674" t="s">
        <v>2380</v>
      </c>
      <c r="T674" t="s">
        <v>2380</v>
      </c>
      <c r="U674">
        <v>0</v>
      </c>
    </row>
    <row r="675" spans="1:21" x14ac:dyDescent="0.3">
      <c r="A675" t="s">
        <v>1698</v>
      </c>
      <c r="B675">
        <v>46.86</v>
      </c>
      <c r="C675">
        <v>4.87</v>
      </c>
      <c r="D675" t="s">
        <v>2380</v>
      </c>
      <c r="E675" t="s">
        <v>2380</v>
      </c>
      <c r="F675" t="s">
        <v>2380</v>
      </c>
      <c r="G675">
        <v>0</v>
      </c>
      <c r="H675" t="s">
        <v>2380</v>
      </c>
      <c r="L675" t="s">
        <v>1698</v>
      </c>
      <c r="M675" t="str">
        <f t="shared" si="40"/>
        <v>No</v>
      </c>
      <c r="N675" t="str">
        <f t="shared" si="41"/>
        <v>No</v>
      </c>
      <c r="O675">
        <v>46.86</v>
      </c>
      <c r="P675" t="str">
        <f t="shared" si="42"/>
        <v>Obesity</v>
      </c>
      <c r="Q675">
        <v>4.87</v>
      </c>
      <c r="R675" t="str">
        <f t="shared" si="43"/>
        <v>Normal</v>
      </c>
      <c r="S675" t="s">
        <v>2380</v>
      </c>
      <c r="T675" t="s">
        <v>2380</v>
      </c>
      <c r="U675">
        <v>0</v>
      </c>
    </row>
    <row r="676" spans="1:21" x14ac:dyDescent="0.3">
      <c r="A676" t="s">
        <v>1697</v>
      </c>
      <c r="B676">
        <v>32.965000000000003</v>
      </c>
      <c r="C676">
        <v>6.68</v>
      </c>
      <c r="D676" t="s">
        <v>2380</v>
      </c>
      <c r="E676" t="s">
        <v>2380</v>
      </c>
      <c r="F676" t="s">
        <v>2380</v>
      </c>
      <c r="G676">
        <v>3</v>
      </c>
      <c r="H676" t="s">
        <v>2380</v>
      </c>
      <c r="L676" t="s">
        <v>1697</v>
      </c>
      <c r="M676" t="str">
        <f t="shared" si="40"/>
        <v>No</v>
      </c>
      <c r="N676" t="str">
        <f t="shared" si="41"/>
        <v>No</v>
      </c>
      <c r="O676">
        <v>32.965000000000003</v>
      </c>
      <c r="P676" t="str">
        <f t="shared" si="42"/>
        <v>Obesity</v>
      </c>
      <c r="Q676">
        <v>6.68</v>
      </c>
      <c r="R676" t="str">
        <f t="shared" si="43"/>
        <v>Diabetes</v>
      </c>
      <c r="S676" t="s">
        <v>2380</v>
      </c>
      <c r="T676" t="s">
        <v>2380</v>
      </c>
      <c r="U676">
        <v>3</v>
      </c>
    </row>
    <row r="677" spans="1:21" x14ac:dyDescent="0.3">
      <c r="A677" t="s">
        <v>1696</v>
      </c>
      <c r="B677">
        <v>39.340000000000003</v>
      </c>
      <c r="C677">
        <v>5.0199999999999996</v>
      </c>
      <c r="D677" t="s">
        <v>2381</v>
      </c>
      <c r="E677" t="s">
        <v>2380</v>
      </c>
      <c r="F677" t="s">
        <v>2382</v>
      </c>
      <c r="G677">
        <v>1</v>
      </c>
      <c r="H677" t="s">
        <v>2380</v>
      </c>
      <c r="L677" t="s">
        <v>1696</v>
      </c>
      <c r="M677" t="str">
        <f t="shared" si="40"/>
        <v>Yes</v>
      </c>
      <c r="N677" t="str">
        <f t="shared" si="41"/>
        <v>No</v>
      </c>
      <c r="O677">
        <v>39.340000000000003</v>
      </c>
      <c r="P677" t="str">
        <f t="shared" si="42"/>
        <v>Obesity</v>
      </c>
      <c r="Q677">
        <v>5.0199999999999996</v>
      </c>
      <c r="R677" t="str">
        <f t="shared" si="43"/>
        <v>Normal</v>
      </c>
      <c r="S677" t="s">
        <v>2380</v>
      </c>
      <c r="T677" t="s">
        <v>2382</v>
      </c>
      <c r="U677">
        <v>1</v>
      </c>
    </row>
    <row r="678" spans="1:21" x14ac:dyDescent="0.3">
      <c r="A678" t="s">
        <v>1695</v>
      </c>
      <c r="B678">
        <v>47</v>
      </c>
      <c r="C678">
        <v>10.64</v>
      </c>
      <c r="D678" t="s">
        <v>2381</v>
      </c>
      <c r="E678" t="s">
        <v>2380</v>
      </c>
      <c r="F678" t="s">
        <v>2380</v>
      </c>
      <c r="G678">
        <v>0</v>
      </c>
      <c r="H678" t="s">
        <v>2380</v>
      </c>
      <c r="L678" t="s">
        <v>1695</v>
      </c>
      <c r="M678" t="str">
        <f t="shared" si="40"/>
        <v>Yes</v>
      </c>
      <c r="N678" t="str">
        <f t="shared" si="41"/>
        <v>No</v>
      </c>
      <c r="O678">
        <v>47</v>
      </c>
      <c r="P678" t="str">
        <f t="shared" si="42"/>
        <v>Obesity</v>
      </c>
      <c r="Q678">
        <v>10.64</v>
      </c>
      <c r="R678" t="str">
        <f t="shared" si="43"/>
        <v>Diabetes</v>
      </c>
      <c r="S678" t="s">
        <v>2380</v>
      </c>
      <c r="T678" t="s">
        <v>2380</v>
      </c>
      <c r="U678">
        <v>0</v>
      </c>
    </row>
    <row r="679" spans="1:21" x14ac:dyDescent="0.3">
      <c r="A679" t="s">
        <v>1694</v>
      </c>
      <c r="B679">
        <v>36.71</v>
      </c>
      <c r="C679">
        <v>8.74</v>
      </c>
      <c r="D679" t="s">
        <v>2381</v>
      </c>
      <c r="E679" t="s">
        <v>2380</v>
      </c>
      <c r="F679" t="s">
        <v>2380</v>
      </c>
      <c r="G679">
        <v>0</v>
      </c>
      <c r="H679" t="s">
        <v>2380</v>
      </c>
      <c r="L679" t="s">
        <v>1694</v>
      </c>
      <c r="M679" t="str">
        <f t="shared" si="40"/>
        <v>Yes</v>
      </c>
      <c r="N679" t="str">
        <f t="shared" si="41"/>
        <v>No</v>
      </c>
      <c r="O679">
        <v>36.71</v>
      </c>
      <c r="P679" t="str">
        <f t="shared" si="42"/>
        <v>Obesity</v>
      </c>
      <c r="Q679">
        <v>8.74</v>
      </c>
      <c r="R679" t="str">
        <f t="shared" si="43"/>
        <v>Diabetes</v>
      </c>
      <c r="S679" t="s">
        <v>2380</v>
      </c>
      <c r="T679" t="s">
        <v>2380</v>
      </c>
      <c r="U679">
        <v>0</v>
      </c>
    </row>
    <row r="680" spans="1:21" x14ac:dyDescent="0.3">
      <c r="A680" t="s">
        <v>1693</v>
      </c>
      <c r="B680">
        <v>53.48</v>
      </c>
      <c r="C680">
        <v>5.64</v>
      </c>
      <c r="D680" t="s">
        <v>2380</v>
      </c>
      <c r="E680" t="s">
        <v>2380</v>
      </c>
      <c r="F680" t="s">
        <v>2380</v>
      </c>
      <c r="G680">
        <v>0</v>
      </c>
      <c r="H680" t="s">
        <v>2380</v>
      </c>
      <c r="L680" t="s">
        <v>1693</v>
      </c>
      <c r="M680" t="str">
        <f t="shared" si="40"/>
        <v>No</v>
      </c>
      <c r="N680" t="str">
        <f t="shared" si="41"/>
        <v>No</v>
      </c>
      <c r="O680">
        <v>53.48</v>
      </c>
      <c r="P680" t="str">
        <f t="shared" si="42"/>
        <v>Obesity</v>
      </c>
      <c r="Q680">
        <v>5.64</v>
      </c>
      <c r="R680" t="str">
        <f t="shared" si="43"/>
        <v>Normal</v>
      </c>
      <c r="S680" t="s">
        <v>2380</v>
      </c>
      <c r="T680" t="s">
        <v>2380</v>
      </c>
      <c r="U680">
        <v>0</v>
      </c>
    </row>
    <row r="681" spans="1:21" x14ac:dyDescent="0.3">
      <c r="A681" t="s">
        <v>1692</v>
      </c>
      <c r="B681">
        <v>35.5</v>
      </c>
      <c r="C681">
        <v>10.37</v>
      </c>
      <c r="D681" t="s">
        <v>2380</v>
      </c>
      <c r="E681" t="s">
        <v>2380</v>
      </c>
      <c r="F681" t="s">
        <v>2380</v>
      </c>
      <c r="G681">
        <v>0</v>
      </c>
      <c r="H681" t="s">
        <v>2380</v>
      </c>
      <c r="L681" t="s">
        <v>1692</v>
      </c>
      <c r="M681" t="str">
        <f t="shared" si="40"/>
        <v>No</v>
      </c>
      <c r="N681" t="str">
        <f t="shared" si="41"/>
        <v>No</v>
      </c>
      <c r="O681">
        <v>35.5</v>
      </c>
      <c r="P681" t="str">
        <f t="shared" si="42"/>
        <v>Obesity</v>
      </c>
      <c r="Q681">
        <v>10.37</v>
      </c>
      <c r="R681" t="str">
        <f t="shared" si="43"/>
        <v>Diabetes</v>
      </c>
      <c r="S681" t="s">
        <v>2380</v>
      </c>
      <c r="T681" t="s">
        <v>2380</v>
      </c>
      <c r="U681">
        <v>0</v>
      </c>
    </row>
    <row r="682" spans="1:21" x14ac:dyDescent="0.3">
      <c r="A682" t="s">
        <v>1691</v>
      </c>
      <c r="B682">
        <v>36.979999999999997</v>
      </c>
      <c r="C682">
        <v>9.56</v>
      </c>
      <c r="D682" t="s">
        <v>2381</v>
      </c>
      <c r="E682" t="s">
        <v>2380</v>
      </c>
      <c r="F682" t="s">
        <v>2380</v>
      </c>
      <c r="G682">
        <v>0</v>
      </c>
      <c r="H682" t="s">
        <v>2380</v>
      </c>
      <c r="L682" t="s">
        <v>1691</v>
      </c>
      <c r="M682" t="str">
        <f t="shared" si="40"/>
        <v>Yes</v>
      </c>
      <c r="N682" t="str">
        <f t="shared" si="41"/>
        <v>No</v>
      </c>
      <c r="O682">
        <v>36.979999999999997</v>
      </c>
      <c r="P682" t="str">
        <f t="shared" si="42"/>
        <v>Obesity</v>
      </c>
      <c r="Q682">
        <v>9.56</v>
      </c>
      <c r="R682" t="str">
        <f t="shared" si="43"/>
        <v>Diabetes</v>
      </c>
      <c r="S682" t="s">
        <v>2380</v>
      </c>
      <c r="T682" t="s">
        <v>2380</v>
      </c>
      <c r="U682">
        <v>0</v>
      </c>
    </row>
    <row r="683" spans="1:21" x14ac:dyDescent="0.3">
      <c r="A683" t="s">
        <v>1690</v>
      </c>
      <c r="B683">
        <v>32.395000000000003</v>
      </c>
      <c r="C683">
        <v>8.23</v>
      </c>
      <c r="D683" t="s">
        <v>2381</v>
      </c>
      <c r="E683" t="s">
        <v>2380</v>
      </c>
      <c r="F683" t="s">
        <v>2382</v>
      </c>
      <c r="G683">
        <v>1</v>
      </c>
      <c r="H683" t="s">
        <v>2380</v>
      </c>
      <c r="L683" t="s">
        <v>1690</v>
      </c>
      <c r="M683" t="str">
        <f t="shared" si="40"/>
        <v>Yes</v>
      </c>
      <c r="N683" t="str">
        <f t="shared" si="41"/>
        <v>No</v>
      </c>
      <c r="O683">
        <v>32.395000000000003</v>
      </c>
      <c r="P683" t="str">
        <f t="shared" si="42"/>
        <v>Obesity</v>
      </c>
      <c r="Q683">
        <v>8.23</v>
      </c>
      <c r="R683" t="str">
        <f t="shared" si="43"/>
        <v>Diabetes</v>
      </c>
      <c r="S683" t="s">
        <v>2380</v>
      </c>
      <c r="T683" t="s">
        <v>2382</v>
      </c>
      <c r="U683">
        <v>1</v>
      </c>
    </row>
    <row r="684" spans="1:21" x14ac:dyDescent="0.3">
      <c r="A684" t="s">
        <v>1689</v>
      </c>
      <c r="B684">
        <v>32.729999999999997</v>
      </c>
      <c r="C684">
        <v>7.03</v>
      </c>
      <c r="D684" t="s">
        <v>2380</v>
      </c>
      <c r="E684" t="s">
        <v>2380</v>
      </c>
      <c r="F684" t="s">
        <v>2380</v>
      </c>
      <c r="G684">
        <v>0</v>
      </c>
      <c r="H684" t="s">
        <v>2380</v>
      </c>
      <c r="L684" t="s">
        <v>1689</v>
      </c>
      <c r="M684" t="str">
        <f t="shared" si="40"/>
        <v>No</v>
      </c>
      <c r="N684" t="str">
        <f t="shared" si="41"/>
        <v>No</v>
      </c>
      <c r="O684">
        <v>32.729999999999997</v>
      </c>
      <c r="P684" t="str">
        <f t="shared" si="42"/>
        <v>Obesity</v>
      </c>
      <c r="Q684">
        <v>7.03</v>
      </c>
      <c r="R684" t="str">
        <f t="shared" si="43"/>
        <v>Diabetes</v>
      </c>
      <c r="S684" t="s">
        <v>2380</v>
      </c>
      <c r="T684" t="s">
        <v>2380</v>
      </c>
      <c r="U684">
        <v>0</v>
      </c>
    </row>
    <row r="685" spans="1:21" x14ac:dyDescent="0.3">
      <c r="A685" t="s">
        <v>1688</v>
      </c>
      <c r="B685">
        <v>20.52</v>
      </c>
      <c r="C685">
        <v>5.45</v>
      </c>
      <c r="D685" t="s">
        <v>2380</v>
      </c>
      <c r="E685" t="s">
        <v>2380</v>
      </c>
      <c r="F685" t="s">
        <v>2380</v>
      </c>
      <c r="G685">
        <v>1</v>
      </c>
      <c r="H685" t="s">
        <v>2381</v>
      </c>
      <c r="L685" t="s">
        <v>1688</v>
      </c>
      <c r="M685" t="str">
        <f t="shared" si="40"/>
        <v>No</v>
      </c>
      <c r="N685" t="str">
        <f t="shared" si="41"/>
        <v>Yes</v>
      </c>
      <c r="O685">
        <v>20.52</v>
      </c>
      <c r="P685" t="str">
        <f t="shared" si="42"/>
        <v>Normal Weight</v>
      </c>
      <c r="Q685">
        <v>5.45</v>
      </c>
      <c r="R685" t="str">
        <f t="shared" si="43"/>
        <v>Normal</v>
      </c>
      <c r="S685" t="s">
        <v>2380</v>
      </c>
      <c r="T685" t="s">
        <v>2380</v>
      </c>
      <c r="U685">
        <v>1</v>
      </c>
    </row>
    <row r="686" spans="1:21" x14ac:dyDescent="0.3">
      <c r="A686" t="s">
        <v>1687</v>
      </c>
      <c r="B686">
        <v>51.72</v>
      </c>
      <c r="C686">
        <v>5.76</v>
      </c>
      <c r="D686" t="s">
        <v>2380</v>
      </c>
      <c r="E686" t="s">
        <v>2380</v>
      </c>
      <c r="F686" t="s">
        <v>2380</v>
      </c>
      <c r="G686">
        <v>0</v>
      </c>
      <c r="H686" t="s">
        <v>2380</v>
      </c>
      <c r="L686" t="s">
        <v>1687</v>
      </c>
      <c r="M686" t="str">
        <f t="shared" si="40"/>
        <v>No</v>
      </c>
      <c r="N686" t="str">
        <f t="shared" si="41"/>
        <v>No</v>
      </c>
      <c r="O686">
        <v>51.72</v>
      </c>
      <c r="P686" t="str">
        <f t="shared" si="42"/>
        <v>Obesity</v>
      </c>
      <c r="Q686">
        <v>5.76</v>
      </c>
      <c r="R686" t="str">
        <f t="shared" si="43"/>
        <v>Prediabetes</v>
      </c>
      <c r="S686" t="s">
        <v>2380</v>
      </c>
      <c r="T686" t="s">
        <v>2380</v>
      </c>
      <c r="U686">
        <v>0</v>
      </c>
    </row>
    <row r="687" spans="1:21" x14ac:dyDescent="0.3">
      <c r="A687" t="s">
        <v>1686</v>
      </c>
      <c r="B687">
        <v>50.2</v>
      </c>
      <c r="C687">
        <v>5.4</v>
      </c>
      <c r="D687" t="s">
        <v>2380</v>
      </c>
      <c r="E687" t="s">
        <v>2380</v>
      </c>
      <c r="F687" t="s">
        <v>2380</v>
      </c>
      <c r="G687">
        <v>0</v>
      </c>
      <c r="H687" t="s">
        <v>2380</v>
      </c>
      <c r="L687" t="s">
        <v>1686</v>
      </c>
      <c r="M687" t="str">
        <f t="shared" si="40"/>
        <v>No</v>
      </c>
      <c r="N687" t="str">
        <f t="shared" si="41"/>
        <v>No</v>
      </c>
      <c r="O687">
        <v>50.2</v>
      </c>
      <c r="P687" t="str">
        <f t="shared" si="42"/>
        <v>Obesity</v>
      </c>
      <c r="Q687">
        <v>5.4</v>
      </c>
      <c r="R687" t="str">
        <f t="shared" si="43"/>
        <v>Normal</v>
      </c>
      <c r="S687" t="s">
        <v>2380</v>
      </c>
      <c r="T687" t="s">
        <v>2380</v>
      </c>
      <c r="U687">
        <v>0</v>
      </c>
    </row>
    <row r="688" spans="1:21" x14ac:dyDescent="0.3">
      <c r="A688" t="s">
        <v>1685</v>
      </c>
      <c r="B688">
        <v>25.52</v>
      </c>
      <c r="C688">
        <v>6.35</v>
      </c>
      <c r="D688" t="s">
        <v>2380</v>
      </c>
      <c r="E688" t="s">
        <v>2380</v>
      </c>
      <c r="F688" t="s">
        <v>2382</v>
      </c>
      <c r="G688">
        <v>1</v>
      </c>
      <c r="H688" t="s">
        <v>2380</v>
      </c>
      <c r="L688" t="s">
        <v>1685</v>
      </c>
      <c r="M688" t="str">
        <f t="shared" si="40"/>
        <v>No</v>
      </c>
      <c r="N688" t="str">
        <f t="shared" si="41"/>
        <v>No</v>
      </c>
      <c r="O688">
        <v>25.52</v>
      </c>
      <c r="P688" t="str">
        <f t="shared" si="42"/>
        <v>Over Weight</v>
      </c>
      <c r="Q688">
        <v>6.35</v>
      </c>
      <c r="R688" t="str">
        <f t="shared" si="43"/>
        <v>Prediabetes</v>
      </c>
      <c r="S688" t="s">
        <v>2380</v>
      </c>
      <c r="T688" t="s">
        <v>2382</v>
      </c>
      <c r="U688">
        <v>1</v>
      </c>
    </row>
    <row r="689" spans="1:21" x14ac:dyDescent="0.3">
      <c r="A689" t="s">
        <v>1684</v>
      </c>
      <c r="B689">
        <v>35.200000000000003</v>
      </c>
      <c r="C689">
        <v>6.26</v>
      </c>
      <c r="D689" t="s">
        <v>2381</v>
      </c>
      <c r="E689" t="s">
        <v>2380</v>
      </c>
      <c r="F689" t="s">
        <v>2380</v>
      </c>
      <c r="G689">
        <v>2</v>
      </c>
      <c r="H689" t="s">
        <v>2380</v>
      </c>
      <c r="L689" t="s">
        <v>1684</v>
      </c>
      <c r="M689" t="str">
        <f t="shared" si="40"/>
        <v>Yes</v>
      </c>
      <c r="N689" t="str">
        <f t="shared" si="41"/>
        <v>No</v>
      </c>
      <c r="O689">
        <v>35.200000000000003</v>
      </c>
      <c r="P689" t="str">
        <f t="shared" si="42"/>
        <v>Obesity</v>
      </c>
      <c r="Q689">
        <v>6.26</v>
      </c>
      <c r="R689" t="str">
        <f t="shared" si="43"/>
        <v>Prediabetes</v>
      </c>
      <c r="S689" t="s">
        <v>2380</v>
      </c>
      <c r="T689" t="s">
        <v>2380</v>
      </c>
      <c r="U689">
        <v>2</v>
      </c>
    </row>
    <row r="690" spans="1:21" x14ac:dyDescent="0.3">
      <c r="A690" t="s">
        <v>1683</v>
      </c>
      <c r="B690">
        <v>41.26</v>
      </c>
      <c r="C690">
        <v>5.97</v>
      </c>
      <c r="D690" t="s">
        <v>2381</v>
      </c>
      <c r="E690" t="s">
        <v>2380</v>
      </c>
      <c r="F690" t="s">
        <v>2380</v>
      </c>
      <c r="G690">
        <v>0</v>
      </c>
      <c r="H690" t="s">
        <v>2380</v>
      </c>
      <c r="L690" t="s">
        <v>1683</v>
      </c>
      <c r="M690" t="str">
        <f t="shared" si="40"/>
        <v>Yes</v>
      </c>
      <c r="N690" t="str">
        <f t="shared" si="41"/>
        <v>No</v>
      </c>
      <c r="O690">
        <v>41.26</v>
      </c>
      <c r="P690" t="str">
        <f t="shared" si="42"/>
        <v>Obesity</v>
      </c>
      <c r="Q690">
        <v>5.97</v>
      </c>
      <c r="R690" t="str">
        <f t="shared" si="43"/>
        <v>Prediabetes</v>
      </c>
      <c r="S690" t="s">
        <v>2380</v>
      </c>
      <c r="T690" t="s">
        <v>2380</v>
      </c>
      <c r="U690">
        <v>0</v>
      </c>
    </row>
    <row r="691" spans="1:21" x14ac:dyDescent="0.3">
      <c r="A691" t="s">
        <v>1682</v>
      </c>
      <c r="B691">
        <v>17.195</v>
      </c>
      <c r="C691">
        <v>5.29</v>
      </c>
      <c r="D691" t="s">
        <v>2381</v>
      </c>
      <c r="E691" t="s">
        <v>2380</v>
      </c>
      <c r="F691" t="s">
        <v>2380</v>
      </c>
      <c r="G691">
        <v>0</v>
      </c>
      <c r="H691" t="s">
        <v>2381</v>
      </c>
      <c r="L691" t="s">
        <v>1682</v>
      </c>
      <c r="M691" t="str">
        <f t="shared" si="40"/>
        <v>Yes</v>
      </c>
      <c r="N691" t="str">
        <f t="shared" si="41"/>
        <v>Yes</v>
      </c>
      <c r="O691">
        <v>17.195</v>
      </c>
      <c r="P691" t="str">
        <f t="shared" si="42"/>
        <v>Under Weight</v>
      </c>
      <c r="Q691">
        <v>5.29</v>
      </c>
      <c r="R691" t="str">
        <f t="shared" si="43"/>
        <v>Normal</v>
      </c>
      <c r="S691" t="s">
        <v>2380</v>
      </c>
      <c r="T691" t="s">
        <v>2380</v>
      </c>
      <c r="U691">
        <v>0</v>
      </c>
    </row>
    <row r="692" spans="1:21" x14ac:dyDescent="0.3">
      <c r="A692" t="s">
        <v>1681</v>
      </c>
      <c r="B692">
        <v>23.085000000000001</v>
      </c>
      <c r="C692">
        <v>4.2699999999999996</v>
      </c>
      <c r="D692" t="s">
        <v>2381</v>
      </c>
      <c r="E692" t="s">
        <v>2380</v>
      </c>
      <c r="F692" t="s">
        <v>2380</v>
      </c>
      <c r="G692">
        <v>2</v>
      </c>
      <c r="H692" t="s">
        <v>2380</v>
      </c>
      <c r="L692" t="s">
        <v>1681</v>
      </c>
      <c r="M692" t="str">
        <f t="shared" si="40"/>
        <v>Yes</v>
      </c>
      <c r="N692" t="str">
        <f t="shared" si="41"/>
        <v>No</v>
      </c>
      <c r="O692">
        <v>23.085000000000001</v>
      </c>
      <c r="P692" t="str">
        <f t="shared" si="42"/>
        <v>Normal Weight</v>
      </c>
      <c r="Q692">
        <v>4.2699999999999996</v>
      </c>
      <c r="R692" t="str">
        <f t="shared" si="43"/>
        <v>Normal</v>
      </c>
      <c r="S692" t="s">
        <v>2380</v>
      </c>
      <c r="T692" t="s">
        <v>2380</v>
      </c>
      <c r="U692">
        <v>2</v>
      </c>
    </row>
    <row r="693" spans="1:21" x14ac:dyDescent="0.3">
      <c r="A693" t="s">
        <v>1680</v>
      </c>
      <c r="B693">
        <v>21.66</v>
      </c>
      <c r="C693">
        <v>5.2</v>
      </c>
      <c r="D693" t="s">
        <v>2381</v>
      </c>
      <c r="E693" t="s">
        <v>2380</v>
      </c>
      <c r="F693" t="s">
        <v>2380</v>
      </c>
      <c r="G693">
        <v>2</v>
      </c>
      <c r="H693" t="s">
        <v>2380</v>
      </c>
      <c r="L693" t="s">
        <v>1680</v>
      </c>
      <c r="M693" t="str">
        <f t="shared" si="40"/>
        <v>Yes</v>
      </c>
      <c r="N693" t="str">
        <f t="shared" si="41"/>
        <v>No</v>
      </c>
      <c r="O693">
        <v>21.66</v>
      </c>
      <c r="P693" t="str">
        <f t="shared" si="42"/>
        <v>Normal Weight</v>
      </c>
      <c r="Q693">
        <v>5.2</v>
      </c>
      <c r="R693" t="str">
        <f t="shared" si="43"/>
        <v>Normal</v>
      </c>
      <c r="S693" t="s">
        <v>2380</v>
      </c>
      <c r="T693" t="s">
        <v>2380</v>
      </c>
      <c r="U693">
        <v>2</v>
      </c>
    </row>
    <row r="694" spans="1:21" x14ac:dyDescent="0.3">
      <c r="A694" t="s">
        <v>1679</v>
      </c>
      <c r="B694">
        <v>36.47</v>
      </c>
      <c r="C694">
        <v>8.23</v>
      </c>
      <c r="D694" t="s">
        <v>2381</v>
      </c>
      <c r="E694" t="s">
        <v>2380</v>
      </c>
      <c r="F694" t="s">
        <v>2380</v>
      </c>
      <c r="G694">
        <v>0</v>
      </c>
      <c r="H694" t="s">
        <v>2380</v>
      </c>
      <c r="L694" t="s">
        <v>1679</v>
      </c>
      <c r="M694" t="str">
        <f t="shared" si="40"/>
        <v>Yes</v>
      </c>
      <c r="N694" t="str">
        <f t="shared" si="41"/>
        <v>No</v>
      </c>
      <c r="O694">
        <v>36.47</v>
      </c>
      <c r="P694" t="str">
        <f t="shared" si="42"/>
        <v>Obesity</v>
      </c>
      <c r="Q694">
        <v>8.23</v>
      </c>
      <c r="R694" t="str">
        <f t="shared" si="43"/>
        <v>Diabetes</v>
      </c>
      <c r="S694" t="s">
        <v>2380</v>
      </c>
      <c r="T694" t="s">
        <v>2380</v>
      </c>
      <c r="U694">
        <v>0</v>
      </c>
    </row>
    <row r="695" spans="1:21" x14ac:dyDescent="0.3">
      <c r="A695" t="s">
        <v>1678</v>
      </c>
      <c r="B695">
        <v>36.08</v>
      </c>
      <c r="C695">
        <v>10.33</v>
      </c>
      <c r="D695" t="s">
        <v>2381</v>
      </c>
      <c r="E695" t="s">
        <v>2380</v>
      </c>
      <c r="F695" t="s">
        <v>2380</v>
      </c>
      <c r="G695">
        <v>0</v>
      </c>
      <c r="H695" t="s">
        <v>2380</v>
      </c>
      <c r="L695" t="s">
        <v>1678</v>
      </c>
      <c r="M695" t="str">
        <f t="shared" si="40"/>
        <v>Yes</v>
      </c>
      <c r="N695" t="str">
        <f t="shared" si="41"/>
        <v>No</v>
      </c>
      <c r="O695">
        <v>36.08</v>
      </c>
      <c r="P695" t="str">
        <f t="shared" si="42"/>
        <v>Obesity</v>
      </c>
      <c r="Q695">
        <v>10.33</v>
      </c>
      <c r="R695" t="str">
        <f t="shared" si="43"/>
        <v>Diabetes</v>
      </c>
      <c r="S695" t="s">
        <v>2380</v>
      </c>
      <c r="T695" t="s">
        <v>2380</v>
      </c>
      <c r="U695">
        <v>0</v>
      </c>
    </row>
    <row r="696" spans="1:21" x14ac:dyDescent="0.3">
      <c r="A696" t="s">
        <v>1677</v>
      </c>
      <c r="B696">
        <v>23.18</v>
      </c>
      <c r="C696">
        <v>6.13</v>
      </c>
      <c r="D696" t="s">
        <v>2380</v>
      </c>
      <c r="E696" t="s">
        <v>2380</v>
      </c>
      <c r="F696" t="s">
        <v>2380</v>
      </c>
      <c r="G696">
        <v>0</v>
      </c>
      <c r="H696" t="s">
        <v>2380</v>
      </c>
      <c r="L696" t="s">
        <v>1677</v>
      </c>
      <c r="M696" t="str">
        <f t="shared" si="40"/>
        <v>No</v>
      </c>
      <c r="N696" t="str">
        <f t="shared" si="41"/>
        <v>No</v>
      </c>
      <c r="O696">
        <v>23.18</v>
      </c>
      <c r="P696" t="str">
        <f t="shared" si="42"/>
        <v>Normal Weight</v>
      </c>
      <c r="Q696">
        <v>6.13</v>
      </c>
      <c r="R696" t="str">
        <f t="shared" si="43"/>
        <v>Prediabetes</v>
      </c>
      <c r="S696" t="s">
        <v>2380</v>
      </c>
      <c r="T696" t="s">
        <v>2380</v>
      </c>
      <c r="U696">
        <v>0</v>
      </c>
    </row>
    <row r="697" spans="1:21" x14ac:dyDescent="0.3">
      <c r="A697" t="s">
        <v>1676</v>
      </c>
      <c r="B697">
        <v>39.159999999999997</v>
      </c>
      <c r="C697">
        <v>8.08</v>
      </c>
      <c r="D697" t="s">
        <v>2380</v>
      </c>
      <c r="E697" t="s">
        <v>2380</v>
      </c>
      <c r="F697" t="s">
        <v>2380</v>
      </c>
      <c r="G697">
        <v>3</v>
      </c>
      <c r="H697" t="s">
        <v>2380</v>
      </c>
      <c r="L697" t="s">
        <v>1676</v>
      </c>
      <c r="M697" t="str">
        <f t="shared" si="40"/>
        <v>No</v>
      </c>
      <c r="N697" t="str">
        <f t="shared" si="41"/>
        <v>No</v>
      </c>
      <c r="O697">
        <v>39.159999999999997</v>
      </c>
      <c r="P697" t="str">
        <f t="shared" si="42"/>
        <v>Obesity</v>
      </c>
      <c r="Q697">
        <v>8.08</v>
      </c>
      <c r="R697" t="str">
        <f t="shared" si="43"/>
        <v>Diabetes</v>
      </c>
      <c r="S697" t="s">
        <v>2380</v>
      </c>
      <c r="T697" t="s">
        <v>2380</v>
      </c>
      <c r="U697">
        <v>3</v>
      </c>
    </row>
    <row r="698" spans="1:21" x14ac:dyDescent="0.3">
      <c r="A698" t="s">
        <v>1675</v>
      </c>
      <c r="B698">
        <v>38.19</v>
      </c>
      <c r="C698">
        <v>10.49</v>
      </c>
      <c r="D698" t="s">
        <v>2380</v>
      </c>
      <c r="E698" t="s">
        <v>2380</v>
      </c>
      <c r="F698" t="s">
        <v>2380</v>
      </c>
      <c r="G698">
        <v>3</v>
      </c>
      <c r="H698" t="s">
        <v>2380</v>
      </c>
      <c r="L698" t="s">
        <v>1675</v>
      </c>
      <c r="M698" t="str">
        <f t="shared" si="40"/>
        <v>No</v>
      </c>
      <c r="N698" t="str">
        <f t="shared" si="41"/>
        <v>No</v>
      </c>
      <c r="O698">
        <v>38.19</v>
      </c>
      <c r="P698" t="str">
        <f t="shared" si="42"/>
        <v>Obesity</v>
      </c>
      <c r="Q698">
        <v>10.49</v>
      </c>
      <c r="R698" t="str">
        <f t="shared" si="43"/>
        <v>Diabetes</v>
      </c>
      <c r="S698" t="s">
        <v>2380</v>
      </c>
      <c r="T698" t="s">
        <v>2380</v>
      </c>
      <c r="U698">
        <v>3</v>
      </c>
    </row>
    <row r="699" spans="1:21" x14ac:dyDescent="0.3">
      <c r="A699" t="s">
        <v>1674</v>
      </c>
      <c r="B699">
        <v>26.41</v>
      </c>
      <c r="C699">
        <v>8.11</v>
      </c>
      <c r="D699" t="s">
        <v>2380</v>
      </c>
      <c r="E699" t="s">
        <v>2380</v>
      </c>
      <c r="F699" t="s">
        <v>2380</v>
      </c>
      <c r="G699">
        <v>3</v>
      </c>
      <c r="H699" t="s">
        <v>2380</v>
      </c>
      <c r="L699" t="s">
        <v>1674</v>
      </c>
      <c r="M699" t="str">
        <f t="shared" si="40"/>
        <v>No</v>
      </c>
      <c r="N699" t="str">
        <f t="shared" si="41"/>
        <v>No</v>
      </c>
      <c r="O699">
        <v>26.41</v>
      </c>
      <c r="P699" t="str">
        <f t="shared" si="42"/>
        <v>Over Weight</v>
      </c>
      <c r="Q699">
        <v>8.11</v>
      </c>
      <c r="R699" t="str">
        <f t="shared" si="43"/>
        <v>Diabetes</v>
      </c>
      <c r="S699" t="s">
        <v>2380</v>
      </c>
      <c r="T699" t="s">
        <v>2380</v>
      </c>
      <c r="U699">
        <v>3</v>
      </c>
    </row>
    <row r="700" spans="1:21" x14ac:dyDescent="0.3">
      <c r="A700" t="s">
        <v>1673</v>
      </c>
      <c r="B700">
        <v>28.785</v>
      </c>
      <c r="C700">
        <v>6.6</v>
      </c>
      <c r="D700" t="s">
        <v>2380</v>
      </c>
      <c r="E700" t="s">
        <v>2380</v>
      </c>
      <c r="F700" t="s">
        <v>2380</v>
      </c>
      <c r="G700">
        <v>0</v>
      </c>
      <c r="H700" t="s">
        <v>2380</v>
      </c>
      <c r="L700" t="s">
        <v>1673</v>
      </c>
      <c r="M700" t="str">
        <f t="shared" si="40"/>
        <v>No</v>
      </c>
      <c r="N700" t="str">
        <f t="shared" si="41"/>
        <v>No</v>
      </c>
      <c r="O700">
        <v>28.785</v>
      </c>
      <c r="P700" t="str">
        <f t="shared" si="42"/>
        <v>Over Weight</v>
      </c>
      <c r="Q700">
        <v>6.6</v>
      </c>
      <c r="R700" t="str">
        <f t="shared" si="43"/>
        <v>Diabetes</v>
      </c>
      <c r="S700" t="s">
        <v>2380</v>
      </c>
      <c r="T700" t="s">
        <v>2380</v>
      </c>
      <c r="U700">
        <v>0</v>
      </c>
    </row>
    <row r="701" spans="1:21" x14ac:dyDescent="0.3">
      <c r="A701" t="s">
        <v>1672</v>
      </c>
      <c r="B701">
        <v>26.695</v>
      </c>
      <c r="C701">
        <v>10.14</v>
      </c>
      <c r="D701" t="s">
        <v>2381</v>
      </c>
      <c r="E701" t="s">
        <v>2380</v>
      </c>
      <c r="F701" t="s">
        <v>2382</v>
      </c>
      <c r="G701">
        <v>1</v>
      </c>
      <c r="H701" t="s">
        <v>2380</v>
      </c>
      <c r="L701" t="s">
        <v>1672</v>
      </c>
      <c r="M701" t="str">
        <f t="shared" si="40"/>
        <v>Yes</v>
      </c>
      <c r="N701" t="str">
        <f t="shared" si="41"/>
        <v>No</v>
      </c>
      <c r="O701">
        <v>26.695</v>
      </c>
      <c r="P701" t="str">
        <f t="shared" si="42"/>
        <v>Over Weight</v>
      </c>
      <c r="Q701">
        <v>10.14</v>
      </c>
      <c r="R701" t="str">
        <f t="shared" si="43"/>
        <v>Diabetes</v>
      </c>
      <c r="S701" t="s">
        <v>2380</v>
      </c>
      <c r="T701" t="s">
        <v>2382</v>
      </c>
      <c r="U701">
        <v>1</v>
      </c>
    </row>
    <row r="702" spans="1:21" x14ac:dyDescent="0.3">
      <c r="A702" t="s">
        <v>1671</v>
      </c>
      <c r="B702">
        <v>32.799999999999997</v>
      </c>
      <c r="C702">
        <v>6.06</v>
      </c>
      <c r="D702" t="s">
        <v>2381</v>
      </c>
      <c r="E702" t="s">
        <v>2380</v>
      </c>
      <c r="F702" t="s">
        <v>2380</v>
      </c>
      <c r="G702">
        <v>1</v>
      </c>
      <c r="H702" t="s">
        <v>2380</v>
      </c>
      <c r="L702" t="s">
        <v>1671</v>
      </c>
      <c r="M702" t="str">
        <f t="shared" si="40"/>
        <v>Yes</v>
      </c>
      <c r="N702" t="str">
        <f t="shared" si="41"/>
        <v>No</v>
      </c>
      <c r="O702">
        <v>32.799999999999997</v>
      </c>
      <c r="P702" t="str">
        <f t="shared" si="42"/>
        <v>Obesity</v>
      </c>
      <c r="Q702">
        <v>6.06</v>
      </c>
      <c r="R702" t="str">
        <f t="shared" si="43"/>
        <v>Prediabetes</v>
      </c>
      <c r="S702" t="s">
        <v>2380</v>
      </c>
      <c r="T702" t="s">
        <v>2380</v>
      </c>
      <c r="U702">
        <v>1</v>
      </c>
    </row>
    <row r="703" spans="1:21" x14ac:dyDescent="0.3">
      <c r="A703" t="s">
        <v>1670</v>
      </c>
      <c r="B703">
        <v>35.869999999999997</v>
      </c>
      <c r="C703">
        <v>9.91</v>
      </c>
      <c r="D703" t="s">
        <v>2381</v>
      </c>
      <c r="E703" t="s">
        <v>2380</v>
      </c>
      <c r="F703" t="s">
        <v>2380</v>
      </c>
      <c r="G703">
        <v>0</v>
      </c>
      <c r="H703" t="s">
        <v>2380</v>
      </c>
      <c r="L703" t="s">
        <v>1670</v>
      </c>
      <c r="M703" t="str">
        <f t="shared" si="40"/>
        <v>Yes</v>
      </c>
      <c r="N703" t="str">
        <f t="shared" si="41"/>
        <v>No</v>
      </c>
      <c r="O703">
        <v>35.869999999999997</v>
      </c>
      <c r="P703" t="str">
        <f t="shared" si="42"/>
        <v>Obesity</v>
      </c>
      <c r="Q703">
        <v>9.91</v>
      </c>
      <c r="R703" t="str">
        <f t="shared" si="43"/>
        <v>Diabetes</v>
      </c>
      <c r="S703" t="s">
        <v>2380</v>
      </c>
      <c r="T703" t="s">
        <v>2380</v>
      </c>
      <c r="U703">
        <v>0</v>
      </c>
    </row>
    <row r="704" spans="1:21" x14ac:dyDescent="0.3">
      <c r="A704" t="s">
        <v>1669</v>
      </c>
      <c r="B704">
        <v>21.66</v>
      </c>
      <c r="C704">
        <v>4.1399999999999997</v>
      </c>
      <c r="D704" t="s">
        <v>2381</v>
      </c>
      <c r="E704" t="s">
        <v>2380</v>
      </c>
      <c r="F704" t="s">
        <v>2380</v>
      </c>
      <c r="G704">
        <v>2</v>
      </c>
      <c r="H704" t="s">
        <v>2380</v>
      </c>
      <c r="L704" t="s">
        <v>1669</v>
      </c>
      <c r="M704" t="str">
        <f t="shared" si="40"/>
        <v>Yes</v>
      </c>
      <c r="N704" t="str">
        <f t="shared" si="41"/>
        <v>No</v>
      </c>
      <c r="O704">
        <v>21.66</v>
      </c>
      <c r="P704" t="str">
        <f t="shared" si="42"/>
        <v>Normal Weight</v>
      </c>
      <c r="Q704">
        <v>4.1399999999999997</v>
      </c>
      <c r="R704" t="str">
        <f t="shared" si="43"/>
        <v>Normal</v>
      </c>
      <c r="S704" t="s">
        <v>2380</v>
      </c>
      <c r="T704" t="s">
        <v>2380</v>
      </c>
      <c r="U704">
        <v>2</v>
      </c>
    </row>
    <row r="705" spans="1:21" x14ac:dyDescent="0.3">
      <c r="A705" t="s">
        <v>1668</v>
      </c>
      <c r="B705">
        <v>37.72</v>
      </c>
      <c r="C705">
        <v>4.38</v>
      </c>
      <c r="D705" t="s">
        <v>2381</v>
      </c>
      <c r="E705" t="s">
        <v>2380</v>
      </c>
      <c r="F705" t="s">
        <v>2382</v>
      </c>
      <c r="G705">
        <v>1</v>
      </c>
      <c r="H705" t="s">
        <v>2380</v>
      </c>
      <c r="L705" t="s">
        <v>1668</v>
      </c>
      <c r="M705" t="str">
        <f t="shared" si="40"/>
        <v>Yes</v>
      </c>
      <c r="N705" t="str">
        <f t="shared" si="41"/>
        <v>No</v>
      </c>
      <c r="O705">
        <v>37.72</v>
      </c>
      <c r="P705" t="str">
        <f t="shared" si="42"/>
        <v>Obesity</v>
      </c>
      <c r="Q705">
        <v>4.38</v>
      </c>
      <c r="R705" t="str">
        <f t="shared" si="43"/>
        <v>Normal</v>
      </c>
      <c r="S705" t="s">
        <v>2380</v>
      </c>
      <c r="T705" t="s">
        <v>2382</v>
      </c>
      <c r="U705">
        <v>1</v>
      </c>
    </row>
    <row r="706" spans="1:21" x14ac:dyDescent="0.3">
      <c r="A706" t="s">
        <v>1667</v>
      </c>
      <c r="B706">
        <v>39.700000000000003</v>
      </c>
      <c r="C706">
        <v>9.83</v>
      </c>
      <c r="D706" t="s">
        <v>2380</v>
      </c>
      <c r="E706" t="s">
        <v>2380</v>
      </c>
      <c r="F706" t="s">
        <v>2380</v>
      </c>
      <c r="G706">
        <v>3</v>
      </c>
      <c r="H706" t="s">
        <v>2380</v>
      </c>
      <c r="L706" t="s">
        <v>1667</v>
      </c>
      <c r="M706" t="str">
        <f t="shared" si="40"/>
        <v>No</v>
      </c>
      <c r="N706" t="str">
        <f t="shared" si="41"/>
        <v>No</v>
      </c>
      <c r="O706">
        <v>39.700000000000003</v>
      </c>
      <c r="P706" t="str">
        <f t="shared" si="42"/>
        <v>Obesity</v>
      </c>
      <c r="Q706">
        <v>9.83</v>
      </c>
      <c r="R706" t="str">
        <f t="shared" si="43"/>
        <v>Diabetes</v>
      </c>
      <c r="S706" t="s">
        <v>2380</v>
      </c>
      <c r="T706" t="s">
        <v>2380</v>
      </c>
      <c r="U706">
        <v>3</v>
      </c>
    </row>
    <row r="707" spans="1:21" x14ac:dyDescent="0.3">
      <c r="A707" t="s">
        <v>1666</v>
      </c>
      <c r="B707">
        <v>35.97</v>
      </c>
      <c r="C707">
        <v>11.08</v>
      </c>
      <c r="D707" t="s">
        <v>2380</v>
      </c>
      <c r="E707" t="s">
        <v>2380</v>
      </c>
      <c r="F707" t="s">
        <v>2380</v>
      </c>
      <c r="G707">
        <v>3</v>
      </c>
      <c r="H707" t="s">
        <v>2380</v>
      </c>
      <c r="L707" t="s">
        <v>1666</v>
      </c>
      <c r="M707" t="str">
        <f t="shared" ref="M707:M770" si="44">PROPER(D707)</f>
        <v>No</v>
      </c>
      <c r="N707" t="str">
        <f t="shared" ref="N707:N770" si="45">PROPER(H707)</f>
        <v>No</v>
      </c>
      <c r="O707">
        <v>35.97</v>
      </c>
      <c r="P707" t="str">
        <f t="shared" si="42"/>
        <v>Obesity</v>
      </c>
      <c r="Q707">
        <v>11.08</v>
      </c>
      <c r="R707" t="str">
        <f t="shared" si="43"/>
        <v>Diabetes</v>
      </c>
      <c r="S707" t="s">
        <v>2380</v>
      </c>
      <c r="T707" t="s">
        <v>2380</v>
      </c>
      <c r="U707">
        <v>3</v>
      </c>
    </row>
    <row r="708" spans="1:21" x14ac:dyDescent="0.3">
      <c r="A708" t="s">
        <v>1665</v>
      </c>
      <c r="B708">
        <v>37.85</v>
      </c>
      <c r="C708">
        <v>11.01</v>
      </c>
      <c r="D708" t="s">
        <v>2380</v>
      </c>
      <c r="E708" t="s">
        <v>2380</v>
      </c>
      <c r="F708" t="s">
        <v>2380</v>
      </c>
      <c r="G708">
        <v>0</v>
      </c>
      <c r="H708" t="s">
        <v>2380</v>
      </c>
      <c r="L708" t="s">
        <v>1665</v>
      </c>
      <c r="M708" t="str">
        <f t="shared" si="44"/>
        <v>No</v>
      </c>
      <c r="N708" t="str">
        <f t="shared" si="45"/>
        <v>No</v>
      </c>
      <c r="O708">
        <v>37.85</v>
      </c>
      <c r="P708" t="str">
        <f t="shared" ref="P708:P771" si="46">IF(O708&lt;18.5,"Under Weight",IF(O708&lt;25,"Normal Weight",IF(O708&lt;30,"Over Weight","Obesity")))</f>
        <v>Obesity</v>
      </c>
      <c r="Q708">
        <v>11.01</v>
      </c>
      <c r="R708" t="str">
        <f t="shared" ref="R708:R771" si="47">IF(Q708&lt;5.7,"Normal",IF(Q708&lt;6.5,"Prediabetes","Diabetes"))</f>
        <v>Diabetes</v>
      </c>
      <c r="S708" t="s">
        <v>2380</v>
      </c>
      <c r="T708" t="s">
        <v>2380</v>
      </c>
      <c r="U708">
        <v>0</v>
      </c>
    </row>
    <row r="709" spans="1:21" x14ac:dyDescent="0.3">
      <c r="A709" t="s">
        <v>1664</v>
      </c>
      <c r="B709">
        <v>21.66</v>
      </c>
      <c r="C709">
        <v>4.37</v>
      </c>
      <c r="D709" t="s">
        <v>2380</v>
      </c>
      <c r="E709" t="s">
        <v>2381</v>
      </c>
      <c r="F709" t="s">
        <v>2380</v>
      </c>
      <c r="G709">
        <v>1</v>
      </c>
      <c r="H709" t="s">
        <v>2381</v>
      </c>
      <c r="L709" t="s">
        <v>1664</v>
      </c>
      <c r="M709" t="str">
        <f t="shared" si="44"/>
        <v>No</v>
      </c>
      <c r="N709" t="str">
        <f t="shared" si="45"/>
        <v>Yes</v>
      </c>
      <c r="O709">
        <v>21.66</v>
      </c>
      <c r="P709" t="str">
        <f t="shared" si="46"/>
        <v>Normal Weight</v>
      </c>
      <c r="Q709">
        <v>4.37</v>
      </c>
      <c r="R709" t="str">
        <f t="shared" si="47"/>
        <v>Normal</v>
      </c>
      <c r="S709" t="s">
        <v>2381</v>
      </c>
      <c r="T709" t="s">
        <v>2380</v>
      </c>
      <c r="U709">
        <v>1</v>
      </c>
    </row>
    <row r="710" spans="1:21" x14ac:dyDescent="0.3">
      <c r="A710" t="s">
        <v>1663</v>
      </c>
      <c r="B710">
        <v>39.369999999999997</v>
      </c>
      <c r="C710">
        <v>5.91</v>
      </c>
      <c r="D710" t="s">
        <v>2380</v>
      </c>
      <c r="E710" t="s">
        <v>2380</v>
      </c>
      <c r="F710" t="s">
        <v>2380</v>
      </c>
      <c r="G710">
        <v>2</v>
      </c>
      <c r="H710" t="s">
        <v>2380</v>
      </c>
      <c r="L710" t="s">
        <v>1663</v>
      </c>
      <c r="M710" t="str">
        <f t="shared" si="44"/>
        <v>No</v>
      </c>
      <c r="N710" t="str">
        <f t="shared" si="45"/>
        <v>No</v>
      </c>
      <c r="O710">
        <v>39.369999999999997</v>
      </c>
      <c r="P710" t="str">
        <f t="shared" si="46"/>
        <v>Obesity</v>
      </c>
      <c r="Q710">
        <v>5.91</v>
      </c>
      <c r="R710" t="str">
        <f t="shared" si="47"/>
        <v>Prediabetes</v>
      </c>
      <c r="S710" t="s">
        <v>2380</v>
      </c>
      <c r="T710" t="s">
        <v>2380</v>
      </c>
      <c r="U710">
        <v>2</v>
      </c>
    </row>
    <row r="711" spans="1:21" x14ac:dyDescent="0.3">
      <c r="A711" t="s">
        <v>1662</v>
      </c>
      <c r="B711">
        <v>40.880000000000003</v>
      </c>
      <c r="C711">
        <v>7.65</v>
      </c>
      <c r="D711" t="s">
        <v>2380</v>
      </c>
      <c r="E711" t="s">
        <v>2380</v>
      </c>
      <c r="F711" t="s">
        <v>2380</v>
      </c>
      <c r="G711">
        <v>0</v>
      </c>
      <c r="H711" t="s">
        <v>2380</v>
      </c>
      <c r="L711" t="s">
        <v>1662</v>
      </c>
      <c r="M711" t="str">
        <f t="shared" si="44"/>
        <v>No</v>
      </c>
      <c r="N711" t="str">
        <f t="shared" si="45"/>
        <v>No</v>
      </c>
      <c r="O711">
        <v>40.880000000000003</v>
      </c>
      <c r="P711" t="str">
        <f t="shared" si="46"/>
        <v>Obesity</v>
      </c>
      <c r="Q711">
        <v>7.65</v>
      </c>
      <c r="R711" t="str">
        <f t="shared" si="47"/>
        <v>Diabetes</v>
      </c>
      <c r="S711" t="s">
        <v>2380</v>
      </c>
      <c r="T711" t="s">
        <v>2380</v>
      </c>
      <c r="U711">
        <v>0</v>
      </c>
    </row>
    <row r="712" spans="1:21" x14ac:dyDescent="0.3">
      <c r="A712" t="s">
        <v>1661</v>
      </c>
      <c r="B712">
        <v>26.22</v>
      </c>
      <c r="C712">
        <v>5.37</v>
      </c>
      <c r="D712" t="s">
        <v>2381</v>
      </c>
      <c r="E712" t="s">
        <v>2380</v>
      </c>
      <c r="F712" t="s">
        <v>2380</v>
      </c>
      <c r="G712">
        <v>2</v>
      </c>
      <c r="H712" t="s">
        <v>2380</v>
      </c>
      <c r="L712" t="s">
        <v>1661</v>
      </c>
      <c r="M712" t="str">
        <f t="shared" si="44"/>
        <v>Yes</v>
      </c>
      <c r="N712" t="str">
        <f t="shared" si="45"/>
        <v>No</v>
      </c>
      <c r="O712">
        <v>26.22</v>
      </c>
      <c r="P712" t="str">
        <f t="shared" si="46"/>
        <v>Over Weight</v>
      </c>
      <c r="Q712">
        <v>5.37</v>
      </c>
      <c r="R712" t="str">
        <f t="shared" si="47"/>
        <v>Normal</v>
      </c>
      <c r="S712" t="s">
        <v>2380</v>
      </c>
      <c r="T712" t="s">
        <v>2380</v>
      </c>
      <c r="U712">
        <v>2</v>
      </c>
    </row>
    <row r="713" spans="1:21" x14ac:dyDescent="0.3">
      <c r="A713" t="s">
        <v>1660</v>
      </c>
      <c r="B713">
        <v>25.08</v>
      </c>
      <c r="C713">
        <v>5.75</v>
      </c>
      <c r="D713" t="s">
        <v>2381</v>
      </c>
      <c r="E713" t="s">
        <v>2380</v>
      </c>
      <c r="F713" t="s">
        <v>2380</v>
      </c>
      <c r="G713">
        <v>2</v>
      </c>
      <c r="H713" t="s">
        <v>2380</v>
      </c>
      <c r="L713" t="s">
        <v>1660</v>
      </c>
      <c r="M713" t="str">
        <f t="shared" si="44"/>
        <v>Yes</v>
      </c>
      <c r="N713" t="str">
        <f t="shared" si="45"/>
        <v>No</v>
      </c>
      <c r="O713">
        <v>25.08</v>
      </c>
      <c r="P713" t="str">
        <f t="shared" si="46"/>
        <v>Over Weight</v>
      </c>
      <c r="Q713">
        <v>5.75</v>
      </c>
      <c r="R713" t="str">
        <f t="shared" si="47"/>
        <v>Prediabetes</v>
      </c>
      <c r="S713" t="s">
        <v>2380</v>
      </c>
      <c r="T713" t="s">
        <v>2380</v>
      </c>
      <c r="U713">
        <v>2</v>
      </c>
    </row>
    <row r="714" spans="1:21" x14ac:dyDescent="0.3">
      <c r="A714" t="s">
        <v>1659</v>
      </c>
      <c r="B714">
        <v>39.1</v>
      </c>
      <c r="C714">
        <v>6.79</v>
      </c>
      <c r="D714" t="s">
        <v>2381</v>
      </c>
      <c r="E714" t="s">
        <v>2380</v>
      </c>
      <c r="F714" t="s">
        <v>2380</v>
      </c>
      <c r="G714">
        <v>2</v>
      </c>
      <c r="H714" t="s">
        <v>2380</v>
      </c>
      <c r="L714" t="s">
        <v>1659</v>
      </c>
      <c r="M714" t="str">
        <f t="shared" si="44"/>
        <v>Yes</v>
      </c>
      <c r="N714" t="str">
        <f t="shared" si="45"/>
        <v>No</v>
      </c>
      <c r="O714">
        <v>39.1</v>
      </c>
      <c r="P714" t="str">
        <f t="shared" si="46"/>
        <v>Obesity</v>
      </c>
      <c r="Q714">
        <v>6.79</v>
      </c>
      <c r="R714" t="str">
        <f t="shared" si="47"/>
        <v>Diabetes</v>
      </c>
      <c r="S714" t="s">
        <v>2380</v>
      </c>
      <c r="T714" t="s">
        <v>2380</v>
      </c>
      <c r="U714">
        <v>2</v>
      </c>
    </row>
    <row r="715" spans="1:21" x14ac:dyDescent="0.3">
      <c r="A715" t="s">
        <v>1658</v>
      </c>
      <c r="B715">
        <v>37.905000000000001</v>
      </c>
      <c r="C715">
        <v>7.03</v>
      </c>
      <c r="D715" t="s">
        <v>2380</v>
      </c>
      <c r="E715" t="s">
        <v>2380</v>
      </c>
      <c r="F715" t="s">
        <v>2380</v>
      </c>
      <c r="G715">
        <v>3</v>
      </c>
      <c r="H715" t="s">
        <v>2380</v>
      </c>
      <c r="L715" t="s">
        <v>1658</v>
      </c>
      <c r="M715" t="str">
        <f t="shared" si="44"/>
        <v>No</v>
      </c>
      <c r="N715" t="str">
        <f t="shared" si="45"/>
        <v>No</v>
      </c>
      <c r="O715">
        <v>37.905000000000001</v>
      </c>
      <c r="P715" t="str">
        <f t="shared" si="46"/>
        <v>Obesity</v>
      </c>
      <c r="Q715">
        <v>7.03</v>
      </c>
      <c r="R715" t="str">
        <f t="shared" si="47"/>
        <v>Diabetes</v>
      </c>
      <c r="S715" t="s">
        <v>2380</v>
      </c>
      <c r="T715" t="s">
        <v>2380</v>
      </c>
      <c r="U715">
        <v>3</v>
      </c>
    </row>
    <row r="716" spans="1:21" x14ac:dyDescent="0.3">
      <c r="A716" t="s">
        <v>1657</v>
      </c>
      <c r="B716">
        <v>43.35</v>
      </c>
      <c r="C716">
        <v>5.41</v>
      </c>
      <c r="D716" t="s">
        <v>2381</v>
      </c>
      <c r="E716" t="s">
        <v>2380</v>
      </c>
      <c r="F716" t="s">
        <v>2382</v>
      </c>
      <c r="G716">
        <v>1</v>
      </c>
      <c r="H716" t="s">
        <v>2380</v>
      </c>
      <c r="L716" t="s">
        <v>1657</v>
      </c>
      <c r="M716" t="str">
        <f t="shared" si="44"/>
        <v>Yes</v>
      </c>
      <c r="N716" t="str">
        <f t="shared" si="45"/>
        <v>No</v>
      </c>
      <c r="O716">
        <v>43.35</v>
      </c>
      <c r="P716" t="str">
        <f t="shared" si="46"/>
        <v>Obesity</v>
      </c>
      <c r="Q716">
        <v>5.41</v>
      </c>
      <c r="R716" t="str">
        <f t="shared" si="47"/>
        <v>Normal</v>
      </c>
      <c r="S716" t="s">
        <v>2380</v>
      </c>
      <c r="T716" t="s">
        <v>2382</v>
      </c>
      <c r="U716">
        <v>1</v>
      </c>
    </row>
    <row r="717" spans="1:21" x14ac:dyDescent="0.3">
      <c r="A717" t="s">
        <v>1656</v>
      </c>
      <c r="B717">
        <v>36.15</v>
      </c>
      <c r="C717">
        <v>8.0500000000000007</v>
      </c>
      <c r="D717" t="s">
        <v>2380</v>
      </c>
      <c r="E717" t="s">
        <v>2380</v>
      </c>
      <c r="F717" t="s">
        <v>2380</v>
      </c>
      <c r="G717">
        <v>0</v>
      </c>
      <c r="H717" t="s">
        <v>2380</v>
      </c>
      <c r="L717" t="s">
        <v>1656</v>
      </c>
      <c r="M717" t="str">
        <f t="shared" si="44"/>
        <v>No</v>
      </c>
      <c r="N717" t="str">
        <f t="shared" si="45"/>
        <v>No</v>
      </c>
      <c r="O717">
        <v>36.15</v>
      </c>
      <c r="P717" t="str">
        <f t="shared" si="46"/>
        <v>Obesity</v>
      </c>
      <c r="Q717">
        <v>8.0500000000000007</v>
      </c>
      <c r="R717" t="str">
        <f t="shared" si="47"/>
        <v>Diabetes</v>
      </c>
      <c r="S717" t="s">
        <v>2380</v>
      </c>
      <c r="T717" t="s">
        <v>2380</v>
      </c>
      <c r="U717">
        <v>0</v>
      </c>
    </row>
    <row r="718" spans="1:21" x14ac:dyDescent="0.3">
      <c r="A718" t="s">
        <v>1655</v>
      </c>
      <c r="B718">
        <v>44.98</v>
      </c>
      <c r="C718">
        <v>5.94</v>
      </c>
      <c r="D718" t="s">
        <v>2380</v>
      </c>
      <c r="E718" t="s">
        <v>2380</v>
      </c>
      <c r="F718" t="s">
        <v>2380</v>
      </c>
      <c r="G718">
        <v>1</v>
      </c>
      <c r="H718" t="s">
        <v>2380</v>
      </c>
      <c r="L718" t="s">
        <v>1655</v>
      </c>
      <c r="M718" t="str">
        <f t="shared" si="44"/>
        <v>No</v>
      </c>
      <c r="N718" t="str">
        <f t="shared" si="45"/>
        <v>No</v>
      </c>
      <c r="O718">
        <v>44.98</v>
      </c>
      <c r="P718" t="str">
        <f t="shared" si="46"/>
        <v>Obesity</v>
      </c>
      <c r="Q718">
        <v>5.94</v>
      </c>
      <c r="R718" t="str">
        <f t="shared" si="47"/>
        <v>Prediabetes</v>
      </c>
      <c r="S718" t="s">
        <v>2380</v>
      </c>
      <c r="T718" t="s">
        <v>2380</v>
      </c>
      <c r="U718">
        <v>1</v>
      </c>
    </row>
    <row r="719" spans="1:21" x14ac:dyDescent="0.3">
      <c r="A719" t="s">
        <v>1654</v>
      </c>
      <c r="B719">
        <v>38.28</v>
      </c>
      <c r="C719">
        <v>5.51</v>
      </c>
      <c r="D719" t="s">
        <v>2380</v>
      </c>
      <c r="E719" t="s">
        <v>2381</v>
      </c>
      <c r="F719" t="s">
        <v>2380</v>
      </c>
      <c r="G719">
        <v>1</v>
      </c>
      <c r="H719" t="s">
        <v>2380</v>
      </c>
      <c r="L719" t="s">
        <v>1654</v>
      </c>
      <c r="M719" t="str">
        <f t="shared" si="44"/>
        <v>No</v>
      </c>
      <c r="N719" t="str">
        <f t="shared" si="45"/>
        <v>No</v>
      </c>
      <c r="O719">
        <v>38.28</v>
      </c>
      <c r="P719" t="str">
        <f t="shared" si="46"/>
        <v>Obesity</v>
      </c>
      <c r="Q719">
        <v>5.51</v>
      </c>
      <c r="R719" t="str">
        <f t="shared" si="47"/>
        <v>Normal</v>
      </c>
      <c r="S719" t="s">
        <v>2381</v>
      </c>
      <c r="T719" t="s">
        <v>2380</v>
      </c>
      <c r="U719">
        <v>1</v>
      </c>
    </row>
    <row r="720" spans="1:21" x14ac:dyDescent="0.3">
      <c r="A720" t="s">
        <v>1653</v>
      </c>
      <c r="B720">
        <v>32.299999999999997</v>
      </c>
      <c r="C720">
        <v>6.55</v>
      </c>
      <c r="D720" t="s">
        <v>2381</v>
      </c>
      <c r="E720" t="s">
        <v>2380</v>
      </c>
      <c r="F720" t="s">
        <v>2380</v>
      </c>
      <c r="G720">
        <v>2</v>
      </c>
      <c r="H720" t="s">
        <v>2380</v>
      </c>
      <c r="L720" t="s">
        <v>1653</v>
      </c>
      <c r="M720" t="str">
        <f t="shared" si="44"/>
        <v>Yes</v>
      </c>
      <c r="N720" t="str">
        <f t="shared" si="45"/>
        <v>No</v>
      </c>
      <c r="O720">
        <v>32.299999999999997</v>
      </c>
      <c r="P720" t="str">
        <f t="shared" si="46"/>
        <v>Obesity</v>
      </c>
      <c r="Q720">
        <v>6.55</v>
      </c>
      <c r="R720" t="str">
        <f t="shared" si="47"/>
        <v>Diabetes</v>
      </c>
      <c r="S720" t="s">
        <v>2380</v>
      </c>
      <c r="T720" t="s">
        <v>2380</v>
      </c>
      <c r="U720">
        <v>2</v>
      </c>
    </row>
    <row r="721" spans="1:21" x14ac:dyDescent="0.3">
      <c r="A721" t="s">
        <v>1652</v>
      </c>
      <c r="B721">
        <v>39.51</v>
      </c>
      <c r="C721">
        <v>5.79</v>
      </c>
      <c r="D721" t="s">
        <v>2381</v>
      </c>
      <c r="E721" t="s">
        <v>2380</v>
      </c>
      <c r="F721" t="s">
        <v>2380</v>
      </c>
      <c r="G721">
        <v>0</v>
      </c>
      <c r="H721" t="s">
        <v>2380</v>
      </c>
      <c r="L721" t="s">
        <v>1652</v>
      </c>
      <c r="M721" t="str">
        <f t="shared" si="44"/>
        <v>Yes</v>
      </c>
      <c r="N721" t="str">
        <f t="shared" si="45"/>
        <v>No</v>
      </c>
      <c r="O721">
        <v>39.51</v>
      </c>
      <c r="P721" t="str">
        <f t="shared" si="46"/>
        <v>Obesity</v>
      </c>
      <c r="Q721">
        <v>5.79</v>
      </c>
      <c r="R721" t="str">
        <f t="shared" si="47"/>
        <v>Prediabetes</v>
      </c>
      <c r="S721" t="s">
        <v>2380</v>
      </c>
      <c r="T721" t="s">
        <v>2380</v>
      </c>
      <c r="U721">
        <v>0</v>
      </c>
    </row>
    <row r="722" spans="1:21" x14ac:dyDescent="0.3">
      <c r="A722" t="s">
        <v>1651</v>
      </c>
      <c r="B722">
        <v>50.46</v>
      </c>
      <c r="C722">
        <v>4.5599999999999996</v>
      </c>
      <c r="D722" t="s">
        <v>2380</v>
      </c>
      <c r="E722" t="s">
        <v>2380</v>
      </c>
      <c r="F722" t="s">
        <v>2380</v>
      </c>
      <c r="G722">
        <v>0</v>
      </c>
      <c r="H722" t="s">
        <v>2380</v>
      </c>
      <c r="L722" t="s">
        <v>1651</v>
      </c>
      <c r="M722" t="str">
        <f t="shared" si="44"/>
        <v>No</v>
      </c>
      <c r="N722" t="str">
        <f t="shared" si="45"/>
        <v>No</v>
      </c>
      <c r="O722">
        <v>50.46</v>
      </c>
      <c r="P722" t="str">
        <f t="shared" si="46"/>
        <v>Obesity</v>
      </c>
      <c r="Q722">
        <v>4.5599999999999996</v>
      </c>
      <c r="R722" t="str">
        <f t="shared" si="47"/>
        <v>Normal</v>
      </c>
      <c r="S722" t="s">
        <v>2380</v>
      </c>
      <c r="T722" t="s">
        <v>2380</v>
      </c>
      <c r="U722">
        <v>0</v>
      </c>
    </row>
    <row r="723" spans="1:21" x14ac:dyDescent="0.3">
      <c r="A723" t="s">
        <v>1650</v>
      </c>
      <c r="B723">
        <v>31.73</v>
      </c>
      <c r="C723">
        <v>7</v>
      </c>
      <c r="D723" t="s">
        <v>2380</v>
      </c>
      <c r="E723" t="s">
        <v>2380</v>
      </c>
      <c r="F723" t="s">
        <v>2380</v>
      </c>
      <c r="G723">
        <v>0</v>
      </c>
      <c r="H723" t="s">
        <v>2380</v>
      </c>
      <c r="L723" t="s">
        <v>1650</v>
      </c>
      <c r="M723" t="str">
        <f t="shared" si="44"/>
        <v>No</v>
      </c>
      <c r="N723" t="str">
        <f t="shared" si="45"/>
        <v>No</v>
      </c>
      <c r="O723">
        <v>31.73</v>
      </c>
      <c r="P723" t="str">
        <f t="shared" si="46"/>
        <v>Obesity</v>
      </c>
      <c r="Q723">
        <v>7</v>
      </c>
      <c r="R723" t="str">
        <f t="shared" si="47"/>
        <v>Diabetes</v>
      </c>
      <c r="S723" t="s">
        <v>2380</v>
      </c>
      <c r="T723" t="s">
        <v>2380</v>
      </c>
      <c r="U723">
        <v>0</v>
      </c>
    </row>
    <row r="724" spans="1:21" x14ac:dyDescent="0.3">
      <c r="A724" t="s">
        <v>1649</v>
      </c>
      <c r="B724">
        <v>32.1</v>
      </c>
      <c r="C724">
        <v>6.57</v>
      </c>
      <c r="D724" t="s">
        <v>2381</v>
      </c>
      <c r="E724" t="s">
        <v>2380</v>
      </c>
      <c r="F724" t="s">
        <v>2382</v>
      </c>
      <c r="G724">
        <v>1</v>
      </c>
      <c r="H724" t="s">
        <v>2380</v>
      </c>
      <c r="L724" t="s">
        <v>1649</v>
      </c>
      <c r="M724" t="str">
        <f t="shared" si="44"/>
        <v>Yes</v>
      </c>
      <c r="N724" t="str">
        <f t="shared" si="45"/>
        <v>No</v>
      </c>
      <c r="O724">
        <v>32.1</v>
      </c>
      <c r="P724" t="str">
        <f t="shared" si="46"/>
        <v>Obesity</v>
      </c>
      <c r="Q724">
        <v>6.57</v>
      </c>
      <c r="R724" t="str">
        <f t="shared" si="47"/>
        <v>Diabetes</v>
      </c>
      <c r="S724" t="s">
        <v>2380</v>
      </c>
      <c r="T724" t="s">
        <v>2382</v>
      </c>
      <c r="U724">
        <v>1</v>
      </c>
    </row>
    <row r="725" spans="1:21" x14ac:dyDescent="0.3">
      <c r="A725" t="s">
        <v>1648</v>
      </c>
      <c r="B725">
        <v>27.83</v>
      </c>
      <c r="C725">
        <v>11.61</v>
      </c>
      <c r="D725" t="s">
        <v>2381</v>
      </c>
      <c r="E725" t="s">
        <v>2380</v>
      </c>
      <c r="F725" t="s">
        <v>2382</v>
      </c>
      <c r="G725">
        <v>1</v>
      </c>
      <c r="H725" t="s">
        <v>2380</v>
      </c>
      <c r="L725" t="s">
        <v>1648</v>
      </c>
      <c r="M725" t="str">
        <f t="shared" si="44"/>
        <v>Yes</v>
      </c>
      <c r="N725" t="str">
        <f t="shared" si="45"/>
        <v>No</v>
      </c>
      <c r="O725">
        <v>27.83</v>
      </c>
      <c r="P725" t="str">
        <f t="shared" si="46"/>
        <v>Over Weight</v>
      </c>
      <c r="Q725">
        <v>11.61</v>
      </c>
      <c r="R725" t="str">
        <f t="shared" si="47"/>
        <v>Diabetes</v>
      </c>
      <c r="S725" t="s">
        <v>2380</v>
      </c>
      <c r="T725" t="s">
        <v>2382</v>
      </c>
      <c r="U725">
        <v>1</v>
      </c>
    </row>
    <row r="726" spans="1:21" x14ac:dyDescent="0.3">
      <c r="A726" t="s">
        <v>1647</v>
      </c>
      <c r="B726">
        <v>27.72</v>
      </c>
      <c r="C726">
        <v>8.16</v>
      </c>
      <c r="D726" t="s">
        <v>2381</v>
      </c>
      <c r="E726" t="s">
        <v>2380</v>
      </c>
      <c r="F726" t="s">
        <v>2382</v>
      </c>
      <c r="G726">
        <v>1</v>
      </c>
      <c r="H726" t="s">
        <v>2380</v>
      </c>
      <c r="L726" t="s">
        <v>1647</v>
      </c>
      <c r="M726" t="str">
        <f t="shared" si="44"/>
        <v>Yes</v>
      </c>
      <c r="N726" t="str">
        <f t="shared" si="45"/>
        <v>No</v>
      </c>
      <c r="O726">
        <v>27.72</v>
      </c>
      <c r="P726" t="str">
        <f t="shared" si="46"/>
        <v>Over Weight</v>
      </c>
      <c r="Q726">
        <v>8.16</v>
      </c>
      <c r="R726" t="str">
        <f t="shared" si="47"/>
        <v>Diabetes</v>
      </c>
      <c r="S726" t="s">
        <v>2380</v>
      </c>
      <c r="T726" t="s">
        <v>2382</v>
      </c>
      <c r="U726">
        <v>1</v>
      </c>
    </row>
    <row r="727" spans="1:21" x14ac:dyDescent="0.3">
      <c r="A727" t="s">
        <v>1646</v>
      </c>
      <c r="B727">
        <v>36.765000000000001</v>
      </c>
      <c r="C727">
        <v>4.4800000000000004</v>
      </c>
      <c r="D727" t="s">
        <v>2381</v>
      </c>
      <c r="E727" t="s">
        <v>2380</v>
      </c>
      <c r="F727" t="s">
        <v>2380</v>
      </c>
      <c r="G727">
        <v>2</v>
      </c>
      <c r="H727" t="s">
        <v>2380</v>
      </c>
      <c r="L727" t="s">
        <v>1646</v>
      </c>
      <c r="M727" t="str">
        <f t="shared" si="44"/>
        <v>Yes</v>
      </c>
      <c r="N727" t="str">
        <f t="shared" si="45"/>
        <v>No</v>
      </c>
      <c r="O727">
        <v>36.765000000000001</v>
      </c>
      <c r="P727" t="str">
        <f t="shared" si="46"/>
        <v>Obesity</v>
      </c>
      <c r="Q727">
        <v>4.4800000000000004</v>
      </c>
      <c r="R727" t="str">
        <f t="shared" si="47"/>
        <v>Normal</v>
      </c>
      <c r="S727" t="s">
        <v>2380</v>
      </c>
      <c r="T727" t="s">
        <v>2380</v>
      </c>
      <c r="U727">
        <v>2</v>
      </c>
    </row>
    <row r="728" spans="1:21" x14ac:dyDescent="0.3">
      <c r="A728" t="s">
        <v>1645</v>
      </c>
      <c r="B728">
        <v>48.36</v>
      </c>
      <c r="C728">
        <v>4.08</v>
      </c>
      <c r="D728" t="s">
        <v>2380</v>
      </c>
      <c r="E728" t="s">
        <v>2380</v>
      </c>
      <c r="F728" t="s">
        <v>2380</v>
      </c>
      <c r="G728">
        <v>0</v>
      </c>
      <c r="H728" t="s">
        <v>2380</v>
      </c>
      <c r="L728" t="s">
        <v>1645</v>
      </c>
      <c r="M728" t="str">
        <f t="shared" si="44"/>
        <v>No</v>
      </c>
      <c r="N728" t="str">
        <f t="shared" si="45"/>
        <v>No</v>
      </c>
      <c r="O728">
        <v>48.36</v>
      </c>
      <c r="P728" t="str">
        <f t="shared" si="46"/>
        <v>Obesity</v>
      </c>
      <c r="Q728">
        <v>4.08</v>
      </c>
      <c r="R728" t="str">
        <f t="shared" si="47"/>
        <v>Normal</v>
      </c>
      <c r="S728" t="s">
        <v>2380</v>
      </c>
      <c r="T728" t="s">
        <v>2380</v>
      </c>
      <c r="U728">
        <v>0</v>
      </c>
    </row>
    <row r="729" spans="1:21" x14ac:dyDescent="0.3">
      <c r="A729" t="s">
        <v>1644</v>
      </c>
      <c r="B729">
        <v>31.445</v>
      </c>
      <c r="C729">
        <v>4.4000000000000004</v>
      </c>
      <c r="D729" t="s">
        <v>2381</v>
      </c>
      <c r="E729" t="s">
        <v>2380</v>
      </c>
      <c r="F729" t="s">
        <v>2380</v>
      </c>
      <c r="G729">
        <v>2</v>
      </c>
      <c r="H729" t="s">
        <v>2380</v>
      </c>
      <c r="L729" t="s">
        <v>1644</v>
      </c>
      <c r="M729" t="str">
        <f t="shared" si="44"/>
        <v>Yes</v>
      </c>
      <c r="N729" t="str">
        <f t="shared" si="45"/>
        <v>No</v>
      </c>
      <c r="O729">
        <v>31.445</v>
      </c>
      <c r="P729" t="str">
        <f t="shared" si="46"/>
        <v>Obesity</v>
      </c>
      <c r="Q729">
        <v>4.4000000000000004</v>
      </c>
      <c r="R729" t="str">
        <f t="shared" si="47"/>
        <v>Normal</v>
      </c>
      <c r="S729" t="s">
        <v>2380</v>
      </c>
      <c r="T729" t="s">
        <v>2380</v>
      </c>
      <c r="U729">
        <v>2</v>
      </c>
    </row>
    <row r="730" spans="1:21" x14ac:dyDescent="0.3">
      <c r="A730" t="s">
        <v>1643</v>
      </c>
      <c r="B730">
        <v>27.55</v>
      </c>
      <c r="C730">
        <v>9.02</v>
      </c>
      <c r="D730" t="s">
        <v>2380</v>
      </c>
      <c r="E730" t="s">
        <v>2380</v>
      </c>
      <c r="F730" t="s">
        <v>2380</v>
      </c>
      <c r="G730">
        <v>0</v>
      </c>
      <c r="H730" t="s">
        <v>2380</v>
      </c>
      <c r="L730" t="s">
        <v>1643</v>
      </c>
      <c r="M730" t="str">
        <f t="shared" si="44"/>
        <v>No</v>
      </c>
      <c r="N730" t="str">
        <f t="shared" si="45"/>
        <v>No</v>
      </c>
      <c r="O730">
        <v>27.55</v>
      </c>
      <c r="P730" t="str">
        <f t="shared" si="46"/>
        <v>Over Weight</v>
      </c>
      <c r="Q730">
        <v>9.02</v>
      </c>
      <c r="R730" t="str">
        <f t="shared" si="47"/>
        <v>Diabetes</v>
      </c>
      <c r="S730" t="s">
        <v>2380</v>
      </c>
      <c r="T730" t="s">
        <v>2380</v>
      </c>
      <c r="U730">
        <v>0</v>
      </c>
    </row>
    <row r="731" spans="1:21" x14ac:dyDescent="0.3">
      <c r="A731" t="s">
        <v>1642</v>
      </c>
      <c r="B731">
        <v>33.11</v>
      </c>
      <c r="C731">
        <v>8.06</v>
      </c>
      <c r="D731" t="s">
        <v>2380</v>
      </c>
      <c r="E731" t="s">
        <v>2380</v>
      </c>
      <c r="F731" t="s">
        <v>2380</v>
      </c>
      <c r="G731">
        <v>0</v>
      </c>
      <c r="H731" t="s">
        <v>2380</v>
      </c>
      <c r="L731" t="s">
        <v>1642</v>
      </c>
      <c r="M731" t="str">
        <f t="shared" si="44"/>
        <v>No</v>
      </c>
      <c r="N731" t="str">
        <f t="shared" si="45"/>
        <v>No</v>
      </c>
      <c r="O731">
        <v>33.11</v>
      </c>
      <c r="P731" t="str">
        <f t="shared" si="46"/>
        <v>Obesity</v>
      </c>
      <c r="Q731">
        <v>8.06</v>
      </c>
      <c r="R731" t="str">
        <f t="shared" si="47"/>
        <v>Diabetes</v>
      </c>
      <c r="S731" t="s">
        <v>2380</v>
      </c>
      <c r="T731" t="s">
        <v>2380</v>
      </c>
      <c r="U731">
        <v>0</v>
      </c>
    </row>
    <row r="732" spans="1:21" x14ac:dyDescent="0.3">
      <c r="A732" t="s">
        <v>1641</v>
      </c>
      <c r="B732">
        <v>36.85</v>
      </c>
      <c r="C732">
        <v>6.21</v>
      </c>
      <c r="D732" t="s">
        <v>2381</v>
      </c>
      <c r="E732" t="s">
        <v>2380</v>
      </c>
      <c r="F732" t="s">
        <v>2380</v>
      </c>
      <c r="G732">
        <v>2</v>
      </c>
      <c r="H732" t="s">
        <v>2380</v>
      </c>
      <c r="L732" t="s">
        <v>1641</v>
      </c>
      <c r="M732" t="str">
        <f t="shared" si="44"/>
        <v>Yes</v>
      </c>
      <c r="N732" t="str">
        <f t="shared" si="45"/>
        <v>No</v>
      </c>
      <c r="O732">
        <v>36.85</v>
      </c>
      <c r="P732" t="str">
        <f t="shared" si="46"/>
        <v>Obesity</v>
      </c>
      <c r="Q732">
        <v>6.21</v>
      </c>
      <c r="R732" t="str">
        <f t="shared" si="47"/>
        <v>Prediabetes</v>
      </c>
      <c r="S732" t="s">
        <v>2380</v>
      </c>
      <c r="T732" t="s">
        <v>2380</v>
      </c>
      <c r="U732">
        <v>2</v>
      </c>
    </row>
    <row r="733" spans="1:21" x14ac:dyDescent="0.3">
      <c r="A733" t="s">
        <v>1640</v>
      </c>
      <c r="B733">
        <v>36.299999999999997</v>
      </c>
      <c r="C733">
        <v>5.79</v>
      </c>
      <c r="D733" t="s">
        <v>2381</v>
      </c>
      <c r="E733" t="s">
        <v>2380</v>
      </c>
      <c r="F733" t="s">
        <v>2380</v>
      </c>
      <c r="G733">
        <v>2</v>
      </c>
      <c r="H733" t="s">
        <v>2380</v>
      </c>
      <c r="L733" t="s">
        <v>1640</v>
      </c>
      <c r="M733" t="str">
        <f t="shared" si="44"/>
        <v>Yes</v>
      </c>
      <c r="N733" t="str">
        <f t="shared" si="45"/>
        <v>No</v>
      </c>
      <c r="O733">
        <v>36.299999999999997</v>
      </c>
      <c r="P733" t="str">
        <f t="shared" si="46"/>
        <v>Obesity</v>
      </c>
      <c r="Q733">
        <v>5.79</v>
      </c>
      <c r="R733" t="str">
        <f t="shared" si="47"/>
        <v>Prediabetes</v>
      </c>
      <c r="S733" t="s">
        <v>2380</v>
      </c>
      <c r="T733" t="s">
        <v>2380</v>
      </c>
      <c r="U733">
        <v>2</v>
      </c>
    </row>
    <row r="734" spans="1:21" x14ac:dyDescent="0.3">
      <c r="A734" t="s">
        <v>1639</v>
      </c>
      <c r="B734">
        <v>45.34</v>
      </c>
      <c r="C734">
        <v>5.69</v>
      </c>
      <c r="D734" t="s">
        <v>2381</v>
      </c>
      <c r="E734" t="s">
        <v>2380</v>
      </c>
      <c r="F734" t="s">
        <v>2380</v>
      </c>
      <c r="G734">
        <v>0</v>
      </c>
      <c r="H734" t="s">
        <v>2380</v>
      </c>
      <c r="L734" t="s">
        <v>1639</v>
      </c>
      <c r="M734" t="str">
        <f t="shared" si="44"/>
        <v>Yes</v>
      </c>
      <c r="N734" t="str">
        <f t="shared" si="45"/>
        <v>No</v>
      </c>
      <c r="O734">
        <v>45.34</v>
      </c>
      <c r="P734" t="str">
        <f t="shared" si="46"/>
        <v>Obesity</v>
      </c>
      <c r="Q734">
        <v>5.69</v>
      </c>
      <c r="R734" t="str">
        <f t="shared" si="47"/>
        <v>Normal</v>
      </c>
      <c r="S734" t="s">
        <v>2380</v>
      </c>
      <c r="T734" t="s">
        <v>2380</v>
      </c>
      <c r="U734">
        <v>0</v>
      </c>
    </row>
    <row r="735" spans="1:21" x14ac:dyDescent="0.3">
      <c r="A735" t="s">
        <v>1638</v>
      </c>
      <c r="B735">
        <v>31.8</v>
      </c>
      <c r="C735">
        <v>5.36</v>
      </c>
      <c r="D735" t="s">
        <v>2381</v>
      </c>
      <c r="E735" t="s">
        <v>2380</v>
      </c>
      <c r="F735" t="s">
        <v>2380</v>
      </c>
      <c r="G735">
        <v>2</v>
      </c>
      <c r="H735" t="s">
        <v>2380</v>
      </c>
      <c r="L735" t="s">
        <v>1638</v>
      </c>
      <c r="M735" t="str">
        <f t="shared" si="44"/>
        <v>Yes</v>
      </c>
      <c r="N735" t="str">
        <f t="shared" si="45"/>
        <v>No</v>
      </c>
      <c r="O735">
        <v>31.8</v>
      </c>
      <c r="P735" t="str">
        <f t="shared" si="46"/>
        <v>Obesity</v>
      </c>
      <c r="Q735">
        <v>5.36</v>
      </c>
      <c r="R735" t="str">
        <f t="shared" si="47"/>
        <v>Normal</v>
      </c>
      <c r="S735" t="s">
        <v>2380</v>
      </c>
      <c r="T735" t="s">
        <v>2380</v>
      </c>
      <c r="U735">
        <v>2</v>
      </c>
    </row>
    <row r="736" spans="1:21" x14ac:dyDescent="0.3">
      <c r="A736" t="s">
        <v>1637</v>
      </c>
      <c r="B736">
        <v>41.02</v>
      </c>
      <c r="C736">
        <v>11.37</v>
      </c>
      <c r="D736" t="s">
        <v>2380</v>
      </c>
      <c r="E736" t="s">
        <v>2380</v>
      </c>
      <c r="F736" t="s">
        <v>2380</v>
      </c>
      <c r="G736">
        <v>0</v>
      </c>
      <c r="H736" t="s">
        <v>2380</v>
      </c>
      <c r="L736" t="s">
        <v>1637</v>
      </c>
      <c r="M736" t="str">
        <f t="shared" si="44"/>
        <v>No</v>
      </c>
      <c r="N736" t="str">
        <f t="shared" si="45"/>
        <v>No</v>
      </c>
      <c r="O736">
        <v>41.02</v>
      </c>
      <c r="P736" t="str">
        <f t="shared" si="46"/>
        <v>Obesity</v>
      </c>
      <c r="Q736">
        <v>11.37</v>
      </c>
      <c r="R736" t="str">
        <f t="shared" si="47"/>
        <v>Diabetes</v>
      </c>
      <c r="S736" t="s">
        <v>2380</v>
      </c>
      <c r="T736" t="s">
        <v>2380</v>
      </c>
      <c r="U736">
        <v>0</v>
      </c>
    </row>
    <row r="737" spans="1:21" x14ac:dyDescent="0.3">
      <c r="A737" t="s">
        <v>1636</v>
      </c>
      <c r="B737">
        <v>32.68</v>
      </c>
      <c r="C737">
        <v>11.87</v>
      </c>
      <c r="D737" t="s">
        <v>2380</v>
      </c>
      <c r="E737" t="s">
        <v>2380</v>
      </c>
      <c r="F737" t="s">
        <v>2380</v>
      </c>
      <c r="G737">
        <v>0</v>
      </c>
      <c r="H737" t="s">
        <v>2380</v>
      </c>
      <c r="L737" t="s">
        <v>1636</v>
      </c>
      <c r="M737" t="str">
        <f t="shared" si="44"/>
        <v>No</v>
      </c>
      <c r="N737" t="str">
        <f t="shared" si="45"/>
        <v>No</v>
      </c>
      <c r="O737">
        <v>32.68</v>
      </c>
      <c r="P737" t="str">
        <f t="shared" si="46"/>
        <v>Obesity</v>
      </c>
      <c r="Q737">
        <v>11.87</v>
      </c>
      <c r="R737" t="str">
        <f t="shared" si="47"/>
        <v>Diabetes</v>
      </c>
      <c r="S737" t="s">
        <v>2380</v>
      </c>
      <c r="T737" t="s">
        <v>2380</v>
      </c>
      <c r="U737">
        <v>0</v>
      </c>
    </row>
    <row r="738" spans="1:21" x14ac:dyDescent="0.3">
      <c r="A738" t="s">
        <v>1635</v>
      </c>
      <c r="B738">
        <v>21.7</v>
      </c>
      <c r="C738">
        <v>4.9000000000000004</v>
      </c>
      <c r="D738" t="s">
        <v>2380</v>
      </c>
      <c r="E738" t="s">
        <v>2380</v>
      </c>
      <c r="F738" t="s">
        <v>2382</v>
      </c>
      <c r="G738">
        <v>1</v>
      </c>
      <c r="H738" t="s">
        <v>2381</v>
      </c>
      <c r="L738" t="s">
        <v>1635</v>
      </c>
      <c r="M738" t="str">
        <f t="shared" si="44"/>
        <v>No</v>
      </c>
      <c r="N738" t="str">
        <f t="shared" si="45"/>
        <v>Yes</v>
      </c>
      <c r="O738">
        <v>21.7</v>
      </c>
      <c r="P738" t="str">
        <f t="shared" si="46"/>
        <v>Normal Weight</v>
      </c>
      <c r="Q738">
        <v>4.9000000000000004</v>
      </c>
      <c r="R738" t="str">
        <f t="shared" si="47"/>
        <v>Normal</v>
      </c>
      <c r="S738" t="s">
        <v>2380</v>
      </c>
      <c r="T738" t="s">
        <v>2382</v>
      </c>
      <c r="U738">
        <v>1</v>
      </c>
    </row>
    <row r="739" spans="1:21" x14ac:dyDescent="0.3">
      <c r="A739" t="s">
        <v>1634</v>
      </c>
      <c r="B739">
        <v>40.479999999999997</v>
      </c>
      <c r="C739">
        <v>6.7</v>
      </c>
      <c r="D739" t="s">
        <v>2380</v>
      </c>
      <c r="E739" t="s">
        <v>2380</v>
      </c>
      <c r="F739" t="s">
        <v>2380</v>
      </c>
      <c r="G739">
        <v>3</v>
      </c>
      <c r="H739" t="s">
        <v>2380</v>
      </c>
      <c r="L739" t="s">
        <v>1634</v>
      </c>
      <c r="M739" t="str">
        <f t="shared" si="44"/>
        <v>No</v>
      </c>
      <c r="N739" t="str">
        <f t="shared" si="45"/>
        <v>No</v>
      </c>
      <c r="O739">
        <v>40.479999999999997</v>
      </c>
      <c r="P739" t="str">
        <f t="shared" si="46"/>
        <v>Obesity</v>
      </c>
      <c r="Q739">
        <v>6.7</v>
      </c>
      <c r="R739" t="str">
        <f t="shared" si="47"/>
        <v>Diabetes</v>
      </c>
      <c r="S739" t="s">
        <v>2380</v>
      </c>
      <c r="T739" t="s">
        <v>2380</v>
      </c>
      <c r="U739">
        <v>3</v>
      </c>
    </row>
    <row r="740" spans="1:21" x14ac:dyDescent="0.3">
      <c r="A740" t="s">
        <v>1633</v>
      </c>
      <c r="B740">
        <v>34.5</v>
      </c>
      <c r="C740">
        <v>10.3</v>
      </c>
      <c r="D740" t="s">
        <v>2380</v>
      </c>
      <c r="E740" t="s">
        <v>2380</v>
      </c>
      <c r="F740" t="s">
        <v>2380</v>
      </c>
      <c r="G740">
        <v>3</v>
      </c>
      <c r="H740" t="s">
        <v>2380</v>
      </c>
      <c r="L740" t="s">
        <v>1633</v>
      </c>
      <c r="M740" t="str">
        <f t="shared" si="44"/>
        <v>No</v>
      </c>
      <c r="N740" t="str">
        <f t="shared" si="45"/>
        <v>No</v>
      </c>
      <c r="O740">
        <v>34.5</v>
      </c>
      <c r="P740" t="str">
        <f t="shared" si="46"/>
        <v>Obesity</v>
      </c>
      <c r="Q740">
        <v>10.3</v>
      </c>
      <c r="R740" t="str">
        <f t="shared" si="47"/>
        <v>Diabetes</v>
      </c>
      <c r="S740" t="s">
        <v>2380</v>
      </c>
      <c r="T740" t="s">
        <v>2380</v>
      </c>
      <c r="U740">
        <v>3</v>
      </c>
    </row>
    <row r="741" spans="1:21" x14ac:dyDescent="0.3">
      <c r="A741" t="s">
        <v>1632</v>
      </c>
      <c r="B741">
        <v>45.9</v>
      </c>
      <c r="C741">
        <v>11.14</v>
      </c>
      <c r="D741" t="s">
        <v>2381</v>
      </c>
      <c r="E741" t="s">
        <v>2380</v>
      </c>
      <c r="F741" t="s">
        <v>2380</v>
      </c>
      <c r="G741">
        <v>1</v>
      </c>
      <c r="H741" t="s">
        <v>2380</v>
      </c>
      <c r="L741" t="s">
        <v>1632</v>
      </c>
      <c r="M741" t="str">
        <f t="shared" si="44"/>
        <v>Yes</v>
      </c>
      <c r="N741" t="str">
        <f t="shared" si="45"/>
        <v>No</v>
      </c>
      <c r="O741">
        <v>45.9</v>
      </c>
      <c r="P741" t="str">
        <f t="shared" si="46"/>
        <v>Obesity</v>
      </c>
      <c r="Q741">
        <v>11.14</v>
      </c>
      <c r="R741" t="str">
        <f t="shared" si="47"/>
        <v>Diabetes</v>
      </c>
      <c r="S741" t="s">
        <v>2380</v>
      </c>
      <c r="T741" t="s">
        <v>2380</v>
      </c>
      <c r="U741">
        <v>1</v>
      </c>
    </row>
    <row r="742" spans="1:21" x14ac:dyDescent="0.3">
      <c r="A742" t="s">
        <v>1631</v>
      </c>
      <c r="B742">
        <v>33.479999999999997</v>
      </c>
      <c r="C742">
        <v>4.74</v>
      </c>
      <c r="D742" t="s">
        <v>2381</v>
      </c>
      <c r="E742" t="s">
        <v>2380</v>
      </c>
      <c r="F742" t="s">
        <v>2380</v>
      </c>
      <c r="G742">
        <v>2</v>
      </c>
      <c r="H742" t="s">
        <v>2380</v>
      </c>
      <c r="L742" t="s">
        <v>1631</v>
      </c>
      <c r="M742" t="str">
        <f t="shared" si="44"/>
        <v>Yes</v>
      </c>
      <c r="N742" t="str">
        <f t="shared" si="45"/>
        <v>No</v>
      </c>
      <c r="O742">
        <v>33.479999999999997</v>
      </c>
      <c r="P742" t="str">
        <f t="shared" si="46"/>
        <v>Obesity</v>
      </c>
      <c r="Q742">
        <v>4.74</v>
      </c>
      <c r="R742" t="str">
        <f t="shared" si="47"/>
        <v>Normal</v>
      </c>
      <c r="S742" t="s">
        <v>2380</v>
      </c>
      <c r="T742" t="s">
        <v>2380</v>
      </c>
      <c r="U742">
        <v>2</v>
      </c>
    </row>
    <row r="743" spans="1:21" x14ac:dyDescent="0.3">
      <c r="A743" t="s">
        <v>1630</v>
      </c>
      <c r="B743">
        <v>28.31</v>
      </c>
      <c r="C743">
        <v>5.96</v>
      </c>
      <c r="D743" t="s">
        <v>2381</v>
      </c>
      <c r="E743" t="s">
        <v>2380</v>
      </c>
      <c r="F743" t="s">
        <v>2380</v>
      </c>
      <c r="G743">
        <v>2</v>
      </c>
      <c r="H743" t="s">
        <v>2380</v>
      </c>
      <c r="L743" t="s">
        <v>1630</v>
      </c>
      <c r="M743" t="str">
        <f t="shared" si="44"/>
        <v>Yes</v>
      </c>
      <c r="N743" t="str">
        <f t="shared" si="45"/>
        <v>No</v>
      </c>
      <c r="O743">
        <v>28.31</v>
      </c>
      <c r="P743" t="str">
        <f t="shared" si="46"/>
        <v>Over Weight</v>
      </c>
      <c r="Q743">
        <v>5.96</v>
      </c>
      <c r="R743" t="str">
        <f t="shared" si="47"/>
        <v>Prediabetes</v>
      </c>
      <c r="S743" t="s">
        <v>2380</v>
      </c>
      <c r="T743" t="s">
        <v>2380</v>
      </c>
      <c r="U743">
        <v>2</v>
      </c>
    </row>
    <row r="744" spans="1:21" x14ac:dyDescent="0.3">
      <c r="A744" t="s">
        <v>1629</v>
      </c>
      <c r="B744">
        <v>21.565000000000001</v>
      </c>
      <c r="C744">
        <v>4.95</v>
      </c>
      <c r="D744" t="s">
        <v>2380</v>
      </c>
      <c r="E744" t="s">
        <v>2381</v>
      </c>
      <c r="F744" t="s">
        <v>2380</v>
      </c>
      <c r="G744">
        <v>1</v>
      </c>
      <c r="H744" t="s">
        <v>2381</v>
      </c>
      <c r="L744" t="s">
        <v>1629</v>
      </c>
      <c r="M744" t="str">
        <f t="shared" si="44"/>
        <v>No</v>
      </c>
      <c r="N744" t="str">
        <f t="shared" si="45"/>
        <v>Yes</v>
      </c>
      <c r="O744">
        <v>21.565000000000001</v>
      </c>
      <c r="P744" t="str">
        <f t="shared" si="46"/>
        <v>Normal Weight</v>
      </c>
      <c r="Q744">
        <v>4.95</v>
      </c>
      <c r="R744" t="str">
        <f t="shared" si="47"/>
        <v>Normal</v>
      </c>
      <c r="S744" t="s">
        <v>2381</v>
      </c>
      <c r="T744" t="s">
        <v>2380</v>
      </c>
      <c r="U744">
        <v>1</v>
      </c>
    </row>
    <row r="745" spans="1:21" x14ac:dyDescent="0.3">
      <c r="A745" t="s">
        <v>1628</v>
      </c>
      <c r="B745">
        <v>35.590000000000003</v>
      </c>
      <c r="C745">
        <v>5.21</v>
      </c>
      <c r="D745" t="s">
        <v>2381</v>
      </c>
      <c r="E745" t="s">
        <v>2380</v>
      </c>
      <c r="F745" t="s">
        <v>2382</v>
      </c>
      <c r="G745">
        <v>1</v>
      </c>
      <c r="H745" t="s">
        <v>2380</v>
      </c>
      <c r="L745" t="s">
        <v>1628</v>
      </c>
      <c r="M745" t="str">
        <f t="shared" si="44"/>
        <v>Yes</v>
      </c>
      <c r="N745" t="str">
        <f t="shared" si="45"/>
        <v>No</v>
      </c>
      <c r="O745">
        <v>35.590000000000003</v>
      </c>
      <c r="P745" t="str">
        <f t="shared" si="46"/>
        <v>Obesity</v>
      </c>
      <c r="Q745">
        <v>5.21</v>
      </c>
      <c r="R745" t="str">
        <f t="shared" si="47"/>
        <v>Normal</v>
      </c>
      <c r="S745" t="s">
        <v>2380</v>
      </c>
      <c r="T745" t="s">
        <v>2382</v>
      </c>
      <c r="U745">
        <v>1</v>
      </c>
    </row>
    <row r="746" spans="1:21" x14ac:dyDescent="0.3">
      <c r="A746" t="s">
        <v>1627</v>
      </c>
      <c r="B746">
        <v>43.44</v>
      </c>
      <c r="C746">
        <v>4.8600000000000003</v>
      </c>
      <c r="D746" t="s">
        <v>2381</v>
      </c>
      <c r="E746" t="s">
        <v>2380</v>
      </c>
      <c r="F746" t="s">
        <v>2380</v>
      </c>
      <c r="G746">
        <v>0</v>
      </c>
      <c r="H746" t="s">
        <v>2380</v>
      </c>
      <c r="L746" t="s">
        <v>1627</v>
      </c>
      <c r="M746" t="str">
        <f t="shared" si="44"/>
        <v>Yes</v>
      </c>
      <c r="N746" t="str">
        <f t="shared" si="45"/>
        <v>No</v>
      </c>
      <c r="O746">
        <v>43.44</v>
      </c>
      <c r="P746" t="str">
        <f t="shared" si="46"/>
        <v>Obesity</v>
      </c>
      <c r="Q746">
        <v>4.8600000000000003</v>
      </c>
      <c r="R746" t="str">
        <f t="shared" si="47"/>
        <v>Normal</v>
      </c>
      <c r="S746" t="s">
        <v>2380</v>
      </c>
      <c r="T746" t="s">
        <v>2380</v>
      </c>
      <c r="U746">
        <v>0</v>
      </c>
    </row>
    <row r="747" spans="1:21" x14ac:dyDescent="0.3">
      <c r="A747" t="s">
        <v>1626</v>
      </c>
      <c r="B747">
        <v>21.754999999999999</v>
      </c>
      <c r="C747">
        <v>7.79</v>
      </c>
      <c r="D747" t="s">
        <v>2381</v>
      </c>
      <c r="E747" t="s">
        <v>2380</v>
      </c>
      <c r="F747" t="s">
        <v>2380</v>
      </c>
      <c r="G747">
        <v>0</v>
      </c>
      <c r="H747" t="s">
        <v>2380</v>
      </c>
      <c r="L747" t="s">
        <v>1626</v>
      </c>
      <c r="M747" t="str">
        <f t="shared" si="44"/>
        <v>Yes</v>
      </c>
      <c r="N747" t="str">
        <f t="shared" si="45"/>
        <v>No</v>
      </c>
      <c r="O747">
        <v>21.754999999999999</v>
      </c>
      <c r="P747" t="str">
        <f t="shared" si="46"/>
        <v>Normal Weight</v>
      </c>
      <c r="Q747">
        <v>7.79</v>
      </c>
      <c r="R747" t="str">
        <f t="shared" si="47"/>
        <v>Diabetes</v>
      </c>
      <c r="S747" t="s">
        <v>2380</v>
      </c>
      <c r="T747" t="s">
        <v>2380</v>
      </c>
      <c r="U747">
        <v>0</v>
      </c>
    </row>
    <row r="748" spans="1:21" x14ac:dyDescent="0.3">
      <c r="A748" t="s">
        <v>1625</v>
      </c>
      <c r="B748">
        <v>44.55</v>
      </c>
      <c r="C748">
        <v>7.12</v>
      </c>
      <c r="D748" t="s">
        <v>2381</v>
      </c>
      <c r="E748" t="s">
        <v>2380</v>
      </c>
      <c r="F748" t="s">
        <v>2380</v>
      </c>
      <c r="G748">
        <v>1</v>
      </c>
      <c r="H748" t="s">
        <v>2380</v>
      </c>
      <c r="L748" t="s">
        <v>1625</v>
      </c>
      <c r="M748" t="str">
        <f t="shared" si="44"/>
        <v>Yes</v>
      </c>
      <c r="N748" t="str">
        <f t="shared" si="45"/>
        <v>No</v>
      </c>
      <c r="O748">
        <v>44.55</v>
      </c>
      <c r="P748" t="str">
        <f t="shared" si="46"/>
        <v>Obesity</v>
      </c>
      <c r="Q748">
        <v>7.12</v>
      </c>
      <c r="R748" t="str">
        <f t="shared" si="47"/>
        <v>Diabetes</v>
      </c>
      <c r="S748" t="s">
        <v>2380</v>
      </c>
      <c r="T748" t="s">
        <v>2380</v>
      </c>
      <c r="U748">
        <v>1</v>
      </c>
    </row>
    <row r="749" spans="1:21" x14ac:dyDescent="0.3">
      <c r="A749" t="s">
        <v>1624</v>
      </c>
      <c r="B749">
        <v>43.32</v>
      </c>
      <c r="C749">
        <v>4.67</v>
      </c>
      <c r="D749" t="s">
        <v>2381</v>
      </c>
      <c r="E749" t="s">
        <v>2380</v>
      </c>
      <c r="F749" t="s">
        <v>2380</v>
      </c>
      <c r="G749">
        <v>0</v>
      </c>
      <c r="H749" t="s">
        <v>2380</v>
      </c>
      <c r="L749" t="s">
        <v>1624</v>
      </c>
      <c r="M749" t="str">
        <f t="shared" si="44"/>
        <v>Yes</v>
      </c>
      <c r="N749" t="str">
        <f t="shared" si="45"/>
        <v>No</v>
      </c>
      <c r="O749">
        <v>43.32</v>
      </c>
      <c r="P749" t="str">
        <f t="shared" si="46"/>
        <v>Obesity</v>
      </c>
      <c r="Q749">
        <v>4.67</v>
      </c>
      <c r="R749" t="str">
        <f t="shared" si="47"/>
        <v>Normal</v>
      </c>
      <c r="S749" t="s">
        <v>2380</v>
      </c>
      <c r="T749" t="s">
        <v>2380</v>
      </c>
      <c r="U749">
        <v>0</v>
      </c>
    </row>
    <row r="750" spans="1:21" x14ac:dyDescent="0.3">
      <c r="A750" t="s">
        <v>1623</v>
      </c>
      <c r="B750">
        <v>31.23</v>
      </c>
      <c r="C750">
        <v>9.1199999999999992</v>
      </c>
      <c r="D750" t="s">
        <v>2381</v>
      </c>
      <c r="E750" t="s">
        <v>2380</v>
      </c>
      <c r="F750" t="s">
        <v>2382</v>
      </c>
      <c r="G750">
        <v>1</v>
      </c>
      <c r="H750" t="s">
        <v>2380</v>
      </c>
      <c r="L750" t="s">
        <v>1623</v>
      </c>
      <c r="M750" t="str">
        <f t="shared" si="44"/>
        <v>Yes</v>
      </c>
      <c r="N750" t="str">
        <f t="shared" si="45"/>
        <v>No</v>
      </c>
      <c r="O750">
        <v>31.23</v>
      </c>
      <c r="P750" t="str">
        <f t="shared" si="46"/>
        <v>Obesity</v>
      </c>
      <c r="Q750">
        <v>9.1199999999999992</v>
      </c>
      <c r="R750" t="str">
        <f t="shared" si="47"/>
        <v>Diabetes</v>
      </c>
      <c r="S750" t="s">
        <v>2380</v>
      </c>
      <c r="T750" t="s">
        <v>2382</v>
      </c>
      <c r="U750">
        <v>1</v>
      </c>
    </row>
    <row r="751" spans="1:21" x14ac:dyDescent="0.3">
      <c r="A751" t="s">
        <v>1622</v>
      </c>
      <c r="B751">
        <v>42.81</v>
      </c>
      <c r="C751">
        <v>4.1500000000000004</v>
      </c>
      <c r="D751" t="s">
        <v>2380</v>
      </c>
      <c r="E751" t="s">
        <v>2380</v>
      </c>
      <c r="F751" t="s">
        <v>2380</v>
      </c>
      <c r="G751">
        <v>1</v>
      </c>
      <c r="H751" t="s">
        <v>2380</v>
      </c>
      <c r="L751" t="s">
        <v>1622</v>
      </c>
      <c r="M751" t="str">
        <f t="shared" si="44"/>
        <v>No</v>
      </c>
      <c r="N751" t="str">
        <f t="shared" si="45"/>
        <v>No</v>
      </c>
      <c r="O751">
        <v>42.81</v>
      </c>
      <c r="P751" t="str">
        <f t="shared" si="46"/>
        <v>Obesity</v>
      </c>
      <c r="Q751">
        <v>4.1500000000000004</v>
      </c>
      <c r="R751" t="str">
        <f t="shared" si="47"/>
        <v>Normal</v>
      </c>
      <c r="S751" t="s">
        <v>2380</v>
      </c>
      <c r="T751" t="s">
        <v>2380</v>
      </c>
      <c r="U751">
        <v>1</v>
      </c>
    </row>
    <row r="752" spans="1:21" x14ac:dyDescent="0.3">
      <c r="A752" t="s">
        <v>1621</v>
      </c>
      <c r="B752">
        <v>35.909999999999997</v>
      </c>
      <c r="C752">
        <v>6.72</v>
      </c>
      <c r="D752" t="s">
        <v>2381</v>
      </c>
      <c r="E752" t="s">
        <v>2380</v>
      </c>
      <c r="F752" t="s">
        <v>2380</v>
      </c>
      <c r="G752">
        <v>2</v>
      </c>
      <c r="H752" t="s">
        <v>2380</v>
      </c>
      <c r="L752" t="s">
        <v>1621</v>
      </c>
      <c r="M752" t="str">
        <f t="shared" si="44"/>
        <v>Yes</v>
      </c>
      <c r="N752" t="str">
        <f t="shared" si="45"/>
        <v>No</v>
      </c>
      <c r="O752">
        <v>35.909999999999997</v>
      </c>
      <c r="P752" t="str">
        <f t="shared" si="46"/>
        <v>Obesity</v>
      </c>
      <c r="Q752">
        <v>6.72</v>
      </c>
      <c r="R752" t="str">
        <f t="shared" si="47"/>
        <v>Diabetes</v>
      </c>
      <c r="S752" t="s">
        <v>2380</v>
      </c>
      <c r="T752" t="s">
        <v>2380</v>
      </c>
      <c r="U752">
        <v>2</v>
      </c>
    </row>
    <row r="753" spans="1:21" x14ac:dyDescent="0.3">
      <c r="A753" t="s">
        <v>1620</v>
      </c>
      <c r="B753">
        <v>36.65</v>
      </c>
      <c r="C753">
        <v>5.01</v>
      </c>
      <c r="D753" t="s">
        <v>2381</v>
      </c>
      <c r="E753" t="s">
        <v>2380</v>
      </c>
      <c r="F753" t="s">
        <v>2382</v>
      </c>
      <c r="G753">
        <v>1</v>
      </c>
      <c r="H753" t="s">
        <v>2380</v>
      </c>
      <c r="L753" t="s">
        <v>1620</v>
      </c>
      <c r="M753" t="str">
        <f t="shared" si="44"/>
        <v>Yes</v>
      </c>
      <c r="N753" t="str">
        <f t="shared" si="45"/>
        <v>No</v>
      </c>
      <c r="O753">
        <v>36.65</v>
      </c>
      <c r="P753" t="str">
        <f t="shared" si="46"/>
        <v>Obesity</v>
      </c>
      <c r="Q753">
        <v>5.01</v>
      </c>
      <c r="R753" t="str">
        <f t="shared" si="47"/>
        <v>Normal</v>
      </c>
      <c r="S753" t="s">
        <v>2380</v>
      </c>
      <c r="T753" t="s">
        <v>2382</v>
      </c>
      <c r="U753">
        <v>1</v>
      </c>
    </row>
    <row r="754" spans="1:21" x14ac:dyDescent="0.3">
      <c r="A754" t="s">
        <v>1619</v>
      </c>
      <c r="B754">
        <v>22.04</v>
      </c>
      <c r="C754">
        <v>10.9</v>
      </c>
      <c r="D754" t="s">
        <v>2381</v>
      </c>
      <c r="E754" t="s">
        <v>2380</v>
      </c>
      <c r="F754" t="s">
        <v>2380</v>
      </c>
      <c r="G754">
        <v>2</v>
      </c>
      <c r="H754" t="s">
        <v>2380</v>
      </c>
      <c r="L754" t="s">
        <v>1619</v>
      </c>
      <c r="M754" t="str">
        <f t="shared" si="44"/>
        <v>Yes</v>
      </c>
      <c r="N754" t="str">
        <f t="shared" si="45"/>
        <v>No</v>
      </c>
      <c r="O754">
        <v>22.04</v>
      </c>
      <c r="P754" t="str">
        <f t="shared" si="46"/>
        <v>Normal Weight</v>
      </c>
      <c r="Q754">
        <v>10.9</v>
      </c>
      <c r="R754" t="str">
        <f t="shared" si="47"/>
        <v>Diabetes</v>
      </c>
      <c r="S754" t="s">
        <v>2380</v>
      </c>
      <c r="T754" t="s">
        <v>2380</v>
      </c>
      <c r="U754">
        <v>2</v>
      </c>
    </row>
    <row r="755" spans="1:21" x14ac:dyDescent="0.3">
      <c r="A755" t="s">
        <v>1618</v>
      </c>
      <c r="B755">
        <v>31.824999999999999</v>
      </c>
      <c r="C755">
        <v>5.52</v>
      </c>
      <c r="D755" t="s">
        <v>2381</v>
      </c>
      <c r="E755" t="s">
        <v>2380</v>
      </c>
      <c r="F755" t="s">
        <v>2380</v>
      </c>
      <c r="G755">
        <v>1</v>
      </c>
      <c r="H755" t="s">
        <v>2380</v>
      </c>
      <c r="L755" t="s">
        <v>1618</v>
      </c>
      <c r="M755" t="str">
        <f t="shared" si="44"/>
        <v>Yes</v>
      </c>
      <c r="N755" t="str">
        <f t="shared" si="45"/>
        <v>No</v>
      </c>
      <c r="O755">
        <v>31.824999999999999</v>
      </c>
      <c r="P755" t="str">
        <f t="shared" si="46"/>
        <v>Obesity</v>
      </c>
      <c r="Q755">
        <v>5.52</v>
      </c>
      <c r="R755" t="str">
        <f t="shared" si="47"/>
        <v>Normal</v>
      </c>
      <c r="S755" t="s">
        <v>2380</v>
      </c>
      <c r="T755" t="s">
        <v>2380</v>
      </c>
      <c r="U755">
        <v>1</v>
      </c>
    </row>
    <row r="756" spans="1:21" x14ac:dyDescent="0.3">
      <c r="A756" t="s">
        <v>1617</v>
      </c>
      <c r="B756">
        <v>53.58</v>
      </c>
      <c r="C756">
        <v>4.55</v>
      </c>
      <c r="D756" t="s">
        <v>2380</v>
      </c>
      <c r="E756" t="s">
        <v>2380</v>
      </c>
      <c r="F756" t="s">
        <v>2380</v>
      </c>
      <c r="G756">
        <v>1</v>
      </c>
      <c r="H756" t="s">
        <v>2380</v>
      </c>
      <c r="L756" t="s">
        <v>1617</v>
      </c>
      <c r="M756" t="str">
        <f t="shared" si="44"/>
        <v>No</v>
      </c>
      <c r="N756" t="str">
        <f t="shared" si="45"/>
        <v>No</v>
      </c>
      <c r="O756">
        <v>53.58</v>
      </c>
      <c r="P756" t="str">
        <f t="shared" si="46"/>
        <v>Obesity</v>
      </c>
      <c r="Q756">
        <v>4.55</v>
      </c>
      <c r="R756" t="str">
        <f t="shared" si="47"/>
        <v>Normal</v>
      </c>
      <c r="S756" t="s">
        <v>2380</v>
      </c>
      <c r="T756" t="s">
        <v>2380</v>
      </c>
      <c r="U756">
        <v>1</v>
      </c>
    </row>
    <row r="757" spans="1:21" x14ac:dyDescent="0.3">
      <c r="A757" t="s">
        <v>1616</v>
      </c>
      <c r="B757">
        <v>34.299999999999997</v>
      </c>
      <c r="C757">
        <v>11.76</v>
      </c>
      <c r="D757" t="s">
        <v>2380</v>
      </c>
      <c r="E757" t="s">
        <v>2380</v>
      </c>
      <c r="F757" t="s">
        <v>2380</v>
      </c>
      <c r="G757">
        <v>0</v>
      </c>
      <c r="H757" t="s">
        <v>2380</v>
      </c>
      <c r="L757" t="s">
        <v>1616</v>
      </c>
      <c r="M757" t="str">
        <f t="shared" si="44"/>
        <v>No</v>
      </c>
      <c r="N757" t="str">
        <f t="shared" si="45"/>
        <v>No</v>
      </c>
      <c r="O757">
        <v>34.299999999999997</v>
      </c>
      <c r="P757" t="str">
        <f t="shared" si="46"/>
        <v>Obesity</v>
      </c>
      <c r="Q757">
        <v>11.76</v>
      </c>
      <c r="R757" t="str">
        <f t="shared" si="47"/>
        <v>Diabetes</v>
      </c>
      <c r="S757" t="s">
        <v>2380</v>
      </c>
      <c r="T757" t="s">
        <v>2380</v>
      </c>
      <c r="U757">
        <v>0</v>
      </c>
    </row>
    <row r="758" spans="1:21" x14ac:dyDescent="0.3">
      <c r="A758" t="s">
        <v>1615</v>
      </c>
      <c r="B758">
        <v>32.11</v>
      </c>
      <c r="C758">
        <v>7.06</v>
      </c>
      <c r="D758" t="s">
        <v>2380</v>
      </c>
      <c r="E758" t="s">
        <v>2380</v>
      </c>
      <c r="F758" t="s">
        <v>2380</v>
      </c>
      <c r="G758">
        <v>0</v>
      </c>
      <c r="H758" t="s">
        <v>2380</v>
      </c>
      <c r="L758" t="s">
        <v>1615</v>
      </c>
      <c r="M758" t="str">
        <f t="shared" si="44"/>
        <v>No</v>
      </c>
      <c r="N758" t="str">
        <f t="shared" si="45"/>
        <v>No</v>
      </c>
      <c r="O758">
        <v>32.11</v>
      </c>
      <c r="P758" t="str">
        <f t="shared" si="46"/>
        <v>Obesity</v>
      </c>
      <c r="Q758">
        <v>7.06</v>
      </c>
      <c r="R758" t="str">
        <f t="shared" si="47"/>
        <v>Diabetes</v>
      </c>
      <c r="S758" t="s">
        <v>2380</v>
      </c>
      <c r="T758" t="s">
        <v>2380</v>
      </c>
      <c r="U758">
        <v>0</v>
      </c>
    </row>
    <row r="759" spans="1:21" x14ac:dyDescent="0.3">
      <c r="A759" t="s">
        <v>1614</v>
      </c>
      <c r="B759">
        <v>31.78</v>
      </c>
      <c r="C759">
        <v>11.35</v>
      </c>
      <c r="D759" t="s">
        <v>2381</v>
      </c>
      <c r="E759" t="s">
        <v>2380</v>
      </c>
      <c r="F759" t="s">
        <v>2382</v>
      </c>
      <c r="G759">
        <v>1</v>
      </c>
      <c r="H759" t="s">
        <v>2380</v>
      </c>
      <c r="L759" t="s">
        <v>1614</v>
      </c>
      <c r="M759" t="str">
        <f t="shared" si="44"/>
        <v>Yes</v>
      </c>
      <c r="N759" t="str">
        <f t="shared" si="45"/>
        <v>No</v>
      </c>
      <c r="O759">
        <v>31.78</v>
      </c>
      <c r="P759" t="str">
        <f t="shared" si="46"/>
        <v>Obesity</v>
      </c>
      <c r="Q759">
        <v>11.35</v>
      </c>
      <c r="R759" t="str">
        <f t="shared" si="47"/>
        <v>Diabetes</v>
      </c>
      <c r="S759" t="s">
        <v>2380</v>
      </c>
      <c r="T759" t="s">
        <v>2382</v>
      </c>
      <c r="U759">
        <v>1</v>
      </c>
    </row>
    <row r="760" spans="1:21" x14ac:dyDescent="0.3">
      <c r="A760" t="s">
        <v>1613</v>
      </c>
      <c r="B760">
        <v>46.89</v>
      </c>
      <c r="C760">
        <v>5.52</v>
      </c>
      <c r="D760" t="s">
        <v>2380</v>
      </c>
      <c r="E760" t="s">
        <v>2380</v>
      </c>
      <c r="F760" t="s">
        <v>2380</v>
      </c>
      <c r="G760">
        <v>0</v>
      </c>
      <c r="H760" t="s">
        <v>2380</v>
      </c>
      <c r="L760" t="s">
        <v>1613</v>
      </c>
      <c r="M760" t="str">
        <f t="shared" si="44"/>
        <v>No</v>
      </c>
      <c r="N760" t="str">
        <f t="shared" si="45"/>
        <v>No</v>
      </c>
      <c r="O760">
        <v>46.89</v>
      </c>
      <c r="P760" t="str">
        <f t="shared" si="46"/>
        <v>Obesity</v>
      </c>
      <c r="Q760">
        <v>5.52</v>
      </c>
      <c r="R760" t="str">
        <f t="shared" si="47"/>
        <v>Normal</v>
      </c>
      <c r="S760" t="s">
        <v>2380</v>
      </c>
      <c r="T760" t="s">
        <v>2380</v>
      </c>
      <c r="U760">
        <v>0</v>
      </c>
    </row>
    <row r="761" spans="1:21" x14ac:dyDescent="0.3">
      <c r="A761" t="s">
        <v>1612</v>
      </c>
      <c r="B761">
        <v>39.35</v>
      </c>
      <c r="C761">
        <v>7.86</v>
      </c>
      <c r="D761" t="s">
        <v>2381</v>
      </c>
      <c r="E761" t="s">
        <v>2380</v>
      </c>
      <c r="F761" t="s">
        <v>2380</v>
      </c>
      <c r="G761">
        <v>1</v>
      </c>
      <c r="H761" t="s">
        <v>2380</v>
      </c>
      <c r="L761" t="s">
        <v>1612</v>
      </c>
      <c r="M761" t="str">
        <f t="shared" si="44"/>
        <v>Yes</v>
      </c>
      <c r="N761" t="str">
        <f t="shared" si="45"/>
        <v>No</v>
      </c>
      <c r="O761">
        <v>39.35</v>
      </c>
      <c r="P761" t="str">
        <f t="shared" si="46"/>
        <v>Obesity</v>
      </c>
      <c r="Q761">
        <v>7.86</v>
      </c>
      <c r="R761" t="str">
        <f t="shared" si="47"/>
        <v>Diabetes</v>
      </c>
      <c r="S761" t="s">
        <v>2380</v>
      </c>
      <c r="T761" t="s">
        <v>2380</v>
      </c>
      <c r="U761">
        <v>1</v>
      </c>
    </row>
    <row r="762" spans="1:21" x14ac:dyDescent="0.3">
      <c r="A762" t="s">
        <v>1611</v>
      </c>
      <c r="B762">
        <v>39.200000000000003</v>
      </c>
      <c r="C762">
        <v>11.38</v>
      </c>
      <c r="D762" t="s">
        <v>2380</v>
      </c>
      <c r="E762" t="s">
        <v>2380</v>
      </c>
      <c r="F762" t="s">
        <v>2380</v>
      </c>
      <c r="G762">
        <v>0</v>
      </c>
      <c r="H762" t="s">
        <v>2380</v>
      </c>
      <c r="L762" t="s">
        <v>1611</v>
      </c>
      <c r="M762" t="str">
        <f t="shared" si="44"/>
        <v>No</v>
      </c>
      <c r="N762" t="str">
        <f t="shared" si="45"/>
        <v>No</v>
      </c>
      <c r="O762">
        <v>39.200000000000003</v>
      </c>
      <c r="P762" t="str">
        <f t="shared" si="46"/>
        <v>Obesity</v>
      </c>
      <c r="Q762">
        <v>11.38</v>
      </c>
      <c r="R762" t="str">
        <f t="shared" si="47"/>
        <v>Diabetes</v>
      </c>
      <c r="S762" t="s">
        <v>2380</v>
      </c>
      <c r="T762" t="s">
        <v>2380</v>
      </c>
      <c r="U762">
        <v>0</v>
      </c>
    </row>
    <row r="763" spans="1:21" x14ac:dyDescent="0.3">
      <c r="A763" t="s">
        <v>1610</v>
      </c>
      <c r="B763">
        <v>39.159999999999997</v>
      </c>
      <c r="C763">
        <v>10.48</v>
      </c>
      <c r="D763" t="s">
        <v>2380</v>
      </c>
      <c r="E763" t="s">
        <v>2380</v>
      </c>
      <c r="F763" t="s">
        <v>2380</v>
      </c>
      <c r="G763">
        <v>0</v>
      </c>
      <c r="H763" t="s">
        <v>2380</v>
      </c>
      <c r="L763" t="s">
        <v>1610</v>
      </c>
      <c r="M763" t="str">
        <f t="shared" si="44"/>
        <v>No</v>
      </c>
      <c r="N763" t="str">
        <f t="shared" si="45"/>
        <v>No</v>
      </c>
      <c r="O763">
        <v>39.159999999999997</v>
      </c>
      <c r="P763" t="str">
        <f t="shared" si="46"/>
        <v>Obesity</v>
      </c>
      <c r="Q763">
        <v>10.48</v>
      </c>
      <c r="R763" t="str">
        <f t="shared" si="47"/>
        <v>Diabetes</v>
      </c>
      <c r="S763" t="s">
        <v>2380</v>
      </c>
      <c r="T763" t="s">
        <v>2380</v>
      </c>
      <c r="U763">
        <v>0</v>
      </c>
    </row>
    <row r="764" spans="1:21" x14ac:dyDescent="0.3">
      <c r="A764" t="s">
        <v>1609</v>
      </c>
      <c r="B764">
        <v>44.1</v>
      </c>
      <c r="C764">
        <v>5.04</v>
      </c>
      <c r="D764" t="s">
        <v>2381</v>
      </c>
      <c r="E764" t="s">
        <v>2380</v>
      </c>
      <c r="F764" t="s">
        <v>2380</v>
      </c>
      <c r="G764">
        <v>0</v>
      </c>
      <c r="H764" t="s">
        <v>2380</v>
      </c>
      <c r="L764" t="s">
        <v>1609</v>
      </c>
      <c r="M764" t="str">
        <f t="shared" si="44"/>
        <v>Yes</v>
      </c>
      <c r="N764" t="str">
        <f t="shared" si="45"/>
        <v>No</v>
      </c>
      <c r="O764">
        <v>44.1</v>
      </c>
      <c r="P764" t="str">
        <f t="shared" si="46"/>
        <v>Obesity</v>
      </c>
      <c r="Q764">
        <v>5.04</v>
      </c>
      <c r="R764" t="str">
        <f t="shared" si="47"/>
        <v>Normal</v>
      </c>
      <c r="S764" t="s">
        <v>2380</v>
      </c>
      <c r="T764" t="s">
        <v>2380</v>
      </c>
      <c r="U764">
        <v>0</v>
      </c>
    </row>
    <row r="765" spans="1:21" x14ac:dyDescent="0.3">
      <c r="A765" t="s">
        <v>1608</v>
      </c>
      <c r="B765">
        <v>33.200000000000003</v>
      </c>
      <c r="C765">
        <v>9.06</v>
      </c>
      <c r="D765" t="s">
        <v>2380</v>
      </c>
      <c r="E765" t="s">
        <v>2380</v>
      </c>
      <c r="F765" t="s">
        <v>2380</v>
      </c>
      <c r="G765">
        <v>0</v>
      </c>
      <c r="H765" t="s">
        <v>2380</v>
      </c>
      <c r="L765" t="s">
        <v>1608</v>
      </c>
      <c r="M765" t="str">
        <f t="shared" si="44"/>
        <v>No</v>
      </c>
      <c r="N765" t="str">
        <f t="shared" si="45"/>
        <v>No</v>
      </c>
      <c r="O765">
        <v>33.200000000000003</v>
      </c>
      <c r="P765" t="str">
        <f t="shared" si="46"/>
        <v>Obesity</v>
      </c>
      <c r="Q765">
        <v>9.06</v>
      </c>
      <c r="R765" t="str">
        <f t="shared" si="47"/>
        <v>Diabetes</v>
      </c>
      <c r="S765" t="s">
        <v>2380</v>
      </c>
      <c r="T765" t="s">
        <v>2380</v>
      </c>
      <c r="U765">
        <v>0</v>
      </c>
    </row>
    <row r="766" spans="1:21" x14ac:dyDescent="0.3">
      <c r="A766" t="s">
        <v>1607</v>
      </c>
      <c r="B766">
        <v>29.92</v>
      </c>
      <c r="C766">
        <v>11.07</v>
      </c>
      <c r="D766" t="s">
        <v>2380</v>
      </c>
      <c r="E766" t="s">
        <v>2380</v>
      </c>
      <c r="F766" t="s">
        <v>2380</v>
      </c>
      <c r="G766">
        <v>0</v>
      </c>
      <c r="H766" t="s">
        <v>2380</v>
      </c>
      <c r="L766" t="s">
        <v>1607</v>
      </c>
      <c r="M766" t="str">
        <f t="shared" si="44"/>
        <v>No</v>
      </c>
      <c r="N766" t="str">
        <f t="shared" si="45"/>
        <v>No</v>
      </c>
      <c r="O766">
        <v>29.92</v>
      </c>
      <c r="P766" t="str">
        <f t="shared" si="46"/>
        <v>Over Weight</v>
      </c>
      <c r="Q766">
        <v>11.07</v>
      </c>
      <c r="R766" t="str">
        <f t="shared" si="47"/>
        <v>Diabetes</v>
      </c>
      <c r="S766" t="s">
        <v>2380</v>
      </c>
      <c r="T766" t="s">
        <v>2380</v>
      </c>
      <c r="U766">
        <v>0</v>
      </c>
    </row>
    <row r="767" spans="1:21" x14ac:dyDescent="0.3">
      <c r="A767" t="s">
        <v>1606</v>
      </c>
      <c r="B767">
        <v>25</v>
      </c>
      <c r="C767">
        <v>10.45</v>
      </c>
      <c r="D767" t="s">
        <v>2380</v>
      </c>
      <c r="E767" t="s">
        <v>2380</v>
      </c>
      <c r="F767" t="s">
        <v>2380</v>
      </c>
      <c r="G767">
        <v>0</v>
      </c>
      <c r="H767" t="s">
        <v>2380</v>
      </c>
      <c r="L767" t="s">
        <v>1606</v>
      </c>
      <c r="M767" t="str">
        <f t="shared" si="44"/>
        <v>No</v>
      </c>
      <c r="N767" t="str">
        <f t="shared" si="45"/>
        <v>No</v>
      </c>
      <c r="O767">
        <v>25</v>
      </c>
      <c r="P767" t="str">
        <f t="shared" si="46"/>
        <v>Over Weight</v>
      </c>
      <c r="Q767">
        <v>10.45</v>
      </c>
      <c r="R767" t="str">
        <f t="shared" si="47"/>
        <v>Diabetes</v>
      </c>
      <c r="S767" t="s">
        <v>2380</v>
      </c>
      <c r="T767" t="s">
        <v>2380</v>
      </c>
      <c r="U767">
        <v>0</v>
      </c>
    </row>
    <row r="768" spans="1:21" x14ac:dyDescent="0.3">
      <c r="A768" t="s">
        <v>1605</v>
      </c>
      <c r="B768">
        <v>38.869999999999997</v>
      </c>
      <c r="C768">
        <v>8.6300000000000008</v>
      </c>
      <c r="D768" t="s">
        <v>2381</v>
      </c>
      <c r="E768" t="s">
        <v>2380</v>
      </c>
      <c r="F768" t="s">
        <v>2380</v>
      </c>
      <c r="G768">
        <v>1</v>
      </c>
      <c r="H768" t="s">
        <v>2380</v>
      </c>
      <c r="L768" t="s">
        <v>1605</v>
      </c>
      <c r="M768" t="str">
        <f t="shared" si="44"/>
        <v>Yes</v>
      </c>
      <c r="N768" t="str">
        <f t="shared" si="45"/>
        <v>No</v>
      </c>
      <c r="O768">
        <v>38.869999999999997</v>
      </c>
      <c r="P768" t="str">
        <f t="shared" si="46"/>
        <v>Obesity</v>
      </c>
      <c r="Q768">
        <v>8.6300000000000008</v>
      </c>
      <c r="R768" t="str">
        <f t="shared" si="47"/>
        <v>Diabetes</v>
      </c>
      <c r="S768" t="s">
        <v>2380</v>
      </c>
      <c r="T768" t="s">
        <v>2380</v>
      </c>
      <c r="U768">
        <v>1</v>
      </c>
    </row>
    <row r="769" spans="1:21" x14ac:dyDescent="0.3">
      <c r="A769" t="s">
        <v>1604</v>
      </c>
      <c r="B769">
        <v>32.299999999999997</v>
      </c>
      <c r="C769">
        <v>5.28</v>
      </c>
      <c r="D769" t="s">
        <v>2381</v>
      </c>
      <c r="E769" t="s">
        <v>2380</v>
      </c>
      <c r="F769" t="s">
        <v>2380</v>
      </c>
      <c r="G769">
        <v>2</v>
      </c>
      <c r="H769" t="s">
        <v>2380</v>
      </c>
      <c r="L769" t="s">
        <v>1604</v>
      </c>
      <c r="M769" t="str">
        <f t="shared" si="44"/>
        <v>Yes</v>
      </c>
      <c r="N769" t="str">
        <f t="shared" si="45"/>
        <v>No</v>
      </c>
      <c r="O769">
        <v>32.299999999999997</v>
      </c>
      <c r="P769" t="str">
        <f t="shared" si="46"/>
        <v>Obesity</v>
      </c>
      <c r="Q769">
        <v>5.28</v>
      </c>
      <c r="R769" t="str">
        <f t="shared" si="47"/>
        <v>Normal</v>
      </c>
      <c r="S769" t="s">
        <v>2380</v>
      </c>
      <c r="T769" t="s">
        <v>2380</v>
      </c>
      <c r="U769">
        <v>2</v>
      </c>
    </row>
    <row r="770" spans="1:21" x14ac:dyDescent="0.3">
      <c r="A770" t="s">
        <v>1603</v>
      </c>
      <c r="B770">
        <v>31.16</v>
      </c>
      <c r="C770">
        <v>7.49</v>
      </c>
      <c r="D770" t="s">
        <v>2381</v>
      </c>
      <c r="E770" t="s">
        <v>2380</v>
      </c>
      <c r="F770" t="s">
        <v>2380</v>
      </c>
      <c r="G770">
        <v>2</v>
      </c>
      <c r="H770" t="s">
        <v>2380</v>
      </c>
      <c r="L770" t="s">
        <v>1603</v>
      </c>
      <c r="M770" t="str">
        <f t="shared" si="44"/>
        <v>Yes</v>
      </c>
      <c r="N770" t="str">
        <f t="shared" si="45"/>
        <v>No</v>
      </c>
      <c r="O770">
        <v>31.16</v>
      </c>
      <c r="P770" t="str">
        <f t="shared" si="46"/>
        <v>Obesity</v>
      </c>
      <c r="Q770">
        <v>7.49</v>
      </c>
      <c r="R770" t="str">
        <f t="shared" si="47"/>
        <v>Diabetes</v>
      </c>
      <c r="S770" t="s">
        <v>2380</v>
      </c>
      <c r="T770" t="s">
        <v>2380</v>
      </c>
      <c r="U770">
        <v>2</v>
      </c>
    </row>
    <row r="771" spans="1:21" x14ac:dyDescent="0.3">
      <c r="A771" t="s">
        <v>1602</v>
      </c>
      <c r="B771">
        <v>54.59</v>
      </c>
      <c r="C771">
        <v>4.2699999999999996</v>
      </c>
      <c r="D771" t="s">
        <v>2380</v>
      </c>
      <c r="E771" t="s">
        <v>2380</v>
      </c>
      <c r="F771" t="s">
        <v>2380</v>
      </c>
      <c r="G771">
        <v>0</v>
      </c>
      <c r="H771" t="s">
        <v>2380</v>
      </c>
      <c r="L771" t="s">
        <v>1602</v>
      </c>
      <c r="M771" t="str">
        <f t="shared" ref="M771:M834" si="48">PROPER(D771)</f>
        <v>No</v>
      </c>
      <c r="N771" t="str">
        <f t="shared" ref="N771:N834" si="49">PROPER(H771)</f>
        <v>No</v>
      </c>
      <c r="O771">
        <v>54.59</v>
      </c>
      <c r="P771" t="str">
        <f t="shared" si="46"/>
        <v>Obesity</v>
      </c>
      <c r="Q771">
        <v>4.2699999999999996</v>
      </c>
      <c r="R771" t="str">
        <f t="shared" si="47"/>
        <v>Normal</v>
      </c>
      <c r="S771" t="s">
        <v>2380</v>
      </c>
      <c r="T771" t="s">
        <v>2380</v>
      </c>
      <c r="U771">
        <v>0</v>
      </c>
    </row>
    <row r="772" spans="1:21" x14ac:dyDescent="0.3">
      <c r="A772" t="s">
        <v>1601</v>
      </c>
      <c r="B772">
        <v>21.09</v>
      </c>
      <c r="C772">
        <v>9.2200000000000006</v>
      </c>
      <c r="D772" t="s">
        <v>2381</v>
      </c>
      <c r="E772" t="s">
        <v>2380</v>
      </c>
      <c r="F772" t="s">
        <v>2380</v>
      </c>
      <c r="G772">
        <v>2</v>
      </c>
      <c r="H772" t="s">
        <v>2380</v>
      </c>
      <c r="L772" t="s">
        <v>1601</v>
      </c>
      <c r="M772" t="str">
        <f t="shared" si="48"/>
        <v>Yes</v>
      </c>
      <c r="N772" t="str">
        <f t="shared" si="49"/>
        <v>No</v>
      </c>
      <c r="O772">
        <v>21.09</v>
      </c>
      <c r="P772" t="str">
        <f t="shared" ref="P772:P835" si="50">IF(O772&lt;18.5,"Under Weight",IF(O772&lt;25,"Normal Weight",IF(O772&lt;30,"Over Weight","Obesity")))</f>
        <v>Normal Weight</v>
      </c>
      <c r="Q772">
        <v>9.2200000000000006</v>
      </c>
      <c r="R772" t="str">
        <f t="shared" ref="R772:R835" si="51">IF(Q772&lt;5.7,"Normal",IF(Q772&lt;6.5,"Prediabetes","Diabetes"))</f>
        <v>Diabetes</v>
      </c>
      <c r="S772" t="s">
        <v>2380</v>
      </c>
      <c r="T772" t="s">
        <v>2380</v>
      </c>
      <c r="U772">
        <v>2</v>
      </c>
    </row>
    <row r="773" spans="1:21" x14ac:dyDescent="0.3">
      <c r="A773" t="s">
        <v>1600</v>
      </c>
      <c r="B773">
        <v>52.41</v>
      </c>
      <c r="C773">
        <v>5.99</v>
      </c>
      <c r="D773" t="s">
        <v>2380</v>
      </c>
      <c r="E773" t="s">
        <v>2380</v>
      </c>
      <c r="F773" t="s">
        <v>2380</v>
      </c>
      <c r="G773">
        <v>1</v>
      </c>
      <c r="H773" t="s">
        <v>2380</v>
      </c>
      <c r="L773" t="s">
        <v>1600</v>
      </c>
      <c r="M773" t="str">
        <f t="shared" si="48"/>
        <v>No</v>
      </c>
      <c r="N773" t="str">
        <f t="shared" si="49"/>
        <v>No</v>
      </c>
      <c r="O773">
        <v>52.41</v>
      </c>
      <c r="P773" t="str">
        <f t="shared" si="50"/>
        <v>Obesity</v>
      </c>
      <c r="Q773">
        <v>5.99</v>
      </c>
      <c r="R773" t="str">
        <f t="shared" si="51"/>
        <v>Prediabetes</v>
      </c>
      <c r="S773" t="s">
        <v>2380</v>
      </c>
      <c r="T773" t="s">
        <v>2380</v>
      </c>
      <c r="U773">
        <v>1</v>
      </c>
    </row>
    <row r="774" spans="1:21" x14ac:dyDescent="0.3">
      <c r="A774" t="s">
        <v>1599</v>
      </c>
      <c r="B774">
        <v>41.47</v>
      </c>
      <c r="C774">
        <v>5.86</v>
      </c>
      <c r="D774" t="s">
        <v>2381</v>
      </c>
      <c r="E774" t="s">
        <v>2380</v>
      </c>
      <c r="F774" t="s">
        <v>2380</v>
      </c>
      <c r="G774">
        <v>2</v>
      </c>
      <c r="H774" t="s">
        <v>2380</v>
      </c>
      <c r="L774" t="s">
        <v>1599</v>
      </c>
      <c r="M774" t="str">
        <f t="shared" si="48"/>
        <v>Yes</v>
      </c>
      <c r="N774" t="str">
        <f t="shared" si="49"/>
        <v>No</v>
      </c>
      <c r="O774">
        <v>41.47</v>
      </c>
      <c r="P774" t="str">
        <f t="shared" si="50"/>
        <v>Obesity</v>
      </c>
      <c r="Q774">
        <v>5.86</v>
      </c>
      <c r="R774" t="str">
        <f t="shared" si="51"/>
        <v>Prediabetes</v>
      </c>
      <c r="S774" t="s">
        <v>2380</v>
      </c>
      <c r="T774" t="s">
        <v>2380</v>
      </c>
      <c r="U774">
        <v>2</v>
      </c>
    </row>
    <row r="775" spans="1:21" x14ac:dyDescent="0.3">
      <c r="A775" t="s">
        <v>1598</v>
      </c>
      <c r="B775">
        <v>33.1</v>
      </c>
      <c r="C775">
        <v>5.19</v>
      </c>
      <c r="D775" t="s">
        <v>2381</v>
      </c>
      <c r="E775" t="s">
        <v>2380</v>
      </c>
      <c r="F775" t="s">
        <v>2380</v>
      </c>
      <c r="G775">
        <v>2</v>
      </c>
      <c r="H775" t="s">
        <v>2380</v>
      </c>
      <c r="L775" t="s">
        <v>1598</v>
      </c>
      <c r="M775" t="str">
        <f t="shared" si="48"/>
        <v>Yes</v>
      </c>
      <c r="N775" t="str">
        <f t="shared" si="49"/>
        <v>No</v>
      </c>
      <c r="O775">
        <v>33.1</v>
      </c>
      <c r="P775" t="str">
        <f t="shared" si="50"/>
        <v>Obesity</v>
      </c>
      <c r="Q775">
        <v>5.19</v>
      </c>
      <c r="R775" t="str">
        <f t="shared" si="51"/>
        <v>Normal</v>
      </c>
      <c r="S775" t="s">
        <v>2380</v>
      </c>
      <c r="T775" t="s">
        <v>2380</v>
      </c>
      <c r="U775">
        <v>2</v>
      </c>
    </row>
    <row r="776" spans="1:21" x14ac:dyDescent="0.3">
      <c r="A776" t="s">
        <v>1597</v>
      </c>
      <c r="B776">
        <v>30.8</v>
      </c>
      <c r="C776">
        <v>4.37</v>
      </c>
      <c r="D776" t="s">
        <v>2381</v>
      </c>
      <c r="E776" t="s">
        <v>2380</v>
      </c>
      <c r="F776" t="s">
        <v>2380</v>
      </c>
      <c r="G776">
        <v>2</v>
      </c>
      <c r="H776" t="s">
        <v>2380</v>
      </c>
      <c r="L776" t="s">
        <v>1597</v>
      </c>
      <c r="M776" t="str">
        <f t="shared" si="48"/>
        <v>Yes</v>
      </c>
      <c r="N776" t="str">
        <f t="shared" si="49"/>
        <v>No</v>
      </c>
      <c r="O776">
        <v>30.8</v>
      </c>
      <c r="P776" t="str">
        <f t="shared" si="50"/>
        <v>Obesity</v>
      </c>
      <c r="Q776">
        <v>4.37</v>
      </c>
      <c r="R776" t="str">
        <f t="shared" si="51"/>
        <v>Normal</v>
      </c>
      <c r="S776" t="s">
        <v>2380</v>
      </c>
      <c r="T776" t="s">
        <v>2380</v>
      </c>
      <c r="U776">
        <v>2</v>
      </c>
    </row>
    <row r="777" spans="1:21" x14ac:dyDescent="0.3">
      <c r="A777" t="s">
        <v>1596</v>
      </c>
      <c r="B777">
        <v>42.06</v>
      </c>
      <c r="C777">
        <v>5.32</v>
      </c>
      <c r="D777" t="s">
        <v>2380</v>
      </c>
      <c r="E777" t="s">
        <v>2380</v>
      </c>
      <c r="F777" t="s">
        <v>2380</v>
      </c>
      <c r="G777">
        <v>1</v>
      </c>
      <c r="H777" t="s">
        <v>2380</v>
      </c>
      <c r="L777" t="s">
        <v>1596</v>
      </c>
      <c r="M777" t="str">
        <f t="shared" si="48"/>
        <v>No</v>
      </c>
      <c r="N777" t="str">
        <f t="shared" si="49"/>
        <v>No</v>
      </c>
      <c r="O777">
        <v>42.06</v>
      </c>
      <c r="P777" t="str">
        <f t="shared" si="50"/>
        <v>Obesity</v>
      </c>
      <c r="Q777">
        <v>5.32</v>
      </c>
      <c r="R777" t="str">
        <f t="shared" si="51"/>
        <v>Normal</v>
      </c>
      <c r="S777" t="s">
        <v>2380</v>
      </c>
      <c r="T777" t="s">
        <v>2380</v>
      </c>
      <c r="U777">
        <v>1</v>
      </c>
    </row>
    <row r="778" spans="1:21" x14ac:dyDescent="0.3">
      <c r="A778" t="s">
        <v>1595</v>
      </c>
      <c r="B778">
        <v>39.270000000000003</v>
      </c>
      <c r="C778">
        <v>5.64</v>
      </c>
      <c r="D778" t="s">
        <v>2380</v>
      </c>
      <c r="E778" t="s">
        <v>2380</v>
      </c>
      <c r="F778" t="s">
        <v>2382</v>
      </c>
      <c r="G778">
        <v>1</v>
      </c>
      <c r="H778" t="s">
        <v>2380</v>
      </c>
      <c r="L778" t="s">
        <v>1595</v>
      </c>
      <c r="M778" t="str">
        <f t="shared" si="48"/>
        <v>No</v>
      </c>
      <c r="N778" t="str">
        <f t="shared" si="49"/>
        <v>No</v>
      </c>
      <c r="O778">
        <v>39.270000000000003</v>
      </c>
      <c r="P778" t="str">
        <f t="shared" si="50"/>
        <v>Obesity</v>
      </c>
      <c r="Q778">
        <v>5.64</v>
      </c>
      <c r="R778" t="str">
        <f t="shared" si="51"/>
        <v>Normal</v>
      </c>
      <c r="S778" t="s">
        <v>2380</v>
      </c>
      <c r="T778" t="s">
        <v>2382</v>
      </c>
      <c r="U778">
        <v>1</v>
      </c>
    </row>
    <row r="779" spans="1:21" x14ac:dyDescent="0.3">
      <c r="A779" t="s">
        <v>1594</v>
      </c>
      <c r="B779">
        <v>30.71</v>
      </c>
      <c r="C779">
        <v>5.59</v>
      </c>
      <c r="D779" t="s">
        <v>2381</v>
      </c>
      <c r="E779" t="s">
        <v>2380</v>
      </c>
      <c r="F779" t="s">
        <v>2380</v>
      </c>
      <c r="G779">
        <v>1</v>
      </c>
      <c r="H779" t="s">
        <v>2380</v>
      </c>
      <c r="L779" t="s">
        <v>1594</v>
      </c>
      <c r="M779" t="str">
        <f t="shared" si="48"/>
        <v>Yes</v>
      </c>
      <c r="N779" t="str">
        <f t="shared" si="49"/>
        <v>No</v>
      </c>
      <c r="O779">
        <v>30.71</v>
      </c>
      <c r="P779" t="str">
        <f t="shared" si="50"/>
        <v>Obesity</v>
      </c>
      <c r="Q779">
        <v>5.59</v>
      </c>
      <c r="R779" t="str">
        <f t="shared" si="51"/>
        <v>Normal</v>
      </c>
      <c r="S779" t="s">
        <v>2380</v>
      </c>
      <c r="T779" t="s">
        <v>2380</v>
      </c>
      <c r="U779">
        <v>1</v>
      </c>
    </row>
    <row r="780" spans="1:21" x14ac:dyDescent="0.3">
      <c r="A780" t="s">
        <v>1593</v>
      </c>
      <c r="B780">
        <v>47.19</v>
      </c>
      <c r="C780">
        <v>5.29</v>
      </c>
      <c r="D780" t="s">
        <v>2380</v>
      </c>
      <c r="E780" t="s">
        <v>2380</v>
      </c>
      <c r="F780" t="s">
        <v>2380</v>
      </c>
      <c r="G780">
        <v>0</v>
      </c>
      <c r="H780" t="s">
        <v>2380</v>
      </c>
      <c r="L780" t="s">
        <v>1593</v>
      </c>
      <c r="M780" t="str">
        <f t="shared" si="48"/>
        <v>No</v>
      </c>
      <c r="N780" t="str">
        <f t="shared" si="49"/>
        <v>No</v>
      </c>
      <c r="O780">
        <v>47.19</v>
      </c>
      <c r="P780" t="str">
        <f t="shared" si="50"/>
        <v>Obesity</v>
      </c>
      <c r="Q780">
        <v>5.29</v>
      </c>
      <c r="R780" t="str">
        <f t="shared" si="51"/>
        <v>Normal</v>
      </c>
      <c r="S780" t="s">
        <v>2380</v>
      </c>
      <c r="T780" t="s">
        <v>2380</v>
      </c>
      <c r="U780">
        <v>0</v>
      </c>
    </row>
    <row r="781" spans="1:21" x14ac:dyDescent="0.3">
      <c r="A781" t="s">
        <v>1592</v>
      </c>
      <c r="B781">
        <v>30.02</v>
      </c>
      <c r="C781">
        <v>6.65</v>
      </c>
      <c r="D781" t="s">
        <v>2380</v>
      </c>
      <c r="E781" t="s">
        <v>2380</v>
      </c>
      <c r="F781" t="s">
        <v>2380</v>
      </c>
      <c r="G781">
        <v>0</v>
      </c>
      <c r="H781" t="s">
        <v>2380</v>
      </c>
      <c r="L781" t="s">
        <v>1592</v>
      </c>
      <c r="M781" t="str">
        <f t="shared" si="48"/>
        <v>No</v>
      </c>
      <c r="N781" t="str">
        <f t="shared" si="49"/>
        <v>No</v>
      </c>
      <c r="O781">
        <v>30.02</v>
      </c>
      <c r="P781" t="str">
        <f t="shared" si="50"/>
        <v>Obesity</v>
      </c>
      <c r="Q781">
        <v>6.65</v>
      </c>
      <c r="R781" t="str">
        <f t="shared" si="51"/>
        <v>Diabetes</v>
      </c>
      <c r="S781" t="s">
        <v>2380</v>
      </c>
      <c r="T781" t="s">
        <v>2380</v>
      </c>
      <c r="U781">
        <v>0</v>
      </c>
    </row>
    <row r="782" spans="1:21" x14ac:dyDescent="0.3">
      <c r="A782" t="s">
        <v>1591</v>
      </c>
      <c r="B782">
        <v>37.909999999999997</v>
      </c>
      <c r="C782">
        <v>5.68</v>
      </c>
      <c r="D782" t="s">
        <v>2381</v>
      </c>
      <c r="E782" t="s">
        <v>2380</v>
      </c>
      <c r="F782" t="s">
        <v>2380</v>
      </c>
      <c r="G782">
        <v>0</v>
      </c>
      <c r="H782" t="s">
        <v>2380</v>
      </c>
      <c r="L782" t="s">
        <v>1591</v>
      </c>
      <c r="M782" t="str">
        <f t="shared" si="48"/>
        <v>Yes</v>
      </c>
      <c r="N782" t="str">
        <f t="shared" si="49"/>
        <v>No</v>
      </c>
      <c r="O782">
        <v>37.909999999999997</v>
      </c>
      <c r="P782" t="str">
        <f t="shared" si="50"/>
        <v>Obesity</v>
      </c>
      <c r="Q782">
        <v>5.68</v>
      </c>
      <c r="R782" t="str">
        <f t="shared" si="51"/>
        <v>Normal</v>
      </c>
      <c r="S782" t="s">
        <v>2380</v>
      </c>
      <c r="T782" t="s">
        <v>2380</v>
      </c>
      <c r="U782">
        <v>0</v>
      </c>
    </row>
    <row r="783" spans="1:21" x14ac:dyDescent="0.3">
      <c r="A783" t="s">
        <v>1590</v>
      </c>
      <c r="B783">
        <v>54.61</v>
      </c>
      <c r="C783">
        <v>4.49</v>
      </c>
      <c r="D783" t="s">
        <v>2380</v>
      </c>
      <c r="E783" t="s">
        <v>2380</v>
      </c>
      <c r="F783" t="s">
        <v>2380</v>
      </c>
      <c r="G783">
        <v>0</v>
      </c>
      <c r="H783" t="s">
        <v>2380</v>
      </c>
      <c r="L783" t="s">
        <v>1590</v>
      </c>
      <c r="M783" t="str">
        <f t="shared" si="48"/>
        <v>No</v>
      </c>
      <c r="N783" t="str">
        <f t="shared" si="49"/>
        <v>No</v>
      </c>
      <c r="O783">
        <v>54.61</v>
      </c>
      <c r="P783" t="str">
        <f t="shared" si="50"/>
        <v>Obesity</v>
      </c>
      <c r="Q783">
        <v>4.49</v>
      </c>
      <c r="R783" t="str">
        <f t="shared" si="51"/>
        <v>Normal</v>
      </c>
      <c r="S783" t="s">
        <v>2380</v>
      </c>
      <c r="T783" t="s">
        <v>2380</v>
      </c>
      <c r="U783">
        <v>0</v>
      </c>
    </row>
    <row r="784" spans="1:21" x14ac:dyDescent="0.3">
      <c r="A784" t="s">
        <v>1589</v>
      </c>
      <c r="B784">
        <v>36.005000000000003</v>
      </c>
      <c r="C784">
        <v>6.9</v>
      </c>
      <c r="D784" t="s">
        <v>2380</v>
      </c>
      <c r="E784" t="s">
        <v>2380</v>
      </c>
      <c r="F784" t="s">
        <v>2380</v>
      </c>
      <c r="G784">
        <v>0</v>
      </c>
      <c r="H784" t="s">
        <v>2380</v>
      </c>
      <c r="L784" t="s">
        <v>1589</v>
      </c>
      <c r="M784" t="str">
        <f t="shared" si="48"/>
        <v>No</v>
      </c>
      <c r="N784" t="str">
        <f t="shared" si="49"/>
        <v>No</v>
      </c>
      <c r="O784">
        <v>36.005000000000003</v>
      </c>
      <c r="P784" t="str">
        <f t="shared" si="50"/>
        <v>Obesity</v>
      </c>
      <c r="Q784">
        <v>6.9</v>
      </c>
      <c r="R784" t="str">
        <f t="shared" si="51"/>
        <v>Diabetes</v>
      </c>
      <c r="S784" t="s">
        <v>2380</v>
      </c>
      <c r="T784" t="s">
        <v>2380</v>
      </c>
      <c r="U784">
        <v>0</v>
      </c>
    </row>
    <row r="785" spans="1:21" x14ac:dyDescent="0.3">
      <c r="A785" t="s">
        <v>1588</v>
      </c>
      <c r="B785">
        <v>28.7</v>
      </c>
      <c r="C785">
        <v>11.52</v>
      </c>
      <c r="D785" t="s">
        <v>2380</v>
      </c>
      <c r="E785" t="s">
        <v>2380</v>
      </c>
      <c r="F785" t="s">
        <v>2380</v>
      </c>
      <c r="G785">
        <v>0</v>
      </c>
      <c r="H785" t="s">
        <v>2380</v>
      </c>
      <c r="L785" t="s">
        <v>1588</v>
      </c>
      <c r="M785" t="str">
        <f t="shared" si="48"/>
        <v>No</v>
      </c>
      <c r="N785" t="str">
        <f t="shared" si="49"/>
        <v>No</v>
      </c>
      <c r="O785">
        <v>28.7</v>
      </c>
      <c r="P785" t="str">
        <f t="shared" si="50"/>
        <v>Over Weight</v>
      </c>
      <c r="Q785">
        <v>11.52</v>
      </c>
      <c r="R785" t="str">
        <f t="shared" si="51"/>
        <v>Diabetes</v>
      </c>
      <c r="S785" t="s">
        <v>2380</v>
      </c>
      <c r="T785" t="s">
        <v>2380</v>
      </c>
      <c r="U785">
        <v>0</v>
      </c>
    </row>
    <row r="786" spans="1:21" x14ac:dyDescent="0.3">
      <c r="A786" t="s">
        <v>1587</v>
      </c>
      <c r="B786">
        <v>34.295000000000002</v>
      </c>
      <c r="C786">
        <v>11.24</v>
      </c>
      <c r="D786" t="s">
        <v>2380</v>
      </c>
      <c r="E786" t="s">
        <v>2380</v>
      </c>
      <c r="F786" t="s">
        <v>2380</v>
      </c>
      <c r="G786">
        <v>0</v>
      </c>
      <c r="H786" t="s">
        <v>2380</v>
      </c>
      <c r="L786" t="s">
        <v>1587</v>
      </c>
      <c r="M786" t="str">
        <f t="shared" si="48"/>
        <v>No</v>
      </c>
      <c r="N786" t="str">
        <f t="shared" si="49"/>
        <v>No</v>
      </c>
      <c r="O786">
        <v>34.295000000000002</v>
      </c>
      <c r="P786" t="str">
        <f t="shared" si="50"/>
        <v>Obesity</v>
      </c>
      <c r="Q786">
        <v>11.24</v>
      </c>
      <c r="R786" t="str">
        <f t="shared" si="51"/>
        <v>Diabetes</v>
      </c>
      <c r="S786" t="s">
        <v>2380</v>
      </c>
      <c r="T786" t="s">
        <v>2380</v>
      </c>
      <c r="U786">
        <v>0</v>
      </c>
    </row>
    <row r="787" spans="1:21" x14ac:dyDescent="0.3">
      <c r="A787" t="s">
        <v>1586</v>
      </c>
      <c r="B787">
        <v>27.55</v>
      </c>
      <c r="C787">
        <v>10.98</v>
      </c>
      <c r="D787" t="s">
        <v>2380</v>
      </c>
      <c r="E787" t="s">
        <v>2380</v>
      </c>
      <c r="F787" t="s">
        <v>2380</v>
      </c>
      <c r="G787">
        <v>0</v>
      </c>
      <c r="H787" t="s">
        <v>2380</v>
      </c>
      <c r="L787" t="s">
        <v>1586</v>
      </c>
      <c r="M787" t="str">
        <f t="shared" si="48"/>
        <v>No</v>
      </c>
      <c r="N787" t="str">
        <f t="shared" si="49"/>
        <v>No</v>
      </c>
      <c r="O787">
        <v>27.55</v>
      </c>
      <c r="P787" t="str">
        <f t="shared" si="50"/>
        <v>Over Weight</v>
      </c>
      <c r="Q787">
        <v>10.98</v>
      </c>
      <c r="R787" t="str">
        <f t="shared" si="51"/>
        <v>Diabetes</v>
      </c>
      <c r="S787" t="s">
        <v>2380</v>
      </c>
      <c r="T787" t="s">
        <v>2380</v>
      </c>
      <c r="U787">
        <v>0</v>
      </c>
    </row>
    <row r="788" spans="1:21" x14ac:dyDescent="0.3">
      <c r="A788" t="s">
        <v>1585</v>
      </c>
      <c r="B788">
        <v>40.700000000000003</v>
      </c>
      <c r="C788">
        <v>5.42</v>
      </c>
      <c r="D788" t="s">
        <v>2380</v>
      </c>
      <c r="E788" t="s">
        <v>2380</v>
      </c>
      <c r="F788" t="s">
        <v>2380</v>
      </c>
      <c r="G788">
        <v>0</v>
      </c>
      <c r="H788" t="s">
        <v>2380</v>
      </c>
      <c r="L788" t="s">
        <v>1585</v>
      </c>
      <c r="M788" t="str">
        <f t="shared" si="48"/>
        <v>No</v>
      </c>
      <c r="N788" t="str">
        <f t="shared" si="49"/>
        <v>No</v>
      </c>
      <c r="O788">
        <v>40.700000000000003</v>
      </c>
      <c r="P788" t="str">
        <f t="shared" si="50"/>
        <v>Obesity</v>
      </c>
      <c r="Q788">
        <v>5.42</v>
      </c>
      <c r="R788" t="str">
        <f t="shared" si="51"/>
        <v>Normal</v>
      </c>
      <c r="S788" t="s">
        <v>2380</v>
      </c>
      <c r="T788" t="s">
        <v>2380</v>
      </c>
      <c r="U788">
        <v>0</v>
      </c>
    </row>
    <row r="789" spans="1:21" x14ac:dyDescent="0.3">
      <c r="A789" t="s">
        <v>1584</v>
      </c>
      <c r="B789">
        <v>18.335000000000001</v>
      </c>
      <c r="C789">
        <v>10.97</v>
      </c>
      <c r="D789" t="s">
        <v>2380</v>
      </c>
      <c r="E789" t="s">
        <v>2380</v>
      </c>
      <c r="F789" t="s">
        <v>2380</v>
      </c>
      <c r="G789">
        <v>0</v>
      </c>
      <c r="H789" t="s">
        <v>2380</v>
      </c>
      <c r="L789" t="s">
        <v>1584</v>
      </c>
      <c r="M789" t="str">
        <f t="shared" si="48"/>
        <v>No</v>
      </c>
      <c r="N789" t="str">
        <f t="shared" si="49"/>
        <v>No</v>
      </c>
      <c r="O789">
        <v>18.335000000000001</v>
      </c>
      <c r="P789" t="str">
        <f t="shared" si="50"/>
        <v>Under Weight</v>
      </c>
      <c r="Q789">
        <v>10.97</v>
      </c>
      <c r="R789" t="str">
        <f t="shared" si="51"/>
        <v>Diabetes</v>
      </c>
      <c r="S789" t="s">
        <v>2380</v>
      </c>
      <c r="T789" t="s">
        <v>2380</v>
      </c>
      <c r="U789">
        <v>0</v>
      </c>
    </row>
    <row r="790" spans="1:21" x14ac:dyDescent="0.3">
      <c r="A790" t="s">
        <v>1583</v>
      </c>
      <c r="B790">
        <v>33.914999999999999</v>
      </c>
      <c r="C790">
        <v>9.56</v>
      </c>
      <c r="D790" t="s">
        <v>2381</v>
      </c>
      <c r="E790" t="s">
        <v>2380</v>
      </c>
      <c r="F790" t="s">
        <v>2380</v>
      </c>
      <c r="G790">
        <v>2</v>
      </c>
      <c r="H790" t="s">
        <v>2380</v>
      </c>
      <c r="L790" t="s">
        <v>1583</v>
      </c>
      <c r="M790" t="str">
        <f t="shared" si="48"/>
        <v>Yes</v>
      </c>
      <c r="N790" t="str">
        <f t="shared" si="49"/>
        <v>No</v>
      </c>
      <c r="O790">
        <v>33.914999999999999</v>
      </c>
      <c r="P790" t="str">
        <f t="shared" si="50"/>
        <v>Obesity</v>
      </c>
      <c r="Q790">
        <v>9.56</v>
      </c>
      <c r="R790" t="str">
        <f t="shared" si="51"/>
        <v>Diabetes</v>
      </c>
      <c r="S790" t="s">
        <v>2380</v>
      </c>
      <c r="T790" t="s">
        <v>2380</v>
      </c>
      <c r="U790">
        <v>2</v>
      </c>
    </row>
    <row r="791" spans="1:21" x14ac:dyDescent="0.3">
      <c r="A791" t="s">
        <v>1582</v>
      </c>
      <c r="B791">
        <v>33.534999999999997</v>
      </c>
      <c r="C791">
        <v>9.4</v>
      </c>
      <c r="D791" t="s">
        <v>2381</v>
      </c>
      <c r="E791" t="s">
        <v>2380</v>
      </c>
      <c r="F791" t="s">
        <v>2380</v>
      </c>
      <c r="G791">
        <v>2</v>
      </c>
      <c r="H791" t="s">
        <v>2380</v>
      </c>
      <c r="L791" t="s">
        <v>1582</v>
      </c>
      <c r="M791" t="str">
        <f t="shared" si="48"/>
        <v>Yes</v>
      </c>
      <c r="N791" t="str">
        <f t="shared" si="49"/>
        <v>No</v>
      </c>
      <c r="O791">
        <v>33.534999999999997</v>
      </c>
      <c r="P791" t="str">
        <f t="shared" si="50"/>
        <v>Obesity</v>
      </c>
      <c r="Q791">
        <v>9.4</v>
      </c>
      <c r="R791" t="str">
        <f t="shared" si="51"/>
        <v>Diabetes</v>
      </c>
      <c r="S791" t="s">
        <v>2380</v>
      </c>
      <c r="T791" t="s">
        <v>2380</v>
      </c>
      <c r="U791">
        <v>2</v>
      </c>
    </row>
    <row r="792" spans="1:21" x14ac:dyDescent="0.3">
      <c r="A792" t="s">
        <v>1581</v>
      </c>
      <c r="B792">
        <v>23.655000000000001</v>
      </c>
      <c r="C792">
        <v>8.48</v>
      </c>
      <c r="D792" t="s">
        <v>2381</v>
      </c>
      <c r="E792" t="s">
        <v>2380</v>
      </c>
      <c r="F792" t="s">
        <v>2380</v>
      </c>
      <c r="G792">
        <v>2</v>
      </c>
      <c r="H792" t="s">
        <v>2380</v>
      </c>
      <c r="L792" t="s">
        <v>1581</v>
      </c>
      <c r="M792" t="str">
        <f t="shared" si="48"/>
        <v>Yes</v>
      </c>
      <c r="N792" t="str">
        <f t="shared" si="49"/>
        <v>No</v>
      </c>
      <c r="O792">
        <v>23.655000000000001</v>
      </c>
      <c r="P792" t="str">
        <f t="shared" si="50"/>
        <v>Normal Weight</v>
      </c>
      <c r="Q792">
        <v>8.48</v>
      </c>
      <c r="R792" t="str">
        <f t="shared" si="51"/>
        <v>Diabetes</v>
      </c>
      <c r="S792" t="s">
        <v>2380</v>
      </c>
      <c r="T792" t="s">
        <v>2380</v>
      </c>
      <c r="U792">
        <v>2</v>
      </c>
    </row>
    <row r="793" spans="1:21" x14ac:dyDescent="0.3">
      <c r="A793" t="s">
        <v>1580</v>
      </c>
      <c r="B793">
        <v>28</v>
      </c>
      <c r="C793">
        <v>5.57</v>
      </c>
      <c r="D793" t="s">
        <v>2380</v>
      </c>
      <c r="E793" t="s">
        <v>2380</v>
      </c>
      <c r="F793" t="s">
        <v>2380</v>
      </c>
      <c r="G793">
        <v>0</v>
      </c>
      <c r="H793" t="s">
        <v>2380</v>
      </c>
      <c r="L793" t="s">
        <v>1580</v>
      </c>
      <c r="M793" t="str">
        <f t="shared" si="48"/>
        <v>No</v>
      </c>
      <c r="N793" t="str">
        <f t="shared" si="49"/>
        <v>No</v>
      </c>
      <c r="O793">
        <v>28</v>
      </c>
      <c r="P793" t="str">
        <f t="shared" si="50"/>
        <v>Over Weight</v>
      </c>
      <c r="Q793">
        <v>5.57</v>
      </c>
      <c r="R793" t="str">
        <f t="shared" si="51"/>
        <v>Normal</v>
      </c>
      <c r="S793" t="s">
        <v>2380</v>
      </c>
      <c r="T793" t="s">
        <v>2380</v>
      </c>
      <c r="U793">
        <v>0</v>
      </c>
    </row>
    <row r="794" spans="1:21" x14ac:dyDescent="0.3">
      <c r="A794" t="s">
        <v>1579</v>
      </c>
      <c r="B794">
        <v>30.23</v>
      </c>
      <c r="C794">
        <v>6.94</v>
      </c>
      <c r="D794" t="s">
        <v>2381</v>
      </c>
      <c r="E794" t="s">
        <v>2380</v>
      </c>
      <c r="F794" t="s">
        <v>2382</v>
      </c>
      <c r="G794">
        <v>1</v>
      </c>
      <c r="H794" t="s">
        <v>2380</v>
      </c>
      <c r="L794" t="s">
        <v>1579</v>
      </c>
      <c r="M794" t="str">
        <f t="shared" si="48"/>
        <v>Yes</v>
      </c>
      <c r="N794" t="str">
        <f t="shared" si="49"/>
        <v>No</v>
      </c>
      <c r="O794">
        <v>30.23</v>
      </c>
      <c r="P794" t="str">
        <f t="shared" si="50"/>
        <v>Obesity</v>
      </c>
      <c r="Q794">
        <v>6.94</v>
      </c>
      <c r="R794" t="str">
        <f t="shared" si="51"/>
        <v>Diabetes</v>
      </c>
      <c r="S794" t="s">
        <v>2380</v>
      </c>
      <c r="T794" t="s">
        <v>2382</v>
      </c>
      <c r="U794">
        <v>1</v>
      </c>
    </row>
    <row r="795" spans="1:21" x14ac:dyDescent="0.3">
      <c r="A795" t="s">
        <v>1578</v>
      </c>
      <c r="B795">
        <v>51.14</v>
      </c>
      <c r="C795">
        <v>4.05</v>
      </c>
      <c r="D795" t="s">
        <v>2380</v>
      </c>
      <c r="E795" t="s">
        <v>2380</v>
      </c>
      <c r="F795" t="s">
        <v>2380</v>
      </c>
      <c r="G795">
        <v>1</v>
      </c>
      <c r="H795" t="s">
        <v>2380</v>
      </c>
      <c r="L795" t="s">
        <v>1578</v>
      </c>
      <c r="M795" t="str">
        <f t="shared" si="48"/>
        <v>No</v>
      </c>
      <c r="N795" t="str">
        <f t="shared" si="49"/>
        <v>No</v>
      </c>
      <c r="O795">
        <v>51.14</v>
      </c>
      <c r="P795" t="str">
        <f t="shared" si="50"/>
        <v>Obesity</v>
      </c>
      <c r="Q795">
        <v>4.05</v>
      </c>
      <c r="R795" t="str">
        <f t="shared" si="51"/>
        <v>Normal</v>
      </c>
      <c r="S795" t="s">
        <v>2380</v>
      </c>
      <c r="T795" t="s">
        <v>2380</v>
      </c>
      <c r="U795">
        <v>1</v>
      </c>
    </row>
    <row r="796" spans="1:21" x14ac:dyDescent="0.3">
      <c r="A796" t="s">
        <v>1577</v>
      </c>
      <c r="B796">
        <v>24.32</v>
      </c>
      <c r="C796">
        <v>10.220000000000001</v>
      </c>
      <c r="D796" t="s">
        <v>2380</v>
      </c>
      <c r="E796" t="s">
        <v>2380</v>
      </c>
      <c r="F796" t="s">
        <v>2380</v>
      </c>
      <c r="G796">
        <v>0</v>
      </c>
      <c r="H796" t="s">
        <v>2380</v>
      </c>
      <c r="L796" t="s">
        <v>1577</v>
      </c>
      <c r="M796" t="str">
        <f t="shared" si="48"/>
        <v>No</v>
      </c>
      <c r="N796" t="str">
        <f t="shared" si="49"/>
        <v>No</v>
      </c>
      <c r="O796">
        <v>24.32</v>
      </c>
      <c r="P796" t="str">
        <f t="shared" si="50"/>
        <v>Normal Weight</v>
      </c>
      <c r="Q796">
        <v>10.220000000000001</v>
      </c>
      <c r="R796" t="str">
        <f t="shared" si="51"/>
        <v>Diabetes</v>
      </c>
      <c r="S796" t="s">
        <v>2380</v>
      </c>
      <c r="T796" t="s">
        <v>2380</v>
      </c>
      <c r="U796">
        <v>0</v>
      </c>
    </row>
    <row r="797" spans="1:21" x14ac:dyDescent="0.3">
      <c r="A797" t="s">
        <v>1576</v>
      </c>
      <c r="B797">
        <v>38.06</v>
      </c>
      <c r="C797">
        <v>9.24</v>
      </c>
      <c r="D797" t="s">
        <v>2380</v>
      </c>
      <c r="E797" t="s">
        <v>2380</v>
      </c>
      <c r="F797" t="s">
        <v>2380</v>
      </c>
      <c r="G797">
        <v>0</v>
      </c>
      <c r="H797" t="s">
        <v>2380</v>
      </c>
      <c r="L797" t="s">
        <v>1576</v>
      </c>
      <c r="M797" t="str">
        <f t="shared" si="48"/>
        <v>No</v>
      </c>
      <c r="N797" t="str">
        <f t="shared" si="49"/>
        <v>No</v>
      </c>
      <c r="O797">
        <v>38.06</v>
      </c>
      <c r="P797" t="str">
        <f t="shared" si="50"/>
        <v>Obesity</v>
      </c>
      <c r="Q797">
        <v>9.24</v>
      </c>
      <c r="R797" t="str">
        <f t="shared" si="51"/>
        <v>Diabetes</v>
      </c>
      <c r="S797" t="s">
        <v>2380</v>
      </c>
      <c r="T797" t="s">
        <v>2380</v>
      </c>
      <c r="U797">
        <v>0</v>
      </c>
    </row>
    <row r="798" spans="1:21" x14ac:dyDescent="0.3">
      <c r="A798" t="s">
        <v>1575</v>
      </c>
      <c r="B798">
        <v>37.700000000000003</v>
      </c>
      <c r="C798">
        <v>8.6</v>
      </c>
      <c r="D798" t="s">
        <v>2380</v>
      </c>
      <c r="E798" t="s">
        <v>2380</v>
      </c>
      <c r="F798" t="s">
        <v>2380</v>
      </c>
      <c r="G798">
        <v>0</v>
      </c>
      <c r="H798" t="s">
        <v>2380</v>
      </c>
      <c r="L798" t="s">
        <v>1575</v>
      </c>
      <c r="M798" t="str">
        <f t="shared" si="48"/>
        <v>No</v>
      </c>
      <c r="N798" t="str">
        <f t="shared" si="49"/>
        <v>No</v>
      </c>
      <c r="O798">
        <v>37.700000000000003</v>
      </c>
      <c r="P798" t="str">
        <f t="shared" si="50"/>
        <v>Obesity</v>
      </c>
      <c r="Q798">
        <v>8.6</v>
      </c>
      <c r="R798" t="str">
        <f t="shared" si="51"/>
        <v>Diabetes</v>
      </c>
      <c r="S798" t="s">
        <v>2380</v>
      </c>
      <c r="T798" t="s">
        <v>2380</v>
      </c>
      <c r="U798">
        <v>0</v>
      </c>
    </row>
    <row r="799" spans="1:21" x14ac:dyDescent="0.3">
      <c r="A799" t="s">
        <v>1574</v>
      </c>
      <c r="B799">
        <v>44</v>
      </c>
      <c r="C799">
        <v>9.32</v>
      </c>
      <c r="D799" t="s">
        <v>2381</v>
      </c>
      <c r="E799" t="s">
        <v>2380</v>
      </c>
      <c r="F799" t="s">
        <v>2380</v>
      </c>
      <c r="G799">
        <v>2</v>
      </c>
      <c r="H799" t="s">
        <v>2380</v>
      </c>
      <c r="L799" t="s">
        <v>1574</v>
      </c>
      <c r="M799" t="str">
        <f t="shared" si="48"/>
        <v>Yes</v>
      </c>
      <c r="N799" t="str">
        <f t="shared" si="49"/>
        <v>No</v>
      </c>
      <c r="O799">
        <v>44</v>
      </c>
      <c r="P799" t="str">
        <f t="shared" si="50"/>
        <v>Obesity</v>
      </c>
      <c r="Q799">
        <v>9.32</v>
      </c>
      <c r="R799" t="str">
        <f t="shared" si="51"/>
        <v>Diabetes</v>
      </c>
      <c r="S799" t="s">
        <v>2380</v>
      </c>
      <c r="T799" t="s">
        <v>2380</v>
      </c>
      <c r="U799">
        <v>2</v>
      </c>
    </row>
    <row r="800" spans="1:21" x14ac:dyDescent="0.3">
      <c r="A800" t="s">
        <v>1573</v>
      </c>
      <c r="B800">
        <v>41.45</v>
      </c>
      <c r="C800">
        <v>6.12</v>
      </c>
      <c r="D800" t="s">
        <v>2381</v>
      </c>
      <c r="E800" t="s">
        <v>2380</v>
      </c>
      <c r="F800" t="s">
        <v>2380</v>
      </c>
      <c r="G800">
        <v>0</v>
      </c>
      <c r="H800" t="s">
        <v>2380</v>
      </c>
      <c r="L800" t="s">
        <v>1573</v>
      </c>
      <c r="M800" t="str">
        <f t="shared" si="48"/>
        <v>Yes</v>
      </c>
      <c r="N800" t="str">
        <f t="shared" si="49"/>
        <v>No</v>
      </c>
      <c r="O800">
        <v>41.45</v>
      </c>
      <c r="P800" t="str">
        <f t="shared" si="50"/>
        <v>Obesity</v>
      </c>
      <c r="Q800">
        <v>6.12</v>
      </c>
      <c r="R800" t="str">
        <f t="shared" si="51"/>
        <v>Prediabetes</v>
      </c>
      <c r="S800" t="s">
        <v>2380</v>
      </c>
      <c r="T800" t="s">
        <v>2380</v>
      </c>
      <c r="U800">
        <v>0</v>
      </c>
    </row>
    <row r="801" spans="1:21" x14ac:dyDescent="0.3">
      <c r="A801" t="s">
        <v>1572</v>
      </c>
      <c r="B801">
        <v>25.364999999999998</v>
      </c>
      <c r="C801">
        <v>9.19</v>
      </c>
      <c r="D801" t="s">
        <v>2381</v>
      </c>
      <c r="E801" t="s">
        <v>2380</v>
      </c>
      <c r="F801" t="s">
        <v>2380</v>
      </c>
      <c r="G801">
        <v>0</v>
      </c>
      <c r="H801" t="s">
        <v>2380</v>
      </c>
      <c r="L801" t="s">
        <v>1572</v>
      </c>
      <c r="M801" t="str">
        <f t="shared" si="48"/>
        <v>Yes</v>
      </c>
      <c r="N801" t="str">
        <f t="shared" si="49"/>
        <v>No</v>
      </c>
      <c r="O801">
        <v>25.364999999999998</v>
      </c>
      <c r="P801" t="str">
        <f t="shared" si="50"/>
        <v>Over Weight</v>
      </c>
      <c r="Q801">
        <v>9.19</v>
      </c>
      <c r="R801" t="str">
        <f t="shared" si="51"/>
        <v>Diabetes</v>
      </c>
      <c r="S801" t="s">
        <v>2380</v>
      </c>
      <c r="T801" t="s">
        <v>2380</v>
      </c>
      <c r="U801">
        <v>0</v>
      </c>
    </row>
    <row r="802" spans="1:21" x14ac:dyDescent="0.3">
      <c r="A802" t="s">
        <v>1571</v>
      </c>
      <c r="B802">
        <v>34.56</v>
      </c>
      <c r="C802">
        <v>5.84</v>
      </c>
      <c r="D802" t="s">
        <v>2381</v>
      </c>
      <c r="E802" t="s">
        <v>2380</v>
      </c>
      <c r="F802" t="s">
        <v>2382</v>
      </c>
      <c r="G802">
        <v>1</v>
      </c>
      <c r="H802" t="s">
        <v>2380</v>
      </c>
      <c r="L802" t="s">
        <v>1571</v>
      </c>
      <c r="M802" t="str">
        <f t="shared" si="48"/>
        <v>Yes</v>
      </c>
      <c r="N802" t="str">
        <f t="shared" si="49"/>
        <v>No</v>
      </c>
      <c r="O802">
        <v>34.56</v>
      </c>
      <c r="P802" t="str">
        <f t="shared" si="50"/>
        <v>Obesity</v>
      </c>
      <c r="Q802">
        <v>5.84</v>
      </c>
      <c r="R802" t="str">
        <f t="shared" si="51"/>
        <v>Prediabetes</v>
      </c>
      <c r="S802" t="s">
        <v>2380</v>
      </c>
      <c r="T802" t="s">
        <v>2382</v>
      </c>
      <c r="U802">
        <v>1</v>
      </c>
    </row>
    <row r="803" spans="1:21" x14ac:dyDescent="0.3">
      <c r="A803" t="s">
        <v>1570</v>
      </c>
      <c r="B803">
        <v>28.2</v>
      </c>
      <c r="C803">
        <v>7.19</v>
      </c>
      <c r="D803" t="s">
        <v>2381</v>
      </c>
      <c r="E803" t="s">
        <v>2380</v>
      </c>
      <c r="F803" t="s">
        <v>2380</v>
      </c>
      <c r="G803">
        <v>2</v>
      </c>
      <c r="H803" t="s">
        <v>2380</v>
      </c>
      <c r="L803" t="s">
        <v>1570</v>
      </c>
      <c r="M803" t="str">
        <f t="shared" si="48"/>
        <v>Yes</v>
      </c>
      <c r="N803" t="str">
        <f t="shared" si="49"/>
        <v>No</v>
      </c>
      <c r="O803">
        <v>28.2</v>
      </c>
      <c r="P803" t="str">
        <f t="shared" si="50"/>
        <v>Over Weight</v>
      </c>
      <c r="Q803">
        <v>7.19</v>
      </c>
      <c r="R803" t="str">
        <f t="shared" si="51"/>
        <v>Diabetes</v>
      </c>
      <c r="S803" t="s">
        <v>2380</v>
      </c>
      <c r="T803" t="s">
        <v>2380</v>
      </c>
      <c r="U803">
        <v>2</v>
      </c>
    </row>
    <row r="804" spans="1:21" x14ac:dyDescent="0.3">
      <c r="A804" t="s">
        <v>1569</v>
      </c>
      <c r="B804">
        <v>30.43</v>
      </c>
      <c r="C804">
        <v>9.39</v>
      </c>
      <c r="D804" t="s">
        <v>2380</v>
      </c>
      <c r="E804" t="s">
        <v>2380</v>
      </c>
      <c r="F804" t="s">
        <v>2380</v>
      </c>
      <c r="G804">
        <v>0</v>
      </c>
      <c r="H804" t="s">
        <v>2380</v>
      </c>
      <c r="L804" t="s">
        <v>1569</v>
      </c>
      <c r="M804" t="str">
        <f t="shared" si="48"/>
        <v>No</v>
      </c>
      <c r="N804" t="str">
        <f t="shared" si="49"/>
        <v>No</v>
      </c>
      <c r="O804">
        <v>30.43</v>
      </c>
      <c r="P804" t="str">
        <f t="shared" si="50"/>
        <v>Obesity</v>
      </c>
      <c r="Q804">
        <v>9.39</v>
      </c>
      <c r="R804" t="str">
        <f t="shared" si="51"/>
        <v>Diabetes</v>
      </c>
      <c r="S804" t="s">
        <v>2380</v>
      </c>
      <c r="T804" t="s">
        <v>2380</v>
      </c>
      <c r="U804">
        <v>0</v>
      </c>
    </row>
    <row r="805" spans="1:21" x14ac:dyDescent="0.3">
      <c r="A805" t="s">
        <v>1568</v>
      </c>
      <c r="B805">
        <v>32.395000000000003</v>
      </c>
      <c r="C805">
        <v>4.2699999999999996</v>
      </c>
      <c r="D805" t="s">
        <v>2381</v>
      </c>
      <c r="E805" t="s">
        <v>2380</v>
      </c>
      <c r="F805" t="s">
        <v>2380</v>
      </c>
      <c r="G805">
        <v>1</v>
      </c>
      <c r="H805" t="s">
        <v>2380</v>
      </c>
      <c r="L805" t="s">
        <v>1568</v>
      </c>
      <c r="M805" t="str">
        <f t="shared" si="48"/>
        <v>Yes</v>
      </c>
      <c r="N805" t="str">
        <f t="shared" si="49"/>
        <v>No</v>
      </c>
      <c r="O805">
        <v>32.395000000000003</v>
      </c>
      <c r="P805" t="str">
        <f t="shared" si="50"/>
        <v>Obesity</v>
      </c>
      <c r="Q805">
        <v>4.2699999999999996</v>
      </c>
      <c r="R805" t="str">
        <f t="shared" si="51"/>
        <v>Normal</v>
      </c>
      <c r="S805" t="s">
        <v>2380</v>
      </c>
      <c r="T805" t="s">
        <v>2380</v>
      </c>
      <c r="U805">
        <v>1</v>
      </c>
    </row>
    <row r="806" spans="1:21" x14ac:dyDescent="0.3">
      <c r="A806" t="s">
        <v>1567</v>
      </c>
      <c r="B806">
        <v>24.035</v>
      </c>
      <c r="C806">
        <v>11.71</v>
      </c>
      <c r="D806" t="s">
        <v>2380</v>
      </c>
      <c r="E806" t="s">
        <v>2380</v>
      </c>
      <c r="F806" t="s">
        <v>2380</v>
      </c>
      <c r="G806">
        <v>0</v>
      </c>
      <c r="H806" t="s">
        <v>2380</v>
      </c>
      <c r="L806" t="s">
        <v>1567</v>
      </c>
      <c r="M806" t="str">
        <f t="shared" si="48"/>
        <v>No</v>
      </c>
      <c r="N806" t="str">
        <f t="shared" si="49"/>
        <v>No</v>
      </c>
      <c r="O806">
        <v>24.035</v>
      </c>
      <c r="P806" t="str">
        <f t="shared" si="50"/>
        <v>Normal Weight</v>
      </c>
      <c r="Q806">
        <v>11.71</v>
      </c>
      <c r="R806" t="str">
        <f t="shared" si="51"/>
        <v>Diabetes</v>
      </c>
      <c r="S806" t="s">
        <v>2380</v>
      </c>
      <c r="T806" t="s">
        <v>2380</v>
      </c>
      <c r="U806">
        <v>0</v>
      </c>
    </row>
    <row r="807" spans="1:21" x14ac:dyDescent="0.3">
      <c r="A807" t="s">
        <v>1566</v>
      </c>
      <c r="B807">
        <v>37.119999999999997</v>
      </c>
      <c r="C807">
        <v>5.29</v>
      </c>
      <c r="D807" t="s">
        <v>2380</v>
      </c>
      <c r="E807" t="s">
        <v>2380</v>
      </c>
      <c r="F807" t="s">
        <v>2380</v>
      </c>
      <c r="G807">
        <v>2</v>
      </c>
      <c r="H807" t="s">
        <v>2380</v>
      </c>
      <c r="L807" t="s">
        <v>1566</v>
      </c>
      <c r="M807" t="str">
        <f t="shared" si="48"/>
        <v>No</v>
      </c>
      <c r="N807" t="str">
        <f t="shared" si="49"/>
        <v>No</v>
      </c>
      <c r="O807">
        <v>37.119999999999997</v>
      </c>
      <c r="P807" t="str">
        <f t="shared" si="50"/>
        <v>Obesity</v>
      </c>
      <c r="Q807">
        <v>5.29</v>
      </c>
      <c r="R807" t="str">
        <f t="shared" si="51"/>
        <v>Normal</v>
      </c>
      <c r="S807" t="s">
        <v>2380</v>
      </c>
      <c r="T807" t="s">
        <v>2380</v>
      </c>
      <c r="U807">
        <v>2</v>
      </c>
    </row>
    <row r="808" spans="1:21" x14ac:dyDescent="0.3">
      <c r="A808" t="s">
        <v>1565</v>
      </c>
      <c r="B808">
        <v>34.840000000000003</v>
      </c>
      <c r="C808">
        <v>6</v>
      </c>
      <c r="D808" t="s">
        <v>2381</v>
      </c>
      <c r="E808" t="s">
        <v>2380</v>
      </c>
      <c r="F808" t="s">
        <v>2382</v>
      </c>
      <c r="G808">
        <v>1</v>
      </c>
      <c r="H808" t="s">
        <v>2380</v>
      </c>
      <c r="L808" t="s">
        <v>1565</v>
      </c>
      <c r="M808" t="str">
        <f t="shared" si="48"/>
        <v>Yes</v>
      </c>
      <c r="N808" t="str">
        <f t="shared" si="49"/>
        <v>No</v>
      </c>
      <c r="O808">
        <v>34.840000000000003</v>
      </c>
      <c r="P808" t="str">
        <f t="shared" si="50"/>
        <v>Obesity</v>
      </c>
      <c r="Q808">
        <v>6</v>
      </c>
      <c r="R808" t="str">
        <f t="shared" si="51"/>
        <v>Prediabetes</v>
      </c>
      <c r="S808" t="s">
        <v>2380</v>
      </c>
      <c r="T808" t="s">
        <v>2382</v>
      </c>
      <c r="U808">
        <v>1</v>
      </c>
    </row>
    <row r="809" spans="1:21" x14ac:dyDescent="0.3">
      <c r="A809" t="s">
        <v>1564</v>
      </c>
      <c r="B809">
        <v>29.53</v>
      </c>
      <c r="C809">
        <v>10.64</v>
      </c>
      <c r="D809" t="s">
        <v>2380</v>
      </c>
      <c r="E809" t="s">
        <v>2380</v>
      </c>
      <c r="F809" t="s">
        <v>2380</v>
      </c>
      <c r="G809">
        <v>0</v>
      </c>
      <c r="H809" t="s">
        <v>2380</v>
      </c>
      <c r="L809" t="s">
        <v>1564</v>
      </c>
      <c r="M809" t="str">
        <f t="shared" si="48"/>
        <v>No</v>
      </c>
      <c r="N809" t="str">
        <f t="shared" si="49"/>
        <v>No</v>
      </c>
      <c r="O809">
        <v>29.53</v>
      </c>
      <c r="P809" t="str">
        <f t="shared" si="50"/>
        <v>Over Weight</v>
      </c>
      <c r="Q809">
        <v>10.64</v>
      </c>
      <c r="R809" t="str">
        <f t="shared" si="51"/>
        <v>Diabetes</v>
      </c>
      <c r="S809" t="s">
        <v>2380</v>
      </c>
      <c r="T809" t="s">
        <v>2380</v>
      </c>
      <c r="U809">
        <v>0</v>
      </c>
    </row>
    <row r="810" spans="1:21" x14ac:dyDescent="0.3">
      <c r="A810" t="s">
        <v>1563</v>
      </c>
      <c r="B810">
        <v>42.51</v>
      </c>
      <c r="C810">
        <v>8.2100000000000009</v>
      </c>
      <c r="D810" t="s">
        <v>2381</v>
      </c>
      <c r="E810" t="s">
        <v>2380</v>
      </c>
      <c r="F810" t="s">
        <v>2380</v>
      </c>
      <c r="G810">
        <v>0</v>
      </c>
      <c r="H810" t="s">
        <v>2380</v>
      </c>
      <c r="L810" t="s">
        <v>1563</v>
      </c>
      <c r="M810" t="str">
        <f t="shared" si="48"/>
        <v>Yes</v>
      </c>
      <c r="N810" t="str">
        <f t="shared" si="49"/>
        <v>No</v>
      </c>
      <c r="O810">
        <v>42.51</v>
      </c>
      <c r="P810" t="str">
        <f t="shared" si="50"/>
        <v>Obesity</v>
      </c>
      <c r="Q810">
        <v>8.2100000000000009</v>
      </c>
      <c r="R810" t="str">
        <f t="shared" si="51"/>
        <v>Diabetes</v>
      </c>
      <c r="S810" t="s">
        <v>2380</v>
      </c>
      <c r="T810" t="s">
        <v>2380</v>
      </c>
      <c r="U810">
        <v>0</v>
      </c>
    </row>
    <row r="811" spans="1:21" x14ac:dyDescent="0.3">
      <c r="A811" t="s">
        <v>1562</v>
      </c>
      <c r="B811">
        <v>38.14</v>
      </c>
      <c r="C811">
        <v>5.58</v>
      </c>
      <c r="D811" t="s">
        <v>2380</v>
      </c>
      <c r="E811" t="s">
        <v>2380</v>
      </c>
      <c r="F811" t="s">
        <v>2382</v>
      </c>
      <c r="G811">
        <v>1</v>
      </c>
      <c r="H811" t="s">
        <v>2380</v>
      </c>
      <c r="L811" t="s">
        <v>1562</v>
      </c>
      <c r="M811" t="str">
        <f t="shared" si="48"/>
        <v>No</v>
      </c>
      <c r="N811" t="str">
        <f t="shared" si="49"/>
        <v>No</v>
      </c>
      <c r="O811">
        <v>38.14</v>
      </c>
      <c r="P811" t="str">
        <f t="shared" si="50"/>
        <v>Obesity</v>
      </c>
      <c r="Q811">
        <v>5.58</v>
      </c>
      <c r="R811" t="str">
        <f t="shared" si="51"/>
        <v>Normal</v>
      </c>
      <c r="S811" t="s">
        <v>2380</v>
      </c>
      <c r="T811" t="s">
        <v>2382</v>
      </c>
      <c r="U811">
        <v>1</v>
      </c>
    </row>
    <row r="812" spans="1:21" x14ac:dyDescent="0.3">
      <c r="A812" t="s">
        <v>1561</v>
      </c>
      <c r="B812">
        <v>39.93</v>
      </c>
      <c r="C812">
        <v>8.75</v>
      </c>
      <c r="D812" t="s">
        <v>2380</v>
      </c>
      <c r="E812" t="s">
        <v>2380</v>
      </c>
      <c r="F812" t="s">
        <v>2380</v>
      </c>
      <c r="G812">
        <v>0</v>
      </c>
      <c r="H812" t="s">
        <v>2380</v>
      </c>
      <c r="L812" t="s">
        <v>1561</v>
      </c>
      <c r="M812" t="str">
        <f t="shared" si="48"/>
        <v>No</v>
      </c>
      <c r="N812" t="str">
        <f t="shared" si="49"/>
        <v>No</v>
      </c>
      <c r="O812">
        <v>39.93</v>
      </c>
      <c r="P812" t="str">
        <f t="shared" si="50"/>
        <v>Obesity</v>
      </c>
      <c r="Q812">
        <v>8.75</v>
      </c>
      <c r="R812" t="str">
        <f t="shared" si="51"/>
        <v>Diabetes</v>
      </c>
      <c r="S812" t="s">
        <v>2380</v>
      </c>
      <c r="T812" t="s">
        <v>2380</v>
      </c>
      <c r="U812">
        <v>0</v>
      </c>
    </row>
    <row r="813" spans="1:21" x14ac:dyDescent="0.3">
      <c r="A813" t="s">
        <v>1560</v>
      </c>
      <c r="B813">
        <v>38.83</v>
      </c>
      <c r="C813">
        <v>11.86</v>
      </c>
      <c r="D813" t="s">
        <v>2380</v>
      </c>
      <c r="E813" t="s">
        <v>2380</v>
      </c>
      <c r="F813" t="s">
        <v>2380</v>
      </c>
      <c r="G813">
        <v>0</v>
      </c>
      <c r="H813" t="s">
        <v>2380</v>
      </c>
      <c r="L813" t="s">
        <v>1560</v>
      </c>
      <c r="M813" t="str">
        <f t="shared" si="48"/>
        <v>No</v>
      </c>
      <c r="N813" t="str">
        <f t="shared" si="49"/>
        <v>No</v>
      </c>
      <c r="O813">
        <v>38.83</v>
      </c>
      <c r="P813" t="str">
        <f t="shared" si="50"/>
        <v>Obesity</v>
      </c>
      <c r="Q813">
        <v>11.86</v>
      </c>
      <c r="R813" t="str">
        <f t="shared" si="51"/>
        <v>Diabetes</v>
      </c>
      <c r="S813" t="s">
        <v>2380</v>
      </c>
      <c r="T813" t="s">
        <v>2380</v>
      </c>
      <c r="U813">
        <v>0</v>
      </c>
    </row>
    <row r="814" spans="1:21" x14ac:dyDescent="0.3">
      <c r="A814" t="s">
        <v>1559</v>
      </c>
      <c r="B814">
        <v>37.4</v>
      </c>
      <c r="C814">
        <v>11.46</v>
      </c>
      <c r="D814" t="s">
        <v>2380</v>
      </c>
      <c r="E814" t="s">
        <v>2380</v>
      </c>
      <c r="F814" t="s">
        <v>2380</v>
      </c>
      <c r="G814">
        <v>0</v>
      </c>
      <c r="H814" t="s">
        <v>2380</v>
      </c>
      <c r="L814" t="s">
        <v>1559</v>
      </c>
      <c r="M814" t="str">
        <f t="shared" si="48"/>
        <v>No</v>
      </c>
      <c r="N814" t="str">
        <f t="shared" si="49"/>
        <v>No</v>
      </c>
      <c r="O814">
        <v>37.4</v>
      </c>
      <c r="P814" t="str">
        <f t="shared" si="50"/>
        <v>Obesity</v>
      </c>
      <c r="Q814">
        <v>11.46</v>
      </c>
      <c r="R814" t="str">
        <f t="shared" si="51"/>
        <v>Diabetes</v>
      </c>
      <c r="S814" t="s">
        <v>2380</v>
      </c>
      <c r="T814" t="s">
        <v>2380</v>
      </c>
      <c r="U814">
        <v>0</v>
      </c>
    </row>
    <row r="815" spans="1:21" x14ac:dyDescent="0.3">
      <c r="A815" t="s">
        <v>1558</v>
      </c>
      <c r="B815">
        <v>21.4</v>
      </c>
      <c r="C815">
        <v>9.0299999999999994</v>
      </c>
      <c r="D815" t="s">
        <v>2380</v>
      </c>
      <c r="E815" t="s">
        <v>2380</v>
      </c>
      <c r="F815" t="s">
        <v>2380</v>
      </c>
      <c r="G815">
        <v>0</v>
      </c>
      <c r="H815" t="s">
        <v>2380</v>
      </c>
      <c r="L815" t="s">
        <v>1558</v>
      </c>
      <c r="M815" t="str">
        <f t="shared" si="48"/>
        <v>No</v>
      </c>
      <c r="N815" t="str">
        <f t="shared" si="49"/>
        <v>No</v>
      </c>
      <c r="O815">
        <v>21.4</v>
      </c>
      <c r="P815" t="str">
        <f t="shared" si="50"/>
        <v>Normal Weight</v>
      </c>
      <c r="Q815">
        <v>9.0299999999999994</v>
      </c>
      <c r="R815" t="str">
        <f t="shared" si="51"/>
        <v>Diabetes</v>
      </c>
      <c r="S815" t="s">
        <v>2380</v>
      </c>
      <c r="T815" t="s">
        <v>2380</v>
      </c>
      <c r="U815">
        <v>0</v>
      </c>
    </row>
    <row r="816" spans="1:21" x14ac:dyDescent="0.3">
      <c r="A816" t="s">
        <v>1557</v>
      </c>
      <c r="B816">
        <v>38.380000000000003</v>
      </c>
      <c r="C816">
        <v>8.26</v>
      </c>
      <c r="D816" t="s">
        <v>2381</v>
      </c>
      <c r="E816" t="s">
        <v>2380</v>
      </c>
      <c r="F816" t="s">
        <v>2380</v>
      </c>
      <c r="G816">
        <v>2</v>
      </c>
      <c r="H816" t="s">
        <v>2380</v>
      </c>
      <c r="L816" t="s">
        <v>1557</v>
      </c>
      <c r="M816" t="str">
        <f t="shared" si="48"/>
        <v>Yes</v>
      </c>
      <c r="N816" t="str">
        <f t="shared" si="49"/>
        <v>No</v>
      </c>
      <c r="O816">
        <v>38.380000000000003</v>
      </c>
      <c r="P816" t="str">
        <f t="shared" si="50"/>
        <v>Obesity</v>
      </c>
      <c r="Q816">
        <v>8.26</v>
      </c>
      <c r="R816" t="str">
        <f t="shared" si="51"/>
        <v>Diabetes</v>
      </c>
      <c r="S816" t="s">
        <v>2380</v>
      </c>
      <c r="T816" t="s">
        <v>2380</v>
      </c>
      <c r="U816">
        <v>2</v>
      </c>
    </row>
    <row r="817" spans="1:21" x14ac:dyDescent="0.3">
      <c r="A817" t="s">
        <v>1556</v>
      </c>
      <c r="B817">
        <v>33.659999999999997</v>
      </c>
      <c r="C817">
        <v>5.42</v>
      </c>
      <c r="D817" t="s">
        <v>2381</v>
      </c>
      <c r="E817" t="s">
        <v>2380</v>
      </c>
      <c r="F817" t="s">
        <v>2380</v>
      </c>
      <c r="G817">
        <v>2</v>
      </c>
      <c r="H817" t="s">
        <v>2380</v>
      </c>
      <c r="L817" t="s">
        <v>1556</v>
      </c>
      <c r="M817" t="str">
        <f t="shared" si="48"/>
        <v>Yes</v>
      </c>
      <c r="N817" t="str">
        <f t="shared" si="49"/>
        <v>No</v>
      </c>
      <c r="O817">
        <v>33.659999999999997</v>
      </c>
      <c r="P817" t="str">
        <f t="shared" si="50"/>
        <v>Obesity</v>
      </c>
      <c r="Q817">
        <v>5.42</v>
      </c>
      <c r="R817" t="str">
        <f t="shared" si="51"/>
        <v>Normal</v>
      </c>
      <c r="S817" t="s">
        <v>2380</v>
      </c>
      <c r="T817" t="s">
        <v>2380</v>
      </c>
      <c r="U817">
        <v>2</v>
      </c>
    </row>
    <row r="818" spans="1:21" x14ac:dyDescent="0.3">
      <c r="A818" t="s">
        <v>1555</v>
      </c>
      <c r="B818">
        <v>31.79</v>
      </c>
      <c r="C818">
        <v>11.33</v>
      </c>
      <c r="D818" t="s">
        <v>2381</v>
      </c>
      <c r="E818" t="s">
        <v>2380</v>
      </c>
      <c r="F818" t="s">
        <v>2382</v>
      </c>
      <c r="G818">
        <v>1</v>
      </c>
      <c r="H818" t="s">
        <v>2380</v>
      </c>
      <c r="L818" t="s">
        <v>1555</v>
      </c>
      <c r="M818" t="str">
        <f t="shared" si="48"/>
        <v>Yes</v>
      </c>
      <c r="N818" t="str">
        <f t="shared" si="49"/>
        <v>No</v>
      </c>
      <c r="O818">
        <v>31.79</v>
      </c>
      <c r="P818" t="str">
        <f t="shared" si="50"/>
        <v>Obesity</v>
      </c>
      <c r="Q818">
        <v>11.33</v>
      </c>
      <c r="R818" t="str">
        <f t="shared" si="51"/>
        <v>Diabetes</v>
      </c>
      <c r="S818" t="s">
        <v>2380</v>
      </c>
      <c r="T818" t="s">
        <v>2382</v>
      </c>
      <c r="U818">
        <v>1</v>
      </c>
    </row>
    <row r="819" spans="1:21" x14ac:dyDescent="0.3">
      <c r="A819" t="s">
        <v>1554</v>
      </c>
      <c r="B819">
        <v>29.7</v>
      </c>
      <c r="C819">
        <v>7.69</v>
      </c>
      <c r="D819" t="s">
        <v>2381</v>
      </c>
      <c r="E819" t="s">
        <v>2380</v>
      </c>
      <c r="F819" t="s">
        <v>2382</v>
      </c>
      <c r="G819">
        <v>1</v>
      </c>
      <c r="H819" t="s">
        <v>2380</v>
      </c>
      <c r="L819" t="s">
        <v>1554</v>
      </c>
      <c r="M819" t="str">
        <f t="shared" si="48"/>
        <v>Yes</v>
      </c>
      <c r="N819" t="str">
        <f t="shared" si="49"/>
        <v>No</v>
      </c>
      <c r="O819">
        <v>29.7</v>
      </c>
      <c r="P819" t="str">
        <f t="shared" si="50"/>
        <v>Over Weight</v>
      </c>
      <c r="Q819">
        <v>7.69</v>
      </c>
      <c r="R819" t="str">
        <f t="shared" si="51"/>
        <v>Diabetes</v>
      </c>
      <c r="S819" t="s">
        <v>2380</v>
      </c>
      <c r="T819" t="s">
        <v>2382</v>
      </c>
      <c r="U819">
        <v>1</v>
      </c>
    </row>
    <row r="820" spans="1:21" x14ac:dyDescent="0.3">
      <c r="A820" t="s">
        <v>1553</v>
      </c>
      <c r="B820">
        <v>25.46</v>
      </c>
      <c r="C820">
        <v>8.77</v>
      </c>
      <c r="D820" t="s">
        <v>2381</v>
      </c>
      <c r="E820" t="s">
        <v>2380</v>
      </c>
      <c r="F820" t="s">
        <v>2382</v>
      </c>
      <c r="G820">
        <v>1</v>
      </c>
      <c r="H820" t="s">
        <v>2380</v>
      </c>
      <c r="L820" t="s">
        <v>1553</v>
      </c>
      <c r="M820" t="str">
        <f t="shared" si="48"/>
        <v>Yes</v>
      </c>
      <c r="N820" t="str">
        <f t="shared" si="49"/>
        <v>No</v>
      </c>
      <c r="O820">
        <v>25.46</v>
      </c>
      <c r="P820" t="str">
        <f t="shared" si="50"/>
        <v>Over Weight</v>
      </c>
      <c r="Q820">
        <v>8.77</v>
      </c>
      <c r="R820" t="str">
        <f t="shared" si="51"/>
        <v>Diabetes</v>
      </c>
      <c r="S820" t="s">
        <v>2380</v>
      </c>
      <c r="T820" t="s">
        <v>2382</v>
      </c>
      <c r="U820">
        <v>1</v>
      </c>
    </row>
    <row r="821" spans="1:21" x14ac:dyDescent="0.3">
      <c r="A821" t="s">
        <v>1552</v>
      </c>
      <c r="B821">
        <v>39.14</v>
      </c>
      <c r="C821">
        <v>4.91</v>
      </c>
      <c r="D821" t="s">
        <v>2380</v>
      </c>
      <c r="E821" t="s">
        <v>2381</v>
      </c>
      <c r="F821" t="s">
        <v>2380</v>
      </c>
      <c r="G821">
        <v>1</v>
      </c>
      <c r="H821" t="s">
        <v>2380</v>
      </c>
      <c r="L821" t="s">
        <v>1552</v>
      </c>
      <c r="M821" t="str">
        <f t="shared" si="48"/>
        <v>No</v>
      </c>
      <c r="N821" t="str">
        <f t="shared" si="49"/>
        <v>No</v>
      </c>
      <c r="O821">
        <v>39.14</v>
      </c>
      <c r="P821" t="str">
        <f t="shared" si="50"/>
        <v>Obesity</v>
      </c>
      <c r="Q821">
        <v>4.91</v>
      </c>
      <c r="R821" t="str">
        <f t="shared" si="51"/>
        <v>Normal</v>
      </c>
      <c r="S821" t="s">
        <v>2381</v>
      </c>
      <c r="T821" t="s">
        <v>2380</v>
      </c>
      <c r="U821">
        <v>1</v>
      </c>
    </row>
    <row r="822" spans="1:21" x14ac:dyDescent="0.3">
      <c r="A822" t="s">
        <v>1551</v>
      </c>
      <c r="B822">
        <v>41.2</v>
      </c>
      <c r="C822">
        <v>4.95</v>
      </c>
      <c r="D822" t="s">
        <v>2380</v>
      </c>
      <c r="E822" t="s">
        <v>2380</v>
      </c>
      <c r="F822" t="s">
        <v>2380</v>
      </c>
      <c r="G822">
        <v>1</v>
      </c>
      <c r="H822" t="s">
        <v>2380</v>
      </c>
      <c r="L822" t="s">
        <v>1551</v>
      </c>
      <c r="M822" t="str">
        <f t="shared" si="48"/>
        <v>No</v>
      </c>
      <c r="N822" t="str">
        <f t="shared" si="49"/>
        <v>No</v>
      </c>
      <c r="O822">
        <v>41.2</v>
      </c>
      <c r="P822" t="str">
        <f t="shared" si="50"/>
        <v>Obesity</v>
      </c>
      <c r="Q822">
        <v>4.95</v>
      </c>
      <c r="R822" t="str">
        <f t="shared" si="51"/>
        <v>Normal</v>
      </c>
      <c r="S822" t="s">
        <v>2380</v>
      </c>
      <c r="T822" t="s">
        <v>2380</v>
      </c>
      <c r="U822">
        <v>1</v>
      </c>
    </row>
    <row r="823" spans="1:21" x14ac:dyDescent="0.3">
      <c r="A823" t="s">
        <v>1550</v>
      </c>
      <c r="B823">
        <v>28.81</v>
      </c>
      <c r="C823">
        <v>10.8</v>
      </c>
      <c r="D823" t="s">
        <v>2381</v>
      </c>
      <c r="E823" t="s">
        <v>2380</v>
      </c>
      <c r="F823" t="s">
        <v>2382</v>
      </c>
      <c r="G823">
        <v>1</v>
      </c>
      <c r="H823" t="s">
        <v>2380</v>
      </c>
      <c r="L823" t="s">
        <v>1550</v>
      </c>
      <c r="M823" t="str">
        <f t="shared" si="48"/>
        <v>Yes</v>
      </c>
      <c r="N823" t="str">
        <f t="shared" si="49"/>
        <v>No</v>
      </c>
      <c r="O823">
        <v>28.81</v>
      </c>
      <c r="P823" t="str">
        <f t="shared" si="50"/>
        <v>Over Weight</v>
      </c>
      <c r="Q823">
        <v>10.8</v>
      </c>
      <c r="R823" t="str">
        <f t="shared" si="51"/>
        <v>Diabetes</v>
      </c>
      <c r="S823" t="s">
        <v>2380</v>
      </c>
      <c r="T823" t="s">
        <v>2382</v>
      </c>
      <c r="U823">
        <v>1</v>
      </c>
    </row>
    <row r="824" spans="1:21" x14ac:dyDescent="0.3">
      <c r="A824" t="s">
        <v>1549</v>
      </c>
      <c r="B824">
        <v>37.409999999999997</v>
      </c>
      <c r="C824">
        <v>7.21</v>
      </c>
      <c r="D824" t="s">
        <v>2380</v>
      </c>
      <c r="E824" t="s">
        <v>2380</v>
      </c>
      <c r="F824" t="s">
        <v>2380</v>
      </c>
      <c r="G824">
        <v>2</v>
      </c>
      <c r="H824" t="s">
        <v>2380</v>
      </c>
      <c r="L824" t="s">
        <v>1549</v>
      </c>
      <c r="M824" t="str">
        <f t="shared" si="48"/>
        <v>No</v>
      </c>
      <c r="N824" t="str">
        <f t="shared" si="49"/>
        <v>No</v>
      </c>
      <c r="O824">
        <v>37.409999999999997</v>
      </c>
      <c r="P824" t="str">
        <f t="shared" si="50"/>
        <v>Obesity</v>
      </c>
      <c r="Q824">
        <v>7.21</v>
      </c>
      <c r="R824" t="str">
        <f t="shared" si="51"/>
        <v>Diabetes</v>
      </c>
      <c r="S824" t="s">
        <v>2380</v>
      </c>
      <c r="T824" t="s">
        <v>2380</v>
      </c>
      <c r="U824">
        <v>2</v>
      </c>
    </row>
    <row r="825" spans="1:21" x14ac:dyDescent="0.3">
      <c r="A825" t="s">
        <v>1548</v>
      </c>
      <c r="B825">
        <v>52.54</v>
      </c>
      <c r="C825">
        <v>5.12</v>
      </c>
      <c r="D825" t="s">
        <v>2380</v>
      </c>
      <c r="E825" t="s">
        <v>2380</v>
      </c>
      <c r="F825" t="s">
        <v>2382</v>
      </c>
      <c r="G825">
        <v>1</v>
      </c>
      <c r="H825" t="s">
        <v>2380</v>
      </c>
      <c r="L825" t="s">
        <v>1548</v>
      </c>
      <c r="M825" t="str">
        <f t="shared" si="48"/>
        <v>No</v>
      </c>
      <c r="N825" t="str">
        <f t="shared" si="49"/>
        <v>No</v>
      </c>
      <c r="O825">
        <v>52.54</v>
      </c>
      <c r="P825" t="str">
        <f t="shared" si="50"/>
        <v>Obesity</v>
      </c>
      <c r="Q825">
        <v>5.12</v>
      </c>
      <c r="R825" t="str">
        <f t="shared" si="51"/>
        <v>Normal</v>
      </c>
      <c r="S825" t="s">
        <v>2380</v>
      </c>
      <c r="T825" t="s">
        <v>2382</v>
      </c>
      <c r="U825">
        <v>1</v>
      </c>
    </row>
    <row r="826" spans="1:21" x14ac:dyDescent="0.3">
      <c r="A826" t="s">
        <v>1547</v>
      </c>
      <c r="B826">
        <v>17.29</v>
      </c>
      <c r="C826">
        <v>4.62</v>
      </c>
      <c r="D826" t="s">
        <v>2380</v>
      </c>
      <c r="E826" t="s">
        <v>2381</v>
      </c>
      <c r="F826" t="s">
        <v>2380</v>
      </c>
      <c r="G826">
        <v>1</v>
      </c>
      <c r="H826" t="s">
        <v>2381</v>
      </c>
      <c r="L826" t="s">
        <v>1547</v>
      </c>
      <c r="M826" t="str">
        <f t="shared" si="48"/>
        <v>No</v>
      </c>
      <c r="N826" t="str">
        <f t="shared" si="49"/>
        <v>Yes</v>
      </c>
      <c r="O826">
        <v>17.29</v>
      </c>
      <c r="P826" t="str">
        <f t="shared" si="50"/>
        <v>Under Weight</v>
      </c>
      <c r="Q826">
        <v>4.62</v>
      </c>
      <c r="R826" t="str">
        <f t="shared" si="51"/>
        <v>Normal</v>
      </c>
      <c r="S826" t="s">
        <v>2381</v>
      </c>
      <c r="T826" t="s">
        <v>2380</v>
      </c>
      <c r="U826">
        <v>1</v>
      </c>
    </row>
    <row r="827" spans="1:21" x14ac:dyDescent="0.3">
      <c r="A827" t="s">
        <v>1546</v>
      </c>
      <c r="B827">
        <v>31.74</v>
      </c>
      <c r="C827">
        <v>7.68</v>
      </c>
      <c r="D827" t="s">
        <v>2381</v>
      </c>
      <c r="E827" t="s">
        <v>2380</v>
      </c>
      <c r="F827" t="s">
        <v>2380</v>
      </c>
      <c r="G827">
        <v>0</v>
      </c>
      <c r="H827" t="s">
        <v>2380</v>
      </c>
      <c r="L827" t="s">
        <v>1546</v>
      </c>
      <c r="M827" t="str">
        <f t="shared" si="48"/>
        <v>Yes</v>
      </c>
      <c r="N827" t="str">
        <f t="shared" si="49"/>
        <v>No</v>
      </c>
      <c r="O827">
        <v>31.74</v>
      </c>
      <c r="P827" t="str">
        <f t="shared" si="50"/>
        <v>Obesity</v>
      </c>
      <c r="Q827">
        <v>7.68</v>
      </c>
      <c r="R827" t="str">
        <f t="shared" si="51"/>
        <v>Diabetes</v>
      </c>
      <c r="S827" t="s">
        <v>2380</v>
      </c>
      <c r="T827" t="s">
        <v>2380</v>
      </c>
      <c r="U827">
        <v>0</v>
      </c>
    </row>
    <row r="828" spans="1:21" x14ac:dyDescent="0.3">
      <c r="A828" t="s">
        <v>1545</v>
      </c>
      <c r="B828">
        <v>26.504999999999999</v>
      </c>
      <c r="C828">
        <v>6.79</v>
      </c>
      <c r="D828" t="s">
        <v>2381</v>
      </c>
      <c r="E828" t="s">
        <v>2380</v>
      </c>
      <c r="F828" t="s">
        <v>2382</v>
      </c>
      <c r="G828">
        <v>1</v>
      </c>
      <c r="H828" t="s">
        <v>2380</v>
      </c>
      <c r="L828" t="s">
        <v>1545</v>
      </c>
      <c r="M828" t="str">
        <f t="shared" si="48"/>
        <v>Yes</v>
      </c>
      <c r="N828" t="str">
        <f t="shared" si="49"/>
        <v>No</v>
      </c>
      <c r="O828">
        <v>26.504999999999999</v>
      </c>
      <c r="P828" t="str">
        <f t="shared" si="50"/>
        <v>Over Weight</v>
      </c>
      <c r="Q828">
        <v>6.79</v>
      </c>
      <c r="R828" t="str">
        <f t="shared" si="51"/>
        <v>Diabetes</v>
      </c>
      <c r="S828" t="s">
        <v>2380</v>
      </c>
      <c r="T828" t="s">
        <v>2382</v>
      </c>
      <c r="U828">
        <v>1</v>
      </c>
    </row>
    <row r="829" spans="1:21" x14ac:dyDescent="0.3">
      <c r="A829" t="s">
        <v>1544</v>
      </c>
      <c r="B829">
        <v>36.479999999999997</v>
      </c>
      <c r="C829">
        <v>11.09</v>
      </c>
      <c r="D829" t="s">
        <v>2380</v>
      </c>
      <c r="E829" t="s">
        <v>2380</v>
      </c>
      <c r="F829" t="s">
        <v>2380</v>
      </c>
      <c r="G829">
        <v>0</v>
      </c>
      <c r="H829" t="s">
        <v>2380</v>
      </c>
      <c r="L829" t="s">
        <v>1544</v>
      </c>
      <c r="M829" t="str">
        <f t="shared" si="48"/>
        <v>No</v>
      </c>
      <c r="N829" t="str">
        <f t="shared" si="49"/>
        <v>No</v>
      </c>
      <c r="O829">
        <v>36.479999999999997</v>
      </c>
      <c r="P829" t="str">
        <f t="shared" si="50"/>
        <v>Obesity</v>
      </c>
      <c r="Q829">
        <v>11.09</v>
      </c>
      <c r="R829" t="str">
        <f t="shared" si="51"/>
        <v>Diabetes</v>
      </c>
      <c r="S829" t="s">
        <v>2380</v>
      </c>
      <c r="T829" t="s">
        <v>2380</v>
      </c>
      <c r="U829">
        <v>0</v>
      </c>
    </row>
    <row r="830" spans="1:21" x14ac:dyDescent="0.3">
      <c r="A830" t="s">
        <v>1543</v>
      </c>
      <c r="B830">
        <v>39.159999999999997</v>
      </c>
      <c r="C830">
        <v>5.24</v>
      </c>
      <c r="D830" t="s">
        <v>2381</v>
      </c>
      <c r="E830" t="s">
        <v>2380</v>
      </c>
      <c r="F830" t="s">
        <v>2382</v>
      </c>
      <c r="G830">
        <v>1</v>
      </c>
      <c r="H830" t="s">
        <v>2380</v>
      </c>
      <c r="L830" t="s">
        <v>1543</v>
      </c>
      <c r="M830" t="str">
        <f t="shared" si="48"/>
        <v>Yes</v>
      </c>
      <c r="N830" t="str">
        <f t="shared" si="49"/>
        <v>No</v>
      </c>
      <c r="O830">
        <v>39.159999999999997</v>
      </c>
      <c r="P830" t="str">
        <f t="shared" si="50"/>
        <v>Obesity</v>
      </c>
      <c r="Q830">
        <v>5.24</v>
      </c>
      <c r="R830" t="str">
        <f t="shared" si="51"/>
        <v>Normal</v>
      </c>
      <c r="S830" t="s">
        <v>2380</v>
      </c>
      <c r="T830" t="s">
        <v>2382</v>
      </c>
      <c r="U830">
        <v>1</v>
      </c>
    </row>
    <row r="831" spans="1:21" x14ac:dyDescent="0.3">
      <c r="A831" t="s">
        <v>1542</v>
      </c>
      <c r="B831">
        <v>28.22</v>
      </c>
      <c r="C831">
        <v>7.51</v>
      </c>
      <c r="D831" t="s">
        <v>2381</v>
      </c>
      <c r="E831" t="s">
        <v>2380</v>
      </c>
      <c r="F831" t="s">
        <v>2382</v>
      </c>
      <c r="G831">
        <v>1</v>
      </c>
      <c r="H831" t="s">
        <v>2380</v>
      </c>
      <c r="L831" t="s">
        <v>1542</v>
      </c>
      <c r="M831" t="str">
        <f t="shared" si="48"/>
        <v>Yes</v>
      </c>
      <c r="N831" t="str">
        <f t="shared" si="49"/>
        <v>No</v>
      </c>
      <c r="O831">
        <v>28.22</v>
      </c>
      <c r="P831" t="str">
        <f t="shared" si="50"/>
        <v>Over Weight</v>
      </c>
      <c r="Q831">
        <v>7.51</v>
      </c>
      <c r="R831" t="str">
        <f t="shared" si="51"/>
        <v>Diabetes</v>
      </c>
      <c r="S831" t="s">
        <v>2380</v>
      </c>
      <c r="T831" t="s">
        <v>2382</v>
      </c>
      <c r="U831">
        <v>1</v>
      </c>
    </row>
    <row r="832" spans="1:21" x14ac:dyDescent="0.3">
      <c r="A832" t="s">
        <v>1541</v>
      </c>
      <c r="B832">
        <v>35</v>
      </c>
      <c r="C832">
        <v>4.13</v>
      </c>
      <c r="D832" t="s">
        <v>2380</v>
      </c>
      <c r="E832" t="s">
        <v>2380</v>
      </c>
      <c r="F832" t="s">
        <v>2380</v>
      </c>
      <c r="G832">
        <v>2</v>
      </c>
      <c r="H832" t="s">
        <v>2380</v>
      </c>
      <c r="L832" t="s">
        <v>1541</v>
      </c>
      <c r="M832" t="str">
        <f t="shared" si="48"/>
        <v>No</v>
      </c>
      <c r="N832" t="str">
        <f t="shared" si="49"/>
        <v>No</v>
      </c>
      <c r="O832">
        <v>35</v>
      </c>
      <c r="P832" t="str">
        <f t="shared" si="50"/>
        <v>Obesity</v>
      </c>
      <c r="Q832">
        <v>4.13</v>
      </c>
      <c r="R832" t="str">
        <f t="shared" si="51"/>
        <v>Normal</v>
      </c>
      <c r="S832" t="s">
        <v>2380</v>
      </c>
      <c r="T832" t="s">
        <v>2380</v>
      </c>
      <c r="U832">
        <v>2</v>
      </c>
    </row>
    <row r="833" spans="1:21" x14ac:dyDescent="0.3">
      <c r="A833" t="s">
        <v>1540</v>
      </c>
      <c r="B833">
        <v>36.24</v>
      </c>
      <c r="C833">
        <v>8.3800000000000008</v>
      </c>
      <c r="D833" t="s">
        <v>2381</v>
      </c>
      <c r="E833" t="s">
        <v>2380</v>
      </c>
      <c r="F833" t="s">
        <v>2380</v>
      </c>
      <c r="G833">
        <v>1</v>
      </c>
      <c r="H833" t="s">
        <v>2380</v>
      </c>
      <c r="L833" t="s">
        <v>1540</v>
      </c>
      <c r="M833" t="str">
        <f t="shared" si="48"/>
        <v>Yes</v>
      </c>
      <c r="N833" t="str">
        <f t="shared" si="49"/>
        <v>No</v>
      </c>
      <c r="O833">
        <v>36.24</v>
      </c>
      <c r="P833" t="str">
        <f t="shared" si="50"/>
        <v>Obesity</v>
      </c>
      <c r="Q833">
        <v>8.3800000000000008</v>
      </c>
      <c r="R833" t="str">
        <f t="shared" si="51"/>
        <v>Diabetes</v>
      </c>
      <c r="S833" t="s">
        <v>2380</v>
      </c>
      <c r="T833" t="s">
        <v>2380</v>
      </c>
      <c r="U833">
        <v>1</v>
      </c>
    </row>
    <row r="834" spans="1:21" x14ac:dyDescent="0.3">
      <c r="A834" t="s">
        <v>1539</v>
      </c>
      <c r="B834">
        <v>36.954999999999998</v>
      </c>
      <c r="C834">
        <v>8.07</v>
      </c>
      <c r="D834" t="s">
        <v>2380</v>
      </c>
      <c r="E834" t="s">
        <v>2380</v>
      </c>
      <c r="F834" t="s">
        <v>2380</v>
      </c>
      <c r="G834">
        <v>0</v>
      </c>
      <c r="H834" t="s">
        <v>2380</v>
      </c>
      <c r="L834" t="s">
        <v>1539</v>
      </c>
      <c r="M834" t="str">
        <f t="shared" si="48"/>
        <v>No</v>
      </c>
      <c r="N834" t="str">
        <f t="shared" si="49"/>
        <v>No</v>
      </c>
      <c r="O834">
        <v>36.954999999999998</v>
      </c>
      <c r="P834" t="str">
        <f t="shared" si="50"/>
        <v>Obesity</v>
      </c>
      <c r="Q834">
        <v>8.07</v>
      </c>
      <c r="R834" t="str">
        <f t="shared" si="51"/>
        <v>Diabetes</v>
      </c>
      <c r="S834" t="s">
        <v>2380</v>
      </c>
      <c r="T834" t="s">
        <v>2380</v>
      </c>
      <c r="U834">
        <v>0</v>
      </c>
    </row>
    <row r="835" spans="1:21" x14ac:dyDescent="0.3">
      <c r="A835" t="s">
        <v>1538</v>
      </c>
      <c r="B835">
        <v>29.64</v>
      </c>
      <c r="C835">
        <v>8.9499999999999993</v>
      </c>
      <c r="D835" t="s">
        <v>2380</v>
      </c>
      <c r="E835" t="s">
        <v>2380</v>
      </c>
      <c r="F835" t="s">
        <v>2380</v>
      </c>
      <c r="G835">
        <v>0</v>
      </c>
      <c r="H835" t="s">
        <v>2380</v>
      </c>
      <c r="L835" t="s">
        <v>1538</v>
      </c>
      <c r="M835" t="str">
        <f t="shared" ref="M835:M898" si="52">PROPER(D835)</f>
        <v>No</v>
      </c>
      <c r="N835" t="str">
        <f t="shared" ref="N835:N898" si="53">PROPER(H835)</f>
        <v>No</v>
      </c>
      <c r="O835">
        <v>29.64</v>
      </c>
      <c r="P835" t="str">
        <f t="shared" si="50"/>
        <v>Over Weight</v>
      </c>
      <c r="Q835">
        <v>8.9499999999999993</v>
      </c>
      <c r="R835" t="str">
        <f t="shared" si="51"/>
        <v>Diabetes</v>
      </c>
      <c r="S835" t="s">
        <v>2380</v>
      </c>
      <c r="T835" t="s">
        <v>2380</v>
      </c>
      <c r="U835">
        <v>0</v>
      </c>
    </row>
    <row r="836" spans="1:21" x14ac:dyDescent="0.3">
      <c r="A836" t="s">
        <v>1537</v>
      </c>
      <c r="B836">
        <v>42.74</v>
      </c>
      <c r="C836">
        <v>6.31</v>
      </c>
      <c r="D836" t="s">
        <v>2381</v>
      </c>
      <c r="E836" t="s">
        <v>2380</v>
      </c>
      <c r="F836" t="s">
        <v>2380</v>
      </c>
      <c r="G836">
        <v>1</v>
      </c>
      <c r="H836" t="s">
        <v>2380</v>
      </c>
      <c r="L836" t="s">
        <v>1537</v>
      </c>
      <c r="M836" t="str">
        <f t="shared" si="52"/>
        <v>Yes</v>
      </c>
      <c r="N836" t="str">
        <f t="shared" si="53"/>
        <v>No</v>
      </c>
      <c r="O836">
        <v>42.74</v>
      </c>
      <c r="P836" t="str">
        <f t="shared" ref="P836:P899" si="54">IF(O836&lt;18.5,"Under Weight",IF(O836&lt;25,"Normal Weight",IF(O836&lt;30,"Over Weight","Obesity")))</f>
        <v>Obesity</v>
      </c>
      <c r="Q836">
        <v>6.31</v>
      </c>
      <c r="R836" t="str">
        <f t="shared" ref="R836:R899" si="55">IF(Q836&lt;5.7,"Normal",IF(Q836&lt;6.5,"Prediabetes","Diabetes"))</f>
        <v>Prediabetes</v>
      </c>
      <c r="S836" t="s">
        <v>2380</v>
      </c>
      <c r="T836" t="s">
        <v>2380</v>
      </c>
      <c r="U836">
        <v>1</v>
      </c>
    </row>
    <row r="837" spans="1:21" x14ac:dyDescent="0.3">
      <c r="A837" t="s">
        <v>1536</v>
      </c>
      <c r="B837">
        <v>36.130000000000003</v>
      </c>
      <c r="C837">
        <v>7.19</v>
      </c>
      <c r="D837" t="s">
        <v>2381</v>
      </c>
      <c r="E837" t="s">
        <v>2380</v>
      </c>
      <c r="F837" t="s">
        <v>2380</v>
      </c>
      <c r="G837">
        <v>2</v>
      </c>
      <c r="H837" t="s">
        <v>2380</v>
      </c>
      <c r="L837" t="s">
        <v>1536</v>
      </c>
      <c r="M837" t="str">
        <f t="shared" si="52"/>
        <v>Yes</v>
      </c>
      <c r="N837" t="str">
        <f t="shared" si="53"/>
        <v>No</v>
      </c>
      <c r="O837">
        <v>36.130000000000003</v>
      </c>
      <c r="P837" t="str">
        <f t="shared" si="54"/>
        <v>Obesity</v>
      </c>
      <c r="Q837">
        <v>7.19</v>
      </c>
      <c r="R837" t="str">
        <f t="shared" si="55"/>
        <v>Diabetes</v>
      </c>
      <c r="S837" t="s">
        <v>2380</v>
      </c>
      <c r="T837" t="s">
        <v>2380</v>
      </c>
      <c r="U837">
        <v>2</v>
      </c>
    </row>
    <row r="838" spans="1:21" x14ac:dyDescent="0.3">
      <c r="A838" t="s">
        <v>1535</v>
      </c>
      <c r="B838">
        <v>31.55</v>
      </c>
      <c r="C838">
        <v>6.11</v>
      </c>
      <c r="D838" t="s">
        <v>2381</v>
      </c>
      <c r="E838" t="s">
        <v>2380</v>
      </c>
      <c r="F838" t="s">
        <v>2380</v>
      </c>
      <c r="G838">
        <v>1</v>
      </c>
      <c r="H838" t="s">
        <v>2380</v>
      </c>
      <c r="L838" t="s">
        <v>1535</v>
      </c>
      <c r="M838" t="str">
        <f t="shared" si="52"/>
        <v>Yes</v>
      </c>
      <c r="N838" t="str">
        <f t="shared" si="53"/>
        <v>No</v>
      </c>
      <c r="O838">
        <v>31.55</v>
      </c>
      <c r="P838" t="str">
        <f t="shared" si="54"/>
        <v>Obesity</v>
      </c>
      <c r="Q838">
        <v>6.11</v>
      </c>
      <c r="R838" t="str">
        <f t="shared" si="55"/>
        <v>Prediabetes</v>
      </c>
      <c r="S838" t="s">
        <v>2380</v>
      </c>
      <c r="T838" t="s">
        <v>2380</v>
      </c>
      <c r="U838">
        <v>1</v>
      </c>
    </row>
    <row r="839" spans="1:21" x14ac:dyDescent="0.3">
      <c r="A839" t="s">
        <v>1534</v>
      </c>
      <c r="B839">
        <v>52.75</v>
      </c>
      <c r="C839">
        <v>6.02</v>
      </c>
      <c r="D839" t="s">
        <v>2380</v>
      </c>
      <c r="E839" t="s">
        <v>2380</v>
      </c>
      <c r="F839" t="s">
        <v>2380</v>
      </c>
      <c r="G839">
        <v>1</v>
      </c>
      <c r="H839" t="s">
        <v>2380</v>
      </c>
      <c r="L839" t="s">
        <v>1534</v>
      </c>
      <c r="M839" t="str">
        <f t="shared" si="52"/>
        <v>No</v>
      </c>
      <c r="N839" t="str">
        <f t="shared" si="53"/>
        <v>No</v>
      </c>
      <c r="O839">
        <v>52.75</v>
      </c>
      <c r="P839" t="str">
        <f t="shared" si="54"/>
        <v>Obesity</v>
      </c>
      <c r="Q839">
        <v>6.02</v>
      </c>
      <c r="R839" t="str">
        <f t="shared" si="55"/>
        <v>Prediabetes</v>
      </c>
      <c r="S839" t="s">
        <v>2380</v>
      </c>
      <c r="T839" t="s">
        <v>2380</v>
      </c>
      <c r="U839">
        <v>1</v>
      </c>
    </row>
    <row r="840" spans="1:21" x14ac:dyDescent="0.3">
      <c r="A840" t="s">
        <v>1533</v>
      </c>
      <c r="B840">
        <v>36.67</v>
      </c>
      <c r="C840">
        <v>11.86</v>
      </c>
      <c r="D840" t="s">
        <v>2380</v>
      </c>
      <c r="E840" t="s">
        <v>2380</v>
      </c>
      <c r="F840" t="s">
        <v>2380</v>
      </c>
      <c r="G840">
        <v>0</v>
      </c>
      <c r="H840" t="s">
        <v>2380</v>
      </c>
      <c r="L840" t="s">
        <v>1533</v>
      </c>
      <c r="M840" t="str">
        <f t="shared" si="52"/>
        <v>No</v>
      </c>
      <c r="N840" t="str">
        <f t="shared" si="53"/>
        <v>No</v>
      </c>
      <c r="O840">
        <v>36.67</v>
      </c>
      <c r="P840" t="str">
        <f t="shared" si="54"/>
        <v>Obesity</v>
      </c>
      <c r="Q840">
        <v>11.86</v>
      </c>
      <c r="R840" t="str">
        <f t="shared" si="55"/>
        <v>Diabetes</v>
      </c>
      <c r="S840" t="s">
        <v>2380</v>
      </c>
      <c r="T840" t="s">
        <v>2380</v>
      </c>
      <c r="U840">
        <v>0</v>
      </c>
    </row>
    <row r="841" spans="1:21" x14ac:dyDescent="0.3">
      <c r="A841" t="s">
        <v>1532</v>
      </c>
      <c r="B841">
        <v>38.06</v>
      </c>
      <c r="C841">
        <v>8.25</v>
      </c>
      <c r="D841" t="s">
        <v>2380</v>
      </c>
      <c r="E841" t="s">
        <v>2380</v>
      </c>
      <c r="F841" t="s">
        <v>2380</v>
      </c>
      <c r="G841">
        <v>0</v>
      </c>
      <c r="H841" t="s">
        <v>2380</v>
      </c>
      <c r="L841" t="s">
        <v>1532</v>
      </c>
      <c r="M841" t="str">
        <f t="shared" si="52"/>
        <v>No</v>
      </c>
      <c r="N841" t="str">
        <f t="shared" si="53"/>
        <v>No</v>
      </c>
      <c r="O841">
        <v>38.06</v>
      </c>
      <c r="P841" t="str">
        <f t="shared" si="54"/>
        <v>Obesity</v>
      </c>
      <c r="Q841">
        <v>8.25</v>
      </c>
      <c r="R841" t="str">
        <f t="shared" si="55"/>
        <v>Diabetes</v>
      </c>
      <c r="S841" t="s">
        <v>2380</v>
      </c>
      <c r="T841" t="s">
        <v>2380</v>
      </c>
      <c r="U841">
        <v>0</v>
      </c>
    </row>
    <row r="842" spans="1:21" x14ac:dyDescent="0.3">
      <c r="A842" t="s">
        <v>1531</v>
      </c>
      <c r="B842">
        <v>38</v>
      </c>
      <c r="C842">
        <v>8.1300000000000008</v>
      </c>
      <c r="D842" t="s">
        <v>2380</v>
      </c>
      <c r="E842" t="s">
        <v>2380</v>
      </c>
      <c r="F842" t="s">
        <v>2380</v>
      </c>
      <c r="G842">
        <v>0</v>
      </c>
      <c r="H842" t="s">
        <v>2380</v>
      </c>
      <c r="L842" t="s">
        <v>1531</v>
      </c>
      <c r="M842" t="str">
        <f t="shared" si="52"/>
        <v>No</v>
      </c>
      <c r="N842" t="str">
        <f t="shared" si="53"/>
        <v>No</v>
      </c>
      <c r="O842">
        <v>38</v>
      </c>
      <c r="P842" t="str">
        <f t="shared" si="54"/>
        <v>Obesity</v>
      </c>
      <c r="Q842">
        <v>8.1300000000000008</v>
      </c>
      <c r="R842" t="str">
        <f t="shared" si="55"/>
        <v>Diabetes</v>
      </c>
      <c r="S842" t="s">
        <v>2380</v>
      </c>
      <c r="T842" t="s">
        <v>2380</v>
      </c>
      <c r="U842">
        <v>0</v>
      </c>
    </row>
    <row r="843" spans="1:21" x14ac:dyDescent="0.3">
      <c r="A843" t="s">
        <v>1530</v>
      </c>
      <c r="B843">
        <v>35.1</v>
      </c>
      <c r="C843">
        <v>10.1</v>
      </c>
      <c r="D843" t="s">
        <v>2380</v>
      </c>
      <c r="E843" t="s">
        <v>2380</v>
      </c>
      <c r="F843" t="s">
        <v>2380</v>
      </c>
      <c r="G843">
        <v>0</v>
      </c>
      <c r="H843" t="s">
        <v>2380</v>
      </c>
      <c r="L843" t="s">
        <v>1530</v>
      </c>
      <c r="M843" t="str">
        <f t="shared" si="52"/>
        <v>No</v>
      </c>
      <c r="N843" t="str">
        <f t="shared" si="53"/>
        <v>No</v>
      </c>
      <c r="O843">
        <v>35.1</v>
      </c>
      <c r="P843" t="str">
        <f t="shared" si="54"/>
        <v>Obesity</v>
      </c>
      <c r="Q843">
        <v>10.1</v>
      </c>
      <c r="R843" t="str">
        <f t="shared" si="55"/>
        <v>Diabetes</v>
      </c>
      <c r="S843" t="s">
        <v>2380</v>
      </c>
      <c r="T843" t="s">
        <v>2380</v>
      </c>
      <c r="U843">
        <v>0</v>
      </c>
    </row>
    <row r="844" spans="1:21" x14ac:dyDescent="0.3">
      <c r="A844" t="s">
        <v>1529</v>
      </c>
      <c r="B844">
        <v>33.82</v>
      </c>
      <c r="C844">
        <v>5.89</v>
      </c>
      <c r="D844" t="s">
        <v>2381</v>
      </c>
      <c r="E844" t="s">
        <v>2380</v>
      </c>
      <c r="F844" t="s">
        <v>2380</v>
      </c>
      <c r="G844">
        <v>2</v>
      </c>
      <c r="H844" t="s">
        <v>2380</v>
      </c>
      <c r="L844" t="s">
        <v>1529</v>
      </c>
      <c r="M844" t="str">
        <f t="shared" si="52"/>
        <v>Yes</v>
      </c>
      <c r="N844" t="str">
        <f t="shared" si="53"/>
        <v>No</v>
      </c>
      <c r="O844">
        <v>33.82</v>
      </c>
      <c r="P844" t="str">
        <f t="shared" si="54"/>
        <v>Obesity</v>
      </c>
      <c r="Q844">
        <v>5.89</v>
      </c>
      <c r="R844" t="str">
        <f t="shared" si="55"/>
        <v>Prediabetes</v>
      </c>
      <c r="S844" t="s">
        <v>2380</v>
      </c>
      <c r="T844" t="s">
        <v>2380</v>
      </c>
      <c r="U844">
        <v>2</v>
      </c>
    </row>
    <row r="845" spans="1:21" x14ac:dyDescent="0.3">
      <c r="A845" t="s">
        <v>1528</v>
      </c>
      <c r="B845">
        <v>37.43</v>
      </c>
      <c r="C845">
        <v>4.97</v>
      </c>
      <c r="D845" t="s">
        <v>2380</v>
      </c>
      <c r="E845" t="s">
        <v>2380</v>
      </c>
      <c r="F845" t="s">
        <v>2380</v>
      </c>
      <c r="G845">
        <v>2</v>
      </c>
      <c r="H845" t="s">
        <v>2380</v>
      </c>
      <c r="L845" t="s">
        <v>1528</v>
      </c>
      <c r="M845" t="str">
        <f t="shared" si="52"/>
        <v>No</v>
      </c>
      <c r="N845" t="str">
        <f t="shared" si="53"/>
        <v>No</v>
      </c>
      <c r="O845">
        <v>37.43</v>
      </c>
      <c r="P845" t="str">
        <f t="shared" si="54"/>
        <v>Obesity</v>
      </c>
      <c r="Q845">
        <v>4.97</v>
      </c>
      <c r="R845" t="str">
        <f t="shared" si="55"/>
        <v>Normal</v>
      </c>
      <c r="S845" t="s">
        <v>2380</v>
      </c>
      <c r="T845" t="s">
        <v>2380</v>
      </c>
      <c r="U845">
        <v>2</v>
      </c>
    </row>
    <row r="846" spans="1:21" x14ac:dyDescent="0.3">
      <c r="A846" t="s">
        <v>1527</v>
      </c>
      <c r="B846">
        <v>30.5</v>
      </c>
      <c r="C846">
        <v>9.9</v>
      </c>
      <c r="D846" t="s">
        <v>2380</v>
      </c>
      <c r="E846" t="s">
        <v>2380</v>
      </c>
      <c r="F846" t="s">
        <v>2380</v>
      </c>
      <c r="G846">
        <v>0</v>
      </c>
      <c r="H846" t="s">
        <v>2380</v>
      </c>
      <c r="L846" t="s">
        <v>1527</v>
      </c>
      <c r="M846" t="str">
        <f t="shared" si="52"/>
        <v>No</v>
      </c>
      <c r="N846" t="str">
        <f t="shared" si="53"/>
        <v>No</v>
      </c>
      <c r="O846">
        <v>30.5</v>
      </c>
      <c r="P846" t="str">
        <f t="shared" si="54"/>
        <v>Obesity</v>
      </c>
      <c r="Q846">
        <v>9.9</v>
      </c>
      <c r="R846" t="str">
        <f t="shared" si="55"/>
        <v>Diabetes</v>
      </c>
      <c r="S846" t="s">
        <v>2380</v>
      </c>
      <c r="T846" t="s">
        <v>2380</v>
      </c>
      <c r="U846">
        <v>0</v>
      </c>
    </row>
    <row r="847" spans="1:21" x14ac:dyDescent="0.3">
      <c r="A847" t="s">
        <v>1526</v>
      </c>
      <c r="B847">
        <v>24.53</v>
      </c>
      <c r="C847">
        <v>9.0500000000000007</v>
      </c>
      <c r="D847" t="s">
        <v>2380</v>
      </c>
      <c r="E847" t="s">
        <v>2380</v>
      </c>
      <c r="F847" t="s">
        <v>2380</v>
      </c>
      <c r="G847">
        <v>0</v>
      </c>
      <c r="H847" t="s">
        <v>2380</v>
      </c>
      <c r="L847" t="s">
        <v>1526</v>
      </c>
      <c r="M847" t="str">
        <f t="shared" si="52"/>
        <v>No</v>
      </c>
      <c r="N847" t="str">
        <f t="shared" si="53"/>
        <v>No</v>
      </c>
      <c r="O847">
        <v>24.53</v>
      </c>
      <c r="P847" t="str">
        <f t="shared" si="54"/>
        <v>Normal Weight</v>
      </c>
      <c r="Q847">
        <v>9.0500000000000007</v>
      </c>
      <c r="R847" t="str">
        <f t="shared" si="55"/>
        <v>Diabetes</v>
      </c>
      <c r="S847" t="s">
        <v>2380</v>
      </c>
      <c r="T847" t="s">
        <v>2380</v>
      </c>
      <c r="U847">
        <v>0</v>
      </c>
    </row>
    <row r="848" spans="1:21" x14ac:dyDescent="0.3">
      <c r="A848" t="s">
        <v>1525</v>
      </c>
      <c r="B848">
        <v>25.74</v>
      </c>
      <c r="C848">
        <v>10.93</v>
      </c>
      <c r="D848" t="s">
        <v>2380</v>
      </c>
      <c r="E848" t="s">
        <v>2380</v>
      </c>
      <c r="F848" t="s">
        <v>2380</v>
      </c>
      <c r="G848">
        <v>0</v>
      </c>
      <c r="H848" t="s">
        <v>2380</v>
      </c>
      <c r="L848" t="s">
        <v>1525</v>
      </c>
      <c r="M848" t="str">
        <f t="shared" si="52"/>
        <v>No</v>
      </c>
      <c r="N848" t="str">
        <f t="shared" si="53"/>
        <v>No</v>
      </c>
      <c r="O848">
        <v>25.74</v>
      </c>
      <c r="P848" t="str">
        <f t="shared" si="54"/>
        <v>Over Weight</v>
      </c>
      <c r="Q848">
        <v>10.93</v>
      </c>
      <c r="R848" t="str">
        <f t="shared" si="55"/>
        <v>Diabetes</v>
      </c>
      <c r="S848" t="s">
        <v>2380</v>
      </c>
      <c r="T848" t="s">
        <v>2380</v>
      </c>
      <c r="U848">
        <v>0</v>
      </c>
    </row>
    <row r="849" spans="1:21" x14ac:dyDescent="0.3">
      <c r="A849" t="s">
        <v>1524</v>
      </c>
      <c r="B849">
        <v>34.08</v>
      </c>
      <c r="C849">
        <v>7.58</v>
      </c>
      <c r="D849" t="s">
        <v>2381</v>
      </c>
      <c r="E849" t="s">
        <v>2380</v>
      </c>
      <c r="F849" t="s">
        <v>2380</v>
      </c>
      <c r="G849">
        <v>2</v>
      </c>
      <c r="H849" t="s">
        <v>2380</v>
      </c>
      <c r="L849" t="s">
        <v>1524</v>
      </c>
      <c r="M849" t="str">
        <f t="shared" si="52"/>
        <v>Yes</v>
      </c>
      <c r="N849" t="str">
        <f t="shared" si="53"/>
        <v>No</v>
      </c>
      <c r="O849">
        <v>34.08</v>
      </c>
      <c r="P849" t="str">
        <f t="shared" si="54"/>
        <v>Obesity</v>
      </c>
      <c r="Q849">
        <v>7.58</v>
      </c>
      <c r="R849" t="str">
        <f t="shared" si="55"/>
        <v>Diabetes</v>
      </c>
      <c r="S849" t="s">
        <v>2380</v>
      </c>
      <c r="T849" t="s">
        <v>2380</v>
      </c>
      <c r="U849">
        <v>2</v>
      </c>
    </row>
    <row r="850" spans="1:21" x14ac:dyDescent="0.3">
      <c r="A850" t="s">
        <v>1523</v>
      </c>
      <c r="B850">
        <v>31.35</v>
      </c>
      <c r="C850">
        <v>11</v>
      </c>
      <c r="D850" t="s">
        <v>2381</v>
      </c>
      <c r="E850" t="s">
        <v>2380</v>
      </c>
      <c r="F850" t="s">
        <v>2382</v>
      </c>
      <c r="G850">
        <v>1</v>
      </c>
      <c r="H850" t="s">
        <v>2380</v>
      </c>
      <c r="L850" t="s">
        <v>1523</v>
      </c>
      <c r="M850" t="str">
        <f t="shared" si="52"/>
        <v>Yes</v>
      </c>
      <c r="N850" t="str">
        <f t="shared" si="53"/>
        <v>No</v>
      </c>
      <c r="O850">
        <v>31.35</v>
      </c>
      <c r="P850" t="str">
        <f t="shared" si="54"/>
        <v>Obesity</v>
      </c>
      <c r="Q850">
        <v>11</v>
      </c>
      <c r="R850" t="str">
        <f t="shared" si="55"/>
        <v>Diabetes</v>
      </c>
      <c r="S850" t="s">
        <v>2380</v>
      </c>
      <c r="T850" t="s">
        <v>2382</v>
      </c>
      <c r="U850">
        <v>1</v>
      </c>
    </row>
    <row r="851" spans="1:21" x14ac:dyDescent="0.3">
      <c r="A851" t="s">
        <v>1522</v>
      </c>
      <c r="B851">
        <v>26.79</v>
      </c>
      <c r="C851">
        <v>5.0599999999999996</v>
      </c>
      <c r="D851" t="s">
        <v>2380</v>
      </c>
      <c r="E851" t="s">
        <v>2380</v>
      </c>
      <c r="F851" t="s">
        <v>2380</v>
      </c>
      <c r="G851">
        <v>1</v>
      </c>
      <c r="H851" t="s">
        <v>2380</v>
      </c>
      <c r="L851" t="s">
        <v>1522</v>
      </c>
      <c r="M851" t="str">
        <f t="shared" si="52"/>
        <v>No</v>
      </c>
      <c r="N851" t="str">
        <f t="shared" si="53"/>
        <v>No</v>
      </c>
      <c r="O851">
        <v>26.79</v>
      </c>
      <c r="P851" t="str">
        <f t="shared" si="54"/>
        <v>Over Weight</v>
      </c>
      <c r="Q851">
        <v>5.0599999999999996</v>
      </c>
      <c r="R851" t="str">
        <f t="shared" si="55"/>
        <v>Normal</v>
      </c>
      <c r="S851" t="s">
        <v>2380</v>
      </c>
      <c r="T851" t="s">
        <v>2380</v>
      </c>
      <c r="U851">
        <v>1</v>
      </c>
    </row>
    <row r="852" spans="1:21" x14ac:dyDescent="0.3">
      <c r="A852" t="s">
        <v>1521</v>
      </c>
      <c r="B852">
        <v>42.78</v>
      </c>
      <c r="C852">
        <v>6.11</v>
      </c>
      <c r="D852" t="s">
        <v>2381</v>
      </c>
      <c r="E852" t="s">
        <v>2380</v>
      </c>
      <c r="F852" t="s">
        <v>2380</v>
      </c>
      <c r="G852">
        <v>1</v>
      </c>
      <c r="H852" t="s">
        <v>2380</v>
      </c>
      <c r="L852" t="s">
        <v>1521</v>
      </c>
      <c r="M852" t="str">
        <f t="shared" si="52"/>
        <v>Yes</v>
      </c>
      <c r="N852" t="str">
        <f t="shared" si="53"/>
        <v>No</v>
      </c>
      <c r="O852">
        <v>42.78</v>
      </c>
      <c r="P852" t="str">
        <f t="shared" si="54"/>
        <v>Obesity</v>
      </c>
      <c r="Q852">
        <v>6.11</v>
      </c>
      <c r="R852" t="str">
        <f t="shared" si="55"/>
        <v>Prediabetes</v>
      </c>
      <c r="S852" t="s">
        <v>2380</v>
      </c>
      <c r="T852" t="s">
        <v>2380</v>
      </c>
      <c r="U852">
        <v>1</v>
      </c>
    </row>
    <row r="853" spans="1:21" x14ac:dyDescent="0.3">
      <c r="A853" t="s">
        <v>1520</v>
      </c>
      <c r="B853">
        <v>46.75</v>
      </c>
      <c r="C853">
        <v>6.66</v>
      </c>
      <c r="D853" t="s">
        <v>2381</v>
      </c>
      <c r="E853" t="s">
        <v>2380</v>
      </c>
      <c r="F853" t="s">
        <v>2380</v>
      </c>
      <c r="G853">
        <v>2</v>
      </c>
      <c r="H853" t="s">
        <v>2380</v>
      </c>
      <c r="L853" t="s">
        <v>1520</v>
      </c>
      <c r="M853" t="str">
        <f t="shared" si="52"/>
        <v>Yes</v>
      </c>
      <c r="N853" t="str">
        <f t="shared" si="53"/>
        <v>No</v>
      </c>
      <c r="O853">
        <v>46.75</v>
      </c>
      <c r="P853" t="str">
        <f t="shared" si="54"/>
        <v>Obesity</v>
      </c>
      <c r="Q853">
        <v>6.66</v>
      </c>
      <c r="R853" t="str">
        <f t="shared" si="55"/>
        <v>Diabetes</v>
      </c>
      <c r="S853" t="s">
        <v>2380</v>
      </c>
      <c r="T853" t="s">
        <v>2380</v>
      </c>
      <c r="U853">
        <v>2</v>
      </c>
    </row>
    <row r="854" spans="1:21" x14ac:dyDescent="0.3">
      <c r="A854" t="s">
        <v>1519</v>
      </c>
      <c r="B854">
        <v>32.15</v>
      </c>
      <c r="C854">
        <v>4.0199999999999996</v>
      </c>
      <c r="D854" t="s">
        <v>2381</v>
      </c>
      <c r="E854" t="s">
        <v>2380</v>
      </c>
      <c r="F854" t="s">
        <v>2382</v>
      </c>
      <c r="G854">
        <v>1</v>
      </c>
      <c r="H854" t="s">
        <v>2380</v>
      </c>
      <c r="L854" t="s">
        <v>1519</v>
      </c>
      <c r="M854" t="str">
        <f t="shared" si="52"/>
        <v>Yes</v>
      </c>
      <c r="N854" t="str">
        <f t="shared" si="53"/>
        <v>No</v>
      </c>
      <c r="O854">
        <v>32.15</v>
      </c>
      <c r="P854" t="str">
        <f t="shared" si="54"/>
        <v>Obesity</v>
      </c>
      <c r="Q854">
        <v>4.0199999999999996</v>
      </c>
      <c r="R854" t="str">
        <f t="shared" si="55"/>
        <v>Normal</v>
      </c>
      <c r="S854" t="s">
        <v>2380</v>
      </c>
      <c r="T854" t="s">
        <v>2382</v>
      </c>
      <c r="U854">
        <v>1</v>
      </c>
    </row>
    <row r="855" spans="1:21" x14ac:dyDescent="0.3">
      <c r="A855" t="s">
        <v>1518</v>
      </c>
      <c r="B855">
        <v>43.4</v>
      </c>
      <c r="C855">
        <v>8.81</v>
      </c>
      <c r="D855" t="s">
        <v>2381</v>
      </c>
      <c r="E855" t="s">
        <v>2380</v>
      </c>
      <c r="F855" t="s">
        <v>2380</v>
      </c>
      <c r="G855">
        <v>2</v>
      </c>
      <c r="H855" t="s">
        <v>2380</v>
      </c>
      <c r="L855" t="s">
        <v>1518</v>
      </c>
      <c r="M855" t="str">
        <f t="shared" si="52"/>
        <v>Yes</v>
      </c>
      <c r="N855" t="str">
        <f t="shared" si="53"/>
        <v>No</v>
      </c>
      <c r="O855">
        <v>43.4</v>
      </c>
      <c r="P855" t="str">
        <f t="shared" si="54"/>
        <v>Obesity</v>
      </c>
      <c r="Q855">
        <v>8.81</v>
      </c>
      <c r="R855" t="str">
        <f t="shared" si="55"/>
        <v>Diabetes</v>
      </c>
      <c r="S855" t="s">
        <v>2380</v>
      </c>
      <c r="T855" t="s">
        <v>2380</v>
      </c>
      <c r="U855">
        <v>2</v>
      </c>
    </row>
    <row r="856" spans="1:21" x14ac:dyDescent="0.3">
      <c r="A856" t="s">
        <v>1517</v>
      </c>
      <c r="B856">
        <v>31.57</v>
      </c>
      <c r="C856">
        <v>7.92</v>
      </c>
      <c r="D856" t="s">
        <v>2381</v>
      </c>
      <c r="E856" t="s">
        <v>2380</v>
      </c>
      <c r="F856" t="s">
        <v>2380</v>
      </c>
      <c r="G856">
        <v>2</v>
      </c>
      <c r="H856" t="s">
        <v>2380</v>
      </c>
      <c r="L856" t="s">
        <v>1517</v>
      </c>
      <c r="M856" t="str">
        <f t="shared" si="52"/>
        <v>Yes</v>
      </c>
      <c r="N856" t="str">
        <f t="shared" si="53"/>
        <v>No</v>
      </c>
      <c r="O856">
        <v>31.57</v>
      </c>
      <c r="P856" t="str">
        <f t="shared" si="54"/>
        <v>Obesity</v>
      </c>
      <c r="Q856">
        <v>7.92</v>
      </c>
      <c r="R856" t="str">
        <f t="shared" si="55"/>
        <v>Diabetes</v>
      </c>
      <c r="S856" t="s">
        <v>2380</v>
      </c>
      <c r="T856" t="s">
        <v>2380</v>
      </c>
      <c r="U856">
        <v>2</v>
      </c>
    </row>
    <row r="857" spans="1:21" x14ac:dyDescent="0.3">
      <c r="A857" t="s">
        <v>1516</v>
      </c>
      <c r="B857">
        <v>24.32</v>
      </c>
      <c r="C857">
        <v>7.48</v>
      </c>
      <c r="D857" t="s">
        <v>2380</v>
      </c>
      <c r="E857" t="s">
        <v>2380</v>
      </c>
      <c r="F857" t="s">
        <v>2380</v>
      </c>
      <c r="G857">
        <v>0</v>
      </c>
      <c r="H857" t="s">
        <v>2380</v>
      </c>
      <c r="L857" t="s">
        <v>1516</v>
      </c>
      <c r="M857" t="str">
        <f t="shared" si="52"/>
        <v>No</v>
      </c>
      <c r="N857" t="str">
        <f t="shared" si="53"/>
        <v>No</v>
      </c>
      <c r="O857">
        <v>24.32</v>
      </c>
      <c r="P857" t="str">
        <f t="shared" si="54"/>
        <v>Normal Weight</v>
      </c>
      <c r="Q857">
        <v>7.48</v>
      </c>
      <c r="R857" t="str">
        <f t="shared" si="55"/>
        <v>Diabetes</v>
      </c>
      <c r="S857" t="s">
        <v>2380</v>
      </c>
      <c r="T857" t="s">
        <v>2380</v>
      </c>
      <c r="U857">
        <v>0</v>
      </c>
    </row>
    <row r="858" spans="1:21" x14ac:dyDescent="0.3">
      <c r="A858" t="s">
        <v>1515</v>
      </c>
      <c r="B858">
        <v>31.07</v>
      </c>
      <c r="C858">
        <v>4.62</v>
      </c>
      <c r="D858" t="s">
        <v>2381</v>
      </c>
      <c r="E858" t="s">
        <v>2380</v>
      </c>
      <c r="F858" t="s">
        <v>2380</v>
      </c>
      <c r="G858">
        <v>2</v>
      </c>
      <c r="H858" t="s">
        <v>2380</v>
      </c>
      <c r="L858" t="s">
        <v>1515</v>
      </c>
      <c r="M858" t="str">
        <f t="shared" si="52"/>
        <v>Yes</v>
      </c>
      <c r="N858" t="str">
        <f t="shared" si="53"/>
        <v>No</v>
      </c>
      <c r="O858">
        <v>31.07</v>
      </c>
      <c r="P858" t="str">
        <f t="shared" si="54"/>
        <v>Obesity</v>
      </c>
      <c r="Q858">
        <v>4.62</v>
      </c>
      <c r="R858" t="str">
        <f t="shared" si="55"/>
        <v>Normal</v>
      </c>
      <c r="S858" t="s">
        <v>2380</v>
      </c>
      <c r="T858" t="s">
        <v>2380</v>
      </c>
      <c r="U858">
        <v>2</v>
      </c>
    </row>
    <row r="859" spans="1:21" x14ac:dyDescent="0.3">
      <c r="A859" t="s">
        <v>1514</v>
      </c>
      <c r="B859">
        <v>35.814999999999998</v>
      </c>
      <c r="C859">
        <v>8.4700000000000006</v>
      </c>
      <c r="D859" t="s">
        <v>2380</v>
      </c>
      <c r="E859" t="s">
        <v>2380</v>
      </c>
      <c r="F859" t="s">
        <v>2380</v>
      </c>
      <c r="G859">
        <v>0</v>
      </c>
      <c r="H859" t="s">
        <v>2380</v>
      </c>
      <c r="L859" t="s">
        <v>1514</v>
      </c>
      <c r="M859" t="str">
        <f t="shared" si="52"/>
        <v>No</v>
      </c>
      <c r="N859" t="str">
        <f t="shared" si="53"/>
        <v>No</v>
      </c>
      <c r="O859">
        <v>35.814999999999998</v>
      </c>
      <c r="P859" t="str">
        <f t="shared" si="54"/>
        <v>Obesity</v>
      </c>
      <c r="Q859">
        <v>8.4700000000000006</v>
      </c>
      <c r="R859" t="str">
        <f t="shared" si="55"/>
        <v>Diabetes</v>
      </c>
      <c r="S859" t="s">
        <v>2380</v>
      </c>
      <c r="T859" t="s">
        <v>2380</v>
      </c>
      <c r="U859">
        <v>0</v>
      </c>
    </row>
    <row r="860" spans="1:21" x14ac:dyDescent="0.3">
      <c r="A860" t="s">
        <v>1513</v>
      </c>
      <c r="B860">
        <v>40.81</v>
      </c>
      <c r="C860">
        <v>10.58</v>
      </c>
      <c r="D860" t="s">
        <v>2381</v>
      </c>
      <c r="E860" t="s">
        <v>2380</v>
      </c>
      <c r="F860" t="s">
        <v>2380</v>
      </c>
      <c r="G860">
        <v>0</v>
      </c>
      <c r="H860" t="s">
        <v>2380</v>
      </c>
      <c r="L860" t="s">
        <v>1513</v>
      </c>
      <c r="M860" t="str">
        <f t="shared" si="52"/>
        <v>Yes</v>
      </c>
      <c r="N860" t="str">
        <f t="shared" si="53"/>
        <v>No</v>
      </c>
      <c r="O860">
        <v>40.81</v>
      </c>
      <c r="P860" t="str">
        <f t="shared" si="54"/>
        <v>Obesity</v>
      </c>
      <c r="Q860">
        <v>10.58</v>
      </c>
      <c r="R860" t="str">
        <f t="shared" si="55"/>
        <v>Diabetes</v>
      </c>
      <c r="S860" t="s">
        <v>2380</v>
      </c>
      <c r="T860" t="s">
        <v>2380</v>
      </c>
      <c r="U860">
        <v>0</v>
      </c>
    </row>
    <row r="861" spans="1:21" x14ac:dyDescent="0.3">
      <c r="A861" t="s">
        <v>1512</v>
      </c>
      <c r="B861">
        <v>24.605</v>
      </c>
      <c r="C861">
        <v>7.48</v>
      </c>
      <c r="D861" t="s">
        <v>2380</v>
      </c>
      <c r="E861" t="s">
        <v>2380</v>
      </c>
      <c r="F861" t="s">
        <v>2380</v>
      </c>
      <c r="G861">
        <v>0</v>
      </c>
      <c r="H861" t="s">
        <v>2380</v>
      </c>
      <c r="L861" t="s">
        <v>1512</v>
      </c>
      <c r="M861" t="str">
        <f t="shared" si="52"/>
        <v>No</v>
      </c>
      <c r="N861" t="str">
        <f t="shared" si="53"/>
        <v>No</v>
      </c>
      <c r="O861">
        <v>24.605</v>
      </c>
      <c r="P861" t="str">
        <f t="shared" si="54"/>
        <v>Normal Weight</v>
      </c>
      <c r="Q861">
        <v>7.48</v>
      </c>
      <c r="R861" t="str">
        <f t="shared" si="55"/>
        <v>Diabetes</v>
      </c>
      <c r="S861" t="s">
        <v>2380</v>
      </c>
      <c r="T861" t="s">
        <v>2380</v>
      </c>
      <c r="U861">
        <v>0</v>
      </c>
    </row>
    <row r="862" spans="1:21" x14ac:dyDescent="0.3">
      <c r="A862" t="s">
        <v>1511</v>
      </c>
      <c r="B862">
        <v>21.47</v>
      </c>
      <c r="C862">
        <v>7.82</v>
      </c>
      <c r="D862" t="s">
        <v>2380</v>
      </c>
      <c r="E862" t="s">
        <v>2380</v>
      </c>
      <c r="F862" t="s">
        <v>2380</v>
      </c>
      <c r="G862">
        <v>0</v>
      </c>
      <c r="H862" t="s">
        <v>2380</v>
      </c>
      <c r="L862" t="s">
        <v>1511</v>
      </c>
      <c r="M862" t="str">
        <f t="shared" si="52"/>
        <v>No</v>
      </c>
      <c r="N862" t="str">
        <f t="shared" si="53"/>
        <v>No</v>
      </c>
      <c r="O862">
        <v>21.47</v>
      </c>
      <c r="P862" t="str">
        <f t="shared" si="54"/>
        <v>Normal Weight</v>
      </c>
      <c r="Q862">
        <v>7.82</v>
      </c>
      <c r="R862" t="str">
        <f t="shared" si="55"/>
        <v>Diabetes</v>
      </c>
      <c r="S862" t="s">
        <v>2380</v>
      </c>
      <c r="T862" t="s">
        <v>2380</v>
      </c>
      <c r="U862">
        <v>0</v>
      </c>
    </row>
    <row r="863" spans="1:21" x14ac:dyDescent="0.3">
      <c r="A863" t="s">
        <v>1510</v>
      </c>
      <c r="B863">
        <v>52.89</v>
      </c>
      <c r="C863">
        <v>4.96</v>
      </c>
      <c r="D863" t="s">
        <v>2381</v>
      </c>
      <c r="E863" t="s">
        <v>2380</v>
      </c>
      <c r="F863" t="s">
        <v>2380</v>
      </c>
      <c r="G863">
        <v>1</v>
      </c>
      <c r="H863" t="s">
        <v>2380</v>
      </c>
      <c r="L863" t="s">
        <v>1510</v>
      </c>
      <c r="M863" t="str">
        <f t="shared" si="52"/>
        <v>Yes</v>
      </c>
      <c r="N863" t="str">
        <f t="shared" si="53"/>
        <v>No</v>
      </c>
      <c r="O863">
        <v>52.89</v>
      </c>
      <c r="P863" t="str">
        <f t="shared" si="54"/>
        <v>Obesity</v>
      </c>
      <c r="Q863">
        <v>4.96</v>
      </c>
      <c r="R863" t="str">
        <f t="shared" si="55"/>
        <v>Normal</v>
      </c>
      <c r="S863" t="s">
        <v>2380</v>
      </c>
      <c r="T863" t="s">
        <v>2380</v>
      </c>
      <c r="U863">
        <v>1</v>
      </c>
    </row>
    <row r="864" spans="1:21" x14ac:dyDescent="0.3">
      <c r="A864" t="s">
        <v>1509</v>
      </c>
      <c r="B864">
        <v>32.965000000000003</v>
      </c>
      <c r="C864">
        <v>6.15</v>
      </c>
      <c r="D864" t="s">
        <v>2381</v>
      </c>
      <c r="E864" t="s">
        <v>2380</v>
      </c>
      <c r="F864" t="s">
        <v>2380</v>
      </c>
      <c r="G864">
        <v>1</v>
      </c>
      <c r="H864" t="s">
        <v>2380</v>
      </c>
      <c r="L864" t="s">
        <v>1509</v>
      </c>
      <c r="M864" t="str">
        <f t="shared" si="52"/>
        <v>Yes</v>
      </c>
      <c r="N864" t="str">
        <f t="shared" si="53"/>
        <v>No</v>
      </c>
      <c r="O864">
        <v>32.965000000000003</v>
      </c>
      <c r="P864" t="str">
        <f t="shared" si="54"/>
        <v>Obesity</v>
      </c>
      <c r="Q864">
        <v>6.15</v>
      </c>
      <c r="R864" t="str">
        <f t="shared" si="55"/>
        <v>Prediabetes</v>
      </c>
      <c r="S864" t="s">
        <v>2380</v>
      </c>
      <c r="T864" t="s">
        <v>2380</v>
      </c>
      <c r="U864">
        <v>1</v>
      </c>
    </row>
    <row r="865" spans="1:21" x14ac:dyDescent="0.3">
      <c r="A865" t="s">
        <v>1508</v>
      </c>
      <c r="B865">
        <v>36.799999999999997</v>
      </c>
      <c r="C865">
        <v>4.62</v>
      </c>
      <c r="D865" t="s">
        <v>2380</v>
      </c>
      <c r="E865" t="s">
        <v>2380</v>
      </c>
      <c r="F865" t="s">
        <v>2382</v>
      </c>
      <c r="G865">
        <v>1</v>
      </c>
      <c r="H865" t="s">
        <v>2380</v>
      </c>
      <c r="L865" t="s">
        <v>1508</v>
      </c>
      <c r="M865" t="str">
        <f t="shared" si="52"/>
        <v>No</v>
      </c>
      <c r="N865" t="str">
        <f t="shared" si="53"/>
        <v>No</v>
      </c>
      <c r="O865">
        <v>36.799999999999997</v>
      </c>
      <c r="P865" t="str">
        <f t="shared" si="54"/>
        <v>Obesity</v>
      </c>
      <c r="Q865">
        <v>4.62</v>
      </c>
      <c r="R865" t="str">
        <f t="shared" si="55"/>
        <v>Normal</v>
      </c>
      <c r="S865" t="s">
        <v>2380</v>
      </c>
      <c r="T865" t="s">
        <v>2382</v>
      </c>
      <c r="U865">
        <v>1</v>
      </c>
    </row>
    <row r="866" spans="1:21" x14ac:dyDescent="0.3">
      <c r="A866" t="s">
        <v>1507</v>
      </c>
      <c r="B866">
        <v>34.299999999999997</v>
      </c>
      <c r="C866">
        <v>4.87</v>
      </c>
      <c r="D866" t="s">
        <v>2380</v>
      </c>
      <c r="E866" t="s">
        <v>2380</v>
      </c>
      <c r="F866" t="s">
        <v>2380</v>
      </c>
      <c r="G866">
        <v>2</v>
      </c>
      <c r="H866" t="s">
        <v>2380</v>
      </c>
      <c r="L866" t="s">
        <v>1507</v>
      </c>
      <c r="M866" t="str">
        <f t="shared" si="52"/>
        <v>No</v>
      </c>
      <c r="N866" t="str">
        <f t="shared" si="53"/>
        <v>No</v>
      </c>
      <c r="O866">
        <v>34.299999999999997</v>
      </c>
      <c r="P866" t="str">
        <f t="shared" si="54"/>
        <v>Obesity</v>
      </c>
      <c r="Q866">
        <v>4.87</v>
      </c>
      <c r="R866" t="str">
        <f t="shared" si="55"/>
        <v>Normal</v>
      </c>
      <c r="S866" t="s">
        <v>2380</v>
      </c>
      <c r="T866" t="s">
        <v>2380</v>
      </c>
      <c r="U866">
        <v>2</v>
      </c>
    </row>
    <row r="867" spans="1:21" x14ac:dyDescent="0.3">
      <c r="A867" t="s">
        <v>1506</v>
      </c>
      <c r="B867">
        <v>35.244999999999997</v>
      </c>
      <c r="C867">
        <v>4.63</v>
      </c>
      <c r="D867" t="s">
        <v>2380</v>
      </c>
      <c r="E867" t="s">
        <v>2380</v>
      </c>
      <c r="F867" t="s">
        <v>2380</v>
      </c>
      <c r="G867">
        <v>0</v>
      </c>
      <c r="H867" t="s">
        <v>2380</v>
      </c>
      <c r="L867" t="s">
        <v>1506</v>
      </c>
      <c r="M867" t="str">
        <f t="shared" si="52"/>
        <v>No</v>
      </c>
      <c r="N867" t="str">
        <f t="shared" si="53"/>
        <v>No</v>
      </c>
      <c r="O867">
        <v>35.244999999999997</v>
      </c>
      <c r="P867" t="str">
        <f t="shared" si="54"/>
        <v>Obesity</v>
      </c>
      <c r="Q867">
        <v>4.63</v>
      </c>
      <c r="R867" t="str">
        <f t="shared" si="55"/>
        <v>Normal</v>
      </c>
      <c r="S867" t="s">
        <v>2380</v>
      </c>
      <c r="T867" t="s">
        <v>2380</v>
      </c>
      <c r="U867">
        <v>0</v>
      </c>
    </row>
    <row r="868" spans="1:21" x14ac:dyDescent="0.3">
      <c r="A868" t="s">
        <v>1505</v>
      </c>
      <c r="B868">
        <v>26.23</v>
      </c>
      <c r="C868">
        <v>11.93</v>
      </c>
      <c r="D868" t="s">
        <v>2380</v>
      </c>
      <c r="E868" t="s">
        <v>2380</v>
      </c>
      <c r="F868" t="s">
        <v>2380</v>
      </c>
      <c r="G868">
        <v>0</v>
      </c>
      <c r="H868" t="s">
        <v>2380</v>
      </c>
      <c r="L868" t="s">
        <v>1505</v>
      </c>
      <c r="M868" t="str">
        <f t="shared" si="52"/>
        <v>No</v>
      </c>
      <c r="N868" t="str">
        <f t="shared" si="53"/>
        <v>No</v>
      </c>
      <c r="O868">
        <v>26.23</v>
      </c>
      <c r="P868" t="str">
        <f t="shared" si="54"/>
        <v>Over Weight</v>
      </c>
      <c r="Q868">
        <v>11.93</v>
      </c>
      <c r="R868" t="str">
        <f t="shared" si="55"/>
        <v>Diabetes</v>
      </c>
      <c r="S868" t="s">
        <v>2380</v>
      </c>
      <c r="T868" t="s">
        <v>2380</v>
      </c>
      <c r="U868">
        <v>0</v>
      </c>
    </row>
    <row r="869" spans="1:21" x14ac:dyDescent="0.3">
      <c r="A869" t="s">
        <v>1504</v>
      </c>
      <c r="B869">
        <v>36.1</v>
      </c>
      <c r="C869">
        <v>5.65</v>
      </c>
      <c r="D869" t="s">
        <v>2381</v>
      </c>
      <c r="E869" t="s">
        <v>2380</v>
      </c>
      <c r="F869" t="s">
        <v>2380</v>
      </c>
      <c r="G869">
        <v>2</v>
      </c>
      <c r="H869" t="s">
        <v>2380</v>
      </c>
      <c r="L869" t="s">
        <v>1504</v>
      </c>
      <c r="M869" t="str">
        <f t="shared" si="52"/>
        <v>Yes</v>
      </c>
      <c r="N869" t="str">
        <f t="shared" si="53"/>
        <v>No</v>
      </c>
      <c r="O869">
        <v>36.1</v>
      </c>
      <c r="P869" t="str">
        <f t="shared" si="54"/>
        <v>Obesity</v>
      </c>
      <c r="Q869">
        <v>5.65</v>
      </c>
      <c r="R869" t="str">
        <f t="shared" si="55"/>
        <v>Normal</v>
      </c>
      <c r="S869" t="s">
        <v>2380</v>
      </c>
      <c r="T869" t="s">
        <v>2380</v>
      </c>
      <c r="U869">
        <v>2</v>
      </c>
    </row>
    <row r="870" spans="1:21" x14ac:dyDescent="0.3">
      <c r="A870" t="s">
        <v>1503</v>
      </c>
      <c r="B870">
        <v>37.1</v>
      </c>
      <c r="C870">
        <v>11.21</v>
      </c>
      <c r="D870" t="s">
        <v>2381</v>
      </c>
      <c r="E870" t="s">
        <v>2380</v>
      </c>
      <c r="F870" t="s">
        <v>2382</v>
      </c>
      <c r="G870">
        <v>1</v>
      </c>
      <c r="H870" t="s">
        <v>2380</v>
      </c>
      <c r="L870" t="s">
        <v>1503</v>
      </c>
      <c r="M870" t="str">
        <f t="shared" si="52"/>
        <v>Yes</v>
      </c>
      <c r="N870" t="str">
        <f t="shared" si="53"/>
        <v>No</v>
      </c>
      <c r="O870">
        <v>37.1</v>
      </c>
      <c r="P870" t="str">
        <f t="shared" si="54"/>
        <v>Obesity</v>
      </c>
      <c r="Q870">
        <v>11.21</v>
      </c>
      <c r="R870" t="str">
        <f t="shared" si="55"/>
        <v>Diabetes</v>
      </c>
      <c r="S870" t="s">
        <v>2380</v>
      </c>
      <c r="T870" t="s">
        <v>2382</v>
      </c>
      <c r="U870">
        <v>1</v>
      </c>
    </row>
    <row r="871" spans="1:21" x14ac:dyDescent="0.3">
      <c r="A871" t="s">
        <v>1502</v>
      </c>
      <c r="B871">
        <v>27.5</v>
      </c>
      <c r="C871">
        <v>10.62</v>
      </c>
      <c r="D871" t="s">
        <v>2381</v>
      </c>
      <c r="E871" t="s">
        <v>2380</v>
      </c>
      <c r="F871" t="s">
        <v>2382</v>
      </c>
      <c r="G871">
        <v>1</v>
      </c>
      <c r="H871" t="s">
        <v>2380</v>
      </c>
      <c r="L871" t="s">
        <v>1502</v>
      </c>
      <c r="M871" t="str">
        <f t="shared" si="52"/>
        <v>Yes</v>
      </c>
      <c r="N871" t="str">
        <f t="shared" si="53"/>
        <v>No</v>
      </c>
      <c r="O871">
        <v>27.5</v>
      </c>
      <c r="P871" t="str">
        <f t="shared" si="54"/>
        <v>Over Weight</v>
      </c>
      <c r="Q871">
        <v>10.62</v>
      </c>
      <c r="R871" t="str">
        <f t="shared" si="55"/>
        <v>Diabetes</v>
      </c>
      <c r="S871" t="s">
        <v>2380</v>
      </c>
      <c r="T871" t="s">
        <v>2382</v>
      </c>
      <c r="U871">
        <v>1</v>
      </c>
    </row>
    <row r="872" spans="1:21" x14ac:dyDescent="0.3">
      <c r="A872" t="s">
        <v>1501</v>
      </c>
      <c r="B872">
        <v>24.7</v>
      </c>
      <c r="C872">
        <v>10.7</v>
      </c>
      <c r="D872" t="s">
        <v>2381</v>
      </c>
      <c r="E872" t="s">
        <v>2380</v>
      </c>
      <c r="F872" t="s">
        <v>2382</v>
      </c>
      <c r="G872">
        <v>1</v>
      </c>
      <c r="H872" t="s">
        <v>2380</v>
      </c>
      <c r="L872" t="s">
        <v>1501</v>
      </c>
      <c r="M872" t="str">
        <f t="shared" si="52"/>
        <v>Yes</v>
      </c>
      <c r="N872" t="str">
        <f t="shared" si="53"/>
        <v>No</v>
      </c>
      <c r="O872">
        <v>24.7</v>
      </c>
      <c r="P872" t="str">
        <f t="shared" si="54"/>
        <v>Normal Weight</v>
      </c>
      <c r="Q872">
        <v>10.7</v>
      </c>
      <c r="R872" t="str">
        <f t="shared" si="55"/>
        <v>Diabetes</v>
      </c>
      <c r="S872" t="s">
        <v>2380</v>
      </c>
      <c r="T872" t="s">
        <v>2382</v>
      </c>
      <c r="U872">
        <v>1</v>
      </c>
    </row>
    <row r="873" spans="1:21" x14ac:dyDescent="0.3">
      <c r="A873" t="s">
        <v>1500</v>
      </c>
      <c r="B873">
        <v>26.78</v>
      </c>
      <c r="C873">
        <v>10.02</v>
      </c>
      <c r="D873" t="s">
        <v>2381</v>
      </c>
      <c r="E873" t="s">
        <v>2380</v>
      </c>
      <c r="F873" t="s">
        <v>2382</v>
      </c>
      <c r="G873">
        <v>1</v>
      </c>
      <c r="H873" t="s">
        <v>2380</v>
      </c>
      <c r="L873" t="s">
        <v>1500</v>
      </c>
      <c r="M873" t="str">
        <f t="shared" si="52"/>
        <v>Yes</v>
      </c>
      <c r="N873" t="str">
        <f t="shared" si="53"/>
        <v>No</v>
      </c>
      <c r="O873">
        <v>26.78</v>
      </c>
      <c r="P873" t="str">
        <f t="shared" si="54"/>
        <v>Over Weight</v>
      </c>
      <c r="Q873">
        <v>10.02</v>
      </c>
      <c r="R873" t="str">
        <f t="shared" si="55"/>
        <v>Diabetes</v>
      </c>
      <c r="S873" t="s">
        <v>2380</v>
      </c>
      <c r="T873" t="s">
        <v>2382</v>
      </c>
      <c r="U873">
        <v>1</v>
      </c>
    </row>
    <row r="874" spans="1:21" x14ac:dyDescent="0.3">
      <c r="A874" t="s">
        <v>1499</v>
      </c>
      <c r="B874">
        <v>45.8</v>
      </c>
      <c r="C874">
        <v>4.8499999999999996</v>
      </c>
      <c r="D874" t="s">
        <v>2380</v>
      </c>
      <c r="E874" t="s">
        <v>2380</v>
      </c>
      <c r="F874" t="s">
        <v>2380</v>
      </c>
      <c r="G874">
        <v>0</v>
      </c>
      <c r="H874" t="s">
        <v>2380</v>
      </c>
      <c r="L874" t="s">
        <v>1499</v>
      </c>
      <c r="M874" t="str">
        <f t="shared" si="52"/>
        <v>No</v>
      </c>
      <c r="N874" t="str">
        <f t="shared" si="53"/>
        <v>No</v>
      </c>
      <c r="O874">
        <v>45.8</v>
      </c>
      <c r="P874" t="str">
        <f t="shared" si="54"/>
        <v>Obesity</v>
      </c>
      <c r="Q874">
        <v>4.8499999999999996</v>
      </c>
      <c r="R874" t="str">
        <f t="shared" si="55"/>
        <v>Normal</v>
      </c>
      <c r="S874" t="s">
        <v>2380</v>
      </c>
      <c r="T874" t="s">
        <v>2380</v>
      </c>
      <c r="U874">
        <v>0</v>
      </c>
    </row>
    <row r="875" spans="1:21" x14ac:dyDescent="0.3">
      <c r="A875" t="s">
        <v>1498</v>
      </c>
      <c r="B875">
        <v>29</v>
      </c>
      <c r="C875">
        <v>4.3899999999999997</v>
      </c>
      <c r="D875" t="s">
        <v>2381</v>
      </c>
      <c r="E875" t="s">
        <v>2380</v>
      </c>
      <c r="F875" t="s">
        <v>2380</v>
      </c>
      <c r="G875">
        <v>2</v>
      </c>
      <c r="H875" t="s">
        <v>2380</v>
      </c>
      <c r="L875" t="s">
        <v>1498</v>
      </c>
      <c r="M875" t="str">
        <f t="shared" si="52"/>
        <v>Yes</v>
      </c>
      <c r="N875" t="str">
        <f t="shared" si="53"/>
        <v>No</v>
      </c>
      <c r="O875">
        <v>29</v>
      </c>
      <c r="P875" t="str">
        <f t="shared" si="54"/>
        <v>Over Weight</v>
      </c>
      <c r="Q875">
        <v>4.3899999999999997</v>
      </c>
      <c r="R875" t="str">
        <f t="shared" si="55"/>
        <v>Normal</v>
      </c>
      <c r="S875" t="s">
        <v>2380</v>
      </c>
      <c r="T875" t="s">
        <v>2380</v>
      </c>
      <c r="U875">
        <v>2</v>
      </c>
    </row>
    <row r="876" spans="1:21" x14ac:dyDescent="0.3">
      <c r="A876" t="s">
        <v>1497</v>
      </c>
      <c r="B876">
        <v>33.534999999999997</v>
      </c>
      <c r="C876">
        <v>8.24</v>
      </c>
      <c r="D876" t="s">
        <v>2381</v>
      </c>
      <c r="E876" t="s">
        <v>2380</v>
      </c>
      <c r="F876" t="s">
        <v>2380</v>
      </c>
      <c r="G876">
        <v>0</v>
      </c>
      <c r="H876" t="s">
        <v>2380</v>
      </c>
      <c r="L876" t="s">
        <v>1497</v>
      </c>
      <c r="M876" t="str">
        <f t="shared" si="52"/>
        <v>Yes</v>
      </c>
      <c r="N876" t="str">
        <f t="shared" si="53"/>
        <v>No</v>
      </c>
      <c r="O876">
        <v>33.534999999999997</v>
      </c>
      <c r="P876" t="str">
        <f t="shared" si="54"/>
        <v>Obesity</v>
      </c>
      <c r="Q876">
        <v>8.24</v>
      </c>
      <c r="R876" t="str">
        <f t="shared" si="55"/>
        <v>Diabetes</v>
      </c>
      <c r="S876" t="s">
        <v>2380</v>
      </c>
      <c r="T876" t="s">
        <v>2380</v>
      </c>
      <c r="U876">
        <v>0</v>
      </c>
    </row>
    <row r="877" spans="1:21" x14ac:dyDescent="0.3">
      <c r="A877" t="s">
        <v>1496</v>
      </c>
      <c r="B877">
        <v>32.774999999999999</v>
      </c>
      <c r="C877">
        <v>9.77</v>
      </c>
      <c r="D877" t="s">
        <v>2381</v>
      </c>
      <c r="E877" t="s">
        <v>2380</v>
      </c>
      <c r="F877" t="s">
        <v>2380</v>
      </c>
      <c r="G877">
        <v>0</v>
      </c>
      <c r="H877" t="s">
        <v>2380</v>
      </c>
      <c r="L877" t="s">
        <v>1496</v>
      </c>
      <c r="M877" t="str">
        <f t="shared" si="52"/>
        <v>Yes</v>
      </c>
      <c r="N877" t="str">
        <f t="shared" si="53"/>
        <v>No</v>
      </c>
      <c r="O877">
        <v>32.774999999999999</v>
      </c>
      <c r="P877" t="str">
        <f t="shared" si="54"/>
        <v>Obesity</v>
      </c>
      <c r="Q877">
        <v>9.77</v>
      </c>
      <c r="R877" t="str">
        <f t="shared" si="55"/>
        <v>Diabetes</v>
      </c>
      <c r="S877" t="s">
        <v>2380</v>
      </c>
      <c r="T877" t="s">
        <v>2380</v>
      </c>
      <c r="U877">
        <v>0</v>
      </c>
    </row>
    <row r="878" spans="1:21" x14ac:dyDescent="0.3">
      <c r="A878" t="s">
        <v>1495</v>
      </c>
      <c r="B878">
        <v>37.51</v>
      </c>
      <c r="C878">
        <v>5.5</v>
      </c>
      <c r="D878" t="s">
        <v>2381</v>
      </c>
      <c r="E878" t="s">
        <v>2380</v>
      </c>
      <c r="F878" t="s">
        <v>2380</v>
      </c>
      <c r="G878">
        <v>2</v>
      </c>
      <c r="H878" t="s">
        <v>2380</v>
      </c>
      <c r="L878" t="s">
        <v>1495</v>
      </c>
      <c r="M878" t="str">
        <f t="shared" si="52"/>
        <v>Yes</v>
      </c>
      <c r="N878" t="str">
        <f t="shared" si="53"/>
        <v>No</v>
      </c>
      <c r="O878">
        <v>37.51</v>
      </c>
      <c r="P878" t="str">
        <f t="shared" si="54"/>
        <v>Obesity</v>
      </c>
      <c r="Q878">
        <v>5.5</v>
      </c>
      <c r="R878" t="str">
        <f t="shared" si="55"/>
        <v>Normal</v>
      </c>
      <c r="S878" t="s">
        <v>2380</v>
      </c>
      <c r="T878" t="s">
        <v>2380</v>
      </c>
      <c r="U878">
        <v>2</v>
      </c>
    </row>
    <row r="879" spans="1:21" x14ac:dyDescent="0.3">
      <c r="A879" t="s">
        <v>1494</v>
      </c>
      <c r="B879">
        <v>39.86</v>
      </c>
      <c r="C879">
        <v>11.84</v>
      </c>
      <c r="D879" t="s">
        <v>2381</v>
      </c>
      <c r="E879" t="s">
        <v>2380</v>
      </c>
      <c r="F879" t="s">
        <v>2380</v>
      </c>
      <c r="G879">
        <v>1</v>
      </c>
      <c r="H879" t="s">
        <v>2380</v>
      </c>
      <c r="L879" t="s">
        <v>1494</v>
      </c>
      <c r="M879" t="str">
        <f t="shared" si="52"/>
        <v>Yes</v>
      </c>
      <c r="N879" t="str">
        <f t="shared" si="53"/>
        <v>No</v>
      </c>
      <c r="O879">
        <v>39.86</v>
      </c>
      <c r="P879" t="str">
        <f t="shared" si="54"/>
        <v>Obesity</v>
      </c>
      <c r="Q879">
        <v>11.84</v>
      </c>
      <c r="R879" t="str">
        <f t="shared" si="55"/>
        <v>Diabetes</v>
      </c>
      <c r="S879" t="s">
        <v>2380</v>
      </c>
      <c r="T879" t="s">
        <v>2380</v>
      </c>
      <c r="U879">
        <v>1</v>
      </c>
    </row>
    <row r="880" spans="1:21" x14ac:dyDescent="0.3">
      <c r="A880" t="s">
        <v>1493</v>
      </c>
      <c r="B880">
        <v>42.13</v>
      </c>
      <c r="C880">
        <v>4.66</v>
      </c>
      <c r="D880" t="s">
        <v>2380</v>
      </c>
      <c r="E880" t="s">
        <v>2380</v>
      </c>
      <c r="F880" t="s">
        <v>2380</v>
      </c>
      <c r="G880">
        <v>0</v>
      </c>
      <c r="H880" t="s">
        <v>2380</v>
      </c>
      <c r="L880" t="s">
        <v>1493</v>
      </c>
      <c r="M880" t="str">
        <f t="shared" si="52"/>
        <v>No</v>
      </c>
      <c r="N880" t="str">
        <f t="shared" si="53"/>
        <v>No</v>
      </c>
      <c r="O880">
        <v>42.13</v>
      </c>
      <c r="P880" t="str">
        <f t="shared" si="54"/>
        <v>Obesity</v>
      </c>
      <c r="Q880">
        <v>4.66</v>
      </c>
      <c r="R880" t="str">
        <f t="shared" si="55"/>
        <v>Normal</v>
      </c>
      <c r="S880" t="s">
        <v>2380</v>
      </c>
      <c r="T880" t="s">
        <v>2380</v>
      </c>
      <c r="U880">
        <v>0</v>
      </c>
    </row>
    <row r="881" spans="1:21" x14ac:dyDescent="0.3">
      <c r="A881" t="s">
        <v>1492</v>
      </c>
      <c r="B881">
        <v>35.99</v>
      </c>
      <c r="C881">
        <v>11.11</v>
      </c>
      <c r="D881" t="s">
        <v>2380</v>
      </c>
      <c r="E881" t="s">
        <v>2380</v>
      </c>
      <c r="F881" t="s">
        <v>2380</v>
      </c>
      <c r="G881">
        <v>0</v>
      </c>
      <c r="H881" t="s">
        <v>2380</v>
      </c>
      <c r="L881" t="s">
        <v>1492</v>
      </c>
      <c r="M881" t="str">
        <f t="shared" si="52"/>
        <v>No</v>
      </c>
      <c r="N881" t="str">
        <f t="shared" si="53"/>
        <v>No</v>
      </c>
      <c r="O881">
        <v>35.99</v>
      </c>
      <c r="P881" t="str">
        <f t="shared" si="54"/>
        <v>Obesity</v>
      </c>
      <c r="Q881">
        <v>11.11</v>
      </c>
      <c r="R881" t="str">
        <f t="shared" si="55"/>
        <v>Diabetes</v>
      </c>
      <c r="S881" t="s">
        <v>2380</v>
      </c>
      <c r="T881" t="s">
        <v>2380</v>
      </c>
      <c r="U881">
        <v>0</v>
      </c>
    </row>
    <row r="882" spans="1:21" x14ac:dyDescent="0.3">
      <c r="A882" t="s">
        <v>1491</v>
      </c>
      <c r="B882">
        <v>35.200000000000003</v>
      </c>
      <c r="C882">
        <v>7.72</v>
      </c>
      <c r="D882" t="s">
        <v>2381</v>
      </c>
      <c r="E882" t="s">
        <v>2380</v>
      </c>
      <c r="F882" t="s">
        <v>2382</v>
      </c>
      <c r="G882">
        <v>1</v>
      </c>
      <c r="H882" t="s">
        <v>2380</v>
      </c>
      <c r="L882" t="s">
        <v>1491</v>
      </c>
      <c r="M882" t="str">
        <f t="shared" si="52"/>
        <v>Yes</v>
      </c>
      <c r="N882" t="str">
        <f t="shared" si="53"/>
        <v>No</v>
      </c>
      <c r="O882">
        <v>35.200000000000003</v>
      </c>
      <c r="P882" t="str">
        <f t="shared" si="54"/>
        <v>Obesity</v>
      </c>
      <c r="Q882">
        <v>7.72</v>
      </c>
      <c r="R882" t="str">
        <f t="shared" si="55"/>
        <v>Diabetes</v>
      </c>
      <c r="S882" t="s">
        <v>2380</v>
      </c>
      <c r="T882" t="s">
        <v>2382</v>
      </c>
      <c r="U882">
        <v>1</v>
      </c>
    </row>
    <row r="883" spans="1:21" x14ac:dyDescent="0.3">
      <c r="A883" t="s">
        <v>1490</v>
      </c>
      <c r="B883">
        <v>29.91</v>
      </c>
      <c r="C883">
        <v>5.55</v>
      </c>
      <c r="D883" t="s">
        <v>2381</v>
      </c>
      <c r="E883" t="s">
        <v>2380</v>
      </c>
      <c r="F883" t="s">
        <v>2380</v>
      </c>
      <c r="G883">
        <v>2</v>
      </c>
      <c r="H883" t="s">
        <v>2380</v>
      </c>
      <c r="L883" t="s">
        <v>1490</v>
      </c>
      <c r="M883" t="str">
        <f t="shared" si="52"/>
        <v>Yes</v>
      </c>
      <c r="N883" t="str">
        <f t="shared" si="53"/>
        <v>No</v>
      </c>
      <c r="O883">
        <v>29.91</v>
      </c>
      <c r="P883" t="str">
        <f t="shared" si="54"/>
        <v>Over Weight</v>
      </c>
      <c r="Q883">
        <v>5.55</v>
      </c>
      <c r="R883" t="str">
        <f t="shared" si="55"/>
        <v>Normal</v>
      </c>
      <c r="S883" t="s">
        <v>2380</v>
      </c>
      <c r="T883" t="s">
        <v>2380</v>
      </c>
      <c r="U883">
        <v>2</v>
      </c>
    </row>
    <row r="884" spans="1:21" x14ac:dyDescent="0.3">
      <c r="A884" t="s">
        <v>1489</v>
      </c>
      <c r="B884">
        <v>36.479999999999997</v>
      </c>
      <c r="C884">
        <v>5.05</v>
      </c>
      <c r="D884" t="s">
        <v>2381</v>
      </c>
      <c r="E884" t="s">
        <v>2380</v>
      </c>
      <c r="F884" t="s">
        <v>2380</v>
      </c>
      <c r="G884">
        <v>1</v>
      </c>
      <c r="H884" t="s">
        <v>2380</v>
      </c>
      <c r="L884" t="s">
        <v>1489</v>
      </c>
      <c r="M884" t="str">
        <f t="shared" si="52"/>
        <v>Yes</v>
      </c>
      <c r="N884" t="str">
        <f t="shared" si="53"/>
        <v>No</v>
      </c>
      <c r="O884">
        <v>36.479999999999997</v>
      </c>
      <c r="P884" t="str">
        <f t="shared" si="54"/>
        <v>Obesity</v>
      </c>
      <c r="Q884">
        <v>5.05</v>
      </c>
      <c r="R884" t="str">
        <f t="shared" si="55"/>
        <v>Normal</v>
      </c>
      <c r="S884" t="s">
        <v>2380</v>
      </c>
      <c r="T884" t="s">
        <v>2380</v>
      </c>
      <c r="U884">
        <v>1</v>
      </c>
    </row>
    <row r="885" spans="1:21" x14ac:dyDescent="0.3">
      <c r="A885" t="s">
        <v>1488</v>
      </c>
      <c r="B885">
        <v>27.5</v>
      </c>
      <c r="C885">
        <v>8.69</v>
      </c>
      <c r="D885" t="s">
        <v>2381</v>
      </c>
      <c r="E885" t="s">
        <v>2380</v>
      </c>
      <c r="F885" t="s">
        <v>2382</v>
      </c>
      <c r="G885">
        <v>1</v>
      </c>
      <c r="H885" t="s">
        <v>2380</v>
      </c>
      <c r="L885" t="s">
        <v>1488</v>
      </c>
      <c r="M885" t="str">
        <f t="shared" si="52"/>
        <v>Yes</v>
      </c>
      <c r="N885" t="str">
        <f t="shared" si="53"/>
        <v>No</v>
      </c>
      <c r="O885">
        <v>27.5</v>
      </c>
      <c r="P885" t="str">
        <f t="shared" si="54"/>
        <v>Over Weight</v>
      </c>
      <c r="Q885">
        <v>8.69</v>
      </c>
      <c r="R885" t="str">
        <f t="shared" si="55"/>
        <v>Diabetes</v>
      </c>
      <c r="S885" t="s">
        <v>2380</v>
      </c>
      <c r="T885" t="s">
        <v>2382</v>
      </c>
      <c r="U885">
        <v>1</v>
      </c>
    </row>
    <row r="886" spans="1:21" x14ac:dyDescent="0.3">
      <c r="A886" t="s">
        <v>1487</v>
      </c>
      <c r="B886">
        <v>33.44</v>
      </c>
      <c r="C886">
        <v>5.9</v>
      </c>
      <c r="D886" t="s">
        <v>2381</v>
      </c>
      <c r="E886" t="s">
        <v>2380</v>
      </c>
      <c r="F886" t="s">
        <v>2380</v>
      </c>
      <c r="G886">
        <v>1</v>
      </c>
      <c r="H886" t="s">
        <v>2380</v>
      </c>
      <c r="L886" t="s">
        <v>1487</v>
      </c>
      <c r="M886" t="str">
        <f t="shared" si="52"/>
        <v>Yes</v>
      </c>
      <c r="N886" t="str">
        <f t="shared" si="53"/>
        <v>No</v>
      </c>
      <c r="O886">
        <v>33.44</v>
      </c>
      <c r="P886" t="str">
        <f t="shared" si="54"/>
        <v>Obesity</v>
      </c>
      <c r="Q886">
        <v>5.9</v>
      </c>
      <c r="R886" t="str">
        <f t="shared" si="55"/>
        <v>Prediabetes</v>
      </c>
      <c r="S886" t="s">
        <v>2380</v>
      </c>
      <c r="T886" t="s">
        <v>2380</v>
      </c>
      <c r="U886">
        <v>1</v>
      </c>
    </row>
    <row r="887" spans="1:21" x14ac:dyDescent="0.3">
      <c r="A887" t="s">
        <v>1486</v>
      </c>
      <c r="B887">
        <v>28.215</v>
      </c>
      <c r="C887">
        <v>6.29</v>
      </c>
      <c r="D887" t="s">
        <v>2381</v>
      </c>
      <c r="E887" t="s">
        <v>2380</v>
      </c>
      <c r="F887" t="s">
        <v>2380</v>
      </c>
      <c r="G887">
        <v>1</v>
      </c>
      <c r="H887" t="s">
        <v>2380</v>
      </c>
      <c r="L887" t="s">
        <v>1486</v>
      </c>
      <c r="M887" t="str">
        <f t="shared" si="52"/>
        <v>Yes</v>
      </c>
      <c r="N887" t="str">
        <f t="shared" si="53"/>
        <v>No</v>
      </c>
      <c r="O887">
        <v>28.215</v>
      </c>
      <c r="P887" t="str">
        <f t="shared" si="54"/>
        <v>Over Weight</v>
      </c>
      <c r="Q887">
        <v>6.29</v>
      </c>
      <c r="R887" t="str">
        <f t="shared" si="55"/>
        <v>Prediabetes</v>
      </c>
      <c r="S887" t="s">
        <v>2380</v>
      </c>
      <c r="T887" t="s">
        <v>2380</v>
      </c>
      <c r="U887">
        <v>1</v>
      </c>
    </row>
    <row r="888" spans="1:21" x14ac:dyDescent="0.3">
      <c r="A888" t="s">
        <v>1485</v>
      </c>
      <c r="B888">
        <v>27.17</v>
      </c>
      <c r="C888">
        <v>5.84</v>
      </c>
      <c r="D888" t="s">
        <v>2381</v>
      </c>
      <c r="E888" t="s">
        <v>2380</v>
      </c>
      <c r="F888" t="s">
        <v>2380</v>
      </c>
      <c r="G888">
        <v>1</v>
      </c>
      <c r="H888" t="s">
        <v>2380</v>
      </c>
      <c r="L888" t="s">
        <v>1485</v>
      </c>
      <c r="M888" t="str">
        <f t="shared" si="52"/>
        <v>Yes</v>
      </c>
      <c r="N888" t="str">
        <f t="shared" si="53"/>
        <v>No</v>
      </c>
      <c r="O888">
        <v>27.17</v>
      </c>
      <c r="P888" t="str">
        <f t="shared" si="54"/>
        <v>Over Weight</v>
      </c>
      <c r="Q888">
        <v>5.84</v>
      </c>
      <c r="R888" t="str">
        <f t="shared" si="55"/>
        <v>Prediabetes</v>
      </c>
      <c r="S888" t="s">
        <v>2380</v>
      </c>
      <c r="T888" t="s">
        <v>2380</v>
      </c>
      <c r="U888">
        <v>1</v>
      </c>
    </row>
    <row r="889" spans="1:21" x14ac:dyDescent="0.3">
      <c r="A889" t="s">
        <v>1484</v>
      </c>
      <c r="B889">
        <v>35.380000000000003</v>
      </c>
      <c r="C889">
        <v>6.12</v>
      </c>
      <c r="D889" t="s">
        <v>2380</v>
      </c>
      <c r="E889" t="s">
        <v>2380</v>
      </c>
      <c r="F889" t="s">
        <v>2380</v>
      </c>
      <c r="G889">
        <v>0</v>
      </c>
      <c r="H889" t="s">
        <v>2380</v>
      </c>
      <c r="L889" t="s">
        <v>1484</v>
      </c>
      <c r="M889" t="str">
        <f t="shared" si="52"/>
        <v>No</v>
      </c>
      <c r="N889" t="str">
        <f t="shared" si="53"/>
        <v>No</v>
      </c>
      <c r="O889">
        <v>35.380000000000003</v>
      </c>
      <c r="P889" t="str">
        <f t="shared" si="54"/>
        <v>Obesity</v>
      </c>
      <c r="Q889">
        <v>6.12</v>
      </c>
      <c r="R889" t="str">
        <f t="shared" si="55"/>
        <v>Prediabetes</v>
      </c>
      <c r="S889" t="s">
        <v>2380</v>
      </c>
      <c r="T889" t="s">
        <v>2380</v>
      </c>
      <c r="U889">
        <v>0</v>
      </c>
    </row>
    <row r="890" spans="1:21" x14ac:dyDescent="0.3">
      <c r="A890" t="s">
        <v>1483</v>
      </c>
      <c r="B890">
        <v>43.48</v>
      </c>
      <c r="C890">
        <v>6.24</v>
      </c>
      <c r="D890" t="s">
        <v>2380</v>
      </c>
      <c r="E890" t="s">
        <v>2380</v>
      </c>
      <c r="F890" t="s">
        <v>2380</v>
      </c>
      <c r="G890">
        <v>0</v>
      </c>
      <c r="H890" t="s">
        <v>2380</v>
      </c>
      <c r="L890" t="s">
        <v>1483</v>
      </c>
      <c r="M890" t="str">
        <f t="shared" si="52"/>
        <v>No</v>
      </c>
      <c r="N890" t="str">
        <f t="shared" si="53"/>
        <v>No</v>
      </c>
      <c r="O890">
        <v>43.48</v>
      </c>
      <c r="P890" t="str">
        <f t="shared" si="54"/>
        <v>Obesity</v>
      </c>
      <c r="Q890">
        <v>6.24</v>
      </c>
      <c r="R890" t="str">
        <f t="shared" si="55"/>
        <v>Prediabetes</v>
      </c>
      <c r="S890" t="s">
        <v>2380</v>
      </c>
      <c r="T890" t="s">
        <v>2380</v>
      </c>
      <c r="U890">
        <v>0</v>
      </c>
    </row>
    <row r="891" spans="1:21" x14ac:dyDescent="0.3">
      <c r="A891" t="s">
        <v>1482</v>
      </c>
      <c r="B891">
        <v>41.73</v>
      </c>
      <c r="C891">
        <v>6.25</v>
      </c>
      <c r="D891" t="s">
        <v>2380</v>
      </c>
      <c r="E891" t="s">
        <v>2380</v>
      </c>
      <c r="F891" t="s">
        <v>2380</v>
      </c>
      <c r="G891">
        <v>1</v>
      </c>
      <c r="H891" t="s">
        <v>2380</v>
      </c>
      <c r="L891" t="s">
        <v>1482</v>
      </c>
      <c r="M891" t="str">
        <f t="shared" si="52"/>
        <v>No</v>
      </c>
      <c r="N891" t="str">
        <f t="shared" si="53"/>
        <v>No</v>
      </c>
      <c r="O891">
        <v>41.73</v>
      </c>
      <c r="P891" t="str">
        <f t="shared" si="54"/>
        <v>Obesity</v>
      </c>
      <c r="Q891">
        <v>6.25</v>
      </c>
      <c r="R891" t="str">
        <f t="shared" si="55"/>
        <v>Prediabetes</v>
      </c>
      <c r="S891" t="s">
        <v>2380</v>
      </c>
      <c r="T891" t="s">
        <v>2380</v>
      </c>
      <c r="U891">
        <v>1</v>
      </c>
    </row>
    <row r="892" spans="1:21" x14ac:dyDescent="0.3">
      <c r="A892" t="s">
        <v>1481</v>
      </c>
      <c r="B892">
        <v>28.9</v>
      </c>
      <c r="C892">
        <v>11.96</v>
      </c>
      <c r="D892" t="s">
        <v>2380</v>
      </c>
      <c r="E892" t="s">
        <v>2380</v>
      </c>
      <c r="F892" t="s">
        <v>2380</v>
      </c>
      <c r="G892">
        <v>0</v>
      </c>
      <c r="H892" t="s">
        <v>2380</v>
      </c>
      <c r="L892" t="s">
        <v>1481</v>
      </c>
      <c r="M892" t="str">
        <f t="shared" si="52"/>
        <v>No</v>
      </c>
      <c r="N892" t="str">
        <f t="shared" si="53"/>
        <v>No</v>
      </c>
      <c r="O892">
        <v>28.9</v>
      </c>
      <c r="P892" t="str">
        <f t="shared" si="54"/>
        <v>Over Weight</v>
      </c>
      <c r="Q892">
        <v>11.96</v>
      </c>
      <c r="R892" t="str">
        <f t="shared" si="55"/>
        <v>Diabetes</v>
      </c>
      <c r="S892" t="s">
        <v>2380</v>
      </c>
      <c r="T892" t="s">
        <v>2380</v>
      </c>
      <c r="U892">
        <v>0</v>
      </c>
    </row>
    <row r="893" spans="1:21" x14ac:dyDescent="0.3">
      <c r="A893" t="s">
        <v>1480</v>
      </c>
      <c r="B893">
        <v>25.74</v>
      </c>
      <c r="C893">
        <v>7.69</v>
      </c>
      <c r="D893" t="s">
        <v>2380</v>
      </c>
      <c r="E893" t="s">
        <v>2380</v>
      </c>
      <c r="F893" t="s">
        <v>2380</v>
      </c>
      <c r="G893">
        <v>0</v>
      </c>
      <c r="H893" t="s">
        <v>2380</v>
      </c>
      <c r="L893" t="s">
        <v>1480</v>
      </c>
      <c r="M893" t="str">
        <f t="shared" si="52"/>
        <v>No</v>
      </c>
      <c r="N893" t="str">
        <f t="shared" si="53"/>
        <v>No</v>
      </c>
      <c r="O893">
        <v>25.74</v>
      </c>
      <c r="P893" t="str">
        <f t="shared" si="54"/>
        <v>Over Weight</v>
      </c>
      <c r="Q893">
        <v>7.69</v>
      </c>
      <c r="R893" t="str">
        <f t="shared" si="55"/>
        <v>Diabetes</v>
      </c>
      <c r="S893" t="s">
        <v>2380</v>
      </c>
      <c r="T893" t="s">
        <v>2380</v>
      </c>
      <c r="U893">
        <v>0</v>
      </c>
    </row>
    <row r="894" spans="1:21" x14ac:dyDescent="0.3">
      <c r="A894" t="s">
        <v>1479</v>
      </c>
      <c r="B894">
        <v>36.06</v>
      </c>
      <c r="C894">
        <v>8.83</v>
      </c>
      <c r="D894" t="s">
        <v>2380</v>
      </c>
      <c r="E894" t="s">
        <v>2380</v>
      </c>
      <c r="F894" t="s">
        <v>2380</v>
      </c>
      <c r="G894">
        <v>0</v>
      </c>
      <c r="H894" t="s">
        <v>2380</v>
      </c>
      <c r="L894" t="s">
        <v>1479</v>
      </c>
      <c r="M894" t="str">
        <f t="shared" si="52"/>
        <v>No</v>
      </c>
      <c r="N894" t="str">
        <f t="shared" si="53"/>
        <v>No</v>
      </c>
      <c r="O894">
        <v>36.06</v>
      </c>
      <c r="P894" t="str">
        <f t="shared" si="54"/>
        <v>Obesity</v>
      </c>
      <c r="Q894">
        <v>8.83</v>
      </c>
      <c r="R894" t="str">
        <f t="shared" si="55"/>
        <v>Diabetes</v>
      </c>
      <c r="S894" t="s">
        <v>2380</v>
      </c>
      <c r="T894" t="s">
        <v>2380</v>
      </c>
      <c r="U894">
        <v>0</v>
      </c>
    </row>
    <row r="895" spans="1:21" x14ac:dyDescent="0.3">
      <c r="A895" t="s">
        <v>1478</v>
      </c>
      <c r="B895">
        <v>43.28</v>
      </c>
      <c r="C895">
        <v>4.41</v>
      </c>
      <c r="D895" t="s">
        <v>2380</v>
      </c>
      <c r="E895" t="s">
        <v>2380</v>
      </c>
      <c r="F895" t="s">
        <v>2380</v>
      </c>
      <c r="G895">
        <v>0</v>
      </c>
      <c r="H895" t="s">
        <v>2380</v>
      </c>
      <c r="L895" t="s">
        <v>1478</v>
      </c>
      <c r="M895" t="str">
        <f t="shared" si="52"/>
        <v>No</v>
      </c>
      <c r="N895" t="str">
        <f t="shared" si="53"/>
        <v>No</v>
      </c>
      <c r="O895">
        <v>43.28</v>
      </c>
      <c r="P895" t="str">
        <f t="shared" si="54"/>
        <v>Obesity</v>
      </c>
      <c r="Q895">
        <v>4.41</v>
      </c>
      <c r="R895" t="str">
        <f t="shared" si="55"/>
        <v>Normal</v>
      </c>
      <c r="S895" t="s">
        <v>2380</v>
      </c>
      <c r="T895" t="s">
        <v>2380</v>
      </c>
      <c r="U895">
        <v>0</v>
      </c>
    </row>
    <row r="896" spans="1:21" x14ac:dyDescent="0.3">
      <c r="A896" t="s">
        <v>1477</v>
      </c>
      <c r="B896">
        <v>28.785</v>
      </c>
      <c r="C896">
        <v>9.1</v>
      </c>
      <c r="D896" t="s">
        <v>2381</v>
      </c>
      <c r="E896" t="s">
        <v>2380</v>
      </c>
      <c r="F896" t="s">
        <v>2382</v>
      </c>
      <c r="G896">
        <v>1</v>
      </c>
      <c r="H896" t="s">
        <v>2380</v>
      </c>
      <c r="L896" t="s">
        <v>1477</v>
      </c>
      <c r="M896" t="str">
        <f t="shared" si="52"/>
        <v>Yes</v>
      </c>
      <c r="N896" t="str">
        <f t="shared" si="53"/>
        <v>No</v>
      </c>
      <c r="O896">
        <v>28.785</v>
      </c>
      <c r="P896" t="str">
        <f t="shared" si="54"/>
        <v>Over Weight</v>
      </c>
      <c r="Q896">
        <v>9.1</v>
      </c>
      <c r="R896" t="str">
        <f t="shared" si="55"/>
        <v>Diabetes</v>
      </c>
      <c r="S896" t="s">
        <v>2380</v>
      </c>
      <c r="T896" t="s">
        <v>2382</v>
      </c>
      <c r="U896">
        <v>1</v>
      </c>
    </row>
    <row r="897" spans="1:21" x14ac:dyDescent="0.3">
      <c r="A897" t="s">
        <v>1476</v>
      </c>
      <c r="B897">
        <v>25.46</v>
      </c>
      <c r="C897">
        <v>11.52</v>
      </c>
      <c r="D897" t="s">
        <v>2381</v>
      </c>
      <c r="E897" t="s">
        <v>2380</v>
      </c>
      <c r="F897" t="s">
        <v>2382</v>
      </c>
      <c r="G897">
        <v>1</v>
      </c>
      <c r="H897" t="s">
        <v>2380</v>
      </c>
      <c r="L897" t="s">
        <v>1476</v>
      </c>
      <c r="M897" t="str">
        <f t="shared" si="52"/>
        <v>Yes</v>
      </c>
      <c r="N897" t="str">
        <f t="shared" si="53"/>
        <v>No</v>
      </c>
      <c r="O897">
        <v>25.46</v>
      </c>
      <c r="P897" t="str">
        <f t="shared" si="54"/>
        <v>Over Weight</v>
      </c>
      <c r="Q897">
        <v>11.52</v>
      </c>
      <c r="R897" t="str">
        <f t="shared" si="55"/>
        <v>Diabetes</v>
      </c>
      <c r="S897" t="s">
        <v>2380</v>
      </c>
      <c r="T897" t="s">
        <v>2382</v>
      </c>
      <c r="U897">
        <v>1</v>
      </c>
    </row>
    <row r="898" spans="1:21" x14ac:dyDescent="0.3">
      <c r="A898" t="s">
        <v>1475</v>
      </c>
      <c r="B898">
        <v>30.8</v>
      </c>
      <c r="C898">
        <v>10.95</v>
      </c>
      <c r="D898" t="s">
        <v>2380</v>
      </c>
      <c r="E898" t="s">
        <v>2380</v>
      </c>
      <c r="F898" t="s">
        <v>2380</v>
      </c>
      <c r="G898">
        <v>0</v>
      </c>
      <c r="H898" t="s">
        <v>2380</v>
      </c>
      <c r="L898" t="s">
        <v>1475</v>
      </c>
      <c r="M898" t="str">
        <f t="shared" si="52"/>
        <v>No</v>
      </c>
      <c r="N898" t="str">
        <f t="shared" si="53"/>
        <v>No</v>
      </c>
      <c r="O898">
        <v>30.8</v>
      </c>
      <c r="P898" t="str">
        <f t="shared" si="54"/>
        <v>Obesity</v>
      </c>
      <c r="Q898">
        <v>10.95</v>
      </c>
      <c r="R898" t="str">
        <f t="shared" si="55"/>
        <v>Diabetes</v>
      </c>
      <c r="S898" t="s">
        <v>2380</v>
      </c>
      <c r="T898" t="s">
        <v>2380</v>
      </c>
      <c r="U898">
        <v>0</v>
      </c>
    </row>
    <row r="899" spans="1:21" x14ac:dyDescent="0.3">
      <c r="A899" t="s">
        <v>1474</v>
      </c>
      <c r="B899">
        <v>28.88</v>
      </c>
      <c r="C899">
        <v>11.5</v>
      </c>
      <c r="D899" t="s">
        <v>2380</v>
      </c>
      <c r="E899" t="s">
        <v>2380</v>
      </c>
      <c r="F899" t="s">
        <v>2380</v>
      </c>
      <c r="G899">
        <v>0</v>
      </c>
      <c r="H899" t="s">
        <v>2380</v>
      </c>
      <c r="L899" t="s">
        <v>1474</v>
      </c>
      <c r="M899" t="str">
        <f t="shared" ref="M899:M962" si="56">PROPER(D899)</f>
        <v>No</v>
      </c>
      <c r="N899" t="str">
        <f t="shared" ref="N899:N962" si="57">PROPER(H899)</f>
        <v>No</v>
      </c>
      <c r="O899">
        <v>28.88</v>
      </c>
      <c r="P899" t="str">
        <f t="shared" si="54"/>
        <v>Over Weight</v>
      </c>
      <c r="Q899">
        <v>11.5</v>
      </c>
      <c r="R899" t="str">
        <f t="shared" si="55"/>
        <v>Diabetes</v>
      </c>
      <c r="S899" t="s">
        <v>2380</v>
      </c>
      <c r="T899" t="s">
        <v>2380</v>
      </c>
      <c r="U899">
        <v>0</v>
      </c>
    </row>
    <row r="900" spans="1:21" x14ac:dyDescent="0.3">
      <c r="A900" t="s">
        <v>1473</v>
      </c>
      <c r="B900">
        <v>23</v>
      </c>
      <c r="C900">
        <v>9.8800000000000008</v>
      </c>
      <c r="D900" t="s">
        <v>2380</v>
      </c>
      <c r="E900" t="s">
        <v>2380</v>
      </c>
      <c r="F900" t="s">
        <v>2380</v>
      </c>
      <c r="G900">
        <v>0</v>
      </c>
      <c r="H900" t="s">
        <v>2380</v>
      </c>
      <c r="L900" t="s">
        <v>1473</v>
      </c>
      <c r="M900" t="str">
        <f t="shared" si="56"/>
        <v>No</v>
      </c>
      <c r="N900" t="str">
        <f t="shared" si="57"/>
        <v>No</v>
      </c>
      <c r="O900">
        <v>23</v>
      </c>
      <c r="P900" t="str">
        <f t="shared" ref="P900:P963" si="58">IF(O900&lt;18.5,"Under Weight",IF(O900&lt;25,"Normal Weight",IF(O900&lt;30,"Over Weight","Obesity")))</f>
        <v>Normal Weight</v>
      </c>
      <c r="Q900">
        <v>9.8800000000000008</v>
      </c>
      <c r="R900" t="str">
        <f t="shared" ref="R900:R963" si="59">IF(Q900&lt;5.7,"Normal",IF(Q900&lt;6.5,"Prediabetes","Diabetes"))</f>
        <v>Diabetes</v>
      </c>
      <c r="S900" t="s">
        <v>2380</v>
      </c>
      <c r="T900" t="s">
        <v>2380</v>
      </c>
      <c r="U900">
        <v>0</v>
      </c>
    </row>
    <row r="901" spans="1:21" x14ac:dyDescent="0.3">
      <c r="A901" t="s">
        <v>1472</v>
      </c>
      <c r="B901">
        <v>38.25</v>
      </c>
      <c r="C901">
        <v>6.2</v>
      </c>
      <c r="D901" t="s">
        <v>2380</v>
      </c>
      <c r="E901" t="s">
        <v>2380</v>
      </c>
      <c r="F901" t="s">
        <v>2380</v>
      </c>
      <c r="G901">
        <v>1</v>
      </c>
      <c r="H901" t="s">
        <v>2380</v>
      </c>
      <c r="L901" t="s">
        <v>1472</v>
      </c>
      <c r="M901" t="str">
        <f t="shared" si="56"/>
        <v>No</v>
      </c>
      <c r="N901" t="str">
        <f t="shared" si="57"/>
        <v>No</v>
      </c>
      <c r="O901">
        <v>38.25</v>
      </c>
      <c r="P901" t="str">
        <f t="shared" si="58"/>
        <v>Obesity</v>
      </c>
      <c r="Q901">
        <v>6.2</v>
      </c>
      <c r="R901" t="str">
        <f t="shared" si="59"/>
        <v>Prediabetes</v>
      </c>
      <c r="S901" t="s">
        <v>2380</v>
      </c>
      <c r="T901" t="s">
        <v>2380</v>
      </c>
      <c r="U901">
        <v>1</v>
      </c>
    </row>
    <row r="902" spans="1:21" x14ac:dyDescent="0.3">
      <c r="A902" t="s">
        <v>1471</v>
      </c>
      <c r="B902">
        <v>39.25</v>
      </c>
      <c r="C902">
        <v>8.41</v>
      </c>
      <c r="D902" t="s">
        <v>2381</v>
      </c>
      <c r="E902" t="s">
        <v>2380</v>
      </c>
      <c r="F902" t="s">
        <v>2380</v>
      </c>
      <c r="G902">
        <v>1</v>
      </c>
      <c r="H902" t="s">
        <v>2380</v>
      </c>
      <c r="L902" t="s">
        <v>1471</v>
      </c>
      <c r="M902" t="str">
        <f t="shared" si="56"/>
        <v>Yes</v>
      </c>
      <c r="N902" t="str">
        <f t="shared" si="57"/>
        <v>No</v>
      </c>
      <c r="O902">
        <v>39.25</v>
      </c>
      <c r="P902" t="str">
        <f t="shared" si="58"/>
        <v>Obesity</v>
      </c>
      <c r="Q902">
        <v>8.41</v>
      </c>
      <c r="R902" t="str">
        <f t="shared" si="59"/>
        <v>Diabetes</v>
      </c>
      <c r="S902" t="s">
        <v>2380</v>
      </c>
      <c r="T902" t="s">
        <v>2380</v>
      </c>
      <c r="U902">
        <v>1</v>
      </c>
    </row>
    <row r="903" spans="1:21" x14ac:dyDescent="0.3">
      <c r="A903" t="s">
        <v>1470</v>
      </c>
      <c r="B903">
        <v>26.6</v>
      </c>
      <c r="C903">
        <v>5.07</v>
      </c>
      <c r="D903" t="s">
        <v>2381</v>
      </c>
      <c r="E903" t="s">
        <v>2380</v>
      </c>
      <c r="F903" t="s">
        <v>2380</v>
      </c>
      <c r="G903">
        <v>2</v>
      </c>
      <c r="H903" t="s">
        <v>2380</v>
      </c>
      <c r="L903" t="s">
        <v>1470</v>
      </c>
      <c r="M903" t="str">
        <f t="shared" si="56"/>
        <v>Yes</v>
      </c>
      <c r="N903" t="str">
        <f t="shared" si="57"/>
        <v>No</v>
      </c>
      <c r="O903">
        <v>26.6</v>
      </c>
      <c r="P903" t="str">
        <f t="shared" si="58"/>
        <v>Over Weight</v>
      </c>
      <c r="Q903">
        <v>5.07</v>
      </c>
      <c r="R903" t="str">
        <f t="shared" si="59"/>
        <v>Normal</v>
      </c>
      <c r="S903" t="s">
        <v>2380</v>
      </c>
      <c r="T903" t="s">
        <v>2380</v>
      </c>
      <c r="U903">
        <v>2</v>
      </c>
    </row>
    <row r="904" spans="1:21" x14ac:dyDescent="0.3">
      <c r="A904" t="s">
        <v>1469</v>
      </c>
      <c r="B904">
        <v>35.700000000000003</v>
      </c>
      <c r="C904">
        <v>4.0599999999999996</v>
      </c>
      <c r="D904" t="s">
        <v>2380</v>
      </c>
      <c r="E904" t="s">
        <v>2380</v>
      </c>
      <c r="F904" t="s">
        <v>2382</v>
      </c>
      <c r="G904">
        <v>1</v>
      </c>
      <c r="H904" t="s">
        <v>2380</v>
      </c>
      <c r="L904" t="s">
        <v>1469</v>
      </c>
      <c r="M904" t="str">
        <f t="shared" si="56"/>
        <v>No</v>
      </c>
      <c r="N904" t="str">
        <f t="shared" si="57"/>
        <v>No</v>
      </c>
      <c r="O904">
        <v>35.700000000000003</v>
      </c>
      <c r="P904" t="str">
        <f t="shared" si="58"/>
        <v>Obesity</v>
      </c>
      <c r="Q904">
        <v>4.0599999999999996</v>
      </c>
      <c r="R904" t="str">
        <f t="shared" si="59"/>
        <v>Normal</v>
      </c>
      <c r="S904" t="s">
        <v>2380</v>
      </c>
      <c r="T904" t="s">
        <v>2382</v>
      </c>
      <c r="U904">
        <v>1</v>
      </c>
    </row>
    <row r="905" spans="1:21" x14ac:dyDescent="0.3">
      <c r="A905" t="s">
        <v>1468</v>
      </c>
      <c r="B905">
        <v>20.100000000000001</v>
      </c>
      <c r="C905">
        <v>10.52</v>
      </c>
      <c r="D905" t="s">
        <v>2380</v>
      </c>
      <c r="E905" t="s">
        <v>2380</v>
      </c>
      <c r="F905" t="s">
        <v>2380</v>
      </c>
      <c r="G905">
        <v>0</v>
      </c>
      <c r="H905" t="s">
        <v>2380</v>
      </c>
      <c r="L905" t="s">
        <v>1468</v>
      </c>
      <c r="M905" t="str">
        <f t="shared" si="56"/>
        <v>No</v>
      </c>
      <c r="N905" t="str">
        <f t="shared" si="57"/>
        <v>No</v>
      </c>
      <c r="O905">
        <v>20.100000000000001</v>
      </c>
      <c r="P905" t="str">
        <f t="shared" si="58"/>
        <v>Normal Weight</v>
      </c>
      <c r="Q905">
        <v>10.52</v>
      </c>
      <c r="R905" t="str">
        <f t="shared" si="59"/>
        <v>Diabetes</v>
      </c>
      <c r="S905" t="s">
        <v>2380</v>
      </c>
      <c r="T905" t="s">
        <v>2380</v>
      </c>
      <c r="U905">
        <v>0</v>
      </c>
    </row>
    <row r="906" spans="1:21" x14ac:dyDescent="0.3">
      <c r="A906" t="s">
        <v>1467</v>
      </c>
      <c r="B906">
        <v>22.23</v>
      </c>
      <c r="C906">
        <v>9.65</v>
      </c>
      <c r="D906" t="s">
        <v>2380</v>
      </c>
      <c r="E906" t="s">
        <v>2380</v>
      </c>
      <c r="F906" t="s">
        <v>2380</v>
      </c>
      <c r="G906">
        <v>0</v>
      </c>
      <c r="H906" t="s">
        <v>2380</v>
      </c>
      <c r="L906" t="s">
        <v>1467</v>
      </c>
      <c r="M906" t="str">
        <f t="shared" si="56"/>
        <v>No</v>
      </c>
      <c r="N906" t="str">
        <f t="shared" si="57"/>
        <v>No</v>
      </c>
      <c r="O906">
        <v>22.23</v>
      </c>
      <c r="P906" t="str">
        <f t="shared" si="58"/>
        <v>Normal Weight</v>
      </c>
      <c r="Q906">
        <v>9.65</v>
      </c>
      <c r="R906" t="str">
        <f t="shared" si="59"/>
        <v>Diabetes</v>
      </c>
      <c r="S906" t="s">
        <v>2380</v>
      </c>
      <c r="T906" t="s">
        <v>2380</v>
      </c>
      <c r="U906">
        <v>0</v>
      </c>
    </row>
    <row r="907" spans="1:21" x14ac:dyDescent="0.3">
      <c r="A907" t="s">
        <v>1466</v>
      </c>
      <c r="B907">
        <v>36.47</v>
      </c>
      <c r="C907">
        <v>6.21</v>
      </c>
      <c r="D907" t="s">
        <v>2380</v>
      </c>
      <c r="E907" t="s">
        <v>2380</v>
      </c>
      <c r="F907" t="s">
        <v>2380</v>
      </c>
      <c r="G907">
        <v>0</v>
      </c>
      <c r="H907" t="s">
        <v>2380</v>
      </c>
      <c r="L907" t="s">
        <v>1466</v>
      </c>
      <c r="M907" t="str">
        <f t="shared" si="56"/>
        <v>No</v>
      </c>
      <c r="N907" t="str">
        <f t="shared" si="57"/>
        <v>No</v>
      </c>
      <c r="O907">
        <v>36.47</v>
      </c>
      <c r="P907" t="str">
        <f t="shared" si="58"/>
        <v>Obesity</v>
      </c>
      <c r="Q907">
        <v>6.21</v>
      </c>
      <c r="R907" t="str">
        <f t="shared" si="59"/>
        <v>Prediabetes</v>
      </c>
      <c r="S907" t="s">
        <v>2380</v>
      </c>
      <c r="T907" t="s">
        <v>2380</v>
      </c>
      <c r="U907">
        <v>0</v>
      </c>
    </row>
    <row r="908" spans="1:21" x14ac:dyDescent="0.3">
      <c r="A908" t="s">
        <v>1465</v>
      </c>
      <c r="B908">
        <v>49.64</v>
      </c>
      <c r="C908">
        <v>4.76</v>
      </c>
      <c r="D908" t="s">
        <v>2380</v>
      </c>
      <c r="E908" t="s">
        <v>2380</v>
      </c>
      <c r="F908" t="s">
        <v>2382</v>
      </c>
      <c r="G908">
        <v>1</v>
      </c>
      <c r="H908" t="s">
        <v>2380</v>
      </c>
      <c r="L908" t="s">
        <v>1465</v>
      </c>
      <c r="M908" t="str">
        <f t="shared" si="56"/>
        <v>No</v>
      </c>
      <c r="N908" t="str">
        <f t="shared" si="57"/>
        <v>No</v>
      </c>
      <c r="O908">
        <v>49.64</v>
      </c>
      <c r="P908" t="str">
        <f t="shared" si="58"/>
        <v>Obesity</v>
      </c>
      <c r="Q908">
        <v>4.76</v>
      </c>
      <c r="R908" t="str">
        <f t="shared" si="59"/>
        <v>Normal</v>
      </c>
      <c r="S908" t="s">
        <v>2380</v>
      </c>
      <c r="T908" t="s">
        <v>2382</v>
      </c>
      <c r="U908">
        <v>1</v>
      </c>
    </row>
    <row r="909" spans="1:21" x14ac:dyDescent="0.3">
      <c r="A909" t="s">
        <v>1464</v>
      </c>
      <c r="B909">
        <v>36.799999999999997</v>
      </c>
      <c r="C909">
        <v>5.73</v>
      </c>
      <c r="D909" t="s">
        <v>2381</v>
      </c>
      <c r="E909" t="s">
        <v>2380</v>
      </c>
      <c r="F909" t="s">
        <v>2382</v>
      </c>
      <c r="G909">
        <v>1</v>
      </c>
      <c r="H909" t="s">
        <v>2380</v>
      </c>
      <c r="L909" t="s">
        <v>1464</v>
      </c>
      <c r="M909" t="str">
        <f t="shared" si="56"/>
        <v>Yes</v>
      </c>
      <c r="N909" t="str">
        <f t="shared" si="57"/>
        <v>No</v>
      </c>
      <c r="O909">
        <v>36.799999999999997</v>
      </c>
      <c r="P909" t="str">
        <f t="shared" si="58"/>
        <v>Obesity</v>
      </c>
      <c r="Q909">
        <v>5.73</v>
      </c>
      <c r="R909" t="str">
        <f t="shared" si="59"/>
        <v>Prediabetes</v>
      </c>
      <c r="S909" t="s">
        <v>2380</v>
      </c>
      <c r="T909" t="s">
        <v>2382</v>
      </c>
      <c r="U909">
        <v>1</v>
      </c>
    </row>
    <row r="910" spans="1:21" x14ac:dyDescent="0.3">
      <c r="A910" t="s">
        <v>1463</v>
      </c>
      <c r="B910">
        <v>33.880000000000003</v>
      </c>
      <c r="C910">
        <v>10.78</v>
      </c>
      <c r="D910" t="s">
        <v>2381</v>
      </c>
      <c r="E910" t="s">
        <v>2380</v>
      </c>
      <c r="F910" t="s">
        <v>2380</v>
      </c>
      <c r="G910">
        <v>0</v>
      </c>
      <c r="H910" t="s">
        <v>2380</v>
      </c>
      <c r="L910" t="s">
        <v>1463</v>
      </c>
      <c r="M910" t="str">
        <f t="shared" si="56"/>
        <v>Yes</v>
      </c>
      <c r="N910" t="str">
        <f t="shared" si="57"/>
        <v>No</v>
      </c>
      <c r="O910">
        <v>33.880000000000003</v>
      </c>
      <c r="P910" t="str">
        <f t="shared" si="58"/>
        <v>Obesity</v>
      </c>
      <c r="Q910">
        <v>10.78</v>
      </c>
      <c r="R910" t="str">
        <f t="shared" si="59"/>
        <v>Diabetes</v>
      </c>
      <c r="S910" t="s">
        <v>2380</v>
      </c>
      <c r="T910" t="s">
        <v>2380</v>
      </c>
      <c r="U910">
        <v>0</v>
      </c>
    </row>
    <row r="911" spans="1:21" x14ac:dyDescent="0.3">
      <c r="A911" t="s">
        <v>1462</v>
      </c>
      <c r="B911">
        <v>32.01</v>
      </c>
      <c r="C911">
        <v>5.08</v>
      </c>
      <c r="D911" t="s">
        <v>2381</v>
      </c>
      <c r="E911" t="s">
        <v>2380</v>
      </c>
      <c r="F911" t="s">
        <v>2380</v>
      </c>
      <c r="G911">
        <v>1</v>
      </c>
      <c r="H911" t="s">
        <v>2380</v>
      </c>
      <c r="L911" t="s">
        <v>1462</v>
      </c>
      <c r="M911" t="str">
        <f t="shared" si="56"/>
        <v>Yes</v>
      </c>
      <c r="N911" t="str">
        <f t="shared" si="57"/>
        <v>No</v>
      </c>
      <c r="O911">
        <v>32.01</v>
      </c>
      <c r="P911" t="str">
        <f t="shared" si="58"/>
        <v>Obesity</v>
      </c>
      <c r="Q911">
        <v>5.08</v>
      </c>
      <c r="R911" t="str">
        <f t="shared" si="59"/>
        <v>Normal</v>
      </c>
      <c r="S911" t="s">
        <v>2380</v>
      </c>
      <c r="T911" t="s">
        <v>2380</v>
      </c>
      <c r="U911">
        <v>1</v>
      </c>
    </row>
    <row r="912" spans="1:21" x14ac:dyDescent="0.3">
      <c r="A912" t="s">
        <v>1461</v>
      </c>
      <c r="B912">
        <v>33.630000000000003</v>
      </c>
      <c r="C912">
        <v>11.39</v>
      </c>
      <c r="D912" t="s">
        <v>2380</v>
      </c>
      <c r="E912" t="s">
        <v>2380</v>
      </c>
      <c r="F912" t="s">
        <v>2380</v>
      </c>
      <c r="G912">
        <v>0</v>
      </c>
      <c r="H912" t="s">
        <v>2380</v>
      </c>
      <c r="L912" t="s">
        <v>1461</v>
      </c>
      <c r="M912" t="str">
        <f t="shared" si="56"/>
        <v>No</v>
      </c>
      <c r="N912" t="str">
        <f t="shared" si="57"/>
        <v>No</v>
      </c>
      <c r="O912">
        <v>33.630000000000003</v>
      </c>
      <c r="P912" t="str">
        <f t="shared" si="58"/>
        <v>Obesity</v>
      </c>
      <c r="Q912">
        <v>11.39</v>
      </c>
      <c r="R912" t="str">
        <f t="shared" si="59"/>
        <v>Diabetes</v>
      </c>
      <c r="S912" t="s">
        <v>2380</v>
      </c>
      <c r="T912" t="s">
        <v>2380</v>
      </c>
      <c r="U912">
        <v>0</v>
      </c>
    </row>
    <row r="913" spans="1:21" x14ac:dyDescent="0.3">
      <c r="A913" t="s">
        <v>1460</v>
      </c>
      <c r="B913">
        <v>34.865000000000002</v>
      </c>
      <c r="C913">
        <v>5.35</v>
      </c>
      <c r="D913" t="s">
        <v>2381</v>
      </c>
      <c r="E913" t="s">
        <v>2380</v>
      </c>
      <c r="F913" t="s">
        <v>2380</v>
      </c>
      <c r="G913">
        <v>1</v>
      </c>
      <c r="H913" t="s">
        <v>2380</v>
      </c>
      <c r="L913" t="s">
        <v>1460</v>
      </c>
      <c r="M913" t="str">
        <f t="shared" si="56"/>
        <v>Yes</v>
      </c>
      <c r="N913" t="str">
        <f t="shared" si="57"/>
        <v>No</v>
      </c>
      <c r="O913">
        <v>34.865000000000002</v>
      </c>
      <c r="P913" t="str">
        <f t="shared" si="58"/>
        <v>Obesity</v>
      </c>
      <c r="Q913">
        <v>5.35</v>
      </c>
      <c r="R913" t="str">
        <f t="shared" si="59"/>
        <v>Normal</v>
      </c>
      <c r="S913" t="s">
        <v>2380</v>
      </c>
      <c r="T913" t="s">
        <v>2380</v>
      </c>
      <c r="U913">
        <v>1</v>
      </c>
    </row>
    <row r="914" spans="1:21" x14ac:dyDescent="0.3">
      <c r="A914" t="s">
        <v>1459</v>
      </c>
      <c r="B914">
        <v>43.11</v>
      </c>
      <c r="C914">
        <v>5.6</v>
      </c>
      <c r="D914" t="s">
        <v>2380</v>
      </c>
      <c r="E914" t="s">
        <v>2380</v>
      </c>
      <c r="F914" t="s">
        <v>2380</v>
      </c>
      <c r="G914">
        <v>0</v>
      </c>
      <c r="H914" t="s">
        <v>2380</v>
      </c>
      <c r="L914" t="s">
        <v>1459</v>
      </c>
      <c r="M914" t="str">
        <f t="shared" si="56"/>
        <v>No</v>
      </c>
      <c r="N914" t="str">
        <f t="shared" si="57"/>
        <v>No</v>
      </c>
      <c r="O914">
        <v>43.11</v>
      </c>
      <c r="P914" t="str">
        <f t="shared" si="58"/>
        <v>Obesity</v>
      </c>
      <c r="Q914">
        <v>5.6</v>
      </c>
      <c r="R914" t="str">
        <f t="shared" si="59"/>
        <v>Normal</v>
      </c>
      <c r="S914" t="s">
        <v>2380</v>
      </c>
      <c r="T914" t="s">
        <v>2380</v>
      </c>
      <c r="U914">
        <v>0</v>
      </c>
    </row>
    <row r="915" spans="1:21" x14ac:dyDescent="0.3">
      <c r="A915" t="s">
        <v>1458</v>
      </c>
      <c r="B915">
        <v>30.305</v>
      </c>
      <c r="C915">
        <v>4.2699999999999996</v>
      </c>
      <c r="D915" t="s">
        <v>2381</v>
      </c>
      <c r="E915" t="s">
        <v>2380</v>
      </c>
      <c r="F915" t="s">
        <v>2380</v>
      </c>
      <c r="G915">
        <v>1</v>
      </c>
      <c r="H915" t="s">
        <v>2380</v>
      </c>
      <c r="L915" t="s">
        <v>1458</v>
      </c>
      <c r="M915" t="str">
        <f t="shared" si="56"/>
        <v>Yes</v>
      </c>
      <c r="N915" t="str">
        <f t="shared" si="57"/>
        <v>No</v>
      </c>
      <c r="O915">
        <v>30.305</v>
      </c>
      <c r="P915" t="str">
        <f t="shared" si="58"/>
        <v>Obesity</v>
      </c>
      <c r="Q915">
        <v>4.2699999999999996</v>
      </c>
      <c r="R915" t="str">
        <f t="shared" si="59"/>
        <v>Normal</v>
      </c>
      <c r="S915" t="s">
        <v>2380</v>
      </c>
      <c r="T915" t="s">
        <v>2380</v>
      </c>
      <c r="U915">
        <v>1</v>
      </c>
    </row>
    <row r="916" spans="1:21" x14ac:dyDescent="0.3">
      <c r="A916" t="s">
        <v>1457</v>
      </c>
      <c r="B916">
        <v>25.175000000000001</v>
      </c>
      <c r="C916">
        <v>5.57</v>
      </c>
      <c r="D916" t="s">
        <v>2381</v>
      </c>
      <c r="E916" t="s">
        <v>2380</v>
      </c>
      <c r="F916" t="s">
        <v>2380</v>
      </c>
      <c r="G916">
        <v>1</v>
      </c>
      <c r="H916" t="s">
        <v>2380</v>
      </c>
      <c r="L916" t="s">
        <v>1457</v>
      </c>
      <c r="M916" t="str">
        <f t="shared" si="56"/>
        <v>Yes</v>
      </c>
      <c r="N916" t="str">
        <f t="shared" si="57"/>
        <v>No</v>
      </c>
      <c r="O916">
        <v>25.175000000000001</v>
      </c>
      <c r="P916" t="str">
        <f t="shared" si="58"/>
        <v>Over Weight</v>
      </c>
      <c r="Q916">
        <v>5.57</v>
      </c>
      <c r="R916" t="str">
        <f t="shared" si="59"/>
        <v>Normal</v>
      </c>
      <c r="S916" t="s">
        <v>2380</v>
      </c>
      <c r="T916" t="s">
        <v>2380</v>
      </c>
      <c r="U916">
        <v>1</v>
      </c>
    </row>
    <row r="917" spans="1:21" x14ac:dyDescent="0.3">
      <c r="A917" t="s">
        <v>1456</v>
      </c>
      <c r="B917">
        <v>26.8</v>
      </c>
      <c r="C917">
        <v>5.68</v>
      </c>
      <c r="D917" t="s">
        <v>2381</v>
      </c>
      <c r="E917" t="s">
        <v>2380</v>
      </c>
      <c r="F917" t="s">
        <v>2380</v>
      </c>
      <c r="G917">
        <v>1</v>
      </c>
      <c r="H917" t="s">
        <v>2380</v>
      </c>
      <c r="L917" t="s">
        <v>1456</v>
      </c>
      <c r="M917" t="str">
        <f t="shared" si="56"/>
        <v>Yes</v>
      </c>
      <c r="N917" t="str">
        <f t="shared" si="57"/>
        <v>No</v>
      </c>
      <c r="O917">
        <v>26.8</v>
      </c>
      <c r="P917" t="str">
        <f t="shared" si="58"/>
        <v>Over Weight</v>
      </c>
      <c r="Q917">
        <v>5.68</v>
      </c>
      <c r="R917" t="str">
        <f t="shared" si="59"/>
        <v>Normal</v>
      </c>
      <c r="S917" t="s">
        <v>2380</v>
      </c>
      <c r="T917" t="s">
        <v>2380</v>
      </c>
      <c r="U917">
        <v>1</v>
      </c>
    </row>
    <row r="918" spans="1:21" x14ac:dyDescent="0.3">
      <c r="A918" t="s">
        <v>1455</v>
      </c>
      <c r="B918">
        <v>21.78</v>
      </c>
      <c r="C918">
        <v>5.3</v>
      </c>
      <c r="D918" t="s">
        <v>2380</v>
      </c>
      <c r="E918" t="s">
        <v>2381</v>
      </c>
      <c r="F918" t="s">
        <v>2380</v>
      </c>
      <c r="G918">
        <v>1</v>
      </c>
      <c r="H918" t="s">
        <v>2380</v>
      </c>
      <c r="L918" t="s">
        <v>1455</v>
      </c>
      <c r="M918" t="str">
        <f t="shared" si="56"/>
        <v>No</v>
      </c>
      <c r="N918" t="str">
        <f t="shared" si="57"/>
        <v>No</v>
      </c>
      <c r="O918">
        <v>21.78</v>
      </c>
      <c r="P918" t="str">
        <f t="shared" si="58"/>
        <v>Normal Weight</v>
      </c>
      <c r="Q918">
        <v>5.3</v>
      </c>
      <c r="R918" t="str">
        <f t="shared" si="59"/>
        <v>Normal</v>
      </c>
      <c r="S918" t="s">
        <v>2381</v>
      </c>
      <c r="T918" t="s">
        <v>2380</v>
      </c>
      <c r="U918">
        <v>1</v>
      </c>
    </row>
    <row r="919" spans="1:21" x14ac:dyDescent="0.3">
      <c r="A919" t="s">
        <v>1454</v>
      </c>
      <c r="B919">
        <v>30.14</v>
      </c>
      <c r="C919">
        <v>9.4499999999999993</v>
      </c>
      <c r="D919" t="s">
        <v>2381</v>
      </c>
      <c r="E919" t="s">
        <v>2380</v>
      </c>
      <c r="F919" t="s">
        <v>2380</v>
      </c>
      <c r="G919">
        <v>0</v>
      </c>
      <c r="H919" t="s">
        <v>2380</v>
      </c>
      <c r="L919" t="s">
        <v>1454</v>
      </c>
      <c r="M919" t="str">
        <f t="shared" si="56"/>
        <v>Yes</v>
      </c>
      <c r="N919" t="str">
        <f t="shared" si="57"/>
        <v>No</v>
      </c>
      <c r="O919">
        <v>30.14</v>
      </c>
      <c r="P919" t="str">
        <f t="shared" si="58"/>
        <v>Obesity</v>
      </c>
      <c r="Q919">
        <v>9.4499999999999993</v>
      </c>
      <c r="R919" t="str">
        <f t="shared" si="59"/>
        <v>Diabetes</v>
      </c>
      <c r="S919" t="s">
        <v>2380</v>
      </c>
      <c r="T919" t="s">
        <v>2380</v>
      </c>
      <c r="U919">
        <v>0</v>
      </c>
    </row>
    <row r="920" spans="1:21" x14ac:dyDescent="0.3">
      <c r="A920" t="s">
        <v>1453</v>
      </c>
      <c r="B920">
        <v>29.7</v>
      </c>
      <c r="C920">
        <v>6.79</v>
      </c>
      <c r="D920" t="s">
        <v>2381</v>
      </c>
      <c r="E920" t="s">
        <v>2380</v>
      </c>
      <c r="F920" t="s">
        <v>2380</v>
      </c>
      <c r="G920">
        <v>0</v>
      </c>
      <c r="H920" t="s">
        <v>2380</v>
      </c>
      <c r="L920" t="s">
        <v>1453</v>
      </c>
      <c r="M920" t="str">
        <f t="shared" si="56"/>
        <v>Yes</v>
      </c>
      <c r="N920" t="str">
        <f t="shared" si="57"/>
        <v>No</v>
      </c>
      <c r="O920">
        <v>29.7</v>
      </c>
      <c r="P920" t="str">
        <f t="shared" si="58"/>
        <v>Over Weight</v>
      </c>
      <c r="Q920">
        <v>6.79</v>
      </c>
      <c r="R920" t="str">
        <f t="shared" si="59"/>
        <v>Diabetes</v>
      </c>
      <c r="S920" t="s">
        <v>2380</v>
      </c>
      <c r="T920" t="s">
        <v>2380</v>
      </c>
      <c r="U920">
        <v>0</v>
      </c>
    </row>
    <row r="921" spans="1:21" x14ac:dyDescent="0.3">
      <c r="A921" t="s">
        <v>1452</v>
      </c>
      <c r="B921">
        <v>32.395000000000003</v>
      </c>
      <c r="C921">
        <v>11.1</v>
      </c>
      <c r="D921" t="s">
        <v>2381</v>
      </c>
      <c r="E921" t="s">
        <v>2380</v>
      </c>
      <c r="F921" t="s">
        <v>2380</v>
      </c>
      <c r="G921">
        <v>0</v>
      </c>
      <c r="H921" t="s">
        <v>2380</v>
      </c>
      <c r="L921" t="s">
        <v>1452</v>
      </c>
      <c r="M921" t="str">
        <f t="shared" si="56"/>
        <v>Yes</v>
      </c>
      <c r="N921" t="str">
        <f t="shared" si="57"/>
        <v>No</v>
      </c>
      <c r="O921">
        <v>32.395000000000003</v>
      </c>
      <c r="P921" t="str">
        <f t="shared" si="58"/>
        <v>Obesity</v>
      </c>
      <c r="Q921">
        <v>11.1</v>
      </c>
      <c r="R921" t="str">
        <f t="shared" si="59"/>
        <v>Diabetes</v>
      </c>
      <c r="S921" t="s">
        <v>2380</v>
      </c>
      <c r="T921" t="s">
        <v>2380</v>
      </c>
      <c r="U921">
        <v>0</v>
      </c>
    </row>
    <row r="922" spans="1:21" x14ac:dyDescent="0.3">
      <c r="A922" t="s">
        <v>1451</v>
      </c>
      <c r="B922">
        <v>36.64</v>
      </c>
      <c r="C922">
        <v>7.26</v>
      </c>
      <c r="D922" t="s">
        <v>2380</v>
      </c>
      <c r="E922" t="s">
        <v>2380</v>
      </c>
      <c r="F922" t="s">
        <v>2380</v>
      </c>
      <c r="G922">
        <v>0</v>
      </c>
      <c r="H922" t="s">
        <v>2380</v>
      </c>
      <c r="L922" t="s">
        <v>1451</v>
      </c>
      <c r="M922" t="str">
        <f t="shared" si="56"/>
        <v>No</v>
      </c>
      <c r="N922" t="str">
        <f t="shared" si="57"/>
        <v>No</v>
      </c>
      <c r="O922">
        <v>36.64</v>
      </c>
      <c r="P922" t="str">
        <f t="shared" si="58"/>
        <v>Obesity</v>
      </c>
      <c r="Q922">
        <v>7.26</v>
      </c>
      <c r="R922" t="str">
        <f t="shared" si="59"/>
        <v>Diabetes</v>
      </c>
      <c r="S922" t="s">
        <v>2380</v>
      </c>
      <c r="T922" t="s">
        <v>2380</v>
      </c>
      <c r="U922">
        <v>0</v>
      </c>
    </row>
    <row r="923" spans="1:21" x14ac:dyDescent="0.3">
      <c r="A923" t="s">
        <v>1450</v>
      </c>
      <c r="B923">
        <v>39.049999999999997</v>
      </c>
      <c r="C923">
        <v>5.27</v>
      </c>
      <c r="D923" t="s">
        <v>2381</v>
      </c>
      <c r="E923" t="s">
        <v>2380</v>
      </c>
      <c r="F923" t="s">
        <v>2380</v>
      </c>
      <c r="G923">
        <v>1</v>
      </c>
      <c r="H923" t="s">
        <v>2380</v>
      </c>
      <c r="L923" t="s">
        <v>1450</v>
      </c>
      <c r="M923" t="str">
        <f t="shared" si="56"/>
        <v>Yes</v>
      </c>
      <c r="N923" t="str">
        <f t="shared" si="57"/>
        <v>No</v>
      </c>
      <c r="O923">
        <v>39.049999999999997</v>
      </c>
      <c r="P923" t="str">
        <f t="shared" si="58"/>
        <v>Obesity</v>
      </c>
      <c r="Q923">
        <v>5.27</v>
      </c>
      <c r="R923" t="str">
        <f t="shared" si="59"/>
        <v>Normal</v>
      </c>
      <c r="S923" t="s">
        <v>2380</v>
      </c>
      <c r="T923" t="s">
        <v>2380</v>
      </c>
      <c r="U923">
        <v>1</v>
      </c>
    </row>
    <row r="924" spans="1:21" x14ac:dyDescent="0.3">
      <c r="A924" t="s">
        <v>1449</v>
      </c>
      <c r="B924">
        <v>33.1</v>
      </c>
      <c r="C924">
        <v>5.46</v>
      </c>
      <c r="D924" t="s">
        <v>2381</v>
      </c>
      <c r="E924" t="s">
        <v>2380</v>
      </c>
      <c r="F924" t="s">
        <v>2380</v>
      </c>
      <c r="G924">
        <v>1</v>
      </c>
      <c r="H924" t="s">
        <v>2380</v>
      </c>
      <c r="L924" t="s">
        <v>1449</v>
      </c>
      <c r="M924" t="str">
        <f t="shared" si="56"/>
        <v>Yes</v>
      </c>
      <c r="N924" t="str">
        <f t="shared" si="57"/>
        <v>No</v>
      </c>
      <c r="O924">
        <v>33.1</v>
      </c>
      <c r="P924" t="str">
        <f t="shared" si="58"/>
        <v>Obesity</v>
      </c>
      <c r="Q924">
        <v>5.46</v>
      </c>
      <c r="R924" t="str">
        <f t="shared" si="59"/>
        <v>Normal</v>
      </c>
      <c r="S924" t="s">
        <v>2380</v>
      </c>
      <c r="T924" t="s">
        <v>2380</v>
      </c>
      <c r="U924">
        <v>1</v>
      </c>
    </row>
    <row r="925" spans="1:21" x14ac:dyDescent="0.3">
      <c r="A925" t="s">
        <v>1448</v>
      </c>
      <c r="B925">
        <v>31.824999999999999</v>
      </c>
      <c r="C925">
        <v>8.1300000000000008</v>
      </c>
      <c r="D925" t="s">
        <v>2380</v>
      </c>
      <c r="E925" t="s">
        <v>2380</v>
      </c>
      <c r="F925" t="s">
        <v>2380</v>
      </c>
      <c r="G925">
        <v>0</v>
      </c>
      <c r="H925" t="s">
        <v>2380</v>
      </c>
      <c r="L925" t="s">
        <v>1448</v>
      </c>
      <c r="M925" t="str">
        <f t="shared" si="56"/>
        <v>No</v>
      </c>
      <c r="N925" t="str">
        <f t="shared" si="57"/>
        <v>No</v>
      </c>
      <c r="O925">
        <v>31.824999999999999</v>
      </c>
      <c r="P925" t="str">
        <f t="shared" si="58"/>
        <v>Obesity</v>
      </c>
      <c r="Q925">
        <v>8.1300000000000008</v>
      </c>
      <c r="R925" t="str">
        <f t="shared" si="59"/>
        <v>Diabetes</v>
      </c>
      <c r="S925" t="s">
        <v>2380</v>
      </c>
      <c r="T925" t="s">
        <v>2380</v>
      </c>
      <c r="U925">
        <v>0</v>
      </c>
    </row>
    <row r="926" spans="1:21" x14ac:dyDescent="0.3">
      <c r="A926" t="s">
        <v>1447</v>
      </c>
      <c r="B926">
        <v>29</v>
      </c>
      <c r="C926">
        <v>4.25</v>
      </c>
      <c r="D926" t="s">
        <v>2381</v>
      </c>
      <c r="E926" t="s">
        <v>2380</v>
      </c>
      <c r="F926" t="s">
        <v>2380</v>
      </c>
      <c r="G926">
        <v>1</v>
      </c>
      <c r="H926" t="s">
        <v>2380</v>
      </c>
      <c r="L926" t="s">
        <v>1447</v>
      </c>
      <c r="M926" t="str">
        <f t="shared" si="56"/>
        <v>Yes</v>
      </c>
      <c r="N926" t="str">
        <f t="shared" si="57"/>
        <v>No</v>
      </c>
      <c r="O926">
        <v>29</v>
      </c>
      <c r="P926" t="str">
        <f t="shared" si="58"/>
        <v>Over Weight</v>
      </c>
      <c r="Q926">
        <v>4.25</v>
      </c>
      <c r="R926" t="str">
        <f t="shared" si="59"/>
        <v>Normal</v>
      </c>
      <c r="S926" t="s">
        <v>2380</v>
      </c>
      <c r="T926" t="s">
        <v>2380</v>
      </c>
      <c r="U926">
        <v>1</v>
      </c>
    </row>
    <row r="927" spans="1:21" x14ac:dyDescent="0.3">
      <c r="A927" t="s">
        <v>1446</v>
      </c>
      <c r="B927">
        <v>30.495000000000001</v>
      </c>
      <c r="C927">
        <v>8.68</v>
      </c>
      <c r="D927" t="s">
        <v>2380</v>
      </c>
      <c r="E927" t="s">
        <v>2380</v>
      </c>
      <c r="F927" t="s">
        <v>2380</v>
      </c>
      <c r="G927">
        <v>0</v>
      </c>
      <c r="H927" t="s">
        <v>2380</v>
      </c>
      <c r="L927" t="s">
        <v>1446</v>
      </c>
      <c r="M927" t="str">
        <f t="shared" si="56"/>
        <v>No</v>
      </c>
      <c r="N927" t="str">
        <f t="shared" si="57"/>
        <v>No</v>
      </c>
      <c r="O927">
        <v>30.495000000000001</v>
      </c>
      <c r="P927" t="str">
        <f t="shared" si="58"/>
        <v>Obesity</v>
      </c>
      <c r="Q927">
        <v>8.68</v>
      </c>
      <c r="R927" t="str">
        <f t="shared" si="59"/>
        <v>Diabetes</v>
      </c>
      <c r="S927" t="s">
        <v>2380</v>
      </c>
      <c r="T927" t="s">
        <v>2380</v>
      </c>
      <c r="U927">
        <v>0</v>
      </c>
    </row>
    <row r="928" spans="1:21" x14ac:dyDescent="0.3">
      <c r="A928" t="s">
        <v>1445</v>
      </c>
      <c r="B928">
        <v>25.2</v>
      </c>
      <c r="C928">
        <v>6.25</v>
      </c>
      <c r="D928" t="s">
        <v>2381</v>
      </c>
      <c r="E928" t="s">
        <v>2380</v>
      </c>
      <c r="F928" t="s">
        <v>2380</v>
      </c>
      <c r="G928">
        <v>1</v>
      </c>
      <c r="H928" t="s">
        <v>2380</v>
      </c>
      <c r="L928" t="s">
        <v>1445</v>
      </c>
      <c r="M928" t="str">
        <f t="shared" si="56"/>
        <v>Yes</v>
      </c>
      <c r="N928" t="str">
        <f t="shared" si="57"/>
        <v>No</v>
      </c>
      <c r="O928">
        <v>25.2</v>
      </c>
      <c r="P928" t="str">
        <f t="shared" si="58"/>
        <v>Over Weight</v>
      </c>
      <c r="Q928">
        <v>6.25</v>
      </c>
      <c r="R928" t="str">
        <f t="shared" si="59"/>
        <v>Prediabetes</v>
      </c>
      <c r="S928" t="s">
        <v>2380</v>
      </c>
      <c r="T928" t="s">
        <v>2380</v>
      </c>
      <c r="U928">
        <v>1</v>
      </c>
    </row>
    <row r="929" spans="1:21" x14ac:dyDescent="0.3">
      <c r="A929" t="s">
        <v>1444</v>
      </c>
      <c r="B929">
        <v>22.77</v>
      </c>
      <c r="C929">
        <v>4.47</v>
      </c>
      <c r="D929" t="s">
        <v>2381</v>
      </c>
      <c r="E929" t="s">
        <v>2380</v>
      </c>
      <c r="F929" t="s">
        <v>2380</v>
      </c>
      <c r="G929">
        <v>1</v>
      </c>
      <c r="H929" t="s">
        <v>2380</v>
      </c>
      <c r="L929" t="s">
        <v>1444</v>
      </c>
      <c r="M929" t="str">
        <f t="shared" si="56"/>
        <v>Yes</v>
      </c>
      <c r="N929" t="str">
        <f t="shared" si="57"/>
        <v>No</v>
      </c>
      <c r="O929">
        <v>22.77</v>
      </c>
      <c r="P929" t="str">
        <f t="shared" si="58"/>
        <v>Normal Weight</v>
      </c>
      <c r="Q929">
        <v>4.47</v>
      </c>
      <c r="R929" t="str">
        <f t="shared" si="59"/>
        <v>Normal</v>
      </c>
      <c r="S929" t="s">
        <v>2380</v>
      </c>
      <c r="T929" t="s">
        <v>2380</v>
      </c>
      <c r="U929">
        <v>1</v>
      </c>
    </row>
    <row r="930" spans="1:21" x14ac:dyDescent="0.3">
      <c r="A930" t="s">
        <v>1443</v>
      </c>
      <c r="B930">
        <v>23.18</v>
      </c>
      <c r="C930">
        <v>8.31</v>
      </c>
      <c r="D930" t="s">
        <v>2380</v>
      </c>
      <c r="E930" t="s">
        <v>2380</v>
      </c>
      <c r="F930" t="s">
        <v>2380</v>
      </c>
      <c r="G930">
        <v>0</v>
      </c>
      <c r="H930" t="s">
        <v>2380</v>
      </c>
      <c r="L930" t="s">
        <v>1443</v>
      </c>
      <c r="M930" t="str">
        <f t="shared" si="56"/>
        <v>No</v>
      </c>
      <c r="N930" t="str">
        <f t="shared" si="57"/>
        <v>No</v>
      </c>
      <c r="O930">
        <v>23.18</v>
      </c>
      <c r="P930" t="str">
        <f t="shared" si="58"/>
        <v>Normal Weight</v>
      </c>
      <c r="Q930">
        <v>8.31</v>
      </c>
      <c r="R930" t="str">
        <f t="shared" si="59"/>
        <v>Diabetes</v>
      </c>
      <c r="S930" t="s">
        <v>2380</v>
      </c>
      <c r="T930" t="s">
        <v>2380</v>
      </c>
      <c r="U930">
        <v>0</v>
      </c>
    </row>
    <row r="931" spans="1:21" x14ac:dyDescent="0.3">
      <c r="A931" t="s">
        <v>1442</v>
      </c>
      <c r="B931">
        <v>35.409999999999997</v>
      </c>
      <c r="C931">
        <v>5.68</v>
      </c>
      <c r="D931" t="s">
        <v>2380</v>
      </c>
      <c r="E931" t="s">
        <v>2380</v>
      </c>
      <c r="F931" t="s">
        <v>2380</v>
      </c>
      <c r="G931">
        <v>0</v>
      </c>
      <c r="H931" t="s">
        <v>2380</v>
      </c>
      <c r="L931" t="s">
        <v>1442</v>
      </c>
      <c r="M931" t="str">
        <f t="shared" si="56"/>
        <v>No</v>
      </c>
      <c r="N931" t="str">
        <f t="shared" si="57"/>
        <v>No</v>
      </c>
      <c r="O931">
        <v>35.409999999999997</v>
      </c>
      <c r="P931" t="str">
        <f t="shared" si="58"/>
        <v>Obesity</v>
      </c>
      <c r="Q931">
        <v>5.68</v>
      </c>
      <c r="R931" t="str">
        <f t="shared" si="59"/>
        <v>Normal</v>
      </c>
      <c r="S931" t="s">
        <v>2380</v>
      </c>
      <c r="T931" t="s">
        <v>2380</v>
      </c>
      <c r="U931">
        <v>0</v>
      </c>
    </row>
    <row r="932" spans="1:21" x14ac:dyDescent="0.3">
      <c r="A932" t="s">
        <v>1441</v>
      </c>
      <c r="B932">
        <v>32.11</v>
      </c>
      <c r="C932">
        <v>4.75</v>
      </c>
      <c r="D932" t="s">
        <v>2381</v>
      </c>
      <c r="E932" t="s">
        <v>2380</v>
      </c>
      <c r="F932" t="s">
        <v>2380</v>
      </c>
      <c r="G932">
        <v>2</v>
      </c>
      <c r="H932" t="s">
        <v>2380</v>
      </c>
      <c r="L932" t="s">
        <v>1441</v>
      </c>
      <c r="M932" t="str">
        <f t="shared" si="56"/>
        <v>Yes</v>
      </c>
      <c r="N932" t="str">
        <f t="shared" si="57"/>
        <v>No</v>
      </c>
      <c r="O932">
        <v>32.11</v>
      </c>
      <c r="P932" t="str">
        <f t="shared" si="58"/>
        <v>Obesity</v>
      </c>
      <c r="Q932">
        <v>4.75</v>
      </c>
      <c r="R932" t="str">
        <f t="shared" si="59"/>
        <v>Normal</v>
      </c>
      <c r="S932" t="s">
        <v>2380</v>
      </c>
      <c r="T932" t="s">
        <v>2380</v>
      </c>
      <c r="U932">
        <v>2</v>
      </c>
    </row>
    <row r="933" spans="1:21" x14ac:dyDescent="0.3">
      <c r="A933" t="s">
        <v>1440</v>
      </c>
      <c r="B933">
        <v>34.479999999999997</v>
      </c>
      <c r="C933">
        <v>6.31</v>
      </c>
      <c r="D933" t="s">
        <v>2380</v>
      </c>
      <c r="E933" t="s">
        <v>2380</v>
      </c>
      <c r="F933" t="s">
        <v>2382</v>
      </c>
      <c r="G933">
        <v>1</v>
      </c>
      <c r="H933" t="s">
        <v>2380</v>
      </c>
      <c r="L933" t="s">
        <v>1440</v>
      </c>
      <c r="M933" t="str">
        <f t="shared" si="56"/>
        <v>No</v>
      </c>
      <c r="N933" t="str">
        <f t="shared" si="57"/>
        <v>No</v>
      </c>
      <c r="O933">
        <v>34.479999999999997</v>
      </c>
      <c r="P933" t="str">
        <f t="shared" si="58"/>
        <v>Obesity</v>
      </c>
      <c r="Q933">
        <v>6.31</v>
      </c>
      <c r="R933" t="str">
        <f t="shared" si="59"/>
        <v>Prediabetes</v>
      </c>
      <c r="S933" t="s">
        <v>2380</v>
      </c>
      <c r="T933" t="s">
        <v>2382</v>
      </c>
      <c r="U933">
        <v>1</v>
      </c>
    </row>
    <row r="934" spans="1:21" x14ac:dyDescent="0.3">
      <c r="A934" t="s">
        <v>1439</v>
      </c>
      <c r="B934">
        <v>34.39</v>
      </c>
      <c r="C934">
        <v>6.28</v>
      </c>
      <c r="D934" t="s">
        <v>2381</v>
      </c>
      <c r="E934" t="s">
        <v>2380</v>
      </c>
      <c r="F934" t="s">
        <v>2380</v>
      </c>
      <c r="G934">
        <v>1</v>
      </c>
      <c r="H934" t="s">
        <v>2380</v>
      </c>
      <c r="L934" t="s">
        <v>1439</v>
      </c>
      <c r="M934" t="str">
        <f t="shared" si="56"/>
        <v>Yes</v>
      </c>
      <c r="N934" t="str">
        <f t="shared" si="57"/>
        <v>No</v>
      </c>
      <c r="O934">
        <v>34.39</v>
      </c>
      <c r="P934" t="str">
        <f t="shared" si="58"/>
        <v>Obesity</v>
      </c>
      <c r="Q934">
        <v>6.28</v>
      </c>
      <c r="R934" t="str">
        <f t="shared" si="59"/>
        <v>Prediabetes</v>
      </c>
      <c r="S934" t="s">
        <v>2380</v>
      </c>
      <c r="T934" t="s">
        <v>2380</v>
      </c>
      <c r="U934">
        <v>1</v>
      </c>
    </row>
    <row r="935" spans="1:21" x14ac:dyDescent="0.3">
      <c r="A935" t="s">
        <v>1438</v>
      </c>
      <c r="B935">
        <v>26.4</v>
      </c>
      <c r="C935">
        <v>9.2899999999999991</v>
      </c>
      <c r="D935" t="s">
        <v>2381</v>
      </c>
      <c r="E935" t="s">
        <v>2380</v>
      </c>
      <c r="F935" t="s">
        <v>2382</v>
      </c>
      <c r="G935">
        <v>1</v>
      </c>
      <c r="H935" t="s">
        <v>2380</v>
      </c>
      <c r="L935" t="s">
        <v>1438</v>
      </c>
      <c r="M935" t="str">
        <f t="shared" si="56"/>
        <v>Yes</v>
      </c>
      <c r="N935" t="str">
        <f t="shared" si="57"/>
        <v>No</v>
      </c>
      <c r="O935">
        <v>26.4</v>
      </c>
      <c r="P935" t="str">
        <f t="shared" si="58"/>
        <v>Over Weight</v>
      </c>
      <c r="Q935">
        <v>9.2899999999999991</v>
      </c>
      <c r="R935" t="str">
        <f t="shared" si="59"/>
        <v>Diabetes</v>
      </c>
      <c r="S935" t="s">
        <v>2380</v>
      </c>
      <c r="T935" t="s">
        <v>2382</v>
      </c>
      <c r="U935">
        <v>1</v>
      </c>
    </row>
    <row r="936" spans="1:21" x14ac:dyDescent="0.3">
      <c r="A936" t="s">
        <v>1437</v>
      </c>
      <c r="B936">
        <v>28.1</v>
      </c>
      <c r="C936">
        <v>5.79</v>
      </c>
      <c r="D936" t="s">
        <v>2381</v>
      </c>
      <c r="E936" t="s">
        <v>2380</v>
      </c>
      <c r="F936" t="s">
        <v>2382</v>
      </c>
      <c r="G936">
        <v>1</v>
      </c>
      <c r="H936" t="s">
        <v>2380</v>
      </c>
      <c r="L936" t="s">
        <v>1437</v>
      </c>
      <c r="M936" t="str">
        <f t="shared" si="56"/>
        <v>Yes</v>
      </c>
      <c r="N936" t="str">
        <f t="shared" si="57"/>
        <v>No</v>
      </c>
      <c r="O936">
        <v>28.1</v>
      </c>
      <c r="P936" t="str">
        <f t="shared" si="58"/>
        <v>Over Weight</v>
      </c>
      <c r="Q936">
        <v>5.79</v>
      </c>
      <c r="R936" t="str">
        <f t="shared" si="59"/>
        <v>Prediabetes</v>
      </c>
      <c r="S936" t="s">
        <v>2380</v>
      </c>
      <c r="T936" t="s">
        <v>2382</v>
      </c>
      <c r="U936">
        <v>1</v>
      </c>
    </row>
    <row r="937" spans="1:21" x14ac:dyDescent="0.3">
      <c r="A937" t="s">
        <v>1436</v>
      </c>
      <c r="B937">
        <v>27</v>
      </c>
      <c r="C937">
        <v>4.54</v>
      </c>
      <c r="D937" t="s">
        <v>2381</v>
      </c>
      <c r="E937" t="s">
        <v>2380</v>
      </c>
      <c r="F937" t="s">
        <v>2380</v>
      </c>
      <c r="G937">
        <v>1</v>
      </c>
      <c r="H937" t="s">
        <v>2380</v>
      </c>
      <c r="L937" t="s">
        <v>1436</v>
      </c>
      <c r="M937" t="str">
        <f t="shared" si="56"/>
        <v>Yes</v>
      </c>
      <c r="N937" t="str">
        <f t="shared" si="57"/>
        <v>No</v>
      </c>
      <c r="O937">
        <v>27</v>
      </c>
      <c r="P937" t="str">
        <f t="shared" si="58"/>
        <v>Over Weight</v>
      </c>
      <c r="Q937">
        <v>4.54</v>
      </c>
      <c r="R937" t="str">
        <f t="shared" si="59"/>
        <v>Normal</v>
      </c>
      <c r="S937" t="s">
        <v>2380</v>
      </c>
      <c r="T937" t="s">
        <v>2380</v>
      </c>
      <c r="U937">
        <v>1</v>
      </c>
    </row>
    <row r="938" spans="1:21" x14ac:dyDescent="0.3">
      <c r="A938" t="s">
        <v>1435</v>
      </c>
      <c r="B938">
        <v>28.594999999999999</v>
      </c>
      <c r="C938">
        <v>4.68</v>
      </c>
      <c r="D938" t="s">
        <v>2381</v>
      </c>
      <c r="E938" t="s">
        <v>2380</v>
      </c>
      <c r="F938" t="s">
        <v>2380</v>
      </c>
      <c r="G938">
        <v>1</v>
      </c>
      <c r="H938" t="s">
        <v>2380</v>
      </c>
      <c r="L938" t="s">
        <v>1435</v>
      </c>
      <c r="M938" t="str">
        <f t="shared" si="56"/>
        <v>Yes</v>
      </c>
      <c r="N938" t="str">
        <f t="shared" si="57"/>
        <v>No</v>
      </c>
      <c r="O938">
        <v>28.594999999999999</v>
      </c>
      <c r="P938" t="str">
        <f t="shared" si="58"/>
        <v>Over Weight</v>
      </c>
      <c r="Q938">
        <v>4.68</v>
      </c>
      <c r="R938" t="str">
        <f t="shared" si="59"/>
        <v>Normal</v>
      </c>
      <c r="S938" t="s">
        <v>2380</v>
      </c>
      <c r="T938" t="s">
        <v>2380</v>
      </c>
      <c r="U938">
        <v>1</v>
      </c>
    </row>
    <row r="939" spans="1:21" x14ac:dyDescent="0.3">
      <c r="A939" t="s">
        <v>1434</v>
      </c>
      <c r="B939">
        <v>36.799999999999997</v>
      </c>
      <c r="C939">
        <v>5.88</v>
      </c>
      <c r="D939" t="s">
        <v>2380</v>
      </c>
      <c r="E939" t="s">
        <v>2380</v>
      </c>
      <c r="F939" t="s">
        <v>2380</v>
      </c>
      <c r="G939">
        <v>1</v>
      </c>
      <c r="H939" t="s">
        <v>2380</v>
      </c>
      <c r="L939" t="s">
        <v>1434</v>
      </c>
      <c r="M939" t="str">
        <f t="shared" si="56"/>
        <v>No</v>
      </c>
      <c r="N939" t="str">
        <f t="shared" si="57"/>
        <v>No</v>
      </c>
      <c r="O939">
        <v>36.799999999999997</v>
      </c>
      <c r="P939" t="str">
        <f t="shared" si="58"/>
        <v>Obesity</v>
      </c>
      <c r="Q939">
        <v>5.88</v>
      </c>
      <c r="R939" t="str">
        <f t="shared" si="59"/>
        <v>Prediabetes</v>
      </c>
      <c r="S939" t="s">
        <v>2380</v>
      </c>
      <c r="T939" t="s">
        <v>2380</v>
      </c>
      <c r="U939">
        <v>1</v>
      </c>
    </row>
    <row r="940" spans="1:21" x14ac:dyDescent="0.3">
      <c r="A940" t="s">
        <v>1433</v>
      </c>
      <c r="B940">
        <v>23.75</v>
      </c>
      <c r="C940">
        <v>5.42</v>
      </c>
      <c r="D940" t="s">
        <v>2381</v>
      </c>
      <c r="E940" t="s">
        <v>2380</v>
      </c>
      <c r="F940" t="s">
        <v>2382</v>
      </c>
      <c r="G940">
        <v>1</v>
      </c>
      <c r="H940" t="s">
        <v>2380</v>
      </c>
      <c r="L940" t="s">
        <v>1433</v>
      </c>
      <c r="M940" t="str">
        <f t="shared" si="56"/>
        <v>Yes</v>
      </c>
      <c r="N940" t="str">
        <f t="shared" si="57"/>
        <v>No</v>
      </c>
      <c r="O940">
        <v>23.75</v>
      </c>
      <c r="P940" t="str">
        <f t="shared" si="58"/>
        <v>Normal Weight</v>
      </c>
      <c r="Q940">
        <v>5.42</v>
      </c>
      <c r="R940" t="str">
        <f t="shared" si="59"/>
        <v>Normal</v>
      </c>
      <c r="S940" t="s">
        <v>2380</v>
      </c>
      <c r="T940" t="s">
        <v>2382</v>
      </c>
      <c r="U940">
        <v>1</v>
      </c>
    </row>
    <row r="941" spans="1:21" x14ac:dyDescent="0.3">
      <c r="A941" t="s">
        <v>1432</v>
      </c>
      <c r="B941">
        <v>35.619999999999997</v>
      </c>
      <c r="C941">
        <v>4.16</v>
      </c>
      <c r="D941" t="s">
        <v>2380</v>
      </c>
      <c r="E941" t="s">
        <v>2380</v>
      </c>
      <c r="F941" t="s">
        <v>2380</v>
      </c>
      <c r="G941">
        <v>0</v>
      </c>
      <c r="H941" t="s">
        <v>2380</v>
      </c>
      <c r="L941" t="s">
        <v>1432</v>
      </c>
      <c r="M941" t="str">
        <f t="shared" si="56"/>
        <v>No</v>
      </c>
      <c r="N941" t="str">
        <f t="shared" si="57"/>
        <v>No</v>
      </c>
      <c r="O941">
        <v>35.619999999999997</v>
      </c>
      <c r="P941" t="str">
        <f t="shared" si="58"/>
        <v>Obesity</v>
      </c>
      <c r="Q941">
        <v>4.16</v>
      </c>
      <c r="R941" t="str">
        <f t="shared" si="59"/>
        <v>Normal</v>
      </c>
      <c r="S941" t="s">
        <v>2380</v>
      </c>
      <c r="T941" t="s">
        <v>2380</v>
      </c>
      <c r="U941">
        <v>0</v>
      </c>
    </row>
    <row r="942" spans="1:21" x14ac:dyDescent="0.3">
      <c r="A942" t="s">
        <v>1431</v>
      </c>
      <c r="B942">
        <v>30.69</v>
      </c>
      <c r="C942">
        <v>7.05</v>
      </c>
      <c r="D942" t="s">
        <v>2381</v>
      </c>
      <c r="E942" t="s">
        <v>2380</v>
      </c>
      <c r="F942" t="s">
        <v>2380</v>
      </c>
      <c r="G942">
        <v>2</v>
      </c>
      <c r="H942" t="s">
        <v>2380</v>
      </c>
      <c r="L942" t="s">
        <v>1431</v>
      </c>
      <c r="M942" t="str">
        <f t="shared" si="56"/>
        <v>Yes</v>
      </c>
      <c r="N942" t="str">
        <f t="shared" si="57"/>
        <v>No</v>
      </c>
      <c r="O942">
        <v>30.69</v>
      </c>
      <c r="P942" t="str">
        <f t="shared" si="58"/>
        <v>Obesity</v>
      </c>
      <c r="Q942">
        <v>7.05</v>
      </c>
      <c r="R942" t="str">
        <f t="shared" si="59"/>
        <v>Diabetes</v>
      </c>
      <c r="S942" t="s">
        <v>2380</v>
      </c>
      <c r="T942" t="s">
        <v>2380</v>
      </c>
      <c r="U942">
        <v>2</v>
      </c>
    </row>
    <row r="943" spans="1:21" x14ac:dyDescent="0.3">
      <c r="A943" t="s">
        <v>1430</v>
      </c>
      <c r="B943">
        <v>35.799999999999997</v>
      </c>
      <c r="C943">
        <v>5.63</v>
      </c>
      <c r="D943" t="s">
        <v>2381</v>
      </c>
      <c r="E943" t="s">
        <v>2380</v>
      </c>
      <c r="F943" t="s">
        <v>2380</v>
      </c>
      <c r="G943">
        <v>2</v>
      </c>
      <c r="H943" t="s">
        <v>2380</v>
      </c>
      <c r="L943" t="s">
        <v>1430</v>
      </c>
      <c r="M943" t="str">
        <f t="shared" si="56"/>
        <v>Yes</v>
      </c>
      <c r="N943" t="str">
        <f t="shared" si="57"/>
        <v>No</v>
      </c>
      <c r="O943">
        <v>35.799999999999997</v>
      </c>
      <c r="P943" t="str">
        <f t="shared" si="58"/>
        <v>Obesity</v>
      </c>
      <c r="Q943">
        <v>5.63</v>
      </c>
      <c r="R943" t="str">
        <f t="shared" si="59"/>
        <v>Normal</v>
      </c>
      <c r="S943" t="s">
        <v>2380</v>
      </c>
      <c r="T943" t="s">
        <v>2380</v>
      </c>
      <c r="U943">
        <v>2</v>
      </c>
    </row>
    <row r="944" spans="1:21" x14ac:dyDescent="0.3">
      <c r="A944" t="s">
        <v>1429</v>
      </c>
      <c r="B944">
        <v>28.785</v>
      </c>
      <c r="C944">
        <v>4.24</v>
      </c>
      <c r="D944" t="s">
        <v>2381</v>
      </c>
      <c r="E944" t="s">
        <v>2380</v>
      </c>
      <c r="F944" t="s">
        <v>2380</v>
      </c>
      <c r="G944">
        <v>2</v>
      </c>
      <c r="H944" t="s">
        <v>2380</v>
      </c>
      <c r="L944" t="s">
        <v>1429</v>
      </c>
      <c r="M944" t="str">
        <f t="shared" si="56"/>
        <v>Yes</v>
      </c>
      <c r="N944" t="str">
        <f t="shared" si="57"/>
        <v>No</v>
      </c>
      <c r="O944">
        <v>28.785</v>
      </c>
      <c r="P944" t="str">
        <f t="shared" si="58"/>
        <v>Over Weight</v>
      </c>
      <c r="Q944">
        <v>4.24</v>
      </c>
      <c r="R944" t="str">
        <f t="shared" si="59"/>
        <v>Normal</v>
      </c>
      <c r="S944" t="s">
        <v>2380</v>
      </c>
      <c r="T944" t="s">
        <v>2380</v>
      </c>
      <c r="U944">
        <v>2</v>
      </c>
    </row>
    <row r="945" spans="1:21" x14ac:dyDescent="0.3">
      <c r="A945" t="s">
        <v>1428</v>
      </c>
      <c r="B945">
        <v>28.594999999999999</v>
      </c>
      <c r="C945">
        <v>4.96</v>
      </c>
      <c r="D945" t="s">
        <v>2381</v>
      </c>
      <c r="E945" t="s">
        <v>2380</v>
      </c>
      <c r="F945" t="s">
        <v>2380</v>
      </c>
      <c r="G945">
        <v>2</v>
      </c>
      <c r="H945" t="s">
        <v>2380</v>
      </c>
      <c r="L945" t="s">
        <v>1428</v>
      </c>
      <c r="M945" t="str">
        <f t="shared" si="56"/>
        <v>Yes</v>
      </c>
      <c r="N945" t="str">
        <f t="shared" si="57"/>
        <v>No</v>
      </c>
      <c r="O945">
        <v>28.594999999999999</v>
      </c>
      <c r="P945" t="str">
        <f t="shared" si="58"/>
        <v>Over Weight</v>
      </c>
      <c r="Q945">
        <v>4.96</v>
      </c>
      <c r="R945" t="str">
        <f t="shared" si="59"/>
        <v>Normal</v>
      </c>
      <c r="S945" t="s">
        <v>2380</v>
      </c>
      <c r="T945" t="s">
        <v>2380</v>
      </c>
      <c r="U945">
        <v>2</v>
      </c>
    </row>
    <row r="946" spans="1:21" x14ac:dyDescent="0.3">
      <c r="A946" t="s">
        <v>1427</v>
      </c>
      <c r="B946">
        <v>48.75</v>
      </c>
      <c r="C946">
        <v>4.34</v>
      </c>
      <c r="D946" t="s">
        <v>2380</v>
      </c>
      <c r="E946" t="s">
        <v>2380</v>
      </c>
      <c r="F946" t="s">
        <v>2380</v>
      </c>
      <c r="G946">
        <v>0</v>
      </c>
      <c r="H946" t="s">
        <v>2380</v>
      </c>
      <c r="L946" t="s">
        <v>1427</v>
      </c>
      <c r="M946" t="str">
        <f t="shared" si="56"/>
        <v>No</v>
      </c>
      <c r="N946" t="str">
        <f t="shared" si="57"/>
        <v>No</v>
      </c>
      <c r="O946">
        <v>48.75</v>
      </c>
      <c r="P946" t="str">
        <f t="shared" si="58"/>
        <v>Obesity</v>
      </c>
      <c r="Q946">
        <v>4.34</v>
      </c>
      <c r="R946" t="str">
        <f t="shared" si="59"/>
        <v>Normal</v>
      </c>
      <c r="S946" t="s">
        <v>2380</v>
      </c>
      <c r="T946" t="s">
        <v>2380</v>
      </c>
      <c r="U946">
        <v>0</v>
      </c>
    </row>
    <row r="947" spans="1:21" x14ac:dyDescent="0.3">
      <c r="A947" t="s">
        <v>1426</v>
      </c>
      <c r="B947">
        <v>28.31</v>
      </c>
      <c r="C947">
        <v>5.43</v>
      </c>
      <c r="D947" t="s">
        <v>2381</v>
      </c>
      <c r="E947" t="s">
        <v>2380</v>
      </c>
      <c r="F947" t="s">
        <v>2380</v>
      </c>
      <c r="G947">
        <v>2</v>
      </c>
      <c r="H947" t="s">
        <v>2380</v>
      </c>
      <c r="L947" t="s">
        <v>1426</v>
      </c>
      <c r="M947" t="str">
        <f t="shared" si="56"/>
        <v>Yes</v>
      </c>
      <c r="N947" t="str">
        <f t="shared" si="57"/>
        <v>No</v>
      </c>
      <c r="O947">
        <v>28.31</v>
      </c>
      <c r="P947" t="str">
        <f t="shared" si="58"/>
        <v>Over Weight</v>
      </c>
      <c r="Q947">
        <v>5.43</v>
      </c>
      <c r="R947" t="str">
        <f t="shared" si="59"/>
        <v>Normal</v>
      </c>
      <c r="S947" t="s">
        <v>2380</v>
      </c>
      <c r="T947" t="s">
        <v>2380</v>
      </c>
      <c r="U947">
        <v>2</v>
      </c>
    </row>
    <row r="948" spans="1:21" x14ac:dyDescent="0.3">
      <c r="A948" t="s">
        <v>1425</v>
      </c>
      <c r="B948">
        <v>38.39</v>
      </c>
      <c r="C948">
        <v>8.33</v>
      </c>
      <c r="D948" t="s">
        <v>2381</v>
      </c>
      <c r="E948" t="s">
        <v>2380</v>
      </c>
      <c r="F948" t="s">
        <v>2380</v>
      </c>
      <c r="G948">
        <v>1</v>
      </c>
      <c r="H948" t="s">
        <v>2380</v>
      </c>
      <c r="L948" t="s">
        <v>1425</v>
      </c>
      <c r="M948" t="str">
        <f t="shared" si="56"/>
        <v>Yes</v>
      </c>
      <c r="N948" t="str">
        <f t="shared" si="57"/>
        <v>No</v>
      </c>
      <c r="O948">
        <v>38.39</v>
      </c>
      <c r="P948" t="str">
        <f t="shared" si="58"/>
        <v>Obesity</v>
      </c>
      <c r="Q948">
        <v>8.33</v>
      </c>
      <c r="R948" t="str">
        <f t="shared" si="59"/>
        <v>Diabetes</v>
      </c>
      <c r="S948" t="s">
        <v>2380</v>
      </c>
      <c r="T948" t="s">
        <v>2380</v>
      </c>
      <c r="U948">
        <v>1</v>
      </c>
    </row>
    <row r="949" spans="1:21" x14ac:dyDescent="0.3">
      <c r="A949" t="s">
        <v>1424</v>
      </c>
      <c r="B949">
        <v>25.87</v>
      </c>
      <c r="C949">
        <v>5.63</v>
      </c>
      <c r="D949" t="s">
        <v>2381</v>
      </c>
      <c r="E949" t="s">
        <v>2380</v>
      </c>
      <c r="F949" t="s">
        <v>2380</v>
      </c>
      <c r="G949">
        <v>1</v>
      </c>
      <c r="H949" t="s">
        <v>2380</v>
      </c>
      <c r="L949" t="s">
        <v>1424</v>
      </c>
      <c r="M949" t="str">
        <f t="shared" si="56"/>
        <v>Yes</v>
      </c>
      <c r="N949" t="str">
        <f t="shared" si="57"/>
        <v>No</v>
      </c>
      <c r="O949">
        <v>25.87</v>
      </c>
      <c r="P949" t="str">
        <f t="shared" si="58"/>
        <v>Over Weight</v>
      </c>
      <c r="Q949">
        <v>5.63</v>
      </c>
      <c r="R949" t="str">
        <f t="shared" si="59"/>
        <v>Normal</v>
      </c>
      <c r="S949" t="s">
        <v>2380</v>
      </c>
      <c r="T949" t="s">
        <v>2380</v>
      </c>
      <c r="U949">
        <v>1</v>
      </c>
    </row>
    <row r="950" spans="1:21" x14ac:dyDescent="0.3">
      <c r="A950" t="s">
        <v>1423</v>
      </c>
      <c r="B950">
        <v>43.7</v>
      </c>
      <c r="C950">
        <v>7.23</v>
      </c>
      <c r="D950" t="s">
        <v>2380</v>
      </c>
      <c r="E950" t="s">
        <v>2380</v>
      </c>
      <c r="F950" t="s">
        <v>2380</v>
      </c>
      <c r="G950">
        <v>0</v>
      </c>
      <c r="H950" t="s">
        <v>2380</v>
      </c>
      <c r="L950" t="s">
        <v>1423</v>
      </c>
      <c r="M950" t="str">
        <f t="shared" si="56"/>
        <v>No</v>
      </c>
      <c r="N950" t="str">
        <f t="shared" si="57"/>
        <v>No</v>
      </c>
      <c r="O950">
        <v>43.7</v>
      </c>
      <c r="P950" t="str">
        <f t="shared" si="58"/>
        <v>Obesity</v>
      </c>
      <c r="Q950">
        <v>7.23</v>
      </c>
      <c r="R950" t="str">
        <f t="shared" si="59"/>
        <v>Diabetes</v>
      </c>
      <c r="S950" t="s">
        <v>2380</v>
      </c>
      <c r="T950" t="s">
        <v>2380</v>
      </c>
      <c r="U950">
        <v>0</v>
      </c>
    </row>
    <row r="951" spans="1:21" x14ac:dyDescent="0.3">
      <c r="A951" t="s">
        <v>1422</v>
      </c>
      <c r="B951">
        <v>40.945</v>
      </c>
      <c r="C951">
        <v>10.57</v>
      </c>
      <c r="D951" t="s">
        <v>2380</v>
      </c>
      <c r="E951" t="s">
        <v>2380</v>
      </c>
      <c r="F951" t="s">
        <v>2380</v>
      </c>
      <c r="G951">
        <v>0</v>
      </c>
      <c r="H951" t="s">
        <v>2380</v>
      </c>
      <c r="L951" t="s">
        <v>1422</v>
      </c>
      <c r="M951" t="str">
        <f t="shared" si="56"/>
        <v>No</v>
      </c>
      <c r="N951" t="str">
        <f t="shared" si="57"/>
        <v>No</v>
      </c>
      <c r="O951">
        <v>40.945</v>
      </c>
      <c r="P951" t="str">
        <f t="shared" si="58"/>
        <v>Obesity</v>
      </c>
      <c r="Q951">
        <v>10.57</v>
      </c>
      <c r="R951" t="str">
        <f t="shared" si="59"/>
        <v>Diabetes</v>
      </c>
      <c r="S951" t="s">
        <v>2380</v>
      </c>
      <c r="T951" t="s">
        <v>2380</v>
      </c>
      <c r="U951">
        <v>0</v>
      </c>
    </row>
    <row r="952" spans="1:21" x14ac:dyDescent="0.3">
      <c r="A952" t="s">
        <v>1421</v>
      </c>
      <c r="B952">
        <v>27.94</v>
      </c>
      <c r="C952">
        <v>7.92</v>
      </c>
      <c r="D952" t="s">
        <v>2380</v>
      </c>
      <c r="E952" t="s">
        <v>2380</v>
      </c>
      <c r="F952" t="s">
        <v>2380</v>
      </c>
      <c r="G952">
        <v>0</v>
      </c>
      <c r="H952" t="s">
        <v>2380</v>
      </c>
      <c r="L952" t="s">
        <v>1421</v>
      </c>
      <c r="M952" t="str">
        <f t="shared" si="56"/>
        <v>No</v>
      </c>
      <c r="N952" t="str">
        <f t="shared" si="57"/>
        <v>No</v>
      </c>
      <c r="O952">
        <v>27.94</v>
      </c>
      <c r="P952" t="str">
        <f t="shared" si="58"/>
        <v>Over Weight</v>
      </c>
      <c r="Q952">
        <v>7.92</v>
      </c>
      <c r="R952" t="str">
        <f t="shared" si="59"/>
        <v>Diabetes</v>
      </c>
      <c r="S952" t="s">
        <v>2380</v>
      </c>
      <c r="T952" t="s">
        <v>2380</v>
      </c>
      <c r="U952">
        <v>0</v>
      </c>
    </row>
    <row r="953" spans="1:21" x14ac:dyDescent="0.3">
      <c r="A953" t="s">
        <v>1420</v>
      </c>
      <c r="B953">
        <v>31.9</v>
      </c>
      <c r="C953">
        <v>10.119999999999999</v>
      </c>
      <c r="D953" t="s">
        <v>2380</v>
      </c>
      <c r="E953" t="s">
        <v>2380</v>
      </c>
      <c r="F953" t="s">
        <v>2380</v>
      </c>
      <c r="G953">
        <v>2</v>
      </c>
      <c r="H953" t="s">
        <v>2380</v>
      </c>
      <c r="L953" t="s">
        <v>1420</v>
      </c>
      <c r="M953" t="str">
        <f t="shared" si="56"/>
        <v>No</v>
      </c>
      <c r="N953" t="str">
        <f t="shared" si="57"/>
        <v>No</v>
      </c>
      <c r="O953">
        <v>31.9</v>
      </c>
      <c r="P953" t="str">
        <f t="shared" si="58"/>
        <v>Obesity</v>
      </c>
      <c r="Q953">
        <v>10.119999999999999</v>
      </c>
      <c r="R953" t="str">
        <f t="shared" si="59"/>
        <v>Diabetes</v>
      </c>
      <c r="S953" t="s">
        <v>2380</v>
      </c>
      <c r="T953" t="s">
        <v>2380</v>
      </c>
      <c r="U953">
        <v>2</v>
      </c>
    </row>
    <row r="954" spans="1:21" x14ac:dyDescent="0.3">
      <c r="A954" t="s">
        <v>1419</v>
      </c>
      <c r="B954">
        <v>31.64</v>
      </c>
      <c r="C954">
        <v>7.91</v>
      </c>
      <c r="D954" t="s">
        <v>2380</v>
      </c>
      <c r="E954" t="s">
        <v>2380</v>
      </c>
      <c r="F954" t="s">
        <v>2380</v>
      </c>
      <c r="G954">
        <v>0</v>
      </c>
      <c r="H954" t="s">
        <v>2380</v>
      </c>
      <c r="L954" t="s">
        <v>1419</v>
      </c>
      <c r="M954" t="str">
        <f t="shared" si="56"/>
        <v>No</v>
      </c>
      <c r="N954" t="str">
        <f t="shared" si="57"/>
        <v>No</v>
      </c>
      <c r="O954">
        <v>31.64</v>
      </c>
      <c r="P954" t="str">
        <f t="shared" si="58"/>
        <v>Obesity</v>
      </c>
      <c r="Q954">
        <v>7.91</v>
      </c>
      <c r="R954" t="str">
        <f t="shared" si="59"/>
        <v>Diabetes</v>
      </c>
      <c r="S954" t="s">
        <v>2380</v>
      </c>
      <c r="T954" t="s">
        <v>2380</v>
      </c>
      <c r="U954">
        <v>0</v>
      </c>
    </row>
    <row r="955" spans="1:21" x14ac:dyDescent="0.3">
      <c r="A955" t="s">
        <v>1418</v>
      </c>
      <c r="B955">
        <v>46.7</v>
      </c>
      <c r="C955">
        <v>10.9</v>
      </c>
      <c r="D955" t="s">
        <v>2380</v>
      </c>
      <c r="E955" t="s">
        <v>2380</v>
      </c>
      <c r="F955" t="s">
        <v>2380</v>
      </c>
      <c r="G955">
        <v>0</v>
      </c>
      <c r="H955" t="s">
        <v>2380</v>
      </c>
      <c r="L955" t="s">
        <v>1418</v>
      </c>
      <c r="M955" t="str">
        <f t="shared" si="56"/>
        <v>No</v>
      </c>
      <c r="N955" t="str">
        <f t="shared" si="57"/>
        <v>No</v>
      </c>
      <c r="O955">
        <v>46.7</v>
      </c>
      <c r="P955" t="str">
        <f t="shared" si="58"/>
        <v>Obesity</v>
      </c>
      <c r="Q955">
        <v>10.9</v>
      </c>
      <c r="R955" t="str">
        <f t="shared" si="59"/>
        <v>Diabetes</v>
      </c>
      <c r="S955" t="s">
        <v>2380</v>
      </c>
      <c r="T955" t="s">
        <v>2380</v>
      </c>
      <c r="U955">
        <v>0</v>
      </c>
    </row>
    <row r="956" spans="1:21" x14ac:dyDescent="0.3">
      <c r="A956" t="s">
        <v>1417</v>
      </c>
      <c r="B956">
        <v>18.335000000000001</v>
      </c>
      <c r="C956">
        <v>11.83</v>
      </c>
      <c r="D956" t="s">
        <v>2380</v>
      </c>
      <c r="E956" t="s">
        <v>2380</v>
      </c>
      <c r="F956" t="s">
        <v>2380</v>
      </c>
      <c r="G956">
        <v>0</v>
      </c>
      <c r="H956" t="s">
        <v>2380</v>
      </c>
      <c r="L956" t="s">
        <v>1417</v>
      </c>
      <c r="M956" t="str">
        <f t="shared" si="56"/>
        <v>No</v>
      </c>
      <c r="N956" t="str">
        <f t="shared" si="57"/>
        <v>No</v>
      </c>
      <c r="O956">
        <v>18.335000000000001</v>
      </c>
      <c r="P956" t="str">
        <f t="shared" si="58"/>
        <v>Under Weight</v>
      </c>
      <c r="Q956">
        <v>11.83</v>
      </c>
      <c r="R956" t="str">
        <f t="shared" si="59"/>
        <v>Diabetes</v>
      </c>
      <c r="S956" t="s">
        <v>2380</v>
      </c>
      <c r="T956" t="s">
        <v>2380</v>
      </c>
      <c r="U956">
        <v>0</v>
      </c>
    </row>
    <row r="957" spans="1:21" x14ac:dyDescent="0.3">
      <c r="A957" t="s">
        <v>1416</v>
      </c>
      <c r="B957">
        <v>31.24</v>
      </c>
      <c r="C957">
        <v>7.42</v>
      </c>
      <c r="D957" t="s">
        <v>2381</v>
      </c>
      <c r="E957" t="s">
        <v>2380</v>
      </c>
      <c r="F957" t="s">
        <v>2380</v>
      </c>
      <c r="G957">
        <v>2</v>
      </c>
      <c r="H957" t="s">
        <v>2380</v>
      </c>
      <c r="L957" t="s">
        <v>1416</v>
      </c>
      <c r="M957" t="str">
        <f t="shared" si="56"/>
        <v>Yes</v>
      </c>
      <c r="N957" t="str">
        <f t="shared" si="57"/>
        <v>No</v>
      </c>
      <c r="O957">
        <v>31.24</v>
      </c>
      <c r="P957" t="str">
        <f t="shared" si="58"/>
        <v>Obesity</v>
      </c>
      <c r="Q957">
        <v>7.42</v>
      </c>
      <c r="R957" t="str">
        <f t="shared" si="59"/>
        <v>Diabetes</v>
      </c>
      <c r="S957" t="s">
        <v>2380</v>
      </c>
      <c r="T957" t="s">
        <v>2380</v>
      </c>
      <c r="U957">
        <v>2</v>
      </c>
    </row>
    <row r="958" spans="1:21" x14ac:dyDescent="0.3">
      <c r="A958" t="s">
        <v>1415</v>
      </c>
      <c r="B958">
        <v>39.22</v>
      </c>
      <c r="C958">
        <v>5.62</v>
      </c>
      <c r="D958" t="s">
        <v>2381</v>
      </c>
      <c r="E958" t="s">
        <v>2380</v>
      </c>
      <c r="F958" t="s">
        <v>2380</v>
      </c>
      <c r="G958">
        <v>1</v>
      </c>
      <c r="H958" t="s">
        <v>2380</v>
      </c>
      <c r="L958" t="s">
        <v>1415</v>
      </c>
      <c r="M958" t="str">
        <f t="shared" si="56"/>
        <v>Yes</v>
      </c>
      <c r="N958" t="str">
        <f t="shared" si="57"/>
        <v>No</v>
      </c>
      <c r="O958">
        <v>39.22</v>
      </c>
      <c r="P958" t="str">
        <f t="shared" si="58"/>
        <v>Obesity</v>
      </c>
      <c r="Q958">
        <v>5.62</v>
      </c>
      <c r="R958" t="str">
        <f t="shared" si="59"/>
        <v>Normal</v>
      </c>
      <c r="S958" t="s">
        <v>2380</v>
      </c>
      <c r="T958" t="s">
        <v>2380</v>
      </c>
      <c r="U958">
        <v>1</v>
      </c>
    </row>
    <row r="959" spans="1:21" x14ac:dyDescent="0.3">
      <c r="A959" t="s">
        <v>1414</v>
      </c>
      <c r="B959">
        <v>24.414999999999999</v>
      </c>
      <c r="C959">
        <v>7.16</v>
      </c>
      <c r="D959" t="s">
        <v>2380</v>
      </c>
      <c r="E959" t="s">
        <v>2380</v>
      </c>
      <c r="F959" t="s">
        <v>2380</v>
      </c>
      <c r="G959">
        <v>0</v>
      </c>
      <c r="H959" t="s">
        <v>2380</v>
      </c>
      <c r="L959" t="s">
        <v>1414</v>
      </c>
      <c r="M959" t="str">
        <f t="shared" si="56"/>
        <v>No</v>
      </c>
      <c r="N959" t="str">
        <f t="shared" si="57"/>
        <v>No</v>
      </c>
      <c r="O959">
        <v>24.414999999999999</v>
      </c>
      <c r="P959" t="str">
        <f t="shared" si="58"/>
        <v>Normal Weight</v>
      </c>
      <c r="Q959">
        <v>7.16</v>
      </c>
      <c r="R959" t="str">
        <f t="shared" si="59"/>
        <v>Diabetes</v>
      </c>
      <c r="S959" t="s">
        <v>2380</v>
      </c>
      <c r="T959" t="s">
        <v>2380</v>
      </c>
      <c r="U959">
        <v>0</v>
      </c>
    </row>
    <row r="960" spans="1:21" x14ac:dyDescent="0.3">
      <c r="A960" t="s">
        <v>1413</v>
      </c>
      <c r="B960">
        <v>32.299999999999997</v>
      </c>
      <c r="C960">
        <v>9.89</v>
      </c>
      <c r="D960" t="s">
        <v>2380</v>
      </c>
      <c r="E960" t="s">
        <v>2380</v>
      </c>
      <c r="F960" t="s">
        <v>2380</v>
      </c>
      <c r="G960">
        <v>0</v>
      </c>
      <c r="H960" t="s">
        <v>2380</v>
      </c>
      <c r="L960" t="s">
        <v>1413</v>
      </c>
      <c r="M960" t="str">
        <f t="shared" si="56"/>
        <v>No</v>
      </c>
      <c r="N960" t="str">
        <f t="shared" si="57"/>
        <v>No</v>
      </c>
      <c r="O960">
        <v>32.299999999999997</v>
      </c>
      <c r="P960" t="str">
        <f t="shared" si="58"/>
        <v>Obesity</v>
      </c>
      <c r="Q960">
        <v>9.89</v>
      </c>
      <c r="R960" t="str">
        <f t="shared" si="59"/>
        <v>Diabetes</v>
      </c>
      <c r="S960" t="s">
        <v>2380</v>
      </c>
      <c r="T960" t="s">
        <v>2380</v>
      </c>
      <c r="U960">
        <v>0</v>
      </c>
    </row>
    <row r="961" spans="1:21" x14ac:dyDescent="0.3">
      <c r="A961" t="s">
        <v>1412</v>
      </c>
      <c r="B961">
        <v>39.94</v>
      </c>
      <c r="C961">
        <v>5.14</v>
      </c>
      <c r="D961" t="s">
        <v>2380</v>
      </c>
      <c r="E961" t="s">
        <v>2380</v>
      </c>
      <c r="F961" t="s">
        <v>2380</v>
      </c>
      <c r="G961">
        <v>0</v>
      </c>
      <c r="H961" t="s">
        <v>2380</v>
      </c>
      <c r="L961" t="s">
        <v>1412</v>
      </c>
      <c r="M961" t="str">
        <f t="shared" si="56"/>
        <v>No</v>
      </c>
      <c r="N961" t="str">
        <f t="shared" si="57"/>
        <v>No</v>
      </c>
      <c r="O961">
        <v>39.94</v>
      </c>
      <c r="P961" t="str">
        <f t="shared" si="58"/>
        <v>Obesity</v>
      </c>
      <c r="Q961">
        <v>5.14</v>
      </c>
      <c r="R961" t="str">
        <f t="shared" si="59"/>
        <v>Normal</v>
      </c>
      <c r="S961" t="s">
        <v>2380</v>
      </c>
      <c r="T961" t="s">
        <v>2380</v>
      </c>
      <c r="U961">
        <v>0</v>
      </c>
    </row>
    <row r="962" spans="1:21" x14ac:dyDescent="0.3">
      <c r="A962" t="s">
        <v>1411</v>
      </c>
      <c r="B962">
        <v>30</v>
      </c>
      <c r="C962">
        <v>5.61</v>
      </c>
      <c r="D962" t="s">
        <v>2381</v>
      </c>
      <c r="E962" t="s">
        <v>2380</v>
      </c>
      <c r="F962" t="s">
        <v>2382</v>
      </c>
      <c r="G962">
        <v>1</v>
      </c>
      <c r="H962" t="s">
        <v>2380</v>
      </c>
      <c r="L962" t="s">
        <v>1411</v>
      </c>
      <c r="M962" t="str">
        <f t="shared" si="56"/>
        <v>Yes</v>
      </c>
      <c r="N962" t="str">
        <f t="shared" si="57"/>
        <v>No</v>
      </c>
      <c r="O962">
        <v>30</v>
      </c>
      <c r="P962" t="str">
        <f t="shared" si="58"/>
        <v>Obesity</v>
      </c>
      <c r="Q962">
        <v>5.61</v>
      </c>
      <c r="R962" t="str">
        <f t="shared" si="59"/>
        <v>Normal</v>
      </c>
      <c r="S962" t="s">
        <v>2380</v>
      </c>
      <c r="T962" t="s">
        <v>2382</v>
      </c>
      <c r="U962">
        <v>1</v>
      </c>
    </row>
    <row r="963" spans="1:21" x14ac:dyDescent="0.3">
      <c r="A963" t="s">
        <v>1410</v>
      </c>
      <c r="B963">
        <v>35.340000000000003</v>
      </c>
      <c r="C963">
        <v>5.51</v>
      </c>
      <c r="D963" t="s">
        <v>2381</v>
      </c>
      <c r="E963" t="s">
        <v>2380</v>
      </c>
      <c r="F963" t="s">
        <v>2382</v>
      </c>
      <c r="G963">
        <v>1</v>
      </c>
      <c r="H963" t="s">
        <v>2380</v>
      </c>
      <c r="L963" t="s">
        <v>1410</v>
      </c>
      <c r="M963" t="str">
        <f t="shared" ref="M963:M1026" si="60">PROPER(D963)</f>
        <v>Yes</v>
      </c>
      <c r="N963" t="str">
        <f t="shared" ref="N963:N1026" si="61">PROPER(H963)</f>
        <v>No</v>
      </c>
      <c r="O963">
        <v>35.340000000000003</v>
      </c>
      <c r="P963" t="str">
        <f t="shared" si="58"/>
        <v>Obesity</v>
      </c>
      <c r="Q963">
        <v>5.51</v>
      </c>
      <c r="R963" t="str">
        <f t="shared" si="59"/>
        <v>Normal</v>
      </c>
      <c r="S963" t="s">
        <v>2380</v>
      </c>
      <c r="T963" t="s">
        <v>2382</v>
      </c>
      <c r="U963">
        <v>1</v>
      </c>
    </row>
    <row r="964" spans="1:21" x14ac:dyDescent="0.3">
      <c r="A964" t="s">
        <v>1409</v>
      </c>
      <c r="B964">
        <v>32.204999999999998</v>
      </c>
      <c r="C964">
        <v>8.3800000000000008</v>
      </c>
      <c r="D964" t="s">
        <v>2381</v>
      </c>
      <c r="E964" t="s">
        <v>2380</v>
      </c>
      <c r="F964" t="s">
        <v>2380</v>
      </c>
      <c r="G964">
        <v>2</v>
      </c>
      <c r="H964" t="s">
        <v>2380</v>
      </c>
      <c r="L964" t="s">
        <v>1409</v>
      </c>
      <c r="M964" t="str">
        <f t="shared" si="60"/>
        <v>Yes</v>
      </c>
      <c r="N964" t="str">
        <f t="shared" si="61"/>
        <v>No</v>
      </c>
      <c r="O964">
        <v>32.204999999999998</v>
      </c>
      <c r="P964" t="str">
        <f t="shared" ref="P964:P1027" si="62">IF(O964&lt;18.5,"Under Weight",IF(O964&lt;25,"Normal Weight",IF(O964&lt;30,"Over Weight","Obesity")))</f>
        <v>Obesity</v>
      </c>
      <c r="Q964">
        <v>8.3800000000000008</v>
      </c>
      <c r="R964" t="str">
        <f t="shared" ref="R964:R1027" si="63">IF(Q964&lt;5.7,"Normal",IF(Q964&lt;6.5,"Prediabetes","Diabetes"))</f>
        <v>Diabetes</v>
      </c>
      <c r="S964" t="s">
        <v>2380</v>
      </c>
      <c r="T964" t="s">
        <v>2380</v>
      </c>
      <c r="U964">
        <v>2</v>
      </c>
    </row>
    <row r="965" spans="1:21" x14ac:dyDescent="0.3">
      <c r="A965" t="s">
        <v>1408</v>
      </c>
      <c r="B965">
        <v>33.880000000000003</v>
      </c>
      <c r="C965">
        <v>4.68</v>
      </c>
      <c r="D965" t="s">
        <v>2380</v>
      </c>
      <c r="E965" t="s">
        <v>2381</v>
      </c>
      <c r="F965" t="s">
        <v>2380</v>
      </c>
      <c r="G965">
        <v>1</v>
      </c>
      <c r="H965" t="s">
        <v>2380</v>
      </c>
      <c r="L965" t="s">
        <v>1408</v>
      </c>
      <c r="M965" t="str">
        <f t="shared" si="60"/>
        <v>No</v>
      </c>
      <c r="N965" t="str">
        <f t="shared" si="61"/>
        <v>No</v>
      </c>
      <c r="O965">
        <v>33.880000000000003</v>
      </c>
      <c r="P965" t="str">
        <f t="shared" si="62"/>
        <v>Obesity</v>
      </c>
      <c r="Q965">
        <v>4.68</v>
      </c>
      <c r="R965" t="str">
        <f t="shared" si="63"/>
        <v>Normal</v>
      </c>
      <c r="S965" t="s">
        <v>2381</v>
      </c>
      <c r="T965" t="s">
        <v>2380</v>
      </c>
      <c r="U965">
        <v>1</v>
      </c>
    </row>
    <row r="966" spans="1:21" x14ac:dyDescent="0.3">
      <c r="A966" t="s">
        <v>1407</v>
      </c>
      <c r="B966">
        <v>26.63</v>
      </c>
      <c r="C966">
        <v>4.3600000000000003</v>
      </c>
      <c r="D966" t="s">
        <v>2381</v>
      </c>
      <c r="E966" t="s">
        <v>2380</v>
      </c>
      <c r="F966" t="s">
        <v>2380</v>
      </c>
      <c r="G966">
        <v>2</v>
      </c>
      <c r="H966" t="s">
        <v>2380</v>
      </c>
      <c r="L966" t="s">
        <v>1407</v>
      </c>
      <c r="M966" t="str">
        <f t="shared" si="60"/>
        <v>Yes</v>
      </c>
      <c r="N966" t="str">
        <f t="shared" si="61"/>
        <v>No</v>
      </c>
      <c r="O966">
        <v>26.63</v>
      </c>
      <c r="P966" t="str">
        <f t="shared" si="62"/>
        <v>Over Weight</v>
      </c>
      <c r="Q966">
        <v>4.3600000000000003</v>
      </c>
      <c r="R966" t="str">
        <f t="shared" si="63"/>
        <v>Normal</v>
      </c>
      <c r="S966" t="s">
        <v>2380</v>
      </c>
      <c r="T966" t="s">
        <v>2380</v>
      </c>
      <c r="U966">
        <v>2</v>
      </c>
    </row>
    <row r="967" spans="1:21" x14ac:dyDescent="0.3">
      <c r="A967" t="s">
        <v>1406</v>
      </c>
      <c r="B967">
        <v>28.7</v>
      </c>
      <c r="C967">
        <v>7.74</v>
      </c>
      <c r="D967" t="s">
        <v>2380</v>
      </c>
      <c r="E967" t="s">
        <v>2380</v>
      </c>
      <c r="F967" t="s">
        <v>2380</v>
      </c>
      <c r="G967">
        <v>0</v>
      </c>
      <c r="H967" t="s">
        <v>2380</v>
      </c>
      <c r="L967" t="s">
        <v>1406</v>
      </c>
      <c r="M967" t="str">
        <f t="shared" si="60"/>
        <v>No</v>
      </c>
      <c r="N967" t="str">
        <f t="shared" si="61"/>
        <v>No</v>
      </c>
      <c r="O967">
        <v>28.7</v>
      </c>
      <c r="P967" t="str">
        <f t="shared" si="62"/>
        <v>Over Weight</v>
      </c>
      <c r="Q967">
        <v>7.74</v>
      </c>
      <c r="R967" t="str">
        <f t="shared" si="63"/>
        <v>Diabetes</v>
      </c>
      <c r="S967" t="s">
        <v>2380</v>
      </c>
      <c r="T967" t="s">
        <v>2380</v>
      </c>
      <c r="U967">
        <v>0</v>
      </c>
    </row>
    <row r="968" spans="1:21" x14ac:dyDescent="0.3">
      <c r="A968" t="s">
        <v>1405</v>
      </c>
      <c r="B968">
        <v>25.65</v>
      </c>
      <c r="C968">
        <v>4.05</v>
      </c>
      <c r="D968" t="s">
        <v>2381</v>
      </c>
      <c r="E968" t="s">
        <v>2380</v>
      </c>
      <c r="F968" t="s">
        <v>2380</v>
      </c>
      <c r="G968">
        <v>2</v>
      </c>
      <c r="H968" t="s">
        <v>2380</v>
      </c>
      <c r="L968" t="s">
        <v>1405</v>
      </c>
      <c r="M968" t="str">
        <f t="shared" si="60"/>
        <v>Yes</v>
      </c>
      <c r="N968" t="str">
        <f t="shared" si="61"/>
        <v>No</v>
      </c>
      <c r="O968">
        <v>25.65</v>
      </c>
      <c r="P968" t="str">
        <f t="shared" si="62"/>
        <v>Over Weight</v>
      </c>
      <c r="Q968">
        <v>4.05</v>
      </c>
      <c r="R968" t="str">
        <f t="shared" si="63"/>
        <v>Normal</v>
      </c>
      <c r="S968" t="s">
        <v>2380</v>
      </c>
      <c r="T968" t="s">
        <v>2380</v>
      </c>
      <c r="U968">
        <v>2</v>
      </c>
    </row>
    <row r="969" spans="1:21" x14ac:dyDescent="0.3">
      <c r="A969" t="s">
        <v>1404</v>
      </c>
      <c r="B969">
        <v>36.384999999999998</v>
      </c>
      <c r="C969">
        <v>11.49</v>
      </c>
      <c r="D969" t="s">
        <v>2380</v>
      </c>
      <c r="E969" t="s">
        <v>2380</v>
      </c>
      <c r="F969" t="s">
        <v>2380</v>
      </c>
      <c r="G969">
        <v>0</v>
      </c>
      <c r="H969" t="s">
        <v>2380</v>
      </c>
      <c r="L969" t="s">
        <v>1404</v>
      </c>
      <c r="M969" t="str">
        <f t="shared" si="60"/>
        <v>No</v>
      </c>
      <c r="N969" t="str">
        <f t="shared" si="61"/>
        <v>No</v>
      </c>
      <c r="O969">
        <v>36.384999999999998</v>
      </c>
      <c r="P969" t="str">
        <f t="shared" si="62"/>
        <v>Obesity</v>
      </c>
      <c r="Q969">
        <v>11.49</v>
      </c>
      <c r="R969" t="str">
        <f t="shared" si="63"/>
        <v>Diabetes</v>
      </c>
      <c r="S969" t="s">
        <v>2380</v>
      </c>
      <c r="T969" t="s">
        <v>2380</v>
      </c>
      <c r="U969">
        <v>0</v>
      </c>
    </row>
    <row r="970" spans="1:21" x14ac:dyDescent="0.3">
      <c r="A970" t="s">
        <v>1403</v>
      </c>
      <c r="B970">
        <v>34.69</v>
      </c>
      <c r="C970">
        <v>5.65</v>
      </c>
      <c r="D970" t="s">
        <v>2380</v>
      </c>
      <c r="E970" t="s">
        <v>2380</v>
      </c>
      <c r="F970" t="s">
        <v>2380</v>
      </c>
      <c r="G970">
        <v>0</v>
      </c>
      <c r="H970" t="s">
        <v>2380</v>
      </c>
      <c r="L970" t="s">
        <v>1403</v>
      </c>
      <c r="M970" t="str">
        <f t="shared" si="60"/>
        <v>No</v>
      </c>
      <c r="N970" t="str">
        <f t="shared" si="61"/>
        <v>No</v>
      </c>
      <c r="O970">
        <v>34.69</v>
      </c>
      <c r="P970" t="str">
        <f t="shared" si="62"/>
        <v>Obesity</v>
      </c>
      <c r="Q970">
        <v>5.65</v>
      </c>
      <c r="R970" t="str">
        <f t="shared" si="63"/>
        <v>Normal</v>
      </c>
      <c r="S970" t="s">
        <v>2380</v>
      </c>
      <c r="T970" t="s">
        <v>2380</v>
      </c>
      <c r="U970">
        <v>0</v>
      </c>
    </row>
    <row r="971" spans="1:21" x14ac:dyDescent="0.3">
      <c r="A971" t="s">
        <v>1402</v>
      </c>
      <c r="B971">
        <v>37.68</v>
      </c>
      <c r="C971">
        <v>4.29</v>
      </c>
      <c r="D971" t="s">
        <v>2381</v>
      </c>
      <c r="E971" t="s">
        <v>2380</v>
      </c>
      <c r="F971" t="s">
        <v>2380</v>
      </c>
      <c r="G971">
        <v>0</v>
      </c>
      <c r="H971" t="s">
        <v>2380</v>
      </c>
      <c r="L971" t="s">
        <v>1402</v>
      </c>
      <c r="M971" t="str">
        <f t="shared" si="60"/>
        <v>Yes</v>
      </c>
      <c r="N971" t="str">
        <f t="shared" si="61"/>
        <v>No</v>
      </c>
      <c r="O971">
        <v>37.68</v>
      </c>
      <c r="P971" t="str">
        <f t="shared" si="62"/>
        <v>Obesity</v>
      </c>
      <c r="Q971">
        <v>4.29</v>
      </c>
      <c r="R971" t="str">
        <f t="shared" si="63"/>
        <v>Normal</v>
      </c>
      <c r="S971" t="s">
        <v>2380</v>
      </c>
      <c r="T971" t="s">
        <v>2380</v>
      </c>
      <c r="U971">
        <v>0</v>
      </c>
    </row>
    <row r="972" spans="1:21" x14ac:dyDescent="0.3">
      <c r="A972" t="s">
        <v>1401</v>
      </c>
      <c r="B972">
        <v>35.49</v>
      </c>
      <c r="C972">
        <v>4.74</v>
      </c>
      <c r="D972" t="s">
        <v>2381</v>
      </c>
      <c r="E972" t="s">
        <v>2380</v>
      </c>
      <c r="F972" t="s">
        <v>2382</v>
      </c>
      <c r="G972">
        <v>1</v>
      </c>
      <c r="H972" t="s">
        <v>2380</v>
      </c>
      <c r="L972" t="s">
        <v>1401</v>
      </c>
      <c r="M972" t="str">
        <f t="shared" si="60"/>
        <v>Yes</v>
      </c>
      <c r="N972" t="str">
        <f t="shared" si="61"/>
        <v>No</v>
      </c>
      <c r="O972">
        <v>35.49</v>
      </c>
      <c r="P972" t="str">
        <f t="shared" si="62"/>
        <v>Obesity</v>
      </c>
      <c r="Q972">
        <v>4.74</v>
      </c>
      <c r="R972" t="str">
        <f t="shared" si="63"/>
        <v>Normal</v>
      </c>
      <c r="S972" t="s">
        <v>2380</v>
      </c>
      <c r="T972" t="s">
        <v>2382</v>
      </c>
      <c r="U972">
        <v>1</v>
      </c>
    </row>
    <row r="973" spans="1:21" x14ac:dyDescent="0.3">
      <c r="A973" t="s">
        <v>1400</v>
      </c>
      <c r="B973">
        <v>44.7</v>
      </c>
      <c r="C973">
        <v>7.6</v>
      </c>
      <c r="D973" t="s">
        <v>2381</v>
      </c>
      <c r="E973" t="s">
        <v>2380</v>
      </c>
      <c r="F973" t="s">
        <v>2380</v>
      </c>
      <c r="G973">
        <v>2</v>
      </c>
      <c r="H973" t="s">
        <v>2380</v>
      </c>
      <c r="L973" t="s">
        <v>1400</v>
      </c>
      <c r="M973" t="str">
        <f t="shared" si="60"/>
        <v>Yes</v>
      </c>
      <c r="N973" t="str">
        <f t="shared" si="61"/>
        <v>No</v>
      </c>
      <c r="O973">
        <v>44.7</v>
      </c>
      <c r="P973" t="str">
        <f t="shared" si="62"/>
        <v>Obesity</v>
      </c>
      <c r="Q973">
        <v>7.6</v>
      </c>
      <c r="R973" t="str">
        <f t="shared" si="63"/>
        <v>Diabetes</v>
      </c>
      <c r="S973" t="s">
        <v>2380</v>
      </c>
      <c r="T973" t="s">
        <v>2380</v>
      </c>
      <c r="U973">
        <v>2</v>
      </c>
    </row>
    <row r="974" spans="1:21" x14ac:dyDescent="0.3">
      <c r="A974" t="s">
        <v>1399</v>
      </c>
      <c r="B974">
        <v>38.380000000000003</v>
      </c>
      <c r="C974">
        <v>8.5</v>
      </c>
      <c r="D974" t="s">
        <v>2381</v>
      </c>
      <c r="E974" t="s">
        <v>2380</v>
      </c>
      <c r="F974" t="s">
        <v>2380</v>
      </c>
      <c r="G974">
        <v>2</v>
      </c>
      <c r="H974" t="s">
        <v>2380</v>
      </c>
      <c r="L974" t="s">
        <v>1399</v>
      </c>
      <c r="M974" t="str">
        <f t="shared" si="60"/>
        <v>Yes</v>
      </c>
      <c r="N974" t="str">
        <f t="shared" si="61"/>
        <v>No</v>
      </c>
      <c r="O974">
        <v>38.380000000000003</v>
      </c>
      <c r="P974" t="str">
        <f t="shared" si="62"/>
        <v>Obesity</v>
      </c>
      <c r="Q974">
        <v>8.5</v>
      </c>
      <c r="R974" t="str">
        <f t="shared" si="63"/>
        <v>Diabetes</v>
      </c>
      <c r="S974" t="s">
        <v>2380</v>
      </c>
      <c r="T974" t="s">
        <v>2380</v>
      </c>
      <c r="U974">
        <v>2</v>
      </c>
    </row>
    <row r="975" spans="1:21" x14ac:dyDescent="0.3">
      <c r="A975" t="s">
        <v>1398</v>
      </c>
      <c r="B975">
        <v>35.244999999999997</v>
      </c>
      <c r="C975">
        <v>11.22</v>
      </c>
      <c r="D975" t="s">
        <v>2381</v>
      </c>
      <c r="E975" t="s">
        <v>2380</v>
      </c>
      <c r="F975" t="s">
        <v>2380</v>
      </c>
      <c r="G975">
        <v>0</v>
      </c>
      <c r="H975" t="s">
        <v>2380</v>
      </c>
      <c r="L975" t="s">
        <v>1398</v>
      </c>
      <c r="M975" t="str">
        <f t="shared" si="60"/>
        <v>Yes</v>
      </c>
      <c r="N975" t="str">
        <f t="shared" si="61"/>
        <v>No</v>
      </c>
      <c r="O975">
        <v>35.244999999999997</v>
      </c>
      <c r="P975" t="str">
        <f t="shared" si="62"/>
        <v>Obesity</v>
      </c>
      <c r="Q975">
        <v>11.22</v>
      </c>
      <c r="R975" t="str">
        <f t="shared" si="63"/>
        <v>Diabetes</v>
      </c>
      <c r="S975" t="s">
        <v>2380</v>
      </c>
      <c r="T975" t="s">
        <v>2380</v>
      </c>
      <c r="U975">
        <v>0</v>
      </c>
    </row>
    <row r="976" spans="1:21" x14ac:dyDescent="0.3">
      <c r="A976" t="s">
        <v>1397</v>
      </c>
      <c r="B976">
        <v>49.84</v>
      </c>
      <c r="C976">
        <v>5.0999999999999996</v>
      </c>
      <c r="D976" t="s">
        <v>2381</v>
      </c>
      <c r="E976" t="s">
        <v>2380</v>
      </c>
      <c r="F976" t="s">
        <v>2382</v>
      </c>
      <c r="G976">
        <v>1</v>
      </c>
      <c r="H976" t="s">
        <v>2380</v>
      </c>
      <c r="L976" t="s">
        <v>1397</v>
      </c>
      <c r="M976" t="str">
        <f t="shared" si="60"/>
        <v>Yes</v>
      </c>
      <c r="N976" t="str">
        <f t="shared" si="61"/>
        <v>No</v>
      </c>
      <c r="O976">
        <v>49.84</v>
      </c>
      <c r="P976" t="str">
        <f t="shared" si="62"/>
        <v>Obesity</v>
      </c>
      <c r="Q976">
        <v>5.0999999999999996</v>
      </c>
      <c r="R976" t="str">
        <f t="shared" si="63"/>
        <v>Normal</v>
      </c>
      <c r="S976" t="s">
        <v>2380</v>
      </c>
      <c r="T976" t="s">
        <v>2382</v>
      </c>
      <c r="U976">
        <v>1</v>
      </c>
    </row>
    <row r="977" spans="1:21" x14ac:dyDescent="0.3">
      <c r="A977" t="s">
        <v>1396</v>
      </c>
      <c r="B977">
        <v>49.06</v>
      </c>
      <c r="C977">
        <v>5.43</v>
      </c>
      <c r="D977" t="s">
        <v>2381</v>
      </c>
      <c r="E977" t="s">
        <v>2380</v>
      </c>
      <c r="F977" t="s">
        <v>2380</v>
      </c>
      <c r="G977">
        <v>1</v>
      </c>
      <c r="H977" t="s">
        <v>2380</v>
      </c>
      <c r="L977" t="s">
        <v>1396</v>
      </c>
      <c r="M977" t="str">
        <f t="shared" si="60"/>
        <v>Yes</v>
      </c>
      <c r="N977" t="str">
        <f t="shared" si="61"/>
        <v>No</v>
      </c>
      <c r="O977">
        <v>49.06</v>
      </c>
      <c r="P977" t="str">
        <f t="shared" si="62"/>
        <v>Obesity</v>
      </c>
      <c r="Q977">
        <v>5.43</v>
      </c>
      <c r="R977" t="str">
        <f t="shared" si="63"/>
        <v>Normal</v>
      </c>
      <c r="S977" t="s">
        <v>2380</v>
      </c>
      <c r="T977" t="s">
        <v>2380</v>
      </c>
      <c r="U977">
        <v>1</v>
      </c>
    </row>
    <row r="978" spans="1:21" x14ac:dyDescent="0.3">
      <c r="A978" t="s">
        <v>1395</v>
      </c>
      <c r="B978">
        <v>30.88</v>
      </c>
      <c r="C978">
        <v>5.82</v>
      </c>
      <c r="D978" t="s">
        <v>2380</v>
      </c>
      <c r="E978" t="s">
        <v>2380</v>
      </c>
      <c r="F978" t="s">
        <v>2380</v>
      </c>
      <c r="G978">
        <v>2</v>
      </c>
      <c r="H978" t="s">
        <v>2380</v>
      </c>
      <c r="L978" t="s">
        <v>1395</v>
      </c>
      <c r="M978" t="str">
        <f t="shared" si="60"/>
        <v>No</v>
      </c>
      <c r="N978" t="str">
        <f t="shared" si="61"/>
        <v>No</v>
      </c>
      <c r="O978">
        <v>30.88</v>
      </c>
      <c r="P978" t="str">
        <f t="shared" si="62"/>
        <v>Obesity</v>
      </c>
      <c r="Q978">
        <v>5.82</v>
      </c>
      <c r="R978" t="str">
        <f t="shared" si="63"/>
        <v>Prediabetes</v>
      </c>
      <c r="S978" t="s">
        <v>2380</v>
      </c>
      <c r="T978" t="s">
        <v>2380</v>
      </c>
      <c r="U978">
        <v>2</v>
      </c>
    </row>
    <row r="979" spans="1:21" x14ac:dyDescent="0.3">
      <c r="A979" t="s">
        <v>1394</v>
      </c>
      <c r="B979">
        <v>33.35</v>
      </c>
      <c r="C979">
        <v>6.05</v>
      </c>
      <c r="D979" t="s">
        <v>2380</v>
      </c>
      <c r="E979" t="s">
        <v>2380</v>
      </c>
      <c r="F979" t="s">
        <v>2382</v>
      </c>
      <c r="G979">
        <v>1</v>
      </c>
      <c r="H979" t="s">
        <v>2380</v>
      </c>
      <c r="L979" t="s">
        <v>1394</v>
      </c>
      <c r="M979" t="str">
        <f t="shared" si="60"/>
        <v>No</v>
      </c>
      <c r="N979" t="str">
        <f t="shared" si="61"/>
        <v>No</v>
      </c>
      <c r="O979">
        <v>33.35</v>
      </c>
      <c r="P979" t="str">
        <f t="shared" si="62"/>
        <v>Obesity</v>
      </c>
      <c r="Q979">
        <v>6.05</v>
      </c>
      <c r="R979" t="str">
        <f t="shared" si="63"/>
        <v>Prediabetes</v>
      </c>
      <c r="S979" t="s">
        <v>2380</v>
      </c>
      <c r="T979" t="s">
        <v>2382</v>
      </c>
      <c r="U979">
        <v>1</v>
      </c>
    </row>
    <row r="980" spans="1:21" x14ac:dyDescent="0.3">
      <c r="A980" t="s">
        <v>1393</v>
      </c>
      <c r="B980">
        <v>38</v>
      </c>
      <c r="C980">
        <v>6.38</v>
      </c>
      <c r="D980" t="s">
        <v>2381</v>
      </c>
      <c r="E980" t="s">
        <v>2380</v>
      </c>
      <c r="F980" t="s">
        <v>2380</v>
      </c>
      <c r="G980">
        <v>1</v>
      </c>
      <c r="H980" t="s">
        <v>2380</v>
      </c>
      <c r="L980" t="s">
        <v>1393</v>
      </c>
      <c r="M980" t="str">
        <f t="shared" si="60"/>
        <v>Yes</v>
      </c>
      <c r="N980" t="str">
        <f t="shared" si="61"/>
        <v>No</v>
      </c>
      <c r="O980">
        <v>38</v>
      </c>
      <c r="P980" t="str">
        <f t="shared" si="62"/>
        <v>Obesity</v>
      </c>
      <c r="Q980">
        <v>6.38</v>
      </c>
      <c r="R980" t="str">
        <f t="shared" si="63"/>
        <v>Prediabetes</v>
      </c>
      <c r="S980" t="s">
        <v>2380</v>
      </c>
      <c r="T980" t="s">
        <v>2380</v>
      </c>
      <c r="U980">
        <v>1</v>
      </c>
    </row>
    <row r="981" spans="1:21" x14ac:dyDescent="0.3">
      <c r="A981" t="s">
        <v>1392</v>
      </c>
      <c r="B981">
        <v>36.08</v>
      </c>
      <c r="C981">
        <v>5.73</v>
      </c>
      <c r="D981" t="s">
        <v>2381</v>
      </c>
      <c r="E981" t="s">
        <v>2380</v>
      </c>
      <c r="F981" t="s">
        <v>2380</v>
      </c>
      <c r="G981">
        <v>1</v>
      </c>
      <c r="H981" t="s">
        <v>2380</v>
      </c>
      <c r="L981" t="s">
        <v>1392</v>
      </c>
      <c r="M981" t="str">
        <f t="shared" si="60"/>
        <v>Yes</v>
      </c>
      <c r="N981" t="str">
        <f t="shared" si="61"/>
        <v>No</v>
      </c>
      <c r="O981">
        <v>36.08</v>
      </c>
      <c r="P981" t="str">
        <f t="shared" si="62"/>
        <v>Obesity</v>
      </c>
      <c r="Q981">
        <v>5.73</v>
      </c>
      <c r="R981" t="str">
        <f t="shared" si="63"/>
        <v>Prediabetes</v>
      </c>
      <c r="S981" t="s">
        <v>2380</v>
      </c>
      <c r="T981" t="s">
        <v>2380</v>
      </c>
      <c r="U981">
        <v>1</v>
      </c>
    </row>
    <row r="982" spans="1:21" x14ac:dyDescent="0.3">
      <c r="A982" t="s">
        <v>1391</v>
      </c>
      <c r="B982">
        <v>35.700000000000003</v>
      </c>
      <c r="C982">
        <v>5.47</v>
      </c>
      <c r="D982" t="s">
        <v>2381</v>
      </c>
      <c r="E982" t="s">
        <v>2380</v>
      </c>
      <c r="F982" t="s">
        <v>2380</v>
      </c>
      <c r="G982">
        <v>1</v>
      </c>
      <c r="H982" t="s">
        <v>2380</v>
      </c>
      <c r="L982" t="s">
        <v>1391</v>
      </c>
      <c r="M982" t="str">
        <f t="shared" si="60"/>
        <v>Yes</v>
      </c>
      <c r="N982" t="str">
        <f t="shared" si="61"/>
        <v>No</v>
      </c>
      <c r="O982">
        <v>35.700000000000003</v>
      </c>
      <c r="P982" t="str">
        <f t="shared" si="62"/>
        <v>Obesity</v>
      </c>
      <c r="Q982">
        <v>5.47</v>
      </c>
      <c r="R982" t="str">
        <f t="shared" si="63"/>
        <v>Normal</v>
      </c>
      <c r="S982" t="s">
        <v>2380</v>
      </c>
      <c r="T982" t="s">
        <v>2380</v>
      </c>
      <c r="U982">
        <v>1</v>
      </c>
    </row>
    <row r="983" spans="1:21" x14ac:dyDescent="0.3">
      <c r="A983" t="s">
        <v>1390</v>
      </c>
      <c r="B983">
        <v>34.01</v>
      </c>
      <c r="C983">
        <v>11.3</v>
      </c>
      <c r="D983" t="s">
        <v>2380</v>
      </c>
      <c r="E983" t="s">
        <v>2380</v>
      </c>
      <c r="F983" t="s">
        <v>2380</v>
      </c>
      <c r="G983">
        <v>0</v>
      </c>
      <c r="H983" t="s">
        <v>2380</v>
      </c>
      <c r="L983" t="s">
        <v>1390</v>
      </c>
      <c r="M983" t="str">
        <f t="shared" si="60"/>
        <v>No</v>
      </c>
      <c r="N983" t="str">
        <f t="shared" si="61"/>
        <v>No</v>
      </c>
      <c r="O983">
        <v>34.01</v>
      </c>
      <c r="P983" t="str">
        <f t="shared" si="62"/>
        <v>Obesity</v>
      </c>
      <c r="Q983">
        <v>11.3</v>
      </c>
      <c r="R983" t="str">
        <f t="shared" si="63"/>
        <v>Diabetes</v>
      </c>
      <c r="S983" t="s">
        <v>2380</v>
      </c>
      <c r="T983" t="s">
        <v>2380</v>
      </c>
      <c r="U983">
        <v>0</v>
      </c>
    </row>
    <row r="984" spans="1:21" x14ac:dyDescent="0.3">
      <c r="A984" t="s">
        <v>1389</v>
      </c>
      <c r="B984">
        <v>31.54</v>
      </c>
      <c r="C984">
        <v>6.72</v>
      </c>
      <c r="D984" t="s">
        <v>2380</v>
      </c>
      <c r="E984" t="s">
        <v>2380</v>
      </c>
      <c r="F984" t="s">
        <v>2380</v>
      </c>
      <c r="G984">
        <v>0</v>
      </c>
      <c r="H984" t="s">
        <v>2380</v>
      </c>
      <c r="L984" t="s">
        <v>1389</v>
      </c>
      <c r="M984" t="str">
        <f t="shared" si="60"/>
        <v>No</v>
      </c>
      <c r="N984" t="str">
        <f t="shared" si="61"/>
        <v>No</v>
      </c>
      <c r="O984">
        <v>31.54</v>
      </c>
      <c r="P984" t="str">
        <f t="shared" si="62"/>
        <v>Obesity</v>
      </c>
      <c r="Q984">
        <v>6.72</v>
      </c>
      <c r="R984" t="str">
        <f t="shared" si="63"/>
        <v>Diabetes</v>
      </c>
      <c r="S984" t="s">
        <v>2380</v>
      </c>
      <c r="T984" t="s">
        <v>2380</v>
      </c>
      <c r="U984">
        <v>0</v>
      </c>
    </row>
    <row r="985" spans="1:21" x14ac:dyDescent="0.3">
      <c r="A985" t="s">
        <v>1388</v>
      </c>
      <c r="B985">
        <v>23.3</v>
      </c>
      <c r="C985">
        <v>5.36</v>
      </c>
      <c r="D985" t="s">
        <v>2381</v>
      </c>
      <c r="E985" t="s">
        <v>2380</v>
      </c>
      <c r="F985" t="s">
        <v>2380</v>
      </c>
      <c r="G985">
        <v>1</v>
      </c>
      <c r="H985" t="s">
        <v>2380</v>
      </c>
      <c r="L985" t="s">
        <v>1388</v>
      </c>
      <c r="M985" t="str">
        <f t="shared" si="60"/>
        <v>Yes</v>
      </c>
      <c r="N985" t="str">
        <f t="shared" si="61"/>
        <v>No</v>
      </c>
      <c r="O985">
        <v>23.3</v>
      </c>
      <c r="P985" t="str">
        <f t="shared" si="62"/>
        <v>Normal Weight</v>
      </c>
      <c r="Q985">
        <v>5.36</v>
      </c>
      <c r="R985" t="str">
        <f t="shared" si="63"/>
        <v>Normal</v>
      </c>
      <c r="S985" t="s">
        <v>2380</v>
      </c>
      <c r="T985" t="s">
        <v>2380</v>
      </c>
      <c r="U985">
        <v>1</v>
      </c>
    </row>
    <row r="986" spans="1:21" x14ac:dyDescent="0.3">
      <c r="A986" t="s">
        <v>1387</v>
      </c>
      <c r="B986">
        <v>27.75</v>
      </c>
      <c r="C986">
        <v>9.8800000000000008</v>
      </c>
      <c r="D986" t="s">
        <v>2380</v>
      </c>
      <c r="E986" t="s">
        <v>2380</v>
      </c>
      <c r="F986" t="s">
        <v>2380</v>
      </c>
      <c r="G986">
        <v>0</v>
      </c>
      <c r="H986" t="s">
        <v>2380</v>
      </c>
      <c r="L986" t="s">
        <v>1387</v>
      </c>
      <c r="M986" t="str">
        <f t="shared" si="60"/>
        <v>No</v>
      </c>
      <c r="N986" t="str">
        <f t="shared" si="61"/>
        <v>No</v>
      </c>
      <c r="O986">
        <v>27.75</v>
      </c>
      <c r="P986" t="str">
        <f t="shared" si="62"/>
        <v>Over Weight</v>
      </c>
      <c r="Q986">
        <v>9.8800000000000008</v>
      </c>
      <c r="R986" t="str">
        <f t="shared" si="63"/>
        <v>Diabetes</v>
      </c>
      <c r="S986" t="s">
        <v>2380</v>
      </c>
      <c r="T986" t="s">
        <v>2380</v>
      </c>
      <c r="U986">
        <v>0</v>
      </c>
    </row>
    <row r="987" spans="1:21" x14ac:dyDescent="0.3">
      <c r="A987" t="s">
        <v>1386</v>
      </c>
      <c r="B987">
        <v>42.46</v>
      </c>
      <c r="C987">
        <v>4.1100000000000003</v>
      </c>
      <c r="D987" t="s">
        <v>2380</v>
      </c>
      <c r="E987" t="s">
        <v>2380</v>
      </c>
      <c r="F987" t="s">
        <v>2380</v>
      </c>
      <c r="G987">
        <v>0</v>
      </c>
      <c r="H987" t="s">
        <v>2380</v>
      </c>
      <c r="L987" t="s">
        <v>1386</v>
      </c>
      <c r="M987" t="str">
        <f t="shared" si="60"/>
        <v>No</v>
      </c>
      <c r="N987" t="str">
        <f t="shared" si="61"/>
        <v>No</v>
      </c>
      <c r="O987">
        <v>42.46</v>
      </c>
      <c r="P987" t="str">
        <f t="shared" si="62"/>
        <v>Obesity</v>
      </c>
      <c r="Q987">
        <v>4.1100000000000003</v>
      </c>
      <c r="R987" t="str">
        <f t="shared" si="63"/>
        <v>Normal</v>
      </c>
      <c r="S987" t="s">
        <v>2380</v>
      </c>
      <c r="T987" t="s">
        <v>2380</v>
      </c>
      <c r="U987">
        <v>0</v>
      </c>
    </row>
    <row r="988" spans="1:21" x14ac:dyDescent="0.3">
      <c r="A988" t="s">
        <v>1385</v>
      </c>
      <c r="B988">
        <v>54.47</v>
      </c>
      <c r="C988">
        <v>7.48</v>
      </c>
      <c r="D988" t="s">
        <v>2380</v>
      </c>
      <c r="E988" t="s">
        <v>2380</v>
      </c>
      <c r="F988" t="s">
        <v>2380</v>
      </c>
      <c r="G988">
        <v>0</v>
      </c>
      <c r="H988" t="s">
        <v>2380</v>
      </c>
      <c r="L988" t="s">
        <v>1385</v>
      </c>
      <c r="M988" t="str">
        <f t="shared" si="60"/>
        <v>No</v>
      </c>
      <c r="N988" t="str">
        <f t="shared" si="61"/>
        <v>No</v>
      </c>
      <c r="O988">
        <v>54.47</v>
      </c>
      <c r="P988" t="str">
        <f t="shared" si="62"/>
        <v>Obesity</v>
      </c>
      <c r="Q988">
        <v>7.48</v>
      </c>
      <c r="R988" t="str">
        <f t="shared" si="63"/>
        <v>Diabetes</v>
      </c>
      <c r="S988" t="s">
        <v>2380</v>
      </c>
      <c r="T988" t="s">
        <v>2380</v>
      </c>
      <c r="U988">
        <v>0</v>
      </c>
    </row>
    <row r="989" spans="1:21" x14ac:dyDescent="0.3">
      <c r="A989" t="s">
        <v>1384</v>
      </c>
      <c r="B989">
        <v>24.93</v>
      </c>
      <c r="C989">
        <v>9.18</v>
      </c>
      <c r="D989" t="s">
        <v>2381</v>
      </c>
      <c r="E989" t="s">
        <v>2380</v>
      </c>
      <c r="F989" t="s">
        <v>2382</v>
      </c>
      <c r="G989">
        <v>1</v>
      </c>
      <c r="H989" t="s">
        <v>2380</v>
      </c>
      <c r="L989" t="s">
        <v>1384</v>
      </c>
      <c r="M989" t="str">
        <f t="shared" si="60"/>
        <v>Yes</v>
      </c>
      <c r="N989" t="str">
        <f t="shared" si="61"/>
        <v>No</v>
      </c>
      <c r="O989">
        <v>24.93</v>
      </c>
      <c r="P989" t="str">
        <f t="shared" si="62"/>
        <v>Normal Weight</v>
      </c>
      <c r="Q989">
        <v>9.18</v>
      </c>
      <c r="R989" t="str">
        <f t="shared" si="63"/>
        <v>Diabetes</v>
      </c>
      <c r="S989" t="s">
        <v>2380</v>
      </c>
      <c r="T989" t="s">
        <v>2382</v>
      </c>
      <c r="U989">
        <v>1</v>
      </c>
    </row>
    <row r="990" spans="1:21" x14ac:dyDescent="0.3">
      <c r="A990" t="s">
        <v>1383</v>
      </c>
      <c r="B990">
        <v>48.12</v>
      </c>
      <c r="C990">
        <v>4.51</v>
      </c>
      <c r="D990" t="s">
        <v>2381</v>
      </c>
      <c r="E990" t="s">
        <v>2380</v>
      </c>
      <c r="F990" t="s">
        <v>2380</v>
      </c>
      <c r="G990">
        <v>1</v>
      </c>
      <c r="H990" t="s">
        <v>2380</v>
      </c>
      <c r="L990" t="s">
        <v>1383</v>
      </c>
      <c r="M990" t="str">
        <f t="shared" si="60"/>
        <v>Yes</v>
      </c>
      <c r="N990" t="str">
        <f t="shared" si="61"/>
        <v>No</v>
      </c>
      <c r="O990">
        <v>48.12</v>
      </c>
      <c r="P990" t="str">
        <f t="shared" si="62"/>
        <v>Obesity</v>
      </c>
      <c r="Q990">
        <v>4.51</v>
      </c>
      <c r="R990" t="str">
        <f t="shared" si="63"/>
        <v>Normal</v>
      </c>
      <c r="S990" t="s">
        <v>2380</v>
      </c>
      <c r="T990" t="s">
        <v>2380</v>
      </c>
      <c r="U990">
        <v>1</v>
      </c>
    </row>
    <row r="991" spans="1:21" x14ac:dyDescent="0.3">
      <c r="A991" t="s">
        <v>1382</v>
      </c>
      <c r="B991">
        <v>24.91</v>
      </c>
      <c r="C991">
        <v>7.33</v>
      </c>
      <c r="D991" t="s">
        <v>2381</v>
      </c>
      <c r="E991" t="s">
        <v>2380</v>
      </c>
      <c r="F991" t="s">
        <v>2382</v>
      </c>
      <c r="G991">
        <v>1</v>
      </c>
      <c r="H991" t="s">
        <v>2380</v>
      </c>
      <c r="L991" t="s">
        <v>1382</v>
      </c>
      <c r="M991" t="str">
        <f t="shared" si="60"/>
        <v>Yes</v>
      </c>
      <c r="N991" t="str">
        <f t="shared" si="61"/>
        <v>No</v>
      </c>
      <c r="O991">
        <v>24.91</v>
      </c>
      <c r="P991" t="str">
        <f t="shared" si="62"/>
        <v>Normal Weight</v>
      </c>
      <c r="Q991">
        <v>7.33</v>
      </c>
      <c r="R991" t="str">
        <f t="shared" si="63"/>
        <v>Diabetes</v>
      </c>
      <c r="S991" t="s">
        <v>2380</v>
      </c>
      <c r="T991" t="s">
        <v>2382</v>
      </c>
      <c r="U991">
        <v>1</v>
      </c>
    </row>
    <row r="992" spans="1:21" x14ac:dyDescent="0.3">
      <c r="A992" t="s">
        <v>1381</v>
      </c>
      <c r="B992">
        <v>27.645</v>
      </c>
      <c r="C992">
        <v>10.56</v>
      </c>
      <c r="D992" t="s">
        <v>2380</v>
      </c>
      <c r="E992" t="s">
        <v>2380</v>
      </c>
      <c r="F992" t="s">
        <v>2380</v>
      </c>
      <c r="G992">
        <v>0</v>
      </c>
      <c r="H992" t="s">
        <v>2380</v>
      </c>
      <c r="L992" t="s">
        <v>1381</v>
      </c>
      <c r="M992" t="str">
        <f t="shared" si="60"/>
        <v>No</v>
      </c>
      <c r="N992" t="str">
        <f t="shared" si="61"/>
        <v>No</v>
      </c>
      <c r="O992">
        <v>27.645</v>
      </c>
      <c r="P992" t="str">
        <f t="shared" si="62"/>
        <v>Over Weight</v>
      </c>
      <c r="Q992">
        <v>10.56</v>
      </c>
      <c r="R992" t="str">
        <f t="shared" si="63"/>
        <v>Diabetes</v>
      </c>
      <c r="S992" t="s">
        <v>2380</v>
      </c>
      <c r="T992" t="s">
        <v>2380</v>
      </c>
      <c r="U992">
        <v>0</v>
      </c>
    </row>
    <row r="993" spans="1:21" x14ac:dyDescent="0.3">
      <c r="A993" t="s">
        <v>1380</v>
      </c>
      <c r="B993">
        <v>33.700000000000003</v>
      </c>
      <c r="C993">
        <v>4.01</v>
      </c>
      <c r="D993" t="s">
        <v>2380</v>
      </c>
      <c r="E993" t="s">
        <v>2380</v>
      </c>
      <c r="F993" t="s">
        <v>2380</v>
      </c>
      <c r="G993">
        <v>2</v>
      </c>
      <c r="H993" t="s">
        <v>2380</v>
      </c>
      <c r="L993" t="s">
        <v>1380</v>
      </c>
      <c r="M993" t="str">
        <f t="shared" si="60"/>
        <v>No</v>
      </c>
      <c r="N993" t="str">
        <f t="shared" si="61"/>
        <v>No</v>
      </c>
      <c r="O993">
        <v>33.700000000000003</v>
      </c>
      <c r="P993" t="str">
        <f t="shared" si="62"/>
        <v>Obesity</v>
      </c>
      <c r="Q993">
        <v>4.01</v>
      </c>
      <c r="R993" t="str">
        <f t="shared" si="63"/>
        <v>Normal</v>
      </c>
      <c r="S993" t="s">
        <v>2380</v>
      </c>
      <c r="T993" t="s">
        <v>2380</v>
      </c>
      <c r="U993">
        <v>2</v>
      </c>
    </row>
    <row r="994" spans="1:21" x14ac:dyDescent="0.3">
      <c r="A994" t="s">
        <v>1379</v>
      </c>
      <c r="B994">
        <v>38.93</v>
      </c>
      <c r="C994">
        <v>5.64</v>
      </c>
      <c r="D994" t="s">
        <v>2381</v>
      </c>
      <c r="E994" t="s">
        <v>2380</v>
      </c>
      <c r="F994" t="s">
        <v>2380</v>
      </c>
      <c r="G994">
        <v>1</v>
      </c>
      <c r="H994" t="s">
        <v>2380</v>
      </c>
      <c r="L994" t="s">
        <v>1379</v>
      </c>
      <c r="M994" t="str">
        <f t="shared" si="60"/>
        <v>Yes</v>
      </c>
      <c r="N994" t="str">
        <f t="shared" si="61"/>
        <v>No</v>
      </c>
      <c r="O994">
        <v>38.93</v>
      </c>
      <c r="P994" t="str">
        <f t="shared" si="62"/>
        <v>Obesity</v>
      </c>
      <c r="Q994">
        <v>5.64</v>
      </c>
      <c r="R994" t="str">
        <f t="shared" si="63"/>
        <v>Normal</v>
      </c>
      <c r="S994" t="s">
        <v>2380</v>
      </c>
      <c r="T994" t="s">
        <v>2380</v>
      </c>
      <c r="U994">
        <v>1</v>
      </c>
    </row>
    <row r="995" spans="1:21" x14ac:dyDescent="0.3">
      <c r="A995" t="s">
        <v>1378</v>
      </c>
      <c r="B995">
        <v>32.774999999999999</v>
      </c>
      <c r="C995">
        <v>8.02</v>
      </c>
      <c r="D995" t="s">
        <v>2381</v>
      </c>
      <c r="E995" t="s">
        <v>2380</v>
      </c>
      <c r="F995" t="s">
        <v>2380</v>
      </c>
      <c r="G995">
        <v>2</v>
      </c>
      <c r="H995" t="s">
        <v>2380</v>
      </c>
      <c r="L995" t="s">
        <v>1378</v>
      </c>
      <c r="M995" t="str">
        <f t="shared" si="60"/>
        <v>Yes</v>
      </c>
      <c r="N995" t="str">
        <f t="shared" si="61"/>
        <v>No</v>
      </c>
      <c r="O995">
        <v>32.774999999999999</v>
      </c>
      <c r="P995" t="str">
        <f t="shared" si="62"/>
        <v>Obesity</v>
      </c>
      <c r="Q995">
        <v>8.02</v>
      </c>
      <c r="R995" t="str">
        <f t="shared" si="63"/>
        <v>Diabetes</v>
      </c>
      <c r="S995" t="s">
        <v>2380</v>
      </c>
      <c r="T995" t="s">
        <v>2380</v>
      </c>
      <c r="U995">
        <v>2</v>
      </c>
    </row>
    <row r="996" spans="1:21" x14ac:dyDescent="0.3">
      <c r="A996" t="s">
        <v>1377</v>
      </c>
      <c r="B996">
        <v>29.83</v>
      </c>
      <c r="C996">
        <v>7.2</v>
      </c>
      <c r="D996" t="s">
        <v>2381</v>
      </c>
      <c r="E996" t="s">
        <v>2380</v>
      </c>
      <c r="F996" t="s">
        <v>2380</v>
      </c>
      <c r="G996">
        <v>0</v>
      </c>
      <c r="H996" t="s">
        <v>2380</v>
      </c>
      <c r="L996" t="s">
        <v>1377</v>
      </c>
      <c r="M996" t="str">
        <f t="shared" si="60"/>
        <v>Yes</v>
      </c>
      <c r="N996" t="str">
        <f t="shared" si="61"/>
        <v>No</v>
      </c>
      <c r="O996">
        <v>29.83</v>
      </c>
      <c r="P996" t="str">
        <f t="shared" si="62"/>
        <v>Over Weight</v>
      </c>
      <c r="Q996">
        <v>7.2</v>
      </c>
      <c r="R996" t="str">
        <f t="shared" si="63"/>
        <v>Diabetes</v>
      </c>
      <c r="S996" t="s">
        <v>2380</v>
      </c>
      <c r="T996" t="s">
        <v>2380</v>
      </c>
      <c r="U996">
        <v>0</v>
      </c>
    </row>
    <row r="997" spans="1:21" x14ac:dyDescent="0.3">
      <c r="A997" t="s">
        <v>1376</v>
      </c>
      <c r="B997">
        <v>28.31</v>
      </c>
      <c r="C997">
        <v>4.55</v>
      </c>
      <c r="D997" t="s">
        <v>2380</v>
      </c>
      <c r="E997" t="s">
        <v>2381</v>
      </c>
      <c r="F997" t="s">
        <v>2380</v>
      </c>
      <c r="G997">
        <v>1</v>
      </c>
      <c r="H997" t="s">
        <v>2380</v>
      </c>
      <c r="L997" t="s">
        <v>1376</v>
      </c>
      <c r="M997" t="str">
        <f t="shared" si="60"/>
        <v>No</v>
      </c>
      <c r="N997" t="str">
        <f t="shared" si="61"/>
        <v>No</v>
      </c>
      <c r="O997">
        <v>28.31</v>
      </c>
      <c r="P997" t="str">
        <f t="shared" si="62"/>
        <v>Over Weight</v>
      </c>
      <c r="Q997">
        <v>4.55</v>
      </c>
      <c r="R997" t="str">
        <f t="shared" si="63"/>
        <v>Normal</v>
      </c>
      <c r="S997" t="s">
        <v>2381</v>
      </c>
      <c r="T997" t="s">
        <v>2380</v>
      </c>
      <c r="U997">
        <v>1</v>
      </c>
    </row>
    <row r="998" spans="1:21" x14ac:dyDescent="0.3">
      <c r="A998" t="s">
        <v>1375</v>
      </c>
      <c r="B998">
        <v>29.79</v>
      </c>
      <c r="C998">
        <v>9.0299999999999994</v>
      </c>
      <c r="D998" t="s">
        <v>2380</v>
      </c>
      <c r="E998" t="s">
        <v>2380</v>
      </c>
      <c r="F998" t="s">
        <v>2380</v>
      </c>
      <c r="G998">
        <v>0</v>
      </c>
      <c r="H998" t="s">
        <v>2380</v>
      </c>
      <c r="L998" t="s">
        <v>1375</v>
      </c>
      <c r="M998" t="str">
        <f t="shared" si="60"/>
        <v>No</v>
      </c>
      <c r="N998" t="str">
        <f t="shared" si="61"/>
        <v>No</v>
      </c>
      <c r="O998">
        <v>29.79</v>
      </c>
      <c r="P998" t="str">
        <f t="shared" si="62"/>
        <v>Over Weight</v>
      </c>
      <c r="Q998">
        <v>9.0299999999999994</v>
      </c>
      <c r="R998" t="str">
        <f t="shared" si="63"/>
        <v>Diabetes</v>
      </c>
      <c r="S998" t="s">
        <v>2380</v>
      </c>
      <c r="T998" t="s">
        <v>2380</v>
      </c>
      <c r="U998">
        <v>0</v>
      </c>
    </row>
    <row r="999" spans="1:21" x14ac:dyDescent="0.3">
      <c r="A999" t="s">
        <v>1374</v>
      </c>
      <c r="B999">
        <v>36.6</v>
      </c>
      <c r="C999">
        <v>5.2</v>
      </c>
      <c r="D999" t="s">
        <v>2381</v>
      </c>
      <c r="E999" t="s">
        <v>2380</v>
      </c>
      <c r="F999" t="s">
        <v>2382</v>
      </c>
      <c r="G999">
        <v>1</v>
      </c>
      <c r="H999" t="s">
        <v>2380</v>
      </c>
      <c r="L999" t="s">
        <v>1374</v>
      </c>
      <c r="M999" t="str">
        <f t="shared" si="60"/>
        <v>Yes</v>
      </c>
      <c r="N999" t="str">
        <f t="shared" si="61"/>
        <v>No</v>
      </c>
      <c r="O999">
        <v>36.6</v>
      </c>
      <c r="P999" t="str">
        <f t="shared" si="62"/>
        <v>Obesity</v>
      </c>
      <c r="Q999">
        <v>5.2</v>
      </c>
      <c r="R999" t="str">
        <f t="shared" si="63"/>
        <v>Normal</v>
      </c>
      <c r="S999" t="s">
        <v>2380</v>
      </c>
      <c r="T999" t="s">
        <v>2382</v>
      </c>
      <c r="U999">
        <v>1</v>
      </c>
    </row>
    <row r="1000" spans="1:21" x14ac:dyDescent="0.3">
      <c r="A1000" t="s">
        <v>1373</v>
      </c>
      <c r="B1000">
        <v>35.93</v>
      </c>
      <c r="C1000">
        <v>8.3000000000000007</v>
      </c>
      <c r="D1000" t="s">
        <v>2381</v>
      </c>
      <c r="E1000" t="s">
        <v>2380</v>
      </c>
      <c r="F1000" t="s">
        <v>2380</v>
      </c>
      <c r="G1000">
        <v>0</v>
      </c>
      <c r="H1000" t="s">
        <v>2380</v>
      </c>
      <c r="L1000" t="s">
        <v>1373</v>
      </c>
      <c r="M1000" t="str">
        <f t="shared" si="60"/>
        <v>Yes</v>
      </c>
      <c r="N1000" t="str">
        <f t="shared" si="61"/>
        <v>No</v>
      </c>
      <c r="O1000">
        <v>35.93</v>
      </c>
      <c r="P1000" t="str">
        <f t="shared" si="62"/>
        <v>Obesity</v>
      </c>
      <c r="Q1000">
        <v>8.3000000000000007</v>
      </c>
      <c r="R1000" t="str">
        <f t="shared" si="63"/>
        <v>Diabetes</v>
      </c>
      <c r="S1000" t="s">
        <v>2380</v>
      </c>
      <c r="T1000" t="s">
        <v>2380</v>
      </c>
      <c r="U1000">
        <v>0</v>
      </c>
    </row>
    <row r="1001" spans="1:21" x14ac:dyDescent="0.3">
      <c r="A1001" t="s">
        <v>1372</v>
      </c>
      <c r="B1001">
        <v>28.6</v>
      </c>
      <c r="C1001">
        <v>5.56</v>
      </c>
      <c r="D1001" t="s">
        <v>2381</v>
      </c>
      <c r="E1001" t="s">
        <v>2380</v>
      </c>
      <c r="F1001" t="s">
        <v>2382</v>
      </c>
      <c r="G1001">
        <v>1</v>
      </c>
      <c r="H1001" t="s">
        <v>2380</v>
      </c>
      <c r="L1001" t="s">
        <v>1372</v>
      </c>
      <c r="M1001" t="str">
        <f t="shared" si="60"/>
        <v>Yes</v>
      </c>
      <c r="N1001" t="str">
        <f t="shared" si="61"/>
        <v>No</v>
      </c>
      <c r="O1001">
        <v>28.6</v>
      </c>
      <c r="P1001" t="str">
        <f t="shared" si="62"/>
        <v>Over Weight</v>
      </c>
      <c r="Q1001">
        <v>5.56</v>
      </c>
      <c r="R1001" t="str">
        <f t="shared" si="63"/>
        <v>Normal</v>
      </c>
      <c r="S1001" t="s">
        <v>2380</v>
      </c>
      <c r="T1001" t="s">
        <v>2382</v>
      </c>
      <c r="U1001">
        <v>1</v>
      </c>
    </row>
    <row r="1002" spans="1:21" x14ac:dyDescent="0.3">
      <c r="A1002" t="s">
        <v>1371</v>
      </c>
      <c r="B1002">
        <v>39.17</v>
      </c>
      <c r="C1002">
        <v>4.1500000000000004</v>
      </c>
      <c r="D1002" t="s">
        <v>2380</v>
      </c>
      <c r="E1002" t="s">
        <v>2380</v>
      </c>
      <c r="F1002" t="s">
        <v>2380</v>
      </c>
      <c r="G1002">
        <v>0</v>
      </c>
      <c r="H1002" t="s">
        <v>2380</v>
      </c>
      <c r="L1002" t="s">
        <v>1371</v>
      </c>
      <c r="M1002" t="str">
        <f t="shared" si="60"/>
        <v>No</v>
      </c>
      <c r="N1002" t="str">
        <f t="shared" si="61"/>
        <v>No</v>
      </c>
      <c r="O1002">
        <v>39.17</v>
      </c>
      <c r="P1002" t="str">
        <f t="shared" si="62"/>
        <v>Obesity</v>
      </c>
      <c r="Q1002">
        <v>4.1500000000000004</v>
      </c>
      <c r="R1002" t="str">
        <f t="shared" si="63"/>
        <v>Normal</v>
      </c>
      <c r="S1002" t="s">
        <v>2380</v>
      </c>
      <c r="T1002" t="s">
        <v>2380</v>
      </c>
      <c r="U1002">
        <v>0</v>
      </c>
    </row>
    <row r="1003" spans="1:21" x14ac:dyDescent="0.3">
      <c r="A1003" t="s">
        <v>1370</v>
      </c>
      <c r="B1003">
        <v>26.41</v>
      </c>
      <c r="C1003">
        <v>5.99</v>
      </c>
      <c r="D1003" t="s">
        <v>2381</v>
      </c>
      <c r="E1003" t="s">
        <v>2380</v>
      </c>
      <c r="F1003" t="s">
        <v>2382</v>
      </c>
      <c r="G1003">
        <v>1</v>
      </c>
      <c r="H1003" t="s">
        <v>2380</v>
      </c>
      <c r="L1003" t="s">
        <v>1370</v>
      </c>
      <c r="M1003" t="str">
        <f t="shared" si="60"/>
        <v>Yes</v>
      </c>
      <c r="N1003" t="str">
        <f t="shared" si="61"/>
        <v>No</v>
      </c>
      <c r="O1003">
        <v>26.41</v>
      </c>
      <c r="P1003" t="str">
        <f t="shared" si="62"/>
        <v>Over Weight</v>
      </c>
      <c r="Q1003">
        <v>5.99</v>
      </c>
      <c r="R1003" t="str">
        <f t="shared" si="63"/>
        <v>Prediabetes</v>
      </c>
      <c r="S1003" t="s">
        <v>2380</v>
      </c>
      <c r="T1003" t="s">
        <v>2382</v>
      </c>
      <c r="U1003">
        <v>1</v>
      </c>
    </row>
    <row r="1004" spans="1:21" x14ac:dyDescent="0.3">
      <c r="A1004" t="s">
        <v>1369</v>
      </c>
      <c r="B1004">
        <v>30.63</v>
      </c>
      <c r="C1004">
        <v>5.8</v>
      </c>
      <c r="D1004" t="s">
        <v>2381</v>
      </c>
      <c r="E1004" t="s">
        <v>2380</v>
      </c>
      <c r="F1004" t="s">
        <v>2380</v>
      </c>
      <c r="G1004">
        <v>0</v>
      </c>
      <c r="H1004" t="s">
        <v>2380</v>
      </c>
      <c r="L1004" t="s">
        <v>1369</v>
      </c>
      <c r="M1004" t="str">
        <f t="shared" si="60"/>
        <v>Yes</v>
      </c>
      <c r="N1004" t="str">
        <f t="shared" si="61"/>
        <v>No</v>
      </c>
      <c r="O1004">
        <v>30.63</v>
      </c>
      <c r="P1004" t="str">
        <f t="shared" si="62"/>
        <v>Obesity</v>
      </c>
      <c r="Q1004">
        <v>5.8</v>
      </c>
      <c r="R1004" t="str">
        <f t="shared" si="63"/>
        <v>Prediabetes</v>
      </c>
      <c r="S1004" t="s">
        <v>2380</v>
      </c>
      <c r="T1004" t="s">
        <v>2380</v>
      </c>
      <c r="U1004">
        <v>0</v>
      </c>
    </row>
    <row r="1005" spans="1:21" x14ac:dyDescent="0.3">
      <c r="A1005" t="s">
        <v>1368</v>
      </c>
      <c r="B1005">
        <v>31.73</v>
      </c>
      <c r="C1005">
        <v>7.32</v>
      </c>
      <c r="D1005" t="s">
        <v>2381</v>
      </c>
      <c r="E1005" t="s">
        <v>2380</v>
      </c>
      <c r="F1005" t="s">
        <v>2380</v>
      </c>
      <c r="G1005">
        <v>2</v>
      </c>
      <c r="H1005" t="s">
        <v>2380</v>
      </c>
      <c r="L1005" t="s">
        <v>1368</v>
      </c>
      <c r="M1005" t="str">
        <f t="shared" si="60"/>
        <v>Yes</v>
      </c>
      <c r="N1005" t="str">
        <f t="shared" si="61"/>
        <v>No</v>
      </c>
      <c r="O1005">
        <v>31.73</v>
      </c>
      <c r="P1005" t="str">
        <f t="shared" si="62"/>
        <v>Obesity</v>
      </c>
      <c r="Q1005">
        <v>7.32</v>
      </c>
      <c r="R1005" t="str">
        <f t="shared" si="63"/>
        <v>Diabetes</v>
      </c>
      <c r="S1005" t="s">
        <v>2380</v>
      </c>
      <c r="T1005" t="s">
        <v>2380</v>
      </c>
      <c r="U1005">
        <v>2</v>
      </c>
    </row>
    <row r="1006" spans="1:21" x14ac:dyDescent="0.3">
      <c r="A1006" t="s">
        <v>1367</v>
      </c>
      <c r="B1006">
        <v>30.7</v>
      </c>
      <c r="C1006">
        <v>5.16</v>
      </c>
      <c r="D1006" t="s">
        <v>2380</v>
      </c>
      <c r="E1006" t="s">
        <v>2380</v>
      </c>
      <c r="F1006" t="s">
        <v>2380</v>
      </c>
      <c r="G1006">
        <v>2</v>
      </c>
      <c r="H1006" t="s">
        <v>2380</v>
      </c>
      <c r="L1006" t="s">
        <v>1367</v>
      </c>
      <c r="M1006" t="str">
        <f t="shared" si="60"/>
        <v>No</v>
      </c>
      <c r="N1006" t="str">
        <f t="shared" si="61"/>
        <v>No</v>
      </c>
      <c r="O1006">
        <v>30.7</v>
      </c>
      <c r="P1006" t="str">
        <f t="shared" si="62"/>
        <v>Obesity</v>
      </c>
      <c r="Q1006">
        <v>5.16</v>
      </c>
      <c r="R1006" t="str">
        <f t="shared" si="63"/>
        <v>Normal</v>
      </c>
      <c r="S1006" t="s">
        <v>2380</v>
      </c>
      <c r="T1006" t="s">
        <v>2380</v>
      </c>
      <c r="U1006">
        <v>2</v>
      </c>
    </row>
    <row r="1007" spans="1:21" x14ac:dyDescent="0.3">
      <c r="A1007" t="s">
        <v>1366</v>
      </c>
      <c r="B1007">
        <v>25.934999999999999</v>
      </c>
      <c r="C1007">
        <v>5.96</v>
      </c>
      <c r="D1007" t="s">
        <v>2381</v>
      </c>
      <c r="E1007" t="s">
        <v>2380</v>
      </c>
      <c r="F1007" t="s">
        <v>2380</v>
      </c>
      <c r="G1007">
        <v>2</v>
      </c>
      <c r="H1007" t="s">
        <v>2380</v>
      </c>
      <c r="L1007" t="s">
        <v>1366</v>
      </c>
      <c r="M1007" t="str">
        <f t="shared" si="60"/>
        <v>Yes</v>
      </c>
      <c r="N1007" t="str">
        <f t="shared" si="61"/>
        <v>No</v>
      </c>
      <c r="O1007">
        <v>25.934999999999999</v>
      </c>
      <c r="P1007" t="str">
        <f t="shared" si="62"/>
        <v>Over Weight</v>
      </c>
      <c r="Q1007">
        <v>5.96</v>
      </c>
      <c r="R1007" t="str">
        <f t="shared" si="63"/>
        <v>Prediabetes</v>
      </c>
      <c r="S1007" t="s">
        <v>2380</v>
      </c>
      <c r="T1007" t="s">
        <v>2380</v>
      </c>
      <c r="U1007">
        <v>2</v>
      </c>
    </row>
    <row r="1008" spans="1:21" x14ac:dyDescent="0.3">
      <c r="A1008" t="s">
        <v>1365</v>
      </c>
      <c r="B1008">
        <v>35.9</v>
      </c>
      <c r="C1008">
        <v>4.8499999999999996</v>
      </c>
      <c r="D1008" t="s">
        <v>2381</v>
      </c>
      <c r="E1008" t="s">
        <v>2380</v>
      </c>
      <c r="F1008" t="s">
        <v>2382</v>
      </c>
      <c r="G1008">
        <v>1</v>
      </c>
      <c r="H1008" t="s">
        <v>2380</v>
      </c>
      <c r="L1008" t="s">
        <v>1365</v>
      </c>
      <c r="M1008" t="str">
        <f t="shared" si="60"/>
        <v>Yes</v>
      </c>
      <c r="N1008" t="str">
        <f t="shared" si="61"/>
        <v>No</v>
      </c>
      <c r="O1008">
        <v>35.9</v>
      </c>
      <c r="P1008" t="str">
        <f t="shared" si="62"/>
        <v>Obesity</v>
      </c>
      <c r="Q1008">
        <v>4.8499999999999996</v>
      </c>
      <c r="R1008" t="str">
        <f t="shared" si="63"/>
        <v>Normal</v>
      </c>
      <c r="S1008" t="s">
        <v>2380</v>
      </c>
      <c r="T1008" t="s">
        <v>2382</v>
      </c>
      <c r="U1008">
        <v>1</v>
      </c>
    </row>
    <row r="1009" spans="1:21" x14ac:dyDescent="0.3">
      <c r="A1009" t="s">
        <v>1364</v>
      </c>
      <c r="B1009">
        <v>26.7</v>
      </c>
      <c r="C1009">
        <v>5.09</v>
      </c>
      <c r="D1009" t="s">
        <v>2381</v>
      </c>
      <c r="E1009" t="s">
        <v>2380</v>
      </c>
      <c r="F1009" t="s">
        <v>2382</v>
      </c>
      <c r="G1009">
        <v>1</v>
      </c>
      <c r="H1009" t="s">
        <v>2380</v>
      </c>
      <c r="L1009" t="s">
        <v>1364</v>
      </c>
      <c r="M1009" t="str">
        <f t="shared" si="60"/>
        <v>Yes</v>
      </c>
      <c r="N1009" t="str">
        <f t="shared" si="61"/>
        <v>No</v>
      </c>
      <c r="O1009">
        <v>26.7</v>
      </c>
      <c r="P1009" t="str">
        <f t="shared" si="62"/>
        <v>Over Weight</v>
      </c>
      <c r="Q1009">
        <v>5.09</v>
      </c>
      <c r="R1009" t="str">
        <f t="shared" si="63"/>
        <v>Normal</v>
      </c>
      <c r="S1009" t="s">
        <v>2380</v>
      </c>
      <c r="T1009" t="s">
        <v>2382</v>
      </c>
      <c r="U1009">
        <v>1</v>
      </c>
    </row>
    <row r="1010" spans="1:21" x14ac:dyDescent="0.3">
      <c r="A1010" t="s">
        <v>1363</v>
      </c>
      <c r="B1010">
        <v>33.71</v>
      </c>
      <c r="C1010">
        <v>4.9400000000000004</v>
      </c>
      <c r="D1010" t="s">
        <v>2380</v>
      </c>
      <c r="E1010" t="s">
        <v>2380</v>
      </c>
      <c r="F1010" t="s">
        <v>2380</v>
      </c>
      <c r="G1010">
        <v>0</v>
      </c>
      <c r="H1010" t="s">
        <v>2380</v>
      </c>
      <c r="L1010" t="s">
        <v>1363</v>
      </c>
      <c r="M1010" t="str">
        <f t="shared" si="60"/>
        <v>No</v>
      </c>
      <c r="N1010" t="str">
        <f t="shared" si="61"/>
        <v>No</v>
      </c>
      <c r="O1010">
        <v>33.71</v>
      </c>
      <c r="P1010" t="str">
        <f t="shared" si="62"/>
        <v>Obesity</v>
      </c>
      <c r="Q1010">
        <v>4.9400000000000004</v>
      </c>
      <c r="R1010" t="str">
        <f t="shared" si="63"/>
        <v>Normal</v>
      </c>
      <c r="S1010" t="s">
        <v>2380</v>
      </c>
      <c r="T1010" t="s">
        <v>2380</v>
      </c>
      <c r="U1010">
        <v>0</v>
      </c>
    </row>
    <row r="1011" spans="1:21" x14ac:dyDescent="0.3">
      <c r="A1011" t="s">
        <v>1362</v>
      </c>
      <c r="B1011">
        <v>41.91</v>
      </c>
      <c r="C1011">
        <v>4.92</v>
      </c>
      <c r="D1011" t="s">
        <v>2381</v>
      </c>
      <c r="E1011" t="s">
        <v>2380</v>
      </c>
      <c r="F1011" t="s">
        <v>2380</v>
      </c>
      <c r="G1011">
        <v>2</v>
      </c>
      <c r="H1011" t="s">
        <v>2380</v>
      </c>
      <c r="L1011" t="s">
        <v>1362</v>
      </c>
      <c r="M1011" t="str">
        <f t="shared" si="60"/>
        <v>Yes</v>
      </c>
      <c r="N1011" t="str">
        <f t="shared" si="61"/>
        <v>No</v>
      </c>
      <c r="O1011">
        <v>41.91</v>
      </c>
      <c r="P1011" t="str">
        <f t="shared" si="62"/>
        <v>Obesity</v>
      </c>
      <c r="Q1011">
        <v>4.92</v>
      </c>
      <c r="R1011" t="str">
        <f t="shared" si="63"/>
        <v>Normal</v>
      </c>
      <c r="S1011" t="s">
        <v>2380</v>
      </c>
      <c r="T1011" t="s">
        <v>2380</v>
      </c>
      <c r="U1011">
        <v>2</v>
      </c>
    </row>
    <row r="1012" spans="1:21" x14ac:dyDescent="0.3">
      <c r="A1012" t="s">
        <v>1361</v>
      </c>
      <c r="B1012">
        <v>39.82</v>
      </c>
      <c r="C1012">
        <v>6.05</v>
      </c>
      <c r="D1012" t="s">
        <v>2381</v>
      </c>
      <c r="E1012" t="s">
        <v>2380</v>
      </c>
      <c r="F1012" t="s">
        <v>2380</v>
      </c>
      <c r="G1012">
        <v>2</v>
      </c>
      <c r="H1012" t="s">
        <v>2380</v>
      </c>
      <c r="L1012" t="s">
        <v>1361</v>
      </c>
      <c r="M1012" t="str">
        <f t="shared" si="60"/>
        <v>Yes</v>
      </c>
      <c r="N1012" t="str">
        <f t="shared" si="61"/>
        <v>No</v>
      </c>
      <c r="O1012">
        <v>39.82</v>
      </c>
      <c r="P1012" t="str">
        <f t="shared" si="62"/>
        <v>Obesity</v>
      </c>
      <c r="Q1012">
        <v>6.05</v>
      </c>
      <c r="R1012" t="str">
        <f t="shared" si="63"/>
        <v>Prediabetes</v>
      </c>
      <c r="S1012" t="s">
        <v>2380</v>
      </c>
      <c r="T1012" t="s">
        <v>2380</v>
      </c>
      <c r="U1012">
        <v>2</v>
      </c>
    </row>
    <row r="1013" spans="1:21" x14ac:dyDescent="0.3">
      <c r="A1013" t="s">
        <v>1360</v>
      </c>
      <c r="B1013">
        <v>28.12</v>
      </c>
      <c r="C1013">
        <v>4.67</v>
      </c>
      <c r="D1013" t="s">
        <v>2380</v>
      </c>
      <c r="E1013" t="s">
        <v>2380</v>
      </c>
      <c r="F1013" t="s">
        <v>2380</v>
      </c>
      <c r="G1013">
        <v>2</v>
      </c>
      <c r="H1013" t="s">
        <v>2380</v>
      </c>
      <c r="L1013" t="s">
        <v>1360</v>
      </c>
      <c r="M1013" t="str">
        <f t="shared" si="60"/>
        <v>No</v>
      </c>
      <c r="N1013" t="str">
        <f t="shared" si="61"/>
        <v>No</v>
      </c>
      <c r="O1013">
        <v>28.12</v>
      </c>
      <c r="P1013" t="str">
        <f t="shared" si="62"/>
        <v>Over Weight</v>
      </c>
      <c r="Q1013">
        <v>4.67</v>
      </c>
      <c r="R1013" t="str">
        <f t="shared" si="63"/>
        <v>Normal</v>
      </c>
      <c r="S1013" t="s">
        <v>2380</v>
      </c>
      <c r="T1013" t="s">
        <v>2380</v>
      </c>
      <c r="U1013">
        <v>2</v>
      </c>
    </row>
    <row r="1014" spans="1:21" x14ac:dyDescent="0.3">
      <c r="A1014" t="s">
        <v>1359</v>
      </c>
      <c r="B1014">
        <v>26.98</v>
      </c>
      <c r="C1014">
        <v>9.81</v>
      </c>
      <c r="D1014" t="s">
        <v>2381</v>
      </c>
      <c r="E1014" t="s">
        <v>2380</v>
      </c>
      <c r="F1014" t="s">
        <v>2380</v>
      </c>
      <c r="G1014">
        <v>0</v>
      </c>
      <c r="H1014" t="s">
        <v>2380</v>
      </c>
      <c r="L1014" t="s">
        <v>1359</v>
      </c>
      <c r="M1014" t="str">
        <f t="shared" si="60"/>
        <v>Yes</v>
      </c>
      <c r="N1014" t="str">
        <f t="shared" si="61"/>
        <v>No</v>
      </c>
      <c r="O1014">
        <v>26.98</v>
      </c>
      <c r="P1014" t="str">
        <f t="shared" si="62"/>
        <v>Over Weight</v>
      </c>
      <c r="Q1014">
        <v>9.81</v>
      </c>
      <c r="R1014" t="str">
        <f t="shared" si="63"/>
        <v>Diabetes</v>
      </c>
      <c r="S1014" t="s">
        <v>2380</v>
      </c>
      <c r="T1014" t="s">
        <v>2380</v>
      </c>
      <c r="U1014">
        <v>0</v>
      </c>
    </row>
    <row r="1015" spans="1:21" x14ac:dyDescent="0.3">
      <c r="A1015" t="s">
        <v>1358</v>
      </c>
      <c r="B1015">
        <v>27.2</v>
      </c>
      <c r="C1015">
        <v>6.06</v>
      </c>
      <c r="D1015" t="s">
        <v>2381</v>
      </c>
      <c r="E1015" t="s">
        <v>2380</v>
      </c>
      <c r="F1015" t="s">
        <v>2380</v>
      </c>
      <c r="G1015">
        <v>2</v>
      </c>
      <c r="H1015" t="s">
        <v>2380</v>
      </c>
      <c r="L1015" t="s">
        <v>1358</v>
      </c>
      <c r="M1015" t="str">
        <f t="shared" si="60"/>
        <v>Yes</v>
      </c>
      <c r="N1015" t="str">
        <f t="shared" si="61"/>
        <v>No</v>
      </c>
      <c r="O1015">
        <v>27.2</v>
      </c>
      <c r="P1015" t="str">
        <f t="shared" si="62"/>
        <v>Over Weight</v>
      </c>
      <c r="Q1015">
        <v>6.06</v>
      </c>
      <c r="R1015" t="str">
        <f t="shared" si="63"/>
        <v>Prediabetes</v>
      </c>
      <c r="S1015" t="s">
        <v>2380</v>
      </c>
      <c r="T1015" t="s">
        <v>2380</v>
      </c>
      <c r="U1015">
        <v>2</v>
      </c>
    </row>
    <row r="1016" spans="1:21" x14ac:dyDescent="0.3">
      <c r="A1016" t="s">
        <v>1357</v>
      </c>
      <c r="B1016">
        <v>25.3</v>
      </c>
      <c r="C1016">
        <v>5.19</v>
      </c>
      <c r="D1016" t="s">
        <v>2381</v>
      </c>
      <c r="E1016" t="s">
        <v>2380</v>
      </c>
      <c r="F1016" t="s">
        <v>2380</v>
      </c>
      <c r="G1016">
        <v>2</v>
      </c>
      <c r="H1016" t="s">
        <v>2380</v>
      </c>
      <c r="L1016" t="s">
        <v>1357</v>
      </c>
      <c r="M1016" t="str">
        <f t="shared" si="60"/>
        <v>Yes</v>
      </c>
      <c r="N1016" t="str">
        <f t="shared" si="61"/>
        <v>No</v>
      </c>
      <c r="O1016">
        <v>25.3</v>
      </c>
      <c r="P1016" t="str">
        <f t="shared" si="62"/>
        <v>Over Weight</v>
      </c>
      <c r="Q1016">
        <v>5.19</v>
      </c>
      <c r="R1016" t="str">
        <f t="shared" si="63"/>
        <v>Normal</v>
      </c>
      <c r="S1016" t="s">
        <v>2380</v>
      </c>
      <c r="T1016" t="s">
        <v>2380</v>
      </c>
      <c r="U1016">
        <v>2</v>
      </c>
    </row>
    <row r="1017" spans="1:21" x14ac:dyDescent="0.3">
      <c r="A1017" t="s">
        <v>1356</v>
      </c>
      <c r="B1017">
        <v>30.25</v>
      </c>
      <c r="C1017">
        <v>10.16</v>
      </c>
      <c r="D1017" t="s">
        <v>2380</v>
      </c>
      <c r="E1017" t="s">
        <v>2380</v>
      </c>
      <c r="F1017" t="s">
        <v>2380</v>
      </c>
      <c r="G1017">
        <v>0</v>
      </c>
      <c r="H1017" t="s">
        <v>2380</v>
      </c>
      <c r="L1017" t="s">
        <v>1356</v>
      </c>
      <c r="M1017" t="str">
        <f t="shared" si="60"/>
        <v>No</v>
      </c>
      <c r="N1017" t="str">
        <f t="shared" si="61"/>
        <v>No</v>
      </c>
      <c r="O1017">
        <v>30.25</v>
      </c>
      <c r="P1017" t="str">
        <f t="shared" si="62"/>
        <v>Obesity</v>
      </c>
      <c r="Q1017">
        <v>10.16</v>
      </c>
      <c r="R1017" t="str">
        <f t="shared" si="63"/>
        <v>Diabetes</v>
      </c>
      <c r="S1017" t="s">
        <v>2380</v>
      </c>
      <c r="T1017" t="s">
        <v>2380</v>
      </c>
      <c r="U1017">
        <v>0</v>
      </c>
    </row>
    <row r="1018" spans="1:21" x14ac:dyDescent="0.3">
      <c r="A1018" t="s">
        <v>1355</v>
      </c>
      <c r="B1018">
        <v>54</v>
      </c>
      <c r="C1018">
        <v>4.68</v>
      </c>
      <c r="D1018" t="s">
        <v>2381</v>
      </c>
      <c r="E1018" t="s">
        <v>2381</v>
      </c>
      <c r="F1018" t="s">
        <v>2380</v>
      </c>
      <c r="G1018">
        <v>2</v>
      </c>
      <c r="H1018" t="s">
        <v>2380</v>
      </c>
      <c r="L1018" t="s">
        <v>1355</v>
      </c>
      <c r="M1018" t="str">
        <f t="shared" si="60"/>
        <v>Yes</v>
      </c>
      <c r="N1018" t="str">
        <f t="shared" si="61"/>
        <v>No</v>
      </c>
      <c r="O1018">
        <v>54</v>
      </c>
      <c r="P1018" t="str">
        <f t="shared" si="62"/>
        <v>Obesity</v>
      </c>
      <c r="Q1018">
        <v>4.68</v>
      </c>
      <c r="R1018" t="str">
        <f t="shared" si="63"/>
        <v>Normal</v>
      </c>
      <c r="S1018" t="s">
        <v>2381</v>
      </c>
      <c r="T1018" t="s">
        <v>2380</v>
      </c>
      <c r="U1018">
        <v>2</v>
      </c>
    </row>
    <row r="1019" spans="1:21" x14ac:dyDescent="0.3">
      <c r="A1019" t="s">
        <v>1354</v>
      </c>
      <c r="B1019">
        <v>51.86</v>
      </c>
      <c r="C1019">
        <v>5.32</v>
      </c>
      <c r="D1019" t="s">
        <v>2381</v>
      </c>
      <c r="E1019" t="s">
        <v>2380</v>
      </c>
      <c r="F1019" t="s">
        <v>2380</v>
      </c>
      <c r="G1019">
        <v>0</v>
      </c>
      <c r="H1019" t="s">
        <v>2380</v>
      </c>
      <c r="L1019" t="s">
        <v>1354</v>
      </c>
      <c r="M1019" t="str">
        <f t="shared" si="60"/>
        <v>Yes</v>
      </c>
      <c r="N1019" t="str">
        <f t="shared" si="61"/>
        <v>No</v>
      </c>
      <c r="O1019">
        <v>51.86</v>
      </c>
      <c r="P1019" t="str">
        <f t="shared" si="62"/>
        <v>Obesity</v>
      </c>
      <c r="Q1019">
        <v>5.32</v>
      </c>
      <c r="R1019" t="str">
        <f t="shared" si="63"/>
        <v>Normal</v>
      </c>
      <c r="S1019" t="s">
        <v>2380</v>
      </c>
      <c r="T1019" t="s">
        <v>2380</v>
      </c>
      <c r="U1019">
        <v>0</v>
      </c>
    </row>
    <row r="1020" spans="1:21" x14ac:dyDescent="0.3">
      <c r="A1020" t="s">
        <v>1353</v>
      </c>
      <c r="B1020">
        <v>31.39</v>
      </c>
      <c r="C1020">
        <v>6.99</v>
      </c>
      <c r="D1020" t="s">
        <v>2380</v>
      </c>
      <c r="E1020" t="s">
        <v>2380</v>
      </c>
      <c r="F1020" t="s">
        <v>2380</v>
      </c>
      <c r="G1020">
        <v>0</v>
      </c>
      <c r="H1020" t="s">
        <v>2380</v>
      </c>
      <c r="L1020" t="s">
        <v>1353</v>
      </c>
      <c r="M1020" t="str">
        <f t="shared" si="60"/>
        <v>No</v>
      </c>
      <c r="N1020" t="str">
        <f t="shared" si="61"/>
        <v>No</v>
      </c>
      <c r="O1020">
        <v>31.39</v>
      </c>
      <c r="P1020" t="str">
        <f t="shared" si="62"/>
        <v>Obesity</v>
      </c>
      <c r="Q1020">
        <v>6.99</v>
      </c>
      <c r="R1020" t="str">
        <f t="shared" si="63"/>
        <v>Diabetes</v>
      </c>
      <c r="S1020" t="s">
        <v>2380</v>
      </c>
      <c r="T1020" t="s">
        <v>2380</v>
      </c>
      <c r="U1020">
        <v>0</v>
      </c>
    </row>
    <row r="1021" spans="1:21" x14ac:dyDescent="0.3">
      <c r="A1021" t="s">
        <v>1352</v>
      </c>
      <c r="B1021">
        <v>39.97</v>
      </c>
      <c r="C1021">
        <v>5.55</v>
      </c>
      <c r="D1021" t="s">
        <v>2380</v>
      </c>
      <c r="E1021" t="s">
        <v>2380</v>
      </c>
      <c r="F1021" t="s">
        <v>2380</v>
      </c>
      <c r="G1021">
        <v>0</v>
      </c>
      <c r="H1021" t="s">
        <v>2380</v>
      </c>
      <c r="L1021" t="s">
        <v>1352</v>
      </c>
      <c r="M1021" t="str">
        <f t="shared" si="60"/>
        <v>No</v>
      </c>
      <c r="N1021" t="str">
        <f t="shared" si="61"/>
        <v>No</v>
      </c>
      <c r="O1021">
        <v>39.97</v>
      </c>
      <c r="P1021" t="str">
        <f t="shared" si="62"/>
        <v>Obesity</v>
      </c>
      <c r="Q1021">
        <v>5.55</v>
      </c>
      <c r="R1021" t="str">
        <f t="shared" si="63"/>
        <v>Normal</v>
      </c>
      <c r="S1021" t="s">
        <v>2380</v>
      </c>
      <c r="T1021" t="s">
        <v>2380</v>
      </c>
      <c r="U1021">
        <v>0</v>
      </c>
    </row>
    <row r="1022" spans="1:21" x14ac:dyDescent="0.3">
      <c r="A1022" t="s">
        <v>1351</v>
      </c>
      <c r="B1022">
        <v>41.23</v>
      </c>
      <c r="C1022">
        <v>6.94</v>
      </c>
      <c r="D1022" t="s">
        <v>2380</v>
      </c>
      <c r="E1022" t="s">
        <v>2380</v>
      </c>
      <c r="F1022" t="s">
        <v>2380</v>
      </c>
      <c r="G1022">
        <v>0</v>
      </c>
      <c r="H1022" t="s">
        <v>2380</v>
      </c>
      <c r="L1022" t="s">
        <v>1351</v>
      </c>
      <c r="M1022" t="str">
        <f t="shared" si="60"/>
        <v>No</v>
      </c>
      <c r="N1022" t="str">
        <f t="shared" si="61"/>
        <v>No</v>
      </c>
      <c r="O1022">
        <v>41.23</v>
      </c>
      <c r="P1022" t="str">
        <f t="shared" si="62"/>
        <v>Obesity</v>
      </c>
      <c r="Q1022">
        <v>6.94</v>
      </c>
      <c r="R1022" t="str">
        <f t="shared" si="63"/>
        <v>Diabetes</v>
      </c>
      <c r="S1022" t="s">
        <v>2380</v>
      </c>
      <c r="T1022" t="s">
        <v>2380</v>
      </c>
      <c r="U1022">
        <v>0</v>
      </c>
    </row>
    <row r="1023" spans="1:21" x14ac:dyDescent="0.3">
      <c r="A1023" t="s">
        <v>1350</v>
      </c>
      <c r="B1023">
        <v>49.45</v>
      </c>
      <c r="C1023">
        <v>4.2</v>
      </c>
      <c r="D1023" t="s">
        <v>2381</v>
      </c>
      <c r="E1023" t="s">
        <v>2380</v>
      </c>
      <c r="F1023" t="s">
        <v>2380</v>
      </c>
      <c r="G1023">
        <v>0</v>
      </c>
      <c r="H1023" t="s">
        <v>2380</v>
      </c>
      <c r="L1023" t="s">
        <v>1350</v>
      </c>
      <c r="M1023" t="str">
        <f t="shared" si="60"/>
        <v>Yes</v>
      </c>
      <c r="N1023" t="str">
        <f t="shared" si="61"/>
        <v>No</v>
      </c>
      <c r="O1023">
        <v>49.45</v>
      </c>
      <c r="P1023" t="str">
        <f t="shared" si="62"/>
        <v>Obesity</v>
      </c>
      <c r="Q1023">
        <v>4.2</v>
      </c>
      <c r="R1023" t="str">
        <f t="shared" si="63"/>
        <v>Normal</v>
      </c>
      <c r="S1023" t="s">
        <v>2380</v>
      </c>
      <c r="T1023" t="s">
        <v>2380</v>
      </c>
      <c r="U1023">
        <v>0</v>
      </c>
    </row>
    <row r="1024" spans="1:21" x14ac:dyDescent="0.3">
      <c r="A1024" t="s">
        <v>1349</v>
      </c>
      <c r="B1024">
        <v>41.04</v>
      </c>
      <c r="C1024">
        <v>5.59</v>
      </c>
      <c r="D1024" t="s">
        <v>2380</v>
      </c>
      <c r="E1024" t="s">
        <v>2380</v>
      </c>
      <c r="F1024" t="s">
        <v>2380</v>
      </c>
      <c r="G1024">
        <v>0</v>
      </c>
      <c r="H1024" t="s">
        <v>2380</v>
      </c>
      <c r="L1024" t="s">
        <v>1349</v>
      </c>
      <c r="M1024" t="str">
        <f t="shared" si="60"/>
        <v>No</v>
      </c>
      <c r="N1024" t="str">
        <f t="shared" si="61"/>
        <v>No</v>
      </c>
      <c r="O1024">
        <v>41.04</v>
      </c>
      <c r="P1024" t="str">
        <f t="shared" si="62"/>
        <v>Obesity</v>
      </c>
      <c r="Q1024">
        <v>5.59</v>
      </c>
      <c r="R1024" t="str">
        <f t="shared" si="63"/>
        <v>Normal</v>
      </c>
      <c r="S1024" t="s">
        <v>2380</v>
      </c>
      <c r="T1024" t="s">
        <v>2380</v>
      </c>
      <c r="U1024">
        <v>0</v>
      </c>
    </row>
    <row r="1025" spans="1:21" x14ac:dyDescent="0.3">
      <c r="A1025" t="s">
        <v>1348</v>
      </c>
      <c r="B1025">
        <v>27.93</v>
      </c>
      <c r="C1025">
        <v>9.9600000000000009</v>
      </c>
      <c r="D1025" t="s">
        <v>2380</v>
      </c>
      <c r="E1025" t="s">
        <v>2380</v>
      </c>
      <c r="F1025" t="s">
        <v>2380</v>
      </c>
      <c r="G1025">
        <v>0</v>
      </c>
      <c r="H1025" t="s">
        <v>2380</v>
      </c>
      <c r="L1025" t="s">
        <v>1348</v>
      </c>
      <c r="M1025" t="str">
        <f t="shared" si="60"/>
        <v>No</v>
      </c>
      <c r="N1025" t="str">
        <f t="shared" si="61"/>
        <v>No</v>
      </c>
      <c r="O1025">
        <v>27.93</v>
      </c>
      <c r="P1025" t="str">
        <f t="shared" si="62"/>
        <v>Over Weight</v>
      </c>
      <c r="Q1025">
        <v>9.9600000000000009</v>
      </c>
      <c r="R1025" t="str">
        <f t="shared" si="63"/>
        <v>Diabetes</v>
      </c>
      <c r="S1025" t="s">
        <v>2380</v>
      </c>
      <c r="T1025" t="s">
        <v>2380</v>
      </c>
      <c r="U1025">
        <v>0</v>
      </c>
    </row>
    <row r="1026" spans="1:21" x14ac:dyDescent="0.3">
      <c r="A1026" t="s">
        <v>1347</v>
      </c>
      <c r="B1026">
        <v>21.01</v>
      </c>
      <c r="C1026">
        <v>7.37</v>
      </c>
      <c r="D1026" t="s">
        <v>2380</v>
      </c>
      <c r="E1026" t="s">
        <v>2380</v>
      </c>
      <c r="F1026" t="s">
        <v>2380</v>
      </c>
      <c r="G1026">
        <v>0</v>
      </c>
      <c r="H1026" t="s">
        <v>2380</v>
      </c>
      <c r="L1026" t="s">
        <v>1347</v>
      </c>
      <c r="M1026" t="str">
        <f t="shared" si="60"/>
        <v>No</v>
      </c>
      <c r="N1026" t="str">
        <f t="shared" si="61"/>
        <v>No</v>
      </c>
      <c r="O1026">
        <v>21.01</v>
      </c>
      <c r="P1026" t="str">
        <f t="shared" si="62"/>
        <v>Normal Weight</v>
      </c>
      <c r="Q1026">
        <v>7.37</v>
      </c>
      <c r="R1026" t="str">
        <f t="shared" si="63"/>
        <v>Diabetes</v>
      </c>
      <c r="S1026" t="s">
        <v>2380</v>
      </c>
      <c r="T1026" t="s">
        <v>2380</v>
      </c>
      <c r="U1026">
        <v>0</v>
      </c>
    </row>
    <row r="1027" spans="1:21" x14ac:dyDescent="0.3">
      <c r="A1027" t="s">
        <v>1346</v>
      </c>
      <c r="B1027">
        <v>52.37</v>
      </c>
      <c r="C1027">
        <v>5.0599999999999996</v>
      </c>
      <c r="D1027" t="s">
        <v>2381</v>
      </c>
      <c r="E1027" t="s">
        <v>2381</v>
      </c>
      <c r="F1027" t="s">
        <v>2380</v>
      </c>
      <c r="G1027">
        <v>2</v>
      </c>
      <c r="H1027" t="s">
        <v>2380</v>
      </c>
      <c r="L1027" t="s">
        <v>1346</v>
      </c>
      <c r="M1027" t="str">
        <f t="shared" ref="M1027:M1090" si="64">PROPER(D1027)</f>
        <v>Yes</v>
      </c>
      <c r="N1027" t="str">
        <f t="shared" ref="N1027:N1090" si="65">PROPER(H1027)</f>
        <v>No</v>
      </c>
      <c r="O1027">
        <v>52.37</v>
      </c>
      <c r="P1027" t="str">
        <f t="shared" si="62"/>
        <v>Obesity</v>
      </c>
      <c r="Q1027">
        <v>5.0599999999999996</v>
      </c>
      <c r="R1027" t="str">
        <f t="shared" si="63"/>
        <v>Normal</v>
      </c>
      <c r="S1027" t="s">
        <v>2381</v>
      </c>
      <c r="T1027" t="s">
        <v>2380</v>
      </c>
      <c r="U1027">
        <v>2</v>
      </c>
    </row>
    <row r="1028" spans="1:21" x14ac:dyDescent="0.3">
      <c r="A1028" t="s">
        <v>1345</v>
      </c>
      <c r="B1028">
        <v>40.369999999999997</v>
      </c>
      <c r="C1028">
        <v>8.2100000000000009</v>
      </c>
      <c r="D1028" t="s">
        <v>2380</v>
      </c>
      <c r="E1028" t="s">
        <v>2380</v>
      </c>
      <c r="F1028" t="s">
        <v>2380</v>
      </c>
      <c r="G1028">
        <v>0</v>
      </c>
      <c r="H1028" t="s">
        <v>2380</v>
      </c>
      <c r="L1028" t="s">
        <v>1345</v>
      </c>
      <c r="M1028" t="str">
        <f t="shared" si="64"/>
        <v>No</v>
      </c>
      <c r="N1028" t="str">
        <f t="shared" si="65"/>
        <v>No</v>
      </c>
      <c r="O1028">
        <v>40.369999999999997</v>
      </c>
      <c r="P1028" t="str">
        <f t="shared" ref="P1028:P1091" si="66">IF(O1028&lt;18.5,"Under Weight",IF(O1028&lt;25,"Normal Weight",IF(O1028&lt;30,"Over Weight","Obesity")))</f>
        <v>Obesity</v>
      </c>
      <c r="Q1028">
        <v>8.2100000000000009</v>
      </c>
      <c r="R1028" t="str">
        <f t="shared" ref="R1028:R1091" si="67">IF(Q1028&lt;5.7,"Normal",IF(Q1028&lt;6.5,"Prediabetes","Diabetes"))</f>
        <v>Diabetes</v>
      </c>
      <c r="S1028" t="s">
        <v>2380</v>
      </c>
      <c r="T1028" t="s">
        <v>2380</v>
      </c>
      <c r="U1028">
        <v>0</v>
      </c>
    </row>
    <row r="1029" spans="1:21" x14ac:dyDescent="0.3">
      <c r="A1029" t="s">
        <v>1344</v>
      </c>
      <c r="B1029">
        <v>41.47</v>
      </c>
      <c r="C1029">
        <v>10.34</v>
      </c>
      <c r="D1029" t="s">
        <v>2380</v>
      </c>
      <c r="E1029" t="s">
        <v>2380</v>
      </c>
      <c r="F1029" t="s">
        <v>2380</v>
      </c>
      <c r="G1029">
        <v>2</v>
      </c>
      <c r="H1029" t="s">
        <v>2380</v>
      </c>
      <c r="L1029" t="s">
        <v>1344</v>
      </c>
      <c r="M1029" t="str">
        <f t="shared" si="64"/>
        <v>No</v>
      </c>
      <c r="N1029" t="str">
        <f t="shared" si="65"/>
        <v>No</v>
      </c>
      <c r="O1029">
        <v>41.47</v>
      </c>
      <c r="P1029" t="str">
        <f t="shared" si="66"/>
        <v>Obesity</v>
      </c>
      <c r="Q1029">
        <v>10.34</v>
      </c>
      <c r="R1029" t="str">
        <f t="shared" si="67"/>
        <v>Diabetes</v>
      </c>
      <c r="S1029" t="s">
        <v>2380</v>
      </c>
      <c r="T1029" t="s">
        <v>2380</v>
      </c>
      <c r="U1029">
        <v>2</v>
      </c>
    </row>
    <row r="1030" spans="1:21" x14ac:dyDescent="0.3">
      <c r="A1030" t="s">
        <v>1343</v>
      </c>
      <c r="B1030">
        <v>33.725000000000001</v>
      </c>
      <c r="C1030">
        <v>5.51</v>
      </c>
      <c r="D1030" t="s">
        <v>2381</v>
      </c>
      <c r="E1030" t="s">
        <v>2380</v>
      </c>
      <c r="F1030" t="s">
        <v>2380</v>
      </c>
      <c r="G1030">
        <v>2</v>
      </c>
      <c r="H1030" t="s">
        <v>2380</v>
      </c>
      <c r="L1030" t="s">
        <v>1343</v>
      </c>
      <c r="M1030" t="str">
        <f t="shared" si="64"/>
        <v>Yes</v>
      </c>
      <c r="N1030" t="str">
        <f t="shared" si="65"/>
        <v>No</v>
      </c>
      <c r="O1030">
        <v>33.725000000000001</v>
      </c>
      <c r="P1030" t="str">
        <f t="shared" si="66"/>
        <v>Obesity</v>
      </c>
      <c r="Q1030">
        <v>5.51</v>
      </c>
      <c r="R1030" t="str">
        <f t="shared" si="67"/>
        <v>Normal</v>
      </c>
      <c r="S1030" t="s">
        <v>2380</v>
      </c>
      <c r="T1030" t="s">
        <v>2380</v>
      </c>
      <c r="U1030">
        <v>2</v>
      </c>
    </row>
    <row r="1031" spans="1:21" x14ac:dyDescent="0.3">
      <c r="A1031" t="s">
        <v>1342</v>
      </c>
      <c r="B1031">
        <v>28.1</v>
      </c>
      <c r="C1031">
        <v>11.2</v>
      </c>
      <c r="D1031" t="s">
        <v>2380</v>
      </c>
      <c r="E1031" t="s">
        <v>2380</v>
      </c>
      <c r="F1031" t="s">
        <v>2380</v>
      </c>
      <c r="G1031">
        <v>0</v>
      </c>
      <c r="H1031" t="s">
        <v>2380</v>
      </c>
      <c r="L1031" t="s">
        <v>1342</v>
      </c>
      <c r="M1031" t="str">
        <f t="shared" si="64"/>
        <v>No</v>
      </c>
      <c r="N1031" t="str">
        <f t="shared" si="65"/>
        <v>No</v>
      </c>
      <c r="O1031">
        <v>28.1</v>
      </c>
      <c r="P1031" t="str">
        <f t="shared" si="66"/>
        <v>Over Weight</v>
      </c>
      <c r="Q1031">
        <v>11.2</v>
      </c>
      <c r="R1031" t="str">
        <f t="shared" si="67"/>
        <v>Diabetes</v>
      </c>
      <c r="S1031" t="s">
        <v>2380</v>
      </c>
      <c r="T1031" t="s">
        <v>2380</v>
      </c>
      <c r="U1031">
        <v>0</v>
      </c>
    </row>
    <row r="1032" spans="1:21" x14ac:dyDescent="0.3">
      <c r="A1032" t="s">
        <v>1341</v>
      </c>
      <c r="B1032">
        <v>37.43</v>
      </c>
      <c r="C1032">
        <v>4.3499999999999996</v>
      </c>
      <c r="D1032" t="s">
        <v>2381</v>
      </c>
      <c r="E1032" t="s">
        <v>2380</v>
      </c>
      <c r="F1032" t="s">
        <v>2382</v>
      </c>
      <c r="G1032">
        <v>1</v>
      </c>
      <c r="H1032" t="s">
        <v>2380</v>
      </c>
      <c r="L1032" t="s">
        <v>1341</v>
      </c>
      <c r="M1032" t="str">
        <f t="shared" si="64"/>
        <v>Yes</v>
      </c>
      <c r="N1032" t="str">
        <f t="shared" si="65"/>
        <v>No</v>
      </c>
      <c r="O1032">
        <v>37.43</v>
      </c>
      <c r="P1032" t="str">
        <f t="shared" si="66"/>
        <v>Obesity</v>
      </c>
      <c r="Q1032">
        <v>4.3499999999999996</v>
      </c>
      <c r="R1032" t="str">
        <f t="shared" si="67"/>
        <v>Normal</v>
      </c>
      <c r="S1032" t="s">
        <v>2380</v>
      </c>
      <c r="T1032" t="s">
        <v>2382</v>
      </c>
      <c r="U1032">
        <v>1</v>
      </c>
    </row>
    <row r="1033" spans="1:21" x14ac:dyDescent="0.3">
      <c r="A1033" t="s">
        <v>1340</v>
      </c>
      <c r="B1033">
        <v>23.7</v>
      </c>
      <c r="C1033">
        <v>10.45</v>
      </c>
      <c r="D1033" t="s">
        <v>2380</v>
      </c>
      <c r="E1033" t="s">
        <v>2380</v>
      </c>
      <c r="F1033" t="s">
        <v>2380</v>
      </c>
      <c r="G1033">
        <v>0</v>
      </c>
      <c r="H1033" t="s">
        <v>2380</v>
      </c>
      <c r="L1033" t="s">
        <v>1340</v>
      </c>
      <c r="M1033" t="str">
        <f t="shared" si="64"/>
        <v>No</v>
      </c>
      <c r="N1033" t="str">
        <f t="shared" si="65"/>
        <v>No</v>
      </c>
      <c r="O1033">
        <v>23.7</v>
      </c>
      <c r="P1033" t="str">
        <f t="shared" si="66"/>
        <v>Normal Weight</v>
      </c>
      <c r="Q1033">
        <v>10.45</v>
      </c>
      <c r="R1033" t="str">
        <f t="shared" si="67"/>
        <v>Diabetes</v>
      </c>
      <c r="S1033" t="s">
        <v>2380</v>
      </c>
      <c r="T1033" t="s">
        <v>2380</v>
      </c>
      <c r="U1033">
        <v>0</v>
      </c>
    </row>
    <row r="1034" spans="1:21" x14ac:dyDescent="0.3">
      <c r="A1034" t="s">
        <v>1339</v>
      </c>
      <c r="B1034">
        <v>24.795000000000002</v>
      </c>
      <c r="C1034">
        <v>4.07</v>
      </c>
      <c r="D1034" t="s">
        <v>2381</v>
      </c>
      <c r="E1034" t="s">
        <v>2380</v>
      </c>
      <c r="F1034" t="s">
        <v>2382</v>
      </c>
      <c r="G1034">
        <v>1</v>
      </c>
      <c r="H1034" t="s">
        <v>2380</v>
      </c>
      <c r="L1034" t="s">
        <v>1339</v>
      </c>
      <c r="M1034" t="str">
        <f t="shared" si="64"/>
        <v>Yes</v>
      </c>
      <c r="N1034" t="str">
        <f t="shared" si="65"/>
        <v>No</v>
      </c>
      <c r="O1034">
        <v>24.795000000000002</v>
      </c>
      <c r="P1034" t="str">
        <f t="shared" si="66"/>
        <v>Normal Weight</v>
      </c>
      <c r="Q1034">
        <v>4.07</v>
      </c>
      <c r="R1034" t="str">
        <f t="shared" si="67"/>
        <v>Normal</v>
      </c>
      <c r="S1034" t="s">
        <v>2380</v>
      </c>
      <c r="T1034" t="s">
        <v>2382</v>
      </c>
      <c r="U1034">
        <v>1</v>
      </c>
    </row>
    <row r="1035" spans="1:21" x14ac:dyDescent="0.3">
      <c r="A1035" t="s">
        <v>1338</v>
      </c>
      <c r="B1035">
        <v>31.9</v>
      </c>
      <c r="C1035">
        <v>8.34</v>
      </c>
      <c r="D1035" t="s">
        <v>2380</v>
      </c>
      <c r="E1035" t="s">
        <v>2380</v>
      </c>
      <c r="F1035" t="s">
        <v>2380</v>
      </c>
      <c r="G1035">
        <v>0</v>
      </c>
      <c r="H1035" t="s">
        <v>2380</v>
      </c>
      <c r="L1035" t="s">
        <v>1338</v>
      </c>
      <c r="M1035" t="str">
        <f t="shared" si="64"/>
        <v>No</v>
      </c>
      <c r="N1035" t="str">
        <f t="shared" si="65"/>
        <v>No</v>
      </c>
      <c r="O1035">
        <v>31.9</v>
      </c>
      <c r="P1035" t="str">
        <f t="shared" si="66"/>
        <v>Obesity</v>
      </c>
      <c r="Q1035">
        <v>8.34</v>
      </c>
      <c r="R1035" t="str">
        <f t="shared" si="67"/>
        <v>Diabetes</v>
      </c>
      <c r="S1035" t="s">
        <v>2380</v>
      </c>
      <c r="T1035" t="s">
        <v>2380</v>
      </c>
      <c r="U1035">
        <v>0</v>
      </c>
    </row>
    <row r="1036" spans="1:21" x14ac:dyDescent="0.3">
      <c r="A1036" t="s">
        <v>1337</v>
      </c>
      <c r="B1036">
        <v>32.68</v>
      </c>
      <c r="C1036">
        <v>7.41</v>
      </c>
      <c r="D1036" t="s">
        <v>2380</v>
      </c>
      <c r="E1036" t="s">
        <v>2380</v>
      </c>
      <c r="F1036" t="s">
        <v>2380</v>
      </c>
      <c r="G1036">
        <v>0</v>
      </c>
      <c r="H1036" t="s">
        <v>2380</v>
      </c>
      <c r="L1036" t="s">
        <v>1337</v>
      </c>
      <c r="M1036" t="str">
        <f t="shared" si="64"/>
        <v>No</v>
      </c>
      <c r="N1036" t="str">
        <f t="shared" si="65"/>
        <v>No</v>
      </c>
      <c r="O1036">
        <v>32.68</v>
      </c>
      <c r="P1036" t="str">
        <f t="shared" si="66"/>
        <v>Obesity</v>
      </c>
      <c r="Q1036">
        <v>7.41</v>
      </c>
      <c r="R1036" t="str">
        <f t="shared" si="67"/>
        <v>Diabetes</v>
      </c>
      <c r="S1036" t="s">
        <v>2380</v>
      </c>
      <c r="T1036" t="s">
        <v>2380</v>
      </c>
      <c r="U1036">
        <v>0</v>
      </c>
    </row>
    <row r="1037" spans="1:21" x14ac:dyDescent="0.3">
      <c r="A1037" t="s">
        <v>1336</v>
      </c>
      <c r="B1037">
        <v>47.13</v>
      </c>
      <c r="C1037">
        <v>4.3099999999999996</v>
      </c>
      <c r="D1037" t="s">
        <v>2380</v>
      </c>
      <c r="E1037" t="s">
        <v>2380</v>
      </c>
      <c r="F1037" t="s">
        <v>2380</v>
      </c>
      <c r="G1037">
        <v>0</v>
      </c>
      <c r="H1037" t="s">
        <v>2380</v>
      </c>
      <c r="L1037" t="s">
        <v>1336</v>
      </c>
      <c r="M1037" t="str">
        <f t="shared" si="64"/>
        <v>No</v>
      </c>
      <c r="N1037" t="str">
        <f t="shared" si="65"/>
        <v>No</v>
      </c>
      <c r="O1037">
        <v>47.13</v>
      </c>
      <c r="P1037" t="str">
        <f t="shared" si="66"/>
        <v>Obesity</v>
      </c>
      <c r="Q1037">
        <v>4.3099999999999996</v>
      </c>
      <c r="R1037" t="str">
        <f t="shared" si="67"/>
        <v>Normal</v>
      </c>
      <c r="S1037" t="s">
        <v>2380</v>
      </c>
      <c r="T1037" t="s">
        <v>2380</v>
      </c>
      <c r="U1037">
        <v>0</v>
      </c>
    </row>
    <row r="1038" spans="1:21" x14ac:dyDescent="0.3">
      <c r="A1038" t="s">
        <v>1335</v>
      </c>
      <c r="B1038">
        <v>36.67</v>
      </c>
      <c r="C1038">
        <v>10.83</v>
      </c>
      <c r="D1038" t="s">
        <v>2380</v>
      </c>
      <c r="E1038" t="s">
        <v>2380</v>
      </c>
      <c r="F1038" t="s">
        <v>2380</v>
      </c>
      <c r="G1038">
        <v>0</v>
      </c>
      <c r="H1038" t="s">
        <v>2380</v>
      </c>
      <c r="L1038" t="s">
        <v>1335</v>
      </c>
      <c r="M1038" t="str">
        <f t="shared" si="64"/>
        <v>No</v>
      </c>
      <c r="N1038" t="str">
        <f t="shared" si="65"/>
        <v>No</v>
      </c>
      <c r="O1038">
        <v>36.67</v>
      </c>
      <c r="P1038" t="str">
        <f t="shared" si="66"/>
        <v>Obesity</v>
      </c>
      <c r="Q1038">
        <v>10.83</v>
      </c>
      <c r="R1038" t="str">
        <f t="shared" si="67"/>
        <v>Diabetes</v>
      </c>
      <c r="S1038" t="s">
        <v>2380</v>
      </c>
      <c r="T1038" t="s">
        <v>2380</v>
      </c>
      <c r="U1038">
        <v>0</v>
      </c>
    </row>
    <row r="1039" spans="1:21" x14ac:dyDescent="0.3">
      <c r="A1039" t="s">
        <v>1334</v>
      </c>
      <c r="B1039">
        <v>33.630000000000003</v>
      </c>
      <c r="C1039">
        <v>11.31</v>
      </c>
      <c r="D1039" t="s">
        <v>2380</v>
      </c>
      <c r="E1039" t="s">
        <v>2380</v>
      </c>
      <c r="F1039" t="s">
        <v>2380</v>
      </c>
      <c r="G1039">
        <v>0</v>
      </c>
      <c r="H1039" t="s">
        <v>2380</v>
      </c>
      <c r="L1039" t="s">
        <v>1334</v>
      </c>
      <c r="M1039" t="str">
        <f t="shared" si="64"/>
        <v>No</v>
      </c>
      <c r="N1039" t="str">
        <f t="shared" si="65"/>
        <v>No</v>
      </c>
      <c r="O1039">
        <v>33.630000000000003</v>
      </c>
      <c r="P1039" t="str">
        <f t="shared" si="66"/>
        <v>Obesity</v>
      </c>
      <c r="Q1039">
        <v>11.31</v>
      </c>
      <c r="R1039" t="str">
        <f t="shared" si="67"/>
        <v>Diabetes</v>
      </c>
      <c r="S1039" t="s">
        <v>2380</v>
      </c>
      <c r="T1039" t="s">
        <v>2380</v>
      </c>
      <c r="U1039">
        <v>0</v>
      </c>
    </row>
    <row r="1040" spans="1:21" x14ac:dyDescent="0.3">
      <c r="A1040" t="s">
        <v>1333</v>
      </c>
      <c r="B1040">
        <v>32.67</v>
      </c>
      <c r="C1040">
        <v>11.81</v>
      </c>
      <c r="D1040" t="s">
        <v>2381</v>
      </c>
      <c r="E1040" t="s">
        <v>2380</v>
      </c>
      <c r="F1040" t="s">
        <v>2380</v>
      </c>
      <c r="G1040">
        <v>0</v>
      </c>
      <c r="H1040" t="s">
        <v>2380</v>
      </c>
      <c r="L1040" t="s">
        <v>1333</v>
      </c>
      <c r="M1040" t="str">
        <f t="shared" si="64"/>
        <v>Yes</v>
      </c>
      <c r="N1040" t="str">
        <f t="shared" si="65"/>
        <v>No</v>
      </c>
      <c r="O1040">
        <v>32.67</v>
      </c>
      <c r="P1040" t="str">
        <f t="shared" si="66"/>
        <v>Obesity</v>
      </c>
      <c r="Q1040">
        <v>11.81</v>
      </c>
      <c r="R1040" t="str">
        <f t="shared" si="67"/>
        <v>Diabetes</v>
      </c>
      <c r="S1040" t="s">
        <v>2380</v>
      </c>
      <c r="T1040" t="s">
        <v>2380</v>
      </c>
      <c r="U1040">
        <v>0</v>
      </c>
    </row>
    <row r="1041" spans="1:21" x14ac:dyDescent="0.3">
      <c r="A1041" t="s">
        <v>1332</v>
      </c>
      <c r="B1041">
        <v>33.299999999999997</v>
      </c>
      <c r="C1041">
        <v>8.26</v>
      </c>
      <c r="D1041" t="s">
        <v>2381</v>
      </c>
      <c r="E1041" t="s">
        <v>2380</v>
      </c>
      <c r="F1041" t="s">
        <v>2380</v>
      </c>
      <c r="G1041">
        <v>2</v>
      </c>
      <c r="H1041" t="s">
        <v>2380</v>
      </c>
      <c r="L1041" t="s">
        <v>1332</v>
      </c>
      <c r="M1041" t="str">
        <f t="shared" si="64"/>
        <v>Yes</v>
      </c>
      <c r="N1041" t="str">
        <f t="shared" si="65"/>
        <v>No</v>
      </c>
      <c r="O1041">
        <v>33.299999999999997</v>
      </c>
      <c r="P1041" t="str">
        <f t="shared" si="66"/>
        <v>Obesity</v>
      </c>
      <c r="Q1041">
        <v>8.26</v>
      </c>
      <c r="R1041" t="str">
        <f t="shared" si="67"/>
        <v>Diabetes</v>
      </c>
      <c r="S1041" t="s">
        <v>2380</v>
      </c>
      <c r="T1041" t="s">
        <v>2380</v>
      </c>
      <c r="U1041">
        <v>2</v>
      </c>
    </row>
    <row r="1042" spans="1:21" x14ac:dyDescent="0.3">
      <c r="A1042" t="s">
        <v>1331</v>
      </c>
      <c r="B1042">
        <v>30.78</v>
      </c>
      <c r="C1042">
        <v>10.74</v>
      </c>
      <c r="D1042" t="s">
        <v>2381</v>
      </c>
      <c r="E1042" t="s">
        <v>2380</v>
      </c>
      <c r="F1042" t="s">
        <v>2380</v>
      </c>
      <c r="G1042">
        <v>2</v>
      </c>
      <c r="H1042" t="s">
        <v>2380</v>
      </c>
      <c r="L1042" t="s">
        <v>1331</v>
      </c>
      <c r="M1042" t="str">
        <f t="shared" si="64"/>
        <v>Yes</v>
      </c>
      <c r="N1042" t="str">
        <f t="shared" si="65"/>
        <v>No</v>
      </c>
      <c r="O1042">
        <v>30.78</v>
      </c>
      <c r="P1042" t="str">
        <f t="shared" si="66"/>
        <v>Obesity</v>
      </c>
      <c r="Q1042">
        <v>10.74</v>
      </c>
      <c r="R1042" t="str">
        <f t="shared" si="67"/>
        <v>Diabetes</v>
      </c>
      <c r="S1042" t="s">
        <v>2380</v>
      </c>
      <c r="T1042" t="s">
        <v>2380</v>
      </c>
      <c r="U1042">
        <v>2</v>
      </c>
    </row>
    <row r="1043" spans="1:21" x14ac:dyDescent="0.3">
      <c r="A1043" t="s">
        <v>1330</v>
      </c>
      <c r="B1043">
        <v>28.975000000000001</v>
      </c>
      <c r="C1043">
        <v>7.69</v>
      </c>
      <c r="D1043" t="s">
        <v>2381</v>
      </c>
      <c r="E1043" t="s">
        <v>2380</v>
      </c>
      <c r="F1043" t="s">
        <v>2380</v>
      </c>
      <c r="G1043">
        <v>0</v>
      </c>
      <c r="H1043" t="s">
        <v>2380</v>
      </c>
      <c r="L1043" t="s">
        <v>1330</v>
      </c>
      <c r="M1043" t="str">
        <f t="shared" si="64"/>
        <v>Yes</v>
      </c>
      <c r="N1043" t="str">
        <f t="shared" si="65"/>
        <v>No</v>
      </c>
      <c r="O1043">
        <v>28.975000000000001</v>
      </c>
      <c r="P1043" t="str">
        <f t="shared" si="66"/>
        <v>Over Weight</v>
      </c>
      <c r="Q1043">
        <v>7.69</v>
      </c>
      <c r="R1043" t="str">
        <f t="shared" si="67"/>
        <v>Diabetes</v>
      </c>
      <c r="S1043" t="s">
        <v>2380</v>
      </c>
      <c r="T1043" t="s">
        <v>2380</v>
      </c>
      <c r="U1043">
        <v>0</v>
      </c>
    </row>
    <row r="1044" spans="1:21" x14ac:dyDescent="0.3">
      <c r="A1044" t="s">
        <v>1329</v>
      </c>
      <c r="B1044">
        <v>33.4</v>
      </c>
      <c r="C1044">
        <v>4.84</v>
      </c>
      <c r="D1044" t="s">
        <v>2380</v>
      </c>
      <c r="E1044" t="s">
        <v>2380</v>
      </c>
      <c r="F1044" t="s">
        <v>2380</v>
      </c>
      <c r="G1044">
        <v>0</v>
      </c>
      <c r="H1044" t="s">
        <v>2380</v>
      </c>
      <c r="L1044" t="s">
        <v>1329</v>
      </c>
      <c r="M1044" t="str">
        <f t="shared" si="64"/>
        <v>No</v>
      </c>
      <c r="N1044" t="str">
        <f t="shared" si="65"/>
        <v>No</v>
      </c>
      <c r="O1044">
        <v>33.4</v>
      </c>
      <c r="P1044" t="str">
        <f t="shared" si="66"/>
        <v>Obesity</v>
      </c>
      <c r="Q1044">
        <v>4.84</v>
      </c>
      <c r="R1044" t="str">
        <f t="shared" si="67"/>
        <v>Normal</v>
      </c>
      <c r="S1044" t="s">
        <v>2380</v>
      </c>
      <c r="T1044" t="s">
        <v>2380</v>
      </c>
      <c r="U1044">
        <v>0</v>
      </c>
    </row>
    <row r="1045" spans="1:21" x14ac:dyDescent="0.3">
      <c r="A1045" t="s">
        <v>1328</v>
      </c>
      <c r="B1045">
        <v>21.5</v>
      </c>
      <c r="C1045">
        <v>9.77</v>
      </c>
      <c r="D1045" t="s">
        <v>2381</v>
      </c>
      <c r="E1045" t="s">
        <v>2380</v>
      </c>
      <c r="F1045" t="s">
        <v>2380</v>
      </c>
      <c r="G1045">
        <v>0</v>
      </c>
      <c r="H1045" t="s">
        <v>2380</v>
      </c>
      <c r="L1045" t="s">
        <v>1328</v>
      </c>
      <c r="M1045" t="str">
        <f t="shared" si="64"/>
        <v>Yes</v>
      </c>
      <c r="N1045" t="str">
        <f t="shared" si="65"/>
        <v>No</v>
      </c>
      <c r="O1045">
        <v>21.5</v>
      </c>
      <c r="P1045" t="str">
        <f t="shared" si="66"/>
        <v>Normal Weight</v>
      </c>
      <c r="Q1045">
        <v>9.77</v>
      </c>
      <c r="R1045" t="str">
        <f t="shared" si="67"/>
        <v>Diabetes</v>
      </c>
      <c r="S1045" t="s">
        <v>2380</v>
      </c>
      <c r="T1045" t="s">
        <v>2380</v>
      </c>
      <c r="U1045">
        <v>0</v>
      </c>
    </row>
    <row r="1046" spans="1:21" x14ac:dyDescent="0.3">
      <c r="A1046" t="s">
        <v>1327</v>
      </c>
      <c r="B1046">
        <v>38.14</v>
      </c>
      <c r="C1046">
        <v>5.84</v>
      </c>
      <c r="D1046" t="s">
        <v>2380</v>
      </c>
      <c r="E1046" t="s">
        <v>2380</v>
      </c>
      <c r="F1046" t="s">
        <v>2380</v>
      </c>
      <c r="G1046">
        <v>0</v>
      </c>
      <c r="H1046" t="s">
        <v>2380</v>
      </c>
      <c r="L1046" t="s">
        <v>1327</v>
      </c>
      <c r="M1046" t="str">
        <f t="shared" si="64"/>
        <v>No</v>
      </c>
      <c r="N1046" t="str">
        <f t="shared" si="65"/>
        <v>No</v>
      </c>
      <c r="O1046">
        <v>38.14</v>
      </c>
      <c r="P1046" t="str">
        <f t="shared" si="66"/>
        <v>Obesity</v>
      </c>
      <c r="Q1046">
        <v>5.84</v>
      </c>
      <c r="R1046" t="str">
        <f t="shared" si="67"/>
        <v>Prediabetes</v>
      </c>
      <c r="S1046" t="s">
        <v>2380</v>
      </c>
      <c r="T1046" t="s">
        <v>2380</v>
      </c>
      <c r="U1046">
        <v>0</v>
      </c>
    </row>
    <row r="1047" spans="1:21" x14ac:dyDescent="0.3">
      <c r="A1047" t="s">
        <v>1326</v>
      </c>
      <c r="B1047">
        <v>35.42</v>
      </c>
      <c r="C1047">
        <v>8.6999999999999993</v>
      </c>
      <c r="D1047" t="s">
        <v>2381</v>
      </c>
      <c r="E1047" t="s">
        <v>2380</v>
      </c>
      <c r="F1047" t="s">
        <v>2380</v>
      </c>
      <c r="G1047">
        <v>1</v>
      </c>
      <c r="H1047" t="s">
        <v>2380</v>
      </c>
      <c r="L1047" t="s">
        <v>1326</v>
      </c>
      <c r="M1047" t="str">
        <f t="shared" si="64"/>
        <v>Yes</v>
      </c>
      <c r="N1047" t="str">
        <f t="shared" si="65"/>
        <v>No</v>
      </c>
      <c r="O1047">
        <v>35.42</v>
      </c>
      <c r="P1047" t="str">
        <f t="shared" si="66"/>
        <v>Obesity</v>
      </c>
      <c r="Q1047">
        <v>8.6999999999999993</v>
      </c>
      <c r="R1047" t="str">
        <f t="shared" si="67"/>
        <v>Diabetes</v>
      </c>
      <c r="S1047" t="s">
        <v>2380</v>
      </c>
      <c r="T1047" t="s">
        <v>2380</v>
      </c>
      <c r="U1047">
        <v>1</v>
      </c>
    </row>
    <row r="1048" spans="1:21" x14ac:dyDescent="0.3">
      <c r="A1048" t="s">
        <v>1325</v>
      </c>
      <c r="B1048">
        <v>35.625</v>
      </c>
      <c r="C1048">
        <v>10.79</v>
      </c>
      <c r="D1048" t="s">
        <v>2380</v>
      </c>
      <c r="E1048" t="s">
        <v>2380</v>
      </c>
      <c r="F1048" t="s">
        <v>2380</v>
      </c>
      <c r="G1048">
        <v>0</v>
      </c>
      <c r="H1048" t="s">
        <v>2380</v>
      </c>
      <c r="L1048" t="s">
        <v>1325</v>
      </c>
      <c r="M1048" t="str">
        <f t="shared" si="64"/>
        <v>No</v>
      </c>
      <c r="N1048" t="str">
        <f t="shared" si="65"/>
        <v>No</v>
      </c>
      <c r="O1048">
        <v>35.625</v>
      </c>
      <c r="P1048" t="str">
        <f t="shared" si="66"/>
        <v>Obesity</v>
      </c>
      <c r="Q1048">
        <v>10.79</v>
      </c>
      <c r="R1048" t="str">
        <f t="shared" si="67"/>
        <v>Diabetes</v>
      </c>
      <c r="S1048" t="s">
        <v>2380</v>
      </c>
      <c r="T1048" t="s">
        <v>2380</v>
      </c>
      <c r="U1048">
        <v>0</v>
      </c>
    </row>
    <row r="1049" spans="1:21" x14ac:dyDescent="0.3">
      <c r="A1049" t="s">
        <v>1324</v>
      </c>
      <c r="B1049">
        <v>45.51</v>
      </c>
      <c r="C1049">
        <v>4.32</v>
      </c>
      <c r="D1049" t="s">
        <v>2380</v>
      </c>
      <c r="E1049" t="s">
        <v>2380</v>
      </c>
      <c r="F1049" t="s">
        <v>2380</v>
      </c>
      <c r="G1049">
        <v>1</v>
      </c>
      <c r="H1049" t="s">
        <v>2380</v>
      </c>
      <c r="L1049" t="s">
        <v>1324</v>
      </c>
      <c r="M1049" t="str">
        <f t="shared" si="64"/>
        <v>No</v>
      </c>
      <c r="N1049" t="str">
        <f t="shared" si="65"/>
        <v>No</v>
      </c>
      <c r="O1049">
        <v>45.51</v>
      </c>
      <c r="P1049" t="str">
        <f t="shared" si="66"/>
        <v>Obesity</v>
      </c>
      <c r="Q1049">
        <v>4.32</v>
      </c>
      <c r="R1049" t="str">
        <f t="shared" si="67"/>
        <v>Normal</v>
      </c>
      <c r="S1049" t="s">
        <v>2380</v>
      </c>
      <c r="T1049" t="s">
        <v>2380</v>
      </c>
      <c r="U1049">
        <v>1</v>
      </c>
    </row>
    <row r="1050" spans="1:21" x14ac:dyDescent="0.3">
      <c r="A1050" t="s">
        <v>1323</v>
      </c>
      <c r="B1050">
        <v>37.1</v>
      </c>
      <c r="C1050">
        <v>7.19</v>
      </c>
      <c r="D1050" t="s">
        <v>2381</v>
      </c>
      <c r="E1050" t="s">
        <v>2380</v>
      </c>
      <c r="F1050" t="s">
        <v>2380</v>
      </c>
      <c r="G1050">
        <v>0</v>
      </c>
      <c r="H1050" t="s">
        <v>2380</v>
      </c>
      <c r="L1050" t="s">
        <v>1323</v>
      </c>
      <c r="M1050" t="str">
        <f t="shared" si="64"/>
        <v>Yes</v>
      </c>
      <c r="N1050" t="str">
        <f t="shared" si="65"/>
        <v>No</v>
      </c>
      <c r="O1050">
        <v>37.1</v>
      </c>
      <c r="P1050" t="str">
        <f t="shared" si="66"/>
        <v>Obesity</v>
      </c>
      <c r="Q1050">
        <v>7.19</v>
      </c>
      <c r="R1050" t="str">
        <f t="shared" si="67"/>
        <v>Diabetes</v>
      </c>
      <c r="S1050" t="s">
        <v>2380</v>
      </c>
      <c r="T1050" t="s">
        <v>2380</v>
      </c>
      <c r="U1050">
        <v>0</v>
      </c>
    </row>
    <row r="1051" spans="1:21" x14ac:dyDescent="0.3">
      <c r="A1051" t="s">
        <v>1322</v>
      </c>
      <c r="B1051">
        <v>30.5</v>
      </c>
      <c r="C1051">
        <v>11.94</v>
      </c>
      <c r="D1051" t="s">
        <v>2381</v>
      </c>
      <c r="E1051" t="s">
        <v>2380</v>
      </c>
      <c r="F1051" t="s">
        <v>2380</v>
      </c>
      <c r="G1051">
        <v>0</v>
      </c>
      <c r="H1051" t="s">
        <v>2380</v>
      </c>
      <c r="L1051" t="s">
        <v>1322</v>
      </c>
      <c r="M1051" t="str">
        <f t="shared" si="64"/>
        <v>Yes</v>
      </c>
      <c r="N1051" t="str">
        <f t="shared" si="65"/>
        <v>No</v>
      </c>
      <c r="O1051">
        <v>30.5</v>
      </c>
      <c r="P1051" t="str">
        <f t="shared" si="66"/>
        <v>Obesity</v>
      </c>
      <c r="Q1051">
        <v>11.94</v>
      </c>
      <c r="R1051" t="str">
        <f t="shared" si="67"/>
        <v>Diabetes</v>
      </c>
      <c r="S1051" t="s">
        <v>2380</v>
      </c>
      <c r="T1051" t="s">
        <v>2380</v>
      </c>
      <c r="U1051">
        <v>0</v>
      </c>
    </row>
    <row r="1052" spans="1:21" x14ac:dyDescent="0.3">
      <c r="A1052" t="s">
        <v>1321</v>
      </c>
      <c r="B1052">
        <v>28.16</v>
      </c>
      <c r="C1052">
        <v>5.56</v>
      </c>
      <c r="D1052" t="s">
        <v>2380</v>
      </c>
      <c r="E1052" t="s">
        <v>2380</v>
      </c>
      <c r="F1052" t="s">
        <v>2380</v>
      </c>
      <c r="G1052">
        <v>2</v>
      </c>
      <c r="H1052" t="s">
        <v>2380</v>
      </c>
      <c r="L1052" t="s">
        <v>1321</v>
      </c>
      <c r="M1052" t="str">
        <f t="shared" si="64"/>
        <v>No</v>
      </c>
      <c r="N1052" t="str">
        <f t="shared" si="65"/>
        <v>No</v>
      </c>
      <c r="O1052">
        <v>28.16</v>
      </c>
      <c r="P1052" t="str">
        <f t="shared" si="66"/>
        <v>Over Weight</v>
      </c>
      <c r="Q1052">
        <v>5.56</v>
      </c>
      <c r="R1052" t="str">
        <f t="shared" si="67"/>
        <v>Normal</v>
      </c>
      <c r="S1052" t="s">
        <v>2380</v>
      </c>
      <c r="T1052" t="s">
        <v>2380</v>
      </c>
      <c r="U1052">
        <v>2</v>
      </c>
    </row>
    <row r="1053" spans="1:21" x14ac:dyDescent="0.3">
      <c r="A1053" t="s">
        <v>1320</v>
      </c>
      <c r="B1053">
        <v>29.1</v>
      </c>
      <c r="C1053">
        <v>5.64</v>
      </c>
      <c r="D1053" t="s">
        <v>2381</v>
      </c>
      <c r="E1053" t="s">
        <v>2380</v>
      </c>
      <c r="F1053" t="s">
        <v>2380</v>
      </c>
      <c r="G1053">
        <v>0</v>
      </c>
      <c r="H1053" t="s">
        <v>2380</v>
      </c>
      <c r="L1053" t="s">
        <v>1320</v>
      </c>
      <c r="M1053" t="str">
        <f t="shared" si="64"/>
        <v>Yes</v>
      </c>
      <c r="N1053" t="str">
        <f t="shared" si="65"/>
        <v>No</v>
      </c>
      <c r="O1053">
        <v>29.1</v>
      </c>
      <c r="P1053" t="str">
        <f t="shared" si="66"/>
        <v>Over Weight</v>
      </c>
      <c r="Q1053">
        <v>5.64</v>
      </c>
      <c r="R1053" t="str">
        <f t="shared" si="67"/>
        <v>Normal</v>
      </c>
      <c r="S1053" t="s">
        <v>2380</v>
      </c>
      <c r="T1053" t="s">
        <v>2380</v>
      </c>
      <c r="U1053">
        <v>0</v>
      </c>
    </row>
    <row r="1054" spans="1:21" x14ac:dyDescent="0.3">
      <c r="A1054" t="s">
        <v>1319</v>
      </c>
      <c r="B1054">
        <v>30.22</v>
      </c>
      <c r="C1054">
        <v>4.6500000000000004</v>
      </c>
      <c r="D1054" t="s">
        <v>2380</v>
      </c>
      <c r="E1054" t="s">
        <v>2380</v>
      </c>
      <c r="F1054" t="s">
        <v>2380</v>
      </c>
      <c r="G1054">
        <v>0</v>
      </c>
      <c r="H1054" t="s">
        <v>2380</v>
      </c>
      <c r="L1054" t="s">
        <v>1319</v>
      </c>
      <c r="M1054" t="str">
        <f t="shared" si="64"/>
        <v>No</v>
      </c>
      <c r="N1054" t="str">
        <f t="shared" si="65"/>
        <v>No</v>
      </c>
      <c r="O1054">
        <v>30.22</v>
      </c>
      <c r="P1054" t="str">
        <f t="shared" si="66"/>
        <v>Obesity</v>
      </c>
      <c r="Q1054">
        <v>4.6500000000000004</v>
      </c>
      <c r="R1054" t="str">
        <f t="shared" si="67"/>
        <v>Normal</v>
      </c>
      <c r="S1054" t="s">
        <v>2380</v>
      </c>
      <c r="T1054" t="s">
        <v>2380</v>
      </c>
      <c r="U1054">
        <v>0</v>
      </c>
    </row>
    <row r="1055" spans="1:21" x14ac:dyDescent="0.3">
      <c r="A1055" t="s">
        <v>1318</v>
      </c>
      <c r="B1055">
        <v>24.29</v>
      </c>
      <c r="C1055">
        <v>9.0500000000000007</v>
      </c>
      <c r="D1055" t="s">
        <v>2380</v>
      </c>
      <c r="E1055" t="s">
        <v>2380</v>
      </c>
      <c r="F1055" t="s">
        <v>2380</v>
      </c>
      <c r="G1055">
        <v>0</v>
      </c>
      <c r="H1055" t="s">
        <v>2380</v>
      </c>
      <c r="L1055" t="s">
        <v>1318</v>
      </c>
      <c r="M1055" t="str">
        <f t="shared" si="64"/>
        <v>No</v>
      </c>
      <c r="N1055" t="str">
        <f t="shared" si="65"/>
        <v>No</v>
      </c>
      <c r="O1055">
        <v>24.29</v>
      </c>
      <c r="P1055" t="str">
        <f t="shared" si="66"/>
        <v>Normal Weight</v>
      </c>
      <c r="Q1055">
        <v>9.0500000000000007</v>
      </c>
      <c r="R1055" t="str">
        <f t="shared" si="67"/>
        <v>Diabetes</v>
      </c>
      <c r="S1055" t="s">
        <v>2380</v>
      </c>
      <c r="T1055" t="s">
        <v>2380</v>
      </c>
      <c r="U1055">
        <v>0</v>
      </c>
    </row>
    <row r="1056" spans="1:21" x14ac:dyDescent="0.3">
      <c r="A1056" t="s">
        <v>1317</v>
      </c>
      <c r="B1056">
        <v>29.39</v>
      </c>
      <c r="C1056">
        <v>4.5199999999999996</v>
      </c>
      <c r="D1056" t="s">
        <v>2381</v>
      </c>
      <c r="E1056" t="s">
        <v>2380</v>
      </c>
      <c r="F1056" t="s">
        <v>2380</v>
      </c>
      <c r="G1056">
        <v>0</v>
      </c>
      <c r="H1056" t="s">
        <v>2380</v>
      </c>
      <c r="L1056" t="s">
        <v>1317</v>
      </c>
      <c r="M1056" t="str">
        <f t="shared" si="64"/>
        <v>Yes</v>
      </c>
      <c r="N1056" t="str">
        <f t="shared" si="65"/>
        <v>No</v>
      </c>
      <c r="O1056">
        <v>29.39</v>
      </c>
      <c r="P1056" t="str">
        <f t="shared" si="66"/>
        <v>Over Weight</v>
      </c>
      <c r="Q1056">
        <v>4.5199999999999996</v>
      </c>
      <c r="R1056" t="str">
        <f t="shared" si="67"/>
        <v>Normal</v>
      </c>
      <c r="S1056" t="s">
        <v>2380</v>
      </c>
      <c r="T1056" t="s">
        <v>2380</v>
      </c>
      <c r="U1056">
        <v>0</v>
      </c>
    </row>
    <row r="1057" spans="1:21" x14ac:dyDescent="0.3">
      <c r="A1057" t="s">
        <v>1316</v>
      </c>
      <c r="B1057">
        <v>25.66</v>
      </c>
      <c r="C1057">
        <v>4.62</v>
      </c>
      <c r="D1057" t="s">
        <v>2381</v>
      </c>
      <c r="E1057" t="s">
        <v>2380</v>
      </c>
      <c r="F1057" t="s">
        <v>2380</v>
      </c>
      <c r="G1057">
        <v>1</v>
      </c>
      <c r="H1057" t="s">
        <v>2380</v>
      </c>
      <c r="L1057" t="s">
        <v>1316</v>
      </c>
      <c r="M1057" t="str">
        <f t="shared" si="64"/>
        <v>Yes</v>
      </c>
      <c r="N1057" t="str">
        <f t="shared" si="65"/>
        <v>No</v>
      </c>
      <c r="O1057">
        <v>25.66</v>
      </c>
      <c r="P1057" t="str">
        <f t="shared" si="66"/>
        <v>Over Weight</v>
      </c>
      <c r="Q1057">
        <v>4.62</v>
      </c>
      <c r="R1057" t="str">
        <f t="shared" si="67"/>
        <v>Normal</v>
      </c>
      <c r="S1057" t="s">
        <v>2380</v>
      </c>
      <c r="T1057" t="s">
        <v>2380</v>
      </c>
      <c r="U1057">
        <v>1</v>
      </c>
    </row>
    <row r="1058" spans="1:21" x14ac:dyDescent="0.3">
      <c r="A1058" t="s">
        <v>1315</v>
      </c>
      <c r="B1058">
        <v>39.11</v>
      </c>
      <c r="C1058">
        <v>5.87</v>
      </c>
      <c r="D1058" t="s">
        <v>2380</v>
      </c>
      <c r="E1058" t="s">
        <v>2380</v>
      </c>
      <c r="F1058" t="s">
        <v>2380</v>
      </c>
      <c r="G1058">
        <v>0</v>
      </c>
      <c r="H1058" t="s">
        <v>2380</v>
      </c>
      <c r="L1058" t="s">
        <v>1315</v>
      </c>
      <c r="M1058" t="str">
        <f t="shared" si="64"/>
        <v>No</v>
      </c>
      <c r="N1058" t="str">
        <f t="shared" si="65"/>
        <v>No</v>
      </c>
      <c r="O1058">
        <v>39.11</v>
      </c>
      <c r="P1058" t="str">
        <f t="shared" si="66"/>
        <v>Obesity</v>
      </c>
      <c r="Q1058">
        <v>5.87</v>
      </c>
      <c r="R1058" t="str">
        <f t="shared" si="67"/>
        <v>Prediabetes</v>
      </c>
      <c r="S1058" t="s">
        <v>2380</v>
      </c>
      <c r="T1058" t="s">
        <v>2380</v>
      </c>
      <c r="U1058">
        <v>0</v>
      </c>
    </row>
    <row r="1059" spans="1:21" x14ac:dyDescent="0.3">
      <c r="A1059" t="s">
        <v>1314</v>
      </c>
      <c r="B1059">
        <v>43.78</v>
      </c>
      <c r="C1059">
        <v>5.71</v>
      </c>
      <c r="D1059" t="s">
        <v>2380</v>
      </c>
      <c r="E1059" t="s">
        <v>2380</v>
      </c>
      <c r="F1059" t="s">
        <v>2380</v>
      </c>
      <c r="G1059">
        <v>1</v>
      </c>
      <c r="H1059" t="s">
        <v>2380</v>
      </c>
      <c r="L1059" t="s">
        <v>1314</v>
      </c>
      <c r="M1059" t="str">
        <f t="shared" si="64"/>
        <v>No</v>
      </c>
      <c r="N1059" t="str">
        <f t="shared" si="65"/>
        <v>No</v>
      </c>
      <c r="O1059">
        <v>43.78</v>
      </c>
      <c r="P1059" t="str">
        <f t="shared" si="66"/>
        <v>Obesity</v>
      </c>
      <c r="Q1059">
        <v>5.71</v>
      </c>
      <c r="R1059" t="str">
        <f t="shared" si="67"/>
        <v>Prediabetes</v>
      </c>
      <c r="S1059" t="s">
        <v>2380</v>
      </c>
      <c r="T1059" t="s">
        <v>2380</v>
      </c>
      <c r="U1059">
        <v>1</v>
      </c>
    </row>
    <row r="1060" spans="1:21" x14ac:dyDescent="0.3">
      <c r="A1060" t="s">
        <v>1313</v>
      </c>
      <c r="B1060">
        <v>24.35</v>
      </c>
      <c r="C1060">
        <v>9.08</v>
      </c>
      <c r="D1060" t="s">
        <v>2380</v>
      </c>
      <c r="E1060" t="s">
        <v>2380</v>
      </c>
      <c r="F1060" t="s">
        <v>2380</v>
      </c>
      <c r="G1060">
        <v>0</v>
      </c>
      <c r="H1060" t="s">
        <v>2380</v>
      </c>
      <c r="L1060" t="s">
        <v>1313</v>
      </c>
      <c r="M1060" t="str">
        <f t="shared" si="64"/>
        <v>No</v>
      </c>
      <c r="N1060" t="str">
        <f t="shared" si="65"/>
        <v>No</v>
      </c>
      <c r="O1060">
        <v>24.35</v>
      </c>
      <c r="P1060" t="str">
        <f t="shared" si="66"/>
        <v>Normal Weight</v>
      </c>
      <c r="Q1060">
        <v>9.08</v>
      </c>
      <c r="R1060" t="str">
        <f t="shared" si="67"/>
        <v>Diabetes</v>
      </c>
      <c r="S1060" t="s">
        <v>2380</v>
      </c>
      <c r="T1060" t="s">
        <v>2380</v>
      </c>
      <c r="U1060">
        <v>0</v>
      </c>
    </row>
    <row r="1061" spans="1:21" x14ac:dyDescent="0.3">
      <c r="A1061" t="s">
        <v>1312</v>
      </c>
      <c r="B1061">
        <v>40.299999999999997</v>
      </c>
      <c r="C1061">
        <v>5.3</v>
      </c>
      <c r="D1061" t="s">
        <v>2381</v>
      </c>
      <c r="E1061" t="s">
        <v>2380</v>
      </c>
      <c r="F1061" t="s">
        <v>2380</v>
      </c>
      <c r="G1061">
        <v>2</v>
      </c>
      <c r="H1061" t="s">
        <v>2380</v>
      </c>
      <c r="L1061" t="s">
        <v>1312</v>
      </c>
      <c r="M1061" t="str">
        <f t="shared" si="64"/>
        <v>Yes</v>
      </c>
      <c r="N1061" t="str">
        <f t="shared" si="65"/>
        <v>No</v>
      </c>
      <c r="O1061">
        <v>40.299999999999997</v>
      </c>
      <c r="P1061" t="str">
        <f t="shared" si="66"/>
        <v>Obesity</v>
      </c>
      <c r="Q1061">
        <v>5.3</v>
      </c>
      <c r="R1061" t="str">
        <f t="shared" si="67"/>
        <v>Normal</v>
      </c>
      <c r="S1061" t="s">
        <v>2380</v>
      </c>
      <c r="T1061" t="s">
        <v>2380</v>
      </c>
      <c r="U1061">
        <v>2</v>
      </c>
    </row>
    <row r="1062" spans="1:21" x14ac:dyDescent="0.3">
      <c r="A1062" t="s">
        <v>1311</v>
      </c>
      <c r="B1062">
        <v>32.774999999999999</v>
      </c>
      <c r="C1062">
        <v>11.76</v>
      </c>
      <c r="D1062" t="s">
        <v>2381</v>
      </c>
      <c r="E1062" t="s">
        <v>2380</v>
      </c>
      <c r="F1062" t="s">
        <v>2380</v>
      </c>
      <c r="G1062">
        <v>0</v>
      </c>
      <c r="H1062" t="s">
        <v>2380</v>
      </c>
      <c r="L1062" t="s">
        <v>1311</v>
      </c>
      <c r="M1062" t="str">
        <f t="shared" si="64"/>
        <v>Yes</v>
      </c>
      <c r="N1062" t="str">
        <f t="shared" si="65"/>
        <v>No</v>
      </c>
      <c r="O1062">
        <v>32.774999999999999</v>
      </c>
      <c r="P1062" t="str">
        <f t="shared" si="66"/>
        <v>Obesity</v>
      </c>
      <c r="Q1062">
        <v>11.76</v>
      </c>
      <c r="R1062" t="str">
        <f t="shared" si="67"/>
        <v>Diabetes</v>
      </c>
      <c r="S1062" t="s">
        <v>2380</v>
      </c>
      <c r="T1062" t="s">
        <v>2380</v>
      </c>
      <c r="U1062">
        <v>0</v>
      </c>
    </row>
    <row r="1063" spans="1:21" x14ac:dyDescent="0.3">
      <c r="A1063" t="s">
        <v>1310</v>
      </c>
      <c r="B1063">
        <v>39.6</v>
      </c>
      <c r="C1063">
        <v>5.1100000000000003</v>
      </c>
      <c r="D1063" t="s">
        <v>2381</v>
      </c>
      <c r="E1063" t="s">
        <v>2380</v>
      </c>
      <c r="F1063" t="s">
        <v>2380</v>
      </c>
      <c r="G1063">
        <v>2</v>
      </c>
      <c r="H1063" t="s">
        <v>2380</v>
      </c>
      <c r="L1063" t="s">
        <v>1310</v>
      </c>
      <c r="M1063" t="str">
        <f t="shared" si="64"/>
        <v>Yes</v>
      </c>
      <c r="N1063" t="str">
        <f t="shared" si="65"/>
        <v>No</v>
      </c>
      <c r="O1063">
        <v>39.6</v>
      </c>
      <c r="P1063" t="str">
        <f t="shared" si="66"/>
        <v>Obesity</v>
      </c>
      <c r="Q1063">
        <v>5.1100000000000003</v>
      </c>
      <c r="R1063" t="str">
        <f t="shared" si="67"/>
        <v>Normal</v>
      </c>
      <c r="S1063" t="s">
        <v>2380</v>
      </c>
      <c r="T1063" t="s">
        <v>2380</v>
      </c>
      <c r="U1063">
        <v>2</v>
      </c>
    </row>
    <row r="1064" spans="1:21" x14ac:dyDescent="0.3">
      <c r="A1064" t="s">
        <v>1309</v>
      </c>
      <c r="B1064">
        <v>30.97</v>
      </c>
      <c r="C1064">
        <v>5.54</v>
      </c>
      <c r="D1064" t="s">
        <v>2380</v>
      </c>
      <c r="E1064" t="s">
        <v>2380</v>
      </c>
      <c r="F1064" t="s">
        <v>2380</v>
      </c>
      <c r="G1064">
        <v>2</v>
      </c>
      <c r="H1064" t="s">
        <v>2380</v>
      </c>
      <c r="L1064" t="s">
        <v>1309</v>
      </c>
      <c r="M1064" t="str">
        <f t="shared" si="64"/>
        <v>No</v>
      </c>
      <c r="N1064" t="str">
        <f t="shared" si="65"/>
        <v>No</v>
      </c>
      <c r="O1064">
        <v>30.97</v>
      </c>
      <c r="P1064" t="str">
        <f t="shared" si="66"/>
        <v>Obesity</v>
      </c>
      <c r="Q1064">
        <v>5.54</v>
      </c>
      <c r="R1064" t="str">
        <f t="shared" si="67"/>
        <v>Normal</v>
      </c>
      <c r="S1064" t="s">
        <v>2380</v>
      </c>
      <c r="T1064" t="s">
        <v>2380</v>
      </c>
      <c r="U1064">
        <v>2</v>
      </c>
    </row>
    <row r="1065" spans="1:21" x14ac:dyDescent="0.3">
      <c r="A1065" t="s">
        <v>1308</v>
      </c>
      <c r="B1065">
        <v>27.645</v>
      </c>
      <c r="C1065">
        <v>8.8699999999999992</v>
      </c>
      <c r="D1065" t="s">
        <v>2381</v>
      </c>
      <c r="E1065" t="s">
        <v>2380</v>
      </c>
      <c r="F1065" t="s">
        <v>2380</v>
      </c>
      <c r="G1065">
        <v>0</v>
      </c>
      <c r="H1065" t="s">
        <v>2380</v>
      </c>
      <c r="L1065" t="s">
        <v>1308</v>
      </c>
      <c r="M1065" t="str">
        <f t="shared" si="64"/>
        <v>Yes</v>
      </c>
      <c r="N1065" t="str">
        <f t="shared" si="65"/>
        <v>No</v>
      </c>
      <c r="O1065">
        <v>27.645</v>
      </c>
      <c r="P1065" t="str">
        <f t="shared" si="66"/>
        <v>Over Weight</v>
      </c>
      <c r="Q1065">
        <v>8.8699999999999992</v>
      </c>
      <c r="R1065" t="str">
        <f t="shared" si="67"/>
        <v>Diabetes</v>
      </c>
      <c r="S1065" t="s">
        <v>2380</v>
      </c>
      <c r="T1065" t="s">
        <v>2380</v>
      </c>
      <c r="U1065">
        <v>0</v>
      </c>
    </row>
    <row r="1066" spans="1:21" x14ac:dyDescent="0.3">
      <c r="A1066" t="s">
        <v>1307</v>
      </c>
      <c r="B1066">
        <v>34.43</v>
      </c>
      <c r="C1066">
        <v>5.96</v>
      </c>
      <c r="D1066" t="s">
        <v>2381</v>
      </c>
      <c r="E1066" t="s">
        <v>2380</v>
      </c>
      <c r="F1066" t="s">
        <v>2380</v>
      </c>
      <c r="G1066">
        <v>2</v>
      </c>
      <c r="H1066" t="s">
        <v>2380</v>
      </c>
      <c r="L1066" t="s">
        <v>1307</v>
      </c>
      <c r="M1066" t="str">
        <f t="shared" si="64"/>
        <v>Yes</v>
      </c>
      <c r="N1066" t="str">
        <f t="shared" si="65"/>
        <v>No</v>
      </c>
      <c r="O1066">
        <v>34.43</v>
      </c>
      <c r="P1066" t="str">
        <f t="shared" si="66"/>
        <v>Obesity</v>
      </c>
      <c r="Q1066">
        <v>5.96</v>
      </c>
      <c r="R1066" t="str">
        <f t="shared" si="67"/>
        <v>Prediabetes</v>
      </c>
      <c r="S1066" t="s">
        <v>2380</v>
      </c>
      <c r="T1066" t="s">
        <v>2380</v>
      </c>
      <c r="U1066">
        <v>2</v>
      </c>
    </row>
    <row r="1067" spans="1:21" x14ac:dyDescent="0.3">
      <c r="A1067" t="s">
        <v>1306</v>
      </c>
      <c r="B1067">
        <v>39.6</v>
      </c>
      <c r="C1067">
        <v>4.4400000000000004</v>
      </c>
      <c r="D1067" t="s">
        <v>2381</v>
      </c>
      <c r="E1067" t="s">
        <v>2380</v>
      </c>
      <c r="F1067" t="s">
        <v>2382</v>
      </c>
      <c r="G1067">
        <v>1</v>
      </c>
      <c r="H1067" t="s">
        <v>2380</v>
      </c>
      <c r="L1067" t="s">
        <v>1306</v>
      </c>
      <c r="M1067" t="str">
        <f t="shared" si="64"/>
        <v>Yes</v>
      </c>
      <c r="N1067" t="str">
        <f t="shared" si="65"/>
        <v>No</v>
      </c>
      <c r="O1067">
        <v>39.6</v>
      </c>
      <c r="P1067" t="str">
        <f t="shared" si="66"/>
        <v>Obesity</v>
      </c>
      <c r="Q1067">
        <v>4.4400000000000004</v>
      </c>
      <c r="R1067" t="str">
        <f t="shared" si="67"/>
        <v>Normal</v>
      </c>
      <c r="S1067" t="s">
        <v>2380</v>
      </c>
      <c r="T1067" t="s">
        <v>2382</v>
      </c>
      <c r="U1067">
        <v>1</v>
      </c>
    </row>
    <row r="1068" spans="1:21" x14ac:dyDescent="0.3">
      <c r="A1068" t="s">
        <v>1305</v>
      </c>
      <c r="B1068">
        <v>22.1</v>
      </c>
      <c r="C1068">
        <v>4.6500000000000004</v>
      </c>
      <c r="D1068" t="s">
        <v>2381</v>
      </c>
      <c r="E1068" t="s">
        <v>2380</v>
      </c>
      <c r="F1068" t="s">
        <v>2380</v>
      </c>
      <c r="G1068">
        <v>2</v>
      </c>
      <c r="H1068" t="s">
        <v>2380</v>
      </c>
      <c r="L1068" t="s">
        <v>1305</v>
      </c>
      <c r="M1068" t="str">
        <f t="shared" si="64"/>
        <v>Yes</v>
      </c>
      <c r="N1068" t="str">
        <f t="shared" si="65"/>
        <v>No</v>
      </c>
      <c r="O1068">
        <v>22.1</v>
      </c>
      <c r="P1068" t="str">
        <f t="shared" si="66"/>
        <v>Normal Weight</v>
      </c>
      <c r="Q1068">
        <v>4.6500000000000004</v>
      </c>
      <c r="R1068" t="str">
        <f t="shared" si="67"/>
        <v>Normal</v>
      </c>
      <c r="S1068" t="s">
        <v>2380</v>
      </c>
      <c r="T1068" t="s">
        <v>2380</v>
      </c>
      <c r="U1068">
        <v>2</v>
      </c>
    </row>
    <row r="1069" spans="1:21" x14ac:dyDescent="0.3">
      <c r="A1069" t="s">
        <v>1304</v>
      </c>
      <c r="B1069">
        <v>33.25</v>
      </c>
      <c r="C1069">
        <v>5.64</v>
      </c>
      <c r="D1069" t="s">
        <v>2381</v>
      </c>
      <c r="E1069" t="s">
        <v>2380</v>
      </c>
      <c r="F1069" t="s">
        <v>2382</v>
      </c>
      <c r="G1069">
        <v>1</v>
      </c>
      <c r="H1069" t="s">
        <v>2380</v>
      </c>
      <c r="L1069" t="s">
        <v>1304</v>
      </c>
      <c r="M1069" t="str">
        <f t="shared" si="64"/>
        <v>Yes</v>
      </c>
      <c r="N1069" t="str">
        <f t="shared" si="65"/>
        <v>No</v>
      </c>
      <c r="O1069">
        <v>33.25</v>
      </c>
      <c r="P1069" t="str">
        <f t="shared" si="66"/>
        <v>Obesity</v>
      </c>
      <c r="Q1069">
        <v>5.64</v>
      </c>
      <c r="R1069" t="str">
        <f t="shared" si="67"/>
        <v>Normal</v>
      </c>
      <c r="S1069" t="s">
        <v>2380</v>
      </c>
      <c r="T1069" t="s">
        <v>2382</v>
      </c>
      <c r="U1069">
        <v>1</v>
      </c>
    </row>
    <row r="1070" spans="1:21" x14ac:dyDescent="0.3">
      <c r="A1070" t="s">
        <v>1303</v>
      </c>
      <c r="B1070">
        <v>33.33</v>
      </c>
      <c r="C1070">
        <v>10.19</v>
      </c>
      <c r="D1070" t="s">
        <v>2380</v>
      </c>
      <c r="E1070" t="s">
        <v>2380</v>
      </c>
      <c r="F1070" t="s">
        <v>2380</v>
      </c>
      <c r="G1070">
        <v>0</v>
      </c>
      <c r="H1070" t="s">
        <v>2380</v>
      </c>
      <c r="L1070" t="s">
        <v>1303</v>
      </c>
      <c r="M1070" t="str">
        <f t="shared" si="64"/>
        <v>No</v>
      </c>
      <c r="N1070" t="str">
        <f t="shared" si="65"/>
        <v>No</v>
      </c>
      <c r="O1070">
        <v>33.33</v>
      </c>
      <c r="P1070" t="str">
        <f t="shared" si="66"/>
        <v>Obesity</v>
      </c>
      <c r="Q1070">
        <v>10.19</v>
      </c>
      <c r="R1070" t="str">
        <f t="shared" si="67"/>
        <v>Diabetes</v>
      </c>
      <c r="S1070" t="s">
        <v>2380</v>
      </c>
      <c r="T1070" t="s">
        <v>2380</v>
      </c>
      <c r="U1070">
        <v>0</v>
      </c>
    </row>
    <row r="1071" spans="1:21" x14ac:dyDescent="0.3">
      <c r="A1071" t="s">
        <v>1302</v>
      </c>
      <c r="B1071">
        <v>30.5</v>
      </c>
      <c r="C1071">
        <v>10.79</v>
      </c>
      <c r="D1071" t="s">
        <v>2380</v>
      </c>
      <c r="E1071" t="s">
        <v>2380</v>
      </c>
      <c r="F1071" t="s">
        <v>2380</v>
      </c>
      <c r="G1071">
        <v>0</v>
      </c>
      <c r="H1071" t="s">
        <v>2380</v>
      </c>
      <c r="L1071" t="s">
        <v>1302</v>
      </c>
      <c r="M1071" t="str">
        <f t="shared" si="64"/>
        <v>No</v>
      </c>
      <c r="N1071" t="str">
        <f t="shared" si="65"/>
        <v>No</v>
      </c>
      <c r="O1071">
        <v>30.5</v>
      </c>
      <c r="P1071" t="str">
        <f t="shared" si="66"/>
        <v>Obesity</v>
      </c>
      <c r="Q1071">
        <v>10.79</v>
      </c>
      <c r="R1071" t="str">
        <f t="shared" si="67"/>
        <v>Diabetes</v>
      </c>
      <c r="S1071" t="s">
        <v>2380</v>
      </c>
      <c r="T1071" t="s">
        <v>2380</v>
      </c>
      <c r="U1071">
        <v>0</v>
      </c>
    </row>
    <row r="1072" spans="1:21" x14ac:dyDescent="0.3">
      <c r="A1072" t="s">
        <v>1301</v>
      </c>
      <c r="B1072">
        <v>30.3</v>
      </c>
      <c r="C1072">
        <v>4.24</v>
      </c>
      <c r="D1072" t="s">
        <v>2380</v>
      </c>
      <c r="E1072" t="s">
        <v>2380</v>
      </c>
      <c r="F1072" t="s">
        <v>2380</v>
      </c>
      <c r="G1072">
        <v>0</v>
      </c>
      <c r="H1072" t="s">
        <v>2380</v>
      </c>
      <c r="L1072" t="s">
        <v>1301</v>
      </c>
      <c r="M1072" t="str">
        <f t="shared" si="64"/>
        <v>No</v>
      </c>
      <c r="N1072" t="str">
        <f t="shared" si="65"/>
        <v>No</v>
      </c>
      <c r="O1072">
        <v>30.3</v>
      </c>
      <c r="P1072" t="str">
        <f t="shared" si="66"/>
        <v>Obesity</v>
      </c>
      <c r="Q1072">
        <v>4.24</v>
      </c>
      <c r="R1072" t="str">
        <f t="shared" si="67"/>
        <v>Normal</v>
      </c>
      <c r="S1072" t="s">
        <v>2380</v>
      </c>
      <c r="T1072" t="s">
        <v>2380</v>
      </c>
      <c r="U1072">
        <v>0</v>
      </c>
    </row>
    <row r="1073" spans="1:21" x14ac:dyDescent="0.3">
      <c r="A1073" t="s">
        <v>1300</v>
      </c>
      <c r="B1073">
        <v>26.22</v>
      </c>
      <c r="C1073">
        <v>5.83</v>
      </c>
      <c r="D1073" t="s">
        <v>2380</v>
      </c>
      <c r="E1073" t="s">
        <v>2380</v>
      </c>
      <c r="F1073" t="s">
        <v>2380</v>
      </c>
      <c r="G1073">
        <v>2</v>
      </c>
      <c r="H1073" t="s">
        <v>2380</v>
      </c>
      <c r="L1073" t="s">
        <v>1300</v>
      </c>
      <c r="M1073" t="str">
        <f t="shared" si="64"/>
        <v>No</v>
      </c>
      <c r="N1073" t="str">
        <f t="shared" si="65"/>
        <v>No</v>
      </c>
      <c r="O1073">
        <v>26.22</v>
      </c>
      <c r="P1073" t="str">
        <f t="shared" si="66"/>
        <v>Over Weight</v>
      </c>
      <c r="Q1073">
        <v>5.83</v>
      </c>
      <c r="R1073" t="str">
        <f t="shared" si="67"/>
        <v>Prediabetes</v>
      </c>
      <c r="S1073" t="s">
        <v>2380</v>
      </c>
      <c r="T1073" t="s">
        <v>2380</v>
      </c>
      <c r="U1073">
        <v>2</v>
      </c>
    </row>
    <row r="1074" spans="1:21" x14ac:dyDescent="0.3">
      <c r="A1074" t="s">
        <v>1299</v>
      </c>
      <c r="B1074">
        <v>29.99</v>
      </c>
      <c r="C1074">
        <v>11.85</v>
      </c>
      <c r="D1074" t="s">
        <v>2380</v>
      </c>
      <c r="E1074" t="s">
        <v>2380</v>
      </c>
      <c r="F1074" t="s">
        <v>2380</v>
      </c>
      <c r="G1074">
        <v>0</v>
      </c>
      <c r="H1074" t="s">
        <v>2380</v>
      </c>
      <c r="L1074" t="s">
        <v>1299</v>
      </c>
      <c r="M1074" t="str">
        <f t="shared" si="64"/>
        <v>No</v>
      </c>
      <c r="N1074" t="str">
        <f t="shared" si="65"/>
        <v>No</v>
      </c>
      <c r="O1074">
        <v>29.99</v>
      </c>
      <c r="P1074" t="str">
        <f t="shared" si="66"/>
        <v>Over Weight</v>
      </c>
      <c r="Q1074">
        <v>11.85</v>
      </c>
      <c r="R1074" t="str">
        <f t="shared" si="67"/>
        <v>Diabetes</v>
      </c>
      <c r="S1074" t="s">
        <v>2380</v>
      </c>
      <c r="T1074" t="s">
        <v>2380</v>
      </c>
      <c r="U1074">
        <v>0</v>
      </c>
    </row>
    <row r="1075" spans="1:21" x14ac:dyDescent="0.3">
      <c r="A1075" t="s">
        <v>1298</v>
      </c>
      <c r="B1075">
        <v>36.380000000000003</v>
      </c>
      <c r="C1075">
        <v>5.98</v>
      </c>
      <c r="D1075" t="s">
        <v>2380</v>
      </c>
      <c r="E1075" t="s">
        <v>2380</v>
      </c>
      <c r="F1075" t="s">
        <v>2380</v>
      </c>
      <c r="G1075">
        <v>1</v>
      </c>
      <c r="H1075" t="s">
        <v>2380</v>
      </c>
      <c r="L1075" t="s">
        <v>1298</v>
      </c>
      <c r="M1075" t="str">
        <f t="shared" si="64"/>
        <v>No</v>
      </c>
      <c r="N1075" t="str">
        <f t="shared" si="65"/>
        <v>No</v>
      </c>
      <c r="O1075">
        <v>36.380000000000003</v>
      </c>
      <c r="P1075" t="str">
        <f t="shared" si="66"/>
        <v>Obesity</v>
      </c>
      <c r="Q1075">
        <v>5.98</v>
      </c>
      <c r="R1075" t="str">
        <f t="shared" si="67"/>
        <v>Prediabetes</v>
      </c>
      <c r="S1075" t="s">
        <v>2380</v>
      </c>
      <c r="T1075" t="s">
        <v>2380</v>
      </c>
      <c r="U1075">
        <v>1</v>
      </c>
    </row>
    <row r="1076" spans="1:21" x14ac:dyDescent="0.3">
      <c r="A1076" t="s">
        <v>1297</v>
      </c>
      <c r="B1076">
        <v>31.16</v>
      </c>
      <c r="C1076">
        <v>4.26</v>
      </c>
      <c r="D1076" t="s">
        <v>2381</v>
      </c>
      <c r="E1076" t="s">
        <v>2380</v>
      </c>
      <c r="F1076" t="s">
        <v>2382</v>
      </c>
      <c r="G1076">
        <v>1</v>
      </c>
      <c r="H1076" t="s">
        <v>2380</v>
      </c>
      <c r="L1076" t="s">
        <v>1297</v>
      </c>
      <c r="M1076" t="str">
        <f t="shared" si="64"/>
        <v>Yes</v>
      </c>
      <c r="N1076" t="str">
        <f t="shared" si="65"/>
        <v>No</v>
      </c>
      <c r="O1076">
        <v>31.16</v>
      </c>
      <c r="P1076" t="str">
        <f t="shared" si="66"/>
        <v>Obesity</v>
      </c>
      <c r="Q1076">
        <v>4.26</v>
      </c>
      <c r="R1076" t="str">
        <f t="shared" si="67"/>
        <v>Normal</v>
      </c>
      <c r="S1076" t="s">
        <v>2380</v>
      </c>
      <c r="T1076" t="s">
        <v>2382</v>
      </c>
      <c r="U1076">
        <v>1</v>
      </c>
    </row>
    <row r="1077" spans="1:21" x14ac:dyDescent="0.3">
      <c r="A1077" t="s">
        <v>1296</v>
      </c>
      <c r="B1077">
        <v>25.55</v>
      </c>
      <c r="C1077">
        <v>4.96</v>
      </c>
      <c r="D1077" t="s">
        <v>2381</v>
      </c>
      <c r="E1077" t="s">
        <v>2380</v>
      </c>
      <c r="F1077" t="s">
        <v>2380</v>
      </c>
      <c r="G1077">
        <v>1</v>
      </c>
      <c r="H1077" t="s">
        <v>2380</v>
      </c>
      <c r="L1077" t="s">
        <v>1296</v>
      </c>
      <c r="M1077" t="str">
        <f t="shared" si="64"/>
        <v>Yes</v>
      </c>
      <c r="N1077" t="str">
        <f t="shared" si="65"/>
        <v>No</v>
      </c>
      <c r="O1077">
        <v>25.55</v>
      </c>
      <c r="P1077" t="str">
        <f t="shared" si="66"/>
        <v>Over Weight</v>
      </c>
      <c r="Q1077">
        <v>4.96</v>
      </c>
      <c r="R1077" t="str">
        <f t="shared" si="67"/>
        <v>Normal</v>
      </c>
      <c r="S1077" t="s">
        <v>2380</v>
      </c>
      <c r="T1077" t="s">
        <v>2380</v>
      </c>
      <c r="U1077">
        <v>1</v>
      </c>
    </row>
    <row r="1078" spans="1:21" x14ac:dyDescent="0.3">
      <c r="A1078" t="s">
        <v>1295</v>
      </c>
      <c r="B1078">
        <v>28.77</v>
      </c>
      <c r="C1078">
        <v>4</v>
      </c>
      <c r="D1078" t="s">
        <v>2381</v>
      </c>
      <c r="E1078" t="s">
        <v>2380</v>
      </c>
      <c r="F1078" t="s">
        <v>2380</v>
      </c>
      <c r="G1078">
        <v>0</v>
      </c>
      <c r="H1078" t="s">
        <v>2380</v>
      </c>
      <c r="L1078" t="s">
        <v>1295</v>
      </c>
      <c r="M1078" t="str">
        <f t="shared" si="64"/>
        <v>Yes</v>
      </c>
      <c r="N1078" t="str">
        <f t="shared" si="65"/>
        <v>No</v>
      </c>
      <c r="O1078">
        <v>28.77</v>
      </c>
      <c r="P1078" t="str">
        <f t="shared" si="66"/>
        <v>Over Weight</v>
      </c>
      <c r="Q1078">
        <v>4</v>
      </c>
      <c r="R1078" t="str">
        <f t="shared" si="67"/>
        <v>Normal</v>
      </c>
      <c r="S1078" t="s">
        <v>2380</v>
      </c>
      <c r="T1078" t="s">
        <v>2380</v>
      </c>
      <c r="U1078">
        <v>0</v>
      </c>
    </row>
    <row r="1079" spans="1:21" x14ac:dyDescent="0.3">
      <c r="A1079" t="s">
        <v>1294</v>
      </c>
      <c r="B1079">
        <v>23.14</v>
      </c>
      <c r="C1079">
        <v>4.1500000000000004</v>
      </c>
      <c r="D1079" t="s">
        <v>2381</v>
      </c>
      <c r="E1079" t="s">
        <v>2380</v>
      </c>
      <c r="F1079" t="s">
        <v>2380</v>
      </c>
      <c r="G1079">
        <v>1</v>
      </c>
      <c r="H1079" t="s">
        <v>2380</v>
      </c>
      <c r="L1079" t="s">
        <v>1294</v>
      </c>
      <c r="M1079" t="str">
        <f t="shared" si="64"/>
        <v>Yes</v>
      </c>
      <c r="N1079" t="str">
        <f t="shared" si="65"/>
        <v>No</v>
      </c>
      <c r="O1079">
        <v>23.14</v>
      </c>
      <c r="P1079" t="str">
        <f t="shared" si="66"/>
        <v>Normal Weight</v>
      </c>
      <c r="Q1079">
        <v>4.1500000000000004</v>
      </c>
      <c r="R1079" t="str">
        <f t="shared" si="67"/>
        <v>Normal</v>
      </c>
      <c r="S1079" t="s">
        <v>2380</v>
      </c>
      <c r="T1079" t="s">
        <v>2380</v>
      </c>
      <c r="U1079">
        <v>1</v>
      </c>
    </row>
    <row r="1080" spans="1:21" x14ac:dyDescent="0.3">
      <c r="A1080" t="s">
        <v>1293</v>
      </c>
      <c r="B1080">
        <v>39.6</v>
      </c>
      <c r="C1080">
        <v>11.36</v>
      </c>
      <c r="D1080" t="s">
        <v>2380</v>
      </c>
      <c r="E1080" t="s">
        <v>2380</v>
      </c>
      <c r="F1080" t="s">
        <v>2380</v>
      </c>
      <c r="G1080">
        <v>0</v>
      </c>
      <c r="H1080" t="s">
        <v>2380</v>
      </c>
      <c r="L1080" t="s">
        <v>1293</v>
      </c>
      <c r="M1080" t="str">
        <f t="shared" si="64"/>
        <v>No</v>
      </c>
      <c r="N1080" t="str">
        <f t="shared" si="65"/>
        <v>No</v>
      </c>
      <c r="O1080">
        <v>39.6</v>
      </c>
      <c r="P1080" t="str">
        <f t="shared" si="66"/>
        <v>Obesity</v>
      </c>
      <c r="Q1080">
        <v>11.36</v>
      </c>
      <c r="R1080" t="str">
        <f t="shared" si="67"/>
        <v>Diabetes</v>
      </c>
      <c r="S1080" t="s">
        <v>2380</v>
      </c>
      <c r="T1080" t="s">
        <v>2380</v>
      </c>
      <c r="U1080">
        <v>0</v>
      </c>
    </row>
    <row r="1081" spans="1:21" x14ac:dyDescent="0.3">
      <c r="A1081" t="s">
        <v>1292</v>
      </c>
      <c r="B1081">
        <v>29.2</v>
      </c>
      <c r="C1081">
        <v>7.53</v>
      </c>
      <c r="D1081" t="s">
        <v>2380</v>
      </c>
      <c r="E1081" t="s">
        <v>2380</v>
      </c>
      <c r="F1081" t="s">
        <v>2380</v>
      </c>
      <c r="G1081">
        <v>0</v>
      </c>
      <c r="H1081" t="s">
        <v>2380</v>
      </c>
      <c r="L1081" t="s">
        <v>1292</v>
      </c>
      <c r="M1081" t="str">
        <f t="shared" si="64"/>
        <v>No</v>
      </c>
      <c r="N1081" t="str">
        <f t="shared" si="65"/>
        <v>No</v>
      </c>
      <c r="O1081">
        <v>29.2</v>
      </c>
      <c r="P1081" t="str">
        <f t="shared" si="66"/>
        <v>Over Weight</v>
      </c>
      <c r="Q1081">
        <v>7.53</v>
      </c>
      <c r="R1081" t="str">
        <f t="shared" si="67"/>
        <v>Diabetes</v>
      </c>
      <c r="S1081" t="s">
        <v>2380</v>
      </c>
      <c r="T1081" t="s">
        <v>2380</v>
      </c>
      <c r="U1081">
        <v>0</v>
      </c>
    </row>
    <row r="1082" spans="1:21" x14ac:dyDescent="0.3">
      <c r="A1082" t="s">
        <v>1291</v>
      </c>
      <c r="B1082">
        <v>32.774999999999999</v>
      </c>
      <c r="C1082">
        <v>7.95</v>
      </c>
      <c r="D1082" t="s">
        <v>2380</v>
      </c>
      <c r="E1082" t="s">
        <v>2380</v>
      </c>
      <c r="F1082" t="s">
        <v>2380</v>
      </c>
      <c r="G1082">
        <v>0</v>
      </c>
      <c r="H1082" t="s">
        <v>2380</v>
      </c>
      <c r="L1082" t="s">
        <v>1291</v>
      </c>
      <c r="M1082" t="str">
        <f t="shared" si="64"/>
        <v>No</v>
      </c>
      <c r="N1082" t="str">
        <f t="shared" si="65"/>
        <v>No</v>
      </c>
      <c r="O1082">
        <v>32.774999999999999</v>
      </c>
      <c r="P1082" t="str">
        <f t="shared" si="66"/>
        <v>Obesity</v>
      </c>
      <c r="Q1082">
        <v>7.95</v>
      </c>
      <c r="R1082" t="str">
        <f t="shared" si="67"/>
        <v>Diabetes</v>
      </c>
      <c r="S1082" t="s">
        <v>2380</v>
      </c>
      <c r="T1082" t="s">
        <v>2380</v>
      </c>
      <c r="U1082">
        <v>0</v>
      </c>
    </row>
    <row r="1083" spans="1:21" x14ac:dyDescent="0.3">
      <c r="A1083" t="s">
        <v>1290</v>
      </c>
      <c r="B1083">
        <v>24.035</v>
      </c>
      <c r="C1083">
        <v>8.5</v>
      </c>
      <c r="D1083" t="s">
        <v>2380</v>
      </c>
      <c r="E1083" t="s">
        <v>2380</v>
      </c>
      <c r="F1083" t="s">
        <v>2380</v>
      </c>
      <c r="G1083">
        <v>0</v>
      </c>
      <c r="H1083" t="s">
        <v>2380</v>
      </c>
      <c r="L1083" t="s">
        <v>1290</v>
      </c>
      <c r="M1083" t="str">
        <f t="shared" si="64"/>
        <v>No</v>
      </c>
      <c r="N1083" t="str">
        <f t="shared" si="65"/>
        <v>No</v>
      </c>
      <c r="O1083">
        <v>24.035</v>
      </c>
      <c r="P1083" t="str">
        <f t="shared" si="66"/>
        <v>Normal Weight</v>
      </c>
      <c r="Q1083">
        <v>8.5</v>
      </c>
      <c r="R1083" t="str">
        <f t="shared" si="67"/>
        <v>Diabetes</v>
      </c>
      <c r="S1083" t="s">
        <v>2380</v>
      </c>
      <c r="T1083" t="s">
        <v>2380</v>
      </c>
      <c r="U1083">
        <v>0</v>
      </c>
    </row>
    <row r="1084" spans="1:21" x14ac:dyDescent="0.3">
      <c r="A1084" t="s">
        <v>1289</v>
      </c>
      <c r="B1084">
        <v>30.55</v>
      </c>
      <c r="C1084">
        <v>5.89</v>
      </c>
      <c r="D1084" t="s">
        <v>2380</v>
      </c>
      <c r="E1084" t="s">
        <v>2380</v>
      </c>
      <c r="F1084" t="s">
        <v>2382</v>
      </c>
      <c r="G1084">
        <v>1</v>
      </c>
      <c r="H1084" t="s">
        <v>2380</v>
      </c>
      <c r="L1084" t="s">
        <v>1289</v>
      </c>
      <c r="M1084" t="str">
        <f t="shared" si="64"/>
        <v>No</v>
      </c>
      <c r="N1084" t="str">
        <f t="shared" si="65"/>
        <v>No</v>
      </c>
      <c r="O1084">
        <v>30.55</v>
      </c>
      <c r="P1084" t="str">
        <f t="shared" si="66"/>
        <v>Obesity</v>
      </c>
      <c r="Q1084">
        <v>5.89</v>
      </c>
      <c r="R1084" t="str">
        <f t="shared" si="67"/>
        <v>Prediabetes</v>
      </c>
      <c r="S1084" t="s">
        <v>2380</v>
      </c>
      <c r="T1084" t="s">
        <v>2382</v>
      </c>
      <c r="U1084">
        <v>1</v>
      </c>
    </row>
    <row r="1085" spans="1:21" x14ac:dyDescent="0.3">
      <c r="A1085" t="s">
        <v>1288</v>
      </c>
      <c r="B1085">
        <v>28.81</v>
      </c>
      <c r="C1085">
        <v>8.76</v>
      </c>
      <c r="D1085" t="s">
        <v>2380</v>
      </c>
      <c r="E1085" t="s">
        <v>2380</v>
      </c>
      <c r="F1085" t="s">
        <v>2380</v>
      </c>
      <c r="G1085">
        <v>2</v>
      </c>
      <c r="H1085" t="s">
        <v>2380</v>
      </c>
      <c r="L1085" t="s">
        <v>1288</v>
      </c>
      <c r="M1085" t="str">
        <f t="shared" si="64"/>
        <v>No</v>
      </c>
      <c r="N1085" t="str">
        <f t="shared" si="65"/>
        <v>No</v>
      </c>
      <c r="O1085">
        <v>28.81</v>
      </c>
      <c r="P1085" t="str">
        <f t="shared" si="66"/>
        <v>Over Weight</v>
      </c>
      <c r="Q1085">
        <v>8.76</v>
      </c>
      <c r="R1085" t="str">
        <f t="shared" si="67"/>
        <v>Diabetes</v>
      </c>
      <c r="S1085" t="s">
        <v>2380</v>
      </c>
      <c r="T1085" t="s">
        <v>2380</v>
      </c>
      <c r="U1085">
        <v>2</v>
      </c>
    </row>
    <row r="1086" spans="1:21" x14ac:dyDescent="0.3">
      <c r="A1086" t="s">
        <v>1287</v>
      </c>
      <c r="B1086">
        <v>31.66</v>
      </c>
      <c r="C1086">
        <v>4.1100000000000003</v>
      </c>
      <c r="D1086" t="s">
        <v>2380</v>
      </c>
      <c r="E1086" t="s">
        <v>2380</v>
      </c>
      <c r="F1086" t="s">
        <v>2380</v>
      </c>
      <c r="G1086">
        <v>0</v>
      </c>
      <c r="H1086" t="s">
        <v>2380</v>
      </c>
      <c r="L1086" t="s">
        <v>1287</v>
      </c>
      <c r="M1086" t="str">
        <f t="shared" si="64"/>
        <v>No</v>
      </c>
      <c r="N1086" t="str">
        <f t="shared" si="65"/>
        <v>No</v>
      </c>
      <c r="O1086">
        <v>31.66</v>
      </c>
      <c r="P1086" t="str">
        <f t="shared" si="66"/>
        <v>Obesity</v>
      </c>
      <c r="Q1086">
        <v>4.1100000000000003</v>
      </c>
      <c r="R1086" t="str">
        <f t="shared" si="67"/>
        <v>Normal</v>
      </c>
      <c r="S1086" t="s">
        <v>2380</v>
      </c>
      <c r="T1086" t="s">
        <v>2380</v>
      </c>
      <c r="U1086">
        <v>0</v>
      </c>
    </row>
    <row r="1087" spans="1:21" x14ac:dyDescent="0.3">
      <c r="A1087" t="s">
        <v>1286</v>
      </c>
      <c r="B1087">
        <v>28.215</v>
      </c>
      <c r="C1087">
        <v>7.56</v>
      </c>
      <c r="D1087" t="s">
        <v>2381</v>
      </c>
      <c r="E1087" t="s">
        <v>2380</v>
      </c>
      <c r="F1087" t="s">
        <v>2380</v>
      </c>
      <c r="G1087">
        <v>1</v>
      </c>
      <c r="H1087" t="s">
        <v>2380</v>
      </c>
      <c r="L1087" t="s">
        <v>1286</v>
      </c>
      <c r="M1087" t="str">
        <f t="shared" si="64"/>
        <v>Yes</v>
      </c>
      <c r="N1087" t="str">
        <f t="shared" si="65"/>
        <v>No</v>
      </c>
      <c r="O1087">
        <v>28.215</v>
      </c>
      <c r="P1087" t="str">
        <f t="shared" si="66"/>
        <v>Over Weight</v>
      </c>
      <c r="Q1087">
        <v>7.56</v>
      </c>
      <c r="R1087" t="str">
        <f t="shared" si="67"/>
        <v>Diabetes</v>
      </c>
      <c r="S1087" t="s">
        <v>2380</v>
      </c>
      <c r="T1087" t="s">
        <v>2380</v>
      </c>
      <c r="U1087">
        <v>1</v>
      </c>
    </row>
    <row r="1088" spans="1:21" x14ac:dyDescent="0.3">
      <c r="A1088" t="s">
        <v>1285</v>
      </c>
      <c r="B1088">
        <v>26.12</v>
      </c>
      <c r="C1088">
        <v>4.17</v>
      </c>
      <c r="D1088" t="s">
        <v>2381</v>
      </c>
      <c r="E1088" t="s">
        <v>2380</v>
      </c>
      <c r="F1088" t="s">
        <v>2382</v>
      </c>
      <c r="G1088">
        <v>1</v>
      </c>
      <c r="H1088" t="s">
        <v>2380</v>
      </c>
      <c r="L1088" t="s">
        <v>1285</v>
      </c>
      <c r="M1088" t="str">
        <f t="shared" si="64"/>
        <v>Yes</v>
      </c>
      <c r="N1088" t="str">
        <f t="shared" si="65"/>
        <v>No</v>
      </c>
      <c r="O1088">
        <v>26.12</v>
      </c>
      <c r="P1088" t="str">
        <f t="shared" si="66"/>
        <v>Over Weight</v>
      </c>
      <c r="Q1088">
        <v>4.17</v>
      </c>
      <c r="R1088" t="str">
        <f t="shared" si="67"/>
        <v>Normal</v>
      </c>
      <c r="S1088" t="s">
        <v>2380</v>
      </c>
      <c r="T1088" t="s">
        <v>2382</v>
      </c>
      <c r="U1088">
        <v>1</v>
      </c>
    </row>
    <row r="1089" spans="1:21" x14ac:dyDescent="0.3">
      <c r="A1089" t="s">
        <v>1284</v>
      </c>
      <c r="B1089">
        <v>36.630000000000003</v>
      </c>
      <c r="C1089">
        <v>11.42</v>
      </c>
      <c r="D1089" t="s">
        <v>2380</v>
      </c>
      <c r="E1089" t="s">
        <v>2380</v>
      </c>
      <c r="F1089" t="s">
        <v>2380</v>
      </c>
      <c r="G1089">
        <v>2</v>
      </c>
      <c r="H1089" t="s">
        <v>2380</v>
      </c>
      <c r="L1089" t="s">
        <v>1284</v>
      </c>
      <c r="M1089" t="str">
        <f t="shared" si="64"/>
        <v>No</v>
      </c>
      <c r="N1089" t="str">
        <f t="shared" si="65"/>
        <v>No</v>
      </c>
      <c r="O1089">
        <v>36.630000000000003</v>
      </c>
      <c r="P1089" t="str">
        <f t="shared" si="66"/>
        <v>Obesity</v>
      </c>
      <c r="Q1089">
        <v>11.42</v>
      </c>
      <c r="R1089" t="str">
        <f t="shared" si="67"/>
        <v>Diabetes</v>
      </c>
      <c r="S1089" t="s">
        <v>2380</v>
      </c>
      <c r="T1089" t="s">
        <v>2380</v>
      </c>
      <c r="U1089">
        <v>2</v>
      </c>
    </row>
    <row r="1090" spans="1:21" x14ac:dyDescent="0.3">
      <c r="A1090" t="s">
        <v>1283</v>
      </c>
      <c r="B1090">
        <v>33.344999999999999</v>
      </c>
      <c r="C1090">
        <v>7.33</v>
      </c>
      <c r="D1090" t="s">
        <v>2380</v>
      </c>
      <c r="E1090" t="s">
        <v>2380</v>
      </c>
      <c r="F1090" t="s">
        <v>2380</v>
      </c>
      <c r="G1090">
        <v>2</v>
      </c>
      <c r="H1090" t="s">
        <v>2380</v>
      </c>
      <c r="L1090" t="s">
        <v>1283</v>
      </c>
      <c r="M1090" t="str">
        <f t="shared" si="64"/>
        <v>No</v>
      </c>
      <c r="N1090" t="str">
        <f t="shared" si="65"/>
        <v>No</v>
      </c>
      <c r="O1090">
        <v>33.344999999999999</v>
      </c>
      <c r="P1090" t="str">
        <f t="shared" si="66"/>
        <v>Obesity</v>
      </c>
      <c r="Q1090">
        <v>7.33</v>
      </c>
      <c r="R1090" t="str">
        <f t="shared" si="67"/>
        <v>Diabetes</v>
      </c>
      <c r="S1090" t="s">
        <v>2380</v>
      </c>
      <c r="T1090" t="s">
        <v>2380</v>
      </c>
      <c r="U1090">
        <v>2</v>
      </c>
    </row>
    <row r="1091" spans="1:21" x14ac:dyDescent="0.3">
      <c r="A1091" t="s">
        <v>1282</v>
      </c>
      <c r="B1091">
        <v>27.11</v>
      </c>
      <c r="C1091">
        <v>6.7</v>
      </c>
      <c r="D1091" t="s">
        <v>2380</v>
      </c>
      <c r="E1091" t="s">
        <v>2380</v>
      </c>
      <c r="F1091" t="s">
        <v>2380</v>
      </c>
      <c r="G1091">
        <v>0</v>
      </c>
      <c r="H1091" t="s">
        <v>2380</v>
      </c>
      <c r="L1091" t="s">
        <v>1282</v>
      </c>
      <c r="M1091" t="str">
        <f t="shared" ref="M1091:M1154" si="68">PROPER(D1091)</f>
        <v>No</v>
      </c>
      <c r="N1091" t="str">
        <f t="shared" ref="N1091:N1154" si="69">PROPER(H1091)</f>
        <v>No</v>
      </c>
      <c r="O1091">
        <v>27.11</v>
      </c>
      <c r="P1091" t="str">
        <f t="shared" si="66"/>
        <v>Over Weight</v>
      </c>
      <c r="Q1091">
        <v>6.7</v>
      </c>
      <c r="R1091" t="str">
        <f t="shared" si="67"/>
        <v>Diabetes</v>
      </c>
      <c r="S1091" t="s">
        <v>2380</v>
      </c>
      <c r="T1091" t="s">
        <v>2380</v>
      </c>
      <c r="U1091">
        <v>0</v>
      </c>
    </row>
    <row r="1092" spans="1:21" x14ac:dyDescent="0.3">
      <c r="A1092" t="s">
        <v>1281</v>
      </c>
      <c r="B1092">
        <v>26.6</v>
      </c>
      <c r="C1092">
        <v>5.27</v>
      </c>
      <c r="D1092" t="s">
        <v>2381</v>
      </c>
      <c r="E1092" t="s">
        <v>2380</v>
      </c>
      <c r="F1092" t="s">
        <v>2382</v>
      </c>
      <c r="G1092">
        <v>1</v>
      </c>
      <c r="H1092" t="s">
        <v>2380</v>
      </c>
      <c r="L1092" t="s">
        <v>1281</v>
      </c>
      <c r="M1092" t="str">
        <f t="shared" si="68"/>
        <v>Yes</v>
      </c>
      <c r="N1092" t="str">
        <f t="shared" si="69"/>
        <v>No</v>
      </c>
      <c r="O1092">
        <v>26.6</v>
      </c>
      <c r="P1092" t="str">
        <f t="shared" ref="P1092:P1155" si="70">IF(O1092&lt;18.5,"Under Weight",IF(O1092&lt;25,"Normal Weight",IF(O1092&lt;30,"Over Weight","Obesity")))</f>
        <v>Over Weight</v>
      </c>
      <c r="Q1092">
        <v>5.27</v>
      </c>
      <c r="R1092" t="str">
        <f t="shared" ref="R1092:R1155" si="71">IF(Q1092&lt;5.7,"Normal",IF(Q1092&lt;6.5,"Prediabetes","Diabetes"))</f>
        <v>Normal</v>
      </c>
      <c r="S1092" t="s">
        <v>2380</v>
      </c>
      <c r="T1092" t="s">
        <v>2382</v>
      </c>
      <c r="U1092">
        <v>1</v>
      </c>
    </row>
    <row r="1093" spans="1:21" x14ac:dyDescent="0.3">
      <c r="A1093" t="s">
        <v>1280</v>
      </c>
      <c r="B1093">
        <v>30.41</v>
      </c>
      <c r="C1093">
        <v>7.72</v>
      </c>
      <c r="D1093" t="s">
        <v>2380</v>
      </c>
      <c r="E1093" t="s">
        <v>2380</v>
      </c>
      <c r="F1093" t="s">
        <v>2380</v>
      </c>
      <c r="G1093">
        <v>0</v>
      </c>
      <c r="H1093" t="s">
        <v>2380</v>
      </c>
      <c r="L1093" t="s">
        <v>1280</v>
      </c>
      <c r="M1093" t="str">
        <f t="shared" si="68"/>
        <v>No</v>
      </c>
      <c r="N1093" t="str">
        <f t="shared" si="69"/>
        <v>No</v>
      </c>
      <c r="O1093">
        <v>30.41</v>
      </c>
      <c r="P1093" t="str">
        <f t="shared" si="70"/>
        <v>Obesity</v>
      </c>
      <c r="Q1093">
        <v>7.72</v>
      </c>
      <c r="R1093" t="str">
        <f t="shared" si="71"/>
        <v>Diabetes</v>
      </c>
      <c r="S1093" t="s">
        <v>2380</v>
      </c>
      <c r="T1093" t="s">
        <v>2380</v>
      </c>
      <c r="U1093">
        <v>0</v>
      </c>
    </row>
    <row r="1094" spans="1:21" x14ac:dyDescent="0.3">
      <c r="A1094" t="s">
        <v>1279</v>
      </c>
      <c r="B1094">
        <v>28.98</v>
      </c>
      <c r="C1094">
        <v>8.68</v>
      </c>
      <c r="D1094" t="s">
        <v>2380</v>
      </c>
      <c r="E1094" t="s">
        <v>2380</v>
      </c>
      <c r="F1094" t="s">
        <v>2380</v>
      </c>
      <c r="G1094">
        <v>2</v>
      </c>
      <c r="H1094" t="s">
        <v>2380</v>
      </c>
      <c r="L1094" t="s">
        <v>1279</v>
      </c>
      <c r="M1094" t="str">
        <f t="shared" si="68"/>
        <v>No</v>
      </c>
      <c r="N1094" t="str">
        <f t="shared" si="69"/>
        <v>No</v>
      </c>
      <c r="O1094">
        <v>28.98</v>
      </c>
      <c r="P1094" t="str">
        <f t="shared" si="70"/>
        <v>Over Weight</v>
      </c>
      <c r="Q1094">
        <v>8.68</v>
      </c>
      <c r="R1094" t="str">
        <f t="shared" si="71"/>
        <v>Diabetes</v>
      </c>
      <c r="S1094" t="s">
        <v>2380</v>
      </c>
      <c r="T1094" t="s">
        <v>2380</v>
      </c>
      <c r="U1094">
        <v>2</v>
      </c>
    </row>
    <row r="1095" spans="1:21" x14ac:dyDescent="0.3">
      <c r="A1095" t="s">
        <v>1278</v>
      </c>
      <c r="B1095">
        <v>31.24</v>
      </c>
      <c r="C1095">
        <v>9.8000000000000007</v>
      </c>
      <c r="D1095" t="s">
        <v>2380</v>
      </c>
      <c r="E1095" t="s">
        <v>2380</v>
      </c>
      <c r="F1095" t="s">
        <v>2380</v>
      </c>
      <c r="G1095">
        <v>0</v>
      </c>
      <c r="H1095" t="s">
        <v>2380</v>
      </c>
      <c r="L1095" t="s">
        <v>1278</v>
      </c>
      <c r="M1095" t="str">
        <f t="shared" si="68"/>
        <v>No</v>
      </c>
      <c r="N1095" t="str">
        <f t="shared" si="69"/>
        <v>No</v>
      </c>
      <c r="O1095">
        <v>31.24</v>
      </c>
      <c r="P1095" t="str">
        <f t="shared" si="70"/>
        <v>Obesity</v>
      </c>
      <c r="Q1095">
        <v>9.8000000000000007</v>
      </c>
      <c r="R1095" t="str">
        <f t="shared" si="71"/>
        <v>Diabetes</v>
      </c>
      <c r="S1095" t="s">
        <v>2380</v>
      </c>
      <c r="T1095" t="s">
        <v>2380</v>
      </c>
      <c r="U1095">
        <v>0</v>
      </c>
    </row>
    <row r="1096" spans="1:21" x14ac:dyDescent="0.3">
      <c r="A1096" t="s">
        <v>1277</v>
      </c>
      <c r="B1096">
        <v>31.54</v>
      </c>
      <c r="C1096">
        <v>4.4400000000000004</v>
      </c>
      <c r="D1096" t="s">
        <v>2380</v>
      </c>
      <c r="E1096" t="s">
        <v>2380</v>
      </c>
      <c r="F1096" t="s">
        <v>2380</v>
      </c>
      <c r="G1096">
        <v>0</v>
      </c>
      <c r="H1096" t="s">
        <v>2380</v>
      </c>
      <c r="L1096" t="s">
        <v>1277</v>
      </c>
      <c r="M1096" t="str">
        <f t="shared" si="68"/>
        <v>No</v>
      </c>
      <c r="N1096" t="str">
        <f t="shared" si="69"/>
        <v>No</v>
      </c>
      <c r="O1096">
        <v>31.54</v>
      </c>
      <c r="P1096" t="str">
        <f t="shared" si="70"/>
        <v>Obesity</v>
      </c>
      <c r="Q1096">
        <v>4.4400000000000004</v>
      </c>
      <c r="R1096" t="str">
        <f t="shared" si="71"/>
        <v>Normal</v>
      </c>
      <c r="S1096" t="s">
        <v>2380</v>
      </c>
      <c r="T1096" t="s">
        <v>2380</v>
      </c>
      <c r="U1096">
        <v>0</v>
      </c>
    </row>
    <row r="1097" spans="1:21" x14ac:dyDescent="0.3">
      <c r="A1097" t="s">
        <v>1276</v>
      </c>
      <c r="B1097">
        <v>38.6</v>
      </c>
      <c r="C1097">
        <v>7.19</v>
      </c>
      <c r="D1097" t="s">
        <v>2381</v>
      </c>
      <c r="E1097" t="s">
        <v>2380</v>
      </c>
      <c r="F1097" t="s">
        <v>2380</v>
      </c>
      <c r="G1097">
        <v>2</v>
      </c>
      <c r="H1097" t="s">
        <v>2380</v>
      </c>
      <c r="L1097" t="s">
        <v>1276</v>
      </c>
      <c r="M1097" t="str">
        <f t="shared" si="68"/>
        <v>Yes</v>
      </c>
      <c r="N1097" t="str">
        <f t="shared" si="69"/>
        <v>No</v>
      </c>
      <c r="O1097">
        <v>38.6</v>
      </c>
      <c r="P1097" t="str">
        <f t="shared" si="70"/>
        <v>Obesity</v>
      </c>
      <c r="Q1097">
        <v>7.19</v>
      </c>
      <c r="R1097" t="str">
        <f t="shared" si="71"/>
        <v>Diabetes</v>
      </c>
      <c r="S1097" t="s">
        <v>2380</v>
      </c>
      <c r="T1097" t="s">
        <v>2380</v>
      </c>
      <c r="U1097">
        <v>2</v>
      </c>
    </row>
    <row r="1098" spans="1:21" x14ac:dyDescent="0.3">
      <c r="A1098" t="s">
        <v>1275</v>
      </c>
      <c r="B1098">
        <v>37.950000000000003</v>
      </c>
      <c r="C1098">
        <v>6.06</v>
      </c>
      <c r="D1098" t="s">
        <v>2380</v>
      </c>
      <c r="E1098" t="s">
        <v>2380</v>
      </c>
      <c r="F1098" t="s">
        <v>2380</v>
      </c>
      <c r="G1098">
        <v>0</v>
      </c>
      <c r="H1098" t="s">
        <v>2380</v>
      </c>
      <c r="L1098" t="s">
        <v>1275</v>
      </c>
      <c r="M1098" t="str">
        <f t="shared" si="68"/>
        <v>No</v>
      </c>
      <c r="N1098" t="str">
        <f t="shared" si="69"/>
        <v>No</v>
      </c>
      <c r="O1098">
        <v>37.950000000000003</v>
      </c>
      <c r="P1098" t="str">
        <f t="shared" si="70"/>
        <v>Obesity</v>
      </c>
      <c r="Q1098">
        <v>6.06</v>
      </c>
      <c r="R1098" t="str">
        <f t="shared" si="71"/>
        <v>Prediabetes</v>
      </c>
      <c r="S1098" t="s">
        <v>2380</v>
      </c>
      <c r="T1098" t="s">
        <v>2380</v>
      </c>
      <c r="U1098">
        <v>0</v>
      </c>
    </row>
    <row r="1099" spans="1:21" x14ac:dyDescent="0.3">
      <c r="A1099" t="s">
        <v>1274</v>
      </c>
      <c r="B1099">
        <v>38.97</v>
      </c>
      <c r="C1099">
        <v>5.12</v>
      </c>
      <c r="D1099" t="s">
        <v>2380</v>
      </c>
      <c r="E1099" t="s">
        <v>2380</v>
      </c>
      <c r="F1099" t="s">
        <v>2380</v>
      </c>
      <c r="G1099">
        <v>0</v>
      </c>
      <c r="H1099" t="s">
        <v>2380</v>
      </c>
      <c r="L1099" t="s">
        <v>1274</v>
      </c>
      <c r="M1099" t="str">
        <f t="shared" si="68"/>
        <v>No</v>
      </c>
      <c r="N1099" t="str">
        <f t="shared" si="69"/>
        <v>No</v>
      </c>
      <c r="O1099">
        <v>38.97</v>
      </c>
      <c r="P1099" t="str">
        <f t="shared" si="70"/>
        <v>Obesity</v>
      </c>
      <c r="Q1099">
        <v>5.12</v>
      </c>
      <c r="R1099" t="str">
        <f t="shared" si="71"/>
        <v>Normal</v>
      </c>
      <c r="S1099" t="s">
        <v>2380</v>
      </c>
      <c r="T1099" t="s">
        <v>2380</v>
      </c>
      <c r="U1099">
        <v>0</v>
      </c>
    </row>
    <row r="1100" spans="1:21" x14ac:dyDescent="0.3">
      <c r="A1100" t="s">
        <v>1273</v>
      </c>
      <c r="B1100">
        <v>21.2</v>
      </c>
      <c r="C1100">
        <v>10.72</v>
      </c>
      <c r="D1100" t="s">
        <v>2380</v>
      </c>
      <c r="E1100" t="s">
        <v>2380</v>
      </c>
      <c r="F1100" t="s">
        <v>2380</v>
      </c>
      <c r="G1100">
        <v>0</v>
      </c>
      <c r="H1100" t="s">
        <v>2380</v>
      </c>
      <c r="L1100" t="s">
        <v>1273</v>
      </c>
      <c r="M1100" t="str">
        <f t="shared" si="68"/>
        <v>No</v>
      </c>
      <c r="N1100" t="str">
        <f t="shared" si="69"/>
        <v>No</v>
      </c>
      <c r="O1100">
        <v>21.2</v>
      </c>
      <c r="P1100" t="str">
        <f t="shared" si="70"/>
        <v>Normal Weight</v>
      </c>
      <c r="Q1100">
        <v>10.72</v>
      </c>
      <c r="R1100" t="str">
        <f t="shared" si="71"/>
        <v>Diabetes</v>
      </c>
      <c r="S1100" t="s">
        <v>2380</v>
      </c>
      <c r="T1100" t="s">
        <v>2380</v>
      </c>
      <c r="U1100">
        <v>0</v>
      </c>
    </row>
    <row r="1101" spans="1:21" x14ac:dyDescent="0.3">
      <c r="A1101" t="s">
        <v>1272</v>
      </c>
      <c r="B1101">
        <v>23.96</v>
      </c>
      <c r="C1101">
        <v>9.58</v>
      </c>
      <c r="D1101" t="s">
        <v>2381</v>
      </c>
      <c r="E1101" t="s">
        <v>2380</v>
      </c>
      <c r="F1101" t="s">
        <v>2382</v>
      </c>
      <c r="G1101">
        <v>1</v>
      </c>
      <c r="H1101" t="s">
        <v>2380</v>
      </c>
      <c r="L1101" t="s">
        <v>1272</v>
      </c>
      <c r="M1101" t="str">
        <f t="shared" si="68"/>
        <v>Yes</v>
      </c>
      <c r="N1101" t="str">
        <f t="shared" si="69"/>
        <v>No</v>
      </c>
      <c r="O1101">
        <v>23.96</v>
      </c>
      <c r="P1101" t="str">
        <f t="shared" si="70"/>
        <v>Normal Weight</v>
      </c>
      <c r="Q1101">
        <v>9.58</v>
      </c>
      <c r="R1101" t="str">
        <f t="shared" si="71"/>
        <v>Diabetes</v>
      </c>
      <c r="S1101" t="s">
        <v>2380</v>
      </c>
      <c r="T1101" t="s">
        <v>2382</v>
      </c>
      <c r="U1101">
        <v>1</v>
      </c>
    </row>
    <row r="1102" spans="1:21" x14ac:dyDescent="0.3">
      <c r="A1102" t="s">
        <v>1271</v>
      </c>
      <c r="B1102">
        <v>35.93</v>
      </c>
      <c r="C1102">
        <v>6.4</v>
      </c>
      <c r="D1102" t="s">
        <v>2381</v>
      </c>
      <c r="E1102" t="s">
        <v>2380</v>
      </c>
      <c r="F1102" t="s">
        <v>2380</v>
      </c>
      <c r="G1102">
        <v>1</v>
      </c>
      <c r="H1102" t="s">
        <v>2380</v>
      </c>
      <c r="L1102" t="s">
        <v>1271</v>
      </c>
      <c r="M1102" t="str">
        <f t="shared" si="68"/>
        <v>Yes</v>
      </c>
      <c r="N1102" t="str">
        <f t="shared" si="69"/>
        <v>No</v>
      </c>
      <c r="O1102">
        <v>35.93</v>
      </c>
      <c r="P1102" t="str">
        <f t="shared" si="70"/>
        <v>Obesity</v>
      </c>
      <c r="Q1102">
        <v>6.4</v>
      </c>
      <c r="R1102" t="str">
        <f t="shared" si="71"/>
        <v>Prediabetes</v>
      </c>
      <c r="S1102" t="s">
        <v>2380</v>
      </c>
      <c r="T1102" t="s">
        <v>2380</v>
      </c>
      <c r="U1102">
        <v>1</v>
      </c>
    </row>
    <row r="1103" spans="1:21" x14ac:dyDescent="0.3">
      <c r="A1103" t="s">
        <v>1270</v>
      </c>
      <c r="B1103">
        <v>26.11</v>
      </c>
      <c r="C1103">
        <v>6.8</v>
      </c>
      <c r="D1103" t="s">
        <v>2381</v>
      </c>
      <c r="E1103" t="s">
        <v>2380</v>
      </c>
      <c r="F1103" t="s">
        <v>2380</v>
      </c>
      <c r="G1103">
        <v>2</v>
      </c>
      <c r="H1103" t="s">
        <v>2380</v>
      </c>
      <c r="L1103" t="s">
        <v>1270</v>
      </c>
      <c r="M1103" t="str">
        <f t="shared" si="68"/>
        <v>Yes</v>
      </c>
      <c r="N1103" t="str">
        <f t="shared" si="69"/>
        <v>No</v>
      </c>
      <c r="O1103">
        <v>26.11</v>
      </c>
      <c r="P1103" t="str">
        <f t="shared" si="70"/>
        <v>Over Weight</v>
      </c>
      <c r="Q1103">
        <v>6.8</v>
      </c>
      <c r="R1103" t="str">
        <f t="shared" si="71"/>
        <v>Diabetes</v>
      </c>
      <c r="S1103" t="s">
        <v>2380</v>
      </c>
      <c r="T1103" t="s">
        <v>2380</v>
      </c>
      <c r="U1103">
        <v>2</v>
      </c>
    </row>
    <row r="1104" spans="1:21" x14ac:dyDescent="0.3">
      <c r="A1104" t="s">
        <v>1269</v>
      </c>
      <c r="B1104">
        <v>32.299999999999997</v>
      </c>
      <c r="C1104">
        <v>9.48</v>
      </c>
      <c r="D1104" t="s">
        <v>2380</v>
      </c>
      <c r="E1104" t="s">
        <v>2380</v>
      </c>
      <c r="F1104" t="s">
        <v>2380</v>
      </c>
      <c r="G1104">
        <v>2</v>
      </c>
      <c r="H1104" t="s">
        <v>2380</v>
      </c>
      <c r="L1104" t="s">
        <v>1269</v>
      </c>
      <c r="M1104" t="str">
        <f t="shared" si="68"/>
        <v>No</v>
      </c>
      <c r="N1104" t="str">
        <f t="shared" si="69"/>
        <v>No</v>
      </c>
      <c r="O1104">
        <v>32.299999999999997</v>
      </c>
      <c r="P1104" t="str">
        <f t="shared" si="70"/>
        <v>Obesity</v>
      </c>
      <c r="Q1104">
        <v>9.48</v>
      </c>
      <c r="R1104" t="str">
        <f t="shared" si="71"/>
        <v>Diabetes</v>
      </c>
      <c r="S1104" t="s">
        <v>2380</v>
      </c>
      <c r="T1104" t="s">
        <v>2380</v>
      </c>
      <c r="U1104">
        <v>2</v>
      </c>
    </row>
    <row r="1105" spans="1:21" x14ac:dyDescent="0.3">
      <c r="A1105" t="s">
        <v>1268</v>
      </c>
      <c r="B1105">
        <v>28.69</v>
      </c>
      <c r="C1105">
        <v>7.45</v>
      </c>
      <c r="D1105" t="s">
        <v>2380</v>
      </c>
      <c r="E1105" t="s">
        <v>2380</v>
      </c>
      <c r="F1105" t="s">
        <v>2380</v>
      </c>
      <c r="G1105">
        <v>2</v>
      </c>
      <c r="H1105" t="s">
        <v>2380</v>
      </c>
      <c r="L1105" t="s">
        <v>1268</v>
      </c>
      <c r="M1105" t="str">
        <f t="shared" si="68"/>
        <v>No</v>
      </c>
      <c r="N1105" t="str">
        <f t="shared" si="69"/>
        <v>No</v>
      </c>
      <c r="O1105">
        <v>28.69</v>
      </c>
      <c r="P1105" t="str">
        <f t="shared" si="70"/>
        <v>Over Weight</v>
      </c>
      <c r="Q1105">
        <v>7.45</v>
      </c>
      <c r="R1105" t="str">
        <f t="shared" si="71"/>
        <v>Diabetes</v>
      </c>
      <c r="S1105" t="s">
        <v>2380</v>
      </c>
      <c r="T1105" t="s">
        <v>2380</v>
      </c>
      <c r="U1105">
        <v>2</v>
      </c>
    </row>
    <row r="1106" spans="1:21" x14ac:dyDescent="0.3">
      <c r="A1106" t="s">
        <v>1267</v>
      </c>
      <c r="B1106">
        <v>31.28</v>
      </c>
      <c r="C1106">
        <v>6.94</v>
      </c>
      <c r="D1106" t="s">
        <v>2381</v>
      </c>
      <c r="E1106" t="s">
        <v>2380</v>
      </c>
      <c r="F1106" t="s">
        <v>2380</v>
      </c>
      <c r="G1106">
        <v>1</v>
      </c>
      <c r="H1106" t="s">
        <v>2380</v>
      </c>
      <c r="L1106" t="s">
        <v>1267</v>
      </c>
      <c r="M1106" t="str">
        <f t="shared" si="68"/>
        <v>Yes</v>
      </c>
      <c r="N1106" t="str">
        <f t="shared" si="69"/>
        <v>No</v>
      </c>
      <c r="O1106">
        <v>31.28</v>
      </c>
      <c r="P1106" t="str">
        <f t="shared" si="70"/>
        <v>Obesity</v>
      </c>
      <c r="Q1106">
        <v>6.94</v>
      </c>
      <c r="R1106" t="str">
        <f t="shared" si="71"/>
        <v>Diabetes</v>
      </c>
      <c r="S1106" t="s">
        <v>2380</v>
      </c>
      <c r="T1106" t="s">
        <v>2380</v>
      </c>
      <c r="U1106">
        <v>1</v>
      </c>
    </row>
    <row r="1107" spans="1:21" x14ac:dyDescent="0.3">
      <c r="A1107" t="s">
        <v>1266</v>
      </c>
      <c r="B1107">
        <v>30.21</v>
      </c>
      <c r="C1107">
        <v>7.83</v>
      </c>
      <c r="D1107" t="s">
        <v>2380</v>
      </c>
      <c r="E1107" t="s">
        <v>2380</v>
      </c>
      <c r="F1107" t="s">
        <v>2380</v>
      </c>
      <c r="G1107">
        <v>0</v>
      </c>
      <c r="H1107" t="s">
        <v>2380</v>
      </c>
      <c r="L1107" t="s">
        <v>1266</v>
      </c>
      <c r="M1107" t="str">
        <f t="shared" si="68"/>
        <v>No</v>
      </c>
      <c r="N1107" t="str">
        <f t="shared" si="69"/>
        <v>No</v>
      </c>
      <c r="O1107">
        <v>30.21</v>
      </c>
      <c r="P1107" t="str">
        <f t="shared" si="70"/>
        <v>Obesity</v>
      </c>
      <c r="Q1107">
        <v>7.83</v>
      </c>
      <c r="R1107" t="str">
        <f t="shared" si="71"/>
        <v>Diabetes</v>
      </c>
      <c r="S1107" t="s">
        <v>2380</v>
      </c>
      <c r="T1107" t="s">
        <v>2380</v>
      </c>
      <c r="U1107">
        <v>0</v>
      </c>
    </row>
    <row r="1108" spans="1:21" x14ac:dyDescent="0.3">
      <c r="A1108" t="s">
        <v>1265</v>
      </c>
      <c r="B1108">
        <v>38.28</v>
      </c>
      <c r="C1108">
        <v>10.17</v>
      </c>
      <c r="D1108" t="s">
        <v>2381</v>
      </c>
      <c r="E1108" t="s">
        <v>2380</v>
      </c>
      <c r="F1108" t="s">
        <v>2380</v>
      </c>
      <c r="G1108">
        <v>0</v>
      </c>
      <c r="H1108" t="s">
        <v>2380</v>
      </c>
      <c r="L1108" t="s">
        <v>1265</v>
      </c>
      <c r="M1108" t="str">
        <f t="shared" si="68"/>
        <v>Yes</v>
      </c>
      <c r="N1108" t="str">
        <f t="shared" si="69"/>
        <v>No</v>
      </c>
      <c r="O1108">
        <v>38.28</v>
      </c>
      <c r="P1108" t="str">
        <f t="shared" si="70"/>
        <v>Obesity</v>
      </c>
      <c r="Q1108">
        <v>10.17</v>
      </c>
      <c r="R1108" t="str">
        <f t="shared" si="71"/>
        <v>Diabetes</v>
      </c>
      <c r="S1108" t="s">
        <v>2380</v>
      </c>
      <c r="T1108" t="s">
        <v>2380</v>
      </c>
      <c r="U1108">
        <v>0</v>
      </c>
    </row>
    <row r="1109" spans="1:21" x14ac:dyDescent="0.3">
      <c r="A1109" t="s">
        <v>1264</v>
      </c>
      <c r="B1109">
        <v>29.9</v>
      </c>
      <c r="C1109">
        <v>8.9600000000000009</v>
      </c>
      <c r="D1109" t="s">
        <v>2381</v>
      </c>
      <c r="E1109" t="s">
        <v>2380</v>
      </c>
      <c r="F1109" t="s">
        <v>2380</v>
      </c>
      <c r="G1109">
        <v>0</v>
      </c>
      <c r="H1109" t="s">
        <v>2380</v>
      </c>
      <c r="L1109" t="s">
        <v>1264</v>
      </c>
      <c r="M1109" t="str">
        <f t="shared" si="68"/>
        <v>Yes</v>
      </c>
      <c r="N1109" t="str">
        <f t="shared" si="69"/>
        <v>No</v>
      </c>
      <c r="O1109">
        <v>29.9</v>
      </c>
      <c r="P1109" t="str">
        <f t="shared" si="70"/>
        <v>Over Weight</v>
      </c>
      <c r="Q1109">
        <v>8.9600000000000009</v>
      </c>
      <c r="R1109" t="str">
        <f t="shared" si="71"/>
        <v>Diabetes</v>
      </c>
      <c r="S1109" t="s">
        <v>2380</v>
      </c>
      <c r="T1109" t="s">
        <v>2380</v>
      </c>
      <c r="U1109">
        <v>0</v>
      </c>
    </row>
    <row r="1110" spans="1:21" x14ac:dyDescent="0.3">
      <c r="A1110" t="s">
        <v>1263</v>
      </c>
      <c r="B1110">
        <v>23.18</v>
      </c>
      <c r="C1110">
        <v>6.96</v>
      </c>
      <c r="D1110" t="s">
        <v>2381</v>
      </c>
      <c r="E1110" t="s">
        <v>2380</v>
      </c>
      <c r="F1110" t="s">
        <v>2380</v>
      </c>
      <c r="G1110">
        <v>2</v>
      </c>
      <c r="H1110" t="s">
        <v>2380</v>
      </c>
      <c r="L1110" t="s">
        <v>1263</v>
      </c>
      <c r="M1110" t="str">
        <f t="shared" si="68"/>
        <v>Yes</v>
      </c>
      <c r="N1110" t="str">
        <f t="shared" si="69"/>
        <v>No</v>
      </c>
      <c r="O1110">
        <v>23.18</v>
      </c>
      <c r="P1110" t="str">
        <f t="shared" si="70"/>
        <v>Normal Weight</v>
      </c>
      <c r="Q1110">
        <v>6.96</v>
      </c>
      <c r="R1110" t="str">
        <f t="shared" si="71"/>
        <v>Diabetes</v>
      </c>
      <c r="S1110" t="s">
        <v>2380</v>
      </c>
      <c r="T1110" t="s">
        <v>2380</v>
      </c>
      <c r="U1110">
        <v>2</v>
      </c>
    </row>
    <row r="1111" spans="1:21" x14ac:dyDescent="0.3">
      <c r="A1111" t="s">
        <v>1262</v>
      </c>
      <c r="B1111">
        <v>33.020000000000003</v>
      </c>
      <c r="C1111">
        <v>5.07</v>
      </c>
      <c r="D1111" t="s">
        <v>2381</v>
      </c>
      <c r="E1111" t="s">
        <v>2380</v>
      </c>
      <c r="F1111" t="s">
        <v>2380</v>
      </c>
      <c r="G1111">
        <v>0</v>
      </c>
      <c r="H1111" t="s">
        <v>2380</v>
      </c>
      <c r="L1111" t="s">
        <v>1262</v>
      </c>
      <c r="M1111" t="str">
        <f t="shared" si="68"/>
        <v>Yes</v>
      </c>
      <c r="N1111" t="str">
        <f t="shared" si="69"/>
        <v>No</v>
      </c>
      <c r="O1111">
        <v>33.020000000000003</v>
      </c>
      <c r="P1111" t="str">
        <f t="shared" si="70"/>
        <v>Obesity</v>
      </c>
      <c r="Q1111">
        <v>5.07</v>
      </c>
      <c r="R1111" t="str">
        <f t="shared" si="71"/>
        <v>Normal</v>
      </c>
      <c r="S1111" t="s">
        <v>2380</v>
      </c>
      <c r="T1111" t="s">
        <v>2380</v>
      </c>
      <c r="U1111">
        <v>0</v>
      </c>
    </row>
    <row r="1112" spans="1:21" x14ac:dyDescent="0.3">
      <c r="A1112" t="s">
        <v>1261</v>
      </c>
      <c r="B1112">
        <v>27.29</v>
      </c>
      <c r="C1112">
        <v>5.85</v>
      </c>
      <c r="D1112" t="s">
        <v>2380</v>
      </c>
      <c r="E1112" t="s">
        <v>2380</v>
      </c>
      <c r="F1112" t="s">
        <v>2380</v>
      </c>
      <c r="G1112">
        <v>2</v>
      </c>
      <c r="H1112" t="s">
        <v>2380</v>
      </c>
      <c r="L1112" t="s">
        <v>1261</v>
      </c>
      <c r="M1112" t="str">
        <f t="shared" si="68"/>
        <v>No</v>
      </c>
      <c r="N1112" t="str">
        <f t="shared" si="69"/>
        <v>No</v>
      </c>
      <c r="O1112">
        <v>27.29</v>
      </c>
      <c r="P1112" t="str">
        <f t="shared" si="70"/>
        <v>Over Weight</v>
      </c>
      <c r="Q1112">
        <v>5.85</v>
      </c>
      <c r="R1112" t="str">
        <f t="shared" si="71"/>
        <v>Prediabetes</v>
      </c>
      <c r="S1112" t="s">
        <v>2380</v>
      </c>
      <c r="T1112" t="s">
        <v>2380</v>
      </c>
      <c r="U1112">
        <v>2</v>
      </c>
    </row>
    <row r="1113" spans="1:21" x14ac:dyDescent="0.3">
      <c r="A1113" t="s">
        <v>1260</v>
      </c>
      <c r="B1113">
        <v>23.18</v>
      </c>
      <c r="C1113">
        <v>10.56</v>
      </c>
      <c r="D1113" t="s">
        <v>2380</v>
      </c>
      <c r="E1113" t="s">
        <v>2380</v>
      </c>
      <c r="F1113" t="s">
        <v>2380</v>
      </c>
      <c r="G1113">
        <v>2</v>
      </c>
      <c r="H1113" t="s">
        <v>2380</v>
      </c>
      <c r="L1113" t="s">
        <v>1260</v>
      </c>
      <c r="M1113" t="str">
        <f t="shared" si="68"/>
        <v>No</v>
      </c>
      <c r="N1113" t="str">
        <f t="shared" si="69"/>
        <v>No</v>
      </c>
      <c r="O1113">
        <v>23.18</v>
      </c>
      <c r="P1113" t="str">
        <f t="shared" si="70"/>
        <v>Normal Weight</v>
      </c>
      <c r="Q1113">
        <v>10.56</v>
      </c>
      <c r="R1113" t="str">
        <f t="shared" si="71"/>
        <v>Diabetes</v>
      </c>
      <c r="S1113" t="s">
        <v>2380</v>
      </c>
      <c r="T1113" t="s">
        <v>2380</v>
      </c>
      <c r="U1113">
        <v>2</v>
      </c>
    </row>
    <row r="1114" spans="1:21" x14ac:dyDescent="0.3">
      <c r="A1114" t="s">
        <v>1259</v>
      </c>
      <c r="B1114">
        <v>32.659999999999997</v>
      </c>
      <c r="C1114">
        <v>8.92</v>
      </c>
      <c r="D1114" t="s">
        <v>2381</v>
      </c>
      <c r="E1114" t="s">
        <v>2380</v>
      </c>
      <c r="F1114" t="s">
        <v>2380</v>
      </c>
      <c r="G1114">
        <v>0</v>
      </c>
      <c r="H1114" t="s">
        <v>2380</v>
      </c>
      <c r="L1114" t="s">
        <v>1259</v>
      </c>
      <c r="M1114" t="str">
        <f t="shared" si="68"/>
        <v>Yes</v>
      </c>
      <c r="N1114" t="str">
        <f t="shared" si="69"/>
        <v>No</v>
      </c>
      <c r="O1114">
        <v>32.659999999999997</v>
      </c>
      <c r="P1114" t="str">
        <f t="shared" si="70"/>
        <v>Obesity</v>
      </c>
      <c r="Q1114">
        <v>8.92</v>
      </c>
      <c r="R1114" t="str">
        <f t="shared" si="71"/>
        <v>Diabetes</v>
      </c>
      <c r="S1114" t="s">
        <v>2380</v>
      </c>
      <c r="T1114" t="s">
        <v>2380</v>
      </c>
      <c r="U1114">
        <v>0</v>
      </c>
    </row>
    <row r="1115" spans="1:21" x14ac:dyDescent="0.3">
      <c r="A1115" t="s">
        <v>1258</v>
      </c>
      <c r="B1115">
        <v>30.78</v>
      </c>
      <c r="C1115">
        <v>8.6300000000000008</v>
      </c>
      <c r="D1115" t="s">
        <v>2380</v>
      </c>
      <c r="E1115" t="s">
        <v>2380</v>
      </c>
      <c r="F1115" t="s">
        <v>2380</v>
      </c>
      <c r="G1115">
        <v>0</v>
      </c>
      <c r="H1115" t="s">
        <v>2380</v>
      </c>
      <c r="L1115" t="s">
        <v>1258</v>
      </c>
      <c r="M1115" t="str">
        <f t="shared" si="68"/>
        <v>No</v>
      </c>
      <c r="N1115" t="str">
        <f t="shared" si="69"/>
        <v>No</v>
      </c>
      <c r="O1115">
        <v>30.78</v>
      </c>
      <c r="P1115" t="str">
        <f t="shared" si="70"/>
        <v>Obesity</v>
      </c>
      <c r="Q1115">
        <v>8.6300000000000008</v>
      </c>
      <c r="R1115" t="str">
        <f t="shared" si="71"/>
        <v>Diabetes</v>
      </c>
      <c r="S1115" t="s">
        <v>2380</v>
      </c>
      <c r="T1115" t="s">
        <v>2380</v>
      </c>
      <c r="U1115">
        <v>0</v>
      </c>
    </row>
    <row r="1116" spans="1:21" x14ac:dyDescent="0.3">
      <c r="A1116" t="s">
        <v>1257</v>
      </c>
      <c r="B1116">
        <v>47.2</v>
      </c>
      <c r="C1116">
        <v>6.29</v>
      </c>
      <c r="D1116" t="s">
        <v>2381</v>
      </c>
      <c r="E1116" t="s">
        <v>2380</v>
      </c>
      <c r="F1116" t="s">
        <v>2382</v>
      </c>
      <c r="G1116">
        <v>1</v>
      </c>
      <c r="H1116" t="s">
        <v>2380</v>
      </c>
      <c r="L1116" t="s">
        <v>1257</v>
      </c>
      <c r="M1116" t="str">
        <f t="shared" si="68"/>
        <v>Yes</v>
      </c>
      <c r="N1116" t="str">
        <f t="shared" si="69"/>
        <v>No</v>
      </c>
      <c r="O1116">
        <v>47.2</v>
      </c>
      <c r="P1116" t="str">
        <f t="shared" si="70"/>
        <v>Obesity</v>
      </c>
      <c r="Q1116">
        <v>6.29</v>
      </c>
      <c r="R1116" t="str">
        <f t="shared" si="71"/>
        <v>Prediabetes</v>
      </c>
      <c r="S1116" t="s">
        <v>2380</v>
      </c>
      <c r="T1116" t="s">
        <v>2382</v>
      </c>
      <c r="U1116">
        <v>1</v>
      </c>
    </row>
    <row r="1117" spans="1:21" x14ac:dyDescent="0.3">
      <c r="A1117" t="s">
        <v>1256</v>
      </c>
      <c r="B1117">
        <v>31.6</v>
      </c>
      <c r="C1117">
        <v>5.75</v>
      </c>
      <c r="D1117" t="s">
        <v>2380</v>
      </c>
      <c r="E1117" t="s">
        <v>2380</v>
      </c>
      <c r="F1117" t="s">
        <v>2380</v>
      </c>
      <c r="G1117">
        <v>2</v>
      </c>
      <c r="H1117" t="s">
        <v>2380</v>
      </c>
      <c r="L1117" t="s">
        <v>1256</v>
      </c>
      <c r="M1117" t="str">
        <f t="shared" si="68"/>
        <v>No</v>
      </c>
      <c r="N1117" t="str">
        <f t="shared" si="69"/>
        <v>No</v>
      </c>
      <c r="O1117">
        <v>31.6</v>
      </c>
      <c r="P1117" t="str">
        <f t="shared" si="70"/>
        <v>Obesity</v>
      </c>
      <c r="Q1117">
        <v>5.75</v>
      </c>
      <c r="R1117" t="str">
        <f t="shared" si="71"/>
        <v>Prediabetes</v>
      </c>
      <c r="S1117" t="s">
        <v>2380</v>
      </c>
      <c r="T1117" t="s">
        <v>2380</v>
      </c>
      <c r="U1117">
        <v>2</v>
      </c>
    </row>
    <row r="1118" spans="1:21" x14ac:dyDescent="0.3">
      <c r="A1118" t="s">
        <v>1255</v>
      </c>
      <c r="B1118">
        <v>33.914999999999999</v>
      </c>
      <c r="C1118">
        <v>6.66</v>
      </c>
      <c r="D1118" t="s">
        <v>2381</v>
      </c>
      <c r="E1118" t="s">
        <v>2380</v>
      </c>
      <c r="F1118" t="s">
        <v>2380</v>
      </c>
      <c r="G1118">
        <v>1</v>
      </c>
      <c r="H1118" t="s">
        <v>2380</v>
      </c>
      <c r="L1118" t="s">
        <v>1255</v>
      </c>
      <c r="M1118" t="str">
        <f t="shared" si="68"/>
        <v>Yes</v>
      </c>
      <c r="N1118" t="str">
        <f t="shared" si="69"/>
        <v>No</v>
      </c>
      <c r="O1118">
        <v>33.914999999999999</v>
      </c>
      <c r="P1118" t="str">
        <f t="shared" si="70"/>
        <v>Obesity</v>
      </c>
      <c r="Q1118">
        <v>6.66</v>
      </c>
      <c r="R1118" t="str">
        <f t="shared" si="71"/>
        <v>Diabetes</v>
      </c>
      <c r="S1118" t="s">
        <v>2380</v>
      </c>
      <c r="T1118" t="s">
        <v>2380</v>
      </c>
      <c r="U1118">
        <v>1</v>
      </c>
    </row>
    <row r="1119" spans="1:21" x14ac:dyDescent="0.3">
      <c r="A1119" t="s">
        <v>1254</v>
      </c>
      <c r="B1119">
        <v>23.54</v>
      </c>
      <c r="C1119">
        <v>5.0999999999999996</v>
      </c>
      <c r="D1119" t="s">
        <v>2380</v>
      </c>
      <c r="E1119" t="s">
        <v>2380</v>
      </c>
      <c r="F1119" t="s">
        <v>2380</v>
      </c>
      <c r="G1119">
        <v>2</v>
      </c>
      <c r="H1119" t="s">
        <v>2380</v>
      </c>
      <c r="L1119" t="s">
        <v>1254</v>
      </c>
      <c r="M1119" t="str">
        <f t="shared" si="68"/>
        <v>No</v>
      </c>
      <c r="N1119" t="str">
        <f t="shared" si="69"/>
        <v>No</v>
      </c>
      <c r="O1119">
        <v>23.54</v>
      </c>
      <c r="P1119" t="str">
        <f t="shared" si="70"/>
        <v>Normal Weight</v>
      </c>
      <c r="Q1119">
        <v>5.0999999999999996</v>
      </c>
      <c r="R1119" t="str">
        <f t="shared" si="71"/>
        <v>Normal</v>
      </c>
      <c r="S1119" t="s">
        <v>2380</v>
      </c>
      <c r="T1119" t="s">
        <v>2380</v>
      </c>
      <c r="U1119">
        <v>2</v>
      </c>
    </row>
    <row r="1120" spans="1:21" x14ac:dyDescent="0.3">
      <c r="A1120" t="s">
        <v>1253</v>
      </c>
      <c r="B1120">
        <v>27.074999999999999</v>
      </c>
      <c r="C1120">
        <v>4.41</v>
      </c>
      <c r="D1120" t="s">
        <v>2380</v>
      </c>
      <c r="E1120" t="s">
        <v>2380</v>
      </c>
      <c r="F1120" t="s">
        <v>2380</v>
      </c>
      <c r="G1120">
        <v>2</v>
      </c>
      <c r="H1120" t="s">
        <v>2380</v>
      </c>
      <c r="L1120" t="s">
        <v>1253</v>
      </c>
      <c r="M1120" t="str">
        <f t="shared" si="68"/>
        <v>No</v>
      </c>
      <c r="N1120" t="str">
        <f t="shared" si="69"/>
        <v>No</v>
      </c>
      <c r="O1120">
        <v>27.074999999999999</v>
      </c>
      <c r="P1120" t="str">
        <f t="shared" si="70"/>
        <v>Over Weight</v>
      </c>
      <c r="Q1120">
        <v>4.41</v>
      </c>
      <c r="R1120" t="str">
        <f t="shared" si="71"/>
        <v>Normal</v>
      </c>
      <c r="S1120" t="s">
        <v>2380</v>
      </c>
      <c r="T1120" t="s">
        <v>2380</v>
      </c>
      <c r="U1120">
        <v>2</v>
      </c>
    </row>
    <row r="1121" spans="1:21" x14ac:dyDescent="0.3">
      <c r="A1121" t="s">
        <v>1252</v>
      </c>
      <c r="B1121">
        <v>25.8</v>
      </c>
      <c r="C1121">
        <v>5.52</v>
      </c>
      <c r="D1121" t="s">
        <v>2381</v>
      </c>
      <c r="E1121" t="s">
        <v>2380</v>
      </c>
      <c r="F1121" t="s">
        <v>2380</v>
      </c>
      <c r="G1121">
        <v>0</v>
      </c>
      <c r="H1121" t="s">
        <v>2380</v>
      </c>
      <c r="L1121" t="s">
        <v>1252</v>
      </c>
      <c r="M1121" t="str">
        <f t="shared" si="68"/>
        <v>Yes</v>
      </c>
      <c r="N1121" t="str">
        <f t="shared" si="69"/>
        <v>No</v>
      </c>
      <c r="O1121">
        <v>25.8</v>
      </c>
      <c r="P1121" t="str">
        <f t="shared" si="70"/>
        <v>Over Weight</v>
      </c>
      <c r="Q1121">
        <v>5.52</v>
      </c>
      <c r="R1121" t="str">
        <f t="shared" si="71"/>
        <v>Normal</v>
      </c>
      <c r="S1121" t="s">
        <v>2380</v>
      </c>
      <c r="T1121" t="s">
        <v>2380</v>
      </c>
      <c r="U1121">
        <v>0</v>
      </c>
    </row>
    <row r="1122" spans="1:21" x14ac:dyDescent="0.3">
      <c r="A1122" t="s">
        <v>1251</v>
      </c>
      <c r="B1122">
        <v>36.1</v>
      </c>
      <c r="C1122">
        <v>4.62</v>
      </c>
      <c r="D1122" t="s">
        <v>2381</v>
      </c>
      <c r="E1122" t="s">
        <v>2380</v>
      </c>
      <c r="F1122" t="s">
        <v>2382</v>
      </c>
      <c r="G1122">
        <v>1</v>
      </c>
      <c r="H1122" t="s">
        <v>2380</v>
      </c>
      <c r="L1122" t="s">
        <v>1251</v>
      </c>
      <c r="M1122" t="str">
        <f t="shared" si="68"/>
        <v>Yes</v>
      </c>
      <c r="N1122" t="str">
        <f t="shared" si="69"/>
        <v>No</v>
      </c>
      <c r="O1122">
        <v>36.1</v>
      </c>
      <c r="P1122" t="str">
        <f t="shared" si="70"/>
        <v>Obesity</v>
      </c>
      <c r="Q1122">
        <v>4.62</v>
      </c>
      <c r="R1122" t="str">
        <f t="shared" si="71"/>
        <v>Normal</v>
      </c>
      <c r="S1122" t="s">
        <v>2380</v>
      </c>
      <c r="T1122" t="s">
        <v>2382</v>
      </c>
      <c r="U1122">
        <v>1</v>
      </c>
    </row>
    <row r="1123" spans="1:21" x14ac:dyDescent="0.3">
      <c r="A1123" t="s">
        <v>1250</v>
      </c>
      <c r="B1123">
        <v>30.495000000000001</v>
      </c>
      <c r="C1123">
        <v>5.74</v>
      </c>
      <c r="D1123" t="s">
        <v>2381</v>
      </c>
      <c r="E1123" t="s">
        <v>2380</v>
      </c>
      <c r="F1123" t="s">
        <v>2382</v>
      </c>
      <c r="G1123">
        <v>1</v>
      </c>
      <c r="H1123" t="s">
        <v>2380</v>
      </c>
      <c r="L1123" t="s">
        <v>1250</v>
      </c>
      <c r="M1123" t="str">
        <f t="shared" si="68"/>
        <v>Yes</v>
      </c>
      <c r="N1123" t="str">
        <f t="shared" si="69"/>
        <v>No</v>
      </c>
      <c r="O1123">
        <v>30.495000000000001</v>
      </c>
      <c r="P1123" t="str">
        <f t="shared" si="70"/>
        <v>Obesity</v>
      </c>
      <c r="Q1123">
        <v>5.74</v>
      </c>
      <c r="R1123" t="str">
        <f t="shared" si="71"/>
        <v>Prediabetes</v>
      </c>
      <c r="S1123" t="s">
        <v>2380</v>
      </c>
      <c r="T1123" t="s">
        <v>2382</v>
      </c>
      <c r="U1123">
        <v>1</v>
      </c>
    </row>
    <row r="1124" spans="1:21" x14ac:dyDescent="0.3">
      <c r="A1124" t="s">
        <v>1249</v>
      </c>
      <c r="B1124">
        <v>21.4</v>
      </c>
      <c r="C1124">
        <v>6.3</v>
      </c>
      <c r="D1124" t="s">
        <v>2381</v>
      </c>
      <c r="E1124" t="s">
        <v>2380</v>
      </c>
      <c r="F1124" t="s">
        <v>2382</v>
      </c>
      <c r="G1124">
        <v>1</v>
      </c>
      <c r="H1124" t="s">
        <v>2380</v>
      </c>
      <c r="L1124" t="s">
        <v>1249</v>
      </c>
      <c r="M1124" t="str">
        <f t="shared" si="68"/>
        <v>Yes</v>
      </c>
      <c r="N1124" t="str">
        <f t="shared" si="69"/>
        <v>No</v>
      </c>
      <c r="O1124">
        <v>21.4</v>
      </c>
      <c r="P1124" t="str">
        <f t="shared" si="70"/>
        <v>Normal Weight</v>
      </c>
      <c r="Q1124">
        <v>6.3</v>
      </c>
      <c r="R1124" t="str">
        <f t="shared" si="71"/>
        <v>Prediabetes</v>
      </c>
      <c r="S1124" t="s">
        <v>2380</v>
      </c>
      <c r="T1124" t="s">
        <v>2382</v>
      </c>
      <c r="U1124">
        <v>1</v>
      </c>
    </row>
    <row r="1125" spans="1:21" x14ac:dyDescent="0.3">
      <c r="A1125" t="s">
        <v>1248</v>
      </c>
      <c r="B1125">
        <v>32.299999999999997</v>
      </c>
      <c r="C1125">
        <v>10.27</v>
      </c>
      <c r="D1125" t="s">
        <v>2380</v>
      </c>
      <c r="E1125" t="s">
        <v>2380</v>
      </c>
      <c r="F1125" t="s">
        <v>2380</v>
      </c>
      <c r="G1125">
        <v>0</v>
      </c>
      <c r="H1125" t="s">
        <v>2380</v>
      </c>
      <c r="L1125" t="s">
        <v>1248</v>
      </c>
      <c r="M1125" t="str">
        <f t="shared" si="68"/>
        <v>No</v>
      </c>
      <c r="N1125" t="str">
        <f t="shared" si="69"/>
        <v>No</v>
      </c>
      <c r="O1125">
        <v>32.299999999999997</v>
      </c>
      <c r="P1125" t="str">
        <f t="shared" si="70"/>
        <v>Obesity</v>
      </c>
      <c r="Q1125">
        <v>10.27</v>
      </c>
      <c r="R1125" t="str">
        <f t="shared" si="71"/>
        <v>Diabetes</v>
      </c>
      <c r="S1125" t="s">
        <v>2380</v>
      </c>
      <c r="T1125" t="s">
        <v>2380</v>
      </c>
      <c r="U1125">
        <v>0</v>
      </c>
    </row>
    <row r="1126" spans="1:21" x14ac:dyDescent="0.3">
      <c r="A1126" t="s">
        <v>1247</v>
      </c>
      <c r="B1126">
        <v>29.78</v>
      </c>
      <c r="C1126">
        <v>5.85</v>
      </c>
      <c r="D1126" t="s">
        <v>2380</v>
      </c>
      <c r="E1126" t="s">
        <v>2380</v>
      </c>
      <c r="F1126" t="s">
        <v>2382</v>
      </c>
      <c r="G1126">
        <v>1</v>
      </c>
      <c r="H1126" t="s">
        <v>2380</v>
      </c>
      <c r="L1126" t="s">
        <v>1247</v>
      </c>
      <c r="M1126" t="str">
        <f t="shared" si="68"/>
        <v>No</v>
      </c>
      <c r="N1126" t="str">
        <f t="shared" si="69"/>
        <v>No</v>
      </c>
      <c r="O1126">
        <v>29.78</v>
      </c>
      <c r="P1126" t="str">
        <f t="shared" si="70"/>
        <v>Over Weight</v>
      </c>
      <c r="Q1126">
        <v>5.85</v>
      </c>
      <c r="R1126" t="str">
        <f t="shared" si="71"/>
        <v>Prediabetes</v>
      </c>
      <c r="S1126" t="s">
        <v>2380</v>
      </c>
      <c r="T1126" t="s">
        <v>2382</v>
      </c>
      <c r="U1126">
        <v>1</v>
      </c>
    </row>
    <row r="1127" spans="1:21" x14ac:dyDescent="0.3">
      <c r="A1127" t="s">
        <v>1246</v>
      </c>
      <c r="B1127">
        <v>34.76</v>
      </c>
      <c r="C1127">
        <v>5.92</v>
      </c>
      <c r="D1127" t="s">
        <v>2381</v>
      </c>
      <c r="E1127" t="s">
        <v>2380</v>
      </c>
      <c r="F1127" t="s">
        <v>2380</v>
      </c>
      <c r="G1127">
        <v>1</v>
      </c>
      <c r="H1127" t="s">
        <v>2380</v>
      </c>
      <c r="L1127" t="s">
        <v>1246</v>
      </c>
      <c r="M1127" t="str">
        <f t="shared" si="68"/>
        <v>Yes</v>
      </c>
      <c r="N1127" t="str">
        <f t="shared" si="69"/>
        <v>No</v>
      </c>
      <c r="O1127">
        <v>34.76</v>
      </c>
      <c r="P1127" t="str">
        <f t="shared" si="70"/>
        <v>Obesity</v>
      </c>
      <c r="Q1127">
        <v>5.92</v>
      </c>
      <c r="R1127" t="str">
        <f t="shared" si="71"/>
        <v>Prediabetes</v>
      </c>
      <c r="S1127" t="s">
        <v>2380</v>
      </c>
      <c r="T1127" t="s">
        <v>2380</v>
      </c>
      <c r="U1127">
        <v>1</v>
      </c>
    </row>
    <row r="1128" spans="1:21" x14ac:dyDescent="0.3">
      <c r="A1128" t="s">
        <v>1245</v>
      </c>
      <c r="B1128">
        <v>18.335000000000001</v>
      </c>
      <c r="C1128">
        <v>10.01</v>
      </c>
      <c r="D1128" t="s">
        <v>2381</v>
      </c>
      <c r="E1128" t="s">
        <v>2380</v>
      </c>
      <c r="F1128" t="s">
        <v>2380</v>
      </c>
      <c r="G1128">
        <v>2</v>
      </c>
      <c r="H1128" t="s">
        <v>2380</v>
      </c>
      <c r="L1128" t="s">
        <v>1245</v>
      </c>
      <c r="M1128" t="str">
        <f t="shared" si="68"/>
        <v>Yes</v>
      </c>
      <c r="N1128" t="str">
        <f t="shared" si="69"/>
        <v>No</v>
      </c>
      <c r="O1128">
        <v>18.335000000000001</v>
      </c>
      <c r="P1128" t="str">
        <f t="shared" si="70"/>
        <v>Under Weight</v>
      </c>
      <c r="Q1128">
        <v>10.01</v>
      </c>
      <c r="R1128" t="str">
        <f t="shared" si="71"/>
        <v>Diabetes</v>
      </c>
      <c r="S1128" t="s">
        <v>2380</v>
      </c>
      <c r="T1128" t="s">
        <v>2380</v>
      </c>
      <c r="U1128">
        <v>2</v>
      </c>
    </row>
    <row r="1129" spans="1:21" x14ac:dyDescent="0.3">
      <c r="A1129" t="s">
        <v>1244</v>
      </c>
      <c r="B1129">
        <v>32.299999999999997</v>
      </c>
      <c r="C1129">
        <v>9.59</v>
      </c>
      <c r="D1129" t="s">
        <v>2380</v>
      </c>
      <c r="E1129" t="s">
        <v>2380</v>
      </c>
      <c r="F1129" t="s">
        <v>2380</v>
      </c>
      <c r="G1129">
        <v>0</v>
      </c>
      <c r="H1129" t="s">
        <v>2380</v>
      </c>
      <c r="L1129" t="s">
        <v>1244</v>
      </c>
      <c r="M1129" t="str">
        <f t="shared" si="68"/>
        <v>No</v>
      </c>
      <c r="N1129" t="str">
        <f t="shared" si="69"/>
        <v>No</v>
      </c>
      <c r="O1129">
        <v>32.299999999999997</v>
      </c>
      <c r="P1129" t="str">
        <f t="shared" si="70"/>
        <v>Obesity</v>
      </c>
      <c r="Q1129">
        <v>9.59</v>
      </c>
      <c r="R1129" t="str">
        <f t="shared" si="71"/>
        <v>Diabetes</v>
      </c>
      <c r="S1129" t="s">
        <v>2380</v>
      </c>
      <c r="T1129" t="s">
        <v>2380</v>
      </c>
      <c r="U1129">
        <v>0</v>
      </c>
    </row>
    <row r="1130" spans="1:21" x14ac:dyDescent="0.3">
      <c r="A1130" t="s">
        <v>1243</v>
      </c>
      <c r="B1130">
        <v>27.74</v>
      </c>
      <c r="C1130">
        <v>10.37</v>
      </c>
      <c r="D1130" t="s">
        <v>2380</v>
      </c>
      <c r="E1130" t="s">
        <v>2380</v>
      </c>
      <c r="F1130" t="s">
        <v>2380</v>
      </c>
      <c r="G1130">
        <v>0</v>
      </c>
      <c r="H1130" t="s">
        <v>2380</v>
      </c>
      <c r="L1130" t="s">
        <v>1243</v>
      </c>
      <c r="M1130" t="str">
        <f t="shared" si="68"/>
        <v>No</v>
      </c>
      <c r="N1130" t="str">
        <f t="shared" si="69"/>
        <v>No</v>
      </c>
      <c r="O1130">
        <v>27.74</v>
      </c>
      <c r="P1130" t="str">
        <f t="shared" si="70"/>
        <v>Over Weight</v>
      </c>
      <c r="Q1130">
        <v>10.37</v>
      </c>
      <c r="R1130" t="str">
        <f t="shared" si="71"/>
        <v>Diabetes</v>
      </c>
      <c r="S1130" t="s">
        <v>2380</v>
      </c>
      <c r="T1130" t="s">
        <v>2380</v>
      </c>
      <c r="U1130">
        <v>0</v>
      </c>
    </row>
    <row r="1131" spans="1:21" x14ac:dyDescent="0.3">
      <c r="A1131" t="s">
        <v>1242</v>
      </c>
      <c r="B1131">
        <v>24</v>
      </c>
      <c r="C1131">
        <v>4.01</v>
      </c>
      <c r="D1131" t="s">
        <v>2381</v>
      </c>
      <c r="E1131" t="s">
        <v>2380</v>
      </c>
      <c r="F1131" t="s">
        <v>2380</v>
      </c>
      <c r="G1131">
        <v>1</v>
      </c>
      <c r="H1131" t="s">
        <v>2380</v>
      </c>
      <c r="L1131" t="s">
        <v>1242</v>
      </c>
      <c r="M1131" t="str">
        <f t="shared" si="68"/>
        <v>Yes</v>
      </c>
      <c r="N1131" t="str">
        <f t="shared" si="69"/>
        <v>No</v>
      </c>
      <c r="O1131">
        <v>24</v>
      </c>
      <c r="P1131" t="str">
        <f t="shared" si="70"/>
        <v>Normal Weight</v>
      </c>
      <c r="Q1131">
        <v>4.01</v>
      </c>
      <c r="R1131" t="str">
        <f t="shared" si="71"/>
        <v>Normal</v>
      </c>
      <c r="S1131" t="s">
        <v>2380</v>
      </c>
      <c r="T1131" t="s">
        <v>2380</v>
      </c>
      <c r="U1131">
        <v>1</v>
      </c>
    </row>
    <row r="1132" spans="1:21" x14ac:dyDescent="0.3">
      <c r="A1132" t="s">
        <v>1241</v>
      </c>
      <c r="B1132">
        <v>31.78</v>
      </c>
      <c r="C1132">
        <v>4.24</v>
      </c>
      <c r="D1132" t="s">
        <v>2381</v>
      </c>
      <c r="E1132" t="s">
        <v>2380</v>
      </c>
      <c r="F1132" t="s">
        <v>2382</v>
      </c>
      <c r="G1132">
        <v>1</v>
      </c>
      <c r="H1132" t="s">
        <v>2380</v>
      </c>
      <c r="L1132" t="s">
        <v>1241</v>
      </c>
      <c r="M1132" t="str">
        <f t="shared" si="68"/>
        <v>Yes</v>
      </c>
      <c r="N1132" t="str">
        <f t="shared" si="69"/>
        <v>No</v>
      </c>
      <c r="O1132">
        <v>31.78</v>
      </c>
      <c r="P1132" t="str">
        <f t="shared" si="70"/>
        <v>Obesity</v>
      </c>
      <c r="Q1132">
        <v>4.24</v>
      </c>
      <c r="R1132" t="str">
        <f t="shared" si="71"/>
        <v>Normal</v>
      </c>
      <c r="S1132" t="s">
        <v>2380</v>
      </c>
      <c r="T1132" t="s">
        <v>2382</v>
      </c>
      <c r="U1132">
        <v>1</v>
      </c>
    </row>
    <row r="1133" spans="1:21" x14ac:dyDescent="0.3">
      <c r="A1133" t="s">
        <v>1240</v>
      </c>
      <c r="B1133">
        <v>32.25</v>
      </c>
      <c r="C1133">
        <v>5.36</v>
      </c>
      <c r="D1133" t="s">
        <v>2381</v>
      </c>
      <c r="E1133" t="s">
        <v>2380</v>
      </c>
      <c r="F1133" t="s">
        <v>2380</v>
      </c>
      <c r="G1133">
        <v>0</v>
      </c>
      <c r="H1133" t="s">
        <v>2380</v>
      </c>
      <c r="L1133" t="s">
        <v>1240</v>
      </c>
      <c r="M1133" t="str">
        <f t="shared" si="68"/>
        <v>Yes</v>
      </c>
      <c r="N1133" t="str">
        <f t="shared" si="69"/>
        <v>No</v>
      </c>
      <c r="O1133">
        <v>32.25</v>
      </c>
      <c r="P1133" t="str">
        <f t="shared" si="70"/>
        <v>Obesity</v>
      </c>
      <c r="Q1133">
        <v>5.36</v>
      </c>
      <c r="R1133" t="str">
        <f t="shared" si="71"/>
        <v>Normal</v>
      </c>
      <c r="S1133" t="s">
        <v>2380</v>
      </c>
      <c r="T1133" t="s">
        <v>2380</v>
      </c>
      <c r="U1133">
        <v>0</v>
      </c>
    </row>
    <row r="1134" spans="1:21" x14ac:dyDescent="0.3">
      <c r="A1134" t="s">
        <v>1239</v>
      </c>
      <c r="B1134">
        <v>30.114999999999998</v>
      </c>
      <c r="C1134">
        <v>4.99</v>
      </c>
      <c r="D1134" t="s">
        <v>2380</v>
      </c>
      <c r="E1134" t="s">
        <v>2380</v>
      </c>
      <c r="F1134" t="s">
        <v>2380</v>
      </c>
      <c r="G1134">
        <v>2</v>
      </c>
      <c r="H1134" t="s">
        <v>2380</v>
      </c>
      <c r="L1134" t="s">
        <v>1239</v>
      </c>
      <c r="M1134" t="str">
        <f t="shared" si="68"/>
        <v>No</v>
      </c>
      <c r="N1134" t="str">
        <f t="shared" si="69"/>
        <v>No</v>
      </c>
      <c r="O1134">
        <v>30.114999999999998</v>
      </c>
      <c r="P1134" t="str">
        <f t="shared" si="70"/>
        <v>Obesity</v>
      </c>
      <c r="Q1134">
        <v>4.99</v>
      </c>
      <c r="R1134" t="str">
        <f t="shared" si="71"/>
        <v>Normal</v>
      </c>
      <c r="S1134" t="s">
        <v>2380</v>
      </c>
      <c r="T1134" t="s">
        <v>2380</v>
      </c>
      <c r="U1134">
        <v>2</v>
      </c>
    </row>
    <row r="1135" spans="1:21" x14ac:dyDescent="0.3">
      <c r="A1135" t="s">
        <v>1238</v>
      </c>
      <c r="B1135">
        <v>22.41</v>
      </c>
      <c r="C1135">
        <v>8.68</v>
      </c>
      <c r="D1135" t="s">
        <v>2380</v>
      </c>
      <c r="E1135" t="s">
        <v>2380</v>
      </c>
      <c r="F1135" t="s">
        <v>2380</v>
      </c>
      <c r="G1135">
        <v>0</v>
      </c>
      <c r="H1135" t="s">
        <v>2380</v>
      </c>
      <c r="L1135" t="s">
        <v>1238</v>
      </c>
      <c r="M1135" t="str">
        <f t="shared" si="68"/>
        <v>No</v>
      </c>
      <c r="N1135" t="str">
        <f t="shared" si="69"/>
        <v>No</v>
      </c>
      <c r="O1135">
        <v>22.41</v>
      </c>
      <c r="P1135" t="str">
        <f t="shared" si="70"/>
        <v>Normal Weight</v>
      </c>
      <c r="Q1135">
        <v>8.68</v>
      </c>
      <c r="R1135" t="str">
        <f t="shared" si="71"/>
        <v>Diabetes</v>
      </c>
      <c r="S1135" t="s">
        <v>2380</v>
      </c>
      <c r="T1135" t="s">
        <v>2380</v>
      </c>
      <c r="U1135">
        <v>0</v>
      </c>
    </row>
    <row r="1136" spans="1:21" x14ac:dyDescent="0.3">
      <c r="A1136" t="s">
        <v>1237</v>
      </c>
      <c r="B1136">
        <v>45.72</v>
      </c>
      <c r="C1136">
        <v>4.2300000000000004</v>
      </c>
      <c r="D1136" t="s">
        <v>2381</v>
      </c>
      <c r="E1136" t="s">
        <v>2380</v>
      </c>
      <c r="F1136" t="s">
        <v>2380</v>
      </c>
      <c r="G1136">
        <v>0</v>
      </c>
      <c r="H1136" t="s">
        <v>2380</v>
      </c>
      <c r="L1136" t="s">
        <v>1237</v>
      </c>
      <c r="M1136" t="str">
        <f t="shared" si="68"/>
        <v>Yes</v>
      </c>
      <c r="N1136" t="str">
        <f t="shared" si="69"/>
        <v>No</v>
      </c>
      <c r="O1136">
        <v>45.72</v>
      </c>
      <c r="P1136" t="str">
        <f t="shared" si="70"/>
        <v>Obesity</v>
      </c>
      <c r="Q1136">
        <v>4.2300000000000004</v>
      </c>
      <c r="R1136" t="str">
        <f t="shared" si="71"/>
        <v>Normal</v>
      </c>
      <c r="S1136" t="s">
        <v>2380</v>
      </c>
      <c r="T1136" t="s">
        <v>2380</v>
      </c>
      <c r="U1136">
        <v>0</v>
      </c>
    </row>
    <row r="1137" spans="1:21" x14ac:dyDescent="0.3">
      <c r="A1137" t="s">
        <v>1236</v>
      </c>
      <c r="B1137">
        <v>25</v>
      </c>
      <c r="C1137">
        <v>5.32</v>
      </c>
      <c r="D1137" t="s">
        <v>2381</v>
      </c>
      <c r="E1137" t="s">
        <v>2380</v>
      </c>
      <c r="F1137" t="s">
        <v>2380</v>
      </c>
      <c r="G1137">
        <v>2</v>
      </c>
      <c r="H1137" t="s">
        <v>2380</v>
      </c>
      <c r="L1137" t="s">
        <v>1236</v>
      </c>
      <c r="M1137" t="str">
        <f t="shared" si="68"/>
        <v>Yes</v>
      </c>
      <c r="N1137" t="str">
        <f t="shared" si="69"/>
        <v>No</v>
      </c>
      <c r="O1137">
        <v>25</v>
      </c>
      <c r="P1137" t="str">
        <f t="shared" si="70"/>
        <v>Over Weight</v>
      </c>
      <c r="Q1137">
        <v>5.32</v>
      </c>
      <c r="R1137" t="str">
        <f t="shared" si="71"/>
        <v>Normal</v>
      </c>
      <c r="S1137" t="s">
        <v>2380</v>
      </c>
      <c r="T1137" t="s">
        <v>2380</v>
      </c>
      <c r="U1137">
        <v>2</v>
      </c>
    </row>
    <row r="1138" spans="1:21" x14ac:dyDescent="0.3">
      <c r="A1138" t="s">
        <v>1235</v>
      </c>
      <c r="B1138">
        <v>39.5</v>
      </c>
      <c r="C1138">
        <v>6.66</v>
      </c>
      <c r="D1138" t="s">
        <v>2380</v>
      </c>
      <c r="E1138" t="s">
        <v>2380</v>
      </c>
      <c r="F1138" t="s">
        <v>2380</v>
      </c>
      <c r="G1138">
        <v>0</v>
      </c>
      <c r="H1138" t="s">
        <v>2380</v>
      </c>
      <c r="L1138" t="s">
        <v>1235</v>
      </c>
      <c r="M1138" t="str">
        <f t="shared" si="68"/>
        <v>No</v>
      </c>
      <c r="N1138" t="str">
        <f t="shared" si="69"/>
        <v>No</v>
      </c>
      <c r="O1138">
        <v>39.5</v>
      </c>
      <c r="P1138" t="str">
        <f t="shared" si="70"/>
        <v>Obesity</v>
      </c>
      <c r="Q1138">
        <v>6.66</v>
      </c>
      <c r="R1138" t="str">
        <f t="shared" si="71"/>
        <v>Diabetes</v>
      </c>
      <c r="S1138" t="s">
        <v>2380</v>
      </c>
      <c r="T1138" t="s">
        <v>2380</v>
      </c>
      <c r="U1138">
        <v>0</v>
      </c>
    </row>
    <row r="1139" spans="1:21" x14ac:dyDescent="0.3">
      <c r="A1139" t="s">
        <v>1234</v>
      </c>
      <c r="B1139">
        <v>37.729999999999997</v>
      </c>
      <c r="C1139">
        <v>7.4</v>
      </c>
      <c r="D1139" t="s">
        <v>2380</v>
      </c>
      <c r="E1139" t="s">
        <v>2380</v>
      </c>
      <c r="F1139" t="s">
        <v>2380</v>
      </c>
      <c r="G1139">
        <v>0</v>
      </c>
      <c r="H1139" t="s">
        <v>2380</v>
      </c>
      <c r="L1139" t="s">
        <v>1234</v>
      </c>
      <c r="M1139" t="str">
        <f t="shared" si="68"/>
        <v>No</v>
      </c>
      <c r="N1139" t="str">
        <f t="shared" si="69"/>
        <v>No</v>
      </c>
      <c r="O1139">
        <v>37.729999999999997</v>
      </c>
      <c r="P1139" t="str">
        <f t="shared" si="70"/>
        <v>Obesity</v>
      </c>
      <c r="Q1139">
        <v>7.4</v>
      </c>
      <c r="R1139" t="str">
        <f t="shared" si="71"/>
        <v>Diabetes</v>
      </c>
      <c r="S1139" t="s">
        <v>2380</v>
      </c>
      <c r="T1139" t="s">
        <v>2380</v>
      </c>
      <c r="U1139">
        <v>0</v>
      </c>
    </row>
    <row r="1140" spans="1:21" x14ac:dyDescent="0.3">
      <c r="A1140" t="s">
        <v>1233</v>
      </c>
      <c r="B1140">
        <v>40.659999999999997</v>
      </c>
      <c r="C1140">
        <v>10.08</v>
      </c>
      <c r="D1140" t="s">
        <v>2380</v>
      </c>
      <c r="E1140" t="s">
        <v>2380</v>
      </c>
      <c r="F1140" t="s">
        <v>2380</v>
      </c>
      <c r="G1140">
        <v>0</v>
      </c>
      <c r="H1140" t="s">
        <v>2380</v>
      </c>
      <c r="L1140" t="s">
        <v>1233</v>
      </c>
      <c r="M1140" t="str">
        <f t="shared" si="68"/>
        <v>No</v>
      </c>
      <c r="N1140" t="str">
        <f t="shared" si="69"/>
        <v>No</v>
      </c>
      <c r="O1140">
        <v>40.659999999999997</v>
      </c>
      <c r="P1140" t="str">
        <f t="shared" si="70"/>
        <v>Obesity</v>
      </c>
      <c r="Q1140">
        <v>10.08</v>
      </c>
      <c r="R1140" t="str">
        <f t="shared" si="71"/>
        <v>Diabetes</v>
      </c>
      <c r="S1140" t="s">
        <v>2380</v>
      </c>
      <c r="T1140" t="s">
        <v>2380</v>
      </c>
      <c r="U1140">
        <v>0</v>
      </c>
    </row>
    <row r="1141" spans="1:21" x14ac:dyDescent="0.3">
      <c r="A1141" t="s">
        <v>1232</v>
      </c>
      <c r="B1141">
        <v>34.200000000000003</v>
      </c>
      <c r="C1141">
        <v>8.58</v>
      </c>
      <c r="D1141" t="s">
        <v>2380</v>
      </c>
      <c r="E1141" t="s">
        <v>2380</v>
      </c>
      <c r="F1141" t="s">
        <v>2380</v>
      </c>
      <c r="G1141">
        <v>0</v>
      </c>
      <c r="H1141" t="s">
        <v>2380</v>
      </c>
      <c r="L1141" t="s">
        <v>1232</v>
      </c>
      <c r="M1141" t="str">
        <f t="shared" si="68"/>
        <v>No</v>
      </c>
      <c r="N1141" t="str">
        <f t="shared" si="69"/>
        <v>No</v>
      </c>
      <c r="O1141">
        <v>34.200000000000003</v>
      </c>
      <c r="P1141" t="str">
        <f t="shared" si="70"/>
        <v>Obesity</v>
      </c>
      <c r="Q1141">
        <v>8.58</v>
      </c>
      <c r="R1141" t="str">
        <f t="shared" si="71"/>
        <v>Diabetes</v>
      </c>
      <c r="S1141" t="s">
        <v>2380</v>
      </c>
      <c r="T1141" t="s">
        <v>2380</v>
      </c>
      <c r="U1141">
        <v>0</v>
      </c>
    </row>
    <row r="1142" spans="1:21" x14ac:dyDescent="0.3">
      <c r="A1142" t="s">
        <v>1231</v>
      </c>
      <c r="B1142">
        <v>46.51</v>
      </c>
      <c r="C1142">
        <v>5.84</v>
      </c>
      <c r="D1142" t="s">
        <v>2380</v>
      </c>
      <c r="E1142" t="s">
        <v>2380</v>
      </c>
      <c r="F1142" t="s">
        <v>2380</v>
      </c>
      <c r="G1142">
        <v>1</v>
      </c>
      <c r="H1142" t="s">
        <v>2380</v>
      </c>
      <c r="L1142" t="s">
        <v>1231</v>
      </c>
      <c r="M1142" t="str">
        <f t="shared" si="68"/>
        <v>No</v>
      </c>
      <c r="N1142" t="str">
        <f t="shared" si="69"/>
        <v>No</v>
      </c>
      <c r="O1142">
        <v>46.51</v>
      </c>
      <c r="P1142" t="str">
        <f t="shared" si="70"/>
        <v>Obesity</v>
      </c>
      <c r="Q1142">
        <v>5.84</v>
      </c>
      <c r="R1142" t="str">
        <f t="shared" si="71"/>
        <v>Prediabetes</v>
      </c>
      <c r="S1142" t="s">
        <v>2380</v>
      </c>
      <c r="T1142" t="s">
        <v>2380</v>
      </c>
      <c r="U1142">
        <v>1</v>
      </c>
    </row>
    <row r="1143" spans="1:21" x14ac:dyDescent="0.3">
      <c r="A1143" t="s">
        <v>1230</v>
      </c>
      <c r="B1143">
        <v>28.88</v>
      </c>
      <c r="C1143">
        <v>4.8600000000000003</v>
      </c>
      <c r="D1143" t="s">
        <v>2381</v>
      </c>
      <c r="E1143" t="s">
        <v>2380</v>
      </c>
      <c r="F1143" t="s">
        <v>2382</v>
      </c>
      <c r="G1143">
        <v>1</v>
      </c>
      <c r="H1143" t="s">
        <v>2380</v>
      </c>
      <c r="L1143" t="s">
        <v>1230</v>
      </c>
      <c r="M1143" t="str">
        <f t="shared" si="68"/>
        <v>Yes</v>
      </c>
      <c r="N1143" t="str">
        <f t="shared" si="69"/>
        <v>No</v>
      </c>
      <c r="O1143">
        <v>28.88</v>
      </c>
      <c r="P1143" t="str">
        <f t="shared" si="70"/>
        <v>Over Weight</v>
      </c>
      <c r="Q1143">
        <v>4.8600000000000003</v>
      </c>
      <c r="R1143" t="str">
        <f t="shared" si="71"/>
        <v>Normal</v>
      </c>
      <c r="S1143" t="s">
        <v>2380</v>
      </c>
      <c r="T1143" t="s">
        <v>2382</v>
      </c>
      <c r="U1143">
        <v>1</v>
      </c>
    </row>
    <row r="1144" spans="1:21" x14ac:dyDescent="0.3">
      <c r="A1144" t="s">
        <v>1229</v>
      </c>
      <c r="B1144">
        <v>33.914999999999999</v>
      </c>
      <c r="C1144">
        <v>11.52</v>
      </c>
      <c r="D1144" t="s">
        <v>2380</v>
      </c>
      <c r="E1144" t="s">
        <v>2380</v>
      </c>
      <c r="F1144" t="s">
        <v>2380</v>
      </c>
      <c r="G1144">
        <v>0</v>
      </c>
      <c r="H1144" t="s">
        <v>2380</v>
      </c>
      <c r="L1144" t="s">
        <v>1229</v>
      </c>
      <c r="M1144" t="str">
        <f t="shared" si="68"/>
        <v>No</v>
      </c>
      <c r="N1144" t="str">
        <f t="shared" si="69"/>
        <v>No</v>
      </c>
      <c r="O1144">
        <v>33.914999999999999</v>
      </c>
      <c r="P1144" t="str">
        <f t="shared" si="70"/>
        <v>Obesity</v>
      </c>
      <c r="Q1144">
        <v>11.52</v>
      </c>
      <c r="R1144" t="str">
        <f t="shared" si="71"/>
        <v>Diabetes</v>
      </c>
      <c r="S1144" t="s">
        <v>2380</v>
      </c>
      <c r="T1144" t="s">
        <v>2380</v>
      </c>
      <c r="U1144">
        <v>0</v>
      </c>
    </row>
    <row r="1145" spans="1:21" x14ac:dyDescent="0.3">
      <c r="A1145" t="s">
        <v>1228</v>
      </c>
      <c r="B1145">
        <v>24.32</v>
      </c>
      <c r="C1145">
        <v>6.15</v>
      </c>
      <c r="D1145" t="s">
        <v>2381</v>
      </c>
      <c r="E1145" t="s">
        <v>2380</v>
      </c>
      <c r="F1145" t="s">
        <v>2382</v>
      </c>
      <c r="G1145">
        <v>1</v>
      </c>
      <c r="H1145" t="s">
        <v>2380</v>
      </c>
      <c r="L1145" t="s">
        <v>1228</v>
      </c>
      <c r="M1145" t="str">
        <f t="shared" si="68"/>
        <v>Yes</v>
      </c>
      <c r="N1145" t="str">
        <f t="shared" si="69"/>
        <v>No</v>
      </c>
      <c r="O1145">
        <v>24.32</v>
      </c>
      <c r="P1145" t="str">
        <f t="shared" si="70"/>
        <v>Normal Weight</v>
      </c>
      <c r="Q1145">
        <v>6.15</v>
      </c>
      <c r="R1145" t="str">
        <f t="shared" si="71"/>
        <v>Prediabetes</v>
      </c>
      <c r="S1145" t="s">
        <v>2380</v>
      </c>
      <c r="T1145" t="s">
        <v>2382</v>
      </c>
      <c r="U1145">
        <v>1</v>
      </c>
    </row>
    <row r="1146" spans="1:21" x14ac:dyDescent="0.3">
      <c r="A1146" t="s">
        <v>1227</v>
      </c>
      <c r="B1146">
        <v>25.8</v>
      </c>
      <c r="C1146">
        <v>9.94</v>
      </c>
      <c r="D1146" t="s">
        <v>2380</v>
      </c>
      <c r="E1146" t="s">
        <v>2380</v>
      </c>
      <c r="F1146" t="s">
        <v>2380</v>
      </c>
      <c r="G1146">
        <v>0</v>
      </c>
      <c r="H1146" t="s">
        <v>2380</v>
      </c>
      <c r="L1146" t="s">
        <v>1227</v>
      </c>
      <c r="M1146" t="str">
        <f t="shared" si="68"/>
        <v>No</v>
      </c>
      <c r="N1146" t="str">
        <f t="shared" si="69"/>
        <v>No</v>
      </c>
      <c r="O1146">
        <v>25.8</v>
      </c>
      <c r="P1146" t="str">
        <f t="shared" si="70"/>
        <v>Over Weight</v>
      </c>
      <c r="Q1146">
        <v>9.94</v>
      </c>
      <c r="R1146" t="str">
        <f t="shared" si="71"/>
        <v>Diabetes</v>
      </c>
      <c r="S1146" t="s">
        <v>2380</v>
      </c>
      <c r="T1146" t="s">
        <v>2380</v>
      </c>
      <c r="U1146">
        <v>0</v>
      </c>
    </row>
    <row r="1147" spans="1:21" x14ac:dyDescent="0.3">
      <c r="A1147" t="s">
        <v>1226</v>
      </c>
      <c r="B1147">
        <v>21.56</v>
      </c>
      <c r="C1147">
        <v>10.56</v>
      </c>
      <c r="D1147" t="s">
        <v>2380</v>
      </c>
      <c r="E1147" t="s">
        <v>2380</v>
      </c>
      <c r="F1147" t="s">
        <v>2380</v>
      </c>
      <c r="G1147">
        <v>0</v>
      </c>
      <c r="H1147" t="s">
        <v>2380</v>
      </c>
      <c r="L1147" t="s">
        <v>1226</v>
      </c>
      <c r="M1147" t="str">
        <f t="shared" si="68"/>
        <v>No</v>
      </c>
      <c r="N1147" t="str">
        <f t="shared" si="69"/>
        <v>No</v>
      </c>
      <c r="O1147">
        <v>21.56</v>
      </c>
      <c r="P1147" t="str">
        <f t="shared" si="70"/>
        <v>Normal Weight</v>
      </c>
      <c r="Q1147">
        <v>10.56</v>
      </c>
      <c r="R1147" t="str">
        <f t="shared" si="71"/>
        <v>Diabetes</v>
      </c>
      <c r="S1147" t="s">
        <v>2380</v>
      </c>
      <c r="T1147" t="s">
        <v>2380</v>
      </c>
      <c r="U1147">
        <v>0</v>
      </c>
    </row>
    <row r="1148" spans="1:21" x14ac:dyDescent="0.3">
      <c r="A1148" t="s">
        <v>1225</v>
      </c>
      <c r="B1148">
        <v>31.6</v>
      </c>
      <c r="C1148">
        <v>6.79</v>
      </c>
      <c r="D1148" t="s">
        <v>2380</v>
      </c>
      <c r="E1148" t="s">
        <v>2380</v>
      </c>
      <c r="F1148" t="s">
        <v>2380</v>
      </c>
      <c r="G1148">
        <v>0</v>
      </c>
      <c r="H1148" t="s">
        <v>2380</v>
      </c>
      <c r="L1148" t="s">
        <v>1225</v>
      </c>
      <c r="M1148" t="str">
        <f t="shared" si="68"/>
        <v>No</v>
      </c>
      <c r="N1148" t="str">
        <f t="shared" si="69"/>
        <v>No</v>
      </c>
      <c r="O1148">
        <v>31.6</v>
      </c>
      <c r="P1148" t="str">
        <f t="shared" si="70"/>
        <v>Obesity</v>
      </c>
      <c r="Q1148">
        <v>6.79</v>
      </c>
      <c r="R1148" t="str">
        <f t="shared" si="71"/>
        <v>Diabetes</v>
      </c>
      <c r="S1148" t="s">
        <v>2380</v>
      </c>
      <c r="T1148" t="s">
        <v>2380</v>
      </c>
      <c r="U1148">
        <v>0</v>
      </c>
    </row>
    <row r="1149" spans="1:21" x14ac:dyDescent="0.3">
      <c r="A1149" t="s">
        <v>1224</v>
      </c>
      <c r="B1149">
        <v>42.93</v>
      </c>
      <c r="C1149">
        <v>4.8</v>
      </c>
      <c r="D1149" t="s">
        <v>2380</v>
      </c>
      <c r="E1149" t="s">
        <v>2380</v>
      </c>
      <c r="F1149" t="s">
        <v>2380</v>
      </c>
      <c r="G1149">
        <v>1</v>
      </c>
      <c r="H1149" t="s">
        <v>2380</v>
      </c>
      <c r="L1149" t="s">
        <v>1224</v>
      </c>
      <c r="M1149" t="str">
        <f t="shared" si="68"/>
        <v>No</v>
      </c>
      <c r="N1149" t="str">
        <f t="shared" si="69"/>
        <v>No</v>
      </c>
      <c r="O1149">
        <v>42.93</v>
      </c>
      <c r="P1149" t="str">
        <f t="shared" si="70"/>
        <v>Obesity</v>
      </c>
      <c r="Q1149">
        <v>4.8</v>
      </c>
      <c r="R1149" t="str">
        <f t="shared" si="71"/>
        <v>Normal</v>
      </c>
      <c r="S1149" t="s">
        <v>2380</v>
      </c>
      <c r="T1149" t="s">
        <v>2380</v>
      </c>
      <c r="U1149">
        <v>1</v>
      </c>
    </row>
    <row r="1150" spans="1:21" x14ac:dyDescent="0.3">
      <c r="A1150" t="s">
        <v>1223</v>
      </c>
      <c r="B1150">
        <v>26.72</v>
      </c>
      <c r="C1150">
        <v>5.75</v>
      </c>
      <c r="D1150" t="s">
        <v>2380</v>
      </c>
      <c r="E1150" t="s">
        <v>2380</v>
      </c>
      <c r="F1150" t="s">
        <v>2380</v>
      </c>
      <c r="G1150">
        <v>2</v>
      </c>
      <c r="H1150" t="s">
        <v>2380</v>
      </c>
      <c r="L1150" t="s">
        <v>1223</v>
      </c>
      <c r="M1150" t="str">
        <f t="shared" si="68"/>
        <v>No</v>
      </c>
      <c r="N1150" t="str">
        <f t="shared" si="69"/>
        <v>No</v>
      </c>
      <c r="O1150">
        <v>26.72</v>
      </c>
      <c r="P1150" t="str">
        <f t="shared" si="70"/>
        <v>Over Weight</v>
      </c>
      <c r="Q1150">
        <v>5.75</v>
      </c>
      <c r="R1150" t="str">
        <f t="shared" si="71"/>
        <v>Prediabetes</v>
      </c>
      <c r="S1150" t="s">
        <v>2380</v>
      </c>
      <c r="T1150" t="s">
        <v>2380</v>
      </c>
      <c r="U1150">
        <v>2</v>
      </c>
    </row>
    <row r="1151" spans="1:21" x14ac:dyDescent="0.3">
      <c r="A1151" t="s">
        <v>1222</v>
      </c>
      <c r="B1151">
        <v>26.67</v>
      </c>
      <c r="C1151">
        <v>5.81</v>
      </c>
      <c r="D1151" t="s">
        <v>2380</v>
      </c>
      <c r="E1151" t="s">
        <v>2380</v>
      </c>
      <c r="F1151" t="s">
        <v>2380</v>
      </c>
      <c r="G1151">
        <v>2</v>
      </c>
      <c r="H1151" t="s">
        <v>2380</v>
      </c>
      <c r="L1151" t="s">
        <v>1222</v>
      </c>
      <c r="M1151" t="str">
        <f t="shared" si="68"/>
        <v>No</v>
      </c>
      <c r="N1151" t="str">
        <f t="shared" si="69"/>
        <v>No</v>
      </c>
      <c r="O1151">
        <v>26.67</v>
      </c>
      <c r="P1151" t="str">
        <f t="shared" si="70"/>
        <v>Over Weight</v>
      </c>
      <c r="Q1151">
        <v>5.81</v>
      </c>
      <c r="R1151" t="str">
        <f t="shared" si="71"/>
        <v>Prediabetes</v>
      </c>
      <c r="S1151" t="s">
        <v>2380</v>
      </c>
      <c r="T1151" t="s">
        <v>2380</v>
      </c>
      <c r="U1151">
        <v>2</v>
      </c>
    </row>
    <row r="1152" spans="1:21" x14ac:dyDescent="0.3">
      <c r="A1152" t="s">
        <v>1221</v>
      </c>
      <c r="B1152">
        <v>42.68</v>
      </c>
      <c r="C1152">
        <v>9.2799999999999994</v>
      </c>
      <c r="D1152" t="s">
        <v>2380</v>
      </c>
      <c r="E1152" t="s">
        <v>2380</v>
      </c>
      <c r="F1152" t="s">
        <v>2380</v>
      </c>
      <c r="G1152">
        <v>2</v>
      </c>
      <c r="H1152" t="s">
        <v>2380</v>
      </c>
      <c r="L1152" t="s">
        <v>1221</v>
      </c>
      <c r="M1152" t="str">
        <f t="shared" si="68"/>
        <v>No</v>
      </c>
      <c r="N1152" t="str">
        <f t="shared" si="69"/>
        <v>No</v>
      </c>
      <c r="O1152">
        <v>42.68</v>
      </c>
      <c r="P1152" t="str">
        <f t="shared" si="70"/>
        <v>Obesity</v>
      </c>
      <c r="Q1152">
        <v>9.2799999999999994</v>
      </c>
      <c r="R1152" t="str">
        <f t="shared" si="71"/>
        <v>Diabetes</v>
      </c>
      <c r="S1152" t="s">
        <v>2380</v>
      </c>
      <c r="T1152" t="s">
        <v>2380</v>
      </c>
      <c r="U1152">
        <v>2</v>
      </c>
    </row>
    <row r="1153" spans="1:21" x14ac:dyDescent="0.3">
      <c r="A1153" t="s">
        <v>1220</v>
      </c>
      <c r="B1153">
        <v>24.31</v>
      </c>
      <c r="C1153">
        <v>6.37</v>
      </c>
      <c r="D1153" t="s">
        <v>2380</v>
      </c>
      <c r="E1153" t="s">
        <v>2380</v>
      </c>
      <c r="F1153" t="s">
        <v>2380</v>
      </c>
      <c r="G1153">
        <v>0</v>
      </c>
      <c r="H1153" t="s">
        <v>2380</v>
      </c>
      <c r="L1153" t="s">
        <v>1220</v>
      </c>
      <c r="M1153" t="str">
        <f t="shared" si="68"/>
        <v>No</v>
      </c>
      <c r="N1153" t="str">
        <f t="shared" si="69"/>
        <v>No</v>
      </c>
      <c r="O1153">
        <v>24.31</v>
      </c>
      <c r="P1153" t="str">
        <f t="shared" si="70"/>
        <v>Normal Weight</v>
      </c>
      <c r="Q1153">
        <v>6.37</v>
      </c>
      <c r="R1153" t="str">
        <f t="shared" si="71"/>
        <v>Prediabetes</v>
      </c>
      <c r="S1153" t="s">
        <v>2380</v>
      </c>
      <c r="T1153" t="s">
        <v>2380</v>
      </c>
      <c r="U1153">
        <v>0</v>
      </c>
    </row>
    <row r="1154" spans="1:21" x14ac:dyDescent="0.3">
      <c r="A1154" t="s">
        <v>1219</v>
      </c>
      <c r="B1154">
        <v>44.75</v>
      </c>
      <c r="C1154">
        <v>5.09</v>
      </c>
      <c r="D1154" t="s">
        <v>2381</v>
      </c>
      <c r="E1154" t="s">
        <v>2380</v>
      </c>
      <c r="F1154" t="s">
        <v>2380</v>
      </c>
      <c r="G1154">
        <v>0</v>
      </c>
      <c r="H1154" t="s">
        <v>2380</v>
      </c>
      <c r="L1154" t="s">
        <v>1219</v>
      </c>
      <c r="M1154" t="str">
        <f t="shared" si="68"/>
        <v>Yes</v>
      </c>
      <c r="N1154" t="str">
        <f t="shared" si="69"/>
        <v>No</v>
      </c>
      <c r="O1154">
        <v>44.75</v>
      </c>
      <c r="P1154" t="str">
        <f t="shared" si="70"/>
        <v>Obesity</v>
      </c>
      <c r="Q1154">
        <v>5.09</v>
      </c>
      <c r="R1154" t="str">
        <f t="shared" si="71"/>
        <v>Normal</v>
      </c>
      <c r="S1154" t="s">
        <v>2380</v>
      </c>
      <c r="T1154" t="s">
        <v>2380</v>
      </c>
      <c r="U1154">
        <v>0</v>
      </c>
    </row>
    <row r="1155" spans="1:21" x14ac:dyDescent="0.3">
      <c r="A1155" t="s">
        <v>1218</v>
      </c>
      <c r="B1155">
        <v>30.78</v>
      </c>
      <c r="C1155">
        <v>7.94</v>
      </c>
      <c r="D1155" t="s">
        <v>2380</v>
      </c>
      <c r="E1155" t="s">
        <v>2380</v>
      </c>
      <c r="F1155" t="s">
        <v>2380</v>
      </c>
      <c r="G1155">
        <v>2</v>
      </c>
      <c r="H1155" t="s">
        <v>2380</v>
      </c>
      <c r="L1155" t="s">
        <v>1218</v>
      </c>
      <c r="M1155" t="str">
        <f t="shared" ref="M1155:M1218" si="72">PROPER(D1155)</f>
        <v>No</v>
      </c>
      <c r="N1155" t="str">
        <f t="shared" ref="N1155:N1218" si="73">PROPER(H1155)</f>
        <v>No</v>
      </c>
      <c r="O1155">
        <v>30.78</v>
      </c>
      <c r="P1155" t="str">
        <f t="shared" si="70"/>
        <v>Obesity</v>
      </c>
      <c r="Q1155">
        <v>7.94</v>
      </c>
      <c r="R1155" t="str">
        <f t="shared" si="71"/>
        <v>Diabetes</v>
      </c>
      <c r="S1155" t="s">
        <v>2380</v>
      </c>
      <c r="T1155" t="s">
        <v>2380</v>
      </c>
      <c r="U1155">
        <v>2</v>
      </c>
    </row>
    <row r="1156" spans="1:21" x14ac:dyDescent="0.3">
      <c r="A1156" t="s">
        <v>1217</v>
      </c>
      <c r="B1156">
        <v>21.86</v>
      </c>
      <c r="C1156">
        <v>10.95</v>
      </c>
      <c r="D1156" t="s">
        <v>2380</v>
      </c>
      <c r="E1156" t="s">
        <v>2380</v>
      </c>
      <c r="F1156" t="s">
        <v>2380</v>
      </c>
      <c r="G1156">
        <v>0</v>
      </c>
      <c r="H1156" t="s">
        <v>2380</v>
      </c>
      <c r="L1156" t="s">
        <v>1217</v>
      </c>
      <c r="M1156" t="str">
        <f t="shared" si="72"/>
        <v>No</v>
      </c>
      <c r="N1156" t="str">
        <f t="shared" si="73"/>
        <v>No</v>
      </c>
      <c r="O1156">
        <v>21.86</v>
      </c>
      <c r="P1156" t="str">
        <f t="shared" ref="P1156:P1219" si="74">IF(O1156&lt;18.5,"Under Weight",IF(O1156&lt;25,"Normal Weight",IF(O1156&lt;30,"Over Weight","Obesity")))</f>
        <v>Normal Weight</v>
      </c>
      <c r="Q1156">
        <v>10.95</v>
      </c>
      <c r="R1156" t="str">
        <f t="shared" ref="R1156:R1219" si="75">IF(Q1156&lt;5.7,"Normal",IF(Q1156&lt;6.5,"Prediabetes","Diabetes"))</f>
        <v>Diabetes</v>
      </c>
      <c r="S1156" t="s">
        <v>2380</v>
      </c>
      <c r="T1156" t="s">
        <v>2380</v>
      </c>
      <c r="U1156">
        <v>0</v>
      </c>
    </row>
    <row r="1157" spans="1:21" x14ac:dyDescent="0.3">
      <c r="A1157" t="s">
        <v>1216</v>
      </c>
      <c r="B1157">
        <v>49.09</v>
      </c>
      <c r="C1157">
        <v>6.3</v>
      </c>
      <c r="D1157" t="s">
        <v>2381</v>
      </c>
      <c r="E1157" t="s">
        <v>2380</v>
      </c>
      <c r="F1157" t="s">
        <v>2380</v>
      </c>
      <c r="G1157">
        <v>0</v>
      </c>
      <c r="H1157" t="s">
        <v>2380</v>
      </c>
      <c r="L1157" t="s">
        <v>1216</v>
      </c>
      <c r="M1157" t="str">
        <f t="shared" si="72"/>
        <v>Yes</v>
      </c>
      <c r="N1157" t="str">
        <f t="shared" si="73"/>
        <v>No</v>
      </c>
      <c r="O1157">
        <v>49.09</v>
      </c>
      <c r="P1157" t="str">
        <f t="shared" si="74"/>
        <v>Obesity</v>
      </c>
      <c r="Q1157">
        <v>6.3</v>
      </c>
      <c r="R1157" t="str">
        <f t="shared" si="75"/>
        <v>Prediabetes</v>
      </c>
      <c r="S1157" t="s">
        <v>2380</v>
      </c>
      <c r="T1157" t="s">
        <v>2380</v>
      </c>
      <c r="U1157">
        <v>0</v>
      </c>
    </row>
    <row r="1158" spans="1:21" x14ac:dyDescent="0.3">
      <c r="A1158" t="s">
        <v>1215</v>
      </c>
      <c r="B1158">
        <v>47.74</v>
      </c>
      <c r="C1158">
        <v>8.0500000000000007</v>
      </c>
      <c r="D1158" t="s">
        <v>2381</v>
      </c>
      <c r="E1158" t="s">
        <v>2380</v>
      </c>
      <c r="F1158" t="s">
        <v>2380</v>
      </c>
      <c r="G1158">
        <v>2</v>
      </c>
      <c r="H1158" t="s">
        <v>2380</v>
      </c>
      <c r="L1158" t="s">
        <v>1215</v>
      </c>
      <c r="M1158" t="str">
        <f t="shared" si="72"/>
        <v>Yes</v>
      </c>
      <c r="N1158" t="str">
        <f t="shared" si="73"/>
        <v>No</v>
      </c>
      <c r="O1158">
        <v>47.74</v>
      </c>
      <c r="P1158" t="str">
        <f t="shared" si="74"/>
        <v>Obesity</v>
      </c>
      <c r="Q1158">
        <v>8.0500000000000007</v>
      </c>
      <c r="R1158" t="str">
        <f t="shared" si="75"/>
        <v>Diabetes</v>
      </c>
      <c r="S1158" t="s">
        <v>2380</v>
      </c>
      <c r="T1158" t="s">
        <v>2380</v>
      </c>
      <c r="U1158">
        <v>2</v>
      </c>
    </row>
    <row r="1159" spans="1:21" x14ac:dyDescent="0.3">
      <c r="A1159" t="s">
        <v>1214</v>
      </c>
      <c r="B1159">
        <v>30.2</v>
      </c>
      <c r="C1159">
        <v>9.8800000000000008</v>
      </c>
      <c r="D1159" t="s">
        <v>2381</v>
      </c>
      <c r="E1159" t="s">
        <v>2380</v>
      </c>
      <c r="F1159" t="s">
        <v>2380</v>
      </c>
      <c r="G1159">
        <v>2</v>
      </c>
      <c r="H1159" t="s">
        <v>2380</v>
      </c>
      <c r="L1159" t="s">
        <v>1214</v>
      </c>
      <c r="M1159" t="str">
        <f t="shared" si="72"/>
        <v>Yes</v>
      </c>
      <c r="N1159" t="str">
        <f t="shared" si="73"/>
        <v>No</v>
      </c>
      <c r="O1159">
        <v>30.2</v>
      </c>
      <c r="P1159" t="str">
        <f t="shared" si="74"/>
        <v>Obesity</v>
      </c>
      <c r="Q1159">
        <v>9.8800000000000008</v>
      </c>
      <c r="R1159" t="str">
        <f t="shared" si="75"/>
        <v>Diabetes</v>
      </c>
      <c r="S1159" t="s">
        <v>2380</v>
      </c>
      <c r="T1159" t="s">
        <v>2380</v>
      </c>
      <c r="U1159">
        <v>2</v>
      </c>
    </row>
    <row r="1160" spans="1:21" x14ac:dyDescent="0.3">
      <c r="A1160" t="s">
        <v>1213</v>
      </c>
      <c r="B1160">
        <v>33.25</v>
      </c>
      <c r="C1160">
        <v>7.42</v>
      </c>
      <c r="D1160" t="s">
        <v>2381</v>
      </c>
      <c r="E1160" t="s">
        <v>2380</v>
      </c>
      <c r="F1160" t="s">
        <v>2380</v>
      </c>
      <c r="G1160">
        <v>2</v>
      </c>
      <c r="H1160" t="s">
        <v>2380</v>
      </c>
      <c r="L1160" t="s">
        <v>1213</v>
      </c>
      <c r="M1160" t="str">
        <f t="shared" si="72"/>
        <v>Yes</v>
      </c>
      <c r="N1160" t="str">
        <f t="shared" si="73"/>
        <v>No</v>
      </c>
      <c r="O1160">
        <v>33.25</v>
      </c>
      <c r="P1160" t="str">
        <f t="shared" si="74"/>
        <v>Obesity</v>
      </c>
      <c r="Q1160">
        <v>7.42</v>
      </c>
      <c r="R1160" t="str">
        <f t="shared" si="75"/>
        <v>Diabetes</v>
      </c>
      <c r="S1160" t="s">
        <v>2380</v>
      </c>
      <c r="T1160" t="s">
        <v>2380</v>
      </c>
      <c r="U1160">
        <v>2</v>
      </c>
    </row>
    <row r="1161" spans="1:21" x14ac:dyDescent="0.3">
      <c r="A1161" t="s">
        <v>1212</v>
      </c>
      <c r="B1161">
        <v>26.6</v>
      </c>
      <c r="C1161">
        <v>8.4499999999999993</v>
      </c>
      <c r="D1161" t="s">
        <v>2381</v>
      </c>
      <c r="E1161" t="s">
        <v>2380</v>
      </c>
      <c r="F1161" t="s">
        <v>2380</v>
      </c>
      <c r="G1161">
        <v>1</v>
      </c>
      <c r="H1161" t="s">
        <v>2380</v>
      </c>
      <c r="L1161" t="s">
        <v>1212</v>
      </c>
      <c r="M1161" t="str">
        <f t="shared" si="72"/>
        <v>Yes</v>
      </c>
      <c r="N1161" t="str">
        <f t="shared" si="73"/>
        <v>No</v>
      </c>
      <c r="O1161">
        <v>26.6</v>
      </c>
      <c r="P1161" t="str">
        <f t="shared" si="74"/>
        <v>Over Weight</v>
      </c>
      <c r="Q1161">
        <v>8.4499999999999993</v>
      </c>
      <c r="R1161" t="str">
        <f t="shared" si="75"/>
        <v>Diabetes</v>
      </c>
      <c r="S1161" t="s">
        <v>2380</v>
      </c>
      <c r="T1161" t="s">
        <v>2380</v>
      </c>
      <c r="U1161">
        <v>1</v>
      </c>
    </row>
    <row r="1162" spans="1:21" x14ac:dyDescent="0.3">
      <c r="A1162" t="s">
        <v>1211</v>
      </c>
      <c r="B1162">
        <v>26.35</v>
      </c>
      <c r="C1162">
        <v>6.21</v>
      </c>
      <c r="D1162" t="s">
        <v>2380</v>
      </c>
      <c r="E1162" t="s">
        <v>2380</v>
      </c>
      <c r="F1162" t="s">
        <v>2380</v>
      </c>
      <c r="G1162">
        <v>2</v>
      </c>
      <c r="H1162" t="s">
        <v>2380</v>
      </c>
      <c r="L1162" t="s">
        <v>1211</v>
      </c>
      <c r="M1162" t="str">
        <f t="shared" si="72"/>
        <v>No</v>
      </c>
      <c r="N1162" t="str">
        <f t="shared" si="73"/>
        <v>No</v>
      </c>
      <c r="O1162">
        <v>26.35</v>
      </c>
      <c r="P1162" t="str">
        <f t="shared" si="74"/>
        <v>Over Weight</v>
      </c>
      <c r="Q1162">
        <v>6.21</v>
      </c>
      <c r="R1162" t="str">
        <f t="shared" si="75"/>
        <v>Prediabetes</v>
      </c>
      <c r="S1162" t="s">
        <v>2380</v>
      </c>
      <c r="T1162" t="s">
        <v>2380</v>
      </c>
      <c r="U1162">
        <v>2</v>
      </c>
    </row>
    <row r="1163" spans="1:21" x14ac:dyDescent="0.3">
      <c r="A1163" t="s">
        <v>1210</v>
      </c>
      <c r="B1163">
        <v>39.994999999999997</v>
      </c>
      <c r="C1163">
        <v>4.6500000000000004</v>
      </c>
      <c r="D1163" t="s">
        <v>2380</v>
      </c>
      <c r="E1163" t="s">
        <v>2380</v>
      </c>
      <c r="F1163" t="s">
        <v>2380</v>
      </c>
      <c r="G1163">
        <v>0</v>
      </c>
      <c r="H1163" t="s">
        <v>2380</v>
      </c>
      <c r="L1163" t="s">
        <v>1210</v>
      </c>
      <c r="M1163" t="str">
        <f t="shared" si="72"/>
        <v>No</v>
      </c>
      <c r="N1163" t="str">
        <f t="shared" si="73"/>
        <v>No</v>
      </c>
      <c r="O1163">
        <v>39.994999999999997</v>
      </c>
      <c r="P1163" t="str">
        <f t="shared" si="74"/>
        <v>Obesity</v>
      </c>
      <c r="Q1163">
        <v>4.6500000000000004</v>
      </c>
      <c r="R1163" t="str">
        <f t="shared" si="75"/>
        <v>Normal</v>
      </c>
      <c r="S1163" t="s">
        <v>2380</v>
      </c>
      <c r="T1163" t="s">
        <v>2380</v>
      </c>
      <c r="U1163">
        <v>0</v>
      </c>
    </row>
    <row r="1164" spans="1:21" x14ac:dyDescent="0.3">
      <c r="A1164" t="s">
        <v>1209</v>
      </c>
      <c r="B1164">
        <v>22.92</v>
      </c>
      <c r="C1164">
        <v>5.87</v>
      </c>
      <c r="D1164" t="s">
        <v>2381</v>
      </c>
      <c r="E1164" t="s">
        <v>2380</v>
      </c>
      <c r="F1164" t="s">
        <v>2380</v>
      </c>
      <c r="G1164">
        <v>1</v>
      </c>
      <c r="H1164" t="s">
        <v>2380</v>
      </c>
      <c r="L1164" t="s">
        <v>1209</v>
      </c>
      <c r="M1164" t="str">
        <f t="shared" si="72"/>
        <v>Yes</v>
      </c>
      <c r="N1164" t="str">
        <f t="shared" si="73"/>
        <v>No</v>
      </c>
      <c r="O1164">
        <v>22.92</v>
      </c>
      <c r="P1164" t="str">
        <f t="shared" si="74"/>
        <v>Normal Weight</v>
      </c>
      <c r="Q1164">
        <v>5.87</v>
      </c>
      <c r="R1164" t="str">
        <f t="shared" si="75"/>
        <v>Prediabetes</v>
      </c>
      <c r="S1164" t="s">
        <v>2380</v>
      </c>
      <c r="T1164" t="s">
        <v>2380</v>
      </c>
      <c r="U1164">
        <v>1</v>
      </c>
    </row>
    <row r="1165" spans="1:21" x14ac:dyDescent="0.3">
      <c r="A1165" t="s">
        <v>1208</v>
      </c>
      <c r="B1165">
        <v>24.78</v>
      </c>
      <c r="C1165">
        <v>4.24</v>
      </c>
      <c r="D1165" t="s">
        <v>2381</v>
      </c>
      <c r="E1165" t="s">
        <v>2380</v>
      </c>
      <c r="F1165" t="s">
        <v>2380</v>
      </c>
      <c r="G1165">
        <v>2</v>
      </c>
      <c r="H1165" t="s">
        <v>2380</v>
      </c>
      <c r="L1165" t="s">
        <v>1208</v>
      </c>
      <c r="M1165" t="str">
        <f t="shared" si="72"/>
        <v>Yes</v>
      </c>
      <c r="N1165" t="str">
        <f t="shared" si="73"/>
        <v>No</v>
      </c>
      <c r="O1165">
        <v>24.78</v>
      </c>
      <c r="P1165" t="str">
        <f t="shared" si="74"/>
        <v>Normal Weight</v>
      </c>
      <c r="Q1165">
        <v>4.24</v>
      </c>
      <c r="R1165" t="str">
        <f t="shared" si="75"/>
        <v>Normal</v>
      </c>
      <c r="S1165" t="s">
        <v>2380</v>
      </c>
      <c r="T1165" t="s">
        <v>2380</v>
      </c>
      <c r="U1165">
        <v>2</v>
      </c>
    </row>
    <row r="1166" spans="1:21" x14ac:dyDescent="0.3">
      <c r="A1166" t="s">
        <v>1207</v>
      </c>
      <c r="B1166">
        <v>34.07</v>
      </c>
      <c r="C1166">
        <v>7.81</v>
      </c>
      <c r="D1166" t="s">
        <v>2381</v>
      </c>
      <c r="E1166" t="s">
        <v>2380</v>
      </c>
      <c r="F1166" t="s">
        <v>2380</v>
      </c>
      <c r="G1166">
        <v>0</v>
      </c>
      <c r="H1166" t="s">
        <v>2380</v>
      </c>
      <c r="L1166" t="s">
        <v>1207</v>
      </c>
      <c r="M1166" t="str">
        <f t="shared" si="72"/>
        <v>Yes</v>
      </c>
      <c r="N1166" t="str">
        <f t="shared" si="73"/>
        <v>No</v>
      </c>
      <c r="O1166">
        <v>34.07</v>
      </c>
      <c r="P1166" t="str">
        <f t="shared" si="74"/>
        <v>Obesity</v>
      </c>
      <c r="Q1166">
        <v>7.81</v>
      </c>
      <c r="R1166" t="str">
        <f t="shared" si="75"/>
        <v>Diabetes</v>
      </c>
      <c r="S1166" t="s">
        <v>2380</v>
      </c>
      <c r="T1166" t="s">
        <v>2380</v>
      </c>
      <c r="U1166">
        <v>0</v>
      </c>
    </row>
    <row r="1167" spans="1:21" x14ac:dyDescent="0.3">
      <c r="A1167" t="s">
        <v>1206</v>
      </c>
      <c r="B1167">
        <v>30.14</v>
      </c>
      <c r="C1167">
        <v>9.85</v>
      </c>
      <c r="D1167" t="s">
        <v>2380</v>
      </c>
      <c r="E1167" t="s">
        <v>2380</v>
      </c>
      <c r="F1167" t="s">
        <v>2380</v>
      </c>
      <c r="G1167">
        <v>0</v>
      </c>
      <c r="H1167" t="s">
        <v>2380</v>
      </c>
      <c r="L1167" t="s">
        <v>1206</v>
      </c>
      <c r="M1167" t="str">
        <f t="shared" si="72"/>
        <v>No</v>
      </c>
      <c r="N1167" t="str">
        <f t="shared" si="73"/>
        <v>No</v>
      </c>
      <c r="O1167">
        <v>30.14</v>
      </c>
      <c r="P1167" t="str">
        <f t="shared" si="74"/>
        <v>Obesity</v>
      </c>
      <c r="Q1167">
        <v>9.85</v>
      </c>
      <c r="R1167" t="str">
        <f t="shared" si="75"/>
        <v>Diabetes</v>
      </c>
      <c r="S1167" t="s">
        <v>2380</v>
      </c>
      <c r="T1167" t="s">
        <v>2380</v>
      </c>
      <c r="U1167">
        <v>0</v>
      </c>
    </row>
    <row r="1168" spans="1:21" x14ac:dyDescent="0.3">
      <c r="A1168" t="s">
        <v>1205</v>
      </c>
      <c r="B1168">
        <v>18.05</v>
      </c>
      <c r="C1168">
        <v>6.94</v>
      </c>
      <c r="D1168" t="s">
        <v>2380</v>
      </c>
      <c r="E1168" t="s">
        <v>2380</v>
      </c>
      <c r="F1168" t="s">
        <v>2380</v>
      </c>
      <c r="G1168">
        <v>0</v>
      </c>
      <c r="H1168" t="s">
        <v>2380</v>
      </c>
      <c r="L1168" t="s">
        <v>1205</v>
      </c>
      <c r="M1168" t="str">
        <f t="shared" si="72"/>
        <v>No</v>
      </c>
      <c r="N1168" t="str">
        <f t="shared" si="73"/>
        <v>No</v>
      </c>
      <c r="O1168">
        <v>18.05</v>
      </c>
      <c r="P1168" t="str">
        <f t="shared" si="74"/>
        <v>Under Weight</v>
      </c>
      <c r="Q1168">
        <v>6.94</v>
      </c>
      <c r="R1168" t="str">
        <f t="shared" si="75"/>
        <v>Diabetes</v>
      </c>
      <c r="S1168" t="s">
        <v>2380</v>
      </c>
      <c r="T1168" t="s">
        <v>2380</v>
      </c>
      <c r="U1168">
        <v>0</v>
      </c>
    </row>
    <row r="1169" spans="1:21" x14ac:dyDescent="0.3">
      <c r="A1169" t="s">
        <v>1204</v>
      </c>
      <c r="B1169">
        <v>37.4</v>
      </c>
      <c r="C1169">
        <v>11.3</v>
      </c>
      <c r="D1169" t="s">
        <v>2381</v>
      </c>
      <c r="E1169" t="s">
        <v>2380</v>
      </c>
      <c r="F1169" t="s">
        <v>2380</v>
      </c>
      <c r="G1169">
        <v>2</v>
      </c>
      <c r="H1169" t="s">
        <v>2380</v>
      </c>
      <c r="L1169" t="s">
        <v>1204</v>
      </c>
      <c r="M1169" t="str">
        <f t="shared" si="72"/>
        <v>Yes</v>
      </c>
      <c r="N1169" t="str">
        <f t="shared" si="73"/>
        <v>No</v>
      </c>
      <c r="O1169">
        <v>37.4</v>
      </c>
      <c r="P1169" t="str">
        <f t="shared" si="74"/>
        <v>Obesity</v>
      </c>
      <c r="Q1169">
        <v>11.3</v>
      </c>
      <c r="R1169" t="str">
        <f t="shared" si="75"/>
        <v>Diabetes</v>
      </c>
      <c r="S1169" t="s">
        <v>2380</v>
      </c>
      <c r="T1169" t="s">
        <v>2380</v>
      </c>
      <c r="U1169">
        <v>2</v>
      </c>
    </row>
    <row r="1170" spans="1:21" x14ac:dyDescent="0.3">
      <c r="A1170" t="s">
        <v>1203</v>
      </c>
      <c r="B1170">
        <v>25.75</v>
      </c>
      <c r="C1170">
        <v>9.23</v>
      </c>
      <c r="D1170" t="s">
        <v>2380</v>
      </c>
      <c r="E1170" t="s">
        <v>2380</v>
      </c>
      <c r="F1170" t="s">
        <v>2380</v>
      </c>
      <c r="G1170">
        <v>0</v>
      </c>
      <c r="H1170" t="s">
        <v>2380</v>
      </c>
      <c r="L1170" t="s">
        <v>1203</v>
      </c>
      <c r="M1170" t="str">
        <f t="shared" si="72"/>
        <v>No</v>
      </c>
      <c r="N1170" t="str">
        <f t="shared" si="73"/>
        <v>No</v>
      </c>
      <c r="O1170">
        <v>25.75</v>
      </c>
      <c r="P1170" t="str">
        <f t="shared" si="74"/>
        <v>Over Weight</v>
      </c>
      <c r="Q1170">
        <v>9.23</v>
      </c>
      <c r="R1170" t="str">
        <f t="shared" si="75"/>
        <v>Diabetes</v>
      </c>
      <c r="S1170" t="s">
        <v>2380</v>
      </c>
      <c r="T1170" t="s">
        <v>2380</v>
      </c>
      <c r="U1170">
        <v>0</v>
      </c>
    </row>
    <row r="1171" spans="1:21" x14ac:dyDescent="0.3">
      <c r="A1171" t="s">
        <v>1202</v>
      </c>
      <c r="B1171">
        <v>32.299999999999997</v>
      </c>
      <c r="C1171">
        <v>4.37</v>
      </c>
      <c r="D1171" t="s">
        <v>2380</v>
      </c>
      <c r="E1171" t="s">
        <v>2380</v>
      </c>
      <c r="F1171" t="s">
        <v>2380</v>
      </c>
      <c r="G1171">
        <v>2</v>
      </c>
      <c r="H1171" t="s">
        <v>2380</v>
      </c>
      <c r="L1171" t="s">
        <v>1202</v>
      </c>
      <c r="M1171" t="str">
        <f t="shared" si="72"/>
        <v>No</v>
      </c>
      <c r="N1171" t="str">
        <f t="shared" si="73"/>
        <v>No</v>
      </c>
      <c r="O1171">
        <v>32.299999999999997</v>
      </c>
      <c r="P1171" t="str">
        <f t="shared" si="74"/>
        <v>Obesity</v>
      </c>
      <c r="Q1171">
        <v>4.37</v>
      </c>
      <c r="R1171" t="str">
        <f t="shared" si="75"/>
        <v>Normal</v>
      </c>
      <c r="S1171" t="s">
        <v>2380</v>
      </c>
      <c r="T1171" t="s">
        <v>2380</v>
      </c>
      <c r="U1171">
        <v>2</v>
      </c>
    </row>
    <row r="1172" spans="1:21" x14ac:dyDescent="0.3">
      <c r="A1172" t="s">
        <v>1201</v>
      </c>
      <c r="B1172">
        <v>28.61</v>
      </c>
      <c r="C1172">
        <v>5.76</v>
      </c>
      <c r="D1172" t="s">
        <v>2380</v>
      </c>
      <c r="E1172" t="s">
        <v>2380</v>
      </c>
      <c r="F1172" t="s">
        <v>2382</v>
      </c>
      <c r="G1172">
        <v>1</v>
      </c>
      <c r="H1172" t="s">
        <v>2380</v>
      </c>
      <c r="L1172" t="s">
        <v>1201</v>
      </c>
      <c r="M1172" t="str">
        <f t="shared" si="72"/>
        <v>No</v>
      </c>
      <c r="N1172" t="str">
        <f t="shared" si="73"/>
        <v>No</v>
      </c>
      <c r="O1172">
        <v>28.61</v>
      </c>
      <c r="P1172" t="str">
        <f t="shared" si="74"/>
        <v>Over Weight</v>
      </c>
      <c r="Q1172">
        <v>5.76</v>
      </c>
      <c r="R1172" t="str">
        <f t="shared" si="75"/>
        <v>Prediabetes</v>
      </c>
      <c r="S1172" t="s">
        <v>2380</v>
      </c>
      <c r="T1172" t="s">
        <v>2382</v>
      </c>
      <c r="U1172">
        <v>1</v>
      </c>
    </row>
    <row r="1173" spans="1:21" x14ac:dyDescent="0.3">
      <c r="A1173" t="s">
        <v>1200</v>
      </c>
      <c r="B1173">
        <v>45.41</v>
      </c>
      <c r="C1173">
        <v>4.96</v>
      </c>
      <c r="D1173" t="s">
        <v>2380</v>
      </c>
      <c r="E1173" t="s">
        <v>2380</v>
      </c>
      <c r="F1173" t="s">
        <v>2380</v>
      </c>
      <c r="G1173">
        <v>1</v>
      </c>
      <c r="H1173" t="s">
        <v>2380</v>
      </c>
      <c r="L1173" t="s">
        <v>1200</v>
      </c>
      <c r="M1173" t="str">
        <f t="shared" si="72"/>
        <v>No</v>
      </c>
      <c r="N1173" t="str">
        <f t="shared" si="73"/>
        <v>No</v>
      </c>
      <c r="O1173">
        <v>45.41</v>
      </c>
      <c r="P1173" t="str">
        <f t="shared" si="74"/>
        <v>Obesity</v>
      </c>
      <c r="Q1173">
        <v>4.96</v>
      </c>
      <c r="R1173" t="str">
        <f t="shared" si="75"/>
        <v>Normal</v>
      </c>
      <c r="S1173" t="s">
        <v>2380</v>
      </c>
      <c r="T1173" t="s">
        <v>2380</v>
      </c>
      <c r="U1173">
        <v>1</v>
      </c>
    </row>
    <row r="1174" spans="1:21" x14ac:dyDescent="0.3">
      <c r="A1174" t="s">
        <v>1199</v>
      </c>
      <c r="B1174">
        <v>31.2</v>
      </c>
      <c r="C1174">
        <v>11.04</v>
      </c>
      <c r="D1174" t="s">
        <v>2381</v>
      </c>
      <c r="E1174" t="s">
        <v>2380</v>
      </c>
      <c r="F1174" t="s">
        <v>2380</v>
      </c>
      <c r="G1174">
        <v>2</v>
      </c>
      <c r="H1174" t="s">
        <v>2380</v>
      </c>
      <c r="L1174" t="s">
        <v>1199</v>
      </c>
      <c r="M1174" t="str">
        <f t="shared" si="72"/>
        <v>Yes</v>
      </c>
      <c r="N1174" t="str">
        <f t="shared" si="73"/>
        <v>No</v>
      </c>
      <c r="O1174">
        <v>31.2</v>
      </c>
      <c r="P1174" t="str">
        <f t="shared" si="74"/>
        <v>Obesity</v>
      </c>
      <c r="Q1174">
        <v>11.04</v>
      </c>
      <c r="R1174" t="str">
        <f t="shared" si="75"/>
        <v>Diabetes</v>
      </c>
      <c r="S1174" t="s">
        <v>2380</v>
      </c>
      <c r="T1174" t="s">
        <v>2380</v>
      </c>
      <c r="U1174">
        <v>2</v>
      </c>
    </row>
    <row r="1175" spans="1:21" x14ac:dyDescent="0.3">
      <c r="A1175" t="s">
        <v>1198</v>
      </c>
      <c r="B1175">
        <v>29.83</v>
      </c>
      <c r="C1175">
        <v>7.81</v>
      </c>
      <c r="D1175" t="s">
        <v>2381</v>
      </c>
      <c r="E1175" t="s">
        <v>2380</v>
      </c>
      <c r="F1175" t="s">
        <v>2380</v>
      </c>
      <c r="G1175">
        <v>1</v>
      </c>
      <c r="H1175" t="s">
        <v>2380</v>
      </c>
      <c r="L1175" t="s">
        <v>1198</v>
      </c>
      <c r="M1175" t="str">
        <f t="shared" si="72"/>
        <v>Yes</v>
      </c>
      <c r="N1175" t="str">
        <f t="shared" si="73"/>
        <v>No</v>
      </c>
      <c r="O1175">
        <v>29.83</v>
      </c>
      <c r="P1175" t="str">
        <f t="shared" si="74"/>
        <v>Over Weight</v>
      </c>
      <c r="Q1175">
        <v>7.81</v>
      </c>
      <c r="R1175" t="str">
        <f t="shared" si="75"/>
        <v>Diabetes</v>
      </c>
      <c r="S1175" t="s">
        <v>2380</v>
      </c>
      <c r="T1175" t="s">
        <v>2380</v>
      </c>
      <c r="U1175">
        <v>1</v>
      </c>
    </row>
    <row r="1176" spans="1:21" x14ac:dyDescent="0.3">
      <c r="A1176" t="s">
        <v>1197</v>
      </c>
      <c r="B1176">
        <v>29.06</v>
      </c>
      <c r="C1176">
        <v>4.55</v>
      </c>
      <c r="D1176" t="s">
        <v>2380</v>
      </c>
      <c r="E1176" t="s">
        <v>2380</v>
      </c>
      <c r="F1176" t="s">
        <v>2380</v>
      </c>
      <c r="G1176">
        <v>0</v>
      </c>
      <c r="H1176" t="s">
        <v>2380</v>
      </c>
      <c r="L1176" t="s">
        <v>1197</v>
      </c>
      <c r="M1176" t="str">
        <f t="shared" si="72"/>
        <v>No</v>
      </c>
      <c r="N1176" t="str">
        <f t="shared" si="73"/>
        <v>No</v>
      </c>
      <c r="O1176">
        <v>29.06</v>
      </c>
      <c r="P1176" t="str">
        <f t="shared" si="74"/>
        <v>Over Weight</v>
      </c>
      <c r="Q1176">
        <v>4.55</v>
      </c>
      <c r="R1176" t="str">
        <f t="shared" si="75"/>
        <v>Normal</v>
      </c>
      <c r="S1176" t="s">
        <v>2380</v>
      </c>
      <c r="T1176" t="s">
        <v>2380</v>
      </c>
      <c r="U1176">
        <v>0</v>
      </c>
    </row>
    <row r="1177" spans="1:21" x14ac:dyDescent="0.3">
      <c r="A1177" t="s">
        <v>1196</v>
      </c>
      <c r="B1177">
        <v>27.454999999999998</v>
      </c>
      <c r="C1177">
        <v>6.13</v>
      </c>
      <c r="D1177" t="s">
        <v>2380</v>
      </c>
      <c r="E1177" t="s">
        <v>2380</v>
      </c>
      <c r="F1177" t="s">
        <v>2380</v>
      </c>
      <c r="G1177">
        <v>2</v>
      </c>
      <c r="H1177" t="s">
        <v>2380</v>
      </c>
      <c r="L1177" t="s">
        <v>1196</v>
      </c>
      <c r="M1177" t="str">
        <f t="shared" si="72"/>
        <v>No</v>
      </c>
      <c r="N1177" t="str">
        <f t="shared" si="73"/>
        <v>No</v>
      </c>
      <c r="O1177">
        <v>27.454999999999998</v>
      </c>
      <c r="P1177" t="str">
        <f t="shared" si="74"/>
        <v>Over Weight</v>
      </c>
      <c r="Q1177">
        <v>6.13</v>
      </c>
      <c r="R1177" t="str">
        <f t="shared" si="75"/>
        <v>Prediabetes</v>
      </c>
      <c r="S1177" t="s">
        <v>2380</v>
      </c>
      <c r="T1177" t="s">
        <v>2380</v>
      </c>
      <c r="U1177">
        <v>2</v>
      </c>
    </row>
    <row r="1178" spans="1:21" x14ac:dyDescent="0.3">
      <c r="A1178" t="s">
        <v>1195</v>
      </c>
      <c r="B1178">
        <v>23.01</v>
      </c>
      <c r="C1178">
        <v>6.04</v>
      </c>
      <c r="D1178" t="s">
        <v>2381</v>
      </c>
      <c r="E1178" t="s">
        <v>2380</v>
      </c>
      <c r="F1178" t="s">
        <v>2380</v>
      </c>
      <c r="G1178">
        <v>1</v>
      </c>
      <c r="H1178" t="s">
        <v>2380</v>
      </c>
      <c r="L1178" t="s">
        <v>1195</v>
      </c>
      <c r="M1178" t="str">
        <f t="shared" si="72"/>
        <v>Yes</v>
      </c>
      <c r="N1178" t="str">
        <f t="shared" si="73"/>
        <v>No</v>
      </c>
      <c r="O1178">
        <v>23.01</v>
      </c>
      <c r="P1178" t="str">
        <f t="shared" si="74"/>
        <v>Normal Weight</v>
      </c>
      <c r="Q1178">
        <v>6.04</v>
      </c>
      <c r="R1178" t="str">
        <f t="shared" si="75"/>
        <v>Prediabetes</v>
      </c>
      <c r="S1178" t="s">
        <v>2380</v>
      </c>
      <c r="T1178" t="s">
        <v>2380</v>
      </c>
      <c r="U1178">
        <v>1</v>
      </c>
    </row>
    <row r="1179" spans="1:21" x14ac:dyDescent="0.3">
      <c r="A1179" t="s">
        <v>1194</v>
      </c>
      <c r="B1179">
        <v>31.39</v>
      </c>
      <c r="C1179">
        <v>8.85</v>
      </c>
      <c r="D1179" t="s">
        <v>2381</v>
      </c>
      <c r="E1179" t="s">
        <v>2380</v>
      </c>
      <c r="F1179" t="s">
        <v>2380</v>
      </c>
      <c r="G1179">
        <v>0</v>
      </c>
      <c r="H1179" t="s">
        <v>2380</v>
      </c>
      <c r="L1179" t="s">
        <v>1194</v>
      </c>
      <c r="M1179" t="str">
        <f t="shared" si="72"/>
        <v>Yes</v>
      </c>
      <c r="N1179" t="str">
        <f t="shared" si="73"/>
        <v>No</v>
      </c>
      <c r="O1179">
        <v>31.39</v>
      </c>
      <c r="P1179" t="str">
        <f t="shared" si="74"/>
        <v>Obesity</v>
      </c>
      <c r="Q1179">
        <v>8.85</v>
      </c>
      <c r="R1179" t="str">
        <f t="shared" si="75"/>
        <v>Diabetes</v>
      </c>
      <c r="S1179" t="s">
        <v>2380</v>
      </c>
      <c r="T1179" t="s">
        <v>2380</v>
      </c>
      <c r="U1179">
        <v>0</v>
      </c>
    </row>
    <row r="1180" spans="1:21" x14ac:dyDescent="0.3">
      <c r="A1180" t="s">
        <v>1193</v>
      </c>
      <c r="B1180">
        <v>34.770000000000003</v>
      </c>
      <c r="C1180">
        <v>10.54</v>
      </c>
      <c r="D1180" t="s">
        <v>2380</v>
      </c>
      <c r="E1180" t="s">
        <v>2380</v>
      </c>
      <c r="F1180" t="s">
        <v>2380</v>
      </c>
      <c r="G1180">
        <v>2</v>
      </c>
      <c r="H1180" t="s">
        <v>2380</v>
      </c>
      <c r="L1180" t="s">
        <v>1193</v>
      </c>
      <c r="M1180" t="str">
        <f t="shared" si="72"/>
        <v>No</v>
      </c>
      <c r="N1180" t="str">
        <f t="shared" si="73"/>
        <v>No</v>
      </c>
      <c r="O1180">
        <v>34.770000000000003</v>
      </c>
      <c r="P1180" t="str">
        <f t="shared" si="74"/>
        <v>Obesity</v>
      </c>
      <c r="Q1180">
        <v>10.54</v>
      </c>
      <c r="R1180" t="str">
        <f t="shared" si="75"/>
        <v>Diabetes</v>
      </c>
      <c r="S1180" t="s">
        <v>2380</v>
      </c>
      <c r="T1180" t="s">
        <v>2380</v>
      </c>
      <c r="U1180">
        <v>2</v>
      </c>
    </row>
    <row r="1181" spans="1:21" x14ac:dyDescent="0.3">
      <c r="A1181" t="s">
        <v>1192</v>
      </c>
      <c r="B1181">
        <v>24.48</v>
      </c>
      <c r="C1181">
        <v>4.37</v>
      </c>
      <c r="D1181" t="s">
        <v>2381</v>
      </c>
      <c r="E1181" t="s">
        <v>2380</v>
      </c>
      <c r="F1181" t="s">
        <v>2380</v>
      </c>
      <c r="G1181">
        <v>2</v>
      </c>
      <c r="H1181" t="s">
        <v>2380</v>
      </c>
      <c r="L1181" t="s">
        <v>1192</v>
      </c>
      <c r="M1181" t="str">
        <f t="shared" si="72"/>
        <v>Yes</v>
      </c>
      <c r="N1181" t="str">
        <f t="shared" si="73"/>
        <v>No</v>
      </c>
      <c r="O1181">
        <v>24.48</v>
      </c>
      <c r="P1181" t="str">
        <f t="shared" si="74"/>
        <v>Normal Weight</v>
      </c>
      <c r="Q1181">
        <v>4.37</v>
      </c>
      <c r="R1181" t="str">
        <f t="shared" si="75"/>
        <v>Normal</v>
      </c>
      <c r="S1181" t="s">
        <v>2380</v>
      </c>
      <c r="T1181" t="s">
        <v>2380</v>
      </c>
      <c r="U1181">
        <v>2</v>
      </c>
    </row>
    <row r="1182" spans="1:21" x14ac:dyDescent="0.3">
      <c r="A1182" t="s">
        <v>1191</v>
      </c>
      <c r="B1182">
        <v>22.61</v>
      </c>
      <c r="C1182">
        <v>9.6300000000000008</v>
      </c>
      <c r="D1182" t="s">
        <v>2380</v>
      </c>
      <c r="E1182" t="s">
        <v>2380</v>
      </c>
      <c r="F1182" t="s">
        <v>2380</v>
      </c>
      <c r="G1182">
        <v>2</v>
      </c>
      <c r="H1182" t="s">
        <v>2380</v>
      </c>
      <c r="L1182" t="s">
        <v>1191</v>
      </c>
      <c r="M1182" t="str">
        <f t="shared" si="72"/>
        <v>No</v>
      </c>
      <c r="N1182" t="str">
        <f t="shared" si="73"/>
        <v>No</v>
      </c>
      <c r="O1182">
        <v>22.61</v>
      </c>
      <c r="P1182" t="str">
        <f t="shared" si="74"/>
        <v>Normal Weight</v>
      </c>
      <c r="Q1182">
        <v>9.6300000000000008</v>
      </c>
      <c r="R1182" t="str">
        <f t="shared" si="75"/>
        <v>Diabetes</v>
      </c>
      <c r="S1182" t="s">
        <v>2380</v>
      </c>
      <c r="T1182" t="s">
        <v>2380</v>
      </c>
      <c r="U1182">
        <v>2</v>
      </c>
    </row>
    <row r="1183" spans="1:21" x14ac:dyDescent="0.3">
      <c r="A1183" t="s">
        <v>1190</v>
      </c>
      <c r="B1183">
        <v>34.299999999999997</v>
      </c>
      <c r="C1183">
        <v>10.37</v>
      </c>
      <c r="D1183" t="s">
        <v>2380</v>
      </c>
      <c r="E1183" t="s">
        <v>2380</v>
      </c>
      <c r="F1183" t="s">
        <v>2380</v>
      </c>
      <c r="G1183">
        <v>0</v>
      </c>
      <c r="H1183" t="s">
        <v>2380</v>
      </c>
      <c r="L1183" t="s">
        <v>1190</v>
      </c>
      <c r="M1183" t="str">
        <f t="shared" si="72"/>
        <v>No</v>
      </c>
      <c r="N1183" t="str">
        <f t="shared" si="73"/>
        <v>No</v>
      </c>
      <c r="O1183">
        <v>34.299999999999997</v>
      </c>
      <c r="P1183" t="str">
        <f t="shared" si="74"/>
        <v>Obesity</v>
      </c>
      <c r="Q1183">
        <v>10.37</v>
      </c>
      <c r="R1183" t="str">
        <f t="shared" si="75"/>
        <v>Diabetes</v>
      </c>
      <c r="S1183" t="s">
        <v>2380</v>
      </c>
      <c r="T1183" t="s">
        <v>2380</v>
      </c>
      <c r="U1183">
        <v>0</v>
      </c>
    </row>
    <row r="1184" spans="1:21" x14ac:dyDescent="0.3">
      <c r="A1184" t="s">
        <v>1189</v>
      </c>
      <c r="B1184">
        <v>46.09</v>
      </c>
      <c r="C1184">
        <v>5.44</v>
      </c>
      <c r="D1184" t="s">
        <v>2380</v>
      </c>
      <c r="E1184" t="s">
        <v>2380</v>
      </c>
      <c r="F1184" t="s">
        <v>2380</v>
      </c>
      <c r="G1184">
        <v>2</v>
      </c>
      <c r="H1184" t="s">
        <v>2380</v>
      </c>
      <c r="L1184" t="s">
        <v>1189</v>
      </c>
      <c r="M1184" t="str">
        <f t="shared" si="72"/>
        <v>No</v>
      </c>
      <c r="N1184" t="str">
        <f t="shared" si="73"/>
        <v>No</v>
      </c>
      <c r="O1184">
        <v>46.09</v>
      </c>
      <c r="P1184" t="str">
        <f t="shared" si="74"/>
        <v>Obesity</v>
      </c>
      <c r="Q1184">
        <v>5.44</v>
      </c>
      <c r="R1184" t="str">
        <f t="shared" si="75"/>
        <v>Normal</v>
      </c>
      <c r="S1184" t="s">
        <v>2380</v>
      </c>
      <c r="T1184" t="s">
        <v>2380</v>
      </c>
      <c r="U1184">
        <v>2</v>
      </c>
    </row>
    <row r="1185" spans="1:21" x14ac:dyDescent="0.3">
      <c r="A1185" t="s">
        <v>1188</v>
      </c>
      <c r="B1185">
        <v>44.744999999999997</v>
      </c>
      <c r="C1185">
        <v>5.19</v>
      </c>
      <c r="D1185" t="s">
        <v>2380</v>
      </c>
      <c r="E1185" t="s">
        <v>2380</v>
      </c>
      <c r="F1185" t="s">
        <v>2380</v>
      </c>
      <c r="G1185">
        <v>2</v>
      </c>
      <c r="H1185" t="s">
        <v>2380</v>
      </c>
      <c r="L1185" t="s">
        <v>1188</v>
      </c>
      <c r="M1185" t="str">
        <f t="shared" si="72"/>
        <v>No</v>
      </c>
      <c r="N1185" t="str">
        <f t="shared" si="73"/>
        <v>No</v>
      </c>
      <c r="O1185">
        <v>44.744999999999997</v>
      </c>
      <c r="P1185" t="str">
        <f t="shared" si="74"/>
        <v>Obesity</v>
      </c>
      <c r="Q1185">
        <v>5.19</v>
      </c>
      <c r="R1185" t="str">
        <f t="shared" si="75"/>
        <v>Normal</v>
      </c>
      <c r="S1185" t="s">
        <v>2380</v>
      </c>
      <c r="T1185" t="s">
        <v>2380</v>
      </c>
      <c r="U1185">
        <v>2</v>
      </c>
    </row>
    <row r="1186" spans="1:21" x14ac:dyDescent="0.3">
      <c r="A1186" t="s">
        <v>1187</v>
      </c>
      <c r="B1186">
        <v>26.33</v>
      </c>
      <c r="C1186">
        <v>11.8</v>
      </c>
      <c r="D1186" t="s">
        <v>2381</v>
      </c>
      <c r="E1186" t="s">
        <v>2380</v>
      </c>
      <c r="F1186" t="s">
        <v>2380</v>
      </c>
      <c r="G1186">
        <v>1</v>
      </c>
      <c r="H1186" t="s">
        <v>2380</v>
      </c>
      <c r="L1186" t="s">
        <v>1187</v>
      </c>
      <c r="M1186" t="str">
        <f t="shared" si="72"/>
        <v>Yes</v>
      </c>
      <c r="N1186" t="str">
        <f t="shared" si="73"/>
        <v>No</v>
      </c>
      <c r="O1186">
        <v>26.33</v>
      </c>
      <c r="P1186" t="str">
        <f t="shared" si="74"/>
        <v>Over Weight</v>
      </c>
      <c r="Q1186">
        <v>11.8</v>
      </c>
      <c r="R1186" t="str">
        <f t="shared" si="75"/>
        <v>Diabetes</v>
      </c>
      <c r="S1186" t="s">
        <v>2380</v>
      </c>
      <c r="T1186" t="s">
        <v>2380</v>
      </c>
      <c r="U1186">
        <v>1</v>
      </c>
    </row>
    <row r="1187" spans="1:21" x14ac:dyDescent="0.3">
      <c r="A1187" t="s">
        <v>1186</v>
      </c>
      <c r="B1187">
        <v>26.6</v>
      </c>
      <c r="C1187">
        <v>8.3800000000000008</v>
      </c>
      <c r="D1187" t="s">
        <v>2380</v>
      </c>
      <c r="E1187" t="s">
        <v>2380</v>
      </c>
      <c r="F1187" t="s">
        <v>2380</v>
      </c>
      <c r="G1187">
        <v>2</v>
      </c>
      <c r="H1187" t="s">
        <v>2380</v>
      </c>
      <c r="L1187" t="s">
        <v>1186</v>
      </c>
      <c r="M1187" t="str">
        <f t="shared" si="72"/>
        <v>No</v>
      </c>
      <c r="N1187" t="str">
        <f t="shared" si="73"/>
        <v>No</v>
      </c>
      <c r="O1187">
        <v>26.6</v>
      </c>
      <c r="P1187" t="str">
        <f t="shared" si="74"/>
        <v>Over Weight</v>
      </c>
      <c r="Q1187">
        <v>8.3800000000000008</v>
      </c>
      <c r="R1187" t="str">
        <f t="shared" si="75"/>
        <v>Diabetes</v>
      </c>
      <c r="S1187" t="s">
        <v>2380</v>
      </c>
      <c r="T1187" t="s">
        <v>2380</v>
      </c>
      <c r="U1187">
        <v>2</v>
      </c>
    </row>
    <row r="1188" spans="1:21" x14ac:dyDescent="0.3">
      <c r="A1188" t="s">
        <v>1185</v>
      </c>
      <c r="B1188">
        <v>27.5</v>
      </c>
      <c r="C1188">
        <v>7.58</v>
      </c>
      <c r="D1188" t="s">
        <v>2380</v>
      </c>
      <c r="E1188" t="s">
        <v>2380</v>
      </c>
      <c r="F1188" t="s">
        <v>2380</v>
      </c>
      <c r="G1188">
        <v>0</v>
      </c>
      <c r="H1188" t="s">
        <v>2380</v>
      </c>
      <c r="L1188" t="s">
        <v>1185</v>
      </c>
      <c r="M1188" t="str">
        <f t="shared" si="72"/>
        <v>No</v>
      </c>
      <c r="N1188" t="str">
        <f t="shared" si="73"/>
        <v>No</v>
      </c>
      <c r="O1188">
        <v>27.5</v>
      </c>
      <c r="P1188" t="str">
        <f t="shared" si="74"/>
        <v>Over Weight</v>
      </c>
      <c r="Q1188">
        <v>7.58</v>
      </c>
      <c r="R1188" t="str">
        <f t="shared" si="75"/>
        <v>Diabetes</v>
      </c>
      <c r="S1188" t="s">
        <v>2380</v>
      </c>
      <c r="T1188" t="s">
        <v>2380</v>
      </c>
      <c r="U1188">
        <v>0</v>
      </c>
    </row>
    <row r="1189" spans="1:21" x14ac:dyDescent="0.3">
      <c r="A1189" t="s">
        <v>1184</v>
      </c>
      <c r="B1189">
        <v>41.55</v>
      </c>
      <c r="C1189">
        <v>4.6100000000000003</v>
      </c>
      <c r="D1189" t="s">
        <v>2380</v>
      </c>
      <c r="E1189" t="s">
        <v>2380</v>
      </c>
      <c r="F1189" t="s">
        <v>2380</v>
      </c>
      <c r="G1189">
        <v>1</v>
      </c>
      <c r="H1189" t="s">
        <v>2380</v>
      </c>
      <c r="L1189" t="s">
        <v>1184</v>
      </c>
      <c r="M1189" t="str">
        <f t="shared" si="72"/>
        <v>No</v>
      </c>
      <c r="N1189" t="str">
        <f t="shared" si="73"/>
        <v>No</v>
      </c>
      <c r="O1189">
        <v>41.55</v>
      </c>
      <c r="P1189" t="str">
        <f t="shared" si="74"/>
        <v>Obesity</v>
      </c>
      <c r="Q1189">
        <v>4.6100000000000003</v>
      </c>
      <c r="R1189" t="str">
        <f t="shared" si="75"/>
        <v>Normal</v>
      </c>
      <c r="S1189" t="s">
        <v>2380</v>
      </c>
      <c r="T1189" t="s">
        <v>2380</v>
      </c>
      <c r="U1189">
        <v>1</v>
      </c>
    </row>
    <row r="1190" spans="1:21" x14ac:dyDescent="0.3">
      <c r="A1190" t="s">
        <v>1183</v>
      </c>
      <c r="B1190">
        <v>41.47</v>
      </c>
      <c r="C1190">
        <v>4.7</v>
      </c>
      <c r="D1190" t="s">
        <v>2381</v>
      </c>
      <c r="E1190" t="s">
        <v>2380</v>
      </c>
      <c r="F1190" t="s">
        <v>2382</v>
      </c>
      <c r="G1190">
        <v>1</v>
      </c>
      <c r="H1190" t="s">
        <v>2380</v>
      </c>
      <c r="L1190" t="s">
        <v>1183</v>
      </c>
      <c r="M1190" t="str">
        <f t="shared" si="72"/>
        <v>Yes</v>
      </c>
      <c r="N1190" t="str">
        <f t="shared" si="73"/>
        <v>No</v>
      </c>
      <c r="O1190">
        <v>41.47</v>
      </c>
      <c r="P1190" t="str">
        <f t="shared" si="74"/>
        <v>Obesity</v>
      </c>
      <c r="Q1190">
        <v>4.7</v>
      </c>
      <c r="R1190" t="str">
        <f t="shared" si="75"/>
        <v>Normal</v>
      </c>
      <c r="S1190" t="s">
        <v>2380</v>
      </c>
      <c r="T1190" t="s">
        <v>2382</v>
      </c>
      <c r="U1190">
        <v>1</v>
      </c>
    </row>
    <row r="1191" spans="1:21" x14ac:dyDescent="0.3">
      <c r="A1191" t="s">
        <v>1182</v>
      </c>
      <c r="B1191">
        <v>24.795000000000002</v>
      </c>
      <c r="C1191">
        <v>6.05</v>
      </c>
      <c r="D1191" t="s">
        <v>2381</v>
      </c>
      <c r="E1191" t="s">
        <v>2380</v>
      </c>
      <c r="F1191" t="s">
        <v>2380</v>
      </c>
      <c r="G1191">
        <v>0</v>
      </c>
      <c r="H1191" t="s">
        <v>2380</v>
      </c>
      <c r="L1191" t="s">
        <v>1182</v>
      </c>
      <c r="M1191" t="str">
        <f t="shared" si="72"/>
        <v>Yes</v>
      </c>
      <c r="N1191" t="str">
        <f t="shared" si="73"/>
        <v>No</v>
      </c>
      <c r="O1191">
        <v>24.795000000000002</v>
      </c>
      <c r="P1191" t="str">
        <f t="shared" si="74"/>
        <v>Normal Weight</v>
      </c>
      <c r="Q1191">
        <v>6.05</v>
      </c>
      <c r="R1191" t="str">
        <f t="shared" si="75"/>
        <v>Prediabetes</v>
      </c>
      <c r="S1191" t="s">
        <v>2380</v>
      </c>
      <c r="T1191" t="s">
        <v>2380</v>
      </c>
      <c r="U1191">
        <v>0</v>
      </c>
    </row>
    <row r="1192" spans="1:21" x14ac:dyDescent="0.3">
      <c r="A1192" t="s">
        <v>1181</v>
      </c>
      <c r="B1192">
        <v>29.48</v>
      </c>
      <c r="C1192">
        <v>5.63</v>
      </c>
      <c r="D1192" t="s">
        <v>2381</v>
      </c>
      <c r="E1192" t="s">
        <v>2380</v>
      </c>
      <c r="F1192" t="s">
        <v>2382</v>
      </c>
      <c r="G1192">
        <v>1</v>
      </c>
      <c r="H1192" t="s">
        <v>2380</v>
      </c>
      <c r="L1192" t="s">
        <v>1181</v>
      </c>
      <c r="M1192" t="str">
        <f t="shared" si="72"/>
        <v>Yes</v>
      </c>
      <c r="N1192" t="str">
        <f t="shared" si="73"/>
        <v>No</v>
      </c>
      <c r="O1192">
        <v>29.48</v>
      </c>
      <c r="P1192" t="str">
        <f t="shared" si="74"/>
        <v>Over Weight</v>
      </c>
      <c r="Q1192">
        <v>5.63</v>
      </c>
      <c r="R1192" t="str">
        <f t="shared" si="75"/>
        <v>Normal</v>
      </c>
      <c r="S1192" t="s">
        <v>2380</v>
      </c>
      <c r="T1192" t="s">
        <v>2382</v>
      </c>
      <c r="U1192">
        <v>1</v>
      </c>
    </row>
    <row r="1193" spans="1:21" x14ac:dyDescent="0.3">
      <c r="A1193" t="s">
        <v>1180</v>
      </c>
      <c r="B1193">
        <v>28.09</v>
      </c>
      <c r="C1193">
        <v>6.06</v>
      </c>
      <c r="D1193" t="s">
        <v>2380</v>
      </c>
      <c r="E1193" t="s">
        <v>2380</v>
      </c>
      <c r="F1193" t="s">
        <v>2382</v>
      </c>
      <c r="G1193">
        <v>1</v>
      </c>
      <c r="H1193" t="s">
        <v>2380</v>
      </c>
      <c r="L1193" t="s">
        <v>1180</v>
      </c>
      <c r="M1193" t="str">
        <f t="shared" si="72"/>
        <v>No</v>
      </c>
      <c r="N1193" t="str">
        <f t="shared" si="73"/>
        <v>No</v>
      </c>
      <c r="O1193">
        <v>28.09</v>
      </c>
      <c r="P1193" t="str">
        <f t="shared" si="74"/>
        <v>Over Weight</v>
      </c>
      <c r="Q1193">
        <v>6.06</v>
      </c>
      <c r="R1193" t="str">
        <f t="shared" si="75"/>
        <v>Prediabetes</v>
      </c>
      <c r="S1193" t="s">
        <v>2380</v>
      </c>
      <c r="T1193" t="s">
        <v>2382</v>
      </c>
      <c r="U1193">
        <v>1</v>
      </c>
    </row>
    <row r="1194" spans="1:21" x14ac:dyDescent="0.3">
      <c r="A1194" t="s">
        <v>1179</v>
      </c>
      <c r="B1194">
        <v>32.729999999999997</v>
      </c>
      <c r="C1194">
        <v>5.19</v>
      </c>
      <c r="D1194" t="s">
        <v>2380</v>
      </c>
      <c r="E1194" t="s">
        <v>2380</v>
      </c>
      <c r="F1194" t="s">
        <v>2380</v>
      </c>
      <c r="G1194">
        <v>1</v>
      </c>
      <c r="H1194" t="s">
        <v>2380</v>
      </c>
      <c r="L1194" t="s">
        <v>1179</v>
      </c>
      <c r="M1194" t="str">
        <f t="shared" si="72"/>
        <v>No</v>
      </c>
      <c r="N1194" t="str">
        <f t="shared" si="73"/>
        <v>No</v>
      </c>
      <c r="O1194">
        <v>32.729999999999997</v>
      </c>
      <c r="P1194" t="str">
        <f t="shared" si="74"/>
        <v>Obesity</v>
      </c>
      <c r="Q1194">
        <v>5.19</v>
      </c>
      <c r="R1194" t="str">
        <f t="shared" si="75"/>
        <v>Normal</v>
      </c>
      <c r="S1194" t="s">
        <v>2380</v>
      </c>
      <c r="T1194" t="s">
        <v>2380</v>
      </c>
      <c r="U1194">
        <v>1</v>
      </c>
    </row>
    <row r="1195" spans="1:21" x14ac:dyDescent="0.3">
      <c r="A1195" t="s">
        <v>1178</v>
      </c>
      <c r="B1195">
        <v>27.36</v>
      </c>
      <c r="C1195">
        <v>8.9600000000000009</v>
      </c>
      <c r="D1195" t="s">
        <v>2380</v>
      </c>
      <c r="E1195" t="s">
        <v>2380</v>
      </c>
      <c r="F1195" t="s">
        <v>2380</v>
      </c>
      <c r="G1195">
        <v>0</v>
      </c>
      <c r="H1195" t="s">
        <v>2380</v>
      </c>
      <c r="L1195" t="s">
        <v>1178</v>
      </c>
      <c r="M1195" t="str">
        <f t="shared" si="72"/>
        <v>No</v>
      </c>
      <c r="N1195" t="str">
        <f t="shared" si="73"/>
        <v>No</v>
      </c>
      <c r="O1195">
        <v>27.36</v>
      </c>
      <c r="P1195" t="str">
        <f t="shared" si="74"/>
        <v>Over Weight</v>
      </c>
      <c r="Q1195">
        <v>8.9600000000000009</v>
      </c>
      <c r="R1195" t="str">
        <f t="shared" si="75"/>
        <v>Diabetes</v>
      </c>
      <c r="S1195" t="s">
        <v>2380</v>
      </c>
      <c r="T1195" t="s">
        <v>2380</v>
      </c>
      <c r="U1195">
        <v>0</v>
      </c>
    </row>
    <row r="1196" spans="1:21" x14ac:dyDescent="0.3">
      <c r="A1196" t="s">
        <v>1177</v>
      </c>
      <c r="B1196">
        <v>27.265000000000001</v>
      </c>
      <c r="C1196">
        <v>11.39</v>
      </c>
      <c r="D1196" t="s">
        <v>2380</v>
      </c>
      <c r="E1196" t="s">
        <v>2380</v>
      </c>
      <c r="F1196" t="s">
        <v>2380</v>
      </c>
      <c r="G1196">
        <v>0</v>
      </c>
      <c r="H1196" t="s">
        <v>2380</v>
      </c>
      <c r="L1196" t="s">
        <v>1177</v>
      </c>
      <c r="M1196" t="str">
        <f t="shared" si="72"/>
        <v>No</v>
      </c>
      <c r="N1196" t="str">
        <f t="shared" si="73"/>
        <v>No</v>
      </c>
      <c r="O1196">
        <v>27.265000000000001</v>
      </c>
      <c r="P1196" t="str">
        <f t="shared" si="74"/>
        <v>Over Weight</v>
      </c>
      <c r="Q1196">
        <v>11.39</v>
      </c>
      <c r="R1196" t="str">
        <f t="shared" si="75"/>
        <v>Diabetes</v>
      </c>
      <c r="S1196" t="s">
        <v>2380</v>
      </c>
      <c r="T1196" t="s">
        <v>2380</v>
      </c>
      <c r="U1196">
        <v>0</v>
      </c>
    </row>
    <row r="1197" spans="1:21" x14ac:dyDescent="0.3">
      <c r="A1197" t="s">
        <v>1176</v>
      </c>
      <c r="B1197">
        <v>48.07</v>
      </c>
      <c r="C1197">
        <v>4.0599999999999996</v>
      </c>
      <c r="D1197" t="s">
        <v>2381</v>
      </c>
      <c r="E1197" t="s">
        <v>2380</v>
      </c>
      <c r="F1197" t="s">
        <v>2380</v>
      </c>
      <c r="G1197">
        <v>0</v>
      </c>
      <c r="H1197" t="s">
        <v>2380</v>
      </c>
      <c r="L1197" t="s">
        <v>1176</v>
      </c>
      <c r="M1197" t="str">
        <f t="shared" si="72"/>
        <v>Yes</v>
      </c>
      <c r="N1197" t="str">
        <f t="shared" si="73"/>
        <v>No</v>
      </c>
      <c r="O1197">
        <v>48.07</v>
      </c>
      <c r="P1197" t="str">
        <f t="shared" si="74"/>
        <v>Obesity</v>
      </c>
      <c r="Q1197">
        <v>4.0599999999999996</v>
      </c>
      <c r="R1197" t="str">
        <f t="shared" si="75"/>
        <v>Normal</v>
      </c>
      <c r="S1197" t="s">
        <v>2380</v>
      </c>
      <c r="T1197" t="s">
        <v>2380</v>
      </c>
      <c r="U1197">
        <v>0</v>
      </c>
    </row>
    <row r="1198" spans="1:21" x14ac:dyDescent="0.3">
      <c r="A1198" t="s">
        <v>1175</v>
      </c>
      <c r="B1198">
        <v>30.8</v>
      </c>
      <c r="C1198">
        <v>5.23</v>
      </c>
      <c r="D1198" t="s">
        <v>2381</v>
      </c>
      <c r="E1198" t="s">
        <v>2380</v>
      </c>
      <c r="F1198" t="s">
        <v>2380</v>
      </c>
      <c r="G1198">
        <v>0</v>
      </c>
      <c r="H1198" t="s">
        <v>2380</v>
      </c>
      <c r="L1198" t="s">
        <v>1175</v>
      </c>
      <c r="M1198" t="str">
        <f t="shared" si="72"/>
        <v>Yes</v>
      </c>
      <c r="N1198" t="str">
        <f t="shared" si="73"/>
        <v>No</v>
      </c>
      <c r="O1198">
        <v>30.8</v>
      </c>
      <c r="P1198" t="str">
        <f t="shared" si="74"/>
        <v>Obesity</v>
      </c>
      <c r="Q1198">
        <v>5.23</v>
      </c>
      <c r="R1198" t="str">
        <f t="shared" si="75"/>
        <v>Normal</v>
      </c>
      <c r="S1198" t="s">
        <v>2380</v>
      </c>
      <c r="T1198" t="s">
        <v>2380</v>
      </c>
      <c r="U1198">
        <v>0</v>
      </c>
    </row>
    <row r="1199" spans="1:21" x14ac:dyDescent="0.3">
      <c r="A1199" t="s">
        <v>1174</v>
      </c>
      <c r="B1199">
        <v>32.299999999999997</v>
      </c>
      <c r="C1199">
        <v>5.05</v>
      </c>
      <c r="D1199" t="s">
        <v>2381</v>
      </c>
      <c r="E1199" t="s">
        <v>2380</v>
      </c>
      <c r="F1199" t="s">
        <v>2380</v>
      </c>
      <c r="G1199">
        <v>0</v>
      </c>
      <c r="H1199" t="s">
        <v>2380</v>
      </c>
      <c r="L1199" t="s">
        <v>1174</v>
      </c>
      <c r="M1199" t="str">
        <f t="shared" si="72"/>
        <v>Yes</v>
      </c>
      <c r="N1199" t="str">
        <f t="shared" si="73"/>
        <v>No</v>
      </c>
      <c r="O1199">
        <v>32.299999999999997</v>
      </c>
      <c r="P1199" t="str">
        <f t="shared" si="74"/>
        <v>Obesity</v>
      </c>
      <c r="Q1199">
        <v>5.05</v>
      </c>
      <c r="R1199" t="str">
        <f t="shared" si="75"/>
        <v>Normal</v>
      </c>
      <c r="S1199" t="s">
        <v>2380</v>
      </c>
      <c r="T1199" t="s">
        <v>2380</v>
      </c>
      <c r="U1199">
        <v>0</v>
      </c>
    </row>
    <row r="1200" spans="1:21" x14ac:dyDescent="0.3">
      <c r="A1200" t="s">
        <v>1173</v>
      </c>
      <c r="B1200">
        <v>39.700000000000003</v>
      </c>
      <c r="C1200">
        <v>7.34</v>
      </c>
      <c r="D1200" t="s">
        <v>2380</v>
      </c>
      <c r="E1200" t="s">
        <v>2380</v>
      </c>
      <c r="F1200" t="s">
        <v>2380</v>
      </c>
      <c r="G1200">
        <v>0</v>
      </c>
      <c r="H1200" t="s">
        <v>2380</v>
      </c>
      <c r="L1200" t="s">
        <v>1173</v>
      </c>
      <c r="M1200" t="str">
        <f t="shared" si="72"/>
        <v>No</v>
      </c>
      <c r="N1200" t="str">
        <f t="shared" si="73"/>
        <v>No</v>
      </c>
      <c r="O1200">
        <v>39.700000000000003</v>
      </c>
      <c r="P1200" t="str">
        <f t="shared" si="74"/>
        <v>Obesity</v>
      </c>
      <c r="Q1200">
        <v>7.34</v>
      </c>
      <c r="R1200" t="str">
        <f t="shared" si="75"/>
        <v>Diabetes</v>
      </c>
      <c r="S1200" t="s">
        <v>2380</v>
      </c>
      <c r="T1200" t="s">
        <v>2380</v>
      </c>
      <c r="U1200">
        <v>0</v>
      </c>
    </row>
    <row r="1201" spans="1:21" x14ac:dyDescent="0.3">
      <c r="A1201" t="s">
        <v>1172</v>
      </c>
      <c r="B1201">
        <v>35.97</v>
      </c>
      <c r="C1201">
        <v>8.1300000000000008</v>
      </c>
      <c r="D1201" t="s">
        <v>2380</v>
      </c>
      <c r="E1201" t="s">
        <v>2380</v>
      </c>
      <c r="F1201" t="s">
        <v>2380</v>
      </c>
      <c r="G1201">
        <v>0</v>
      </c>
      <c r="H1201" t="s">
        <v>2380</v>
      </c>
      <c r="L1201" t="s">
        <v>1172</v>
      </c>
      <c r="M1201" t="str">
        <f t="shared" si="72"/>
        <v>No</v>
      </c>
      <c r="N1201" t="str">
        <f t="shared" si="73"/>
        <v>No</v>
      </c>
      <c r="O1201">
        <v>35.97</v>
      </c>
      <c r="P1201" t="str">
        <f t="shared" si="74"/>
        <v>Obesity</v>
      </c>
      <c r="Q1201">
        <v>8.1300000000000008</v>
      </c>
      <c r="R1201" t="str">
        <f t="shared" si="75"/>
        <v>Diabetes</v>
      </c>
      <c r="S1201" t="s">
        <v>2380</v>
      </c>
      <c r="T1201" t="s">
        <v>2380</v>
      </c>
      <c r="U1201">
        <v>0</v>
      </c>
    </row>
    <row r="1202" spans="1:21" x14ac:dyDescent="0.3">
      <c r="A1202" t="s">
        <v>1171</v>
      </c>
      <c r="B1202">
        <v>25.86</v>
      </c>
      <c r="C1202">
        <v>6.68</v>
      </c>
      <c r="D1202" t="s">
        <v>2381</v>
      </c>
      <c r="E1202" t="s">
        <v>2380</v>
      </c>
      <c r="F1202" t="s">
        <v>2380</v>
      </c>
      <c r="G1202">
        <v>1</v>
      </c>
      <c r="H1202" t="s">
        <v>2380</v>
      </c>
      <c r="L1202" t="s">
        <v>1171</v>
      </c>
      <c r="M1202" t="str">
        <f t="shared" si="72"/>
        <v>Yes</v>
      </c>
      <c r="N1202" t="str">
        <f t="shared" si="73"/>
        <v>No</v>
      </c>
      <c r="O1202">
        <v>25.86</v>
      </c>
      <c r="P1202" t="str">
        <f t="shared" si="74"/>
        <v>Over Weight</v>
      </c>
      <c r="Q1202">
        <v>6.68</v>
      </c>
      <c r="R1202" t="str">
        <f t="shared" si="75"/>
        <v>Diabetes</v>
      </c>
      <c r="S1202" t="s">
        <v>2380</v>
      </c>
      <c r="T1202" t="s">
        <v>2380</v>
      </c>
      <c r="U1202">
        <v>1</v>
      </c>
    </row>
    <row r="1203" spans="1:21" x14ac:dyDescent="0.3">
      <c r="A1203" t="s">
        <v>1170</v>
      </c>
      <c r="B1203">
        <v>30.03</v>
      </c>
      <c r="C1203">
        <v>11.51</v>
      </c>
      <c r="D1203" t="s">
        <v>2380</v>
      </c>
      <c r="E1203" t="s">
        <v>2380</v>
      </c>
      <c r="F1203" t="s">
        <v>2380</v>
      </c>
      <c r="G1203">
        <v>0</v>
      </c>
      <c r="H1203" t="s">
        <v>2380</v>
      </c>
      <c r="L1203" t="s">
        <v>1170</v>
      </c>
      <c r="M1203" t="str">
        <f t="shared" si="72"/>
        <v>No</v>
      </c>
      <c r="N1203" t="str">
        <f t="shared" si="73"/>
        <v>No</v>
      </c>
      <c r="O1203">
        <v>30.03</v>
      </c>
      <c r="P1203" t="str">
        <f t="shared" si="74"/>
        <v>Obesity</v>
      </c>
      <c r="Q1203">
        <v>11.51</v>
      </c>
      <c r="R1203" t="str">
        <f t="shared" si="75"/>
        <v>Diabetes</v>
      </c>
      <c r="S1203" t="s">
        <v>2380</v>
      </c>
      <c r="T1203" t="s">
        <v>2380</v>
      </c>
      <c r="U1203">
        <v>0</v>
      </c>
    </row>
    <row r="1204" spans="1:21" x14ac:dyDescent="0.3">
      <c r="A1204" t="s">
        <v>1169</v>
      </c>
      <c r="B1204">
        <v>25.76</v>
      </c>
      <c r="C1204">
        <v>6.02</v>
      </c>
      <c r="D1204" t="s">
        <v>2381</v>
      </c>
      <c r="E1204" t="s">
        <v>2380</v>
      </c>
      <c r="F1204" t="s">
        <v>2382</v>
      </c>
      <c r="G1204">
        <v>1</v>
      </c>
      <c r="H1204" t="s">
        <v>2380</v>
      </c>
      <c r="L1204" t="s">
        <v>1169</v>
      </c>
      <c r="M1204" t="str">
        <f t="shared" si="72"/>
        <v>Yes</v>
      </c>
      <c r="N1204" t="str">
        <f t="shared" si="73"/>
        <v>No</v>
      </c>
      <c r="O1204">
        <v>25.76</v>
      </c>
      <c r="P1204" t="str">
        <f t="shared" si="74"/>
        <v>Over Weight</v>
      </c>
      <c r="Q1204">
        <v>6.02</v>
      </c>
      <c r="R1204" t="str">
        <f t="shared" si="75"/>
        <v>Prediabetes</v>
      </c>
      <c r="S1204" t="s">
        <v>2380</v>
      </c>
      <c r="T1204" t="s">
        <v>2382</v>
      </c>
      <c r="U1204">
        <v>1</v>
      </c>
    </row>
    <row r="1205" spans="1:21" x14ac:dyDescent="0.3">
      <c r="A1205" t="s">
        <v>1168</v>
      </c>
      <c r="B1205">
        <v>22.42</v>
      </c>
      <c r="C1205">
        <v>7.96</v>
      </c>
      <c r="D1205" t="s">
        <v>2380</v>
      </c>
      <c r="E1205" t="s">
        <v>2380</v>
      </c>
      <c r="F1205" t="s">
        <v>2380</v>
      </c>
      <c r="G1205">
        <v>0</v>
      </c>
      <c r="H1205" t="s">
        <v>2380</v>
      </c>
      <c r="L1205" t="s">
        <v>1168</v>
      </c>
      <c r="M1205" t="str">
        <f t="shared" si="72"/>
        <v>No</v>
      </c>
      <c r="N1205" t="str">
        <f t="shared" si="73"/>
        <v>No</v>
      </c>
      <c r="O1205">
        <v>22.42</v>
      </c>
      <c r="P1205" t="str">
        <f t="shared" si="74"/>
        <v>Normal Weight</v>
      </c>
      <c r="Q1205">
        <v>7.96</v>
      </c>
      <c r="R1205" t="str">
        <f t="shared" si="75"/>
        <v>Diabetes</v>
      </c>
      <c r="S1205" t="s">
        <v>2380</v>
      </c>
      <c r="T1205" t="s">
        <v>2380</v>
      </c>
      <c r="U1205">
        <v>0</v>
      </c>
    </row>
    <row r="1206" spans="1:21" x14ac:dyDescent="0.3">
      <c r="A1206" t="s">
        <v>1167</v>
      </c>
      <c r="B1206">
        <v>33.18</v>
      </c>
      <c r="C1206">
        <v>6.01</v>
      </c>
      <c r="D1206" t="s">
        <v>2381</v>
      </c>
      <c r="E1206" t="s">
        <v>2380</v>
      </c>
      <c r="F1206" t="s">
        <v>2380</v>
      </c>
      <c r="G1206">
        <v>1</v>
      </c>
      <c r="H1206" t="s">
        <v>2380</v>
      </c>
      <c r="L1206" t="s">
        <v>1167</v>
      </c>
      <c r="M1206" t="str">
        <f t="shared" si="72"/>
        <v>Yes</v>
      </c>
      <c r="N1206" t="str">
        <f t="shared" si="73"/>
        <v>No</v>
      </c>
      <c r="O1206">
        <v>33.18</v>
      </c>
      <c r="P1206" t="str">
        <f t="shared" si="74"/>
        <v>Obesity</v>
      </c>
      <c r="Q1206">
        <v>6.01</v>
      </c>
      <c r="R1206" t="str">
        <f t="shared" si="75"/>
        <v>Prediabetes</v>
      </c>
      <c r="S1206" t="s">
        <v>2380</v>
      </c>
      <c r="T1206" t="s">
        <v>2380</v>
      </c>
      <c r="U1206">
        <v>1</v>
      </c>
    </row>
    <row r="1207" spans="1:21" x14ac:dyDescent="0.3">
      <c r="A1207" t="s">
        <v>1166</v>
      </c>
      <c r="B1207">
        <v>43.04</v>
      </c>
      <c r="C1207">
        <v>5.9</v>
      </c>
      <c r="D1207" t="s">
        <v>2381</v>
      </c>
      <c r="E1207" t="s">
        <v>2380</v>
      </c>
      <c r="F1207" t="s">
        <v>2380</v>
      </c>
      <c r="G1207">
        <v>0</v>
      </c>
      <c r="H1207" t="s">
        <v>2380</v>
      </c>
      <c r="L1207" t="s">
        <v>1166</v>
      </c>
      <c r="M1207" t="str">
        <f t="shared" si="72"/>
        <v>Yes</v>
      </c>
      <c r="N1207" t="str">
        <f t="shared" si="73"/>
        <v>No</v>
      </c>
      <c r="O1207">
        <v>43.04</v>
      </c>
      <c r="P1207" t="str">
        <f t="shared" si="74"/>
        <v>Obesity</v>
      </c>
      <c r="Q1207">
        <v>5.9</v>
      </c>
      <c r="R1207" t="str">
        <f t="shared" si="75"/>
        <v>Prediabetes</v>
      </c>
      <c r="S1207" t="s">
        <v>2380</v>
      </c>
      <c r="T1207" t="s">
        <v>2380</v>
      </c>
      <c r="U1207">
        <v>0</v>
      </c>
    </row>
    <row r="1208" spans="1:21" x14ac:dyDescent="0.3">
      <c r="A1208" t="s">
        <v>1165</v>
      </c>
      <c r="B1208">
        <v>34.15</v>
      </c>
      <c r="C1208">
        <v>4.49</v>
      </c>
      <c r="D1208" t="s">
        <v>2381</v>
      </c>
      <c r="E1208" t="s">
        <v>2380</v>
      </c>
      <c r="F1208" t="s">
        <v>2380</v>
      </c>
      <c r="G1208">
        <v>1</v>
      </c>
      <c r="H1208" t="s">
        <v>2380</v>
      </c>
      <c r="L1208" t="s">
        <v>1165</v>
      </c>
      <c r="M1208" t="str">
        <f t="shared" si="72"/>
        <v>Yes</v>
      </c>
      <c r="N1208" t="str">
        <f t="shared" si="73"/>
        <v>No</v>
      </c>
      <c r="O1208">
        <v>34.15</v>
      </c>
      <c r="P1208" t="str">
        <f t="shared" si="74"/>
        <v>Obesity</v>
      </c>
      <c r="Q1208">
        <v>4.49</v>
      </c>
      <c r="R1208" t="str">
        <f t="shared" si="75"/>
        <v>Normal</v>
      </c>
      <c r="S1208" t="s">
        <v>2380</v>
      </c>
      <c r="T1208" t="s">
        <v>2380</v>
      </c>
      <c r="U1208">
        <v>1</v>
      </c>
    </row>
    <row r="1209" spans="1:21" x14ac:dyDescent="0.3">
      <c r="A1209" t="s">
        <v>1164</v>
      </c>
      <c r="B1209">
        <v>25.78</v>
      </c>
      <c r="C1209">
        <v>6.25</v>
      </c>
      <c r="D1209" t="s">
        <v>2380</v>
      </c>
      <c r="E1209" t="s">
        <v>2380</v>
      </c>
      <c r="F1209" t="s">
        <v>2380</v>
      </c>
      <c r="G1209">
        <v>0</v>
      </c>
      <c r="H1209" t="s">
        <v>2380</v>
      </c>
      <c r="L1209" t="s">
        <v>1164</v>
      </c>
      <c r="M1209" t="str">
        <f t="shared" si="72"/>
        <v>No</v>
      </c>
      <c r="N1209" t="str">
        <f t="shared" si="73"/>
        <v>No</v>
      </c>
      <c r="O1209">
        <v>25.78</v>
      </c>
      <c r="P1209" t="str">
        <f t="shared" si="74"/>
        <v>Over Weight</v>
      </c>
      <c r="Q1209">
        <v>6.25</v>
      </c>
      <c r="R1209" t="str">
        <f t="shared" si="75"/>
        <v>Prediabetes</v>
      </c>
      <c r="S1209" t="s">
        <v>2380</v>
      </c>
      <c r="T1209" t="s">
        <v>2380</v>
      </c>
      <c r="U1209">
        <v>0</v>
      </c>
    </row>
    <row r="1210" spans="1:21" x14ac:dyDescent="0.3">
      <c r="A1210" t="s">
        <v>1163</v>
      </c>
      <c r="B1210">
        <v>21.02</v>
      </c>
      <c r="C1210">
        <v>9.6199999999999992</v>
      </c>
      <c r="D1210" t="s">
        <v>2381</v>
      </c>
      <c r="E1210" t="s">
        <v>2380</v>
      </c>
      <c r="F1210" t="s">
        <v>2382</v>
      </c>
      <c r="G1210">
        <v>1</v>
      </c>
      <c r="H1210" t="s">
        <v>2380</v>
      </c>
      <c r="L1210" t="s">
        <v>1163</v>
      </c>
      <c r="M1210" t="str">
        <f t="shared" si="72"/>
        <v>Yes</v>
      </c>
      <c r="N1210" t="str">
        <f t="shared" si="73"/>
        <v>No</v>
      </c>
      <c r="O1210">
        <v>21.02</v>
      </c>
      <c r="P1210" t="str">
        <f t="shared" si="74"/>
        <v>Normal Weight</v>
      </c>
      <c r="Q1210">
        <v>9.6199999999999992</v>
      </c>
      <c r="R1210" t="str">
        <f t="shared" si="75"/>
        <v>Diabetes</v>
      </c>
      <c r="S1210" t="s">
        <v>2380</v>
      </c>
      <c r="T1210" t="s">
        <v>2382</v>
      </c>
      <c r="U1210">
        <v>1</v>
      </c>
    </row>
    <row r="1211" spans="1:21" x14ac:dyDescent="0.3">
      <c r="A1211" t="s">
        <v>1162</v>
      </c>
      <c r="B1211">
        <v>37.51</v>
      </c>
      <c r="C1211">
        <v>11.06</v>
      </c>
      <c r="D1211" t="s">
        <v>2380</v>
      </c>
      <c r="E1211" t="s">
        <v>2380</v>
      </c>
      <c r="F1211" t="s">
        <v>2380</v>
      </c>
      <c r="G1211">
        <v>2</v>
      </c>
      <c r="H1211" t="s">
        <v>2380</v>
      </c>
      <c r="L1211" t="s">
        <v>1162</v>
      </c>
      <c r="M1211" t="str">
        <f t="shared" si="72"/>
        <v>No</v>
      </c>
      <c r="N1211" t="str">
        <f t="shared" si="73"/>
        <v>No</v>
      </c>
      <c r="O1211">
        <v>37.51</v>
      </c>
      <c r="P1211" t="str">
        <f t="shared" si="74"/>
        <v>Obesity</v>
      </c>
      <c r="Q1211">
        <v>11.06</v>
      </c>
      <c r="R1211" t="str">
        <f t="shared" si="75"/>
        <v>Diabetes</v>
      </c>
      <c r="S1211" t="s">
        <v>2380</v>
      </c>
      <c r="T1211" t="s">
        <v>2380</v>
      </c>
      <c r="U1211">
        <v>2</v>
      </c>
    </row>
    <row r="1212" spans="1:21" x14ac:dyDescent="0.3">
      <c r="A1212" t="s">
        <v>1161</v>
      </c>
      <c r="B1212">
        <v>25.745000000000001</v>
      </c>
      <c r="C1212">
        <v>6.11</v>
      </c>
      <c r="D1212" t="s">
        <v>2381</v>
      </c>
      <c r="E1212" t="s">
        <v>2380</v>
      </c>
      <c r="F1212" t="s">
        <v>2380</v>
      </c>
      <c r="G1212">
        <v>0</v>
      </c>
      <c r="H1212" t="s">
        <v>2380</v>
      </c>
      <c r="L1212" t="s">
        <v>1161</v>
      </c>
      <c r="M1212" t="str">
        <f t="shared" si="72"/>
        <v>Yes</v>
      </c>
      <c r="N1212" t="str">
        <f t="shared" si="73"/>
        <v>No</v>
      </c>
      <c r="O1212">
        <v>25.745000000000001</v>
      </c>
      <c r="P1212" t="str">
        <f t="shared" si="74"/>
        <v>Over Weight</v>
      </c>
      <c r="Q1212">
        <v>6.11</v>
      </c>
      <c r="R1212" t="str">
        <f t="shared" si="75"/>
        <v>Prediabetes</v>
      </c>
      <c r="S1212" t="s">
        <v>2380</v>
      </c>
      <c r="T1212" t="s">
        <v>2380</v>
      </c>
      <c r="U1212">
        <v>0</v>
      </c>
    </row>
    <row r="1213" spans="1:21" x14ac:dyDescent="0.3">
      <c r="A1213" t="s">
        <v>1160</v>
      </c>
      <c r="B1213">
        <v>31.35</v>
      </c>
      <c r="C1213">
        <v>11.49</v>
      </c>
      <c r="D1213" t="s">
        <v>2380</v>
      </c>
      <c r="E1213" t="s">
        <v>2380</v>
      </c>
      <c r="F1213" t="s">
        <v>2380</v>
      </c>
      <c r="G1213">
        <v>2</v>
      </c>
      <c r="H1213" t="s">
        <v>2380</v>
      </c>
      <c r="L1213" t="s">
        <v>1160</v>
      </c>
      <c r="M1213" t="str">
        <f t="shared" si="72"/>
        <v>No</v>
      </c>
      <c r="N1213" t="str">
        <f t="shared" si="73"/>
        <v>No</v>
      </c>
      <c r="O1213">
        <v>31.35</v>
      </c>
      <c r="P1213" t="str">
        <f t="shared" si="74"/>
        <v>Obesity</v>
      </c>
      <c r="Q1213">
        <v>11.49</v>
      </c>
      <c r="R1213" t="str">
        <f t="shared" si="75"/>
        <v>Diabetes</v>
      </c>
      <c r="S1213" t="s">
        <v>2380</v>
      </c>
      <c r="T1213" t="s">
        <v>2380</v>
      </c>
      <c r="U1213">
        <v>2</v>
      </c>
    </row>
    <row r="1214" spans="1:21" x14ac:dyDescent="0.3">
      <c r="A1214" t="s">
        <v>1159</v>
      </c>
      <c r="B1214">
        <v>29.83</v>
      </c>
      <c r="C1214">
        <v>8.68</v>
      </c>
      <c r="D1214" t="s">
        <v>2380</v>
      </c>
      <c r="E1214" t="s">
        <v>2380</v>
      </c>
      <c r="F1214" t="s">
        <v>2380</v>
      </c>
      <c r="G1214">
        <v>2</v>
      </c>
      <c r="H1214" t="s">
        <v>2380</v>
      </c>
      <c r="L1214" t="s">
        <v>1159</v>
      </c>
      <c r="M1214" t="str">
        <f t="shared" si="72"/>
        <v>No</v>
      </c>
      <c r="N1214" t="str">
        <f t="shared" si="73"/>
        <v>No</v>
      </c>
      <c r="O1214">
        <v>29.83</v>
      </c>
      <c r="P1214" t="str">
        <f t="shared" si="74"/>
        <v>Over Weight</v>
      </c>
      <c r="Q1214">
        <v>8.68</v>
      </c>
      <c r="R1214" t="str">
        <f t="shared" si="75"/>
        <v>Diabetes</v>
      </c>
      <c r="S1214" t="s">
        <v>2380</v>
      </c>
      <c r="T1214" t="s">
        <v>2380</v>
      </c>
      <c r="U1214">
        <v>2</v>
      </c>
    </row>
    <row r="1215" spans="1:21" x14ac:dyDescent="0.3">
      <c r="A1215" t="s">
        <v>1158</v>
      </c>
      <c r="B1215">
        <v>25.49</v>
      </c>
      <c r="C1215">
        <v>5.68</v>
      </c>
      <c r="D1215" t="s">
        <v>2381</v>
      </c>
      <c r="E1215" t="s">
        <v>2380</v>
      </c>
      <c r="F1215" t="s">
        <v>2382</v>
      </c>
      <c r="G1215">
        <v>1</v>
      </c>
      <c r="H1215" t="s">
        <v>2380</v>
      </c>
      <c r="L1215" t="s">
        <v>1158</v>
      </c>
      <c r="M1215" t="str">
        <f t="shared" si="72"/>
        <v>Yes</v>
      </c>
      <c r="N1215" t="str">
        <f t="shared" si="73"/>
        <v>No</v>
      </c>
      <c r="O1215">
        <v>25.49</v>
      </c>
      <c r="P1215" t="str">
        <f t="shared" si="74"/>
        <v>Over Weight</v>
      </c>
      <c r="Q1215">
        <v>5.68</v>
      </c>
      <c r="R1215" t="str">
        <f t="shared" si="75"/>
        <v>Normal</v>
      </c>
      <c r="S1215" t="s">
        <v>2380</v>
      </c>
      <c r="T1215" t="s">
        <v>2382</v>
      </c>
      <c r="U1215">
        <v>1</v>
      </c>
    </row>
    <row r="1216" spans="1:21" x14ac:dyDescent="0.3">
      <c r="A1216" t="s">
        <v>1157</v>
      </c>
      <c r="B1216">
        <v>34.1</v>
      </c>
      <c r="C1216">
        <v>8.4499999999999993</v>
      </c>
      <c r="D1216" t="s">
        <v>2380</v>
      </c>
      <c r="E1216" t="s">
        <v>2380</v>
      </c>
      <c r="F1216" t="s">
        <v>2380</v>
      </c>
      <c r="G1216">
        <v>0</v>
      </c>
      <c r="H1216" t="s">
        <v>2380</v>
      </c>
      <c r="L1216" t="s">
        <v>1157</v>
      </c>
      <c r="M1216" t="str">
        <f t="shared" si="72"/>
        <v>No</v>
      </c>
      <c r="N1216" t="str">
        <f t="shared" si="73"/>
        <v>No</v>
      </c>
      <c r="O1216">
        <v>34.1</v>
      </c>
      <c r="P1216" t="str">
        <f t="shared" si="74"/>
        <v>Obesity</v>
      </c>
      <c r="Q1216">
        <v>8.4499999999999993</v>
      </c>
      <c r="R1216" t="str">
        <f t="shared" si="75"/>
        <v>Diabetes</v>
      </c>
      <c r="S1216" t="s">
        <v>2380</v>
      </c>
      <c r="T1216" t="s">
        <v>2380</v>
      </c>
      <c r="U1216">
        <v>0</v>
      </c>
    </row>
    <row r="1217" spans="1:21" x14ac:dyDescent="0.3">
      <c r="A1217" t="s">
        <v>1156</v>
      </c>
      <c r="B1217">
        <v>25.84</v>
      </c>
      <c r="C1217">
        <v>8.51</v>
      </c>
      <c r="D1217" t="s">
        <v>2380</v>
      </c>
      <c r="E1217" t="s">
        <v>2380</v>
      </c>
      <c r="F1217" t="s">
        <v>2380</v>
      </c>
      <c r="G1217">
        <v>2</v>
      </c>
      <c r="H1217" t="s">
        <v>2380</v>
      </c>
      <c r="L1217" t="s">
        <v>1156</v>
      </c>
      <c r="M1217" t="str">
        <f t="shared" si="72"/>
        <v>No</v>
      </c>
      <c r="N1217" t="str">
        <f t="shared" si="73"/>
        <v>No</v>
      </c>
      <c r="O1217">
        <v>25.84</v>
      </c>
      <c r="P1217" t="str">
        <f t="shared" si="74"/>
        <v>Over Weight</v>
      </c>
      <c r="Q1217">
        <v>8.51</v>
      </c>
      <c r="R1217" t="str">
        <f t="shared" si="75"/>
        <v>Diabetes</v>
      </c>
      <c r="S1217" t="s">
        <v>2380</v>
      </c>
      <c r="T1217" t="s">
        <v>2380</v>
      </c>
      <c r="U1217">
        <v>2</v>
      </c>
    </row>
    <row r="1218" spans="1:21" x14ac:dyDescent="0.3">
      <c r="A1218" t="s">
        <v>1155</v>
      </c>
      <c r="B1218">
        <v>20.6</v>
      </c>
      <c r="C1218">
        <v>7.62</v>
      </c>
      <c r="D1218" t="s">
        <v>2380</v>
      </c>
      <c r="E1218" t="s">
        <v>2380</v>
      </c>
      <c r="F1218" t="s">
        <v>2380</v>
      </c>
      <c r="G1218">
        <v>0</v>
      </c>
      <c r="H1218" t="s">
        <v>2380</v>
      </c>
      <c r="L1218" t="s">
        <v>1155</v>
      </c>
      <c r="M1218" t="str">
        <f t="shared" si="72"/>
        <v>No</v>
      </c>
      <c r="N1218" t="str">
        <f t="shared" si="73"/>
        <v>No</v>
      </c>
      <c r="O1218">
        <v>20.6</v>
      </c>
      <c r="P1218" t="str">
        <f t="shared" si="74"/>
        <v>Normal Weight</v>
      </c>
      <c r="Q1218">
        <v>7.62</v>
      </c>
      <c r="R1218" t="str">
        <f t="shared" si="75"/>
        <v>Diabetes</v>
      </c>
      <c r="S1218" t="s">
        <v>2380</v>
      </c>
      <c r="T1218" t="s">
        <v>2380</v>
      </c>
      <c r="U1218">
        <v>0</v>
      </c>
    </row>
    <row r="1219" spans="1:21" x14ac:dyDescent="0.3">
      <c r="A1219" t="s">
        <v>1154</v>
      </c>
      <c r="B1219">
        <v>28.88</v>
      </c>
      <c r="C1219">
        <v>10.18</v>
      </c>
      <c r="D1219" t="s">
        <v>2380</v>
      </c>
      <c r="E1219" t="s">
        <v>2380</v>
      </c>
      <c r="F1219" t="s">
        <v>2380</v>
      </c>
      <c r="G1219">
        <v>0</v>
      </c>
      <c r="H1219" t="s">
        <v>2380</v>
      </c>
      <c r="L1219" t="s">
        <v>1154</v>
      </c>
      <c r="M1219" t="str">
        <f t="shared" ref="M1219:M1282" si="76">PROPER(D1219)</f>
        <v>No</v>
      </c>
      <c r="N1219" t="str">
        <f t="shared" ref="N1219:N1282" si="77">PROPER(H1219)</f>
        <v>No</v>
      </c>
      <c r="O1219">
        <v>28.88</v>
      </c>
      <c r="P1219" t="str">
        <f t="shared" si="74"/>
        <v>Over Weight</v>
      </c>
      <c r="Q1219">
        <v>10.18</v>
      </c>
      <c r="R1219" t="str">
        <f t="shared" si="75"/>
        <v>Diabetes</v>
      </c>
      <c r="S1219" t="s">
        <v>2380</v>
      </c>
      <c r="T1219" t="s">
        <v>2380</v>
      </c>
      <c r="U1219">
        <v>0</v>
      </c>
    </row>
    <row r="1220" spans="1:21" x14ac:dyDescent="0.3">
      <c r="A1220" t="s">
        <v>1153</v>
      </c>
      <c r="B1220">
        <v>28.24</v>
      </c>
      <c r="C1220">
        <v>5.36</v>
      </c>
      <c r="D1220" t="s">
        <v>2380</v>
      </c>
      <c r="E1220" t="s">
        <v>2380</v>
      </c>
      <c r="F1220" t="s">
        <v>2380</v>
      </c>
      <c r="G1220">
        <v>0</v>
      </c>
      <c r="H1220" t="s">
        <v>2380</v>
      </c>
      <c r="L1220" t="s">
        <v>1153</v>
      </c>
      <c r="M1220" t="str">
        <f t="shared" si="76"/>
        <v>No</v>
      </c>
      <c r="N1220" t="str">
        <f t="shared" si="77"/>
        <v>No</v>
      </c>
      <c r="O1220">
        <v>28.24</v>
      </c>
      <c r="P1220" t="str">
        <f t="shared" ref="P1220:P1283" si="78">IF(O1220&lt;18.5,"Under Weight",IF(O1220&lt;25,"Normal Weight",IF(O1220&lt;30,"Over Weight","Obesity")))</f>
        <v>Over Weight</v>
      </c>
      <c r="Q1220">
        <v>5.36</v>
      </c>
      <c r="R1220" t="str">
        <f t="shared" ref="R1220:R1283" si="79">IF(Q1220&lt;5.7,"Normal",IF(Q1220&lt;6.5,"Prediabetes","Diabetes"))</f>
        <v>Normal</v>
      </c>
      <c r="S1220" t="s">
        <v>2380</v>
      </c>
      <c r="T1220" t="s">
        <v>2380</v>
      </c>
      <c r="U1220">
        <v>0</v>
      </c>
    </row>
    <row r="1221" spans="1:21" x14ac:dyDescent="0.3">
      <c r="A1221" t="s">
        <v>1152</v>
      </c>
      <c r="B1221">
        <v>25.46</v>
      </c>
      <c r="C1221">
        <v>11.78</v>
      </c>
      <c r="D1221" t="s">
        <v>2381</v>
      </c>
      <c r="E1221" t="s">
        <v>2380</v>
      </c>
      <c r="F1221" t="s">
        <v>2380</v>
      </c>
      <c r="G1221">
        <v>1</v>
      </c>
      <c r="H1221" t="s">
        <v>2380</v>
      </c>
      <c r="L1221" t="s">
        <v>1152</v>
      </c>
      <c r="M1221" t="str">
        <f t="shared" si="76"/>
        <v>Yes</v>
      </c>
      <c r="N1221" t="str">
        <f t="shared" si="77"/>
        <v>No</v>
      </c>
      <c r="O1221">
        <v>25.46</v>
      </c>
      <c r="P1221" t="str">
        <f t="shared" si="78"/>
        <v>Over Weight</v>
      </c>
      <c r="Q1221">
        <v>11.78</v>
      </c>
      <c r="R1221" t="str">
        <f t="shared" si="79"/>
        <v>Diabetes</v>
      </c>
      <c r="S1221" t="s">
        <v>2380</v>
      </c>
      <c r="T1221" t="s">
        <v>2380</v>
      </c>
      <c r="U1221">
        <v>1</v>
      </c>
    </row>
    <row r="1222" spans="1:21" x14ac:dyDescent="0.3">
      <c r="A1222" t="s">
        <v>1151</v>
      </c>
      <c r="B1222">
        <v>29.64</v>
      </c>
      <c r="C1222">
        <v>10.82</v>
      </c>
      <c r="D1222" t="s">
        <v>2381</v>
      </c>
      <c r="E1222" t="s">
        <v>2380</v>
      </c>
      <c r="F1222" t="s">
        <v>2380</v>
      </c>
      <c r="G1222">
        <v>0</v>
      </c>
      <c r="H1222" t="s">
        <v>2380</v>
      </c>
      <c r="L1222" t="s">
        <v>1151</v>
      </c>
      <c r="M1222" t="str">
        <f t="shared" si="76"/>
        <v>Yes</v>
      </c>
      <c r="N1222" t="str">
        <f t="shared" si="77"/>
        <v>No</v>
      </c>
      <c r="O1222">
        <v>29.64</v>
      </c>
      <c r="P1222" t="str">
        <f t="shared" si="78"/>
        <v>Over Weight</v>
      </c>
      <c r="Q1222">
        <v>10.82</v>
      </c>
      <c r="R1222" t="str">
        <f t="shared" si="79"/>
        <v>Diabetes</v>
      </c>
      <c r="S1222" t="s">
        <v>2380</v>
      </c>
      <c r="T1222" t="s">
        <v>2380</v>
      </c>
      <c r="U1222">
        <v>0</v>
      </c>
    </row>
    <row r="1223" spans="1:21" x14ac:dyDescent="0.3">
      <c r="A1223" t="s">
        <v>1150</v>
      </c>
      <c r="B1223">
        <v>31.27</v>
      </c>
      <c r="C1223">
        <v>7.73</v>
      </c>
      <c r="D1223" t="s">
        <v>2381</v>
      </c>
      <c r="E1223" t="s">
        <v>2380</v>
      </c>
      <c r="F1223" t="s">
        <v>2380</v>
      </c>
      <c r="G1223">
        <v>1</v>
      </c>
      <c r="H1223" t="s">
        <v>2380</v>
      </c>
      <c r="L1223" t="s">
        <v>1150</v>
      </c>
      <c r="M1223" t="str">
        <f t="shared" si="76"/>
        <v>Yes</v>
      </c>
      <c r="N1223" t="str">
        <f t="shared" si="77"/>
        <v>No</v>
      </c>
      <c r="O1223">
        <v>31.27</v>
      </c>
      <c r="P1223" t="str">
        <f t="shared" si="78"/>
        <v>Obesity</v>
      </c>
      <c r="Q1223">
        <v>7.73</v>
      </c>
      <c r="R1223" t="str">
        <f t="shared" si="79"/>
        <v>Diabetes</v>
      </c>
      <c r="S1223" t="s">
        <v>2380</v>
      </c>
      <c r="T1223" t="s">
        <v>2380</v>
      </c>
      <c r="U1223">
        <v>1</v>
      </c>
    </row>
    <row r="1224" spans="1:21" x14ac:dyDescent="0.3">
      <c r="A1224" t="s">
        <v>1149</v>
      </c>
      <c r="B1224">
        <v>19.95</v>
      </c>
      <c r="C1224">
        <v>6.24</v>
      </c>
      <c r="D1224" t="s">
        <v>2381</v>
      </c>
      <c r="E1224" t="s">
        <v>2380</v>
      </c>
      <c r="F1224" t="s">
        <v>2380</v>
      </c>
      <c r="G1224">
        <v>0</v>
      </c>
      <c r="H1224" t="s">
        <v>2380</v>
      </c>
      <c r="L1224" t="s">
        <v>1149</v>
      </c>
      <c r="M1224" t="str">
        <f t="shared" si="76"/>
        <v>Yes</v>
      </c>
      <c r="N1224" t="str">
        <f t="shared" si="77"/>
        <v>No</v>
      </c>
      <c r="O1224">
        <v>19.95</v>
      </c>
      <c r="P1224" t="str">
        <f t="shared" si="78"/>
        <v>Normal Weight</v>
      </c>
      <c r="Q1224">
        <v>6.24</v>
      </c>
      <c r="R1224" t="str">
        <f t="shared" si="79"/>
        <v>Prediabetes</v>
      </c>
      <c r="S1224" t="s">
        <v>2380</v>
      </c>
      <c r="T1224" t="s">
        <v>2380</v>
      </c>
      <c r="U1224">
        <v>0</v>
      </c>
    </row>
    <row r="1225" spans="1:21" x14ac:dyDescent="0.3">
      <c r="A1225" t="s">
        <v>1148</v>
      </c>
      <c r="B1225">
        <v>21.3</v>
      </c>
      <c r="C1225">
        <v>10.42</v>
      </c>
      <c r="D1225" t="s">
        <v>2380</v>
      </c>
      <c r="E1225" t="s">
        <v>2380</v>
      </c>
      <c r="F1225" t="s">
        <v>2380</v>
      </c>
      <c r="G1225">
        <v>2</v>
      </c>
      <c r="H1225" t="s">
        <v>2380</v>
      </c>
      <c r="L1225" t="s">
        <v>1148</v>
      </c>
      <c r="M1225" t="str">
        <f t="shared" si="76"/>
        <v>No</v>
      </c>
      <c r="N1225" t="str">
        <f t="shared" si="77"/>
        <v>No</v>
      </c>
      <c r="O1225">
        <v>21.3</v>
      </c>
      <c r="P1225" t="str">
        <f t="shared" si="78"/>
        <v>Normal Weight</v>
      </c>
      <c r="Q1225">
        <v>10.42</v>
      </c>
      <c r="R1225" t="str">
        <f t="shared" si="79"/>
        <v>Diabetes</v>
      </c>
      <c r="S1225" t="s">
        <v>2380</v>
      </c>
      <c r="T1225" t="s">
        <v>2380</v>
      </c>
      <c r="U1225">
        <v>2</v>
      </c>
    </row>
    <row r="1226" spans="1:21" x14ac:dyDescent="0.3">
      <c r="A1226" t="s">
        <v>1147</v>
      </c>
      <c r="B1226">
        <v>31.635000000000002</v>
      </c>
      <c r="C1226">
        <v>11.11</v>
      </c>
      <c r="D1226" t="s">
        <v>2380</v>
      </c>
      <c r="E1226" t="s">
        <v>2380</v>
      </c>
      <c r="F1226" t="s">
        <v>2380</v>
      </c>
      <c r="G1226">
        <v>0</v>
      </c>
      <c r="H1226" t="s">
        <v>2380</v>
      </c>
      <c r="L1226" t="s">
        <v>1147</v>
      </c>
      <c r="M1226" t="str">
        <f t="shared" si="76"/>
        <v>No</v>
      </c>
      <c r="N1226" t="str">
        <f t="shared" si="77"/>
        <v>No</v>
      </c>
      <c r="O1226">
        <v>31.635000000000002</v>
      </c>
      <c r="P1226" t="str">
        <f t="shared" si="78"/>
        <v>Obesity</v>
      </c>
      <c r="Q1226">
        <v>11.11</v>
      </c>
      <c r="R1226" t="str">
        <f t="shared" si="79"/>
        <v>Diabetes</v>
      </c>
      <c r="S1226" t="s">
        <v>2380</v>
      </c>
      <c r="T1226" t="s">
        <v>2380</v>
      </c>
      <c r="U1226">
        <v>0</v>
      </c>
    </row>
    <row r="1227" spans="1:21" x14ac:dyDescent="0.3">
      <c r="A1227" t="s">
        <v>1146</v>
      </c>
      <c r="B1227">
        <v>23.9</v>
      </c>
      <c r="C1227">
        <v>7.67</v>
      </c>
      <c r="D1227" t="s">
        <v>2381</v>
      </c>
      <c r="E1227" t="s">
        <v>2380</v>
      </c>
      <c r="F1227" t="s">
        <v>2380</v>
      </c>
      <c r="G1227">
        <v>2</v>
      </c>
      <c r="H1227" t="s">
        <v>2380</v>
      </c>
      <c r="L1227" t="s">
        <v>1146</v>
      </c>
      <c r="M1227" t="str">
        <f t="shared" si="76"/>
        <v>Yes</v>
      </c>
      <c r="N1227" t="str">
        <f t="shared" si="77"/>
        <v>No</v>
      </c>
      <c r="O1227">
        <v>23.9</v>
      </c>
      <c r="P1227" t="str">
        <f t="shared" si="78"/>
        <v>Normal Weight</v>
      </c>
      <c r="Q1227">
        <v>7.67</v>
      </c>
      <c r="R1227" t="str">
        <f t="shared" si="79"/>
        <v>Diabetes</v>
      </c>
      <c r="S1227" t="s">
        <v>2380</v>
      </c>
      <c r="T1227" t="s">
        <v>2380</v>
      </c>
      <c r="U1227">
        <v>2</v>
      </c>
    </row>
    <row r="1228" spans="1:21" x14ac:dyDescent="0.3">
      <c r="A1228" t="s">
        <v>1145</v>
      </c>
      <c r="B1228">
        <v>34.15</v>
      </c>
      <c r="C1228">
        <v>6.15</v>
      </c>
      <c r="D1228" t="s">
        <v>2380</v>
      </c>
      <c r="E1228" t="s">
        <v>2380</v>
      </c>
      <c r="F1228" t="s">
        <v>2380</v>
      </c>
      <c r="G1228">
        <v>0</v>
      </c>
      <c r="H1228" t="s">
        <v>2380</v>
      </c>
      <c r="L1228" t="s">
        <v>1145</v>
      </c>
      <c r="M1228" t="str">
        <f t="shared" si="76"/>
        <v>No</v>
      </c>
      <c r="N1228" t="str">
        <f t="shared" si="77"/>
        <v>No</v>
      </c>
      <c r="O1228">
        <v>34.15</v>
      </c>
      <c r="P1228" t="str">
        <f t="shared" si="78"/>
        <v>Obesity</v>
      </c>
      <c r="Q1228">
        <v>6.15</v>
      </c>
      <c r="R1228" t="str">
        <f t="shared" si="79"/>
        <v>Prediabetes</v>
      </c>
      <c r="S1228" t="s">
        <v>2380</v>
      </c>
      <c r="T1228" t="s">
        <v>2380</v>
      </c>
      <c r="U1228">
        <v>0</v>
      </c>
    </row>
    <row r="1229" spans="1:21" x14ac:dyDescent="0.3">
      <c r="A1229" t="s">
        <v>1144</v>
      </c>
      <c r="B1229">
        <v>28.71</v>
      </c>
      <c r="C1229">
        <v>5.71</v>
      </c>
      <c r="D1229" t="s">
        <v>2380</v>
      </c>
      <c r="E1229" t="s">
        <v>2380</v>
      </c>
      <c r="F1229" t="s">
        <v>2380</v>
      </c>
      <c r="G1229">
        <v>0</v>
      </c>
      <c r="H1229" t="s">
        <v>2380</v>
      </c>
      <c r="L1229" t="s">
        <v>1144</v>
      </c>
      <c r="M1229" t="str">
        <f t="shared" si="76"/>
        <v>No</v>
      </c>
      <c r="N1229" t="str">
        <f t="shared" si="77"/>
        <v>No</v>
      </c>
      <c r="O1229">
        <v>28.71</v>
      </c>
      <c r="P1229" t="str">
        <f t="shared" si="78"/>
        <v>Over Weight</v>
      </c>
      <c r="Q1229">
        <v>5.71</v>
      </c>
      <c r="R1229" t="str">
        <f t="shared" si="79"/>
        <v>Prediabetes</v>
      </c>
      <c r="S1229" t="s">
        <v>2380</v>
      </c>
      <c r="T1229" t="s">
        <v>2380</v>
      </c>
      <c r="U1229">
        <v>0</v>
      </c>
    </row>
    <row r="1230" spans="1:21" x14ac:dyDescent="0.3">
      <c r="A1230" t="s">
        <v>1143</v>
      </c>
      <c r="B1230">
        <v>36.700000000000003</v>
      </c>
      <c r="C1230">
        <v>8.6999999999999993</v>
      </c>
      <c r="D1230" t="s">
        <v>2381</v>
      </c>
      <c r="E1230" t="s">
        <v>2380</v>
      </c>
      <c r="F1230" t="s">
        <v>2380</v>
      </c>
      <c r="G1230">
        <v>2</v>
      </c>
      <c r="H1230" t="s">
        <v>2380</v>
      </c>
      <c r="L1230" t="s">
        <v>1143</v>
      </c>
      <c r="M1230" t="str">
        <f t="shared" si="76"/>
        <v>Yes</v>
      </c>
      <c r="N1230" t="str">
        <f t="shared" si="77"/>
        <v>No</v>
      </c>
      <c r="O1230">
        <v>36.700000000000003</v>
      </c>
      <c r="P1230" t="str">
        <f t="shared" si="78"/>
        <v>Obesity</v>
      </c>
      <c r="Q1230">
        <v>8.6999999999999993</v>
      </c>
      <c r="R1230" t="str">
        <f t="shared" si="79"/>
        <v>Diabetes</v>
      </c>
      <c r="S1230" t="s">
        <v>2380</v>
      </c>
      <c r="T1230" t="s">
        <v>2380</v>
      </c>
      <c r="U1230">
        <v>2</v>
      </c>
    </row>
    <row r="1231" spans="1:21" x14ac:dyDescent="0.3">
      <c r="A1231" t="s">
        <v>1142</v>
      </c>
      <c r="B1231">
        <v>34.1</v>
      </c>
      <c r="C1231">
        <v>9.0399999999999991</v>
      </c>
      <c r="D1231" t="s">
        <v>2381</v>
      </c>
      <c r="E1231" t="s">
        <v>2380</v>
      </c>
      <c r="F1231" t="s">
        <v>2380</v>
      </c>
      <c r="G1231">
        <v>2</v>
      </c>
      <c r="H1231" t="s">
        <v>2380</v>
      </c>
      <c r="L1231" t="s">
        <v>1142</v>
      </c>
      <c r="M1231" t="str">
        <f t="shared" si="76"/>
        <v>Yes</v>
      </c>
      <c r="N1231" t="str">
        <f t="shared" si="77"/>
        <v>No</v>
      </c>
      <c r="O1231">
        <v>34.1</v>
      </c>
      <c r="P1231" t="str">
        <f t="shared" si="78"/>
        <v>Obesity</v>
      </c>
      <c r="Q1231">
        <v>9.0399999999999991</v>
      </c>
      <c r="R1231" t="str">
        <f t="shared" si="79"/>
        <v>Diabetes</v>
      </c>
      <c r="S1231" t="s">
        <v>2380</v>
      </c>
      <c r="T1231" t="s">
        <v>2380</v>
      </c>
      <c r="U1231">
        <v>2</v>
      </c>
    </row>
    <row r="1232" spans="1:21" x14ac:dyDescent="0.3">
      <c r="A1232" t="s">
        <v>1141</v>
      </c>
      <c r="B1232">
        <v>25.7</v>
      </c>
      <c r="C1232">
        <v>5.61</v>
      </c>
      <c r="D1232" t="s">
        <v>2380</v>
      </c>
      <c r="E1232" t="s">
        <v>2380</v>
      </c>
      <c r="F1232" t="s">
        <v>2380</v>
      </c>
      <c r="G1232">
        <v>0</v>
      </c>
      <c r="H1232" t="s">
        <v>2380</v>
      </c>
      <c r="L1232" t="s">
        <v>1141</v>
      </c>
      <c r="M1232" t="str">
        <f t="shared" si="76"/>
        <v>No</v>
      </c>
      <c r="N1232" t="str">
        <f t="shared" si="77"/>
        <v>No</v>
      </c>
      <c r="O1232">
        <v>25.7</v>
      </c>
      <c r="P1232" t="str">
        <f t="shared" si="78"/>
        <v>Over Weight</v>
      </c>
      <c r="Q1232">
        <v>5.61</v>
      </c>
      <c r="R1232" t="str">
        <f t="shared" si="79"/>
        <v>Normal</v>
      </c>
      <c r="S1232" t="s">
        <v>2380</v>
      </c>
      <c r="T1232" t="s">
        <v>2380</v>
      </c>
      <c r="U1232">
        <v>0</v>
      </c>
    </row>
    <row r="1233" spans="1:21" x14ac:dyDescent="0.3">
      <c r="A1233" t="s">
        <v>1140</v>
      </c>
      <c r="B1233">
        <v>21.68</v>
      </c>
      <c r="C1233">
        <v>8.1199999999999992</v>
      </c>
      <c r="D1233" t="s">
        <v>2380</v>
      </c>
      <c r="E1233" t="s">
        <v>2380</v>
      </c>
      <c r="F1233" t="s">
        <v>2380</v>
      </c>
      <c r="G1233">
        <v>0</v>
      </c>
      <c r="H1233" t="s">
        <v>2380</v>
      </c>
      <c r="L1233" t="s">
        <v>1140</v>
      </c>
      <c r="M1233" t="str">
        <f t="shared" si="76"/>
        <v>No</v>
      </c>
      <c r="N1233" t="str">
        <f t="shared" si="77"/>
        <v>No</v>
      </c>
      <c r="O1233">
        <v>21.68</v>
      </c>
      <c r="P1233" t="str">
        <f t="shared" si="78"/>
        <v>Normal Weight</v>
      </c>
      <c r="Q1233">
        <v>8.1199999999999992</v>
      </c>
      <c r="R1233" t="str">
        <f t="shared" si="79"/>
        <v>Diabetes</v>
      </c>
      <c r="S1233" t="s">
        <v>2380</v>
      </c>
      <c r="T1233" t="s">
        <v>2380</v>
      </c>
      <c r="U1233">
        <v>0</v>
      </c>
    </row>
    <row r="1234" spans="1:21" x14ac:dyDescent="0.3">
      <c r="A1234" t="s">
        <v>1139</v>
      </c>
      <c r="B1234">
        <v>25.175000000000001</v>
      </c>
      <c r="C1234">
        <v>4.74</v>
      </c>
      <c r="D1234" t="s">
        <v>2380</v>
      </c>
      <c r="E1234" t="s">
        <v>2380</v>
      </c>
      <c r="F1234" t="s">
        <v>2380</v>
      </c>
      <c r="G1234">
        <v>0</v>
      </c>
      <c r="H1234" t="s">
        <v>2380</v>
      </c>
      <c r="L1234" t="s">
        <v>1139</v>
      </c>
      <c r="M1234" t="str">
        <f t="shared" si="76"/>
        <v>No</v>
      </c>
      <c r="N1234" t="str">
        <f t="shared" si="77"/>
        <v>No</v>
      </c>
      <c r="O1234">
        <v>25.175000000000001</v>
      </c>
      <c r="P1234" t="str">
        <f t="shared" si="78"/>
        <v>Over Weight</v>
      </c>
      <c r="Q1234">
        <v>4.74</v>
      </c>
      <c r="R1234" t="str">
        <f t="shared" si="79"/>
        <v>Normal</v>
      </c>
      <c r="S1234" t="s">
        <v>2380</v>
      </c>
      <c r="T1234" t="s">
        <v>2380</v>
      </c>
      <c r="U1234">
        <v>0</v>
      </c>
    </row>
    <row r="1235" spans="1:21" x14ac:dyDescent="0.3">
      <c r="A1235" t="s">
        <v>1138</v>
      </c>
      <c r="B1235">
        <v>44.77</v>
      </c>
      <c r="C1235">
        <v>4.0599999999999996</v>
      </c>
      <c r="D1235" t="s">
        <v>2380</v>
      </c>
      <c r="E1235" t="s">
        <v>2380</v>
      </c>
      <c r="F1235" t="s">
        <v>2380</v>
      </c>
      <c r="G1235">
        <v>2</v>
      </c>
      <c r="H1235" t="s">
        <v>2380</v>
      </c>
      <c r="L1235" t="s">
        <v>1138</v>
      </c>
      <c r="M1235" t="str">
        <f t="shared" si="76"/>
        <v>No</v>
      </c>
      <c r="N1235" t="str">
        <f t="shared" si="77"/>
        <v>No</v>
      </c>
      <c r="O1235">
        <v>44.77</v>
      </c>
      <c r="P1235" t="str">
        <f t="shared" si="78"/>
        <v>Obesity</v>
      </c>
      <c r="Q1235">
        <v>4.0599999999999996</v>
      </c>
      <c r="R1235" t="str">
        <f t="shared" si="79"/>
        <v>Normal</v>
      </c>
      <c r="S1235" t="s">
        <v>2380</v>
      </c>
      <c r="T1235" t="s">
        <v>2380</v>
      </c>
      <c r="U1235">
        <v>2</v>
      </c>
    </row>
    <row r="1236" spans="1:21" x14ac:dyDescent="0.3">
      <c r="A1236" t="s">
        <v>1137</v>
      </c>
      <c r="B1236">
        <v>37.07</v>
      </c>
      <c r="C1236">
        <v>5.69</v>
      </c>
      <c r="D1236" t="s">
        <v>2380</v>
      </c>
      <c r="E1236" t="s">
        <v>2380</v>
      </c>
      <c r="F1236" t="s">
        <v>2380</v>
      </c>
      <c r="G1236">
        <v>2</v>
      </c>
      <c r="H1236" t="s">
        <v>2380</v>
      </c>
      <c r="L1236" t="s">
        <v>1137</v>
      </c>
      <c r="M1236" t="str">
        <f t="shared" si="76"/>
        <v>No</v>
      </c>
      <c r="N1236" t="str">
        <f t="shared" si="77"/>
        <v>No</v>
      </c>
      <c r="O1236">
        <v>37.07</v>
      </c>
      <c r="P1236" t="str">
        <f t="shared" si="78"/>
        <v>Obesity</v>
      </c>
      <c r="Q1236">
        <v>5.69</v>
      </c>
      <c r="R1236" t="str">
        <f t="shared" si="79"/>
        <v>Normal</v>
      </c>
      <c r="S1236" t="s">
        <v>2380</v>
      </c>
      <c r="T1236" t="s">
        <v>2380</v>
      </c>
      <c r="U1236">
        <v>2</v>
      </c>
    </row>
    <row r="1237" spans="1:21" x14ac:dyDescent="0.3">
      <c r="A1237" t="s">
        <v>1136</v>
      </c>
      <c r="B1237">
        <v>39.799999999999997</v>
      </c>
      <c r="C1237">
        <v>5.66</v>
      </c>
      <c r="D1237" t="s">
        <v>2380</v>
      </c>
      <c r="E1237" t="s">
        <v>2380</v>
      </c>
      <c r="F1237" t="s">
        <v>2382</v>
      </c>
      <c r="G1237">
        <v>1</v>
      </c>
      <c r="H1237" t="s">
        <v>2380</v>
      </c>
      <c r="L1237" t="s">
        <v>1136</v>
      </c>
      <c r="M1237" t="str">
        <f t="shared" si="76"/>
        <v>No</v>
      </c>
      <c r="N1237" t="str">
        <f t="shared" si="77"/>
        <v>No</v>
      </c>
      <c r="O1237">
        <v>39.799999999999997</v>
      </c>
      <c r="P1237" t="str">
        <f t="shared" si="78"/>
        <v>Obesity</v>
      </c>
      <c r="Q1237">
        <v>5.66</v>
      </c>
      <c r="R1237" t="str">
        <f t="shared" si="79"/>
        <v>Normal</v>
      </c>
      <c r="S1237" t="s">
        <v>2380</v>
      </c>
      <c r="T1237" t="s">
        <v>2382</v>
      </c>
      <c r="U1237">
        <v>1</v>
      </c>
    </row>
    <row r="1238" spans="1:21" x14ac:dyDescent="0.3">
      <c r="A1238" t="s">
        <v>1135</v>
      </c>
      <c r="B1238">
        <v>26.36</v>
      </c>
      <c r="C1238">
        <v>4.32</v>
      </c>
      <c r="D1238" t="s">
        <v>2380</v>
      </c>
      <c r="E1238" t="s">
        <v>2380</v>
      </c>
      <c r="F1238" t="s">
        <v>2382</v>
      </c>
      <c r="G1238">
        <v>1</v>
      </c>
      <c r="H1238" t="s">
        <v>2380</v>
      </c>
      <c r="L1238" t="s">
        <v>1135</v>
      </c>
      <c r="M1238" t="str">
        <f t="shared" si="76"/>
        <v>No</v>
      </c>
      <c r="N1238" t="str">
        <f t="shared" si="77"/>
        <v>No</v>
      </c>
      <c r="O1238">
        <v>26.36</v>
      </c>
      <c r="P1238" t="str">
        <f t="shared" si="78"/>
        <v>Over Weight</v>
      </c>
      <c r="Q1238">
        <v>4.32</v>
      </c>
      <c r="R1238" t="str">
        <f t="shared" si="79"/>
        <v>Normal</v>
      </c>
      <c r="S1238" t="s">
        <v>2380</v>
      </c>
      <c r="T1238" t="s">
        <v>2382</v>
      </c>
      <c r="U1238">
        <v>1</v>
      </c>
    </row>
    <row r="1239" spans="1:21" x14ac:dyDescent="0.3">
      <c r="A1239" t="s">
        <v>1134</v>
      </c>
      <c r="B1239">
        <v>29.925000000000001</v>
      </c>
      <c r="C1239">
        <v>8.2899999999999991</v>
      </c>
      <c r="D1239" t="s">
        <v>2380</v>
      </c>
      <c r="E1239" t="s">
        <v>2380</v>
      </c>
      <c r="F1239" t="s">
        <v>2380</v>
      </c>
      <c r="G1239">
        <v>2</v>
      </c>
      <c r="H1239" t="s">
        <v>2380</v>
      </c>
      <c r="L1239" t="s">
        <v>1134</v>
      </c>
      <c r="M1239" t="str">
        <f t="shared" si="76"/>
        <v>No</v>
      </c>
      <c r="N1239" t="str">
        <f t="shared" si="77"/>
        <v>No</v>
      </c>
      <c r="O1239">
        <v>29.925000000000001</v>
      </c>
      <c r="P1239" t="str">
        <f t="shared" si="78"/>
        <v>Over Weight</v>
      </c>
      <c r="Q1239">
        <v>8.2899999999999991</v>
      </c>
      <c r="R1239" t="str">
        <f t="shared" si="79"/>
        <v>Diabetes</v>
      </c>
      <c r="S1239" t="s">
        <v>2380</v>
      </c>
      <c r="T1239" t="s">
        <v>2380</v>
      </c>
      <c r="U1239">
        <v>2</v>
      </c>
    </row>
    <row r="1240" spans="1:21" x14ac:dyDescent="0.3">
      <c r="A1240" t="s">
        <v>1133</v>
      </c>
      <c r="B1240">
        <v>37.29</v>
      </c>
      <c r="C1240">
        <v>10.46</v>
      </c>
      <c r="D1240" t="s">
        <v>2380</v>
      </c>
      <c r="E1240" t="s">
        <v>2380</v>
      </c>
      <c r="F1240" t="s">
        <v>2380</v>
      </c>
      <c r="G1240">
        <v>0</v>
      </c>
      <c r="H1240" t="s">
        <v>2380</v>
      </c>
      <c r="L1240" t="s">
        <v>1133</v>
      </c>
      <c r="M1240" t="str">
        <f t="shared" si="76"/>
        <v>No</v>
      </c>
      <c r="N1240" t="str">
        <f t="shared" si="77"/>
        <v>No</v>
      </c>
      <c r="O1240">
        <v>37.29</v>
      </c>
      <c r="P1240" t="str">
        <f t="shared" si="78"/>
        <v>Obesity</v>
      </c>
      <c r="Q1240">
        <v>10.46</v>
      </c>
      <c r="R1240" t="str">
        <f t="shared" si="79"/>
        <v>Diabetes</v>
      </c>
      <c r="S1240" t="s">
        <v>2380</v>
      </c>
      <c r="T1240" t="s">
        <v>2380</v>
      </c>
      <c r="U1240">
        <v>0</v>
      </c>
    </row>
    <row r="1241" spans="1:21" x14ac:dyDescent="0.3">
      <c r="A1241" t="s">
        <v>1132</v>
      </c>
      <c r="B1241">
        <v>30.2</v>
      </c>
      <c r="C1241">
        <v>11.96</v>
      </c>
      <c r="D1241" t="s">
        <v>2380</v>
      </c>
      <c r="E1241" t="s">
        <v>2380</v>
      </c>
      <c r="F1241" t="s">
        <v>2380</v>
      </c>
      <c r="G1241">
        <v>0</v>
      </c>
      <c r="H1241" t="s">
        <v>2380</v>
      </c>
      <c r="L1241" t="s">
        <v>1132</v>
      </c>
      <c r="M1241" t="str">
        <f t="shared" si="76"/>
        <v>No</v>
      </c>
      <c r="N1241" t="str">
        <f t="shared" si="77"/>
        <v>No</v>
      </c>
      <c r="O1241">
        <v>30.2</v>
      </c>
      <c r="P1241" t="str">
        <f t="shared" si="78"/>
        <v>Obesity</v>
      </c>
      <c r="Q1241">
        <v>11.96</v>
      </c>
      <c r="R1241" t="str">
        <f t="shared" si="79"/>
        <v>Diabetes</v>
      </c>
      <c r="S1241" t="s">
        <v>2380</v>
      </c>
      <c r="T1241" t="s">
        <v>2380</v>
      </c>
      <c r="U1241">
        <v>0</v>
      </c>
    </row>
    <row r="1242" spans="1:21" x14ac:dyDescent="0.3">
      <c r="A1242" t="s">
        <v>1131</v>
      </c>
      <c r="B1242">
        <v>24.225000000000001</v>
      </c>
      <c r="C1242">
        <v>4.25</v>
      </c>
      <c r="D1242" t="s">
        <v>2381</v>
      </c>
      <c r="E1242" t="s">
        <v>2380</v>
      </c>
      <c r="F1242" t="s">
        <v>2382</v>
      </c>
      <c r="G1242">
        <v>1</v>
      </c>
      <c r="H1242" t="s">
        <v>2380</v>
      </c>
      <c r="L1242" t="s">
        <v>1131</v>
      </c>
      <c r="M1242" t="str">
        <f t="shared" si="76"/>
        <v>Yes</v>
      </c>
      <c r="N1242" t="str">
        <f t="shared" si="77"/>
        <v>No</v>
      </c>
      <c r="O1242">
        <v>24.225000000000001</v>
      </c>
      <c r="P1242" t="str">
        <f t="shared" si="78"/>
        <v>Normal Weight</v>
      </c>
      <c r="Q1242">
        <v>4.25</v>
      </c>
      <c r="R1242" t="str">
        <f t="shared" si="79"/>
        <v>Normal</v>
      </c>
      <c r="S1242" t="s">
        <v>2380</v>
      </c>
      <c r="T1242" t="s">
        <v>2382</v>
      </c>
      <c r="U1242">
        <v>1</v>
      </c>
    </row>
    <row r="1243" spans="1:21" x14ac:dyDescent="0.3">
      <c r="A1243" t="s">
        <v>1130</v>
      </c>
      <c r="B1243">
        <v>31.445</v>
      </c>
      <c r="C1243">
        <v>8.33</v>
      </c>
      <c r="D1243" t="s">
        <v>2380</v>
      </c>
      <c r="E1243" t="s">
        <v>2380</v>
      </c>
      <c r="F1243" t="s">
        <v>2380</v>
      </c>
      <c r="G1243">
        <v>0</v>
      </c>
      <c r="H1243" t="s">
        <v>2380</v>
      </c>
      <c r="L1243" t="s">
        <v>1130</v>
      </c>
      <c r="M1243" t="str">
        <f t="shared" si="76"/>
        <v>No</v>
      </c>
      <c r="N1243" t="str">
        <f t="shared" si="77"/>
        <v>No</v>
      </c>
      <c r="O1243">
        <v>31.445</v>
      </c>
      <c r="P1243" t="str">
        <f t="shared" si="78"/>
        <v>Obesity</v>
      </c>
      <c r="Q1243">
        <v>8.33</v>
      </c>
      <c r="R1243" t="str">
        <f t="shared" si="79"/>
        <v>Diabetes</v>
      </c>
      <c r="S1243" t="s">
        <v>2380</v>
      </c>
      <c r="T1243" t="s">
        <v>2380</v>
      </c>
      <c r="U1243">
        <v>0</v>
      </c>
    </row>
    <row r="1244" spans="1:21" x14ac:dyDescent="0.3">
      <c r="A1244" t="s">
        <v>1129</v>
      </c>
      <c r="B1244">
        <v>38.880000000000003</v>
      </c>
      <c r="C1244">
        <v>4.29</v>
      </c>
      <c r="D1244" t="s">
        <v>2380</v>
      </c>
      <c r="E1244" t="s">
        <v>2380</v>
      </c>
      <c r="F1244" t="s">
        <v>2380</v>
      </c>
      <c r="G1244">
        <v>1</v>
      </c>
      <c r="H1244" t="s">
        <v>2380</v>
      </c>
      <c r="L1244" t="s">
        <v>1129</v>
      </c>
      <c r="M1244" t="str">
        <f t="shared" si="76"/>
        <v>No</v>
      </c>
      <c r="N1244" t="str">
        <f t="shared" si="77"/>
        <v>No</v>
      </c>
      <c r="O1244">
        <v>38.880000000000003</v>
      </c>
      <c r="P1244" t="str">
        <f t="shared" si="78"/>
        <v>Obesity</v>
      </c>
      <c r="Q1244">
        <v>4.29</v>
      </c>
      <c r="R1244" t="str">
        <f t="shared" si="79"/>
        <v>Normal</v>
      </c>
      <c r="S1244" t="s">
        <v>2380</v>
      </c>
      <c r="T1244" t="s">
        <v>2380</v>
      </c>
      <c r="U1244">
        <v>1</v>
      </c>
    </row>
    <row r="1245" spans="1:21" x14ac:dyDescent="0.3">
      <c r="A1245" t="s">
        <v>1128</v>
      </c>
      <c r="B1245">
        <v>43.89</v>
      </c>
      <c r="C1245">
        <v>6.32</v>
      </c>
      <c r="D1245" t="s">
        <v>2381</v>
      </c>
      <c r="E1245" t="s">
        <v>2380</v>
      </c>
      <c r="F1245" t="s">
        <v>2380</v>
      </c>
      <c r="G1245">
        <v>0</v>
      </c>
      <c r="H1245" t="s">
        <v>2380</v>
      </c>
      <c r="L1245" t="s">
        <v>1128</v>
      </c>
      <c r="M1245" t="str">
        <f t="shared" si="76"/>
        <v>Yes</v>
      </c>
      <c r="N1245" t="str">
        <f t="shared" si="77"/>
        <v>No</v>
      </c>
      <c r="O1245">
        <v>43.89</v>
      </c>
      <c r="P1245" t="str">
        <f t="shared" si="78"/>
        <v>Obesity</v>
      </c>
      <c r="Q1245">
        <v>6.32</v>
      </c>
      <c r="R1245" t="str">
        <f t="shared" si="79"/>
        <v>Prediabetes</v>
      </c>
      <c r="S1245" t="s">
        <v>2380</v>
      </c>
      <c r="T1245" t="s">
        <v>2380</v>
      </c>
      <c r="U1245">
        <v>0</v>
      </c>
    </row>
    <row r="1246" spans="1:21" x14ac:dyDescent="0.3">
      <c r="A1246" t="s">
        <v>1127</v>
      </c>
      <c r="B1246">
        <v>25.6</v>
      </c>
      <c r="C1246">
        <v>5.65</v>
      </c>
      <c r="D1246" t="s">
        <v>2380</v>
      </c>
      <c r="E1246" t="s">
        <v>2380</v>
      </c>
      <c r="F1246" t="s">
        <v>2380</v>
      </c>
      <c r="G1246">
        <v>2</v>
      </c>
      <c r="H1246" t="s">
        <v>2380</v>
      </c>
      <c r="L1246" t="s">
        <v>1127</v>
      </c>
      <c r="M1246" t="str">
        <f t="shared" si="76"/>
        <v>No</v>
      </c>
      <c r="N1246" t="str">
        <f t="shared" si="77"/>
        <v>No</v>
      </c>
      <c r="O1246">
        <v>25.6</v>
      </c>
      <c r="P1246" t="str">
        <f t="shared" si="78"/>
        <v>Over Weight</v>
      </c>
      <c r="Q1246">
        <v>5.65</v>
      </c>
      <c r="R1246" t="str">
        <f t="shared" si="79"/>
        <v>Normal</v>
      </c>
      <c r="S1246" t="s">
        <v>2380</v>
      </c>
      <c r="T1246" t="s">
        <v>2380</v>
      </c>
      <c r="U1246">
        <v>2</v>
      </c>
    </row>
    <row r="1247" spans="1:21" x14ac:dyDescent="0.3">
      <c r="A1247" t="s">
        <v>1126</v>
      </c>
      <c r="B1247">
        <v>29.545000000000002</v>
      </c>
      <c r="C1247">
        <v>8.41</v>
      </c>
      <c r="D1247" t="s">
        <v>2381</v>
      </c>
      <c r="E1247" t="s">
        <v>2380</v>
      </c>
      <c r="F1247" t="s">
        <v>2380</v>
      </c>
      <c r="G1247">
        <v>1</v>
      </c>
      <c r="H1247" t="s">
        <v>2380</v>
      </c>
      <c r="L1247" t="s">
        <v>1126</v>
      </c>
      <c r="M1247" t="str">
        <f t="shared" si="76"/>
        <v>Yes</v>
      </c>
      <c r="N1247" t="str">
        <f t="shared" si="77"/>
        <v>No</v>
      </c>
      <c r="O1247">
        <v>29.545000000000002</v>
      </c>
      <c r="P1247" t="str">
        <f t="shared" si="78"/>
        <v>Over Weight</v>
      </c>
      <c r="Q1247">
        <v>8.41</v>
      </c>
      <c r="R1247" t="str">
        <f t="shared" si="79"/>
        <v>Diabetes</v>
      </c>
      <c r="S1247" t="s">
        <v>2380</v>
      </c>
      <c r="T1247" t="s">
        <v>2380</v>
      </c>
      <c r="U1247">
        <v>1</v>
      </c>
    </row>
    <row r="1248" spans="1:21" x14ac:dyDescent="0.3">
      <c r="A1248" t="s">
        <v>1125</v>
      </c>
      <c r="B1248">
        <v>23.25</v>
      </c>
      <c r="C1248">
        <v>11.96</v>
      </c>
      <c r="D1248" t="s">
        <v>2381</v>
      </c>
      <c r="E1248" t="s">
        <v>2380</v>
      </c>
      <c r="F1248" t="s">
        <v>2380</v>
      </c>
      <c r="G1248">
        <v>0</v>
      </c>
      <c r="H1248" t="s">
        <v>2380</v>
      </c>
      <c r="L1248" t="s">
        <v>1125</v>
      </c>
      <c r="M1248" t="str">
        <f t="shared" si="76"/>
        <v>Yes</v>
      </c>
      <c r="N1248" t="str">
        <f t="shared" si="77"/>
        <v>No</v>
      </c>
      <c r="O1248">
        <v>23.25</v>
      </c>
      <c r="P1248" t="str">
        <f t="shared" si="78"/>
        <v>Normal Weight</v>
      </c>
      <c r="Q1248">
        <v>11.96</v>
      </c>
      <c r="R1248" t="str">
        <f t="shared" si="79"/>
        <v>Diabetes</v>
      </c>
      <c r="S1248" t="s">
        <v>2380</v>
      </c>
      <c r="T1248" t="s">
        <v>2380</v>
      </c>
      <c r="U1248">
        <v>0</v>
      </c>
    </row>
    <row r="1249" spans="1:21" x14ac:dyDescent="0.3">
      <c r="A1249" t="s">
        <v>1124</v>
      </c>
      <c r="B1249">
        <v>43.95</v>
      </c>
      <c r="C1249">
        <v>5.17</v>
      </c>
      <c r="D1249" t="s">
        <v>2381</v>
      </c>
      <c r="E1249" t="s">
        <v>2380</v>
      </c>
      <c r="F1249" t="s">
        <v>2382</v>
      </c>
      <c r="G1249">
        <v>1</v>
      </c>
      <c r="H1249" t="s">
        <v>2380</v>
      </c>
      <c r="L1249" t="s">
        <v>1124</v>
      </c>
      <c r="M1249" t="str">
        <f t="shared" si="76"/>
        <v>Yes</v>
      </c>
      <c r="N1249" t="str">
        <f t="shared" si="77"/>
        <v>No</v>
      </c>
      <c r="O1249">
        <v>43.95</v>
      </c>
      <c r="P1249" t="str">
        <f t="shared" si="78"/>
        <v>Obesity</v>
      </c>
      <c r="Q1249">
        <v>5.17</v>
      </c>
      <c r="R1249" t="str">
        <f t="shared" si="79"/>
        <v>Normal</v>
      </c>
      <c r="S1249" t="s">
        <v>2380</v>
      </c>
      <c r="T1249" t="s">
        <v>2382</v>
      </c>
      <c r="U1249">
        <v>1</v>
      </c>
    </row>
    <row r="1250" spans="1:21" x14ac:dyDescent="0.3">
      <c r="A1250" t="s">
        <v>1123</v>
      </c>
      <c r="B1250">
        <v>21.85</v>
      </c>
      <c r="C1250">
        <v>8.76</v>
      </c>
      <c r="D1250" t="s">
        <v>2380</v>
      </c>
      <c r="E1250" t="s">
        <v>2380</v>
      </c>
      <c r="F1250" t="s">
        <v>2380</v>
      </c>
      <c r="G1250">
        <v>0</v>
      </c>
      <c r="H1250" t="s">
        <v>2380</v>
      </c>
      <c r="L1250" t="s">
        <v>1123</v>
      </c>
      <c r="M1250" t="str">
        <f t="shared" si="76"/>
        <v>No</v>
      </c>
      <c r="N1250" t="str">
        <f t="shared" si="77"/>
        <v>No</v>
      </c>
      <c r="O1250">
        <v>21.85</v>
      </c>
      <c r="P1250" t="str">
        <f t="shared" si="78"/>
        <v>Normal Weight</v>
      </c>
      <c r="Q1250">
        <v>8.76</v>
      </c>
      <c r="R1250" t="str">
        <f t="shared" si="79"/>
        <v>Diabetes</v>
      </c>
      <c r="S1250" t="s">
        <v>2380</v>
      </c>
      <c r="T1250" t="s">
        <v>2380</v>
      </c>
      <c r="U1250">
        <v>0</v>
      </c>
    </row>
    <row r="1251" spans="1:21" x14ac:dyDescent="0.3">
      <c r="A1251" t="s">
        <v>1122</v>
      </c>
      <c r="B1251">
        <v>25.73</v>
      </c>
      <c r="C1251">
        <v>7.99</v>
      </c>
      <c r="D1251" t="s">
        <v>2380</v>
      </c>
      <c r="E1251" t="s">
        <v>2380</v>
      </c>
      <c r="F1251" t="s">
        <v>2380</v>
      </c>
      <c r="G1251">
        <v>2</v>
      </c>
      <c r="H1251" t="s">
        <v>2380</v>
      </c>
      <c r="L1251" t="s">
        <v>1122</v>
      </c>
      <c r="M1251" t="str">
        <f t="shared" si="76"/>
        <v>No</v>
      </c>
      <c r="N1251" t="str">
        <f t="shared" si="77"/>
        <v>No</v>
      </c>
      <c r="O1251">
        <v>25.73</v>
      </c>
      <c r="P1251" t="str">
        <f t="shared" si="78"/>
        <v>Over Weight</v>
      </c>
      <c r="Q1251">
        <v>7.99</v>
      </c>
      <c r="R1251" t="str">
        <f t="shared" si="79"/>
        <v>Diabetes</v>
      </c>
      <c r="S1251" t="s">
        <v>2380</v>
      </c>
      <c r="T1251" t="s">
        <v>2380</v>
      </c>
      <c r="U1251">
        <v>2</v>
      </c>
    </row>
    <row r="1252" spans="1:21" x14ac:dyDescent="0.3">
      <c r="A1252" t="s">
        <v>1121</v>
      </c>
      <c r="B1252">
        <v>32.229999999999997</v>
      </c>
      <c r="C1252">
        <v>8.59</v>
      </c>
      <c r="D1252" t="s">
        <v>2380</v>
      </c>
      <c r="E1252" t="s">
        <v>2380</v>
      </c>
      <c r="F1252" t="s">
        <v>2380</v>
      </c>
      <c r="G1252">
        <v>0</v>
      </c>
      <c r="H1252" t="s">
        <v>2380</v>
      </c>
      <c r="L1252" t="s">
        <v>1121</v>
      </c>
      <c r="M1252" t="str">
        <f t="shared" si="76"/>
        <v>No</v>
      </c>
      <c r="N1252" t="str">
        <f t="shared" si="77"/>
        <v>No</v>
      </c>
      <c r="O1252">
        <v>32.229999999999997</v>
      </c>
      <c r="P1252" t="str">
        <f t="shared" si="78"/>
        <v>Obesity</v>
      </c>
      <c r="Q1252">
        <v>8.59</v>
      </c>
      <c r="R1252" t="str">
        <f t="shared" si="79"/>
        <v>Diabetes</v>
      </c>
      <c r="S1252" t="s">
        <v>2380</v>
      </c>
      <c r="T1252" t="s">
        <v>2380</v>
      </c>
      <c r="U1252">
        <v>0</v>
      </c>
    </row>
    <row r="1253" spans="1:21" x14ac:dyDescent="0.3">
      <c r="A1253" t="s">
        <v>1120</v>
      </c>
      <c r="B1253">
        <v>32.204999999999998</v>
      </c>
      <c r="C1253">
        <v>6.14</v>
      </c>
      <c r="D1253" t="s">
        <v>2380</v>
      </c>
      <c r="E1253" t="s">
        <v>2380</v>
      </c>
      <c r="F1253" t="s">
        <v>2380</v>
      </c>
      <c r="G1253">
        <v>2</v>
      </c>
      <c r="H1253" t="s">
        <v>2380</v>
      </c>
      <c r="L1253" t="s">
        <v>1120</v>
      </c>
      <c r="M1253" t="str">
        <f t="shared" si="76"/>
        <v>No</v>
      </c>
      <c r="N1253" t="str">
        <f t="shared" si="77"/>
        <v>No</v>
      </c>
      <c r="O1253">
        <v>32.204999999999998</v>
      </c>
      <c r="P1253" t="str">
        <f t="shared" si="78"/>
        <v>Obesity</v>
      </c>
      <c r="Q1253">
        <v>6.14</v>
      </c>
      <c r="R1253" t="str">
        <f t="shared" si="79"/>
        <v>Prediabetes</v>
      </c>
      <c r="S1253" t="s">
        <v>2380</v>
      </c>
      <c r="T1253" t="s">
        <v>2380</v>
      </c>
      <c r="U1253">
        <v>2</v>
      </c>
    </row>
    <row r="1254" spans="1:21" x14ac:dyDescent="0.3">
      <c r="A1254" t="s">
        <v>1119</v>
      </c>
      <c r="B1254">
        <v>26.41</v>
      </c>
      <c r="C1254">
        <v>4.08</v>
      </c>
      <c r="D1254" t="s">
        <v>2380</v>
      </c>
      <c r="E1254" t="s">
        <v>2380</v>
      </c>
      <c r="F1254" t="s">
        <v>2380</v>
      </c>
      <c r="G1254">
        <v>2</v>
      </c>
      <c r="H1254" t="s">
        <v>2380</v>
      </c>
      <c r="L1254" t="s">
        <v>1119</v>
      </c>
      <c r="M1254" t="str">
        <f t="shared" si="76"/>
        <v>No</v>
      </c>
      <c r="N1254" t="str">
        <f t="shared" si="77"/>
        <v>No</v>
      </c>
      <c r="O1254">
        <v>26.41</v>
      </c>
      <c r="P1254" t="str">
        <f t="shared" si="78"/>
        <v>Over Weight</v>
      </c>
      <c r="Q1254">
        <v>4.08</v>
      </c>
      <c r="R1254" t="str">
        <f t="shared" si="79"/>
        <v>Normal</v>
      </c>
      <c r="S1254" t="s">
        <v>2380</v>
      </c>
      <c r="T1254" t="s">
        <v>2380</v>
      </c>
      <c r="U1254">
        <v>2</v>
      </c>
    </row>
    <row r="1255" spans="1:21" x14ac:dyDescent="0.3">
      <c r="A1255" t="s">
        <v>1118</v>
      </c>
      <c r="B1255">
        <v>30.2</v>
      </c>
      <c r="C1255">
        <v>6.25</v>
      </c>
      <c r="D1255" t="s">
        <v>2381</v>
      </c>
      <c r="E1255" t="s">
        <v>2380</v>
      </c>
      <c r="F1255" t="s">
        <v>2380</v>
      </c>
      <c r="G1255">
        <v>0</v>
      </c>
      <c r="H1255" t="s">
        <v>2380</v>
      </c>
      <c r="L1255" t="s">
        <v>1118</v>
      </c>
      <c r="M1255" t="str">
        <f t="shared" si="76"/>
        <v>Yes</v>
      </c>
      <c r="N1255" t="str">
        <f t="shared" si="77"/>
        <v>No</v>
      </c>
      <c r="O1255">
        <v>30.2</v>
      </c>
      <c r="P1255" t="str">
        <f t="shared" si="78"/>
        <v>Obesity</v>
      </c>
      <c r="Q1255">
        <v>6.25</v>
      </c>
      <c r="R1255" t="str">
        <f t="shared" si="79"/>
        <v>Prediabetes</v>
      </c>
      <c r="S1255" t="s">
        <v>2380</v>
      </c>
      <c r="T1255" t="s">
        <v>2380</v>
      </c>
      <c r="U1255">
        <v>0</v>
      </c>
    </row>
    <row r="1256" spans="1:21" x14ac:dyDescent="0.3">
      <c r="A1256" t="s">
        <v>1117</v>
      </c>
      <c r="B1256">
        <v>31.26</v>
      </c>
      <c r="C1256">
        <v>5.94</v>
      </c>
      <c r="D1256" t="s">
        <v>2381</v>
      </c>
      <c r="E1256" t="s">
        <v>2380</v>
      </c>
      <c r="F1256" t="s">
        <v>2380</v>
      </c>
      <c r="G1256">
        <v>1</v>
      </c>
      <c r="H1256" t="s">
        <v>2380</v>
      </c>
      <c r="L1256" t="s">
        <v>1117</v>
      </c>
      <c r="M1256" t="str">
        <f t="shared" si="76"/>
        <v>Yes</v>
      </c>
      <c r="N1256" t="str">
        <f t="shared" si="77"/>
        <v>No</v>
      </c>
      <c r="O1256">
        <v>31.26</v>
      </c>
      <c r="P1256" t="str">
        <f t="shared" si="78"/>
        <v>Obesity</v>
      </c>
      <c r="Q1256">
        <v>5.94</v>
      </c>
      <c r="R1256" t="str">
        <f t="shared" si="79"/>
        <v>Prediabetes</v>
      </c>
      <c r="S1256" t="s">
        <v>2380</v>
      </c>
      <c r="T1256" t="s">
        <v>2380</v>
      </c>
      <c r="U1256">
        <v>1</v>
      </c>
    </row>
    <row r="1257" spans="1:21" x14ac:dyDescent="0.3">
      <c r="A1257" t="s">
        <v>1116</v>
      </c>
      <c r="B1257">
        <v>33.725000000000001</v>
      </c>
      <c r="C1257">
        <v>6.45</v>
      </c>
      <c r="D1257" t="s">
        <v>2381</v>
      </c>
      <c r="E1257" t="s">
        <v>2380</v>
      </c>
      <c r="F1257" t="s">
        <v>2380</v>
      </c>
      <c r="G1257">
        <v>0</v>
      </c>
      <c r="H1257" t="s">
        <v>2380</v>
      </c>
      <c r="L1257" t="s">
        <v>1116</v>
      </c>
      <c r="M1257" t="str">
        <f t="shared" si="76"/>
        <v>Yes</v>
      </c>
      <c r="N1257" t="str">
        <f t="shared" si="77"/>
        <v>No</v>
      </c>
      <c r="O1257">
        <v>33.725000000000001</v>
      </c>
      <c r="P1257" t="str">
        <f t="shared" si="78"/>
        <v>Obesity</v>
      </c>
      <c r="Q1257">
        <v>6.45</v>
      </c>
      <c r="R1257" t="str">
        <f t="shared" si="79"/>
        <v>Prediabetes</v>
      </c>
      <c r="S1257" t="s">
        <v>2380</v>
      </c>
      <c r="T1257" t="s">
        <v>2380</v>
      </c>
      <c r="U1257">
        <v>0</v>
      </c>
    </row>
    <row r="1258" spans="1:21" x14ac:dyDescent="0.3">
      <c r="A1258" t="s">
        <v>1115</v>
      </c>
      <c r="B1258">
        <v>28.9</v>
      </c>
      <c r="C1258">
        <v>5.74</v>
      </c>
      <c r="D1258" t="s">
        <v>2381</v>
      </c>
      <c r="E1258" t="s">
        <v>2380</v>
      </c>
      <c r="F1258" t="s">
        <v>2380</v>
      </c>
      <c r="G1258">
        <v>0</v>
      </c>
      <c r="H1258" t="s">
        <v>2380</v>
      </c>
      <c r="L1258" t="s">
        <v>1115</v>
      </c>
      <c r="M1258" t="str">
        <f t="shared" si="76"/>
        <v>Yes</v>
      </c>
      <c r="N1258" t="str">
        <f t="shared" si="77"/>
        <v>No</v>
      </c>
      <c r="O1258">
        <v>28.9</v>
      </c>
      <c r="P1258" t="str">
        <f t="shared" si="78"/>
        <v>Over Weight</v>
      </c>
      <c r="Q1258">
        <v>5.74</v>
      </c>
      <c r="R1258" t="str">
        <f t="shared" si="79"/>
        <v>Prediabetes</v>
      </c>
      <c r="S1258" t="s">
        <v>2380</v>
      </c>
      <c r="T1258" t="s">
        <v>2380</v>
      </c>
      <c r="U1258">
        <v>0</v>
      </c>
    </row>
    <row r="1259" spans="1:21" x14ac:dyDescent="0.3">
      <c r="A1259" t="s">
        <v>1114</v>
      </c>
      <c r="B1259">
        <v>45.69</v>
      </c>
      <c r="C1259">
        <v>4.43</v>
      </c>
      <c r="D1259" t="s">
        <v>2381</v>
      </c>
      <c r="E1259" t="s">
        <v>2380</v>
      </c>
      <c r="F1259" t="s">
        <v>2380</v>
      </c>
      <c r="G1259">
        <v>0</v>
      </c>
      <c r="H1259" t="s">
        <v>2380</v>
      </c>
      <c r="L1259" t="s">
        <v>1114</v>
      </c>
      <c r="M1259" t="str">
        <f t="shared" si="76"/>
        <v>Yes</v>
      </c>
      <c r="N1259" t="str">
        <f t="shared" si="77"/>
        <v>No</v>
      </c>
      <c r="O1259">
        <v>45.69</v>
      </c>
      <c r="P1259" t="str">
        <f t="shared" si="78"/>
        <v>Obesity</v>
      </c>
      <c r="Q1259">
        <v>4.43</v>
      </c>
      <c r="R1259" t="str">
        <f t="shared" si="79"/>
        <v>Normal</v>
      </c>
      <c r="S1259" t="s">
        <v>2380</v>
      </c>
      <c r="T1259" t="s">
        <v>2380</v>
      </c>
      <c r="U1259">
        <v>0</v>
      </c>
    </row>
    <row r="1260" spans="1:21" x14ac:dyDescent="0.3">
      <c r="A1260" t="s">
        <v>1113</v>
      </c>
      <c r="B1260">
        <v>21.03</v>
      </c>
      <c r="C1260">
        <v>6.5</v>
      </c>
      <c r="D1260" t="s">
        <v>2380</v>
      </c>
      <c r="E1260" t="s">
        <v>2380</v>
      </c>
      <c r="F1260" t="s">
        <v>2380</v>
      </c>
      <c r="G1260">
        <v>0</v>
      </c>
      <c r="H1260" t="s">
        <v>2380</v>
      </c>
      <c r="L1260" t="s">
        <v>1113</v>
      </c>
      <c r="M1260" t="str">
        <f t="shared" si="76"/>
        <v>No</v>
      </c>
      <c r="N1260" t="str">
        <f t="shared" si="77"/>
        <v>No</v>
      </c>
      <c r="O1260">
        <v>21.03</v>
      </c>
      <c r="P1260" t="str">
        <f t="shared" si="78"/>
        <v>Normal Weight</v>
      </c>
      <c r="Q1260">
        <v>6.5</v>
      </c>
      <c r="R1260" t="str">
        <f t="shared" si="79"/>
        <v>Diabetes</v>
      </c>
      <c r="S1260" t="s">
        <v>2380</v>
      </c>
      <c r="T1260" t="s">
        <v>2380</v>
      </c>
      <c r="U1260">
        <v>0</v>
      </c>
    </row>
    <row r="1261" spans="1:21" x14ac:dyDescent="0.3">
      <c r="A1261" t="s">
        <v>1112</v>
      </c>
      <c r="B1261">
        <v>37</v>
      </c>
      <c r="C1261">
        <v>8.75</v>
      </c>
      <c r="D1261" t="s">
        <v>2380</v>
      </c>
      <c r="E1261" t="s">
        <v>2380</v>
      </c>
      <c r="F1261" t="s">
        <v>2380</v>
      </c>
      <c r="G1261">
        <v>0</v>
      </c>
      <c r="H1261" t="s">
        <v>2380</v>
      </c>
      <c r="L1261" t="s">
        <v>1112</v>
      </c>
      <c r="M1261" t="str">
        <f t="shared" si="76"/>
        <v>No</v>
      </c>
      <c r="N1261" t="str">
        <f t="shared" si="77"/>
        <v>No</v>
      </c>
      <c r="O1261">
        <v>37</v>
      </c>
      <c r="P1261" t="str">
        <f t="shared" si="78"/>
        <v>Obesity</v>
      </c>
      <c r="Q1261">
        <v>8.75</v>
      </c>
      <c r="R1261" t="str">
        <f t="shared" si="79"/>
        <v>Diabetes</v>
      </c>
      <c r="S1261" t="s">
        <v>2380</v>
      </c>
      <c r="T1261" t="s">
        <v>2380</v>
      </c>
      <c r="U1261">
        <v>0</v>
      </c>
    </row>
    <row r="1262" spans="1:21" x14ac:dyDescent="0.3">
      <c r="A1262" t="s">
        <v>1111</v>
      </c>
      <c r="B1262">
        <v>25.4</v>
      </c>
      <c r="C1262">
        <v>11.96</v>
      </c>
      <c r="D1262" t="s">
        <v>2380</v>
      </c>
      <c r="E1262" t="s">
        <v>2380</v>
      </c>
      <c r="F1262" t="s">
        <v>2380</v>
      </c>
      <c r="G1262">
        <v>0</v>
      </c>
      <c r="H1262" t="s">
        <v>2380</v>
      </c>
      <c r="L1262" t="s">
        <v>1111</v>
      </c>
      <c r="M1262" t="str">
        <f t="shared" si="76"/>
        <v>No</v>
      </c>
      <c r="N1262" t="str">
        <f t="shared" si="77"/>
        <v>No</v>
      </c>
      <c r="O1262">
        <v>25.4</v>
      </c>
      <c r="P1262" t="str">
        <f t="shared" si="78"/>
        <v>Over Weight</v>
      </c>
      <c r="Q1262">
        <v>11.96</v>
      </c>
      <c r="R1262" t="str">
        <f t="shared" si="79"/>
        <v>Diabetes</v>
      </c>
      <c r="S1262" t="s">
        <v>2380</v>
      </c>
      <c r="T1262" t="s">
        <v>2380</v>
      </c>
      <c r="U1262">
        <v>0</v>
      </c>
    </row>
    <row r="1263" spans="1:21" x14ac:dyDescent="0.3">
      <c r="A1263" t="s">
        <v>1110</v>
      </c>
      <c r="B1263">
        <v>32.299999999999997</v>
      </c>
      <c r="C1263">
        <v>10.54</v>
      </c>
      <c r="D1263" t="s">
        <v>2380</v>
      </c>
      <c r="E1263" t="s">
        <v>2380</v>
      </c>
      <c r="F1263" t="s">
        <v>2380</v>
      </c>
      <c r="G1263">
        <v>0</v>
      </c>
      <c r="H1263" t="s">
        <v>2380</v>
      </c>
      <c r="L1263" t="s">
        <v>1110</v>
      </c>
      <c r="M1263" t="str">
        <f t="shared" si="76"/>
        <v>No</v>
      </c>
      <c r="N1263" t="str">
        <f t="shared" si="77"/>
        <v>No</v>
      </c>
      <c r="O1263">
        <v>32.299999999999997</v>
      </c>
      <c r="P1263" t="str">
        <f t="shared" si="78"/>
        <v>Obesity</v>
      </c>
      <c r="Q1263">
        <v>10.54</v>
      </c>
      <c r="R1263" t="str">
        <f t="shared" si="79"/>
        <v>Diabetes</v>
      </c>
      <c r="S1263" t="s">
        <v>2380</v>
      </c>
      <c r="T1263" t="s">
        <v>2380</v>
      </c>
      <c r="U1263">
        <v>0</v>
      </c>
    </row>
    <row r="1264" spans="1:21" x14ac:dyDescent="0.3">
      <c r="A1264" t="s">
        <v>1109</v>
      </c>
      <c r="B1264">
        <v>23.94</v>
      </c>
      <c r="C1264">
        <v>4.54</v>
      </c>
      <c r="D1264" t="s">
        <v>2381</v>
      </c>
      <c r="E1264" t="s">
        <v>2380</v>
      </c>
      <c r="F1264" t="s">
        <v>2382</v>
      </c>
      <c r="G1264">
        <v>1</v>
      </c>
      <c r="H1264" t="s">
        <v>2380</v>
      </c>
      <c r="L1264" t="s">
        <v>1109</v>
      </c>
      <c r="M1264" t="str">
        <f t="shared" si="76"/>
        <v>Yes</v>
      </c>
      <c r="N1264" t="str">
        <f t="shared" si="77"/>
        <v>No</v>
      </c>
      <c r="O1264">
        <v>23.94</v>
      </c>
      <c r="P1264" t="str">
        <f t="shared" si="78"/>
        <v>Normal Weight</v>
      </c>
      <c r="Q1264">
        <v>4.54</v>
      </c>
      <c r="R1264" t="str">
        <f t="shared" si="79"/>
        <v>Normal</v>
      </c>
      <c r="S1264" t="s">
        <v>2380</v>
      </c>
      <c r="T1264" t="s">
        <v>2382</v>
      </c>
      <c r="U1264">
        <v>1</v>
      </c>
    </row>
    <row r="1265" spans="1:21" x14ac:dyDescent="0.3">
      <c r="A1265" t="s">
        <v>1108</v>
      </c>
      <c r="B1265">
        <v>46.4</v>
      </c>
      <c r="C1265">
        <v>5.71</v>
      </c>
      <c r="D1265" t="s">
        <v>2380</v>
      </c>
      <c r="E1265" t="s">
        <v>2380</v>
      </c>
      <c r="F1265" t="s">
        <v>2380</v>
      </c>
      <c r="G1265">
        <v>0</v>
      </c>
      <c r="H1265" t="s">
        <v>2380</v>
      </c>
      <c r="L1265" t="s">
        <v>1108</v>
      </c>
      <c r="M1265" t="str">
        <f t="shared" si="76"/>
        <v>No</v>
      </c>
      <c r="N1265" t="str">
        <f t="shared" si="77"/>
        <v>No</v>
      </c>
      <c r="O1265">
        <v>46.4</v>
      </c>
      <c r="P1265" t="str">
        <f t="shared" si="78"/>
        <v>Obesity</v>
      </c>
      <c r="Q1265">
        <v>5.71</v>
      </c>
      <c r="R1265" t="str">
        <f t="shared" si="79"/>
        <v>Prediabetes</v>
      </c>
      <c r="S1265" t="s">
        <v>2380</v>
      </c>
      <c r="T1265" t="s">
        <v>2380</v>
      </c>
      <c r="U1265">
        <v>0</v>
      </c>
    </row>
    <row r="1266" spans="1:21" x14ac:dyDescent="0.3">
      <c r="A1266" t="s">
        <v>1107</v>
      </c>
      <c r="B1266">
        <v>40.375</v>
      </c>
      <c r="C1266">
        <v>6.25</v>
      </c>
      <c r="D1266" t="s">
        <v>2381</v>
      </c>
      <c r="E1266" t="s">
        <v>2380</v>
      </c>
      <c r="F1266" t="s">
        <v>2380</v>
      </c>
      <c r="G1266">
        <v>0</v>
      </c>
      <c r="H1266" t="s">
        <v>2380</v>
      </c>
      <c r="L1266" t="s">
        <v>1107</v>
      </c>
      <c r="M1266" t="str">
        <f t="shared" si="76"/>
        <v>Yes</v>
      </c>
      <c r="N1266" t="str">
        <f t="shared" si="77"/>
        <v>No</v>
      </c>
      <c r="O1266">
        <v>40.375</v>
      </c>
      <c r="P1266" t="str">
        <f t="shared" si="78"/>
        <v>Obesity</v>
      </c>
      <c r="Q1266">
        <v>6.25</v>
      </c>
      <c r="R1266" t="str">
        <f t="shared" si="79"/>
        <v>Prediabetes</v>
      </c>
      <c r="S1266" t="s">
        <v>2380</v>
      </c>
      <c r="T1266" t="s">
        <v>2380</v>
      </c>
      <c r="U1266">
        <v>0</v>
      </c>
    </row>
    <row r="1267" spans="1:21" x14ac:dyDescent="0.3">
      <c r="A1267" t="s">
        <v>1106</v>
      </c>
      <c r="B1267">
        <v>28.7</v>
      </c>
      <c r="C1267">
        <v>9.4700000000000006</v>
      </c>
      <c r="D1267" t="s">
        <v>2380</v>
      </c>
      <c r="E1267" t="s">
        <v>2380</v>
      </c>
      <c r="F1267" t="s">
        <v>2380</v>
      </c>
      <c r="G1267">
        <v>2</v>
      </c>
      <c r="H1267" t="s">
        <v>2380</v>
      </c>
      <c r="L1267" t="s">
        <v>1106</v>
      </c>
      <c r="M1267" t="str">
        <f t="shared" si="76"/>
        <v>No</v>
      </c>
      <c r="N1267" t="str">
        <f t="shared" si="77"/>
        <v>No</v>
      </c>
      <c r="O1267">
        <v>28.7</v>
      </c>
      <c r="P1267" t="str">
        <f t="shared" si="78"/>
        <v>Over Weight</v>
      </c>
      <c r="Q1267">
        <v>9.4700000000000006</v>
      </c>
      <c r="R1267" t="str">
        <f t="shared" si="79"/>
        <v>Diabetes</v>
      </c>
      <c r="S1267" t="s">
        <v>2380</v>
      </c>
      <c r="T1267" t="s">
        <v>2380</v>
      </c>
      <c r="U1267">
        <v>2</v>
      </c>
    </row>
    <row r="1268" spans="1:21" x14ac:dyDescent="0.3">
      <c r="A1268" t="s">
        <v>1105</v>
      </c>
      <c r="B1268">
        <v>26.63</v>
      </c>
      <c r="C1268">
        <v>5.7</v>
      </c>
      <c r="D1268" t="s">
        <v>2380</v>
      </c>
      <c r="E1268" t="s">
        <v>2380</v>
      </c>
      <c r="F1268" t="s">
        <v>2380</v>
      </c>
      <c r="G1268">
        <v>0</v>
      </c>
      <c r="H1268" t="s">
        <v>2380</v>
      </c>
      <c r="L1268" t="s">
        <v>1105</v>
      </c>
      <c r="M1268" t="str">
        <f t="shared" si="76"/>
        <v>No</v>
      </c>
      <c r="N1268" t="str">
        <f t="shared" si="77"/>
        <v>No</v>
      </c>
      <c r="O1268">
        <v>26.63</v>
      </c>
      <c r="P1268" t="str">
        <f t="shared" si="78"/>
        <v>Over Weight</v>
      </c>
      <c r="Q1268">
        <v>5.7</v>
      </c>
      <c r="R1268" t="str">
        <f t="shared" si="79"/>
        <v>Prediabetes</v>
      </c>
      <c r="S1268" t="s">
        <v>2380</v>
      </c>
      <c r="T1268" t="s">
        <v>2380</v>
      </c>
      <c r="U1268">
        <v>0</v>
      </c>
    </row>
    <row r="1269" spans="1:21" x14ac:dyDescent="0.3">
      <c r="A1269" t="s">
        <v>1104</v>
      </c>
      <c r="B1269">
        <v>22.515000000000001</v>
      </c>
      <c r="C1269">
        <v>11.18</v>
      </c>
      <c r="D1269" t="s">
        <v>2380</v>
      </c>
      <c r="E1269" t="s">
        <v>2380</v>
      </c>
      <c r="F1269" t="s">
        <v>2380</v>
      </c>
      <c r="G1269">
        <v>2</v>
      </c>
      <c r="H1269" t="s">
        <v>2380</v>
      </c>
      <c r="L1269" t="s">
        <v>1104</v>
      </c>
      <c r="M1269" t="str">
        <f t="shared" si="76"/>
        <v>No</v>
      </c>
      <c r="N1269" t="str">
        <f t="shared" si="77"/>
        <v>No</v>
      </c>
      <c r="O1269">
        <v>22.515000000000001</v>
      </c>
      <c r="P1269" t="str">
        <f t="shared" si="78"/>
        <v>Normal Weight</v>
      </c>
      <c r="Q1269">
        <v>11.18</v>
      </c>
      <c r="R1269" t="str">
        <f t="shared" si="79"/>
        <v>Diabetes</v>
      </c>
      <c r="S1269" t="s">
        <v>2380</v>
      </c>
      <c r="T1269" t="s">
        <v>2380</v>
      </c>
      <c r="U1269">
        <v>2</v>
      </c>
    </row>
    <row r="1270" spans="1:21" x14ac:dyDescent="0.3">
      <c r="A1270" t="s">
        <v>1103</v>
      </c>
      <c r="B1270">
        <v>36.575000000000003</v>
      </c>
      <c r="C1270">
        <v>10.98</v>
      </c>
      <c r="D1270" t="s">
        <v>2380</v>
      </c>
      <c r="E1270" t="s">
        <v>2380</v>
      </c>
      <c r="F1270" t="s">
        <v>2380</v>
      </c>
      <c r="G1270">
        <v>0</v>
      </c>
      <c r="H1270" t="s">
        <v>2380</v>
      </c>
      <c r="L1270" t="s">
        <v>1103</v>
      </c>
      <c r="M1270" t="str">
        <f t="shared" si="76"/>
        <v>No</v>
      </c>
      <c r="N1270" t="str">
        <f t="shared" si="77"/>
        <v>No</v>
      </c>
      <c r="O1270">
        <v>36.575000000000003</v>
      </c>
      <c r="P1270" t="str">
        <f t="shared" si="78"/>
        <v>Obesity</v>
      </c>
      <c r="Q1270">
        <v>10.98</v>
      </c>
      <c r="R1270" t="str">
        <f t="shared" si="79"/>
        <v>Diabetes</v>
      </c>
      <c r="S1270" t="s">
        <v>2380</v>
      </c>
      <c r="T1270" t="s">
        <v>2380</v>
      </c>
      <c r="U1270">
        <v>0</v>
      </c>
    </row>
    <row r="1271" spans="1:21" x14ac:dyDescent="0.3">
      <c r="A1271" t="s">
        <v>1102</v>
      </c>
      <c r="B1271">
        <v>23.66</v>
      </c>
      <c r="C1271">
        <v>5.1100000000000003</v>
      </c>
      <c r="D1271" t="s">
        <v>2381</v>
      </c>
      <c r="E1271" t="s">
        <v>2380</v>
      </c>
      <c r="F1271" t="s">
        <v>2382</v>
      </c>
      <c r="G1271">
        <v>1</v>
      </c>
      <c r="H1271" t="s">
        <v>2380</v>
      </c>
      <c r="L1271" t="s">
        <v>1102</v>
      </c>
      <c r="M1271" t="str">
        <f t="shared" si="76"/>
        <v>Yes</v>
      </c>
      <c r="N1271" t="str">
        <f t="shared" si="77"/>
        <v>No</v>
      </c>
      <c r="O1271">
        <v>23.66</v>
      </c>
      <c r="P1271" t="str">
        <f t="shared" si="78"/>
        <v>Normal Weight</v>
      </c>
      <c r="Q1271">
        <v>5.1100000000000003</v>
      </c>
      <c r="R1271" t="str">
        <f t="shared" si="79"/>
        <v>Normal</v>
      </c>
      <c r="S1271" t="s">
        <v>2380</v>
      </c>
      <c r="T1271" t="s">
        <v>2382</v>
      </c>
      <c r="U1271">
        <v>1</v>
      </c>
    </row>
    <row r="1272" spans="1:21" x14ac:dyDescent="0.3">
      <c r="A1272" t="s">
        <v>1101</v>
      </c>
      <c r="B1272">
        <v>18.62</v>
      </c>
      <c r="C1272">
        <v>10.24</v>
      </c>
      <c r="D1272" t="s">
        <v>2380</v>
      </c>
      <c r="E1272" t="s">
        <v>2380</v>
      </c>
      <c r="F1272" t="s">
        <v>2380</v>
      </c>
      <c r="G1272">
        <v>0</v>
      </c>
      <c r="H1272" t="s">
        <v>2380</v>
      </c>
      <c r="L1272" t="s">
        <v>1101</v>
      </c>
      <c r="M1272" t="str">
        <f t="shared" si="76"/>
        <v>No</v>
      </c>
      <c r="N1272" t="str">
        <f t="shared" si="77"/>
        <v>No</v>
      </c>
      <c r="O1272">
        <v>18.62</v>
      </c>
      <c r="P1272" t="str">
        <f t="shared" si="78"/>
        <v>Normal Weight</v>
      </c>
      <c r="Q1272">
        <v>10.24</v>
      </c>
      <c r="R1272" t="str">
        <f t="shared" si="79"/>
        <v>Diabetes</v>
      </c>
      <c r="S1272" t="s">
        <v>2380</v>
      </c>
      <c r="T1272" t="s">
        <v>2380</v>
      </c>
      <c r="U1272">
        <v>0</v>
      </c>
    </row>
    <row r="1273" spans="1:21" x14ac:dyDescent="0.3">
      <c r="A1273" t="s">
        <v>1100</v>
      </c>
      <c r="B1273">
        <v>19.190000000000001</v>
      </c>
      <c r="C1273">
        <v>7.71</v>
      </c>
      <c r="D1273" t="s">
        <v>2381</v>
      </c>
      <c r="E1273" t="s">
        <v>2380</v>
      </c>
      <c r="F1273" t="s">
        <v>2380</v>
      </c>
      <c r="G1273">
        <v>1</v>
      </c>
      <c r="H1273" t="s">
        <v>2380</v>
      </c>
      <c r="L1273" t="s">
        <v>1100</v>
      </c>
      <c r="M1273" t="str">
        <f t="shared" si="76"/>
        <v>Yes</v>
      </c>
      <c r="N1273" t="str">
        <f t="shared" si="77"/>
        <v>No</v>
      </c>
      <c r="O1273">
        <v>19.190000000000001</v>
      </c>
      <c r="P1273" t="str">
        <f t="shared" si="78"/>
        <v>Normal Weight</v>
      </c>
      <c r="Q1273">
        <v>7.71</v>
      </c>
      <c r="R1273" t="str">
        <f t="shared" si="79"/>
        <v>Diabetes</v>
      </c>
      <c r="S1273" t="s">
        <v>2380</v>
      </c>
      <c r="T1273" t="s">
        <v>2380</v>
      </c>
      <c r="U1273">
        <v>1</v>
      </c>
    </row>
    <row r="1274" spans="1:21" x14ac:dyDescent="0.3">
      <c r="A1274" t="s">
        <v>1099</v>
      </c>
      <c r="B1274">
        <v>27.5</v>
      </c>
      <c r="C1274">
        <v>6.03</v>
      </c>
      <c r="D1274" t="s">
        <v>2380</v>
      </c>
      <c r="E1274" t="s">
        <v>2380</v>
      </c>
      <c r="F1274" t="s">
        <v>2380</v>
      </c>
      <c r="G1274">
        <v>0</v>
      </c>
      <c r="H1274" t="s">
        <v>2380</v>
      </c>
      <c r="L1274" t="s">
        <v>1099</v>
      </c>
      <c r="M1274" t="str">
        <f t="shared" si="76"/>
        <v>No</v>
      </c>
      <c r="N1274" t="str">
        <f t="shared" si="77"/>
        <v>No</v>
      </c>
      <c r="O1274">
        <v>27.5</v>
      </c>
      <c r="P1274" t="str">
        <f t="shared" si="78"/>
        <v>Over Weight</v>
      </c>
      <c r="Q1274">
        <v>6.03</v>
      </c>
      <c r="R1274" t="str">
        <f t="shared" si="79"/>
        <v>Prediabetes</v>
      </c>
      <c r="S1274" t="s">
        <v>2380</v>
      </c>
      <c r="T1274" t="s">
        <v>2380</v>
      </c>
      <c r="U1274">
        <v>0</v>
      </c>
    </row>
    <row r="1275" spans="1:21" x14ac:dyDescent="0.3">
      <c r="A1275" t="s">
        <v>1098</v>
      </c>
      <c r="B1275">
        <v>27.36</v>
      </c>
      <c r="C1275">
        <v>5.96</v>
      </c>
      <c r="D1275" t="s">
        <v>2380</v>
      </c>
      <c r="E1275" t="s">
        <v>2380</v>
      </c>
      <c r="F1275" t="s">
        <v>2382</v>
      </c>
      <c r="G1275">
        <v>1</v>
      </c>
      <c r="H1275" t="s">
        <v>2380</v>
      </c>
      <c r="L1275" t="s">
        <v>1098</v>
      </c>
      <c r="M1275" t="str">
        <f t="shared" si="76"/>
        <v>No</v>
      </c>
      <c r="N1275" t="str">
        <f t="shared" si="77"/>
        <v>No</v>
      </c>
      <c r="O1275">
        <v>27.36</v>
      </c>
      <c r="P1275" t="str">
        <f t="shared" si="78"/>
        <v>Over Weight</v>
      </c>
      <c r="Q1275">
        <v>5.96</v>
      </c>
      <c r="R1275" t="str">
        <f t="shared" si="79"/>
        <v>Prediabetes</v>
      </c>
      <c r="S1275" t="s">
        <v>2380</v>
      </c>
      <c r="T1275" t="s">
        <v>2382</v>
      </c>
      <c r="U1275">
        <v>1</v>
      </c>
    </row>
    <row r="1276" spans="1:21" x14ac:dyDescent="0.3">
      <c r="A1276" t="s">
        <v>1097</v>
      </c>
      <c r="B1276">
        <v>20.350000000000001</v>
      </c>
      <c r="C1276">
        <v>4.16</v>
      </c>
      <c r="D1276" t="s">
        <v>2380</v>
      </c>
      <c r="E1276" t="s">
        <v>2380</v>
      </c>
      <c r="F1276" t="s">
        <v>2380</v>
      </c>
      <c r="G1276">
        <v>0</v>
      </c>
      <c r="H1276" t="s">
        <v>2380</v>
      </c>
      <c r="L1276" t="s">
        <v>1097</v>
      </c>
      <c r="M1276" t="str">
        <f t="shared" si="76"/>
        <v>No</v>
      </c>
      <c r="N1276" t="str">
        <f t="shared" si="77"/>
        <v>No</v>
      </c>
      <c r="O1276">
        <v>20.350000000000001</v>
      </c>
      <c r="P1276" t="str">
        <f t="shared" si="78"/>
        <v>Normal Weight</v>
      </c>
      <c r="Q1276">
        <v>4.16</v>
      </c>
      <c r="R1276" t="str">
        <f t="shared" si="79"/>
        <v>Normal</v>
      </c>
      <c r="S1276" t="s">
        <v>2380</v>
      </c>
      <c r="T1276" t="s">
        <v>2380</v>
      </c>
      <c r="U1276">
        <v>0</v>
      </c>
    </row>
    <row r="1277" spans="1:21" x14ac:dyDescent="0.3">
      <c r="A1277" t="s">
        <v>1096</v>
      </c>
      <c r="B1277">
        <v>24.035</v>
      </c>
      <c r="C1277">
        <v>6.11</v>
      </c>
      <c r="D1277" t="s">
        <v>2380</v>
      </c>
      <c r="E1277" t="s">
        <v>2380</v>
      </c>
      <c r="F1277" t="s">
        <v>2380</v>
      </c>
      <c r="G1277">
        <v>0</v>
      </c>
      <c r="H1277" t="s">
        <v>2380</v>
      </c>
      <c r="L1277" t="s">
        <v>1096</v>
      </c>
      <c r="M1277" t="str">
        <f t="shared" si="76"/>
        <v>No</v>
      </c>
      <c r="N1277" t="str">
        <f t="shared" si="77"/>
        <v>No</v>
      </c>
      <c r="O1277">
        <v>24.035</v>
      </c>
      <c r="P1277" t="str">
        <f t="shared" si="78"/>
        <v>Normal Weight</v>
      </c>
      <c r="Q1277">
        <v>6.11</v>
      </c>
      <c r="R1277" t="str">
        <f t="shared" si="79"/>
        <v>Prediabetes</v>
      </c>
      <c r="S1277" t="s">
        <v>2380</v>
      </c>
      <c r="T1277" t="s">
        <v>2380</v>
      </c>
      <c r="U1277">
        <v>0</v>
      </c>
    </row>
    <row r="1278" spans="1:21" x14ac:dyDescent="0.3">
      <c r="A1278" t="s">
        <v>1095</v>
      </c>
      <c r="B1278">
        <v>23.56</v>
      </c>
      <c r="C1278">
        <v>5.97</v>
      </c>
      <c r="D1278" t="s">
        <v>2380</v>
      </c>
      <c r="E1278" t="s">
        <v>2380</v>
      </c>
      <c r="F1278" t="s">
        <v>2380</v>
      </c>
      <c r="G1278">
        <v>0</v>
      </c>
      <c r="H1278" t="s">
        <v>2380</v>
      </c>
      <c r="L1278" t="s">
        <v>1095</v>
      </c>
      <c r="M1278" t="str">
        <f t="shared" si="76"/>
        <v>No</v>
      </c>
      <c r="N1278" t="str">
        <f t="shared" si="77"/>
        <v>No</v>
      </c>
      <c r="O1278">
        <v>23.56</v>
      </c>
      <c r="P1278" t="str">
        <f t="shared" si="78"/>
        <v>Normal Weight</v>
      </c>
      <c r="Q1278">
        <v>5.97</v>
      </c>
      <c r="R1278" t="str">
        <f t="shared" si="79"/>
        <v>Prediabetes</v>
      </c>
      <c r="S1278" t="s">
        <v>2380</v>
      </c>
      <c r="T1278" t="s">
        <v>2380</v>
      </c>
      <c r="U1278">
        <v>0</v>
      </c>
    </row>
    <row r="1279" spans="1:21" x14ac:dyDescent="0.3">
      <c r="A1279" t="s">
        <v>1094</v>
      </c>
      <c r="B1279">
        <v>27.17</v>
      </c>
      <c r="C1279">
        <v>10.81</v>
      </c>
      <c r="D1279" t="s">
        <v>2380</v>
      </c>
      <c r="E1279" t="s">
        <v>2380</v>
      </c>
      <c r="F1279" t="s">
        <v>2380</v>
      </c>
      <c r="G1279">
        <v>2</v>
      </c>
      <c r="H1279" t="s">
        <v>2380</v>
      </c>
      <c r="L1279" t="s">
        <v>1094</v>
      </c>
      <c r="M1279" t="str">
        <f t="shared" si="76"/>
        <v>No</v>
      </c>
      <c r="N1279" t="str">
        <f t="shared" si="77"/>
        <v>No</v>
      </c>
      <c r="O1279">
        <v>27.17</v>
      </c>
      <c r="P1279" t="str">
        <f t="shared" si="78"/>
        <v>Over Weight</v>
      </c>
      <c r="Q1279">
        <v>10.81</v>
      </c>
      <c r="R1279" t="str">
        <f t="shared" si="79"/>
        <v>Diabetes</v>
      </c>
      <c r="S1279" t="s">
        <v>2380</v>
      </c>
      <c r="T1279" t="s">
        <v>2380</v>
      </c>
      <c r="U1279">
        <v>2</v>
      </c>
    </row>
    <row r="1280" spans="1:21" x14ac:dyDescent="0.3">
      <c r="A1280" t="s">
        <v>1093</v>
      </c>
      <c r="B1280">
        <v>34.32</v>
      </c>
      <c r="C1280">
        <v>5.7</v>
      </c>
      <c r="D1280" t="s">
        <v>2381</v>
      </c>
      <c r="E1280" t="s">
        <v>2380</v>
      </c>
      <c r="F1280" t="s">
        <v>2382</v>
      </c>
      <c r="G1280">
        <v>1</v>
      </c>
      <c r="H1280" t="s">
        <v>2380</v>
      </c>
      <c r="L1280" t="s">
        <v>1093</v>
      </c>
      <c r="M1280" t="str">
        <f t="shared" si="76"/>
        <v>Yes</v>
      </c>
      <c r="N1280" t="str">
        <f t="shared" si="77"/>
        <v>No</v>
      </c>
      <c r="O1280">
        <v>34.32</v>
      </c>
      <c r="P1280" t="str">
        <f t="shared" si="78"/>
        <v>Obesity</v>
      </c>
      <c r="Q1280">
        <v>5.7</v>
      </c>
      <c r="R1280" t="str">
        <f t="shared" si="79"/>
        <v>Prediabetes</v>
      </c>
      <c r="S1280" t="s">
        <v>2380</v>
      </c>
      <c r="T1280" t="s">
        <v>2382</v>
      </c>
      <c r="U1280">
        <v>1</v>
      </c>
    </row>
    <row r="1281" spans="1:21" x14ac:dyDescent="0.3">
      <c r="A1281" t="s">
        <v>1092</v>
      </c>
      <c r="B1281">
        <v>23.87</v>
      </c>
      <c r="C1281">
        <v>4.7699999999999996</v>
      </c>
      <c r="D1281" t="s">
        <v>2381</v>
      </c>
      <c r="E1281" t="s">
        <v>2380</v>
      </c>
      <c r="F1281" t="s">
        <v>2382</v>
      </c>
      <c r="G1281">
        <v>1</v>
      </c>
      <c r="H1281" t="s">
        <v>2380</v>
      </c>
      <c r="L1281" t="s">
        <v>1092</v>
      </c>
      <c r="M1281" t="str">
        <f t="shared" si="76"/>
        <v>Yes</v>
      </c>
      <c r="N1281" t="str">
        <f t="shared" si="77"/>
        <v>No</v>
      </c>
      <c r="O1281">
        <v>23.87</v>
      </c>
      <c r="P1281" t="str">
        <f t="shared" si="78"/>
        <v>Normal Weight</v>
      </c>
      <c r="Q1281">
        <v>4.7699999999999996</v>
      </c>
      <c r="R1281" t="str">
        <f t="shared" si="79"/>
        <v>Normal</v>
      </c>
      <c r="S1281" t="s">
        <v>2380</v>
      </c>
      <c r="T1281" t="s">
        <v>2382</v>
      </c>
      <c r="U1281">
        <v>1</v>
      </c>
    </row>
    <row r="1282" spans="1:21" x14ac:dyDescent="0.3">
      <c r="A1282" t="s">
        <v>1091</v>
      </c>
      <c r="B1282">
        <v>30.15</v>
      </c>
      <c r="C1282">
        <v>4.25</v>
      </c>
      <c r="D1282" t="s">
        <v>2380</v>
      </c>
      <c r="E1282" t="s">
        <v>2380</v>
      </c>
      <c r="F1282" t="s">
        <v>2380</v>
      </c>
      <c r="G1282">
        <v>1</v>
      </c>
      <c r="H1282" t="s">
        <v>2380</v>
      </c>
      <c r="L1282" t="s">
        <v>1091</v>
      </c>
      <c r="M1282" t="str">
        <f t="shared" si="76"/>
        <v>No</v>
      </c>
      <c r="N1282" t="str">
        <f t="shared" si="77"/>
        <v>No</v>
      </c>
      <c r="O1282">
        <v>30.15</v>
      </c>
      <c r="P1282" t="str">
        <f t="shared" si="78"/>
        <v>Obesity</v>
      </c>
      <c r="Q1282">
        <v>4.25</v>
      </c>
      <c r="R1282" t="str">
        <f t="shared" si="79"/>
        <v>Normal</v>
      </c>
      <c r="S1282" t="s">
        <v>2380</v>
      </c>
      <c r="T1282" t="s">
        <v>2380</v>
      </c>
      <c r="U1282">
        <v>1</v>
      </c>
    </row>
    <row r="1283" spans="1:21" x14ac:dyDescent="0.3">
      <c r="A1283" t="s">
        <v>1090</v>
      </c>
      <c r="B1283">
        <v>26.36</v>
      </c>
      <c r="C1283">
        <v>5.52</v>
      </c>
      <c r="D1283" t="s">
        <v>2380</v>
      </c>
      <c r="E1283" t="s">
        <v>2380</v>
      </c>
      <c r="F1283" t="s">
        <v>2380</v>
      </c>
      <c r="G1283">
        <v>0</v>
      </c>
      <c r="H1283" t="s">
        <v>2380</v>
      </c>
      <c r="L1283" t="s">
        <v>1090</v>
      </c>
      <c r="M1283" t="str">
        <f t="shared" ref="M1283:M1346" si="80">PROPER(D1283)</f>
        <v>No</v>
      </c>
      <c r="N1283" t="str">
        <f t="shared" ref="N1283:N1346" si="81">PROPER(H1283)</f>
        <v>No</v>
      </c>
      <c r="O1283">
        <v>26.36</v>
      </c>
      <c r="P1283" t="str">
        <f t="shared" si="78"/>
        <v>Over Weight</v>
      </c>
      <c r="Q1283">
        <v>5.52</v>
      </c>
      <c r="R1283" t="str">
        <f t="shared" si="79"/>
        <v>Normal</v>
      </c>
      <c r="S1283" t="s">
        <v>2380</v>
      </c>
      <c r="T1283" t="s">
        <v>2380</v>
      </c>
      <c r="U1283">
        <v>0</v>
      </c>
    </row>
    <row r="1284" spans="1:21" x14ac:dyDescent="0.3">
      <c r="A1284" t="s">
        <v>1089</v>
      </c>
      <c r="B1284">
        <v>45.32</v>
      </c>
      <c r="C1284">
        <v>6.53</v>
      </c>
      <c r="D1284" t="s">
        <v>2381</v>
      </c>
      <c r="E1284" t="s">
        <v>2380</v>
      </c>
      <c r="F1284" t="s">
        <v>2380</v>
      </c>
      <c r="G1284">
        <v>1</v>
      </c>
      <c r="H1284" t="s">
        <v>2380</v>
      </c>
      <c r="L1284" t="s">
        <v>1089</v>
      </c>
      <c r="M1284" t="str">
        <f t="shared" si="80"/>
        <v>Yes</v>
      </c>
      <c r="N1284" t="str">
        <f t="shared" si="81"/>
        <v>No</v>
      </c>
      <c r="O1284">
        <v>45.32</v>
      </c>
      <c r="P1284" t="str">
        <f t="shared" ref="P1284:P1347" si="82">IF(O1284&lt;18.5,"Under Weight",IF(O1284&lt;25,"Normal Weight",IF(O1284&lt;30,"Over Weight","Obesity")))</f>
        <v>Obesity</v>
      </c>
      <c r="Q1284">
        <v>6.53</v>
      </c>
      <c r="R1284" t="str">
        <f t="shared" ref="R1284:R1347" si="83">IF(Q1284&lt;5.7,"Normal",IF(Q1284&lt;6.5,"Prediabetes","Diabetes"))</f>
        <v>Diabetes</v>
      </c>
      <c r="S1284" t="s">
        <v>2380</v>
      </c>
      <c r="T1284" t="s">
        <v>2380</v>
      </c>
      <c r="U1284">
        <v>1</v>
      </c>
    </row>
    <row r="1285" spans="1:21" x14ac:dyDescent="0.3">
      <c r="A1285" t="s">
        <v>1088</v>
      </c>
      <c r="B1285">
        <v>31.93</v>
      </c>
      <c r="C1285">
        <v>4.82</v>
      </c>
      <c r="D1285" t="s">
        <v>2381</v>
      </c>
      <c r="E1285" t="s">
        <v>2380</v>
      </c>
      <c r="F1285" t="s">
        <v>2380</v>
      </c>
      <c r="G1285">
        <v>1</v>
      </c>
      <c r="H1285" t="s">
        <v>2380</v>
      </c>
      <c r="L1285" t="s">
        <v>1088</v>
      </c>
      <c r="M1285" t="str">
        <f t="shared" si="80"/>
        <v>Yes</v>
      </c>
      <c r="N1285" t="str">
        <f t="shared" si="81"/>
        <v>No</v>
      </c>
      <c r="O1285">
        <v>31.93</v>
      </c>
      <c r="P1285" t="str">
        <f t="shared" si="82"/>
        <v>Obesity</v>
      </c>
      <c r="Q1285">
        <v>4.82</v>
      </c>
      <c r="R1285" t="str">
        <f t="shared" si="83"/>
        <v>Normal</v>
      </c>
      <c r="S1285" t="s">
        <v>2380</v>
      </c>
      <c r="T1285" t="s">
        <v>2380</v>
      </c>
      <c r="U1285">
        <v>1</v>
      </c>
    </row>
    <row r="1286" spans="1:21" x14ac:dyDescent="0.3">
      <c r="A1286" t="s">
        <v>1087</v>
      </c>
      <c r="B1286">
        <v>36</v>
      </c>
      <c r="C1286">
        <v>11.94</v>
      </c>
      <c r="D1286" t="s">
        <v>2381</v>
      </c>
      <c r="E1286" t="s">
        <v>2380</v>
      </c>
      <c r="F1286" t="s">
        <v>2380</v>
      </c>
      <c r="G1286">
        <v>1</v>
      </c>
      <c r="H1286" t="s">
        <v>2380</v>
      </c>
      <c r="L1286" t="s">
        <v>1087</v>
      </c>
      <c r="M1286" t="str">
        <f t="shared" si="80"/>
        <v>Yes</v>
      </c>
      <c r="N1286" t="str">
        <f t="shared" si="81"/>
        <v>No</v>
      </c>
      <c r="O1286">
        <v>36</v>
      </c>
      <c r="P1286" t="str">
        <f t="shared" si="82"/>
        <v>Obesity</v>
      </c>
      <c r="Q1286">
        <v>11.94</v>
      </c>
      <c r="R1286" t="str">
        <f t="shared" si="83"/>
        <v>Diabetes</v>
      </c>
      <c r="S1286" t="s">
        <v>2380</v>
      </c>
      <c r="T1286" t="s">
        <v>2380</v>
      </c>
      <c r="U1286">
        <v>1</v>
      </c>
    </row>
    <row r="1287" spans="1:21" x14ac:dyDescent="0.3">
      <c r="A1287" t="s">
        <v>1086</v>
      </c>
      <c r="B1287">
        <v>32</v>
      </c>
      <c r="C1287">
        <v>7.85</v>
      </c>
      <c r="D1287" t="s">
        <v>2381</v>
      </c>
      <c r="E1287" t="s">
        <v>2380</v>
      </c>
      <c r="F1287" t="s">
        <v>2380</v>
      </c>
      <c r="G1287">
        <v>1</v>
      </c>
      <c r="H1287" t="s">
        <v>2380</v>
      </c>
      <c r="L1287" t="s">
        <v>1086</v>
      </c>
      <c r="M1287" t="str">
        <f t="shared" si="80"/>
        <v>Yes</v>
      </c>
      <c r="N1287" t="str">
        <f t="shared" si="81"/>
        <v>No</v>
      </c>
      <c r="O1287">
        <v>32</v>
      </c>
      <c r="P1287" t="str">
        <f t="shared" si="82"/>
        <v>Obesity</v>
      </c>
      <c r="Q1287">
        <v>7.85</v>
      </c>
      <c r="R1287" t="str">
        <f t="shared" si="83"/>
        <v>Diabetes</v>
      </c>
      <c r="S1287" t="s">
        <v>2380</v>
      </c>
      <c r="T1287" t="s">
        <v>2380</v>
      </c>
      <c r="U1287">
        <v>1</v>
      </c>
    </row>
    <row r="1288" spans="1:21" x14ac:dyDescent="0.3">
      <c r="A1288" t="s">
        <v>1085</v>
      </c>
      <c r="B1288">
        <v>29.37</v>
      </c>
      <c r="C1288">
        <v>8.01</v>
      </c>
      <c r="D1288" t="s">
        <v>2381</v>
      </c>
      <c r="E1288" t="s">
        <v>2380</v>
      </c>
      <c r="F1288" t="s">
        <v>2380</v>
      </c>
      <c r="G1288">
        <v>1</v>
      </c>
      <c r="H1288" t="s">
        <v>2380</v>
      </c>
      <c r="L1288" t="s">
        <v>1085</v>
      </c>
      <c r="M1288" t="str">
        <f t="shared" si="80"/>
        <v>Yes</v>
      </c>
      <c r="N1288" t="str">
        <f t="shared" si="81"/>
        <v>No</v>
      </c>
      <c r="O1288">
        <v>29.37</v>
      </c>
      <c r="P1288" t="str">
        <f t="shared" si="82"/>
        <v>Over Weight</v>
      </c>
      <c r="Q1288">
        <v>8.01</v>
      </c>
      <c r="R1288" t="str">
        <f t="shared" si="83"/>
        <v>Diabetes</v>
      </c>
      <c r="S1288" t="s">
        <v>2380</v>
      </c>
      <c r="T1288" t="s">
        <v>2380</v>
      </c>
      <c r="U1288">
        <v>1</v>
      </c>
    </row>
    <row r="1289" spans="1:21" x14ac:dyDescent="0.3">
      <c r="A1289" t="s">
        <v>1084</v>
      </c>
      <c r="B1289">
        <v>23.6</v>
      </c>
      <c r="C1289">
        <v>7.4</v>
      </c>
      <c r="D1289" t="s">
        <v>2381</v>
      </c>
      <c r="E1289" t="s">
        <v>2380</v>
      </c>
      <c r="F1289" t="s">
        <v>2380</v>
      </c>
      <c r="G1289">
        <v>1</v>
      </c>
      <c r="H1289" t="s">
        <v>2380</v>
      </c>
      <c r="L1289" t="s">
        <v>1084</v>
      </c>
      <c r="M1289" t="str">
        <f t="shared" si="80"/>
        <v>Yes</v>
      </c>
      <c r="N1289" t="str">
        <f t="shared" si="81"/>
        <v>No</v>
      </c>
      <c r="O1289">
        <v>23.6</v>
      </c>
      <c r="P1289" t="str">
        <f t="shared" si="82"/>
        <v>Normal Weight</v>
      </c>
      <c r="Q1289">
        <v>7.4</v>
      </c>
      <c r="R1289" t="str">
        <f t="shared" si="83"/>
        <v>Diabetes</v>
      </c>
      <c r="S1289" t="s">
        <v>2380</v>
      </c>
      <c r="T1289" t="s">
        <v>2380</v>
      </c>
      <c r="U1289">
        <v>1</v>
      </c>
    </row>
    <row r="1290" spans="1:21" x14ac:dyDescent="0.3">
      <c r="A1290" t="s">
        <v>1083</v>
      </c>
      <c r="B1290">
        <v>33.155000000000001</v>
      </c>
      <c r="C1290">
        <v>8.3800000000000008</v>
      </c>
      <c r="D1290" t="s">
        <v>2381</v>
      </c>
      <c r="E1290" t="s">
        <v>2380</v>
      </c>
      <c r="F1290" t="s">
        <v>2380</v>
      </c>
      <c r="G1290">
        <v>0</v>
      </c>
      <c r="H1290" t="s">
        <v>2380</v>
      </c>
      <c r="L1290" t="s">
        <v>1083</v>
      </c>
      <c r="M1290" t="str">
        <f t="shared" si="80"/>
        <v>Yes</v>
      </c>
      <c r="N1290" t="str">
        <f t="shared" si="81"/>
        <v>No</v>
      </c>
      <c r="O1290">
        <v>33.155000000000001</v>
      </c>
      <c r="P1290" t="str">
        <f t="shared" si="82"/>
        <v>Obesity</v>
      </c>
      <c r="Q1290">
        <v>8.3800000000000008</v>
      </c>
      <c r="R1290" t="str">
        <f t="shared" si="83"/>
        <v>Diabetes</v>
      </c>
      <c r="S1290" t="s">
        <v>2380</v>
      </c>
      <c r="T1290" t="s">
        <v>2380</v>
      </c>
      <c r="U1290">
        <v>0</v>
      </c>
    </row>
    <row r="1291" spans="1:21" x14ac:dyDescent="0.3">
      <c r="A1291" t="s">
        <v>1082</v>
      </c>
      <c r="B1291">
        <v>24.32</v>
      </c>
      <c r="C1291">
        <v>11.56</v>
      </c>
      <c r="D1291" t="s">
        <v>2381</v>
      </c>
      <c r="E1291" t="s">
        <v>2380</v>
      </c>
      <c r="F1291" t="s">
        <v>2380</v>
      </c>
      <c r="G1291">
        <v>1</v>
      </c>
      <c r="H1291" t="s">
        <v>2380</v>
      </c>
      <c r="L1291" t="s">
        <v>1082</v>
      </c>
      <c r="M1291" t="str">
        <f t="shared" si="80"/>
        <v>Yes</v>
      </c>
      <c r="N1291" t="str">
        <f t="shared" si="81"/>
        <v>No</v>
      </c>
      <c r="O1291">
        <v>24.32</v>
      </c>
      <c r="P1291" t="str">
        <f t="shared" si="82"/>
        <v>Normal Weight</v>
      </c>
      <c r="Q1291">
        <v>11.56</v>
      </c>
      <c r="R1291" t="str">
        <f t="shared" si="83"/>
        <v>Diabetes</v>
      </c>
      <c r="S1291" t="s">
        <v>2380</v>
      </c>
      <c r="T1291" t="s">
        <v>2380</v>
      </c>
      <c r="U1291">
        <v>1</v>
      </c>
    </row>
    <row r="1292" spans="1:21" x14ac:dyDescent="0.3">
      <c r="A1292" t="s">
        <v>1081</v>
      </c>
      <c r="B1292">
        <v>36.299999999999997</v>
      </c>
      <c r="C1292">
        <v>4.6100000000000003</v>
      </c>
      <c r="D1292" t="s">
        <v>2380</v>
      </c>
      <c r="E1292" t="s">
        <v>2380</v>
      </c>
      <c r="F1292" t="s">
        <v>2380</v>
      </c>
      <c r="G1292">
        <v>0</v>
      </c>
      <c r="H1292" t="s">
        <v>2380</v>
      </c>
      <c r="L1292" t="s">
        <v>1081</v>
      </c>
      <c r="M1292" t="str">
        <f t="shared" si="80"/>
        <v>No</v>
      </c>
      <c r="N1292" t="str">
        <f t="shared" si="81"/>
        <v>No</v>
      </c>
      <c r="O1292">
        <v>36.299999999999997</v>
      </c>
      <c r="P1292" t="str">
        <f t="shared" si="82"/>
        <v>Obesity</v>
      </c>
      <c r="Q1292">
        <v>4.6100000000000003</v>
      </c>
      <c r="R1292" t="str">
        <f t="shared" si="83"/>
        <v>Normal</v>
      </c>
      <c r="S1292" t="s">
        <v>2380</v>
      </c>
      <c r="T1292" t="s">
        <v>2380</v>
      </c>
      <c r="U1292">
        <v>0</v>
      </c>
    </row>
    <row r="1293" spans="1:21" x14ac:dyDescent="0.3">
      <c r="A1293" t="s">
        <v>1080</v>
      </c>
      <c r="B1293">
        <v>34.4</v>
      </c>
      <c r="C1293">
        <v>4.95</v>
      </c>
      <c r="D1293" t="s">
        <v>2380</v>
      </c>
      <c r="E1293" t="s">
        <v>2380</v>
      </c>
      <c r="F1293" t="s">
        <v>2382</v>
      </c>
      <c r="G1293">
        <v>1</v>
      </c>
      <c r="H1293" t="s">
        <v>2380</v>
      </c>
      <c r="L1293" t="s">
        <v>1080</v>
      </c>
      <c r="M1293" t="str">
        <f t="shared" si="80"/>
        <v>No</v>
      </c>
      <c r="N1293" t="str">
        <f t="shared" si="81"/>
        <v>No</v>
      </c>
      <c r="O1293">
        <v>34.4</v>
      </c>
      <c r="P1293" t="str">
        <f t="shared" si="82"/>
        <v>Obesity</v>
      </c>
      <c r="Q1293">
        <v>4.95</v>
      </c>
      <c r="R1293" t="str">
        <f t="shared" si="83"/>
        <v>Normal</v>
      </c>
      <c r="S1293" t="s">
        <v>2380</v>
      </c>
      <c r="T1293" t="s">
        <v>2382</v>
      </c>
      <c r="U1293">
        <v>1</v>
      </c>
    </row>
    <row r="1294" spans="1:21" x14ac:dyDescent="0.3">
      <c r="A1294" t="s">
        <v>1079</v>
      </c>
      <c r="B1294">
        <v>30.9</v>
      </c>
      <c r="C1294">
        <v>5.04</v>
      </c>
      <c r="D1294" t="s">
        <v>2380</v>
      </c>
      <c r="E1294" t="s">
        <v>2380</v>
      </c>
      <c r="F1294" t="s">
        <v>2380</v>
      </c>
      <c r="G1294">
        <v>0</v>
      </c>
      <c r="H1294" t="s">
        <v>2380</v>
      </c>
      <c r="L1294" t="s">
        <v>1079</v>
      </c>
      <c r="M1294" t="str">
        <f t="shared" si="80"/>
        <v>No</v>
      </c>
      <c r="N1294" t="str">
        <f t="shared" si="81"/>
        <v>No</v>
      </c>
      <c r="O1294">
        <v>30.9</v>
      </c>
      <c r="P1294" t="str">
        <f t="shared" si="82"/>
        <v>Obesity</v>
      </c>
      <c r="Q1294">
        <v>5.04</v>
      </c>
      <c r="R1294" t="str">
        <f t="shared" si="83"/>
        <v>Normal</v>
      </c>
      <c r="S1294" t="s">
        <v>2380</v>
      </c>
      <c r="T1294" t="s">
        <v>2380</v>
      </c>
      <c r="U1294">
        <v>0</v>
      </c>
    </row>
    <row r="1295" spans="1:21" x14ac:dyDescent="0.3">
      <c r="A1295" t="s">
        <v>1078</v>
      </c>
      <c r="B1295">
        <v>28.6</v>
      </c>
      <c r="C1295">
        <v>5.42</v>
      </c>
      <c r="D1295" t="s">
        <v>2380</v>
      </c>
      <c r="E1295" t="s">
        <v>2380</v>
      </c>
      <c r="F1295" t="s">
        <v>2380</v>
      </c>
      <c r="G1295">
        <v>0</v>
      </c>
      <c r="H1295" t="s">
        <v>2380</v>
      </c>
      <c r="L1295" t="s">
        <v>1078</v>
      </c>
      <c r="M1295" t="str">
        <f t="shared" si="80"/>
        <v>No</v>
      </c>
      <c r="N1295" t="str">
        <f t="shared" si="81"/>
        <v>No</v>
      </c>
      <c r="O1295">
        <v>28.6</v>
      </c>
      <c r="P1295" t="str">
        <f t="shared" si="82"/>
        <v>Over Weight</v>
      </c>
      <c r="Q1295">
        <v>5.42</v>
      </c>
      <c r="R1295" t="str">
        <f t="shared" si="83"/>
        <v>Normal</v>
      </c>
      <c r="S1295" t="s">
        <v>2380</v>
      </c>
      <c r="T1295" t="s">
        <v>2380</v>
      </c>
      <c r="U1295">
        <v>0</v>
      </c>
    </row>
    <row r="1296" spans="1:21" x14ac:dyDescent="0.3">
      <c r="A1296" t="s">
        <v>1077</v>
      </c>
      <c r="B1296">
        <v>27.83</v>
      </c>
      <c r="C1296">
        <v>5.39</v>
      </c>
      <c r="D1296" t="s">
        <v>2380</v>
      </c>
      <c r="E1296" t="s">
        <v>2380</v>
      </c>
      <c r="F1296" t="s">
        <v>2380</v>
      </c>
      <c r="G1296">
        <v>0</v>
      </c>
      <c r="H1296" t="s">
        <v>2380</v>
      </c>
      <c r="L1296" t="s">
        <v>1077</v>
      </c>
      <c r="M1296" t="str">
        <f t="shared" si="80"/>
        <v>No</v>
      </c>
      <c r="N1296" t="str">
        <f t="shared" si="81"/>
        <v>No</v>
      </c>
      <c r="O1296">
        <v>27.83</v>
      </c>
      <c r="P1296" t="str">
        <f t="shared" si="82"/>
        <v>Over Weight</v>
      </c>
      <c r="Q1296">
        <v>5.39</v>
      </c>
      <c r="R1296" t="str">
        <f t="shared" si="83"/>
        <v>Normal</v>
      </c>
      <c r="S1296" t="s">
        <v>2380</v>
      </c>
      <c r="T1296" t="s">
        <v>2380</v>
      </c>
      <c r="U1296">
        <v>0</v>
      </c>
    </row>
    <row r="1297" spans="1:21" x14ac:dyDescent="0.3">
      <c r="A1297" t="s">
        <v>1076</v>
      </c>
      <c r="B1297">
        <v>39.64</v>
      </c>
      <c r="C1297">
        <v>6</v>
      </c>
      <c r="D1297" t="s">
        <v>2380</v>
      </c>
      <c r="E1297" t="s">
        <v>2380</v>
      </c>
      <c r="F1297" t="s">
        <v>2382</v>
      </c>
      <c r="G1297">
        <v>1</v>
      </c>
      <c r="H1297" t="s">
        <v>2380</v>
      </c>
      <c r="L1297" t="s">
        <v>1076</v>
      </c>
      <c r="M1297" t="str">
        <f t="shared" si="80"/>
        <v>No</v>
      </c>
      <c r="N1297" t="str">
        <f t="shared" si="81"/>
        <v>No</v>
      </c>
      <c r="O1297">
        <v>39.64</v>
      </c>
      <c r="P1297" t="str">
        <f t="shared" si="82"/>
        <v>Obesity</v>
      </c>
      <c r="Q1297">
        <v>6</v>
      </c>
      <c r="R1297" t="str">
        <f t="shared" si="83"/>
        <v>Prediabetes</v>
      </c>
      <c r="S1297" t="s">
        <v>2380</v>
      </c>
      <c r="T1297" t="s">
        <v>2382</v>
      </c>
      <c r="U1297">
        <v>1</v>
      </c>
    </row>
    <row r="1298" spans="1:21" x14ac:dyDescent="0.3">
      <c r="A1298" t="s">
        <v>1075</v>
      </c>
      <c r="B1298">
        <v>38.479999999999997</v>
      </c>
      <c r="C1298">
        <v>6.02</v>
      </c>
      <c r="D1298" t="s">
        <v>2380</v>
      </c>
      <c r="E1298" t="s">
        <v>2380</v>
      </c>
      <c r="F1298" t="s">
        <v>2380</v>
      </c>
      <c r="G1298">
        <v>1</v>
      </c>
      <c r="H1298" t="s">
        <v>2380</v>
      </c>
      <c r="L1298" t="s">
        <v>1075</v>
      </c>
      <c r="M1298" t="str">
        <f t="shared" si="80"/>
        <v>No</v>
      </c>
      <c r="N1298" t="str">
        <f t="shared" si="81"/>
        <v>No</v>
      </c>
      <c r="O1298">
        <v>38.479999999999997</v>
      </c>
      <c r="P1298" t="str">
        <f t="shared" si="82"/>
        <v>Obesity</v>
      </c>
      <c r="Q1298">
        <v>6.02</v>
      </c>
      <c r="R1298" t="str">
        <f t="shared" si="83"/>
        <v>Prediabetes</v>
      </c>
      <c r="S1298" t="s">
        <v>2380</v>
      </c>
      <c r="T1298" t="s">
        <v>2380</v>
      </c>
      <c r="U1298">
        <v>1</v>
      </c>
    </row>
    <row r="1299" spans="1:21" x14ac:dyDescent="0.3">
      <c r="A1299" t="s">
        <v>1074</v>
      </c>
      <c r="B1299">
        <v>36.200000000000003</v>
      </c>
      <c r="C1299">
        <v>4.62</v>
      </c>
      <c r="D1299" t="s">
        <v>2380</v>
      </c>
      <c r="E1299" t="s">
        <v>2380</v>
      </c>
      <c r="F1299" t="s">
        <v>2380</v>
      </c>
      <c r="G1299">
        <v>2</v>
      </c>
      <c r="H1299" t="s">
        <v>2380</v>
      </c>
      <c r="L1299" t="s">
        <v>1074</v>
      </c>
      <c r="M1299" t="str">
        <f t="shared" si="80"/>
        <v>No</v>
      </c>
      <c r="N1299" t="str">
        <f t="shared" si="81"/>
        <v>No</v>
      </c>
      <c r="O1299">
        <v>36.200000000000003</v>
      </c>
      <c r="P1299" t="str">
        <f t="shared" si="82"/>
        <v>Obesity</v>
      </c>
      <c r="Q1299">
        <v>4.62</v>
      </c>
      <c r="R1299" t="str">
        <f t="shared" si="83"/>
        <v>Normal</v>
      </c>
      <c r="S1299" t="s">
        <v>2380</v>
      </c>
      <c r="T1299" t="s">
        <v>2380</v>
      </c>
      <c r="U1299">
        <v>2</v>
      </c>
    </row>
    <row r="1300" spans="1:21" x14ac:dyDescent="0.3">
      <c r="A1300" t="s">
        <v>1073</v>
      </c>
      <c r="B1300">
        <v>27.13</v>
      </c>
      <c r="C1300">
        <v>5.59</v>
      </c>
      <c r="D1300" t="s">
        <v>2380</v>
      </c>
      <c r="E1300" t="s">
        <v>2380</v>
      </c>
      <c r="F1300" t="s">
        <v>2380</v>
      </c>
      <c r="G1300">
        <v>1</v>
      </c>
      <c r="H1300" t="s">
        <v>2380</v>
      </c>
      <c r="L1300" t="s">
        <v>1073</v>
      </c>
      <c r="M1300" t="str">
        <f t="shared" si="80"/>
        <v>No</v>
      </c>
      <c r="N1300" t="str">
        <f t="shared" si="81"/>
        <v>No</v>
      </c>
      <c r="O1300">
        <v>27.13</v>
      </c>
      <c r="P1300" t="str">
        <f t="shared" si="82"/>
        <v>Over Weight</v>
      </c>
      <c r="Q1300">
        <v>5.59</v>
      </c>
      <c r="R1300" t="str">
        <f t="shared" si="83"/>
        <v>Normal</v>
      </c>
      <c r="S1300" t="s">
        <v>2380</v>
      </c>
      <c r="T1300" t="s">
        <v>2380</v>
      </c>
      <c r="U1300">
        <v>1</v>
      </c>
    </row>
    <row r="1301" spans="1:21" x14ac:dyDescent="0.3">
      <c r="A1301" t="s">
        <v>1072</v>
      </c>
      <c r="B1301">
        <v>20.75</v>
      </c>
      <c r="C1301">
        <v>5.18</v>
      </c>
      <c r="D1301" t="s">
        <v>2381</v>
      </c>
      <c r="E1301" t="s">
        <v>2380</v>
      </c>
      <c r="F1301" t="s">
        <v>2380</v>
      </c>
      <c r="G1301">
        <v>2</v>
      </c>
      <c r="H1301" t="s">
        <v>2380</v>
      </c>
      <c r="L1301" t="s">
        <v>1072</v>
      </c>
      <c r="M1301" t="str">
        <f t="shared" si="80"/>
        <v>Yes</v>
      </c>
      <c r="N1301" t="str">
        <f t="shared" si="81"/>
        <v>No</v>
      </c>
      <c r="O1301">
        <v>20.75</v>
      </c>
      <c r="P1301" t="str">
        <f t="shared" si="82"/>
        <v>Normal Weight</v>
      </c>
      <c r="Q1301">
        <v>5.18</v>
      </c>
      <c r="R1301" t="str">
        <f t="shared" si="83"/>
        <v>Normal</v>
      </c>
      <c r="S1301" t="s">
        <v>2380</v>
      </c>
      <c r="T1301" t="s">
        <v>2380</v>
      </c>
      <c r="U1301">
        <v>2</v>
      </c>
    </row>
    <row r="1302" spans="1:21" x14ac:dyDescent="0.3">
      <c r="A1302" t="s">
        <v>1071</v>
      </c>
      <c r="B1302">
        <v>26.6</v>
      </c>
      <c r="C1302">
        <v>6.29</v>
      </c>
      <c r="D1302" t="s">
        <v>2380</v>
      </c>
      <c r="E1302" t="s">
        <v>2380</v>
      </c>
      <c r="F1302" t="s">
        <v>2380</v>
      </c>
      <c r="G1302">
        <v>2</v>
      </c>
      <c r="H1302" t="s">
        <v>2380</v>
      </c>
      <c r="L1302" t="s">
        <v>1071</v>
      </c>
      <c r="M1302" t="str">
        <f t="shared" si="80"/>
        <v>No</v>
      </c>
      <c r="N1302" t="str">
        <f t="shared" si="81"/>
        <v>No</v>
      </c>
      <c r="O1302">
        <v>26.6</v>
      </c>
      <c r="P1302" t="str">
        <f t="shared" si="82"/>
        <v>Over Weight</v>
      </c>
      <c r="Q1302">
        <v>6.29</v>
      </c>
      <c r="R1302" t="str">
        <f t="shared" si="83"/>
        <v>Prediabetes</v>
      </c>
      <c r="S1302" t="s">
        <v>2380</v>
      </c>
      <c r="T1302" t="s">
        <v>2380</v>
      </c>
      <c r="U1302">
        <v>2</v>
      </c>
    </row>
    <row r="1303" spans="1:21" x14ac:dyDescent="0.3">
      <c r="A1303" t="s">
        <v>1070</v>
      </c>
      <c r="B1303">
        <v>25.3</v>
      </c>
      <c r="C1303">
        <v>4.49</v>
      </c>
      <c r="D1303" t="s">
        <v>2380</v>
      </c>
      <c r="E1303" t="s">
        <v>2380</v>
      </c>
      <c r="F1303" t="s">
        <v>2380</v>
      </c>
      <c r="G1303">
        <v>2</v>
      </c>
      <c r="H1303" t="s">
        <v>2380</v>
      </c>
      <c r="L1303" t="s">
        <v>1070</v>
      </c>
      <c r="M1303" t="str">
        <f t="shared" si="80"/>
        <v>No</v>
      </c>
      <c r="N1303" t="str">
        <f t="shared" si="81"/>
        <v>No</v>
      </c>
      <c r="O1303">
        <v>25.3</v>
      </c>
      <c r="P1303" t="str">
        <f t="shared" si="82"/>
        <v>Over Weight</v>
      </c>
      <c r="Q1303">
        <v>4.49</v>
      </c>
      <c r="R1303" t="str">
        <f t="shared" si="83"/>
        <v>Normal</v>
      </c>
      <c r="S1303" t="s">
        <v>2380</v>
      </c>
      <c r="T1303" t="s">
        <v>2380</v>
      </c>
      <c r="U1303">
        <v>2</v>
      </c>
    </row>
    <row r="1304" spans="1:21" x14ac:dyDescent="0.3">
      <c r="A1304" t="s">
        <v>1069</v>
      </c>
      <c r="B1304">
        <v>18.84</v>
      </c>
      <c r="C1304">
        <v>11.82</v>
      </c>
      <c r="D1304" t="s">
        <v>2381</v>
      </c>
      <c r="E1304" t="s">
        <v>2380</v>
      </c>
      <c r="F1304" t="s">
        <v>2382</v>
      </c>
      <c r="G1304">
        <v>1</v>
      </c>
      <c r="H1304" t="s">
        <v>2380</v>
      </c>
      <c r="L1304" t="s">
        <v>1069</v>
      </c>
      <c r="M1304" t="str">
        <f t="shared" si="80"/>
        <v>Yes</v>
      </c>
      <c r="N1304" t="str">
        <f t="shared" si="81"/>
        <v>No</v>
      </c>
      <c r="O1304">
        <v>18.84</v>
      </c>
      <c r="P1304" t="str">
        <f t="shared" si="82"/>
        <v>Normal Weight</v>
      </c>
      <c r="Q1304">
        <v>11.82</v>
      </c>
      <c r="R1304" t="str">
        <f t="shared" si="83"/>
        <v>Diabetes</v>
      </c>
      <c r="S1304" t="s">
        <v>2380</v>
      </c>
      <c r="T1304" t="s">
        <v>2382</v>
      </c>
      <c r="U1304">
        <v>1</v>
      </c>
    </row>
    <row r="1305" spans="1:21" x14ac:dyDescent="0.3">
      <c r="A1305" t="s">
        <v>1068</v>
      </c>
      <c r="B1305">
        <v>19.57</v>
      </c>
      <c r="C1305">
        <v>7.41</v>
      </c>
      <c r="D1305" t="s">
        <v>2381</v>
      </c>
      <c r="E1305" t="s">
        <v>2380</v>
      </c>
      <c r="F1305" t="s">
        <v>2380</v>
      </c>
      <c r="G1305">
        <v>1</v>
      </c>
      <c r="H1305" t="s">
        <v>2380</v>
      </c>
      <c r="L1305" t="s">
        <v>1068</v>
      </c>
      <c r="M1305" t="str">
        <f t="shared" si="80"/>
        <v>Yes</v>
      </c>
      <c r="N1305" t="str">
        <f t="shared" si="81"/>
        <v>No</v>
      </c>
      <c r="O1305">
        <v>19.57</v>
      </c>
      <c r="P1305" t="str">
        <f t="shared" si="82"/>
        <v>Normal Weight</v>
      </c>
      <c r="Q1305">
        <v>7.41</v>
      </c>
      <c r="R1305" t="str">
        <f t="shared" si="83"/>
        <v>Diabetes</v>
      </c>
      <c r="S1305" t="s">
        <v>2380</v>
      </c>
      <c r="T1305" t="s">
        <v>2380</v>
      </c>
      <c r="U1305">
        <v>1</v>
      </c>
    </row>
    <row r="1306" spans="1:21" x14ac:dyDescent="0.3">
      <c r="A1306" t="s">
        <v>1067</v>
      </c>
      <c r="B1306">
        <v>30.495000000000001</v>
      </c>
      <c r="C1306">
        <v>5.97</v>
      </c>
      <c r="D1306" t="s">
        <v>2380</v>
      </c>
      <c r="E1306" t="s">
        <v>2380</v>
      </c>
      <c r="F1306" t="s">
        <v>2380</v>
      </c>
      <c r="G1306">
        <v>0</v>
      </c>
      <c r="H1306" t="s">
        <v>2380</v>
      </c>
      <c r="L1306" t="s">
        <v>1067</v>
      </c>
      <c r="M1306" t="str">
        <f t="shared" si="80"/>
        <v>No</v>
      </c>
      <c r="N1306" t="str">
        <f t="shared" si="81"/>
        <v>No</v>
      </c>
      <c r="O1306">
        <v>30.495000000000001</v>
      </c>
      <c r="P1306" t="str">
        <f t="shared" si="82"/>
        <v>Obesity</v>
      </c>
      <c r="Q1306">
        <v>5.97</v>
      </c>
      <c r="R1306" t="str">
        <f t="shared" si="83"/>
        <v>Prediabetes</v>
      </c>
      <c r="S1306" t="s">
        <v>2380</v>
      </c>
      <c r="T1306" t="s">
        <v>2380</v>
      </c>
      <c r="U1306">
        <v>0</v>
      </c>
    </row>
    <row r="1307" spans="1:21" x14ac:dyDescent="0.3">
      <c r="A1307" t="s">
        <v>1066</v>
      </c>
      <c r="B1307">
        <v>30.114999999999998</v>
      </c>
      <c r="C1307">
        <v>5.74</v>
      </c>
      <c r="D1307" t="s">
        <v>2380</v>
      </c>
      <c r="E1307" t="s">
        <v>2380</v>
      </c>
      <c r="F1307" t="s">
        <v>2382</v>
      </c>
      <c r="G1307">
        <v>1</v>
      </c>
      <c r="H1307" t="s">
        <v>2380</v>
      </c>
      <c r="L1307" t="s">
        <v>1066</v>
      </c>
      <c r="M1307" t="str">
        <f t="shared" si="80"/>
        <v>No</v>
      </c>
      <c r="N1307" t="str">
        <f t="shared" si="81"/>
        <v>No</v>
      </c>
      <c r="O1307">
        <v>30.114999999999998</v>
      </c>
      <c r="P1307" t="str">
        <f t="shared" si="82"/>
        <v>Obesity</v>
      </c>
      <c r="Q1307">
        <v>5.74</v>
      </c>
      <c r="R1307" t="str">
        <f t="shared" si="83"/>
        <v>Prediabetes</v>
      </c>
      <c r="S1307" t="s">
        <v>2380</v>
      </c>
      <c r="T1307" t="s">
        <v>2382</v>
      </c>
      <c r="U1307">
        <v>1</v>
      </c>
    </row>
    <row r="1308" spans="1:21" x14ac:dyDescent="0.3">
      <c r="A1308" t="s">
        <v>1065</v>
      </c>
      <c r="B1308">
        <v>24.78</v>
      </c>
      <c r="C1308">
        <v>9.85</v>
      </c>
      <c r="D1308" t="s">
        <v>2380</v>
      </c>
      <c r="E1308" t="s">
        <v>2380</v>
      </c>
      <c r="F1308" t="s">
        <v>2380</v>
      </c>
      <c r="G1308">
        <v>0</v>
      </c>
      <c r="H1308" t="s">
        <v>2380</v>
      </c>
      <c r="L1308" t="s">
        <v>1065</v>
      </c>
      <c r="M1308" t="str">
        <f t="shared" si="80"/>
        <v>No</v>
      </c>
      <c r="N1308" t="str">
        <f t="shared" si="81"/>
        <v>No</v>
      </c>
      <c r="O1308">
        <v>24.78</v>
      </c>
      <c r="P1308" t="str">
        <f t="shared" si="82"/>
        <v>Normal Weight</v>
      </c>
      <c r="Q1308">
        <v>9.85</v>
      </c>
      <c r="R1308" t="str">
        <f t="shared" si="83"/>
        <v>Diabetes</v>
      </c>
      <c r="S1308" t="s">
        <v>2380</v>
      </c>
      <c r="T1308" t="s">
        <v>2380</v>
      </c>
      <c r="U1308">
        <v>0</v>
      </c>
    </row>
    <row r="1309" spans="1:21" x14ac:dyDescent="0.3">
      <c r="A1309" t="s">
        <v>1064</v>
      </c>
      <c r="B1309">
        <v>24.77</v>
      </c>
      <c r="C1309">
        <v>7.59</v>
      </c>
      <c r="D1309" t="s">
        <v>2380</v>
      </c>
      <c r="E1309" t="s">
        <v>2380</v>
      </c>
      <c r="F1309" t="s">
        <v>2380</v>
      </c>
      <c r="G1309">
        <v>0</v>
      </c>
      <c r="H1309" t="s">
        <v>2380</v>
      </c>
      <c r="L1309" t="s">
        <v>1064</v>
      </c>
      <c r="M1309" t="str">
        <f t="shared" si="80"/>
        <v>No</v>
      </c>
      <c r="N1309" t="str">
        <f t="shared" si="81"/>
        <v>No</v>
      </c>
      <c r="O1309">
        <v>24.77</v>
      </c>
      <c r="P1309" t="str">
        <f t="shared" si="82"/>
        <v>Normal Weight</v>
      </c>
      <c r="Q1309">
        <v>7.59</v>
      </c>
      <c r="R1309" t="str">
        <f t="shared" si="83"/>
        <v>Diabetes</v>
      </c>
      <c r="S1309" t="s">
        <v>2380</v>
      </c>
      <c r="T1309" t="s">
        <v>2380</v>
      </c>
      <c r="U1309">
        <v>0</v>
      </c>
    </row>
    <row r="1310" spans="1:21" x14ac:dyDescent="0.3">
      <c r="A1310" t="s">
        <v>1063</v>
      </c>
      <c r="B1310">
        <v>16.579999999999998</v>
      </c>
      <c r="C1310">
        <v>6.98</v>
      </c>
      <c r="D1310" t="s">
        <v>2381</v>
      </c>
      <c r="E1310" t="s">
        <v>2380</v>
      </c>
      <c r="F1310" t="s">
        <v>2382</v>
      </c>
      <c r="G1310">
        <v>1</v>
      </c>
      <c r="H1310" t="s">
        <v>2380</v>
      </c>
      <c r="L1310" t="s">
        <v>1063</v>
      </c>
      <c r="M1310" t="str">
        <f t="shared" si="80"/>
        <v>Yes</v>
      </c>
      <c r="N1310" t="str">
        <f t="shared" si="81"/>
        <v>No</v>
      </c>
      <c r="O1310">
        <v>16.579999999999998</v>
      </c>
      <c r="P1310" t="str">
        <f t="shared" si="82"/>
        <v>Under Weight</v>
      </c>
      <c r="Q1310">
        <v>6.98</v>
      </c>
      <c r="R1310" t="str">
        <f t="shared" si="83"/>
        <v>Diabetes</v>
      </c>
      <c r="S1310" t="s">
        <v>2380</v>
      </c>
      <c r="T1310" t="s">
        <v>2382</v>
      </c>
      <c r="U1310">
        <v>1</v>
      </c>
    </row>
    <row r="1311" spans="1:21" x14ac:dyDescent="0.3">
      <c r="A1311" t="s">
        <v>1062</v>
      </c>
      <c r="B1311">
        <v>38.17</v>
      </c>
      <c r="C1311">
        <v>4.7300000000000004</v>
      </c>
      <c r="D1311" t="s">
        <v>2381</v>
      </c>
      <c r="E1311" t="s">
        <v>2380</v>
      </c>
      <c r="F1311" t="s">
        <v>2380</v>
      </c>
      <c r="G1311">
        <v>0</v>
      </c>
      <c r="H1311" t="s">
        <v>2380</v>
      </c>
      <c r="L1311" t="s">
        <v>1062</v>
      </c>
      <c r="M1311" t="str">
        <f t="shared" si="80"/>
        <v>Yes</v>
      </c>
      <c r="N1311" t="str">
        <f t="shared" si="81"/>
        <v>No</v>
      </c>
      <c r="O1311">
        <v>38.17</v>
      </c>
      <c r="P1311" t="str">
        <f t="shared" si="82"/>
        <v>Obesity</v>
      </c>
      <c r="Q1311">
        <v>4.7300000000000004</v>
      </c>
      <c r="R1311" t="str">
        <f t="shared" si="83"/>
        <v>Normal</v>
      </c>
      <c r="S1311" t="s">
        <v>2380</v>
      </c>
      <c r="T1311" t="s">
        <v>2380</v>
      </c>
      <c r="U1311">
        <v>0</v>
      </c>
    </row>
    <row r="1312" spans="1:21" x14ac:dyDescent="0.3">
      <c r="A1312" t="s">
        <v>1061</v>
      </c>
      <c r="B1312">
        <v>39.424999999999997</v>
      </c>
      <c r="C1312">
        <v>4.76</v>
      </c>
      <c r="D1312" t="s">
        <v>2381</v>
      </c>
      <c r="E1312" t="s">
        <v>2380</v>
      </c>
      <c r="F1312" t="s">
        <v>2380</v>
      </c>
      <c r="G1312">
        <v>0</v>
      </c>
      <c r="H1312" t="s">
        <v>2380</v>
      </c>
      <c r="L1312" t="s">
        <v>1061</v>
      </c>
      <c r="M1312" t="str">
        <f t="shared" si="80"/>
        <v>Yes</v>
      </c>
      <c r="N1312" t="str">
        <f t="shared" si="81"/>
        <v>No</v>
      </c>
      <c r="O1312">
        <v>39.424999999999997</v>
      </c>
      <c r="P1312" t="str">
        <f t="shared" si="82"/>
        <v>Obesity</v>
      </c>
      <c r="Q1312">
        <v>4.76</v>
      </c>
      <c r="R1312" t="str">
        <f t="shared" si="83"/>
        <v>Normal</v>
      </c>
      <c r="S1312" t="s">
        <v>2380</v>
      </c>
      <c r="T1312" t="s">
        <v>2380</v>
      </c>
      <c r="U1312">
        <v>0</v>
      </c>
    </row>
    <row r="1313" spans="1:21" x14ac:dyDescent="0.3">
      <c r="A1313" t="s">
        <v>1060</v>
      </c>
      <c r="B1313">
        <v>33.44</v>
      </c>
      <c r="C1313">
        <v>6.24</v>
      </c>
      <c r="D1313" t="s">
        <v>2381</v>
      </c>
      <c r="E1313" t="s">
        <v>2380</v>
      </c>
      <c r="F1313" t="s">
        <v>2380</v>
      </c>
      <c r="G1313">
        <v>0</v>
      </c>
      <c r="H1313" t="s">
        <v>2380</v>
      </c>
      <c r="L1313" t="s">
        <v>1060</v>
      </c>
      <c r="M1313" t="str">
        <f t="shared" si="80"/>
        <v>Yes</v>
      </c>
      <c r="N1313" t="str">
        <f t="shared" si="81"/>
        <v>No</v>
      </c>
      <c r="O1313">
        <v>33.44</v>
      </c>
      <c r="P1313" t="str">
        <f t="shared" si="82"/>
        <v>Obesity</v>
      </c>
      <c r="Q1313">
        <v>6.24</v>
      </c>
      <c r="R1313" t="str">
        <f t="shared" si="83"/>
        <v>Prediabetes</v>
      </c>
      <c r="S1313" t="s">
        <v>2380</v>
      </c>
      <c r="T1313" t="s">
        <v>2380</v>
      </c>
      <c r="U1313">
        <v>0</v>
      </c>
    </row>
    <row r="1314" spans="1:21" x14ac:dyDescent="0.3">
      <c r="A1314" t="s">
        <v>1059</v>
      </c>
      <c r="B1314">
        <v>33.344999999999999</v>
      </c>
      <c r="C1314">
        <v>5.44</v>
      </c>
      <c r="D1314" t="s">
        <v>2381</v>
      </c>
      <c r="E1314" t="s">
        <v>2380</v>
      </c>
      <c r="F1314" t="s">
        <v>2380</v>
      </c>
      <c r="G1314">
        <v>0</v>
      </c>
      <c r="H1314" t="s">
        <v>2380</v>
      </c>
      <c r="L1314" t="s">
        <v>1059</v>
      </c>
      <c r="M1314" t="str">
        <f t="shared" si="80"/>
        <v>Yes</v>
      </c>
      <c r="N1314" t="str">
        <f t="shared" si="81"/>
        <v>No</v>
      </c>
      <c r="O1314">
        <v>33.344999999999999</v>
      </c>
      <c r="P1314" t="str">
        <f t="shared" si="82"/>
        <v>Obesity</v>
      </c>
      <c r="Q1314">
        <v>5.44</v>
      </c>
      <c r="R1314" t="str">
        <f t="shared" si="83"/>
        <v>Normal</v>
      </c>
      <c r="S1314" t="s">
        <v>2380</v>
      </c>
      <c r="T1314" t="s">
        <v>2380</v>
      </c>
      <c r="U1314">
        <v>0</v>
      </c>
    </row>
    <row r="1315" spans="1:21" x14ac:dyDescent="0.3">
      <c r="A1315" t="s">
        <v>1058</v>
      </c>
      <c r="B1315">
        <v>38.79</v>
      </c>
      <c r="C1315">
        <v>5.08</v>
      </c>
      <c r="D1315" t="s">
        <v>2380</v>
      </c>
      <c r="E1315" t="s">
        <v>2380</v>
      </c>
      <c r="F1315" t="s">
        <v>2382</v>
      </c>
      <c r="G1315">
        <v>1</v>
      </c>
      <c r="H1315" t="s">
        <v>2380</v>
      </c>
      <c r="L1315" t="s">
        <v>1058</v>
      </c>
      <c r="M1315" t="str">
        <f t="shared" si="80"/>
        <v>No</v>
      </c>
      <c r="N1315" t="str">
        <f t="shared" si="81"/>
        <v>No</v>
      </c>
      <c r="O1315">
        <v>38.79</v>
      </c>
      <c r="P1315" t="str">
        <f t="shared" si="82"/>
        <v>Obesity</v>
      </c>
      <c r="Q1315">
        <v>5.08</v>
      </c>
      <c r="R1315" t="str">
        <f t="shared" si="83"/>
        <v>Normal</v>
      </c>
      <c r="S1315" t="s">
        <v>2380</v>
      </c>
      <c r="T1315" t="s">
        <v>2382</v>
      </c>
      <c r="U1315">
        <v>1</v>
      </c>
    </row>
    <row r="1316" spans="1:21" x14ac:dyDescent="0.3">
      <c r="A1316" t="s">
        <v>1057</v>
      </c>
      <c r="B1316">
        <v>30.684999999999999</v>
      </c>
      <c r="C1316">
        <v>4.87</v>
      </c>
      <c r="D1316" t="s">
        <v>2380</v>
      </c>
      <c r="E1316" t="s">
        <v>2380</v>
      </c>
      <c r="F1316" t="s">
        <v>2382</v>
      </c>
      <c r="G1316">
        <v>1</v>
      </c>
      <c r="H1316" t="s">
        <v>2380</v>
      </c>
      <c r="L1316" t="s">
        <v>1057</v>
      </c>
      <c r="M1316" t="str">
        <f t="shared" si="80"/>
        <v>No</v>
      </c>
      <c r="N1316" t="str">
        <f t="shared" si="81"/>
        <v>No</v>
      </c>
      <c r="O1316">
        <v>30.684999999999999</v>
      </c>
      <c r="P1316" t="str">
        <f t="shared" si="82"/>
        <v>Obesity</v>
      </c>
      <c r="Q1316">
        <v>4.87</v>
      </c>
      <c r="R1316" t="str">
        <f t="shared" si="83"/>
        <v>Normal</v>
      </c>
      <c r="S1316" t="s">
        <v>2380</v>
      </c>
      <c r="T1316" t="s">
        <v>2382</v>
      </c>
      <c r="U1316">
        <v>1</v>
      </c>
    </row>
    <row r="1317" spans="1:21" x14ac:dyDescent="0.3">
      <c r="A1317" t="s">
        <v>1056</v>
      </c>
      <c r="B1317">
        <v>22.135000000000002</v>
      </c>
      <c r="C1317">
        <v>8.17</v>
      </c>
      <c r="D1317" t="s">
        <v>2380</v>
      </c>
      <c r="E1317" t="s">
        <v>2380</v>
      </c>
      <c r="F1317" t="s">
        <v>2380</v>
      </c>
      <c r="G1317">
        <v>0</v>
      </c>
      <c r="H1317" t="s">
        <v>2380</v>
      </c>
      <c r="L1317" t="s">
        <v>1056</v>
      </c>
      <c r="M1317" t="str">
        <f t="shared" si="80"/>
        <v>No</v>
      </c>
      <c r="N1317" t="str">
        <f t="shared" si="81"/>
        <v>No</v>
      </c>
      <c r="O1317">
        <v>22.135000000000002</v>
      </c>
      <c r="P1317" t="str">
        <f t="shared" si="82"/>
        <v>Normal Weight</v>
      </c>
      <c r="Q1317">
        <v>8.17</v>
      </c>
      <c r="R1317" t="str">
        <f t="shared" si="83"/>
        <v>Diabetes</v>
      </c>
      <c r="S1317" t="s">
        <v>2380</v>
      </c>
      <c r="T1317" t="s">
        <v>2380</v>
      </c>
      <c r="U1317">
        <v>0</v>
      </c>
    </row>
    <row r="1318" spans="1:21" x14ac:dyDescent="0.3">
      <c r="A1318" t="s">
        <v>1055</v>
      </c>
      <c r="B1318">
        <v>33.33</v>
      </c>
      <c r="C1318">
        <v>7.61</v>
      </c>
      <c r="D1318" t="s">
        <v>2380</v>
      </c>
      <c r="E1318" t="s">
        <v>2380</v>
      </c>
      <c r="F1318" t="s">
        <v>2380</v>
      </c>
      <c r="G1318">
        <v>0</v>
      </c>
      <c r="H1318" t="s">
        <v>2380</v>
      </c>
      <c r="L1318" t="s">
        <v>1055</v>
      </c>
      <c r="M1318" t="str">
        <f t="shared" si="80"/>
        <v>No</v>
      </c>
      <c r="N1318" t="str">
        <f t="shared" si="81"/>
        <v>No</v>
      </c>
      <c r="O1318">
        <v>33.33</v>
      </c>
      <c r="P1318" t="str">
        <f t="shared" si="82"/>
        <v>Obesity</v>
      </c>
      <c r="Q1318">
        <v>7.61</v>
      </c>
      <c r="R1318" t="str">
        <f t="shared" si="83"/>
        <v>Diabetes</v>
      </c>
      <c r="S1318" t="s">
        <v>2380</v>
      </c>
      <c r="T1318" t="s">
        <v>2380</v>
      </c>
      <c r="U1318">
        <v>0</v>
      </c>
    </row>
    <row r="1319" spans="1:21" x14ac:dyDescent="0.3">
      <c r="A1319" t="s">
        <v>1054</v>
      </c>
      <c r="B1319">
        <v>31.13</v>
      </c>
      <c r="C1319">
        <v>10.1</v>
      </c>
      <c r="D1319" t="s">
        <v>2380</v>
      </c>
      <c r="E1319" t="s">
        <v>2380</v>
      </c>
      <c r="F1319" t="s">
        <v>2380</v>
      </c>
      <c r="G1319">
        <v>0</v>
      </c>
      <c r="H1319" t="s">
        <v>2380</v>
      </c>
      <c r="L1319" t="s">
        <v>1054</v>
      </c>
      <c r="M1319" t="str">
        <f t="shared" si="80"/>
        <v>No</v>
      </c>
      <c r="N1319" t="str">
        <f t="shared" si="81"/>
        <v>No</v>
      </c>
      <c r="O1319">
        <v>31.13</v>
      </c>
      <c r="P1319" t="str">
        <f t="shared" si="82"/>
        <v>Obesity</v>
      </c>
      <c r="Q1319">
        <v>10.1</v>
      </c>
      <c r="R1319" t="str">
        <f t="shared" si="83"/>
        <v>Diabetes</v>
      </c>
      <c r="S1319" t="s">
        <v>2380</v>
      </c>
      <c r="T1319" t="s">
        <v>2380</v>
      </c>
      <c r="U1319">
        <v>0</v>
      </c>
    </row>
    <row r="1320" spans="1:21" x14ac:dyDescent="0.3">
      <c r="A1320" t="s">
        <v>1053</v>
      </c>
      <c r="B1320">
        <v>28.9</v>
      </c>
      <c r="C1320">
        <v>11.24</v>
      </c>
      <c r="D1320" t="s">
        <v>2380</v>
      </c>
      <c r="E1320" t="s">
        <v>2380</v>
      </c>
      <c r="F1320" t="s">
        <v>2380</v>
      </c>
      <c r="G1320">
        <v>0</v>
      </c>
      <c r="H1320" t="s">
        <v>2380</v>
      </c>
      <c r="L1320" t="s">
        <v>1053</v>
      </c>
      <c r="M1320" t="str">
        <f t="shared" si="80"/>
        <v>No</v>
      </c>
      <c r="N1320" t="str">
        <f t="shared" si="81"/>
        <v>No</v>
      </c>
      <c r="O1320">
        <v>28.9</v>
      </c>
      <c r="P1320" t="str">
        <f t="shared" si="82"/>
        <v>Over Weight</v>
      </c>
      <c r="Q1320">
        <v>11.24</v>
      </c>
      <c r="R1320" t="str">
        <f t="shared" si="83"/>
        <v>Diabetes</v>
      </c>
      <c r="S1320" t="s">
        <v>2380</v>
      </c>
      <c r="T1320" t="s">
        <v>2380</v>
      </c>
      <c r="U1320">
        <v>0</v>
      </c>
    </row>
    <row r="1321" spans="1:21" x14ac:dyDescent="0.3">
      <c r="A1321" t="s">
        <v>1052</v>
      </c>
      <c r="B1321">
        <v>43.31</v>
      </c>
      <c r="C1321">
        <v>6.1</v>
      </c>
      <c r="D1321" t="s">
        <v>2381</v>
      </c>
      <c r="E1321" t="s">
        <v>2381</v>
      </c>
      <c r="F1321" t="s">
        <v>2380</v>
      </c>
      <c r="G1321">
        <v>1</v>
      </c>
      <c r="H1321" t="s">
        <v>2380</v>
      </c>
      <c r="L1321" t="s">
        <v>1052</v>
      </c>
      <c r="M1321" t="str">
        <f t="shared" si="80"/>
        <v>Yes</v>
      </c>
      <c r="N1321" t="str">
        <f t="shared" si="81"/>
        <v>No</v>
      </c>
      <c r="O1321">
        <v>43.31</v>
      </c>
      <c r="P1321" t="str">
        <f t="shared" si="82"/>
        <v>Obesity</v>
      </c>
      <c r="Q1321">
        <v>6.1</v>
      </c>
      <c r="R1321" t="str">
        <f t="shared" si="83"/>
        <v>Prediabetes</v>
      </c>
      <c r="S1321" t="s">
        <v>2381</v>
      </c>
      <c r="T1321" t="s">
        <v>2380</v>
      </c>
      <c r="U1321">
        <v>1</v>
      </c>
    </row>
    <row r="1322" spans="1:21" x14ac:dyDescent="0.3">
      <c r="A1322" t="s">
        <v>1051</v>
      </c>
      <c r="B1322">
        <v>22.8</v>
      </c>
      <c r="C1322">
        <v>6.98</v>
      </c>
      <c r="D1322" t="s">
        <v>2380</v>
      </c>
      <c r="E1322" t="s">
        <v>2380</v>
      </c>
      <c r="F1322" t="s">
        <v>2380</v>
      </c>
      <c r="G1322">
        <v>0</v>
      </c>
      <c r="H1322" t="s">
        <v>2380</v>
      </c>
      <c r="L1322" t="s">
        <v>1051</v>
      </c>
      <c r="M1322" t="str">
        <f t="shared" si="80"/>
        <v>No</v>
      </c>
      <c r="N1322" t="str">
        <f t="shared" si="81"/>
        <v>No</v>
      </c>
      <c r="O1322">
        <v>22.8</v>
      </c>
      <c r="P1322" t="str">
        <f t="shared" si="82"/>
        <v>Normal Weight</v>
      </c>
      <c r="Q1322">
        <v>6.98</v>
      </c>
      <c r="R1322" t="str">
        <f t="shared" si="83"/>
        <v>Diabetes</v>
      </c>
      <c r="S1322" t="s">
        <v>2380</v>
      </c>
      <c r="T1322" t="s">
        <v>2380</v>
      </c>
      <c r="U1322">
        <v>0</v>
      </c>
    </row>
    <row r="1323" spans="1:21" x14ac:dyDescent="0.3">
      <c r="A1323" t="s">
        <v>1050</v>
      </c>
      <c r="B1323">
        <v>19.09</v>
      </c>
      <c r="C1323">
        <v>4</v>
      </c>
      <c r="D1323" t="s">
        <v>2381</v>
      </c>
      <c r="E1323" t="s">
        <v>2380</v>
      </c>
      <c r="F1323" t="s">
        <v>2380</v>
      </c>
      <c r="G1323">
        <v>1</v>
      </c>
      <c r="H1323" t="s">
        <v>2380</v>
      </c>
      <c r="L1323" t="s">
        <v>1050</v>
      </c>
      <c r="M1323" t="str">
        <f t="shared" si="80"/>
        <v>Yes</v>
      </c>
      <c r="N1323" t="str">
        <f t="shared" si="81"/>
        <v>No</v>
      </c>
      <c r="O1323">
        <v>19.09</v>
      </c>
      <c r="P1323" t="str">
        <f t="shared" si="82"/>
        <v>Normal Weight</v>
      </c>
      <c r="Q1323">
        <v>4</v>
      </c>
      <c r="R1323" t="str">
        <f t="shared" si="83"/>
        <v>Normal</v>
      </c>
      <c r="S1323" t="s">
        <v>2380</v>
      </c>
      <c r="T1323" t="s">
        <v>2380</v>
      </c>
      <c r="U1323">
        <v>1</v>
      </c>
    </row>
    <row r="1324" spans="1:21" x14ac:dyDescent="0.3">
      <c r="A1324" t="s">
        <v>1049</v>
      </c>
      <c r="B1324">
        <v>23.37</v>
      </c>
      <c r="C1324">
        <v>4.2300000000000004</v>
      </c>
      <c r="D1324" t="s">
        <v>2380</v>
      </c>
      <c r="E1324" t="s">
        <v>2380</v>
      </c>
      <c r="F1324" t="s">
        <v>2380</v>
      </c>
      <c r="G1324">
        <v>0</v>
      </c>
      <c r="H1324" t="s">
        <v>2380</v>
      </c>
      <c r="L1324" t="s">
        <v>1049</v>
      </c>
      <c r="M1324" t="str">
        <f t="shared" si="80"/>
        <v>No</v>
      </c>
      <c r="N1324" t="str">
        <f t="shared" si="81"/>
        <v>No</v>
      </c>
      <c r="O1324">
        <v>23.37</v>
      </c>
      <c r="P1324" t="str">
        <f t="shared" si="82"/>
        <v>Normal Weight</v>
      </c>
      <c r="Q1324">
        <v>4.2300000000000004</v>
      </c>
      <c r="R1324" t="str">
        <f t="shared" si="83"/>
        <v>Normal</v>
      </c>
      <c r="S1324" t="s">
        <v>2380</v>
      </c>
      <c r="T1324" t="s">
        <v>2380</v>
      </c>
      <c r="U1324">
        <v>0</v>
      </c>
    </row>
    <row r="1325" spans="1:21" x14ac:dyDescent="0.3">
      <c r="A1325" t="s">
        <v>1048</v>
      </c>
      <c r="B1325">
        <v>33.44</v>
      </c>
      <c r="C1325">
        <v>4.72</v>
      </c>
      <c r="D1325" t="s">
        <v>2381</v>
      </c>
      <c r="E1325" t="s">
        <v>2380</v>
      </c>
      <c r="F1325" t="s">
        <v>2380</v>
      </c>
      <c r="G1325">
        <v>0</v>
      </c>
      <c r="H1325" t="s">
        <v>2380</v>
      </c>
      <c r="L1325" t="s">
        <v>1048</v>
      </c>
      <c r="M1325" t="str">
        <f t="shared" si="80"/>
        <v>Yes</v>
      </c>
      <c r="N1325" t="str">
        <f t="shared" si="81"/>
        <v>No</v>
      </c>
      <c r="O1325">
        <v>33.44</v>
      </c>
      <c r="P1325" t="str">
        <f t="shared" si="82"/>
        <v>Obesity</v>
      </c>
      <c r="Q1325">
        <v>4.72</v>
      </c>
      <c r="R1325" t="str">
        <f t="shared" si="83"/>
        <v>Normal</v>
      </c>
      <c r="S1325" t="s">
        <v>2380</v>
      </c>
      <c r="T1325" t="s">
        <v>2380</v>
      </c>
      <c r="U1325">
        <v>0</v>
      </c>
    </row>
    <row r="1326" spans="1:21" x14ac:dyDescent="0.3">
      <c r="A1326" t="s">
        <v>1047</v>
      </c>
      <c r="B1326">
        <v>28.05</v>
      </c>
      <c r="C1326">
        <v>5.63</v>
      </c>
      <c r="D1326" t="s">
        <v>2381</v>
      </c>
      <c r="E1326" t="s">
        <v>2380</v>
      </c>
      <c r="F1326" t="s">
        <v>2380</v>
      </c>
      <c r="G1326">
        <v>0</v>
      </c>
      <c r="H1326" t="s">
        <v>2380</v>
      </c>
      <c r="L1326" t="s">
        <v>1047</v>
      </c>
      <c r="M1326" t="str">
        <f t="shared" si="80"/>
        <v>Yes</v>
      </c>
      <c r="N1326" t="str">
        <f t="shared" si="81"/>
        <v>No</v>
      </c>
      <c r="O1326">
        <v>28.05</v>
      </c>
      <c r="P1326" t="str">
        <f t="shared" si="82"/>
        <v>Over Weight</v>
      </c>
      <c r="Q1326">
        <v>5.63</v>
      </c>
      <c r="R1326" t="str">
        <f t="shared" si="83"/>
        <v>Normal</v>
      </c>
      <c r="S1326" t="s">
        <v>2380</v>
      </c>
      <c r="T1326" t="s">
        <v>2380</v>
      </c>
      <c r="U1326">
        <v>0</v>
      </c>
    </row>
    <row r="1327" spans="1:21" x14ac:dyDescent="0.3">
      <c r="A1327" t="s">
        <v>1046</v>
      </c>
      <c r="B1327">
        <v>27.72</v>
      </c>
      <c r="C1327">
        <v>5.83</v>
      </c>
      <c r="D1327" t="s">
        <v>2381</v>
      </c>
      <c r="E1327" t="s">
        <v>2380</v>
      </c>
      <c r="F1327" t="s">
        <v>2380</v>
      </c>
      <c r="G1327">
        <v>0</v>
      </c>
      <c r="H1327" t="s">
        <v>2380</v>
      </c>
      <c r="L1327" t="s">
        <v>1046</v>
      </c>
      <c r="M1327" t="str">
        <f t="shared" si="80"/>
        <v>Yes</v>
      </c>
      <c r="N1327" t="str">
        <f t="shared" si="81"/>
        <v>No</v>
      </c>
      <c r="O1327">
        <v>27.72</v>
      </c>
      <c r="P1327" t="str">
        <f t="shared" si="82"/>
        <v>Over Weight</v>
      </c>
      <c r="Q1327">
        <v>5.83</v>
      </c>
      <c r="R1327" t="str">
        <f t="shared" si="83"/>
        <v>Prediabetes</v>
      </c>
      <c r="S1327" t="s">
        <v>2380</v>
      </c>
      <c r="T1327" t="s">
        <v>2380</v>
      </c>
      <c r="U1327">
        <v>0</v>
      </c>
    </row>
    <row r="1328" spans="1:21" x14ac:dyDescent="0.3">
      <c r="A1328" t="s">
        <v>1045</v>
      </c>
      <c r="B1328">
        <v>29.81</v>
      </c>
      <c r="C1328">
        <v>9.23</v>
      </c>
      <c r="D1328" t="s">
        <v>2380</v>
      </c>
      <c r="E1328" t="s">
        <v>2380</v>
      </c>
      <c r="F1328" t="s">
        <v>2380</v>
      </c>
      <c r="G1328">
        <v>0</v>
      </c>
      <c r="H1328" t="s">
        <v>2380</v>
      </c>
      <c r="L1328" t="s">
        <v>1045</v>
      </c>
      <c r="M1328" t="str">
        <f t="shared" si="80"/>
        <v>No</v>
      </c>
      <c r="N1328" t="str">
        <f t="shared" si="81"/>
        <v>No</v>
      </c>
      <c r="O1328">
        <v>29.81</v>
      </c>
      <c r="P1328" t="str">
        <f t="shared" si="82"/>
        <v>Over Weight</v>
      </c>
      <c r="Q1328">
        <v>9.23</v>
      </c>
      <c r="R1328" t="str">
        <f t="shared" si="83"/>
        <v>Diabetes</v>
      </c>
      <c r="S1328" t="s">
        <v>2380</v>
      </c>
      <c r="T1328" t="s">
        <v>2380</v>
      </c>
      <c r="U1328">
        <v>0</v>
      </c>
    </row>
    <row r="1329" spans="1:21" x14ac:dyDescent="0.3">
      <c r="A1329" t="s">
        <v>1044</v>
      </c>
      <c r="B1329">
        <v>23.98</v>
      </c>
      <c r="C1329">
        <v>9.89</v>
      </c>
      <c r="D1329" t="s">
        <v>2380</v>
      </c>
      <c r="E1329" t="s">
        <v>2380</v>
      </c>
      <c r="F1329" t="s">
        <v>2380</v>
      </c>
      <c r="G1329">
        <v>0</v>
      </c>
      <c r="H1329" t="s">
        <v>2380</v>
      </c>
      <c r="L1329" t="s">
        <v>1044</v>
      </c>
      <c r="M1329" t="str">
        <f t="shared" si="80"/>
        <v>No</v>
      </c>
      <c r="N1329" t="str">
        <f t="shared" si="81"/>
        <v>No</v>
      </c>
      <c r="O1329">
        <v>23.98</v>
      </c>
      <c r="P1329" t="str">
        <f t="shared" si="82"/>
        <v>Normal Weight</v>
      </c>
      <c r="Q1329">
        <v>9.89</v>
      </c>
      <c r="R1329" t="str">
        <f t="shared" si="83"/>
        <v>Diabetes</v>
      </c>
      <c r="S1329" t="s">
        <v>2380</v>
      </c>
      <c r="T1329" t="s">
        <v>2380</v>
      </c>
      <c r="U1329">
        <v>0</v>
      </c>
    </row>
    <row r="1330" spans="1:21" x14ac:dyDescent="0.3">
      <c r="A1330" t="s">
        <v>1043</v>
      </c>
      <c r="B1330">
        <v>17.34</v>
      </c>
      <c r="C1330">
        <v>12</v>
      </c>
      <c r="D1330" t="s">
        <v>2380</v>
      </c>
      <c r="E1330" t="s">
        <v>2380</v>
      </c>
      <c r="F1330" t="s">
        <v>2380</v>
      </c>
      <c r="G1330">
        <v>0</v>
      </c>
      <c r="H1330" t="s">
        <v>2380</v>
      </c>
      <c r="L1330" t="s">
        <v>1043</v>
      </c>
      <c r="M1330" t="str">
        <f t="shared" si="80"/>
        <v>No</v>
      </c>
      <c r="N1330" t="str">
        <f t="shared" si="81"/>
        <v>No</v>
      </c>
      <c r="O1330">
        <v>17.34</v>
      </c>
      <c r="P1330" t="str">
        <f t="shared" si="82"/>
        <v>Under Weight</v>
      </c>
      <c r="Q1330">
        <v>12</v>
      </c>
      <c r="R1330" t="str">
        <f t="shared" si="83"/>
        <v>Diabetes</v>
      </c>
      <c r="S1330" t="s">
        <v>2380</v>
      </c>
      <c r="T1330" t="s">
        <v>2380</v>
      </c>
      <c r="U1330">
        <v>0</v>
      </c>
    </row>
    <row r="1331" spans="1:21" x14ac:dyDescent="0.3">
      <c r="A1331" t="s">
        <v>1042</v>
      </c>
      <c r="B1331">
        <v>40.39</v>
      </c>
      <c r="C1331">
        <v>4.24</v>
      </c>
      <c r="D1331" t="s">
        <v>2381</v>
      </c>
      <c r="E1331" t="s">
        <v>2380</v>
      </c>
      <c r="F1331" t="s">
        <v>2382</v>
      </c>
      <c r="G1331">
        <v>1</v>
      </c>
      <c r="H1331" t="s">
        <v>2380</v>
      </c>
      <c r="L1331" t="s">
        <v>1042</v>
      </c>
      <c r="M1331" t="str">
        <f t="shared" si="80"/>
        <v>Yes</v>
      </c>
      <c r="N1331" t="str">
        <f t="shared" si="81"/>
        <v>No</v>
      </c>
      <c r="O1331">
        <v>40.39</v>
      </c>
      <c r="P1331" t="str">
        <f t="shared" si="82"/>
        <v>Obesity</v>
      </c>
      <c r="Q1331">
        <v>4.24</v>
      </c>
      <c r="R1331" t="str">
        <f t="shared" si="83"/>
        <v>Normal</v>
      </c>
      <c r="S1331" t="s">
        <v>2380</v>
      </c>
      <c r="T1331" t="s">
        <v>2382</v>
      </c>
      <c r="U1331">
        <v>1</v>
      </c>
    </row>
    <row r="1332" spans="1:21" x14ac:dyDescent="0.3">
      <c r="A1332" t="s">
        <v>1041</v>
      </c>
      <c r="B1332">
        <v>25.96</v>
      </c>
      <c r="C1332">
        <v>4.68</v>
      </c>
      <c r="D1332" t="s">
        <v>2381</v>
      </c>
      <c r="E1332" t="s">
        <v>2380</v>
      </c>
      <c r="F1332" t="s">
        <v>2382</v>
      </c>
      <c r="G1332">
        <v>1</v>
      </c>
      <c r="H1332" t="s">
        <v>2380</v>
      </c>
      <c r="L1332" t="s">
        <v>1041</v>
      </c>
      <c r="M1332" t="str">
        <f t="shared" si="80"/>
        <v>Yes</v>
      </c>
      <c r="N1332" t="str">
        <f t="shared" si="81"/>
        <v>No</v>
      </c>
      <c r="O1332">
        <v>25.96</v>
      </c>
      <c r="P1332" t="str">
        <f t="shared" si="82"/>
        <v>Over Weight</v>
      </c>
      <c r="Q1332">
        <v>4.68</v>
      </c>
      <c r="R1332" t="str">
        <f t="shared" si="83"/>
        <v>Normal</v>
      </c>
      <c r="S1332" t="s">
        <v>2380</v>
      </c>
      <c r="T1332" t="s">
        <v>2382</v>
      </c>
      <c r="U1332">
        <v>1</v>
      </c>
    </row>
    <row r="1333" spans="1:21" x14ac:dyDescent="0.3">
      <c r="A1333" t="s">
        <v>1040</v>
      </c>
      <c r="B1333">
        <v>17.68</v>
      </c>
      <c r="C1333">
        <v>8.57</v>
      </c>
      <c r="D1333" t="s">
        <v>2381</v>
      </c>
      <c r="E1333" t="s">
        <v>2380</v>
      </c>
      <c r="F1333" t="s">
        <v>2382</v>
      </c>
      <c r="G1333">
        <v>1</v>
      </c>
      <c r="H1333" t="s">
        <v>2380</v>
      </c>
      <c r="L1333" t="s">
        <v>1040</v>
      </c>
      <c r="M1333" t="str">
        <f t="shared" si="80"/>
        <v>Yes</v>
      </c>
      <c r="N1333" t="str">
        <f t="shared" si="81"/>
        <v>No</v>
      </c>
      <c r="O1333">
        <v>17.68</v>
      </c>
      <c r="P1333" t="str">
        <f t="shared" si="82"/>
        <v>Under Weight</v>
      </c>
      <c r="Q1333">
        <v>8.57</v>
      </c>
      <c r="R1333" t="str">
        <f t="shared" si="83"/>
        <v>Diabetes</v>
      </c>
      <c r="S1333" t="s">
        <v>2380</v>
      </c>
      <c r="T1333" t="s">
        <v>2382</v>
      </c>
      <c r="U1333">
        <v>1</v>
      </c>
    </row>
    <row r="1334" spans="1:21" x14ac:dyDescent="0.3">
      <c r="A1334" t="s">
        <v>1039</v>
      </c>
      <c r="B1334">
        <v>30.875</v>
      </c>
      <c r="C1334">
        <v>4.0999999999999996</v>
      </c>
      <c r="D1334" t="s">
        <v>2380</v>
      </c>
      <c r="E1334" t="s">
        <v>2380</v>
      </c>
      <c r="F1334" t="s">
        <v>2380</v>
      </c>
      <c r="G1334">
        <v>0</v>
      </c>
      <c r="H1334" t="s">
        <v>2380</v>
      </c>
      <c r="L1334" t="s">
        <v>1039</v>
      </c>
      <c r="M1334" t="str">
        <f t="shared" si="80"/>
        <v>No</v>
      </c>
      <c r="N1334" t="str">
        <f t="shared" si="81"/>
        <v>No</v>
      </c>
      <c r="O1334">
        <v>30.875</v>
      </c>
      <c r="P1334" t="str">
        <f t="shared" si="82"/>
        <v>Obesity</v>
      </c>
      <c r="Q1334">
        <v>4.0999999999999996</v>
      </c>
      <c r="R1334" t="str">
        <f t="shared" si="83"/>
        <v>Normal</v>
      </c>
      <c r="S1334" t="s">
        <v>2380</v>
      </c>
      <c r="T1334" t="s">
        <v>2380</v>
      </c>
      <c r="U1334">
        <v>0</v>
      </c>
    </row>
    <row r="1335" spans="1:21" x14ac:dyDescent="0.3">
      <c r="A1335" t="s">
        <v>1038</v>
      </c>
      <c r="B1335">
        <v>30.81</v>
      </c>
      <c r="C1335">
        <v>4.49</v>
      </c>
      <c r="D1335" t="s">
        <v>2380</v>
      </c>
      <c r="E1335" t="s">
        <v>2380</v>
      </c>
      <c r="F1335" t="s">
        <v>2380</v>
      </c>
      <c r="G1335">
        <v>0</v>
      </c>
      <c r="H1335" t="s">
        <v>2380</v>
      </c>
      <c r="L1335" t="s">
        <v>1038</v>
      </c>
      <c r="M1335" t="str">
        <f t="shared" si="80"/>
        <v>No</v>
      </c>
      <c r="N1335" t="str">
        <f t="shared" si="81"/>
        <v>No</v>
      </c>
      <c r="O1335">
        <v>30.81</v>
      </c>
      <c r="P1335" t="str">
        <f t="shared" si="82"/>
        <v>Obesity</v>
      </c>
      <c r="Q1335">
        <v>4.49</v>
      </c>
      <c r="R1335" t="str">
        <f t="shared" si="83"/>
        <v>Normal</v>
      </c>
      <c r="S1335" t="s">
        <v>2380</v>
      </c>
      <c r="T1335" t="s">
        <v>2380</v>
      </c>
      <c r="U1335">
        <v>0</v>
      </c>
    </row>
    <row r="1336" spans="1:21" x14ac:dyDescent="0.3">
      <c r="A1336" t="s">
        <v>1037</v>
      </c>
      <c r="B1336">
        <v>36.85</v>
      </c>
      <c r="C1336">
        <v>8.8000000000000007</v>
      </c>
      <c r="D1336" t="s">
        <v>2380</v>
      </c>
      <c r="E1336" t="s">
        <v>2380</v>
      </c>
      <c r="F1336" t="s">
        <v>2380</v>
      </c>
      <c r="G1336">
        <v>2</v>
      </c>
      <c r="H1336" t="s">
        <v>2380</v>
      </c>
      <c r="L1336" t="s">
        <v>1037</v>
      </c>
      <c r="M1336" t="str">
        <f t="shared" si="80"/>
        <v>No</v>
      </c>
      <c r="N1336" t="str">
        <f t="shared" si="81"/>
        <v>No</v>
      </c>
      <c r="O1336">
        <v>36.85</v>
      </c>
      <c r="P1336" t="str">
        <f t="shared" si="82"/>
        <v>Obesity</v>
      </c>
      <c r="Q1336">
        <v>8.8000000000000007</v>
      </c>
      <c r="R1336" t="str">
        <f t="shared" si="83"/>
        <v>Diabetes</v>
      </c>
      <c r="S1336" t="s">
        <v>2380</v>
      </c>
      <c r="T1336" t="s">
        <v>2380</v>
      </c>
      <c r="U1336">
        <v>2</v>
      </c>
    </row>
    <row r="1337" spans="1:21" x14ac:dyDescent="0.3">
      <c r="A1337" t="s">
        <v>1036</v>
      </c>
      <c r="B1337">
        <v>35.86</v>
      </c>
      <c r="C1337">
        <v>7.93</v>
      </c>
      <c r="D1337" t="s">
        <v>2380</v>
      </c>
      <c r="E1337" t="s">
        <v>2380</v>
      </c>
      <c r="F1337" t="s">
        <v>2380</v>
      </c>
      <c r="G1337">
        <v>2</v>
      </c>
      <c r="H1337" t="s">
        <v>2380</v>
      </c>
      <c r="L1337" t="s">
        <v>1036</v>
      </c>
      <c r="M1337" t="str">
        <f t="shared" si="80"/>
        <v>No</v>
      </c>
      <c r="N1337" t="str">
        <f t="shared" si="81"/>
        <v>No</v>
      </c>
      <c r="O1337">
        <v>35.86</v>
      </c>
      <c r="P1337" t="str">
        <f t="shared" si="82"/>
        <v>Obesity</v>
      </c>
      <c r="Q1337">
        <v>7.93</v>
      </c>
      <c r="R1337" t="str">
        <f t="shared" si="83"/>
        <v>Diabetes</v>
      </c>
      <c r="S1337" t="s">
        <v>2380</v>
      </c>
      <c r="T1337" t="s">
        <v>2380</v>
      </c>
      <c r="U1337">
        <v>2</v>
      </c>
    </row>
    <row r="1338" spans="1:21" x14ac:dyDescent="0.3">
      <c r="A1338" t="s">
        <v>1035</v>
      </c>
      <c r="B1338">
        <v>30.3</v>
      </c>
      <c r="C1338">
        <v>9.4499999999999993</v>
      </c>
      <c r="D1338" t="s">
        <v>2380</v>
      </c>
      <c r="E1338" t="s">
        <v>2380</v>
      </c>
      <c r="F1338" t="s">
        <v>2380</v>
      </c>
      <c r="G1338">
        <v>2</v>
      </c>
      <c r="H1338" t="s">
        <v>2380</v>
      </c>
      <c r="L1338" t="s">
        <v>1035</v>
      </c>
      <c r="M1338" t="str">
        <f t="shared" si="80"/>
        <v>No</v>
      </c>
      <c r="N1338" t="str">
        <f t="shared" si="81"/>
        <v>No</v>
      </c>
      <c r="O1338">
        <v>30.3</v>
      </c>
      <c r="P1338" t="str">
        <f t="shared" si="82"/>
        <v>Obesity</v>
      </c>
      <c r="Q1338">
        <v>9.4499999999999993</v>
      </c>
      <c r="R1338" t="str">
        <f t="shared" si="83"/>
        <v>Diabetes</v>
      </c>
      <c r="S1338" t="s">
        <v>2380</v>
      </c>
      <c r="T1338" t="s">
        <v>2380</v>
      </c>
      <c r="U1338">
        <v>2</v>
      </c>
    </row>
    <row r="1339" spans="1:21" x14ac:dyDescent="0.3">
      <c r="A1339" t="s">
        <v>1034</v>
      </c>
      <c r="B1339">
        <v>32.015000000000001</v>
      </c>
      <c r="C1339">
        <v>7.67</v>
      </c>
      <c r="D1339" t="s">
        <v>2380</v>
      </c>
      <c r="E1339" t="s">
        <v>2380</v>
      </c>
      <c r="F1339" t="s">
        <v>2380</v>
      </c>
      <c r="G1339">
        <v>0</v>
      </c>
      <c r="H1339" t="s">
        <v>2380</v>
      </c>
      <c r="L1339" t="s">
        <v>1034</v>
      </c>
      <c r="M1339" t="str">
        <f t="shared" si="80"/>
        <v>No</v>
      </c>
      <c r="N1339" t="str">
        <f t="shared" si="81"/>
        <v>No</v>
      </c>
      <c r="O1339">
        <v>32.015000000000001</v>
      </c>
      <c r="P1339" t="str">
        <f t="shared" si="82"/>
        <v>Obesity</v>
      </c>
      <c r="Q1339">
        <v>7.67</v>
      </c>
      <c r="R1339" t="str">
        <f t="shared" si="83"/>
        <v>Diabetes</v>
      </c>
      <c r="S1339" t="s">
        <v>2380</v>
      </c>
      <c r="T1339" t="s">
        <v>2380</v>
      </c>
      <c r="U1339">
        <v>0</v>
      </c>
    </row>
    <row r="1340" spans="1:21" x14ac:dyDescent="0.3">
      <c r="A1340" t="s">
        <v>1033</v>
      </c>
      <c r="B1340">
        <v>25.06</v>
      </c>
      <c r="C1340">
        <v>10.53</v>
      </c>
      <c r="D1340" t="s">
        <v>2380</v>
      </c>
      <c r="E1340" t="s">
        <v>2380</v>
      </c>
      <c r="F1340" t="s">
        <v>2380</v>
      </c>
      <c r="G1340">
        <v>2</v>
      </c>
      <c r="H1340" t="s">
        <v>2380</v>
      </c>
      <c r="L1340" t="s">
        <v>1033</v>
      </c>
      <c r="M1340" t="str">
        <f t="shared" si="80"/>
        <v>No</v>
      </c>
      <c r="N1340" t="str">
        <f t="shared" si="81"/>
        <v>No</v>
      </c>
      <c r="O1340">
        <v>25.06</v>
      </c>
      <c r="P1340" t="str">
        <f t="shared" si="82"/>
        <v>Over Weight</v>
      </c>
      <c r="Q1340">
        <v>10.53</v>
      </c>
      <c r="R1340" t="str">
        <f t="shared" si="83"/>
        <v>Diabetes</v>
      </c>
      <c r="S1340" t="s">
        <v>2380</v>
      </c>
      <c r="T1340" t="s">
        <v>2380</v>
      </c>
      <c r="U1340">
        <v>2</v>
      </c>
    </row>
    <row r="1341" spans="1:21" x14ac:dyDescent="0.3">
      <c r="A1341" t="s">
        <v>1032</v>
      </c>
      <c r="B1341">
        <v>18.829999999999998</v>
      </c>
      <c r="C1341">
        <v>10.08</v>
      </c>
      <c r="D1341" t="s">
        <v>2381</v>
      </c>
      <c r="E1341" t="s">
        <v>2380</v>
      </c>
      <c r="F1341" t="s">
        <v>2380</v>
      </c>
      <c r="G1341">
        <v>0</v>
      </c>
      <c r="H1341" t="s">
        <v>2380</v>
      </c>
      <c r="L1341" t="s">
        <v>1032</v>
      </c>
      <c r="M1341" t="str">
        <f t="shared" si="80"/>
        <v>Yes</v>
      </c>
      <c r="N1341" t="str">
        <f t="shared" si="81"/>
        <v>No</v>
      </c>
      <c r="O1341">
        <v>18.829999999999998</v>
      </c>
      <c r="P1341" t="str">
        <f t="shared" si="82"/>
        <v>Normal Weight</v>
      </c>
      <c r="Q1341">
        <v>10.08</v>
      </c>
      <c r="R1341" t="str">
        <f t="shared" si="83"/>
        <v>Diabetes</v>
      </c>
      <c r="S1341" t="s">
        <v>2380</v>
      </c>
      <c r="T1341" t="s">
        <v>2380</v>
      </c>
      <c r="U1341">
        <v>0</v>
      </c>
    </row>
    <row r="1342" spans="1:21" x14ac:dyDescent="0.3">
      <c r="A1342" t="s">
        <v>1031</v>
      </c>
      <c r="B1342">
        <v>47.52</v>
      </c>
      <c r="C1342">
        <v>11.39</v>
      </c>
      <c r="D1342" t="s">
        <v>2381</v>
      </c>
      <c r="E1342" t="s">
        <v>2380</v>
      </c>
      <c r="F1342" t="s">
        <v>2380</v>
      </c>
      <c r="G1342">
        <v>1</v>
      </c>
      <c r="H1342" t="s">
        <v>2380</v>
      </c>
      <c r="L1342" t="s">
        <v>1031</v>
      </c>
      <c r="M1342" t="str">
        <f t="shared" si="80"/>
        <v>Yes</v>
      </c>
      <c r="N1342" t="str">
        <f t="shared" si="81"/>
        <v>No</v>
      </c>
      <c r="O1342">
        <v>47.52</v>
      </c>
      <c r="P1342" t="str">
        <f t="shared" si="82"/>
        <v>Obesity</v>
      </c>
      <c r="Q1342">
        <v>11.39</v>
      </c>
      <c r="R1342" t="str">
        <f t="shared" si="83"/>
        <v>Diabetes</v>
      </c>
      <c r="S1342" t="s">
        <v>2380</v>
      </c>
      <c r="T1342" t="s">
        <v>2380</v>
      </c>
      <c r="U1342">
        <v>1</v>
      </c>
    </row>
    <row r="1343" spans="1:21" x14ac:dyDescent="0.3">
      <c r="A1343" t="s">
        <v>1030</v>
      </c>
      <c r="B1343">
        <v>37.82</v>
      </c>
      <c r="C1343">
        <v>6.36</v>
      </c>
      <c r="D1343" t="s">
        <v>2380</v>
      </c>
      <c r="E1343" t="s">
        <v>2380</v>
      </c>
      <c r="F1343" t="s">
        <v>2380</v>
      </c>
      <c r="G1343">
        <v>0</v>
      </c>
      <c r="H1343" t="s">
        <v>2380</v>
      </c>
      <c r="L1343" t="s">
        <v>1030</v>
      </c>
      <c r="M1343" t="str">
        <f t="shared" si="80"/>
        <v>No</v>
      </c>
      <c r="N1343" t="str">
        <f t="shared" si="81"/>
        <v>No</v>
      </c>
      <c r="O1343">
        <v>37.82</v>
      </c>
      <c r="P1343" t="str">
        <f t="shared" si="82"/>
        <v>Obesity</v>
      </c>
      <c r="Q1343">
        <v>6.36</v>
      </c>
      <c r="R1343" t="str">
        <f t="shared" si="83"/>
        <v>Prediabetes</v>
      </c>
      <c r="S1343" t="s">
        <v>2380</v>
      </c>
      <c r="T1343" t="s">
        <v>2380</v>
      </c>
      <c r="U1343">
        <v>0</v>
      </c>
    </row>
    <row r="1344" spans="1:21" x14ac:dyDescent="0.3">
      <c r="A1344" t="s">
        <v>1029</v>
      </c>
      <c r="B1344">
        <v>44.16</v>
      </c>
      <c r="C1344">
        <v>5.31</v>
      </c>
      <c r="D1344" t="s">
        <v>2381</v>
      </c>
      <c r="E1344" t="s">
        <v>2380</v>
      </c>
      <c r="F1344" t="s">
        <v>2380</v>
      </c>
      <c r="G1344">
        <v>0</v>
      </c>
      <c r="H1344" t="s">
        <v>2380</v>
      </c>
      <c r="L1344" t="s">
        <v>1029</v>
      </c>
      <c r="M1344" t="str">
        <f t="shared" si="80"/>
        <v>Yes</v>
      </c>
      <c r="N1344" t="str">
        <f t="shared" si="81"/>
        <v>No</v>
      </c>
      <c r="O1344">
        <v>44.16</v>
      </c>
      <c r="P1344" t="str">
        <f t="shared" si="82"/>
        <v>Obesity</v>
      </c>
      <c r="Q1344">
        <v>5.31</v>
      </c>
      <c r="R1344" t="str">
        <f t="shared" si="83"/>
        <v>Normal</v>
      </c>
      <c r="S1344" t="s">
        <v>2380</v>
      </c>
      <c r="T1344" t="s">
        <v>2380</v>
      </c>
      <c r="U1344">
        <v>0</v>
      </c>
    </row>
    <row r="1345" spans="1:21" x14ac:dyDescent="0.3">
      <c r="A1345" t="s">
        <v>1028</v>
      </c>
      <c r="B1345">
        <v>37.049999999999997</v>
      </c>
      <c r="C1345">
        <v>4.74</v>
      </c>
      <c r="D1345" t="s">
        <v>2380</v>
      </c>
      <c r="E1345" t="s">
        <v>2380</v>
      </c>
      <c r="F1345" t="s">
        <v>2382</v>
      </c>
      <c r="G1345">
        <v>1</v>
      </c>
      <c r="H1345" t="s">
        <v>2380</v>
      </c>
      <c r="L1345" t="s">
        <v>1028</v>
      </c>
      <c r="M1345" t="str">
        <f t="shared" si="80"/>
        <v>No</v>
      </c>
      <c r="N1345" t="str">
        <f t="shared" si="81"/>
        <v>No</v>
      </c>
      <c r="O1345">
        <v>37.049999999999997</v>
      </c>
      <c r="P1345" t="str">
        <f t="shared" si="82"/>
        <v>Obesity</v>
      </c>
      <c r="Q1345">
        <v>4.74</v>
      </c>
      <c r="R1345" t="str">
        <f t="shared" si="83"/>
        <v>Normal</v>
      </c>
      <c r="S1345" t="s">
        <v>2380</v>
      </c>
      <c r="T1345" t="s">
        <v>2382</v>
      </c>
      <c r="U1345">
        <v>1</v>
      </c>
    </row>
    <row r="1346" spans="1:21" x14ac:dyDescent="0.3">
      <c r="A1346" t="s">
        <v>1027</v>
      </c>
      <c r="B1346">
        <v>18.66</v>
      </c>
      <c r="C1346">
        <v>11.35</v>
      </c>
      <c r="D1346" t="s">
        <v>2380</v>
      </c>
      <c r="E1346" t="s">
        <v>2380</v>
      </c>
      <c r="F1346" t="s">
        <v>2380</v>
      </c>
      <c r="G1346">
        <v>0</v>
      </c>
      <c r="H1346" t="s">
        <v>2380</v>
      </c>
      <c r="L1346" t="s">
        <v>1027</v>
      </c>
      <c r="M1346" t="str">
        <f t="shared" si="80"/>
        <v>No</v>
      </c>
      <c r="N1346" t="str">
        <f t="shared" si="81"/>
        <v>No</v>
      </c>
      <c r="O1346">
        <v>18.66</v>
      </c>
      <c r="P1346" t="str">
        <f t="shared" si="82"/>
        <v>Normal Weight</v>
      </c>
      <c r="Q1346">
        <v>11.35</v>
      </c>
      <c r="R1346" t="str">
        <f t="shared" si="83"/>
        <v>Diabetes</v>
      </c>
      <c r="S1346" t="s">
        <v>2380</v>
      </c>
      <c r="T1346" t="s">
        <v>2380</v>
      </c>
      <c r="U1346">
        <v>0</v>
      </c>
    </row>
    <row r="1347" spans="1:21" x14ac:dyDescent="0.3">
      <c r="A1347" t="s">
        <v>1026</v>
      </c>
      <c r="B1347">
        <v>36.200000000000003</v>
      </c>
      <c r="C1347">
        <v>6.81</v>
      </c>
      <c r="D1347" t="s">
        <v>2381</v>
      </c>
      <c r="E1347" t="s">
        <v>2380</v>
      </c>
      <c r="F1347" t="s">
        <v>2380</v>
      </c>
      <c r="G1347">
        <v>1</v>
      </c>
      <c r="H1347" t="s">
        <v>2380</v>
      </c>
      <c r="L1347" t="s">
        <v>1026</v>
      </c>
      <c r="M1347" t="str">
        <f t="shared" ref="M1347:M1410" si="84">PROPER(D1347)</f>
        <v>Yes</v>
      </c>
      <c r="N1347" t="str">
        <f t="shared" ref="N1347:N1410" si="85">PROPER(H1347)</f>
        <v>No</v>
      </c>
      <c r="O1347">
        <v>36.200000000000003</v>
      </c>
      <c r="P1347" t="str">
        <f t="shared" si="82"/>
        <v>Obesity</v>
      </c>
      <c r="Q1347">
        <v>6.81</v>
      </c>
      <c r="R1347" t="str">
        <f t="shared" si="83"/>
        <v>Diabetes</v>
      </c>
      <c r="S1347" t="s">
        <v>2380</v>
      </c>
      <c r="T1347" t="s">
        <v>2380</v>
      </c>
      <c r="U1347">
        <v>1</v>
      </c>
    </row>
    <row r="1348" spans="1:21" x14ac:dyDescent="0.3">
      <c r="A1348" t="s">
        <v>1025</v>
      </c>
      <c r="B1348">
        <v>18.87</v>
      </c>
      <c r="C1348">
        <v>8.06</v>
      </c>
      <c r="D1348" t="s">
        <v>2380</v>
      </c>
      <c r="E1348" t="s">
        <v>2380</v>
      </c>
      <c r="F1348" t="s">
        <v>2380</v>
      </c>
      <c r="G1348">
        <v>0</v>
      </c>
      <c r="H1348" t="s">
        <v>2380</v>
      </c>
      <c r="L1348" t="s">
        <v>1025</v>
      </c>
      <c r="M1348" t="str">
        <f t="shared" si="84"/>
        <v>No</v>
      </c>
      <c r="N1348" t="str">
        <f t="shared" si="85"/>
        <v>No</v>
      </c>
      <c r="O1348">
        <v>18.87</v>
      </c>
      <c r="P1348" t="str">
        <f t="shared" ref="P1348:P1411" si="86">IF(O1348&lt;18.5,"Under Weight",IF(O1348&lt;25,"Normal Weight",IF(O1348&lt;30,"Over Weight","Obesity")))</f>
        <v>Normal Weight</v>
      </c>
      <c r="Q1348">
        <v>8.06</v>
      </c>
      <c r="R1348" t="str">
        <f t="shared" ref="R1348:R1411" si="87">IF(Q1348&lt;5.7,"Normal",IF(Q1348&lt;6.5,"Prediabetes","Diabetes"))</f>
        <v>Diabetes</v>
      </c>
      <c r="S1348" t="s">
        <v>2380</v>
      </c>
      <c r="T1348" t="s">
        <v>2380</v>
      </c>
      <c r="U1348">
        <v>0</v>
      </c>
    </row>
    <row r="1349" spans="1:21" x14ac:dyDescent="0.3">
      <c r="A1349" t="s">
        <v>1024</v>
      </c>
      <c r="B1349">
        <v>32.299999999999997</v>
      </c>
      <c r="C1349">
        <v>6.74</v>
      </c>
      <c r="D1349" t="s">
        <v>2381</v>
      </c>
      <c r="E1349" t="s">
        <v>2380</v>
      </c>
      <c r="F1349" t="s">
        <v>2380</v>
      </c>
      <c r="G1349">
        <v>1</v>
      </c>
      <c r="H1349" t="s">
        <v>2380</v>
      </c>
      <c r="L1349" t="s">
        <v>1024</v>
      </c>
      <c r="M1349" t="str">
        <f t="shared" si="84"/>
        <v>Yes</v>
      </c>
      <c r="N1349" t="str">
        <f t="shared" si="85"/>
        <v>No</v>
      </c>
      <c r="O1349">
        <v>32.299999999999997</v>
      </c>
      <c r="P1349" t="str">
        <f t="shared" si="86"/>
        <v>Obesity</v>
      </c>
      <c r="Q1349">
        <v>6.74</v>
      </c>
      <c r="R1349" t="str">
        <f t="shared" si="87"/>
        <v>Diabetes</v>
      </c>
      <c r="S1349" t="s">
        <v>2380</v>
      </c>
      <c r="T1349" t="s">
        <v>2380</v>
      </c>
      <c r="U1349">
        <v>1</v>
      </c>
    </row>
    <row r="1350" spans="1:21" x14ac:dyDescent="0.3">
      <c r="A1350" t="s">
        <v>1023</v>
      </c>
      <c r="B1350">
        <v>22.64</v>
      </c>
      <c r="C1350">
        <v>6.54</v>
      </c>
      <c r="D1350" t="s">
        <v>2381</v>
      </c>
      <c r="E1350" t="s">
        <v>2380</v>
      </c>
      <c r="F1350" t="s">
        <v>2380</v>
      </c>
      <c r="G1350">
        <v>2</v>
      </c>
      <c r="H1350" t="s">
        <v>2380</v>
      </c>
      <c r="L1350" t="s">
        <v>1023</v>
      </c>
      <c r="M1350" t="str">
        <f t="shared" si="84"/>
        <v>Yes</v>
      </c>
      <c r="N1350" t="str">
        <f t="shared" si="85"/>
        <v>No</v>
      </c>
      <c r="O1350">
        <v>22.64</v>
      </c>
      <c r="P1350" t="str">
        <f t="shared" si="86"/>
        <v>Normal Weight</v>
      </c>
      <c r="Q1350">
        <v>6.54</v>
      </c>
      <c r="R1350" t="str">
        <f t="shared" si="87"/>
        <v>Diabetes</v>
      </c>
      <c r="S1350" t="s">
        <v>2380</v>
      </c>
      <c r="T1350" t="s">
        <v>2380</v>
      </c>
      <c r="U1350">
        <v>2</v>
      </c>
    </row>
    <row r="1351" spans="1:21" x14ac:dyDescent="0.3">
      <c r="A1351" t="s">
        <v>1022</v>
      </c>
      <c r="B1351">
        <v>28.69</v>
      </c>
      <c r="C1351">
        <v>5.4</v>
      </c>
      <c r="D1351" t="s">
        <v>2380</v>
      </c>
      <c r="E1351" t="s">
        <v>2380</v>
      </c>
      <c r="F1351" t="s">
        <v>2380</v>
      </c>
      <c r="G1351">
        <v>0</v>
      </c>
      <c r="H1351" t="s">
        <v>2380</v>
      </c>
      <c r="L1351" t="s">
        <v>1022</v>
      </c>
      <c r="M1351" t="str">
        <f t="shared" si="84"/>
        <v>No</v>
      </c>
      <c r="N1351" t="str">
        <f t="shared" si="85"/>
        <v>No</v>
      </c>
      <c r="O1351">
        <v>28.69</v>
      </c>
      <c r="P1351" t="str">
        <f t="shared" si="86"/>
        <v>Over Weight</v>
      </c>
      <c r="Q1351">
        <v>5.4</v>
      </c>
      <c r="R1351" t="str">
        <f t="shared" si="87"/>
        <v>Normal</v>
      </c>
      <c r="S1351" t="s">
        <v>2380</v>
      </c>
      <c r="T1351" t="s">
        <v>2380</v>
      </c>
      <c r="U1351">
        <v>0</v>
      </c>
    </row>
    <row r="1352" spans="1:21" x14ac:dyDescent="0.3">
      <c r="A1352" t="s">
        <v>1021</v>
      </c>
      <c r="B1352">
        <v>28.16</v>
      </c>
      <c r="C1352">
        <v>5.58</v>
      </c>
      <c r="D1352" t="s">
        <v>2381</v>
      </c>
      <c r="E1352" t="s">
        <v>2380</v>
      </c>
      <c r="F1352" t="s">
        <v>2380</v>
      </c>
      <c r="G1352">
        <v>0</v>
      </c>
      <c r="H1352" t="s">
        <v>2380</v>
      </c>
      <c r="L1352" t="s">
        <v>1021</v>
      </c>
      <c r="M1352" t="str">
        <f t="shared" si="84"/>
        <v>Yes</v>
      </c>
      <c r="N1352" t="str">
        <f t="shared" si="85"/>
        <v>No</v>
      </c>
      <c r="O1352">
        <v>28.16</v>
      </c>
      <c r="P1352" t="str">
        <f t="shared" si="86"/>
        <v>Over Weight</v>
      </c>
      <c r="Q1352">
        <v>5.58</v>
      </c>
      <c r="R1352" t="str">
        <f t="shared" si="87"/>
        <v>Normal</v>
      </c>
      <c r="S1352" t="s">
        <v>2380</v>
      </c>
      <c r="T1352" t="s">
        <v>2380</v>
      </c>
      <c r="U1352">
        <v>0</v>
      </c>
    </row>
    <row r="1353" spans="1:21" x14ac:dyDescent="0.3">
      <c r="A1353" t="s">
        <v>1020</v>
      </c>
      <c r="B1353">
        <v>45.54</v>
      </c>
      <c r="C1353">
        <v>5.84</v>
      </c>
      <c r="D1353" t="s">
        <v>2380</v>
      </c>
      <c r="E1353" t="s">
        <v>2380</v>
      </c>
      <c r="F1353" t="s">
        <v>2382</v>
      </c>
      <c r="G1353">
        <v>1</v>
      </c>
      <c r="H1353" t="s">
        <v>2380</v>
      </c>
      <c r="L1353" t="s">
        <v>1020</v>
      </c>
      <c r="M1353" t="str">
        <f t="shared" si="84"/>
        <v>No</v>
      </c>
      <c r="N1353" t="str">
        <f t="shared" si="85"/>
        <v>No</v>
      </c>
      <c r="O1353">
        <v>45.54</v>
      </c>
      <c r="P1353" t="str">
        <f t="shared" si="86"/>
        <v>Obesity</v>
      </c>
      <c r="Q1353">
        <v>5.84</v>
      </c>
      <c r="R1353" t="str">
        <f t="shared" si="87"/>
        <v>Prediabetes</v>
      </c>
      <c r="S1353" t="s">
        <v>2380</v>
      </c>
      <c r="T1353" t="s">
        <v>2382</v>
      </c>
      <c r="U1353">
        <v>1</v>
      </c>
    </row>
    <row r="1354" spans="1:21" x14ac:dyDescent="0.3">
      <c r="A1354" t="s">
        <v>1019</v>
      </c>
      <c r="B1354">
        <v>28.7</v>
      </c>
      <c r="C1354">
        <v>4.2</v>
      </c>
      <c r="D1354" t="s">
        <v>2380</v>
      </c>
      <c r="E1354" t="s">
        <v>2380</v>
      </c>
      <c r="F1354" t="s">
        <v>2380</v>
      </c>
      <c r="G1354">
        <v>0</v>
      </c>
      <c r="H1354" t="s">
        <v>2380</v>
      </c>
      <c r="L1354" t="s">
        <v>1019</v>
      </c>
      <c r="M1354" t="str">
        <f t="shared" si="84"/>
        <v>No</v>
      </c>
      <c r="N1354" t="str">
        <f t="shared" si="85"/>
        <v>No</v>
      </c>
      <c r="O1354">
        <v>28.7</v>
      </c>
      <c r="P1354" t="str">
        <f t="shared" si="86"/>
        <v>Over Weight</v>
      </c>
      <c r="Q1354">
        <v>4.2</v>
      </c>
      <c r="R1354" t="str">
        <f t="shared" si="87"/>
        <v>Normal</v>
      </c>
      <c r="S1354" t="s">
        <v>2380</v>
      </c>
      <c r="T1354" t="s">
        <v>2380</v>
      </c>
      <c r="U1354">
        <v>0</v>
      </c>
    </row>
    <row r="1355" spans="1:21" x14ac:dyDescent="0.3">
      <c r="A1355" t="s">
        <v>1018</v>
      </c>
      <c r="B1355">
        <v>27.74</v>
      </c>
      <c r="C1355">
        <v>6.06</v>
      </c>
      <c r="D1355" t="s">
        <v>2381</v>
      </c>
      <c r="E1355" t="s">
        <v>2380</v>
      </c>
      <c r="F1355" t="s">
        <v>2380</v>
      </c>
      <c r="G1355">
        <v>0</v>
      </c>
      <c r="H1355" t="s">
        <v>2380</v>
      </c>
      <c r="L1355" t="s">
        <v>1018</v>
      </c>
      <c r="M1355" t="str">
        <f t="shared" si="84"/>
        <v>Yes</v>
      </c>
      <c r="N1355" t="str">
        <f t="shared" si="85"/>
        <v>No</v>
      </c>
      <c r="O1355">
        <v>27.74</v>
      </c>
      <c r="P1355" t="str">
        <f t="shared" si="86"/>
        <v>Over Weight</v>
      </c>
      <c r="Q1355">
        <v>6.06</v>
      </c>
      <c r="R1355" t="str">
        <f t="shared" si="87"/>
        <v>Prediabetes</v>
      </c>
      <c r="S1355" t="s">
        <v>2380</v>
      </c>
      <c r="T1355" t="s">
        <v>2380</v>
      </c>
      <c r="U1355">
        <v>0</v>
      </c>
    </row>
    <row r="1356" spans="1:21" x14ac:dyDescent="0.3">
      <c r="A1356" t="s">
        <v>1017</v>
      </c>
      <c r="B1356">
        <v>36.954999999999998</v>
      </c>
      <c r="C1356">
        <v>7.57</v>
      </c>
      <c r="D1356" t="s">
        <v>2380</v>
      </c>
      <c r="E1356" t="s">
        <v>2380</v>
      </c>
      <c r="F1356" t="s">
        <v>2380</v>
      </c>
      <c r="G1356">
        <v>0</v>
      </c>
      <c r="H1356" t="s">
        <v>2380</v>
      </c>
      <c r="L1356" t="s">
        <v>1017</v>
      </c>
      <c r="M1356" t="str">
        <f t="shared" si="84"/>
        <v>No</v>
      </c>
      <c r="N1356" t="str">
        <f t="shared" si="85"/>
        <v>No</v>
      </c>
      <c r="O1356">
        <v>36.954999999999998</v>
      </c>
      <c r="P1356" t="str">
        <f t="shared" si="86"/>
        <v>Obesity</v>
      </c>
      <c r="Q1356">
        <v>7.57</v>
      </c>
      <c r="R1356" t="str">
        <f t="shared" si="87"/>
        <v>Diabetes</v>
      </c>
      <c r="S1356" t="s">
        <v>2380</v>
      </c>
      <c r="T1356" t="s">
        <v>2380</v>
      </c>
      <c r="U1356">
        <v>0</v>
      </c>
    </row>
    <row r="1357" spans="1:21" x14ac:dyDescent="0.3">
      <c r="A1357" t="s">
        <v>1016</v>
      </c>
      <c r="B1357">
        <v>30.69</v>
      </c>
      <c r="C1357">
        <v>6.15</v>
      </c>
      <c r="D1357" t="s">
        <v>2380</v>
      </c>
      <c r="E1357" t="s">
        <v>2380</v>
      </c>
      <c r="F1357" t="s">
        <v>2380</v>
      </c>
      <c r="G1357">
        <v>0</v>
      </c>
      <c r="H1357" t="s">
        <v>2380</v>
      </c>
      <c r="L1357" t="s">
        <v>1016</v>
      </c>
      <c r="M1357" t="str">
        <f t="shared" si="84"/>
        <v>No</v>
      </c>
      <c r="N1357" t="str">
        <f t="shared" si="85"/>
        <v>No</v>
      </c>
      <c r="O1357">
        <v>30.69</v>
      </c>
      <c r="P1357" t="str">
        <f t="shared" si="86"/>
        <v>Obesity</v>
      </c>
      <c r="Q1357">
        <v>6.15</v>
      </c>
      <c r="R1357" t="str">
        <f t="shared" si="87"/>
        <v>Prediabetes</v>
      </c>
      <c r="S1357" t="s">
        <v>2380</v>
      </c>
      <c r="T1357" t="s">
        <v>2380</v>
      </c>
      <c r="U1357">
        <v>0</v>
      </c>
    </row>
    <row r="1358" spans="1:21" x14ac:dyDescent="0.3">
      <c r="A1358" t="s">
        <v>1015</v>
      </c>
      <c r="B1358">
        <v>24.984999999999999</v>
      </c>
      <c r="C1358">
        <v>4.5599999999999996</v>
      </c>
      <c r="D1358" t="s">
        <v>2380</v>
      </c>
      <c r="E1358" t="s">
        <v>2380</v>
      </c>
      <c r="F1358" t="s">
        <v>2380</v>
      </c>
      <c r="G1358">
        <v>0</v>
      </c>
      <c r="H1358" t="s">
        <v>2380</v>
      </c>
      <c r="L1358" t="s">
        <v>1015</v>
      </c>
      <c r="M1358" t="str">
        <f t="shared" si="84"/>
        <v>No</v>
      </c>
      <c r="N1358" t="str">
        <f t="shared" si="85"/>
        <v>No</v>
      </c>
      <c r="O1358">
        <v>24.984999999999999</v>
      </c>
      <c r="P1358" t="str">
        <f t="shared" si="86"/>
        <v>Normal Weight</v>
      </c>
      <c r="Q1358">
        <v>4.5599999999999996</v>
      </c>
      <c r="R1358" t="str">
        <f t="shared" si="87"/>
        <v>Normal</v>
      </c>
      <c r="S1358" t="s">
        <v>2380</v>
      </c>
      <c r="T1358" t="s">
        <v>2380</v>
      </c>
      <c r="U1358">
        <v>0</v>
      </c>
    </row>
    <row r="1359" spans="1:21" x14ac:dyDescent="0.3">
      <c r="A1359" t="s">
        <v>1014</v>
      </c>
      <c r="B1359">
        <v>39.42</v>
      </c>
      <c r="C1359">
        <v>4.72</v>
      </c>
      <c r="D1359" t="s">
        <v>2381</v>
      </c>
      <c r="E1359" t="s">
        <v>2380</v>
      </c>
      <c r="F1359" t="s">
        <v>2380</v>
      </c>
      <c r="G1359">
        <v>1</v>
      </c>
      <c r="H1359" t="s">
        <v>2380</v>
      </c>
      <c r="L1359" t="s">
        <v>1014</v>
      </c>
      <c r="M1359" t="str">
        <f t="shared" si="84"/>
        <v>Yes</v>
      </c>
      <c r="N1359" t="str">
        <f t="shared" si="85"/>
        <v>No</v>
      </c>
      <c r="O1359">
        <v>39.42</v>
      </c>
      <c r="P1359" t="str">
        <f t="shared" si="86"/>
        <v>Obesity</v>
      </c>
      <c r="Q1359">
        <v>4.72</v>
      </c>
      <c r="R1359" t="str">
        <f t="shared" si="87"/>
        <v>Normal</v>
      </c>
      <c r="S1359" t="s">
        <v>2380</v>
      </c>
      <c r="T1359" t="s">
        <v>2380</v>
      </c>
      <c r="U1359">
        <v>1</v>
      </c>
    </row>
    <row r="1360" spans="1:21" x14ac:dyDescent="0.3">
      <c r="A1360" t="s">
        <v>1013</v>
      </c>
      <c r="B1360">
        <v>16.8</v>
      </c>
      <c r="C1360">
        <v>7.98</v>
      </c>
      <c r="D1360" t="s">
        <v>2380</v>
      </c>
      <c r="E1360" t="s">
        <v>2380</v>
      </c>
      <c r="F1360" t="s">
        <v>2380</v>
      </c>
      <c r="G1360">
        <v>0</v>
      </c>
      <c r="H1360" t="s">
        <v>2380</v>
      </c>
      <c r="L1360" t="s">
        <v>1013</v>
      </c>
      <c r="M1360" t="str">
        <f t="shared" si="84"/>
        <v>No</v>
      </c>
      <c r="N1360" t="str">
        <f t="shared" si="85"/>
        <v>No</v>
      </c>
      <c r="O1360">
        <v>16.8</v>
      </c>
      <c r="P1360" t="str">
        <f t="shared" si="86"/>
        <v>Under Weight</v>
      </c>
      <c r="Q1360">
        <v>7.98</v>
      </c>
      <c r="R1360" t="str">
        <f t="shared" si="87"/>
        <v>Diabetes</v>
      </c>
      <c r="S1360" t="s">
        <v>2380</v>
      </c>
      <c r="T1360" t="s">
        <v>2380</v>
      </c>
      <c r="U1360">
        <v>0</v>
      </c>
    </row>
    <row r="1361" spans="1:21" x14ac:dyDescent="0.3">
      <c r="A1361" t="s">
        <v>1012</v>
      </c>
      <c r="B1361">
        <v>23.274999999999999</v>
      </c>
      <c r="C1361">
        <v>6.26</v>
      </c>
      <c r="D1361" t="s">
        <v>2381</v>
      </c>
      <c r="E1361" t="s">
        <v>2380</v>
      </c>
      <c r="F1361" t="s">
        <v>2382</v>
      </c>
      <c r="G1361">
        <v>1</v>
      </c>
      <c r="H1361" t="s">
        <v>2380</v>
      </c>
      <c r="L1361" t="s">
        <v>1012</v>
      </c>
      <c r="M1361" t="str">
        <f t="shared" si="84"/>
        <v>Yes</v>
      </c>
      <c r="N1361" t="str">
        <f t="shared" si="85"/>
        <v>No</v>
      </c>
      <c r="O1361">
        <v>23.274999999999999</v>
      </c>
      <c r="P1361" t="str">
        <f t="shared" si="86"/>
        <v>Normal Weight</v>
      </c>
      <c r="Q1361">
        <v>6.26</v>
      </c>
      <c r="R1361" t="str">
        <f t="shared" si="87"/>
        <v>Prediabetes</v>
      </c>
      <c r="S1361" t="s">
        <v>2380</v>
      </c>
      <c r="T1361" t="s">
        <v>2382</v>
      </c>
      <c r="U1361">
        <v>1</v>
      </c>
    </row>
    <row r="1362" spans="1:21" x14ac:dyDescent="0.3">
      <c r="A1362" t="s">
        <v>1011</v>
      </c>
      <c r="B1362">
        <v>22.8</v>
      </c>
      <c r="C1362">
        <v>4.29</v>
      </c>
      <c r="D1362" t="s">
        <v>2381</v>
      </c>
      <c r="E1362" t="s">
        <v>2380</v>
      </c>
      <c r="F1362" t="s">
        <v>2382</v>
      </c>
      <c r="G1362">
        <v>1</v>
      </c>
      <c r="H1362" t="s">
        <v>2380</v>
      </c>
      <c r="L1362" t="s">
        <v>1011</v>
      </c>
      <c r="M1362" t="str">
        <f t="shared" si="84"/>
        <v>Yes</v>
      </c>
      <c r="N1362" t="str">
        <f t="shared" si="85"/>
        <v>No</v>
      </c>
      <c r="O1362">
        <v>22.8</v>
      </c>
      <c r="P1362" t="str">
        <f t="shared" si="86"/>
        <v>Normal Weight</v>
      </c>
      <c r="Q1362">
        <v>4.29</v>
      </c>
      <c r="R1362" t="str">
        <f t="shared" si="87"/>
        <v>Normal</v>
      </c>
      <c r="S1362" t="s">
        <v>2380</v>
      </c>
      <c r="T1362" t="s">
        <v>2382</v>
      </c>
      <c r="U1362">
        <v>1</v>
      </c>
    </row>
    <row r="1363" spans="1:21" x14ac:dyDescent="0.3">
      <c r="A1363" t="s">
        <v>1010</v>
      </c>
      <c r="B1363">
        <v>24.3</v>
      </c>
      <c r="C1363">
        <v>5.43</v>
      </c>
      <c r="D1363" t="s">
        <v>2380</v>
      </c>
      <c r="E1363" t="s">
        <v>2380</v>
      </c>
      <c r="F1363" t="s">
        <v>2380</v>
      </c>
      <c r="G1363">
        <v>2</v>
      </c>
      <c r="H1363" t="s">
        <v>2380</v>
      </c>
      <c r="L1363" t="s">
        <v>1010</v>
      </c>
      <c r="M1363" t="str">
        <f t="shared" si="84"/>
        <v>No</v>
      </c>
      <c r="N1363" t="str">
        <f t="shared" si="85"/>
        <v>No</v>
      </c>
      <c r="O1363">
        <v>24.3</v>
      </c>
      <c r="P1363" t="str">
        <f t="shared" si="86"/>
        <v>Normal Weight</v>
      </c>
      <c r="Q1363">
        <v>5.43</v>
      </c>
      <c r="R1363" t="str">
        <f t="shared" si="87"/>
        <v>Normal</v>
      </c>
      <c r="S1363" t="s">
        <v>2380</v>
      </c>
      <c r="T1363" t="s">
        <v>2380</v>
      </c>
      <c r="U1363">
        <v>2</v>
      </c>
    </row>
    <row r="1364" spans="1:21" x14ac:dyDescent="0.3">
      <c r="A1364" t="s">
        <v>1009</v>
      </c>
      <c r="B1364">
        <v>25.13</v>
      </c>
      <c r="C1364">
        <v>8</v>
      </c>
      <c r="D1364" t="s">
        <v>2381</v>
      </c>
      <c r="E1364" t="s">
        <v>2380</v>
      </c>
      <c r="F1364" t="s">
        <v>2380</v>
      </c>
      <c r="G1364">
        <v>1</v>
      </c>
      <c r="H1364" t="s">
        <v>2380</v>
      </c>
      <c r="L1364" t="s">
        <v>1009</v>
      </c>
      <c r="M1364" t="str">
        <f t="shared" si="84"/>
        <v>Yes</v>
      </c>
      <c r="N1364" t="str">
        <f t="shared" si="85"/>
        <v>No</v>
      </c>
      <c r="O1364">
        <v>25.13</v>
      </c>
      <c r="P1364" t="str">
        <f t="shared" si="86"/>
        <v>Over Weight</v>
      </c>
      <c r="Q1364">
        <v>8</v>
      </c>
      <c r="R1364" t="str">
        <f t="shared" si="87"/>
        <v>Diabetes</v>
      </c>
      <c r="S1364" t="s">
        <v>2380</v>
      </c>
      <c r="T1364" t="s">
        <v>2380</v>
      </c>
      <c r="U1364">
        <v>1</v>
      </c>
    </row>
    <row r="1365" spans="1:21" x14ac:dyDescent="0.3">
      <c r="A1365" t="s">
        <v>1008</v>
      </c>
      <c r="B1365">
        <v>22.72</v>
      </c>
      <c r="C1365">
        <v>9.9600000000000009</v>
      </c>
      <c r="D1365" t="s">
        <v>2381</v>
      </c>
      <c r="E1365" t="s">
        <v>2380</v>
      </c>
      <c r="F1365" t="s">
        <v>2380</v>
      </c>
      <c r="G1365">
        <v>2</v>
      </c>
      <c r="H1365" t="s">
        <v>2380</v>
      </c>
      <c r="L1365" t="s">
        <v>1008</v>
      </c>
      <c r="M1365" t="str">
        <f t="shared" si="84"/>
        <v>Yes</v>
      </c>
      <c r="N1365" t="str">
        <f t="shared" si="85"/>
        <v>No</v>
      </c>
      <c r="O1365">
        <v>22.72</v>
      </c>
      <c r="P1365" t="str">
        <f t="shared" si="86"/>
        <v>Normal Weight</v>
      </c>
      <c r="Q1365">
        <v>9.9600000000000009</v>
      </c>
      <c r="R1365" t="str">
        <f t="shared" si="87"/>
        <v>Diabetes</v>
      </c>
      <c r="S1365" t="s">
        <v>2380</v>
      </c>
      <c r="T1365" t="s">
        <v>2380</v>
      </c>
      <c r="U1365">
        <v>2</v>
      </c>
    </row>
    <row r="1366" spans="1:21" x14ac:dyDescent="0.3">
      <c r="A1366" t="s">
        <v>1007</v>
      </c>
      <c r="B1366">
        <v>32.6</v>
      </c>
      <c r="C1366">
        <v>6.8</v>
      </c>
      <c r="D1366" t="s">
        <v>2381</v>
      </c>
      <c r="E1366" t="s">
        <v>2380</v>
      </c>
      <c r="F1366" t="s">
        <v>2380</v>
      </c>
      <c r="G1366">
        <v>0</v>
      </c>
      <c r="H1366" t="s">
        <v>2380</v>
      </c>
      <c r="L1366" t="s">
        <v>1007</v>
      </c>
      <c r="M1366" t="str">
        <f t="shared" si="84"/>
        <v>Yes</v>
      </c>
      <c r="N1366" t="str">
        <f t="shared" si="85"/>
        <v>No</v>
      </c>
      <c r="O1366">
        <v>32.6</v>
      </c>
      <c r="P1366" t="str">
        <f t="shared" si="86"/>
        <v>Obesity</v>
      </c>
      <c r="Q1366">
        <v>6.8</v>
      </c>
      <c r="R1366" t="str">
        <f t="shared" si="87"/>
        <v>Diabetes</v>
      </c>
      <c r="S1366" t="s">
        <v>2380</v>
      </c>
      <c r="T1366" t="s">
        <v>2380</v>
      </c>
      <c r="U1366">
        <v>0</v>
      </c>
    </row>
    <row r="1367" spans="1:21" x14ac:dyDescent="0.3">
      <c r="A1367" t="s">
        <v>1006</v>
      </c>
      <c r="B1367">
        <v>17.28</v>
      </c>
      <c r="C1367">
        <v>6.22</v>
      </c>
      <c r="D1367" t="s">
        <v>2381</v>
      </c>
      <c r="E1367" t="s">
        <v>2380</v>
      </c>
      <c r="F1367" t="s">
        <v>2380</v>
      </c>
      <c r="G1367">
        <v>2</v>
      </c>
      <c r="H1367" t="s">
        <v>2380</v>
      </c>
      <c r="L1367" t="s">
        <v>1006</v>
      </c>
      <c r="M1367" t="str">
        <f t="shared" si="84"/>
        <v>Yes</v>
      </c>
      <c r="N1367" t="str">
        <f t="shared" si="85"/>
        <v>No</v>
      </c>
      <c r="O1367">
        <v>17.28</v>
      </c>
      <c r="P1367" t="str">
        <f t="shared" si="86"/>
        <v>Under Weight</v>
      </c>
      <c r="Q1367">
        <v>6.22</v>
      </c>
      <c r="R1367" t="str">
        <f t="shared" si="87"/>
        <v>Prediabetes</v>
      </c>
      <c r="S1367" t="s">
        <v>2380</v>
      </c>
      <c r="T1367" t="s">
        <v>2380</v>
      </c>
      <c r="U1367">
        <v>2</v>
      </c>
    </row>
    <row r="1368" spans="1:21" x14ac:dyDescent="0.3">
      <c r="A1368" t="s">
        <v>1005</v>
      </c>
      <c r="B1368">
        <v>27.92</v>
      </c>
      <c r="C1368">
        <v>5.79</v>
      </c>
      <c r="D1368" t="s">
        <v>2380</v>
      </c>
      <c r="E1368" t="s">
        <v>2380</v>
      </c>
      <c r="F1368" t="s">
        <v>2380</v>
      </c>
      <c r="G1368">
        <v>1</v>
      </c>
      <c r="H1368" t="s">
        <v>2380</v>
      </c>
      <c r="L1368" t="s">
        <v>1005</v>
      </c>
      <c r="M1368" t="str">
        <f t="shared" si="84"/>
        <v>No</v>
      </c>
      <c r="N1368" t="str">
        <f t="shared" si="85"/>
        <v>No</v>
      </c>
      <c r="O1368">
        <v>27.92</v>
      </c>
      <c r="P1368" t="str">
        <f t="shared" si="86"/>
        <v>Over Weight</v>
      </c>
      <c r="Q1368">
        <v>5.79</v>
      </c>
      <c r="R1368" t="str">
        <f t="shared" si="87"/>
        <v>Prediabetes</v>
      </c>
      <c r="S1368" t="s">
        <v>2380</v>
      </c>
      <c r="T1368" t="s">
        <v>2380</v>
      </c>
      <c r="U1368">
        <v>1</v>
      </c>
    </row>
    <row r="1369" spans="1:21" x14ac:dyDescent="0.3">
      <c r="A1369" t="s">
        <v>1004</v>
      </c>
      <c r="B1369">
        <v>38.284999999999997</v>
      </c>
      <c r="C1369">
        <v>5.41</v>
      </c>
      <c r="D1369" t="s">
        <v>2380</v>
      </c>
      <c r="E1369" t="s">
        <v>2380</v>
      </c>
      <c r="F1369" t="s">
        <v>2380</v>
      </c>
      <c r="G1369">
        <v>0</v>
      </c>
      <c r="H1369" t="s">
        <v>2380</v>
      </c>
      <c r="L1369" t="s">
        <v>1004</v>
      </c>
      <c r="M1369" t="str">
        <f t="shared" si="84"/>
        <v>No</v>
      </c>
      <c r="N1369" t="str">
        <f t="shared" si="85"/>
        <v>No</v>
      </c>
      <c r="O1369">
        <v>38.284999999999997</v>
      </c>
      <c r="P1369" t="str">
        <f t="shared" si="86"/>
        <v>Obesity</v>
      </c>
      <c r="Q1369">
        <v>5.41</v>
      </c>
      <c r="R1369" t="str">
        <f t="shared" si="87"/>
        <v>Normal</v>
      </c>
      <c r="S1369" t="s">
        <v>2380</v>
      </c>
      <c r="T1369" t="s">
        <v>2380</v>
      </c>
      <c r="U1369">
        <v>0</v>
      </c>
    </row>
    <row r="1370" spans="1:21" x14ac:dyDescent="0.3">
      <c r="A1370" t="s">
        <v>1003</v>
      </c>
      <c r="B1370">
        <v>16.48</v>
      </c>
      <c r="C1370">
        <v>11.05</v>
      </c>
      <c r="D1370" t="s">
        <v>2380</v>
      </c>
      <c r="E1370" t="s">
        <v>2380</v>
      </c>
      <c r="F1370" t="s">
        <v>2380</v>
      </c>
      <c r="G1370">
        <v>0</v>
      </c>
      <c r="H1370" t="s">
        <v>2380</v>
      </c>
      <c r="L1370" t="s">
        <v>1003</v>
      </c>
      <c r="M1370" t="str">
        <f t="shared" si="84"/>
        <v>No</v>
      </c>
      <c r="N1370" t="str">
        <f t="shared" si="85"/>
        <v>No</v>
      </c>
      <c r="O1370">
        <v>16.48</v>
      </c>
      <c r="P1370" t="str">
        <f t="shared" si="86"/>
        <v>Under Weight</v>
      </c>
      <c r="Q1370">
        <v>11.05</v>
      </c>
      <c r="R1370" t="str">
        <f t="shared" si="87"/>
        <v>Diabetes</v>
      </c>
      <c r="S1370" t="s">
        <v>2380</v>
      </c>
      <c r="T1370" t="s">
        <v>2380</v>
      </c>
      <c r="U1370">
        <v>0</v>
      </c>
    </row>
    <row r="1371" spans="1:21" x14ac:dyDescent="0.3">
      <c r="A1371" t="s">
        <v>1002</v>
      </c>
      <c r="B1371">
        <v>38.57</v>
      </c>
      <c r="C1371">
        <v>6.27</v>
      </c>
      <c r="D1371" t="s">
        <v>2380</v>
      </c>
      <c r="E1371" t="s">
        <v>2380</v>
      </c>
      <c r="F1371" t="s">
        <v>2380</v>
      </c>
      <c r="G1371">
        <v>0</v>
      </c>
      <c r="H1371" t="s">
        <v>2380</v>
      </c>
      <c r="L1371" t="s">
        <v>1002</v>
      </c>
      <c r="M1371" t="str">
        <f t="shared" si="84"/>
        <v>No</v>
      </c>
      <c r="N1371" t="str">
        <f t="shared" si="85"/>
        <v>No</v>
      </c>
      <c r="O1371">
        <v>38.57</v>
      </c>
      <c r="P1371" t="str">
        <f t="shared" si="86"/>
        <v>Obesity</v>
      </c>
      <c r="Q1371">
        <v>6.27</v>
      </c>
      <c r="R1371" t="str">
        <f t="shared" si="87"/>
        <v>Prediabetes</v>
      </c>
      <c r="S1371" t="s">
        <v>2380</v>
      </c>
      <c r="T1371" t="s">
        <v>2380</v>
      </c>
      <c r="U1371">
        <v>0</v>
      </c>
    </row>
    <row r="1372" spans="1:21" x14ac:dyDescent="0.3">
      <c r="A1372" t="s">
        <v>1001</v>
      </c>
      <c r="B1372">
        <v>43.85</v>
      </c>
      <c r="C1372">
        <v>4.7699999999999996</v>
      </c>
      <c r="D1372" t="s">
        <v>2381</v>
      </c>
      <c r="E1372" t="s">
        <v>2380</v>
      </c>
      <c r="F1372" t="s">
        <v>2380</v>
      </c>
      <c r="G1372">
        <v>0</v>
      </c>
      <c r="H1372" t="s">
        <v>2380</v>
      </c>
      <c r="L1372" t="s">
        <v>1001</v>
      </c>
      <c r="M1372" t="str">
        <f t="shared" si="84"/>
        <v>Yes</v>
      </c>
      <c r="N1372" t="str">
        <f t="shared" si="85"/>
        <v>No</v>
      </c>
      <c r="O1372">
        <v>43.85</v>
      </c>
      <c r="P1372" t="str">
        <f t="shared" si="86"/>
        <v>Obesity</v>
      </c>
      <c r="Q1372">
        <v>4.7699999999999996</v>
      </c>
      <c r="R1372" t="str">
        <f t="shared" si="87"/>
        <v>Normal</v>
      </c>
      <c r="S1372" t="s">
        <v>2380</v>
      </c>
      <c r="T1372" t="s">
        <v>2380</v>
      </c>
      <c r="U1372">
        <v>0</v>
      </c>
    </row>
    <row r="1373" spans="1:21" x14ac:dyDescent="0.3">
      <c r="A1373" t="s">
        <v>1000</v>
      </c>
      <c r="B1373">
        <v>30.11</v>
      </c>
      <c r="C1373">
        <v>4.08</v>
      </c>
      <c r="D1373" t="s">
        <v>2380</v>
      </c>
      <c r="E1373" t="s">
        <v>2380</v>
      </c>
      <c r="F1373" t="s">
        <v>2380</v>
      </c>
      <c r="G1373">
        <v>0</v>
      </c>
      <c r="H1373" t="s">
        <v>2380</v>
      </c>
      <c r="L1373" t="s">
        <v>1000</v>
      </c>
      <c r="M1373" t="str">
        <f t="shared" si="84"/>
        <v>No</v>
      </c>
      <c r="N1373" t="str">
        <f t="shared" si="85"/>
        <v>No</v>
      </c>
      <c r="O1373">
        <v>30.11</v>
      </c>
      <c r="P1373" t="str">
        <f t="shared" si="86"/>
        <v>Obesity</v>
      </c>
      <c r="Q1373">
        <v>4.08</v>
      </c>
      <c r="R1373" t="str">
        <f t="shared" si="87"/>
        <v>Normal</v>
      </c>
      <c r="S1373" t="s">
        <v>2380</v>
      </c>
      <c r="T1373" t="s">
        <v>2380</v>
      </c>
      <c r="U1373">
        <v>0</v>
      </c>
    </row>
    <row r="1374" spans="1:21" x14ac:dyDescent="0.3">
      <c r="A1374" t="s">
        <v>999</v>
      </c>
      <c r="B1374">
        <v>31.59</v>
      </c>
      <c r="C1374">
        <v>6.01</v>
      </c>
      <c r="D1374" t="s">
        <v>2380</v>
      </c>
      <c r="E1374" t="s">
        <v>2380</v>
      </c>
      <c r="F1374" t="s">
        <v>2380</v>
      </c>
      <c r="G1374">
        <v>0</v>
      </c>
      <c r="H1374" t="s">
        <v>2380</v>
      </c>
      <c r="L1374" t="s">
        <v>999</v>
      </c>
      <c r="M1374" t="str">
        <f t="shared" si="84"/>
        <v>No</v>
      </c>
      <c r="N1374" t="str">
        <f t="shared" si="85"/>
        <v>No</v>
      </c>
      <c r="O1374">
        <v>31.59</v>
      </c>
      <c r="P1374" t="str">
        <f t="shared" si="86"/>
        <v>Obesity</v>
      </c>
      <c r="Q1374">
        <v>6.01</v>
      </c>
      <c r="R1374" t="str">
        <f t="shared" si="87"/>
        <v>Prediabetes</v>
      </c>
      <c r="S1374" t="s">
        <v>2380</v>
      </c>
      <c r="T1374" t="s">
        <v>2380</v>
      </c>
      <c r="U1374">
        <v>0</v>
      </c>
    </row>
    <row r="1375" spans="1:21" x14ac:dyDescent="0.3">
      <c r="A1375" t="s">
        <v>998</v>
      </c>
      <c r="B1375">
        <v>40.15</v>
      </c>
      <c r="C1375">
        <v>11.84</v>
      </c>
      <c r="D1375" t="s">
        <v>2380</v>
      </c>
      <c r="E1375" t="s">
        <v>2380</v>
      </c>
      <c r="F1375" t="s">
        <v>2380</v>
      </c>
      <c r="G1375">
        <v>0</v>
      </c>
      <c r="H1375" t="s">
        <v>2380</v>
      </c>
      <c r="L1375" t="s">
        <v>998</v>
      </c>
      <c r="M1375" t="str">
        <f t="shared" si="84"/>
        <v>No</v>
      </c>
      <c r="N1375" t="str">
        <f t="shared" si="85"/>
        <v>No</v>
      </c>
      <c r="O1375">
        <v>40.15</v>
      </c>
      <c r="P1375" t="str">
        <f t="shared" si="86"/>
        <v>Obesity</v>
      </c>
      <c r="Q1375">
        <v>11.84</v>
      </c>
      <c r="R1375" t="str">
        <f t="shared" si="87"/>
        <v>Diabetes</v>
      </c>
      <c r="S1375" t="s">
        <v>2380</v>
      </c>
      <c r="T1375" t="s">
        <v>2380</v>
      </c>
      <c r="U1375">
        <v>0</v>
      </c>
    </row>
    <row r="1376" spans="1:21" x14ac:dyDescent="0.3">
      <c r="A1376" t="s">
        <v>997</v>
      </c>
      <c r="B1376">
        <v>40.700000000000003</v>
      </c>
      <c r="C1376">
        <v>6.27</v>
      </c>
      <c r="D1376" t="s">
        <v>2381</v>
      </c>
      <c r="E1376" t="s">
        <v>2380</v>
      </c>
      <c r="F1376" t="s">
        <v>2382</v>
      </c>
      <c r="G1376">
        <v>1</v>
      </c>
      <c r="H1376" t="s">
        <v>2380</v>
      </c>
      <c r="L1376" t="s">
        <v>997</v>
      </c>
      <c r="M1376" t="str">
        <f t="shared" si="84"/>
        <v>Yes</v>
      </c>
      <c r="N1376" t="str">
        <f t="shared" si="85"/>
        <v>No</v>
      </c>
      <c r="O1376">
        <v>40.700000000000003</v>
      </c>
      <c r="P1376" t="str">
        <f t="shared" si="86"/>
        <v>Obesity</v>
      </c>
      <c r="Q1376">
        <v>6.27</v>
      </c>
      <c r="R1376" t="str">
        <f t="shared" si="87"/>
        <v>Prediabetes</v>
      </c>
      <c r="S1376" t="s">
        <v>2380</v>
      </c>
      <c r="T1376" t="s">
        <v>2382</v>
      </c>
      <c r="U1376">
        <v>1</v>
      </c>
    </row>
    <row r="1377" spans="1:21" x14ac:dyDescent="0.3">
      <c r="A1377" t="s">
        <v>996</v>
      </c>
      <c r="B1377">
        <v>40.76</v>
      </c>
      <c r="C1377">
        <v>5.28</v>
      </c>
      <c r="D1377" t="s">
        <v>2380</v>
      </c>
      <c r="E1377" t="s">
        <v>2380</v>
      </c>
      <c r="F1377" t="s">
        <v>2380</v>
      </c>
      <c r="G1377">
        <v>0</v>
      </c>
      <c r="H1377" t="s">
        <v>2380</v>
      </c>
      <c r="L1377" t="s">
        <v>996</v>
      </c>
      <c r="M1377" t="str">
        <f t="shared" si="84"/>
        <v>No</v>
      </c>
      <c r="N1377" t="str">
        <f t="shared" si="85"/>
        <v>No</v>
      </c>
      <c r="O1377">
        <v>40.76</v>
      </c>
      <c r="P1377" t="str">
        <f t="shared" si="86"/>
        <v>Obesity</v>
      </c>
      <c r="Q1377">
        <v>5.28</v>
      </c>
      <c r="R1377" t="str">
        <f t="shared" si="87"/>
        <v>Normal</v>
      </c>
      <c r="S1377" t="s">
        <v>2380</v>
      </c>
      <c r="T1377" t="s">
        <v>2380</v>
      </c>
      <c r="U1377">
        <v>0</v>
      </c>
    </row>
    <row r="1378" spans="1:21" x14ac:dyDescent="0.3">
      <c r="A1378" t="s">
        <v>995</v>
      </c>
      <c r="B1378">
        <v>29.7</v>
      </c>
      <c r="C1378">
        <v>7.03</v>
      </c>
      <c r="D1378" t="s">
        <v>2380</v>
      </c>
      <c r="E1378" t="s">
        <v>2380</v>
      </c>
      <c r="F1378" t="s">
        <v>2380</v>
      </c>
      <c r="G1378">
        <v>0</v>
      </c>
      <c r="H1378" t="s">
        <v>2380</v>
      </c>
      <c r="L1378" t="s">
        <v>995</v>
      </c>
      <c r="M1378" t="str">
        <f t="shared" si="84"/>
        <v>No</v>
      </c>
      <c r="N1378" t="str">
        <f t="shared" si="85"/>
        <v>No</v>
      </c>
      <c r="O1378">
        <v>29.7</v>
      </c>
      <c r="P1378" t="str">
        <f t="shared" si="86"/>
        <v>Over Weight</v>
      </c>
      <c r="Q1378">
        <v>7.03</v>
      </c>
      <c r="R1378" t="str">
        <f t="shared" si="87"/>
        <v>Diabetes</v>
      </c>
      <c r="S1378" t="s">
        <v>2380</v>
      </c>
      <c r="T1378" t="s">
        <v>2380</v>
      </c>
      <c r="U1378">
        <v>0</v>
      </c>
    </row>
    <row r="1379" spans="1:21" x14ac:dyDescent="0.3">
      <c r="A1379" t="s">
        <v>994</v>
      </c>
      <c r="B1379">
        <v>40.58</v>
      </c>
      <c r="C1379">
        <v>5.32</v>
      </c>
      <c r="D1379" t="s">
        <v>2381</v>
      </c>
      <c r="E1379" t="s">
        <v>2380</v>
      </c>
      <c r="F1379" t="s">
        <v>2382</v>
      </c>
      <c r="G1379">
        <v>1</v>
      </c>
      <c r="H1379" t="s">
        <v>2380</v>
      </c>
      <c r="L1379" t="s">
        <v>994</v>
      </c>
      <c r="M1379" t="str">
        <f t="shared" si="84"/>
        <v>Yes</v>
      </c>
      <c r="N1379" t="str">
        <f t="shared" si="85"/>
        <v>No</v>
      </c>
      <c r="O1379">
        <v>40.58</v>
      </c>
      <c r="P1379" t="str">
        <f t="shared" si="86"/>
        <v>Obesity</v>
      </c>
      <c r="Q1379">
        <v>5.32</v>
      </c>
      <c r="R1379" t="str">
        <f t="shared" si="87"/>
        <v>Normal</v>
      </c>
      <c r="S1379" t="s">
        <v>2380</v>
      </c>
      <c r="T1379" t="s">
        <v>2382</v>
      </c>
      <c r="U1379">
        <v>1</v>
      </c>
    </row>
    <row r="1380" spans="1:21" x14ac:dyDescent="0.3">
      <c r="A1380" t="s">
        <v>993</v>
      </c>
      <c r="B1380">
        <v>33.06</v>
      </c>
      <c r="C1380">
        <v>9.59</v>
      </c>
      <c r="D1380" t="s">
        <v>2381</v>
      </c>
      <c r="E1380" t="s">
        <v>2380</v>
      </c>
      <c r="F1380" t="s">
        <v>2380</v>
      </c>
      <c r="G1380">
        <v>0</v>
      </c>
      <c r="H1380" t="s">
        <v>2380</v>
      </c>
      <c r="L1380" t="s">
        <v>993</v>
      </c>
      <c r="M1380" t="str">
        <f t="shared" si="84"/>
        <v>Yes</v>
      </c>
      <c r="N1380" t="str">
        <f t="shared" si="85"/>
        <v>No</v>
      </c>
      <c r="O1380">
        <v>33.06</v>
      </c>
      <c r="P1380" t="str">
        <f t="shared" si="86"/>
        <v>Obesity</v>
      </c>
      <c r="Q1380">
        <v>9.59</v>
      </c>
      <c r="R1380" t="str">
        <f t="shared" si="87"/>
        <v>Diabetes</v>
      </c>
      <c r="S1380" t="s">
        <v>2380</v>
      </c>
      <c r="T1380" t="s">
        <v>2380</v>
      </c>
      <c r="U1380">
        <v>0</v>
      </c>
    </row>
    <row r="1381" spans="1:21" x14ac:dyDescent="0.3">
      <c r="A1381" t="s">
        <v>992</v>
      </c>
      <c r="B1381">
        <v>26.62</v>
      </c>
      <c r="C1381">
        <v>6.15</v>
      </c>
      <c r="D1381" t="s">
        <v>2381</v>
      </c>
      <c r="E1381" t="s">
        <v>2380</v>
      </c>
      <c r="F1381" t="s">
        <v>2380</v>
      </c>
      <c r="G1381">
        <v>0</v>
      </c>
      <c r="H1381" t="s">
        <v>2380</v>
      </c>
      <c r="L1381" t="s">
        <v>992</v>
      </c>
      <c r="M1381" t="str">
        <f t="shared" si="84"/>
        <v>Yes</v>
      </c>
      <c r="N1381" t="str">
        <f t="shared" si="85"/>
        <v>No</v>
      </c>
      <c r="O1381">
        <v>26.62</v>
      </c>
      <c r="P1381" t="str">
        <f t="shared" si="86"/>
        <v>Over Weight</v>
      </c>
      <c r="Q1381">
        <v>6.15</v>
      </c>
      <c r="R1381" t="str">
        <f t="shared" si="87"/>
        <v>Prediabetes</v>
      </c>
      <c r="S1381" t="s">
        <v>2380</v>
      </c>
      <c r="T1381" t="s">
        <v>2380</v>
      </c>
      <c r="U1381">
        <v>0</v>
      </c>
    </row>
    <row r="1382" spans="1:21" x14ac:dyDescent="0.3">
      <c r="A1382" t="s">
        <v>991</v>
      </c>
      <c r="B1382">
        <v>37.1</v>
      </c>
      <c r="C1382">
        <v>11.08</v>
      </c>
      <c r="D1382" t="s">
        <v>2380</v>
      </c>
      <c r="E1382" t="s">
        <v>2380</v>
      </c>
      <c r="F1382" t="s">
        <v>2380</v>
      </c>
      <c r="G1382">
        <v>0</v>
      </c>
      <c r="H1382" t="s">
        <v>2380</v>
      </c>
      <c r="L1382" t="s">
        <v>991</v>
      </c>
      <c r="M1382" t="str">
        <f t="shared" si="84"/>
        <v>No</v>
      </c>
      <c r="N1382" t="str">
        <f t="shared" si="85"/>
        <v>No</v>
      </c>
      <c r="O1382">
        <v>37.1</v>
      </c>
      <c r="P1382" t="str">
        <f t="shared" si="86"/>
        <v>Obesity</v>
      </c>
      <c r="Q1382">
        <v>11.08</v>
      </c>
      <c r="R1382" t="str">
        <f t="shared" si="87"/>
        <v>Diabetes</v>
      </c>
      <c r="S1382" t="s">
        <v>2380</v>
      </c>
      <c r="T1382" t="s">
        <v>2380</v>
      </c>
      <c r="U1382">
        <v>0</v>
      </c>
    </row>
    <row r="1383" spans="1:21" x14ac:dyDescent="0.3">
      <c r="A1383" t="s">
        <v>990</v>
      </c>
      <c r="B1383">
        <v>18.28</v>
      </c>
      <c r="C1383">
        <v>7.95</v>
      </c>
      <c r="D1383" t="s">
        <v>2380</v>
      </c>
      <c r="E1383" t="s">
        <v>2380</v>
      </c>
      <c r="F1383" t="s">
        <v>2380</v>
      </c>
      <c r="G1383">
        <v>0</v>
      </c>
      <c r="H1383" t="s">
        <v>2380</v>
      </c>
      <c r="L1383" t="s">
        <v>990</v>
      </c>
      <c r="M1383" t="str">
        <f t="shared" si="84"/>
        <v>No</v>
      </c>
      <c r="N1383" t="str">
        <f t="shared" si="85"/>
        <v>No</v>
      </c>
      <c r="O1383">
        <v>18.28</v>
      </c>
      <c r="P1383" t="str">
        <f t="shared" si="86"/>
        <v>Under Weight</v>
      </c>
      <c r="Q1383">
        <v>7.95</v>
      </c>
      <c r="R1383" t="str">
        <f t="shared" si="87"/>
        <v>Diabetes</v>
      </c>
      <c r="S1383" t="s">
        <v>2380</v>
      </c>
      <c r="T1383" t="s">
        <v>2380</v>
      </c>
      <c r="U1383">
        <v>0</v>
      </c>
    </row>
    <row r="1384" spans="1:21" x14ac:dyDescent="0.3">
      <c r="A1384" t="s">
        <v>989</v>
      </c>
      <c r="B1384">
        <v>35.814999999999998</v>
      </c>
      <c r="C1384">
        <v>6.23</v>
      </c>
      <c r="D1384" t="s">
        <v>2380</v>
      </c>
      <c r="E1384" t="s">
        <v>2380</v>
      </c>
      <c r="F1384" t="s">
        <v>2380</v>
      </c>
      <c r="G1384">
        <v>0</v>
      </c>
      <c r="H1384" t="s">
        <v>2380</v>
      </c>
      <c r="L1384" t="s">
        <v>989</v>
      </c>
      <c r="M1384" t="str">
        <f t="shared" si="84"/>
        <v>No</v>
      </c>
      <c r="N1384" t="str">
        <f t="shared" si="85"/>
        <v>No</v>
      </c>
      <c r="O1384">
        <v>35.814999999999998</v>
      </c>
      <c r="P1384" t="str">
        <f t="shared" si="86"/>
        <v>Obesity</v>
      </c>
      <c r="Q1384">
        <v>6.23</v>
      </c>
      <c r="R1384" t="str">
        <f t="shared" si="87"/>
        <v>Prediabetes</v>
      </c>
      <c r="S1384" t="s">
        <v>2380</v>
      </c>
      <c r="T1384" t="s">
        <v>2380</v>
      </c>
      <c r="U1384">
        <v>0</v>
      </c>
    </row>
    <row r="1385" spans="1:21" x14ac:dyDescent="0.3">
      <c r="A1385" t="s">
        <v>988</v>
      </c>
      <c r="B1385">
        <v>30.69</v>
      </c>
      <c r="C1385">
        <v>6.5</v>
      </c>
      <c r="D1385" t="s">
        <v>2380</v>
      </c>
      <c r="E1385" t="s">
        <v>2380</v>
      </c>
      <c r="F1385" t="s">
        <v>2380</v>
      </c>
      <c r="G1385">
        <v>0</v>
      </c>
      <c r="H1385" t="s">
        <v>2380</v>
      </c>
      <c r="L1385" t="s">
        <v>988</v>
      </c>
      <c r="M1385" t="str">
        <f t="shared" si="84"/>
        <v>No</v>
      </c>
      <c r="N1385" t="str">
        <f t="shared" si="85"/>
        <v>No</v>
      </c>
      <c r="O1385">
        <v>30.69</v>
      </c>
      <c r="P1385" t="str">
        <f t="shared" si="86"/>
        <v>Obesity</v>
      </c>
      <c r="Q1385">
        <v>6.5</v>
      </c>
      <c r="R1385" t="str">
        <f t="shared" si="87"/>
        <v>Diabetes</v>
      </c>
      <c r="S1385" t="s">
        <v>2380</v>
      </c>
      <c r="T1385" t="s">
        <v>2380</v>
      </c>
      <c r="U1385">
        <v>0</v>
      </c>
    </row>
    <row r="1386" spans="1:21" x14ac:dyDescent="0.3">
      <c r="A1386" t="s">
        <v>987</v>
      </c>
      <c r="B1386">
        <v>26.125</v>
      </c>
      <c r="C1386">
        <v>5.22</v>
      </c>
      <c r="D1386" t="s">
        <v>2380</v>
      </c>
      <c r="E1386" t="s">
        <v>2380</v>
      </c>
      <c r="F1386" t="s">
        <v>2380</v>
      </c>
      <c r="G1386">
        <v>0</v>
      </c>
      <c r="H1386" t="s">
        <v>2380</v>
      </c>
      <c r="L1386" t="s">
        <v>987</v>
      </c>
      <c r="M1386" t="str">
        <f t="shared" si="84"/>
        <v>No</v>
      </c>
      <c r="N1386" t="str">
        <f t="shared" si="85"/>
        <v>No</v>
      </c>
      <c r="O1386">
        <v>26.125</v>
      </c>
      <c r="P1386" t="str">
        <f t="shared" si="86"/>
        <v>Over Weight</v>
      </c>
      <c r="Q1386">
        <v>5.22</v>
      </c>
      <c r="R1386" t="str">
        <f t="shared" si="87"/>
        <v>Normal</v>
      </c>
      <c r="S1386" t="s">
        <v>2380</v>
      </c>
      <c r="T1386" t="s">
        <v>2380</v>
      </c>
      <c r="U1386">
        <v>0</v>
      </c>
    </row>
    <row r="1387" spans="1:21" x14ac:dyDescent="0.3">
      <c r="A1387" t="s">
        <v>986</v>
      </c>
      <c r="B1387">
        <v>34.58</v>
      </c>
      <c r="C1387">
        <v>6.3</v>
      </c>
      <c r="D1387" t="s">
        <v>2380</v>
      </c>
      <c r="E1387" t="s">
        <v>2380</v>
      </c>
      <c r="F1387" t="s">
        <v>2382</v>
      </c>
      <c r="G1387">
        <v>1</v>
      </c>
      <c r="H1387" t="s">
        <v>2380</v>
      </c>
      <c r="L1387" t="s">
        <v>986</v>
      </c>
      <c r="M1387" t="str">
        <f t="shared" si="84"/>
        <v>No</v>
      </c>
      <c r="N1387" t="str">
        <f t="shared" si="85"/>
        <v>No</v>
      </c>
      <c r="O1387">
        <v>34.58</v>
      </c>
      <c r="P1387" t="str">
        <f t="shared" si="86"/>
        <v>Obesity</v>
      </c>
      <c r="Q1387">
        <v>6.3</v>
      </c>
      <c r="R1387" t="str">
        <f t="shared" si="87"/>
        <v>Prediabetes</v>
      </c>
      <c r="S1387" t="s">
        <v>2380</v>
      </c>
      <c r="T1387" t="s">
        <v>2382</v>
      </c>
      <c r="U1387">
        <v>1</v>
      </c>
    </row>
    <row r="1388" spans="1:21" x14ac:dyDescent="0.3">
      <c r="A1388" t="s">
        <v>985</v>
      </c>
      <c r="B1388">
        <v>27.4</v>
      </c>
      <c r="C1388">
        <v>8.84</v>
      </c>
      <c r="D1388" t="s">
        <v>2380</v>
      </c>
      <c r="E1388" t="s">
        <v>2380</v>
      </c>
      <c r="F1388" t="s">
        <v>2380</v>
      </c>
      <c r="G1388">
        <v>0</v>
      </c>
      <c r="H1388" t="s">
        <v>2380</v>
      </c>
      <c r="L1388" t="s">
        <v>985</v>
      </c>
      <c r="M1388" t="str">
        <f t="shared" si="84"/>
        <v>No</v>
      </c>
      <c r="N1388" t="str">
        <f t="shared" si="85"/>
        <v>No</v>
      </c>
      <c r="O1388">
        <v>27.4</v>
      </c>
      <c r="P1388" t="str">
        <f t="shared" si="86"/>
        <v>Over Weight</v>
      </c>
      <c r="Q1388">
        <v>8.84</v>
      </c>
      <c r="R1388" t="str">
        <f t="shared" si="87"/>
        <v>Diabetes</v>
      </c>
      <c r="S1388" t="s">
        <v>2380</v>
      </c>
      <c r="T1388" t="s">
        <v>2380</v>
      </c>
      <c r="U1388">
        <v>0</v>
      </c>
    </row>
    <row r="1389" spans="1:21" x14ac:dyDescent="0.3">
      <c r="A1389" t="s">
        <v>984</v>
      </c>
      <c r="B1389">
        <v>27.53</v>
      </c>
      <c r="C1389">
        <v>4.1100000000000003</v>
      </c>
      <c r="D1389" t="s">
        <v>2380</v>
      </c>
      <c r="E1389" t="s">
        <v>2380</v>
      </c>
      <c r="F1389" t="s">
        <v>2380</v>
      </c>
      <c r="G1389">
        <v>1</v>
      </c>
      <c r="H1389" t="s">
        <v>2380</v>
      </c>
      <c r="L1389" t="s">
        <v>984</v>
      </c>
      <c r="M1389" t="str">
        <f t="shared" si="84"/>
        <v>No</v>
      </c>
      <c r="N1389" t="str">
        <f t="shared" si="85"/>
        <v>No</v>
      </c>
      <c r="O1389">
        <v>27.53</v>
      </c>
      <c r="P1389" t="str">
        <f t="shared" si="86"/>
        <v>Over Weight</v>
      </c>
      <c r="Q1389">
        <v>4.1100000000000003</v>
      </c>
      <c r="R1389" t="str">
        <f t="shared" si="87"/>
        <v>Normal</v>
      </c>
      <c r="S1389" t="s">
        <v>2380</v>
      </c>
      <c r="T1389" t="s">
        <v>2380</v>
      </c>
      <c r="U1389">
        <v>1</v>
      </c>
    </row>
    <row r="1390" spans="1:21" x14ac:dyDescent="0.3">
      <c r="A1390" t="s">
        <v>983</v>
      </c>
      <c r="B1390">
        <v>33</v>
      </c>
      <c r="C1390">
        <v>4.57</v>
      </c>
      <c r="D1390" t="s">
        <v>2380</v>
      </c>
      <c r="E1390" t="s">
        <v>2380</v>
      </c>
      <c r="F1390" t="s">
        <v>2380</v>
      </c>
      <c r="G1390">
        <v>0</v>
      </c>
      <c r="H1390" t="s">
        <v>2380</v>
      </c>
      <c r="L1390" t="s">
        <v>983</v>
      </c>
      <c r="M1390" t="str">
        <f t="shared" si="84"/>
        <v>No</v>
      </c>
      <c r="N1390" t="str">
        <f t="shared" si="85"/>
        <v>No</v>
      </c>
      <c r="O1390">
        <v>33</v>
      </c>
      <c r="P1390" t="str">
        <f t="shared" si="86"/>
        <v>Obesity</v>
      </c>
      <c r="Q1390">
        <v>4.57</v>
      </c>
      <c r="R1390" t="str">
        <f t="shared" si="87"/>
        <v>Normal</v>
      </c>
      <c r="S1390" t="s">
        <v>2380</v>
      </c>
      <c r="T1390" t="s">
        <v>2380</v>
      </c>
      <c r="U1390">
        <v>0</v>
      </c>
    </row>
    <row r="1391" spans="1:21" x14ac:dyDescent="0.3">
      <c r="A1391" t="s">
        <v>982</v>
      </c>
      <c r="B1391">
        <v>25.78</v>
      </c>
      <c r="C1391">
        <v>11.06</v>
      </c>
      <c r="D1391" t="s">
        <v>2381</v>
      </c>
      <c r="E1391" t="s">
        <v>2380</v>
      </c>
      <c r="F1391" t="s">
        <v>2380</v>
      </c>
      <c r="G1391">
        <v>0</v>
      </c>
      <c r="H1391" t="s">
        <v>2380</v>
      </c>
      <c r="L1391" t="s">
        <v>982</v>
      </c>
      <c r="M1391" t="str">
        <f t="shared" si="84"/>
        <v>Yes</v>
      </c>
      <c r="N1391" t="str">
        <f t="shared" si="85"/>
        <v>No</v>
      </c>
      <c r="O1391">
        <v>25.78</v>
      </c>
      <c r="P1391" t="str">
        <f t="shared" si="86"/>
        <v>Over Weight</v>
      </c>
      <c r="Q1391">
        <v>11.06</v>
      </c>
      <c r="R1391" t="str">
        <f t="shared" si="87"/>
        <v>Diabetes</v>
      </c>
      <c r="S1391" t="s">
        <v>2380</v>
      </c>
      <c r="T1391" t="s">
        <v>2380</v>
      </c>
      <c r="U1391">
        <v>0</v>
      </c>
    </row>
    <row r="1392" spans="1:21" x14ac:dyDescent="0.3">
      <c r="A1392" t="s">
        <v>981</v>
      </c>
      <c r="B1392">
        <v>22.66</v>
      </c>
      <c r="C1392">
        <v>10.68</v>
      </c>
      <c r="D1392" t="s">
        <v>2380</v>
      </c>
      <c r="E1392" t="s">
        <v>2380</v>
      </c>
      <c r="F1392" t="s">
        <v>2380</v>
      </c>
      <c r="G1392">
        <v>0</v>
      </c>
      <c r="H1392" t="s">
        <v>2380</v>
      </c>
      <c r="L1392" t="s">
        <v>981</v>
      </c>
      <c r="M1392" t="str">
        <f t="shared" si="84"/>
        <v>No</v>
      </c>
      <c r="N1392" t="str">
        <f t="shared" si="85"/>
        <v>No</v>
      </c>
      <c r="O1392">
        <v>22.66</v>
      </c>
      <c r="P1392" t="str">
        <f t="shared" si="86"/>
        <v>Normal Weight</v>
      </c>
      <c r="Q1392">
        <v>10.68</v>
      </c>
      <c r="R1392" t="str">
        <f t="shared" si="87"/>
        <v>Diabetes</v>
      </c>
      <c r="S1392" t="s">
        <v>2380</v>
      </c>
      <c r="T1392" t="s">
        <v>2380</v>
      </c>
      <c r="U1392">
        <v>0</v>
      </c>
    </row>
    <row r="1393" spans="1:21" x14ac:dyDescent="0.3">
      <c r="A1393" t="s">
        <v>980</v>
      </c>
      <c r="B1393">
        <v>38.81</v>
      </c>
      <c r="C1393">
        <v>6.14</v>
      </c>
      <c r="D1393" t="s">
        <v>2381</v>
      </c>
      <c r="E1393" t="s">
        <v>2380</v>
      </c>
      <c r="F1393" t="s">
        <v>2380</v>
      </c>
      <c r="G1393">
        <v>1</v>
      </c>
      <c r="H1393" t="s">
        <v>2380</v>
      </c>
      <c r="L1393" t="s">
        <v>980</v>
      </c>
      <c r="M1393" t="str">
        <f t="shared" si="84"/>
        <v>Yes</v>
      </c>
      <c r="N1393" t="str">
        <f t="shared" si="85"/>
        <v>No</v>
      </c>
      <c r="O1393">
        <v>38.81</v>
      </c>
      <c r="P1393" t="str">
        <f t="shared" si="86"/>
        <v>Obesity</v>
      </c>
      <c r="Q1393">
        <v>6.14</v>
      </c>
      <c r="R1393" t="str">
        <f t="shared" si="87"/>
        <v>Prediabetes</v>
      </c>
      <c r="S1393" t="s">
        <v>2380</v>
      </c>
      <c r="T1393" t="s">
        <v>2380</v>
      </c>
      <c r="U1393">
        <v>1</v>
      </c>
    </row>
    <row r="1394" spans="1:21" x14ac:dyDescent="0.3">
      <c r="A1394" t="s">
        <v>979</v>
      </c>
      <c r="B1394">
        <v>38.51</v>
      </c>
      <c r="C1394">
        <v>5.45</v>
      </c>
      <c r="D1394" t="s">
        <v>2381</v>
      </c>
      <c r="E1394" t="s">
        <v>2380</v>
      </c>
      <c r="F1394" t="s">
        <v>2380</v>
      </c>
      <c r="G1394">
        <v>0</v>
      </c>
      <c r="H1394" t="s">
        <v>2380</v>
      </c>
      <c r="L1394" t="s">
        <v>979</v>
      </c>
      <c r="M1394" t="str">
        <f t="shared" si="84"/>
        <v>Yes</v>
      </c>
      <c r="N1394" t="str">
        <f t="shared" si="85"/>
        <v>No</v>
      </c>
      <c r="O1394">
        <v>38.51</v>
      </c>
      <c r="P1394" t="str">
        <f t="shared" si="86"/>
        <v>Obesity</v>
      </c>
      <c r="Q1394">
        <v>5.45</v>
      </c>
      <c r="R1394" t="str">
        <f t="shared" si="87"/>
        <v>Normal</v>
      </c>
      <c r="S1394" t="s">
        <v>2380</v>
      </c>
      <c r="T1394" t="s">
        <v>2380</v>
      </c>
      <c r="U1394">
        <v>0</v>
      </c>
    </row>
    <row r="1395" spans="1:21" x14ac:dyDescent="0.3">
      <c r="A1395" t="s">
        <v>978</v>
      </c>
      <c r="B1395">
        <v>22.98</v>
      </c>
      <c r="C1395">
        <v>6.14</v>
      </c>
      <c r="D1395" t="s">
        <v>2381</v>
      </c>
      <c r="E1395" t="s">
        <v>2380</v>
      </c>
      <c r="F1395" t="s">
        <v>2380</v>
      </c>
      <c r="G1395">
        <v>0</v>
      </c>
      <c r="H1395" t="s">
        <v>2380</v>
      </c>
      <c r="L1395" t="s">
        <v>978</v>
      </c>
      <c r="M1395" t="str">
        <f t="shared" si="84"/>
        <v>Yes</v>
      </c>
      <c r="N1395" t="str">
        <f t="shared" si="85"/>
        <v>No</v>
      </c>
      <c r="O1395">
        <v>22.98</v>
      </c>
      <c r="P1395" t="str">
        <f t="shared" si="86"/>
        <v>Normal Weight</v>
      </c>
      <c r="Q1395">
        <v>6.14</v>
      </c>
      <c r="R1395" t="str">
        <f t="shared" si="87"/>
        <v>Prediabetes</v>
      </c>
      <c r="S1395" t="s">
        <v>2380</v>
      </c>
      <c r="T1395" t="s">
        <v>2380</v>
      </c>
      <c r="U1395">
        <v>0</v>
      </c>
    </row>
    <row r="1396" spans="1:21" x14ac:dyDescent="0.3">
      <c r="A1396" t="s">
        <v>977</v>
      </c>
      <c r="B1396">
        <v>15.65</v>
      </c>
      <c r="C1396">
        <v>7.85</v>
      </c>
      <c r="D1396" t="s">
        <v>2380</v>
      </c>
      <c r="E1396" t="s">
        <v>2380</v>
      </c>
      <c r="F1396" t="s">
        <v>2380</v>
      </c>
      <c r="G1396">
        <v>0</v>
      </c>
      <c r="H1396" t="s">
        <v>2380</v>
      </c>
      <c r="L1396" t="s">
        <v>977</v>
      </c>
      <c r="M1396" t="str">
        <f t="shared" si="84"/>
        <v>No</v>
      </c>
      <c r="N1396" t="str">
        <f t="shared" si="85"/>
        <v>No</v>
      </c>
      <c r="O1396">
        <v>15.65</v>
      </c>
      <c r="P1396" t="str">
        <f t="shared" si="86"/>
        <v>Under Weight</v>
      </c>
      <c r="Q1396">
        <v>7.85</v>
      </c>
      <c r="R1396" t="str">
        <f t="shared" si="87"/>
        <v>Diabetes</v>
      </c>
      <c r="S1396" t="s">
        <v>2380</v>
      </c>
      <c r="T1396" t="s">
        <v>2380</v>
      </c>
      <c r="U1396">
        <v>0</v>
      </c>
    </row>
    <row r="1397" spans="1:21" x14ac:dyDescent="0.3">
      <c r="A1397" t="s">
        <v>976</v>
      </c>
      <c r="B1397">
        <v>39.97</v>
      </c>
      <c r="C1397">
        <v>4.09</v>
      </c>
      <c r="D1397" t="s">
        <v>2380</v>
      </c>
      <c r="E1397" t="s">
        <v>2380</v>
      </c>
      <c r="F1397" t="s">
        <v>2380</v>
      </c>
      <c r="G1397">
        <v>1</v>
      </c>
      <c r="H1397" t="s">
        <v>2380</v>
      </c>
      <c r="L1397" t="s">
        <v>976</v>
      </c>
      <c r="M1397" t="str">
        <f t="shared" si="84"/>
        <v>No</v>
      </c>
      <c r="N1397" t="str">
        <f t="shared" si="85"/>
        <v>No</v>
      </c>
      <c r="O1397">
        <v>39.97</v>
      </c>
      <c r="P1397" t="str">
        <f t="shared" si="86"/>
        <v>Obesity</v>
      </c>
      <c r="Q1397">
        <v>4.09</v>
      </c>
      <c r="R1397" t="str">
        <f t="shared" si="87"/>
        <v>Normal</v>
      </c>
      <c r="S1397" t="s">
        <v>2380</v>
      </c>
      <c r="T1397" t="s">
        <v>2380</v>
      </c>
      <c r="U1397">
        <v>1</v>
      </c>
    </row>
    <row r="1398" spans="1:21" x14ac:dyDescent="0.3">
      <c r="A1398" t="s">
        <v>975</v>
      </c>
      <c r="B1398">
        <v>37.22</v>
      </c>
      <c r="C1398">
        <v>4.62</v>
      </c>
      <c r="D1398" t="s">
        <v>2380</v>
      </c>
      <c r="E1398" t="s">
        <v>2380</v>
      </c>
      <c r="F1398" t="s">
        <v>2382</v>
      </c>
      <c r="G1398">
        <v>1</v>
      </c>
      <c r="H1398" t="s">
        <v>2380</v>
      </c>
      <c r="L1398" t="s">
        <v>975</v>
      </c>
      <c r="M1398" t="str">
        <f t="shared" si="84"/>
        <v>No</v>
      </c>
      <c r="N1398" t="str">
        <f t="shared" si="85"/>
        <v>No</v>
      </c>
      <c r="O1398">
        <v>37.22</v>
      </c>
      <c r="P1398" t="str">
        <f t="shared" si="86"/>
        <v>Obesity</v>
      </c>
      <c r="Q1398">
        <v>4.62</v>
      </c>
      <c r="R1398" t="str">
        <f t="shared" si="87"/>
        <v>Normal</v>
      </c>
      <c r="S1398" t="s">
        <v>2380</v>
      </c>
      <c r="T1398" t="s">
        <v>2382</v>
      </c>
      <c r="U1398">
        <v>1</v>
      </c>
    </row>
    <row r="1399" spans="1:21" x14ac:dyDescent="0.3">
      <c r="A1399" t="s">
        <v>974</v>
      </c>
      <c r="B1399">
        <v>41.325000000000003</v>
      </c>
      <c r="C1399">
        <v>5.77</v>
      </c>
      <c r="D1399" t="s">
        <v>2380</v>
      </c>
      <c r="E1399" t="s">
        <v>2380</v>
      </c>
      <c r="F1399" t="s">
        <v>2380</v>
      </c>
      <c r="G1399">
        <v>0</v>
      </c>
      <c r="H1399" t="s">
        <v>2380</v>
      </c>
      <c r="L1399" t="s">
        <v>974</v>
      </c>
      <c r="M1399" t="str">
        <f t="shared" si="84"/>
        <v>No</v>
      </c>
      <c r="N1399" t="str">
        <f t="shared" si="85"/>
        <v>No</v>
      </c>
      <c r="O1399">
        <v>41.325000000000003</v>
      </c>
      <c r="P1399" t="str">
        <f t="shared" si="86"/>
        <v>Obesity</v>
      </c>
      <c r="Q1399">
        <v>5.77</v>
      </c>
      <c r="R1399" t="str">
        <f t="shared" si="87"/>
        <v>Prediabetes</v>
      </c>
      <c r="S1399" t="s">
        <v>2380</v>
      </c>
      <c r="T1399" t="s">
        <v>2380</v>
      </c>
      <c r="U1399">
        <v>0</v>
      </c>
    </row>
    <row r="1400" spans="1:21" x14ac:dyDescent="0.3">
      <c r="A1400" t="s">
        <v>973</v>
      </c>
      <c r="B1400">
        <v>40.31</v>
      </c>
      <c r="C1400">
        <v>5.84</v>
      </c>
      <c r="D1400" t="s">
        <v>2380</v>
      </c>
      <c r="E1400" t="s">
        <v>2380</v>
      </c>
      <c r="F1400" t="s">
        <v>2380</v>
      </c>
      <c r="G1400">
        <v>0</v>
      </c>
      <c r="H1400" t="s">
        <v>2380</v>
      </c>
      <c r="L1400" t="s">
        <v>973</v>
      </c>
      <c r="M1400" t="str">
        <f t="shared" si="84"/>
        <v>No</v>
      </c>
      <c r="N1400" t="str">
        <f t="shared" si="85"/>
        <v>No</v>
      </c>
      <c r="O1400">
        <v>40.31</v>
      </c>
      <c r="P1400" t="str">
        <f t="shared" si="86"/>
        <v>Obesity</v>
      </c>
      <c r="Q1400">
        <v>5.84</v>
      </c>
      <c r="R1400" t="str">
        <f t="shared" si="87"/>
        <v>Prediabetes</v>
      </c>
      <c r="S1400" t="s">
        <v>2380</v>
      </c>
      <c r="T1400" t="s">
        <v>2380</v>
      </c>
      <c r="U1400">
        <v>0</v>
      </c>
    </row>
    <row r="1401" spans="1:21" x14ac:dyDescent="0.3">
      <c r="A1401" t="s">
        <v>972</v>
      </c>
      <c r="B1401">
        <v>29.48</v>
      </c>
      <c r="C1401">
        <v>4.91</v>
      </c>
      <c r="D1401" t="s">
        <v>2380</v>
      </c>
      <c r="E1401" t="s">
        <v>2380</v>
      </c>
      <c r="F1401" t="s">
        <v>2380</v>
      </c>
      <c r="G1401">
        <v>0</v>
      </c>
      <c r="H1401" t="s">
        <v>2380</v>
      </c>
      <c r="L1401" t="s">
        <v>972</v>
      </c>
      <c r="M1401" t="str">
        <f t="shared" si="84"/>
        <v>No</v>
      </c>
      <c r="N1401" t="str">
        <f t="shared" si="85"/>
        <v>No</v>
      </c>
      <c r="O1401">
        <v>29.48</v>
      </c>
      <c r="P1401" t="str">
        <f t="shared" si="86"/>
        <v>Over Weight</v>
      </c>
      <c r="Q1401">
        <v>4.91</v>
      </c>
      <c r="R1401" t="str">
        <f t="shared" si="87"/>
        <v>Normal</v>
      </c>
      <c r="S1401" t="s">
        <v>2380</v>
      </c>
      <c r="T1401" t="s">
        <v>2380</v>
      </c>
      <c r="U1401">
        <v>0</v>
      </c>
    </row>
    <row r="1402" spans="1:21" x14ac:dyDescent="0.3">
      <c r="A1402" t="s">
        <v>971</v>
      </c>
      <c r="B1402">
        <v>33.155000000000001</v>
      </c>
      <c r="C1402">
        <v>5.07</v>
      </c>
      <c r="D1402" t="s">
        <v>2380</v>
      </c>
      <c r="E1402" t="s">
        <v>2380</v>
      </c>
      <c r="F1402" t="s">
        <v>2380</v>
      </c>
      <c r="G1402">
        <v>0</v>
      </c>
      <c r="H1402" t="s">
        <v>2380</v>
      </c>
      <c r="L1402" t="s">
        <v>971</v>
      </c>
      <c r="M1402" t="str">
        <f t="shared" si="84"/>
        <v>No</v>
      </c>
      <c r="N1402" t="str">
        <f t="shared" si="85"/>
        <v>No</v>
      </c>
      <c r="O1402">
        <v>33.155000000000001</v>
      </c>
      <c r="P1402" t="str">
        <f t="shared" si="86"/>
        <v>Obesity</v>
      </c>
      <c r="Q1402">
        <v>5.07</v>
      </c>
      <c r="R1402" t="str">
        <f t="shared" si="87"/>
        <v>Normal</v>
      </c>
      <c r="S1402" t="s">
        <v>2380</v>
      </c>
      <c r="T1402" t="s">
        <v>2380</v>
      </c>
      <c r="U1402">
        <v>0</v>
      </c>
    </row>
    <row r="1403" spans="1:21" x14ac:dyDescent="0.3">
      <c r="A1403" t="s">
        <v>970</v>
      </c>
      <c r="B1403">
        <v>42.85</v>
      </c>
      <c r="C1403">
        <v>5.81</v>
      </c>
      <c r="D1403" t="s">
        <v>2381</v>
      </c>
      <c r="E1403" t="s">
        <v>2380</v>
      </c>
      <c r="F1403" t="s">
        <v>2380</v>
      </c>
      <c r="G1403">
        <v>0</v>
      </c>
      <c r="H1403" t="s">
        <v>2380</v>
      </c>
      <c r="L1403" t="s">
        <v>970</v>
      </c>
      <c r="M1403" t="str">
        <f t="shared" si="84"/>
        <v>Yes</v>
      </c>
      <c r="N1403" t="str">
        <f t="shared" si="85"/>
        <v>No</v>
      </c>
      <c r="O1403">
        <v>42.85</v>
      </c>
      <c r="P1403" t="str">
        <f t="shared" si="86"/>
        <v>Obesity</v>
      </c>
      <c r="Q1403">
        <v>5.81</v>
      </c>
      <c r="R1403" t="str">
        <f t="shared" si="87"/>
        <v>Prediabetes</v>
      </c>
      <c r="S1403" t="s">
        <v>2380</v>
      </c>
      <c r="T1403" t="s">
        <v>2380</v>
      </c>
      <c r="U1403">
        <v>0</v>
      </c>
    </row>
    <row r="1404" spans="1:21" x14ac:dyDescent="0.3">
      <c r="A1404" t="s">
        <v>969</v>
      </c>
      <c r="B1404">
        <v>32.340000000000003</v>
      </c>
      <c r="C1404">
        <v>11.2</v>
      </c>
      <c r="D1404" t="s">
        <v>2380</v>
      </c>
      <c r="E1404" t="s">
        <v>2380</v>
      </c>
      <c r="F1404" t="s">
        <v>2380</v>
      </c>
      <c r="G1404">
        <v>0</v>
      </c>
      <c r="H1404" t="s">
        <v>2380</v>
      </c>
      <c r="L1404" t="s">
        <v>969</v>
      </c>
      <c r="M1404" t="str">
        <f t="shared" si="84"/>
        <v>No</v>
      </c>
      <c r="N1404" t="str">
        <f t="shared" si="85"/>
        <v>No</v>
      </c>
      <c r="O1404">
        <v>32.340000000000003</v>
      </c>
      <c r="P1404" t="str">
        <f t="shared" si="86"/>
        <v>Obesity</v>
      </c>
      <c r="Q1404">
        <v>11.2</v>
      </c>
      <c r="R1404" t="str">
        <f t="shared" si="87"/>
        <v>Diabetes</v>
      </c>
      <c r="S1404" t="s">
        <v>2380</v>
      </c>
      <c r="T1404" t="s">
        <v>2380</v>
      </c>
      <c r="U1404">
        <v>0</v>
      </c>
    </row>
    <row r="1405" spans="1:21" x14ac:dyDescent="0.3">
      <c r="A1405" t="s">
        <v>968</v>
      </c>
      <c r="B1405">
        <v>27.5</v>
      </c>
      <c r="C1405">
        <v>10.75</v>
      </c>
      <c r="D1405" t="s">
        <v>2380</v>
      </c>
      <c r="E1405" t="s">
        <v>2380</v>
      </c>
      <c r="F1405" t="s">
        <v>2380</v>
      </c>
      <c r="G1405">
        <v>0</v>
      </c>
      <c r="H1405" t="s">
        <v>2380</v>
      </c>
      <c r="L1405" t="s">
        <v>968</v>
      </c>
      <c r="M1405" t="str">
        <f t="shared" si="84"/>
        <v>No</v>
      </c>
      <c r="N1405" t="str">
        <f t="shared" si="85"/>
        <v>No</v>
      </c>
      <c r="O1405">
        <v>27.5</v>
      </c>
      <c r="P1405" t="str">
        <f t="shared" si="86"/>
        <v>Over Weight</v>
      </c>
      <c r="Q1405">
        <v>10.75</v>
      </c>
      <c r="R1405" t="str">
        <f t="shared" si="87"/>
        <v>Diabetes</v>
      </c>
      <c r="S1405" t="s">
        <v>2380</v>
      </c>
      <c r="T1405" t="s">
        <v>2380</v>
      </c>
      <c r="U1405">
        <v>0</v>
      </c>
    </row>
    <row r="1406" spans="1:21" x14ac:dyDescent="0.3">
      <c r="A1406" t="s">
        <v>967</v>
      </c>
      <c r="B1406">
        <v>25.8</v>
      </c>
      <c r="C1406">
        <v>7.8</v>
      </c>
      <c r="D1406" t="s">
        <v>2380</v>
      </c>
      <c r="E1406" t="s">
        <v>2380</v>
      </c>
      <c r="F1406" t="s">
        <v>2380</v>
      </c>
      <c r="G1406">
        <v>0</v>
      </c>
      <c r="H1406" t="s">
        <v>2380</v>
      </c>
      <c r="L1406" t="s">
        <v>967</v>
      </c>
      <c r="M1406" t="str">
        <f t="shared" si="84"/>
        <v>No</v>
      </c>
      <c r="N1406" t="str">
        <f t="shared" si="85"/>
        <v>No</v>
      </c>
      <c r="O1406">
        <v>25.8</v>
      </c>
      <c r="P1406" t="str">
        <f t="shared" si="86"/>
        <v>Over Weight</v>
      </c>
      <c r="Q1406">
        <v>7.8</v>
      </c>
      <c r="R1406" t="str">
        <f t="shared" si="87"/>
        <v>Diabetes</v>
      </c>
      <c r="S1406" t="s">
        <v>2380</v>
      </c>
      <c r="T1406" t="s">
        <v>2380</v>
      </c>
      <c r="U1406">
        <v>0</v>
      </c>
    </row>
    <row r="1407" spans="1:21" x14ac:dyDescent="0.3">
      <c r="A1407" t="s">
        <v>966</v>
      </c>
      <c r="B1407">
        <v>25</v>
      </c>
      <c r="C1407">
        <v>7.04</v>
      </c>
      <c r="D1407" t="s">
        <v>2380</v>
      </c>
      <c r="E1407" t="s">
        <v>2380</v>
      </c>
      <c r="F1407" t="s">
        <v>2380</v>
      </c>
      <c r="G1407">
        <v>0</v>
      </c>
      <c r="H1407" t="s">
        <v>2380</v>
      </c>
      <c r="L1407" t="s">
        <v>966</v>
      </c>
      <c r="M1407" t="str">
        <f t="shared" si="84"/>
        <v>No</v>
      </c>
      <c r="N1407" t="str">
        <f t="shared" si="85"/>
        <v>No</v>
      </c>
      <c r="O1407">
        <v>25</v>
      </c>
      <c r="P1407" t="str">
        <f t="shared" si="86"/>
        <v>Over Weight</v>
      </c>
      <c r="Q1407">
        <v>7.04</v>
      </c>
      <c r="R1407" t="str">
        <f t="shared" si="87"/>
        <v>Diabetes</v>
      </c>
      <c r="S1407" t="s">
        <v>2380</v>
      </c>
      <c r="T1407" t="s">
        <v>2380</v>
      </c>
      <c r="U1407">
        <v>0</v>
      </c>
    </row>
    <row r="1408" spans="1:21" x14ac:dyDescent="0.3">
      <c r="A1408" t="s">
        <v>965</v>
      </c>
      <c r="B1408">
        <v>41.2</v>
      </c>
      <c r="C1408">
        <v>4.18</v>
      </c>
      <c r="D1408" t="s">
        <v>2381</v>
      </c>
      <c r="E1408" t="s">
        <v>2380</v>
      </c>
      <c r="F1408" t="s">
        <v>2380</v>
      </c>
      <c r="G1408">
        <v>0</v>
      </c>
      <c r="H1408" t="s">
        <v>2380</v>
      </c>
      <c r="L1408" t="s">
        <v>965</v>
      </c>
      <c r="M1408" t="str">
        <f t="shared" si="84"/>
        <v>Yes</v>
      </c>
      <c r="N1408" t="str">
        <f t="shared" si="85"/>
        <v>No</v>
      </c>
      <c r="O1408">
        <v>41.2</v>
      </c>
      <c r="P1408" t="str">
        <f t="shared" si="86"/>
        <v>Obesity</v>
      </c>
      <c r="Q1408">
        <v>4.18</v>
      </c>
      <c r="R1408" t="str">
        <f t="shared" si="87"/>
        <v>Normal</v>
      </c>
      <c r="S1408" t="s">
        <v>2380</v>
      </c>
      <c r="T1408" t="s">
        <v>2380</v>
      </c>
      <c r="U1408">
        <v>0</v>
      </c>
    </row>
    <row r="1409" spans="1:21" x14ac:dyDescent="0.3">
      <c r="A1409" t="s">
        <v>964</v>
      </c>
      <c r="B1409">
        <v>17.78</v>
      </c>
      <c r="C1409">
        <v>8.19</v>
      </c>
      <c r="D1409" t="s">
        <v>2380</v>
      </c>
      <c r="E1409" t="s">
        <v>2380</v>
      </c>
      <c r="F1409" t="s">
        <v>2380</v>
      </c>
      <c r="G1409">
        <v>0</v>
      </c>
      <c r="H1409" t="s">
        <v>2380</v>
      </c>
      <c r="L1409" t="s">
        <v>964</v>
      </c>
      <c r="M1409" t="str">
        <f t="shared" si="84"/>
        <v>No</v>
      </c>
      <c r="N1409" t="str">
        <f t="shared" si="85"/>
        <v>No</v>
      </c>
      <c r="O1409">
        <v>17.78</v>
      </c>
      <c r="P1409" t="str">
        <f t="shared" si="86"/>
        <v>Under Weight</v>
      </c>
      <c r="Q1409">
        <v>8.19</v>
      </c>
      <c r="R1409" t="str">
        <f t="shared" si="87"/>
        <v>Diabetes</v>
      </c>
      <c r="S1409" t="s">
        <v>2380</v>
      </c>
      <c r="T1409" t="s">
        <v>2380</v>
      </c>
      <c r="U1409">
        <v>0</v>
      </c>
    </row>
    <row r="1410" spans="1:21" x14ac:dyDescent="0.3">
      <c r="A1410" t="s">
        <v>963</v>
      </c>
      <c r="B1410">
        <v>40.119999999999997</v>
      </c>
      <c r="C1410">
        <v>6.22</v>
      </c>
      <c r="D1410" t="s">
        <v>2381</v>
      </c>
      <c r="E1410" t="s">
        <v>2380</v>
      </c>
      <c r="F1410" t="s">
        <v>2382</v>
      </c>
      <c r="G1410">
        <v>1</v>
      </c>
      <c r="H1410" t="s">
        <v>2380</v>
      </c>
      <c r="L1410" t="s">
        <v>963</v>
      </c>
      <c r="M1410" t="str">
        <f t="shared" si="84"/>
        <v>Yes</v>
      </c>
      <c r="N1410" t="str">
        <f t="shared" si="85"/>
        <v>No</v>
      </c>
      <c r="O1410">
        <v>40.119999999999997</v>
      </c>
      <c r="P1410" t="str">
        <f t="shared" si="86"/>
        <v>Obesity</v>
      </c>
      <c r="Q1410">
        <v>6.22</v>
      </c>
      <c r="R1410" t="str">
        <f t="shared" si="87"/>
        <v>Prediabetes</v>
      </c>
      <c r="S1410" t="s">
        <v>2380</v>
      </c>
      <c r="T1410" t="s">
        <v>2382</v>
      </c>
      <c r="U1410">
        <v>1</v>
      </c>
    </row>
    <row r="1411" spans="1:21" x14ac:dyDescent="0.3">
      <c r="A1411" t="s">
        <v>962</v>
      </c>
      <c r="B1411">
        <v>19.350000000000001</v>
      </c>
      <c r="C1411">
        <v>8.2200000000000006</v>
      </c>
      <c r="D1411" t="s">
        <v>2381</v>
      </c>
      <c r="E1411" t="s">
        <v>2380</v>
      </c>
      <c r="F1411" t="s">
        <v>2380</v>
      </c>
      <c r="G1411">
        <v>0</v>
      </c>
      <c r="H1411" t="s">
        <v>2380</v>
      </c>
      <c r="L1411" t="s">
        <v>962</v>
      </c>
      <c r="M1411" t="str">
        <f t="shared" ref="M1411:M1474" si="88">PROPER(D1411)</f>
        <v>Yes</v>
      </c>
      <c r="N1411" t="str">
        <f t="shared" ref="N1411:N1474" si="89">PROPER(H1411)</f>
        <v>No</v>
      </c>
      <c r="O1411">
        <v>19.350000000000001</v>
      </c>
      <c r="P1411" t="str">
        <f t="shared" si="86"/>
        <v>Normal Weight</v>
      </c>
      <c r="Q1411">
        <v>8.2200000000000006</v>
      </c>
      <c r="R1411" t="str">
        <f t="shared" si="87"/>
        <v>Diabetes</v>
      </c>
      <c r="S1411" t="s">
        <v>2380</v>
      </c>
      <c r="T1411" t="s">
        <v>2380</v>
      </c>
      <c r="U1411">
        <v>0</v>
      </c>
    </row>
    <row r="1412" spans="1:21" x14ac:dyDescent="0.3">
      <c r="A1412" t="s">
        <v>961</v>
      </c>
      <c r="B1412">
        <v>36.69</v>
      </c>
      <c r="C1412">
        <v>6.15</v>
      </c>
      <c r="D1412" t="s">
        <v>2380</v>
      </c>
      <c r="E1412" t="s">
        <v>2380</v>
      </c>
      <c r="F1412" t="s">
        <v>2380</v>
      </c>
      <c r="G1412">
        <v>0</v>
      </c>
      <c r="H1412" t="s">
        <v>2380</v>
      </c>
      <c r="L1412" t="s">
        <v>961</v>
      </c>
      <c r="M1412" t="str">
        <f t="shared" si="88"/>
        <v>No</v>
      </c>
      <c r="N1412" t="str">
        <f t="shared" si="89"/>
        <v>No</v>
      </c>
      <c r="O1412">
        <v>36.69</v>
      </c>
      <c r="P1412" t="str">
        <f t="shared" ref="P1412:P1475" si="90">IF(O1412&lt;18.5,"Under Weight",IF(O1412&lt;25,"Normal Weight",IF(O1412&lt;30,"Over Weight","Obesity")))</f>
        <v>Obesity</v>
      </c>
      <c r="Q1412">
        <v>6.15</v>
      </c>
      <c r="R1412" t="str">
        <f t="shared" ref="R1412:R1475" si="91">IF(Q1412&lt;5.7,"Normal",IF(Q1412&lt;6.5,"Prediabetes","Diabetes"))</f>
        <v>Prediabetes</v>
      </c>
      <c r="S1412" t="s">
        <v>2380</v>
      </c>
      <c r="T1412" t="s">
        <v>2380</v>
      </c>
      <c r="U1412">
        <v>0</v>
      </c>
    </row>
    <row r="1413" spans="1:21" x14ac:dyDescent="0.3">
      <c r="A1413" t="s">
        <v>960</v>
      </c>
      <c r="B1413">
        <v>28.51</v>
      </c>
      <c r="C1413">
        <v>5.65</v>
      </c>
      <c r="D1413" t="s">
        <v>2381</v>
      </c>
      <c r="E1413" t="s">
        <v>2380</v>
      </c>
      <c r="F1413" t="s">
        <v>2380</v>
      </c>
      <c r="G1413">
        <v>1</v>
      </c>
      <c r="H1413" t="s">
        <v>2380</v>
      </c>
      <c r="L1413" t="s">
        <v>960</v>
      </c>
      <c r="M1413" t="str">
        <f t="shared" si="88"/>
        <v>Yes</v>
      </c>
      <c r="N1413" t="str">
        <f t="shared" si="89"/>
        <v>No</v>
      </c>
      <c r="O1413">
        <v>28.51</v>
      </c>
      <c r="P1413" t="str">
        <f t="shared" si="90"/>
        <v>Over Weight</v>
      </c>
      <c r="Q1413">
        <v>5.65</v>
      </c>
      <c r="R1413" t="str">
        <f t="shared" si="91"/>
        <v>Normal</v>
      </c>
      <c r="S1413" t="s">
        <v>2380</v>
      </c>
      <c r="T1413" t="s">
        <v>2380</v>
      </c>
      <c r="U1413">
        <v>1</v>
      </c>
    </row>
    <row r="1414" spans="1:21" x14ac:dyDescent="0.3">
      <c r="A1414" t="s">
        <v>959</v>
      </c>
      <c r="B1414">
        <v>30.21</v>
      </c>
      <c r="C1414">
        <v>5.5</v>
      </c>
      <c r="D1414" t="s">
        <v>2380</v>
      </c>
      <c r="E1414" t="s">
        <v>2380</v>
      </c>
      <c r="F1414" t="s">
        <v>2380</v>
      </c>
      <c r="G1414">
        <v>1</v>
      </c>
      <c r="H1414" t="s">
        <v>2380</v>
      </c>
      <c r="L1414" t="s">
        <v>959</v>
      </c>
      <c r="M1414" t="str">
        <f t="shared" si="88"/>
        <v>No</v>
      </c>
      <c r="N1414" t="str">
        <f t="shared" si="89"/>
        <v>No</v>
      </c>
      <c r="O1414">
        <v>30.21</v>
      </c>
      <c r="P1414" t="str">
        <f t="shared" si="90"/>
        <v>Obesity</v>
      </c>
      <c r="Q1414">
        <v>5.5</v>
      </c>
      <c r="R1414" t="str">
        <f t="shared" si="91"/>
        <v>Normal</v>
      </c>
      <c r="S1414" t="s">
        <v>2380</v>
      </c>
      <c r="T1414" t="s">
        <v>2380</v>
      </c>
      <c r="U1414">
        <v>1</v>
      </c>
    </row>
    <row r="1415" spans="1:21" x14ac:dyDescent="0.3">
      <c r="A1415" t="s">
        <v>958</v>
      </c>
      <c r="B1415">
        <v>24.33</v>
      </c>
      <c r="C1415">
        <v>8</v>
      </c>
      <c r="D1415" t="s">
        <v>2380</v>
      </c>
      <c r="E1415" t="s">
        <v>2380</v>
      </c>
      <c r="F1415" t="s">
        <v>2380</v>
      </c>
      <c r="G1415">
        <v>0</v>
      </c>
      <c r="H1415" t="s">
        <v>2380</v>
      </c>
      <c r="L1415" t="s">
        <v>958</v>
      </c>
      <c r="M1415" t="str">
        <f t="shared" si="88"/>
        <v>No</v>
      </c>
      <c r="N1415" t="str">
        <f t="shared" si="89"/>
        <v>No</v>
      </c>
      <c r="O1415">
        <v>24.33</v>
      </c>
      <c r="P1415" t="str">
        <f t="shared" si="90"/>
        <v>Normal Weight</v>
      </c>
      <c r="Q1415">
        <v>8</v>
      </c>
      <c r="R1415" t="str">
        <f t="shared" si="91"/>
        <v>Diabetes</v>
      </c>
      <c r="S1415" t="s">
        <v>2380</v>
      </c>
      <c r="T1415" t="s">
        <v>2380</v>
      </c>
      <c r="U1415">
        <v>0</v>
      </c>
    </row>
    <row r="1416" spans="1:21" x14ac:dyDescent="0.3">
      <c r="A1416" t="s">
        <v>957</v>
      </c>
      <c r="B1416">
        <v>19.855</v>
      </c>
      <c r="C1416">
        <v>5.71</v>
      </c>
      <c r="D1416" t="s">
        <v>2381</v>
      </c>
      <c r="E1416" t="s">
        <v>2380</v>
      </c>
      <c r="F1416" t="s">
        <v>2380</v>
      </c>
      <c r="G1416">
        <v>0</v>
      </c>
      <c r="H1416" t="s">
        <v>2380</v>
      </c>
      <c r="L1416" t="s">
        <v>957</v>
      </c>
      <c r="M1416" t="str">
        <f t="shared" si="88"/>
        <v>Yes</v>
      </c>
      <c r="N1416" t="str">
        <f t="shared" si="89"/>
        <v>No</v>
      </c>
      <c r="O1416">
        <v>19.855</v>
      </c>
      <c r="P1416" t="str">
        <f t="shared" si="90"/>
        <v>Normal Weight</v>
      </c>
      <c r="Q1416">
        <v>5.71</v>
      </c>
      <c r="R1416" t="str">
        <f t="shared" si="91"/>
        <v>Prediabetes</v>
      </c>
      <c r="S1416" t="s">
        <v>2380</v>
      </c>
      <c r="T1416" t="s">
        <v>2380</v>
      </c>
      <c r="U1416">
        <v>0</v>
      </c>
    </row>
    <row r="1417" spans="1:21" x14ac:dyDescent="0.3">
      <c r="A1417" t="s">
        <v>956</v>
      </c>
      <c r="B1417">
        <v>25.364999999999998</v>
      </c>
      <c r="C1417">
        <v>11.71</v>
      </c>
      <c r="D1417" t="s">
        <v>2380</v>
      </c>
      <c r="E1417" t="s">
        <v>2380</v>
      </c>
      <c r="F1417" t="s">
        <v>2380</v>
      </c>
      <c r="G1417">
        <v>0</v>
      </c>
      <c r="H1417" t="s">
        <v>2380</v>
      </c>
      <c r="L1417" t="s">
        <v>956</v>
      </c>
      <c r="M1417" t="str">
        <f t="shared" si="88"/>
        <v>No</v>
      </c>
      <c r="N1417" t="str">
        <f t="shared" si="89"/>
        <v>No</v>
      </c>
      <c r="O1417">
        <v>25.364999999999998</v>
      </c>
      <c r="P1417" t="str">
        <f t="shared" si="90"/>
        <v>Over Weight</v>
      </c>
      <c r="Q1417">
        <v>11.71</v>
      </c>
      <c r="R1417" t="str">
        <f t="shared" si="91"/>
        <v>Diabetes</v>
      </c>
      <c r="S1417" t="s">
        <v>2380</v>
      </c>
      <c r="T1417" t="s">
        <v>2380</v>
      </c>
      <c r="U1417">
        <v>0</v>
      </c>
    </row>
    <row r="1418" spans="1:21" x14ac:dyDescent="0.3">
      <c r="A1418" t="s">
        <v>955</v>
      </c>
      <c r="B1418">
        <v>29.6</v>
      </c>
      <c r="C1418">
        <v>6.17</v>
      </c>
      <c r="D1418" t="s">
        <v>2381</v>
      </c>
      <c r="E1418" t="s">
        <v>2380</v>
      </c>
      <c r="F1418" t="s">
        <v>2382</v>
      </c>
      <c r="G1418">
        <v>1</v>
      </c>
      <c r="H1418" t="s">
        <v>2380</v>
      </c>
      <c r="L1418" t="s">
        <v>955</v>
      </c>
      <c r="M1418" t="str">
        <f t="shared" si="88"/>
        <v>Yes</v>
      </c>
      <c r="N1418" t="str">
        <f t="shared" si="89"/>
        <v>No</v>
      </c>
      <c r="O1418">
        <v>29.6</v>
      </c>
      <c r="P1418" t="str">
        <f t="shared" si="90"/>
        <v>Over Weight</v>
      </c>
      <c r="Q1418">
        <v>6.17</v>
      </c>
      <c r="R1418" t="str">
        <f t="shared" si="91"/>
        <v>Prediabetes</v>
      </c>
      <c r="S1418" t="s">
        <v>2380</v>
      </c>
      <c r="T1418" t="s">
        <v>2382</v>
      </c>
      <c r="U1418">
        <v>1</v>
      </c>
    </row>
    <row r="1419" spans="1:21" x14ac:dyDescent="0.3">
      <c r="A1419" t="s">
        <v>954</v>
      </c>
      <c r="B1419">
        <v>39.43</v>
      </c>
      <c r="C1419">
        <v>6.1</v>
      </c>
      <c r="D1419" t="s">
        <v>2381</v>
      </c>
      <c r="E1419" t="s">
        <v>2380</v>
      </c>
      <c r="F1419" t="s">
        <v>2382</v>
      </c>
      <c r="G1419">
        <v>1</v>
      </c>
      <c r="H1419" t="s">
        <v>2380</v>
      </c>
      <c r="L1419" t="s">
        <v>954</v>
      </c>
      <c r="M1419" t="str">
        <f t="shared" si="88"/>
        <v>Yes</v>
      </c>
      <c r="N1419" t="str">
        <f t="shared" si="89"/>
        <v>No</v>
      </c>
      <c r="O1419">
        <v>39.43</v>
      </c>
      <c r="P1419" t="str">
        <f t="shared" si="90"/>
        <v>Obesity</v>
      </c>
      <c r="Q1419">
        <v>6.1</v>
      </c>
      <c r="R1419" t="str">
        <f t="shared" si="91"/>
        <v>Prediabetes</v>
      </c>
      <c r="S1419" t="s">
        <v>2380</v>
      </c>
      <c r="T1419" t="s">
        <v>2382</v>
      </c>
      <c r="U1419">
        <v>1</v>
      </c>
    </row>
    <row r="1420" spans="1:21" x14ac:dyDescent="0.3">
      <c r="A1420" t="s">
        <v>953</v>
      </c>
      <c r="B1420">
        <v>27.34</v>
      </c>
      <c r="C1420">
        <v>5.19</v>
      </c>
      <c r="D1420" t="s">
        <v>2381</v>
      </c>
      <c r="E1420" t="s">
        <v>2380</v>
      </c>
      <c r="F1420" t="s">
        <v>2380</v>
      </c>
      <c r="G1420">
        <v>1</v>
      </c>
      <c r="H1420" t="s">
        <v>2380</v>
      </c>
      <c r="L1420" t="s">
        <v>953</v>
      </c>
      <c r="M1420" t="str">
        <f t="shared" si="88"/>
        <v>Yes</v>
      </c>
      <c r="N1420" t="str">
        <f t="shared" si="89"/>
        <v>No</v>
      </c>
      <c r="O1420">
        <v>27.34</v>
      </c>
      <c r="P1420" t="str">
        <f t="shared" si="90"/>
        <v>Over Weight</v>
      </c>
      <c r="Q1420">
        <v>5.19</v>
      </c>
      <c r="R1420" t="str">
        <f t="shared" si="91"/>
        <v>Normal</v>
      </c>
      <c r="S1420" t="s">
        <v>2380</v>
      </c>
      <c r="T1420" t="s">
        <v>2380</v>
      </c>
      <c r="U1420">
        <v>1</v>
      </c>
    </row>
    <row r="1421" spans="1:21" x14ac:dyDescent="0.3">
      <c r="A1421" t="s">
        <v>952</v>
      </c>
      <c r="B1421">
        <v>39.01</v>
      </c>
      <c r="C1421">
        <v>5.37</v>
      </c>
      <c r="D1421" t="s">
        <v>2381</v>
      </c>
      <c r="E1421" t="s">
        <v>2380</v>
      </c>
      <c r="F1421" t="s">
        <v>2380</v>
      </c>
      <c r="G1421">
        <v>0</v>
      </c>
      <c r="H1421" t="s">
        <v>2380</v>
      </c>
      <c r="L1421" t="s">
        <v>952</v>
      </c>
      <c r="M1421" t="str">
        <f t="shared" si="88"/>
        <v>Yes</v>
      </c>
      <c r="N1421" t="str">
        <f t="shared" si="89"/>
        <v>No</v>
      </c>
      <c r="O1421">
        <v>39.01</v>
      </c>
      <c r="P1421" t="str">
        <f t="shared" si="90"/>
        <v>Obesity</v>
      </c>
      <c r="Q1421">
        <v>5.37</v>
      </c>
      <c r="R1421" t="str">
        <f t="shared" si="91"/>
        <v>Normal</v>
      </c>
      <c r="S1421" t="s">
        <v>2380</v>
      </c>
      <c r="T1421" t="s">
        <v>2380</v>
      </c>
      <c r="U1421">
        <v>0</v>
      </c>
    </row>
    <row r="1422" spans="1:21" x14ac:dyDescent="0.3">
      <c r="A1422" t="s">
        <v>951</v>
      </c>
      <c r="B1422">
        <v>18.989999999999998</v>
      </c>
      <c r="C1422">
        <v>10.82</v>
      </c>
      <c r="D1422" t="s">
        <v>2381</v>
      </c>
      <c r="E1422" t="s">
        <v>2380</v>
      </c>
      <c r="F1422" t="s">
        <v>2380</v>
      </c>
      <c r="G1422">
        <v>0</v>
      </c>
      <c r="H1422" t="s">
        <v>2380</v>
      </c>
      <c r="L1422" t="s">
        <v>951</v>
      </c>
      <c r="M1422" t="str">
        <f t="shared" si="88"/>
        <v>Yes</v>
      </c>
      <c r="N1422" t="str">
        <f t="shared" si="89"/>
        <v>No</v>
      </c>
      <c r="O1422">
        <v>18.989999999999998</v>
      </c>
      <c r="P1422" t="str">
        <f t="shared" si="90"/>
        <v>Normal Weight</v>
      </c>
      <c r="Q1422">
        <v>10.82</v>
      </c>
      <c r="R1422" t="str">
        <f t="shared" si="91"/>
        <v>Diabetes</v>
      </c>
      <c r="S1422" t="s">
        <v>2380</v>
      </c>
      <c r="T1422" t="s">
        <v>2380</v>
      </c>
      <c r="U1422">
        <v>0</v>
      </c>
    </row>
    <row r="1423" spans="1:21" x14ac:dyDescent="0.3">
      <c r="A1423" t="s">
        <v>950</v>
      </c>
      <c r="B1423">
        <v>42.3</v>
      </c>
      <c r="C1423">
        <v>6.06</v>
      </c>
      <c r="D1423" t="s">
        <v>2381</v>
      </c>
      <c r="E1423" t="s">
        <v>2380</v>
      </c>
      <c r="F1423" t="s">
        <v>2380</v>
      </c>
      <c r="G1423">
        <v>0</v>
      </c>
      <c r="H1423" t="s">
        <v>2380</v>
      </c>
      <c r="L1423" t="s">
        <v>950</v>
      </c>
      <c r="M1423" t="str">
        <f t="shared" si="88"/>
        <v>Yes</v>
      </c>
      <c r="N1423" t="str">
        <f t="shared" si="89"/>
        <v>No</v>
      </c>
      <c r="O1423">
        <v>42.3</v>
      </c>
      <c r="P1423" t="str">
        <f t="shared" si="90"/>
        <v>Obesity</v>
      </c>
      <c r="Q1423">
        <v>6.06</v>
      </c>
      <c r="R1423" t="str">
        <f t="shared" si="91"/>
        <v>Prediabetes</v>
      </c>
      <c r="S1423" t="s">
        <v>2380</v>
      </c>
      <c r="T1423" t="s">
        <v>2380</v>
      </c>
      <c r="U1423">
        <v>0</v>
      </c>
    </row>
    <row r="1424" spans="1:21" x14ac:dyDescent="0.3">
      <c r="A1424" t="s">
        <v>949</v>
      </c>
      <c r="B1424">
        <v>39.805</v>
      </c>
      <c r="C1424">
        <v>5.91</v>
      </c>
      <c r="D1424" t="s">
        <v>2380</v>
      </c>
      <c r="E1424" t="s">
        <v>2380</v>
      </c>
      <c r="F1424" t="s">
        <v>2380</v>
      </c>
      <c r="G1424">
        <v>0</v>
      </c>
      <c r="H1424" t="s">
        <v>2380</v>
      </c>
      <c r="L1424" t="s">
        <v>949</v>
      </c>
      <c r="M1424" t="str">
        <f t="shared" si="88"/>
        <v>No</v>
      </c>
      <c r="N1424" t="str">
        <f t="shared" si="89"/>
        <v>No</v>
      </c>
      <c r="O1424">
        <v>39.805</v>
      </c>
      <c r="P1424" t="str">
        <f t="shared" si="90"/>
        <v>Obesity</v>
      </c>
      <c r="Q1424">
        <v>5.91</v>
      </c>
      <c r="R1424" t="str">
        <f t="shared" si="91"/>
        <v>Prediabetes</v>
      </c>
      <c r="S1424" t="s">
        <v>2380</v>
      </c>
      <c r="T1424" t="s">
        <v>2380</v>
      </c>
      <c r="U1424">
        <v>0</v>
      </c>
    </row>
    <row r="1425" spans="1:21" x14ac:dyDescent="0.3">
      <c r="A1425" t="s">
        <v>948</v>
      </c>
      <c r="B1425">
        <v>33.700000000000003</v>
      </c>
      <c r="C1425">
        <v>5.87</v>
      </c>
      <c r="D1425" t="s">
        <v>2380</v>
      </c>
      <c r="E1425" t="s">
        <v>2380</v>
      </c>
      <c r="F1425" t="s">
        <v>2380</v>
      </c>
      <c r="G1425">
        <v>0</v>
      </c>
      <c r="H1425" t="s">
        <v>2380</v>
      </c>
      <c r="L1425" t="s">
        <v>948</v>
      </c>
      <c r="M1425" t="str">
        <f t="shared" si="88"/>
        <v>No</v>
      </c>
      <c r="N1425" t="str">
        <f t="shared" si="89"/>
        <v>No</v>
      </c>
      <c r="O1425">
        <v>33.700000000000003</v>
      </c>
      <c r="P1425" t="str">
        <f t="shared" si="90"/>
        <v>Obesity</v>
      </c>
      <c r="Q1425">
        <v>5.87</v>
      </c>
      <c r="R1425" t="str">
        <f t="shared" si="91"/>
        <v>Prediabetes</v>
      </c>
      <c r="S1425" t="s">
        <v>2380</v>
      </c>
      <c r="T1425" t="s">
        <v>2380</v>
      </c>
      <c r="U1425">
        <v>0</v>
      </c>
    </row>
    <row r="1426" spans="1:21" x14ac:dyDescent="0.3">
      <c r="A1426" t="s">
        <v>947</v>
      </c>
      <c r="B1426">
        <v>36.195</v>
      </c>
      <c r="C1426">
        <v>6.22</v>
      </c>
      <c r="D1426" t="s">
        <v>2380</v>
      </c>
      <c r="E1426" t="s">
        <v>2380</v>
      </c>
      <c r="F1426" t="s">
        <v>2380</v>
      </c>
      <c r="G1426">
        <v>0</v>
      </c>
      <c r="H1426" t="s">
        <v>2380</v>
      </c>
      <c r="L1426" t="s">
        <v>947</v>
      </c>
      <c r="M1426" t="str">
        <f t="shared" si="88"/>
        <v>No</v>
      </c>
      <c r="N1426" t="str">
        <f t="shared" si="89"/>
        <v>No</v>
      </c>
      <c r="O1426">
        <v>36.195</v>
      </c>
      <c r="P1426" t="str">
        <f t="shared" si="90"/>
        <v>Obesity</v>
      </c>
      <c r="Q1426">
        <v>6.22</v>
      </c>
      <c r="R1426" t="str">
        <f t="shared" si="91"/>
        <v>Prediabetes</v>
      </c>
      <c r="S1426" t="s">
        <v>2380</v>
      </c>
      <c r="T1426" t="s">
        <v>2380</v>
      </c>
      <c r="U1426">
        <v>0</v>
      </c>
    </row>
    <row r="1427" spans="1:21" x14ac:dyDescent="0.3">
      <c r="A1427" t="s">
        <v>946</v>
      </c>
      <c r="B1427">
        <v>32.6</v>
      </c>
      <c r="C1427">
        <v>5.73</v>
      </c>
      <c r="D1427" t="s">
        <v>2380</v>
      </c>
      <c r="E1427" t="s">
        <v>2380</v>
      </c>
      <c r="F1427" t="s">
        <v>2382</v>
      </c>
      <c r="G1427">
        <v>1</v>
      </c>
      <c r="H1427" t="s">
        <v>2380</v>
      </c>
      <c r="L1427" t="s">
        <v>946</v>
      </c>
      <c r="M1427" t="str">
        <f t="shared" si="88"/>
        <v>No</v>
      </c>
      <c r="N1427" t="str">
        <f t="shared" si="89"/>
        <v>No</v>
      </c>
      <c r="O1427">
        <v>32.6</v>
      </c>
      <c r="P1427" t="str">
        <f t="shared" si="90"/>
        <v>Obesity</v>
      </c>
      <c r="Q1427">
        <v>5.73</v>
      </c>
      <c r="R1427" t="str">
        <f t="shared" si="91"/>
        <v>Prediabetes</v>
      </c>
      <c r="S1427" t="s">
        <v>2380</v>
      </c>
      <c r="T1427" t="s">
        <v>2382</v>
      </c>
      <c r="U1427">
        <v>1</v>
      </c>
    </row>
    <row r="1428" spans="1:21" x14ac:dyDescent="0.3">
      <c r="A1428" t="s">
        <v>945</v>
      </c>
      <c r="B1428">
        <v>30.2</v>
      </c>
      <c r="C1428">
        <v>5.7</v>
      </c>
      <c r="D1428" t="s">
        <v>2380</v>
      </c>
      <c r="E1428" t="s">
        <v>2380</v>
      </c>
      <c r="F1428" t="s">
        <v>2380</v>
      </c>
      <c r="G1428">
        <v>0</v>
      </c>
      <c r="H1428" t="s">
        <v>2380</v>
      </c>
      <c r="L1428" t="s">
        <v>945</v>
      </c>
      <c r="M1428" t="str">
        <f t="shared" si="88"/>
        <v>No</v>
      </c>
      <c r="N1428" t="str">
        <f t="shared" si="89"/>
        <v>No</v>
      </c>
      <c r="O1428">
        <v>30.2</v>
      </c>
      <c r="P1428" t="str">
        <f t="shared" si="90"/>
        <v>Obesity</v>
      </c>
      <c r="Q1428">
        <v>5.7</v>
      </c>
      <c r="R1428" t="str">
        <f t="shared" si="91"/>
        <v>Prediabetes</v>
      </c>
      <c r="S1428" t="s">
        <v>2380</v>
      </c>
      <c r="T1428" t="s">
        <v>2380</v>
      </c>
      <c r="U1428">
        <v>0</v>
      </c>
    </row>
    <row r="1429" spans="1:21" x14ac:dyDescent="0.3">
      <c r="A1429" t="s">
        <v>944</v>
      </c>
      <c r="B1429">
        <v>27.645</v>
      </c>
      <c r="C1429">
        <v>9.91</v>
      </c>
      <c r="D1429" t="s">
        <v>2380</v>
      </c>
      <c r="E1429" t="s">
        <v>2380</v>
      </c>
      <c r="F1429" t="s">
        <v>2380</v>
      </c>
      <c r="G1429">
        <v>0</v>
      </c>
      <c r="H1429" t="s">
        <v>2380</v>
      </c>
      <c r="L1429" t="s">
        <v>944</v>
      </c>
      <c r="M1429" t="str">
        <f t="shared" si="88"/>
        <v>No</v>
      </c>
      <c r="N1429" t="str">
        <f t="shared" si="89"/>
        <v>No</v>
      </c>
      <c r="O1429">
        <v>27.645</v>
      </c>
      <c r="P1429" t="str">
        <f t="shared" si="90"/>
        <v>Over Weight</v>
      </c>
      <c r="Q1429">
        <v>9.91</v>
      </c>
      <c r="R1429" t="str">
        <f t="shared" si="91"/>
        <v>Diabetes</v>
      </c>
      <c r="S1429" t="s">
        <v>2380</v>
      </c>
      <c r="T1429" t="s">
        <v>2380</v>
      </c>
      <c r="U1429">
        <v>0</v>
      </c>
    </row>
    <row r="1430" spans="1:21" x14ac:dyDescent="0.3">
      <c r="A1430" t="s">
        <v>943</v>
      </c>
      <c r="B1430">
        <v>26.41</v>
      </c>
      <c r="C1430">
        <v>11.4</v>
      </c>
      <c r="D1430" t="s">
        <v>2380</v>
      </c>
      <c r="E1430" t="s">
        <v>2380</v>
      </c>
      <c r="F1430" t="s">
        <v>2380</v>
      </c>
      <c r="G1430">
        <v>0</v>
      </c>
      <c r="H1430" t="s">
        <v>2380</v>
      </c>
      <c r="L1430" t="s">
        <v>943</v>
      </c>
      <c r="M1430" t="str">
        <f t="shared" si="88"/>
        <v>No</v>
      </c>
      <c r="N1430" t="str">
        <f t="shared" si="89"/>
        <v>No</v>
      </c>
      <c r="O1430">
        <v>26.41</v>
      </c>
      <c r="P1430" t="str">
        <f t="shared" si="90"/>
        <v>Over Weight</v>
      </c>
      <c r="Q1430">
        <v>11.4</v>
      </c>
      <c r="R1430" t="str">
        <f t="shared" si="91"/>
        <v>Diabetes</v>
      </c>
      <c r="S1430" t="s">
        <v>2380</v>
      </c>
      <c r="T1430" t="s">
        <v>2380</v>
      </c>
      <c r="U1430">
        <v>0</v>
      </c>
    </row>
    <row r="1431" spans="1:21" x14ac:dyDescent="0.3">
      <c r="A1431" t="s">
        <v>942</v>
      </c>
      <c r="B1431">
        <v>34.1</v>
      </c>
      <c r="C1431">
        <v>6.29</v>
      </c>
      <c r="D1431" t="s">
        <v>2381</v>
      </c>
      <c r="E1431" t="s">
        <v>2380</v>
      </c>
      <c r="F1431" t="s">
        <v>2382</v>
      </c>
      <c r="G1431">
        <v>1</v>
      </c>
      <c r="H1431" t="s">
        <v>2380</v>
      </c>
      <c r="L1431" t="s">
        <v>942</v>
      </c>
      <c r="M1431" t="str">
        <f t="shared" si="88"/>
        <v>Yes</v>
      </c>
      <c r="N1431" t="str">
        <f t="shared" si="89"/>
        <v>No</v>
      </c>
      <c r="O1431">
        <v>34.1</v>
      </c>
      <c r="P1431" t="str">
        <f t="shared" si="90"/>
        <v>Obesity</v>
      </c>
      <c r="Q1431">
        <v>6.29</v>
      </c>
      <c r="R1431" t="str">
        <f t="shared" si="91"/>
        <v>Prediabetes</v>
      </c>
      <c r="S1431" t="s">
        <v>2380</v>
      </c>
      <c r="T1431" t="s">
        <v>2382</v>
      </c>
      <c r="U1431">
        <v>1</v>
      </c>
    </row>
    <row r="1432" spans="1:21" x14ac:dyDescent="0.3">
      <c r="A1432" t="s">
        <v>941</v>
      </c>
      <c r="B1432">
        <v>17.3</v>
      </c>
      <c r="C1432">
        <v>9.2799999999999994</v>
      </c>
      <c r="D1432" t="s">
        <v>2380</v>
      </c>
      <c r="E1432" t="s">
        <v>2380</v>
      </c>
      <c r="F1432" t="s">
        <v>2380</v>
      </c>
      <c r="G1432">
        <v>0</v>
      </c>
      <c r="H1432" t="s">
        <v>2380</v>
      </c>
      <c r="L1432" t="s">
        <v>941</v>
      </c>
      <c r="M1432" t="str">
        <f t="shared" si="88"/>
        <v>No</v>
      </c>
      <c r="N1432" t="str">
        <f t="shared" si="89"/>
        <v>No</v>
      </c>
      <c r="O1432">
        <v>17.3</v>
      </c>
      <c r="P1432" t="str">
        <f t="shared" si="90"/>
        <v>Under Weight</v>
      </c>
      <c r="Q1432">
        <v>9.2799999999999994</v>
      </c>
      <c r="R1432" t="str">
        <f t="shared" si="91"/>
        <v>Diabetes</v>
      </c>
      <c r="S1432" t="s">
        <v>2380</v>
      </c>
      <c r="T1432" t="s">
        <v>2380</v>
      </c>
      <c r="U1432">
        <v>0</v>
      </c>
    </row>
    <row r="1433" spans="1:21" x14ac:dyDescent="0.3">
      <c r="A1433" t="s">
        <v>940</v>
      </c>
      <c r="B1433">
        <v>35.020000000000003</v>
      </c>
      <c r="C1433">
        <v>4.78</v>
      </c>
      <c r="D1433" t="s">
        <v>2380</v>
      </c>
      <c r="E1433" t="s">
        <v>2380</v>
      </c>
      <c r="F1433" t="s">
        <v>2382</v>
      </c>
      <c r="G1433">
        <v>1</v>
      </c>
      <c r="H1433" t="s">
        <v>2380</v>
      </c>
      <c r="L1433" t="s">
        <v>940</v>
      </c>
      <c r="M1433" t="str">
        <f t="shared" si="88"/>
        <v>No</v>
      </c>
      <c r="N1433" t="str">
        <f t="shared" si="89"/>
        <v>No</v>
      </c>
      <c r="O1433">
        <v>35.020000000000003</v>
      </c>
      <c r="P1433" t="str">
        <f t="shared" si="90"/>
        <v>Obesity</v>
      </c>
      <c r="Q1433">
        <v>4.78</v>
      </c>
      <c r="R1433" t="str">
        <f t="shared" si="91"/>
        <v>Normal</v>
      </c>
      <c r="S1433" t="s">
        <v>2380</v>
      </c>
      <c r="T1433" t="s">
        <v>2382</v>
      </c>
      <c r="U1433">
        <v>1</v>
      </c>
    </row>
    <row r="1434" spans="1:21" x14ac:dyDescent="0.3">
      <c r="A1434" t="s">
        <v>939</v>
      </c>
      <c r="B1434">
        <v>37.1</v>
      </c>
      <c r="C1434">
        <v>8.8699999999999992</v>
      </c>
      <c r="D1434" t="s">
        <v>2381</v>
      </c>
      <c r="E1434" t="s">
        <v>2380</v>
      </c>
      <c r="F1434" t="s">
        <v>2380</v>
      </c>
      <c r="G1434">
        <v>0</v>
      </c>
      <c r="H1434" t="s">
        <v>2380</v>
      </c>
      <c r="L1434" t="s">
        <v>939</v>
      </c>
      <c r="M1434" t="str">
        <f t="shared" si="88"/>
        <v>Yes</v>
      </c>
      <c r="N1434" t="str">
        <f t="shared" si="89"/>
        <v>No</v>
      </c>
      <c r="O1434">
        <v>37.1</v>
      </c>
      <c r="P1434" t="str">
        <f t="shared" si="90"/>
        <v>Obesity</v>
      </c>
      <c r="Q1434">
        <v>8.8699999999999992</v>
      </c>
      <c r="R1434" t="str">
        <f t="shared" si="91"/>
        <v>Diabetes</v>
      </c>
      <c r="S1434" t="s">
        <v>2380</v>
      </c>
      <c r="T1434" t="s">
        <v>2380</v>
      </c>
      <c r="U1434">
        <v>0</v>
      </c>
    </row>
    <row r="1435" spans="1:21" x14ac:dyDescent="0.3">
      <c r="A1435" t="s">
        <v>938</v>
      </c>
      <c r="B1435">
        <v>16.79</v>
      </c>
      <c r="C1435">
        <v>11.4</v>
      </c>
      <c r="D1435" t="s">
        <v>2380</v>
      </c>
      <c r="E1435" t="s">
        <v>2380</v>
      </c>
      <c r="F1435" t="s">
        <v>2380</v>
      </c>
      <c r="G1435">
        <v>0</v>
      </c>
      <c r="H1435" t="s">
        <v>2380</v>
      </c>
      <c r="L1435" t="s">
        <v>938</v>
      </c>
      <c r="M1435" t="str">
        <f t="shared" si="88"/>
        <v>No</v>
      </c>
      <c r="N1435" t="str">
        <f t="shared" si="89"/>
        <v>No</v>
      </c>
      <c r="O1435">
        <v>16.79</v>
      </c>
      <c r="P1435" t="str">
        <f t="shared" si="90"/>
        <v>Under Weight</v>
      </c>
      <c r="Q1435">
        <v>11.4</v>
      </c>
      <c r="R1435" t="str">
        <f t="shared" si="91"/>
        <v>Diabetes</v>
      </c>
      <c r="S1435" t="s">
        <v>2380</v>
      </c>
      <c r="T1435" t="s">
        <v>2380</v>
      </c>
      <c r="U1435">
        <v>0</v>
      </c>
    </row>
    <row r="1436" spans="1:21" x14ac:dyDescent="0.3">
      <c r="A1436" t="s">
        <v>937</v>
      </c>
      <c r="B1436">
        <v>31.635000000000002</v>
      </c>
      <c r="C1436">
        <v>9.1300000000000008</v>
      </c>
      <c r="D1436" t="s">
        <v>2381</v>
      </c>
      <c r="E1436" t="s">
        <v>2380</v>
      </c>
      <c r="F1436" t="s">
        <v>2380</v>
      </c>
      <c r="G1436">
        <v>0</v>
      </c>
      <c r="H1436" t="s">
        <v>2380</v>
      </c>
      <c r="L1436" t="s">
        <v>937</v>
      </c>
      <c r="M1436" t="str">
        <f t="shared" si="88"/>
        <v>Yes</v>
      </c>
      <c r="N1436" t="str">
        <f t="shared" si="89"/>
        <v>No</v>
      </c>
      <c r="O1436">
        <v>31.635000000000002</v>
      </c>
      <c r="P1436" t="str">
        <f t="shared" si="90"/>
        <v>Obesity</v>
      </c>
      <c r="Q1436">
        <v>9.1300000000000008</v>
      </c>
      <c r="R1436" t="str">
        <f t="shared" si="91"/>
        <v>Diabetes</v>
      </c>
      <c r="S1436" t="s">
        <v>2380</v>
      </c>
      <c r="T1436" t="s">
        <v>2380</v>
      </c>
      <c r="U1436">
        <v>0</v>
      </c>
    </row>
    <row r="1437" spans="1:21" x14ac:dyDescent="0.3">
      <c r="A1437" t="s">
        <v>936</v>
      </c>
      <c r="B1437">
        <v>24.19</v>
      </c>
      <c r="C1437">
        <v>6.22</v>
      </c>
      <c r="D1437" t="s">
        <v>2381</v>
      </c>
      <c r="E1437" t="s">
        <v>2380</v>
      </c>
      <c r="F1437" t="s">
        <v>2382</v>
      </c>
      <c r="G1437">
        <v>1</v>
      </c>
      <c r="H1437" t="s">
        <v>2380</v>
      </c>
      <c r="L1437" t="s">
        <v>936</v>
      </c>
      <c r="M1437" t="str">
        <f t="shared" si="88"/>
        <v>Yes</v>
      </c>
      <c r="N1437" t="str">
        <f t="shared" si="89"/>
        <v>No</v>
      </c>
      <c r="O1437">
        <v>24.19</v>
      </c>
      <c r="P1437" t="str">
        <f t="shared" si="90"/>
        <v>Normal Weight</v>
      </c>
      <c r="Q1437">
        <v>6.22</v>
      </c>
      <c r="R1437" t="str">
        <f t="shared" si="91"/>
        <v>Prediabetes</v>
      </c>
      <c r="S1437" t="s">
        <v>2380</v>
      </c>
      <c r="T1437" t="s">
        <v>2382</v>
      </c>
      <c r="U1437">
        <v>1</v>
      </c>
    </row>
    <row r="1438" spans="1:21" x14ac:dyDescent="0.3">
      <c r="A1438" t="s">
        <v>935</v>
      </c>
      <c r="B1438">
        <v>35.29</v>
      </c>
      <c r="C1438">
        <v>5.9</v>
      </c>
      <c r="D1438" t="s">
        <v>2380</v>
      </c>
      <c r="E1438" t="s">
        <v>2380</v>
      </c>
      <c r="F1438" t="s">
        <v>2382</v>
      </c>
      <c r="G1438">
        <v>1</v>
      </c>
      <c r="H1438" t="s">
        <v>2380</v>
      </c>
      <c r="L1438" t="s">
        <v>935</v>
      </c>
      <c r="M1438" t="str">
        <f t="shared" si="88"/>
        <v>No</v>
      </c>
      <c r="N1438" t="str">
        <f t="shared" si="89"/>
        <v>No</v>
      </c>
      <c r="O1438">
        <v>35.29</v>
      </c>
      <c r="P1438" t="str">
        <f t="shared" si="90"/>
        <v>Obesity</v>
      </c>
      <c r="Q1438">
        <v>5.9</v>
      </c>
      <c r="R1438" t="str">
        <f t="shared" si="91"/>
        <v>Prediabetes</v>
      </c>
      <c r="S1438" t="s">
        <v>2380</v>
      </c>
      <c r="T1438" t="s">
        <v>2382</v>
      </c>
      <c r="U1438">
        <v>1</v>
      </c>
    </row>
    <row r="1439" spans="1:21" x14ac:dyDescent="0.3">
      <c r="A1439" t="s">
        <v>934</v>
      </c>
      <c r="B1439">
        <v>35.299999999999997</v>
      </c>
      <c r="C1439">
        <v>4.45</v>
      </c>
      <c r="D1439" t="s">
        <v>2380</v>
      </c>
      <c r="E1439" t="s">
        <v>2380</v>
      </c>
      <c r="F1439" t="s">
        <v>2380</v>
      </c>
      <c r="G1439">
        <v>0</v>
      </c>
      <c r="H1439" t="s">
        <v>2380</v>
      </c>
      <c r="L1439" t="s">
        <v>934</v>
      </c>
      <c r="M1439" t="str">
        <f t="shared" si="88"/>
        <v>No</v>
      </c>
      <c r="N1439" t="str">
        <f t="shared" si="89"/>
        <v>No</v>
      </c>
      <c r="O1439">
        <v>35.299999999999997</v>
      </c>
      <c r="P1439" t="str">
        <f t="shared" si="90"/>
        <v>Obesity</v>
      </c>
      <c r="Q1439">
        <v>4.45</v>
      </c>
      <c r="R1439" t="str">
        <f t="shared" si="91"/>
        <v>Normal</v>
      </c>
      <c r="S1439" t="s">
        <v>2380</v>
      </c>
      <c r="T1439" t="s">
        <v>2380</v>
      </c>
      <c r="U1439">
        <v>0</v>
      </c>
    </row>
    <row r="1440" spans="1:21" x14ac:dyDescent="0.3">
      <c r="A1440" t="s">
        <v>933</v>
      </c>
      <c r="B1440">
        <v>35.64</v>
      </c>
      <c r="C1440">
        <v>6.17</v>
      </c>
      <c r="D1440" t="s">
        <v>2380</v>
      </c>
      <c r="E1440" t="s">
        <v>2380</v>
      </c>
      <c r="F1440" t="s">
        <v>2382</v>
      </c>
      <c r="G1440">
        <v>1</v>
      </c>
      <c r="H1440" t="s">
        <v>2380</v>
      </c>
      <c r="L1440" t="s">
        <v>933</v>
      </c>
      <c r="M1440" t="str">
        <f t="shared" si="88"/>
        <v>No</v>
      </c>
      <c r="N1440" t="str">
        <f t="shared" si="89"/>
        <v>No</v>
      </c>
      <c r="O1440">
        <v>35.64</v>
      </c>
      <c r="P1440" t="str">
        <f t="shared" si="90"/>
        <v>Obesity</v>
      </c>
      <c r="Q1440">
        <v>6.17</v>
      </c>
      <c r="R1440" t="str">
        <f t="shared" si="91"/>
        <v>Prediabetes</v>
      </c>
      <c r="S1440" t="s">
        <v>2380</v>
      </c>
      <c r="T1440" t="s">
        <v>2382</v>
      </c>
      <c r="U1440">
        <v>1</v>
      </c>
    </row>
    <row r="1441" spans="1:21" x14ac:dyDescent="0.3">
      <c r="A1441" t="s">
        <v>932</v>
      </c>
      <c r="B1441">
        <v>33.1</v>
      </c>
      <c r="C1441">
        <v>4.93</v>
      </c>
      <c r="D1441" t="s">
        <v>2380</v>
      </c>
      <c r="E1441" t="s">
        <v>2380</v>
      </c>
      <c r="F1441" t="s">
        <v>2380</v>
      </c>
      <c r="G1441">
        <v>0</v>
      </c>
      <c r="H1441" t="s">
        <v>2380</v>
      </c>
      <c r="L1441" t="s">
        <v>932</v>
      </c>
      <c r="M1441" t="str">
        <f t="shared" si="88"/>
        <v>No</v>
      </c>
      <c r="N1441" t="str">
        <f t="shared" si="89"/>
        <v>No</v>
      </c>
      <c r="O1441">
        <v>33.1</v>
      </c>
      <c r="P1441" t="str">
        <f t="shared" si="90"/>
        <v>Obesity</v>
      </c>
      <c r="Q1441">
        <v>4.93</v>
      </c>
      <c r="R1441" t="str">
        <f t="shared" si="91"/>
        <v>Normal</v>
      </c>
      <c r="S1441" t="s">
        <v>2380</v>
      </c>
      <c r="T1441" t="s">
        <v>2380</v>
      </c>
      <c r="U1441">
        <v>0</v>
      </c>
    </row>
    <row r="1442" spans="1:21" x14ac:dyDescent="0.3">
      <c r="A1442" t="s">
        <v>931</v>
      </c>
      <c r="B1442">
        <v>26.41</v>
      </c>
      <c r="C1442">
        <v>7.32</v>
      </c>
      <c r="D1442" t="s">
        <v>2381</v>
      </c>
      <c r="E1442" t="s">
        <v>2380</v>
      </c>
      <c r="F1442" t="s">
        <v>2380</v>
      </c>
      <c r="G1442">
        <v>1</v>
      </c>
      <c r="H1442" t="s">
        <v>2380</v>
      </c>
      <c r="L1442" t="s">
        <v>931</v>
      </c>
      <c r="M1442" t="str">
        <f t="shared" si="88"/>
        <v>Yes</v>
      </c>
      <c r="N1442" t="str">
        <f t="shared" si="89"/>
        <v>No</v>
      </c>
      <c r="O1442">
        <v>26.41</v>
      </c>
      <c r="P1442" t="str">
        <f t="shared" si="90"/>
        <v>Over Weight</v>
      </c>
      <c r="Q1442">
        <v>7.32</v>
      </c>
      <c r="R1442" t="str">
        <f t="shared" si="91"/>
        <v>Diabetes</v>
      </c>
      <c r="S1442" t="s">
        <v>2380</v>
      </c>
      <c r="T1442" t="s">
        <v>2380</v>
      </c>
      <c r="U1442">
        <v>1</v>
      </c>
    </row>
    <row r="1443" spans="1:21" x14ac:dyDescent="0.3">
      <c r="A1443" t="s">
        <v>930</v>
      </c>
      <c r="B1443">
        <v>29.9</v>
      </c>
      <c r="C1443">
        <v>5.27</v>
      </c>
      <c r="D1443" t="s">
        <v>2380</v>
      </c>
      <c r="E1443" t="s">
        <v>2380</v>
      </c>
      <c r="F1443" t="s">
        <v>2382</v>
      </c>
      <c r="G1443">
        <v>1</v>
      </c>
      <c r="H1443" t="s">
        <v>2380</v>
      </c>
      <c r="L1443" t="s">
        <v>930</v>
      </c>
      <c r="M1443" t="str">
        <f t="shared" si="88"/>
        <v>No</v>
      </c>
      <c r="N1443" t="str">
        <f t="shared" si="89"/>
        <v>No</v>
      </c>
      <c r="O1443">
        <v>29.9</v>
      </c>
      <c r="P1443" t="str">
        <f t="shared" si="90"/>
        <v>Over Weight</v>
      </c>
      <c r="Q1443">
        <v>5.27</v>
      </c>
      <c r="R1443" t="str">
        <f t="shared" si="91"/>
        <v>Normal</v>
      </c>
      <c r="S1443" t="s">
        <v>2380</v>
      </c>
      <c r="T1443" t="s">
        <v>2382</v>
      </c>
      <c r="U1443">
        <v>1</v>
      </c>
    </row>
    <row r="1444" spans="1:21" x14ac:dyDescent="0.3">
      <c r="A1444" t="s">
        <v>929</v>
      </c>
      <c r="B1444">
        <v>25.24</v>
      </c>
      <c r="C1444">
        <v>5.82</v>
      </c>
      <c r="D1444" t="s">
        <v>2380</v>
      </c>
      <c r="E1444" t="s">
        <v>2380</v>
      </c>
      <c r="F1444" t="s">
        <v>2380</v>
      </c>
      <c r="G1444">
        <v>1</v>
      </c>
      <c r="H1444" t="s">
        <v>2380</v>
      </c>
      <c r="L1444" t="s">
        <v>929</v>
      </c>
      <c r="M1444" t="str">
        <f t="shared" si="88"/>
        <v>No</v>
      </c>
      <c r="N1444" t="str">
        <f t="shared" si="89"/>
        <v>No</v>
      </c>
      <c r="O1444">
        <v>25.24</v>
      </c>
      <c r="P1444" t="str">
        <f t="shared" si="90"/>
        <v>Over Weight</v>
      </c>
      <c r="Q1444">
        <v>5.82</v>
      </c>
      <c r="R1444" t="str">
        <f t="shared" si="91"/>
        <v>Prediabetes</v>
      </c>
      <c r="S1444" t="s">
        <v>2380</v>
      </c>
      <c r="T1444" t="s">
        <v>2380</v>
      </c>
      <c r="U1444">
        <v>1</v>
      </c>
    </row>
    <row r="1445" spans="1:21" x14ac:dyDescent="0.3">
      <c r="A1445" t="s">
        <v>928</v>
      </c>
      <c r="B1445">
        <v>25.08</v>
      </c>
      <c r="C1445">
        <v>5.8</v>
      </c>
      <c r="D1445" t="s">
        <v>2380</v>
      </c>
      <c r="E1445" t="s">
        <v>2380</v>
      </c>
      <c r="F1445" t="s">
        <v>2382</v>
      </c>
      <c r="G1445">
        <v>1</v>
      </c>
      <c r="H1445" t="s">
        <v>2380</v>
      </c>
      <c r="L1445" t="s">
        <v>928</v>
      </c>
      <c r="M1445" t="str">
        <f t="shared" si="88"/>
        <v>No</v>
      </c>
      <c r="N1445" t="str">
        <f t="shared" si="89"/>
        <v>No</v>
      </c>
      <c r="O1445">
        <v>25.08</v>
      </c>
      <c r="P1445" t="str">
        <f t="shared" si="90"/>
        <v>Over Weight</v>
      </c>
      <c r="Q1445">
        <v>5.8</v>
      </c>
      <c r="R1445" t="str">
        <f t="shared" si="91"/>
        <v>Prediabetes</v>
      </c>
      <c r="S1445" t="s">
        <v>2380</v>
      </c>
      <c r="T1445" t="s">
        <v>2382</v>
      </c>
      <c r="U1445">
        <v>1</v>
      </c>
    </row>
    <row r="1446" spans="1:21" x14ac:dyDescent="0.3">
      <c r="A1446" t="s">
        <v>927</v>
      </c>
      <c r="B1446">
        <v>29.164999999999999</v>
      </c>
      <c r="C1446">
        <v>4.87</v>
      </c>
      <c r="D1446" t="s">
        <v>2380</v>
      </c>
      <c r="E1446" t="s">
        <v>2381</v>
      </c>
      <c r="F1446" t="s">
        <v>2380</v>
      </c>
      <c r="G1446">
        <v>1</v>
      </c>
      <c r="H1446" t="s">
        <v>2380</v>
      </c>
      <c r="L1446" t="s">
        <v>927</v>
      </c>
      <c r="M1446" t="str">
        <f t="shared" si="88"/>
        <v>No</v>
      </c>
      <c r="N1446" t="str">
        <f t="shared" si="89"/>
        <v>No</v>
      </c>
      <c r="O1446">
        <v>29.164999999999999</v>
      </c>
      <c r="P1446" t="str">
        <f t="shared" si="90"/>
        <v>Over Weight</v>
      </c>
      <c r="Q1446">
        <v>4.87</v>
      </c>
      <c r="R1446" t="str">
        <f t="shared" si="91"/>
        <v>Normal</v>
      </c>
      <c r="S1446" t="s">
        <v>2381</v>
      </c>
      <c r="T1446" t="s">
        <v>2380</v>
      </c>
      <c r="U1446">
        <v>1</v>
      </c>
    </row>
    <row r="1447" spans="1:21" x14ac:dyDescent="0.3">
      <c r="A1447" t="s">
        <v>926</v>
      </c>
      <c r="B1447">
        <v>15.05</v>
      </c>
      <c r="C1447">
        <v>8.1199999999999992</v>
      </c>
      <c r="D1447" t="s">
        <v>2380</v>
      </c>
      <c r="E1447" t="s">
        <v>2380</v>
      </c>
      <c r="F1447" t="s">
        <v>2380</v>
      </c>
      <c r="G1447">
        <v>0</v>
      </c>
      <c r="H1447" t="s">
        <v>2380</v>
      </c>
      <c r="L1447" t="s">
        <v>926</v>
      </c>
      <c r="M1447" t="str">
        <f t="shared" si="88"/>
        <v>No</v>
      </c>
      <c r="N1447" t="str">
        <f t="shared" si="89"/>
        <v>No</v>
      </c>
      <c r="O1447">
        <v>15.05</v>
      </c>
      <c r="P1447" t="str">
        <f t="shared" si="90"/>
        <v>Under Weight</v>
      </c>
      <c r="Q1447">
        <v>8.1199999999999992</v>
      </c>
      <c r="R1447" t="str">
        <f t="shared" si="91"/>
        <v>Diabetes</v>
      </c>
      <c r="S1447" t="s">
        <v>2380</v>
      </c>
      <c r="T1447" t="s">
        <v>2380</v>
      </c>
      <c r="U1447">
        <v>0</v>
      </c>
    </row>
    <row r="1448" spans="1:21" x14ac:dyDescent="0.3">
      <c r="A1448" t="s">
        <v>925</v>
      </c>
      <c r="B1448">
        <v>19.95</v>
      </c>
      <c r="C1448">
        <v>4.3600000000000003</v>
      </c>
      <c r="D1448" t="s">
        <v>2380</v>
      </c>
      <c r="E1448" t="s">
        <v>2380</v>
      </c>
      <c r="F1448" t="s">
        <v>2380</v>
      </c>
      <c r="G1448">
        <v>2</v>
      </c>
      <c r="H1448" t="s">
        <v>2380</v>
      </c>
      <c r="L1448" t="s">
        <v>925</v>
      </c>
      <c r="M1448" t="str">
        <f t="shared" si="88"/>
        <v>No</v>
      </c>
      <c r="N1448" t="str">
        <f t="shared" si="89"/>
        <v>No</v>
      </c>
      <c r="O1448">
        <v>19.95</v>
      </c>
      <c r="P1448" t="str">
        <f t="shared" si="90"/>
        <v>Normal Weight</v>
      </c>
      <c r="Q1448">
        <v>4.3600000000000003</v>
      </c>
      <c r="R1448" t="str">
        <f t="shared" si="91"/>
        <v>Normal</v>
      </c>
      <c r="S1448" t="s">
        <v>2380</v>
      </c>
      <c r="T1448" t="s">
        <v>2380</v>
      </c>
      <c r="U1448">
        <v>2</v>
      </c>
    </row>
    <row r="1449" spans="1:21" x14ac:dyDescent="0.3">
      <c r="A1449" t="s">
        <v>924</v>
      </c>
      <c r="B1449">
        <v>16.66</v>
      </c>
      <c r="C1449">
        <v>9.16</v>
      </c>
      <c r="D1449" t="s">
        <v>2380</v>
      </c>
      <c r="E1449" t="s">
        <v>2380</v>
      </c>
      <c r="F1449" t="s">
        <v>2380</v>
      </c>
      <c r="G1449">
        <v>0</v>
      </c>
      <c r="H1449" t="s">
        <v>2380</v>
      </c>
      <c r="L1449" t="s">
        <v>924</v>
      </c>
      <c r="M1449" t="str">
        <f t="shared" si="88"/>
        <v>No</v>
      </c>
      <c r="N1449" t="str">
        <f t="shared" si="89"/>
        <v>No</v>
      </c>
      <c r="O1449">
        <v>16.66</v>
      </c>
      <c r="P1449" t="str">
        <f t="shared" si="90"/>
        <v>Under Weight</v>
      </c>
      <c r="Q1449">
        <v>9.16</v>
      </c>
      <c r="R1449" t="str">
        <f t="shared" si="91"/>
        <v>Diabetes</v>
      </c>
      <c r="S1449" t="s">
        <v>2380</v>
      </c>
      <c r="T1449" t="s">
        <v>2380</v>
      </c>
      <c r="U1449">
        <v>0</v>
      </c>
    </row>
    <row r="1450" spans="1:21" x14ac:dyDescent="0.3">
      <c r="A1450" t="s">
        <v>923</v>
      </c>
      <c r="B1450">
        <v>16.62</v>
      </c>
      <c r="C1450">
        <v>9.14</v>
      </c>
      <c r="D1450" t="s">
        <v>2380</v>
      </c>
      <c r="E1450" t="s">
        <v>2380</v>
      </c>
      <c r="F1450" t="s">
        <v>2380</v>
      </c>
      <c r="G1450">
        <v>0</v>
      </c>
      <c r="H1450" t="s">
        <v>2380</v>
      </c>
      <c r="L1450" t="s">
        <v>923</v>
      </c>
      <c r="M1450" t="str">
        <f t="shared" si="88"/>
        <v>No</v>
      </c>
      <c r="N1450" t="str">
        <f t="shared" si="89"/>
        <v>No</v>
      </c>
      <c r="O1450">
        <v>16.62</v>
      </c>
      <c r="P1450" t="str">
        <f t="shared" si="90"/>
        <v>Under Weight</v>
      </c>
      <c r="Q1450">
        <v>9.14</v>
      </c>
      <c r="R1450" t="str">
        <f t="shared" si="91"/>
        <v>Diabetes</v>
      </c>
      <c r="S1450" t="s">
        <v>2380</v>
      </c>
      <c r="T1450" t="s">
        <v>2380</v>
      </c>
      <c r="U1450">
        <v>0</v>
      </c>
    </row>
    <row r="1451" spans="1:21" x14ac:dyDescent="0.3">
      <c r="A1451" t="s">
        <v>922</v>
      </c>
      <c r="B1451">
        <v>15.36</v>
      </c>
      <c r="C1451">
        <v>5.49</v>
      </c>
      <c r="D1451" t="s">
        <v>2381</v>
      </c>
      <c r="E1451" t="s">
        <v>2380</v>
      </c>
      <c r="F1451" t="s">
        <v>2380</v>
      </c>
      <c r="G1451">
        <v>2</v>
      </c>
      <c r="H1451" t="s">
        <v>2380</v>
      </c>
      <c r="L1451" t="s">
        <v>922</v>
      </c>
      <c r="M1451" t="str">
        <f t="shared" si="88"/>
        <v>Yes</v>
      </c>
      <c r="N1451" t="str">
        <f t="shared" si="89"/>
        <v>No</v>
      </c>
      <c r="O1451">
        <v>15.36</v>
      </c>
      <c r="P1451" t="str">
        <f t="shared" si="90"/>
        <v>Under Weight</v>
      </c>
      <c r="Q1451">
        <v>5.49</v>
      </c>
      <c r="R1451" t="str">
        <f t="shared" si="91"/>
        <v>Normal</v>
      </c>
      <c r="S1451" t="s">
        <v>2380</v>
      </c>
      <c r="T1451" t="s">
        <v>2380</v>
      </c>
      <c r="U1451">
        <v>2</v>
      </c>
    </row>
    <row r="1452" spans="1:21" x14ac:dyDescent="0.3">
      <c r="A1452" t="s">
        <v>921</v>
      </c>
      <c r="B1452">
        <v>27.74</v>
      </c>
      <c r="C1452">
        <v>5.96</v>
      </c>
      <c r="D1452" t="s">
        <v>2381</v>
      </c>
      <c r="E1452" t="s">
        <v>2380</v>
      </c>
      <c r="F1452" t="s">
        <v>2380</v>
      </c>
      <c r="G1452">
        <v>0</v>
      </c>
      <c r="H1452" t="s">
        <v>2380</v>
      </c>
      <c r="L1452" t="s">
        <v>921</v>
      </c>
      <c r="M1452" t="str">
        <f t="shared" si="88"/>
        <v>Yes</v>
      </c>
      <c r="N1452" t="str">
        <f t="shared" si="89"/>
        <v>No</v>
      </c>
      <c r="O1452">
        <v>27.74</v>
      </c>
      <c r="P1452" t="str">
        <f t="shared" si="90"/>
        <v>Over Weight</v>
      </c>
      <c r="Q1452">
        <v>5.96</v>
      </c>
      <c r="R1452" t="str">
        <f t="shared" si="91"/>
        <v>Prediabetes</v>
      </c>
      <c r="S1452" t="s">
        <v>2380</v>
      </c>
      <c r="T1452" t="s">
        <v>2380</v>
      </c>
      <c r="U1452">
        <v>0</v>
      </c>
    </row>
    <row r="1453" spans="1:21" x14ac:dyDescent="0.3">
      <c r="A1453" t="s">
        <v>920</v>
      </c>
      <c r="B1453">
        <v>22.44</v>
      </c>
      <c r="C1453">
        <v>4.62</v>
      </c>
      <c r="D1453" t="s">
        <v>2381</v>
      </c>
      <c r="E1453" t="s">
        <v>2380</v>
      </c>
      <c r="F1453" t="s">
        <v>2380</v>
      </c>
      <c r="G1453">
        <v>0</v>
      </c>
      <c r="H1453" t="s">
        <v>2380</v>
      </c>
      <c r="L1453" t="s">
        <v>920</v>
      </c>
      <c r="M1453" t="str">
        <f t="shared" si="88"/>
        <v>Yes</v>
      </c>
      <c r="N1453" t="str">
        <f t="shared" si="89"/>
        <v>No</v>
      </c>
      <c r="O1453">
        <v>22.44</v>
      </c>
      <c r="P1453" t="str">
        <f t="shared" si="90"/>
        <v>Normal Weight</v>
      </c>
      <c r="Q1453">
        <v>4.62</v>
      </c>
      <c r="R1453" t="str">
        <f t="shared" si="91"/>
        <v>Normal</v>
      </c>
      <c r="S1453" t="s">
        <v>2380</v>
      </c>
      <c r="T1453" t="s">
        <v>2380</v>
      </c>
      <c r="U1453">
        <v>0</v>
      </c>
    </row>
    <row r="1454" spans="1:21" x14ac:dyDescent="0.3">
      <c r="A1454" t="s">
        <v>919</v>
      </c>
      <c r="B1454">
        <v>37.049999999999997</v>
      </c>
      <c r="C1454">
        <v>9.9600000000000009</v>
      </c>
      <c r="D1454" t="s">
        <v>2381</v>
      </c>
      <c r="E1454" t="s">
        <v>2380</v>
      </c>
      <c r="F1454" t="s">
        <v>2380</v>
      </c>
      <c r="G1454">
        <v>0</v>
      </c>
      <c r="H1454" t="s">
        <v>2380</v>
      </c>
      <c r="L1454" t="s">
        <v>919</v>
      </c>
      <c r="M1454" t="str">
        <f t="shared" si="88"/>
        <v>Yes</v>
      </c>
      <c r="N1454" t="str">
        <f t="shared" si="89"/>
        <v>No</v>
      </c>
      <c r="O1454">
        <v>37.049999999999997</v>
      </c>
      <c r="P1454" t="str">
        <f t="shared" si="90"/>
        <v>Obesity</v>
      </c>
      <c r="Q1454">
        <v>9.9600000000000009</v>
      </c>
      <c r="R1454" t="str">
        <f t="shared" si="91"/>
        <v>Diabetes</v>
      </c>
      <c r="S1454" t="s">
        <v>2380</v>
      </c>
      <c r="T1454" t="s">
        <v>2380</v>
      </c>
      <c r="U1454">
        <v>0</v>
      </c>
    </row>
    <row r="1455" spans="1:21" x14ac:dyDescent="0.3">
      <c r="A1455" t="s">
        <v>918</v>
      </c>
      <c r="B1455">
        <v>22.95</v>
      </c>
      <c r="C1455">
        <v>10.53</v>
      </c>
      <c r="D1455" t="s">
        <v>2380</v>
      </c>
      <c r="E1455" t="s">
        <v>2380</v>
      </c>
      <c r="F1455" t="s">
        <v>2380</v>
      </c>
      <c r="G1455">
        <v>2</v>
      </c>
      <c r="H1455" t="s">
        <v>2380</v>
      </c>
      <c r="L1455" t="s">
        <v>918</v>
      </c>
      <c r="M1455" t="str">
        <f t="shared" si="88"/>
        <v>No</v>
      </c>
      <c r="N1455" t="str">
        <f t="shared" si="89"/>
        <v>No</v>
      </c>
      <c r="O1455">
        <v>22.95</v>
      </c>
      <c r="P1455" t="str">
        <f t="shared" si="90"/>
        <v>Normal Weight</v>
      </c>
      <c r="Q1455">
        <v>10.53</v>
      </c>
      <c r="R1455" t="str">
        <f t="shared" si="91"/>
        <v>Diabetes</v>
      </c>
      <c r="S1455" t="s">
        <v>2380</v>
      </c>
      <c r="T1455" t="s">
        <v>2380</v>
      </c>
      <c r="U1455">
        <v>2</v>
      </c>
    </row>
    <row r="1456" spans="1:21" x14ac:dyDescent="0.3">
      <c r="A1456" t="s">
        <v>917</v>
      </c>
      <c r="B1456">
        <v>34.200000000000003</v>
      </c>
      <c r="C1456">
        <v>6.69</v>
      </c>
      <c r="D1456" t="s">
        <v>2381</v>
      </c>
      <c r="E1456" t="s">
        <v>2380</v>
      </c>
      <c r="F1456" t="s">
        <v>2380</v>
      </c>
      <c r="G1456">
        <v>0</v>
      </c>
      <c r="H1456" t="s">
        <v>2380</v>
      </c>
      <c r="L1456" t="s">
        <v>917</v>
      </c>
      <c r="M1456" t="str">
        <f t="shared" si="88"/>
        <v>Yes</v>
      </c>
      <c r="N1456" t="str">
        <f t="shared" si="89"/>
        <v>No</v>
      </c>
      <c r="O1456">
        <v>34.200000000000003</v>
      </c>
      <c r="P1456" t="str">
        <f t="shared" si="90"/>
        <v>Obesity</v>
      </c>
      <c r="Q1456">
        <v>6.69</v>
      </c>
      <c r="R1456" t="str">
        <f t="shared" si="91"/>
        <v>Diabetes</v>
      </c>
      <c r="S1456" t="s">
        <v>2380</v>
      </c>
      <c r="T1456" t="s">
        <v>2380</v>
      </c>
      <c r="U1456">
        <v>0</v>
      </c>
    </row>
    <row r="1457" spans="1:21" x14ac:dyDescent="0.3">
      <c r="A1457" t="s">
        <v>916</v>
      </c>
      <c r="B1457">
        <v>30.59</v>
      </c>
      <c r="C1457">
        <v>9.5500000000000007</v>
      </c>
      <c r="D1457" t="s">
        <v>2381</v>
      </c>
      <c r="E1457" t="s">
        <v>2380</v>
      </c>
      <c r="F1457" t="s">
        <v>2380</v>
      </c>
      <c r="G1457">
        <v>0</v>
      </c>
      <c r="H1457" t="s">
        <v>2380</v>
      </c>
      <c r="L1457" t="s">
        <v>916</v>
      </c>
      <c r="M1457" t="str">
        <f t="shared" si="88"/>
        <v>Yes</v>
      </c>
      <c r="N1457" t="str">
        <f t="shared" si="89"/>
        <v>No</v>
      </c>
      <c r="O1457">
        <v>30.59</v>
      </c>
      <c r="P1457" t="str">
        <f t="shared" si="90"/>
        <v>Obesity</v>
      </c>
      <c r="Q1457">
        <v>9.5500000000000007</v>
      </c>
      <c r="R1457" t="str">
        <f t="shared" si="91"/>
        <v>Diabetes</v>
      </c>
      <c r="S1457" t="s">
        <v>2380</v>
      </c>
      <c r="T1457" t="s">
        <v>2380</v>
      </c>
      <c r="U1457">
        <v>0</v>
      </c>
    </row>
    <row r="1458" spans="1:21" x14ac:dyDescent="0.3">
      <c r="A1458" t="s">
        <v>915</v>
      </c>
      <c r="B1458">
        <v>25.51</v>
      </c>
      <c r="C1458">
        <v>6.05</v>
      </c>
      <c r="D1458" t="s">
        <v>2380</v>
      </c>
      <c r="E1458" t="s">
        <v>2380</v>
      </c>
      <c r="F1458" t="s">
        <v>2380</v>
      </c>
      <c r="G1458">
        <v>0</v>
      </c>
      <c r="H1458" t="s">
        <v>2380</v>
      </c>
      <c r="L1458" t="s">
        <v>915</v>
      </c>
      <c r="M1458" t="str">
        <f t="shared" si="88"/>
        <v>No</v>
      </c>
      <c r="N1458" t="str">
        <f t="shared" si="89"/>
        <v>No</v>
      </c>
      <c r="O1458">
        <v>25.51</v>
      </c>
      <c r="P1458" t="str">
        <f t="shared" si="90"/>
        <v>Over Weight</v>
      </c>
      <c r="Q1458">
        <v>6.05</v>
      </c>
      <c r="R1458" t="str">
        <f t="shared" si="91"/>
        <v>Prediabetes</v>
      </c>
      <c r="S1458" t="s">
        <v>2380</v>
      </c>
      <c r="T1458" t="s">
        <v>2380</v>
      </c>
      <c r="U1458">
        <v>0</v>
      </c>
    </row>
    <row r="1459" spans="1:21" x14ac:dyDescent="0.3">
      <c r="A1459" t="s">
        <v>914</v>
      </c>
      <c r="B1459">
        <v>29.04</v>
      </c>
      <c r="C1459">
        <v>10.56</v>
      </c>
      <c r="D1459" t="s">
        <v>2381</v>
      </c>
      <c r="E1459" t="s">
        <v>2380</v>
      </c>
      <c r="F1459" t="s">
        <v>2380</v>
      </c>
      <c r="G1459">
        <v>1</v>
      </c>
      <c r="H1459" t="s">
        <v>2380</v>
      </c>
      <c r="L1459" t="s">
        <v>914</v>
      </c>
      <c r="M1459" t="str">
        <f t="shared" si="88"/>
        <v>Yes</v>
      </c>
      <c r="N1459" t="str">
        <f t="shared" si="89"/>
        <v>No</v>
      </c>
      <c r="O1459">
        <v>29.04</v>
      </c>
      <c r="P1459" t="str">
        <f t="shared" si="90"/>
        <v>Over Weight</v>
      </c>
      <c r="Q1459">
        <v>10.56</v>
      </c>
      <c r="R1459" t="str">
        <f t="shared" si="91"/>
        <v>Diabetes</v>
      </c>
      <c r="S1459" t="s">
        <v>2380</v>
      </c>
      <c r="T1459" t="s">
        <v>2380</v>
      </c>
      <c r="U1459">
        <v>1</v>
      </c>
    </row>
    <row r="1460" spans="1:21" x14ac:dyDescent="0.3">
      <c r="A1460" t="s">
        <v>913</v>
      </c>
      <c r="B1460">
        <v>22.135000000000002</v>
      </c>
      <c r="C1460">
        <v>10.81</v>
      </c>
      <c r="D1460" t="s">
        <v>2381</v>
      </c>
      <c r="E1460" t="s">
        <v>2380</v>
      </c>
      <c r="F1460" t="s">
        <v>2380</v>
      </c>
      <c r="G1460">
        <v>1</v>
      </c>
      <c r="H1460" t="s">
        <v>2380</v>
      </c>
      <c r="L1460" t="s">
        <v>913</v>
      </c>
      <c r="M1460" t="str">
        <f t="shared" si="88"/>
        <v>Yes</v>
      </c>
      <c r="N1460" t="str">
        <f t="shared" si="89"/>
        <v>No</v>
      </c>
      <c r="O1460">
        <v>22.135000000000002</v>
      </c>
      <c r="P1460" t="str">
        <f t="shared" si="90"/>
        <v>Normal Weight</v>
      </c>
      <c r="Q1460">
        <v>10.81</v>
      </c>
      <c r="R1460" t="str">
        <f t="shared" si="91"/>
        <v>Diabetes</v>
      </c>
      <c r="S1460" t="s">
        <v>2380</v>
      </c>
      <c r="T1460" t="s">
        <v>2380</v>
      </c>
      <c r="U1460">
        <v>1</v>
      </c>
    </row>
    <row r="1461" spans="1:21" x14ac:dyDescent="0.3">
      <c r="A1461" t="s">
        <v>912</v>
      </c>
      <c r="B1461">
        <v>21.375</v>
      </c>
      <c r="C1461">
        <v>4.32</v>
      </c>
      <c r="D1461" t="s">
        <v>2380</v>
      </c>
      <c r="E1461" t="s">
        <v>2380</v>
      </c>
      <c r="F1461" t="s">
        <v>2380</v>
      </c>
      <c r="G1461">
        <v>0</v>
      </c>
      <c r="H1461" t="s">
        <v>2380</v>
      </c>
      <c r="L1461" t="s">
        <v>912</v>
      </c>
      <c r="M1461" t="str">
        <f t="shared" si="88"/>
        <v>No</v>
      </c>
      <c r="N1461" t="str">
        <f t="shared" si="89"/>
        <v>No</v>
      </c>
      <c r="O1461">
        <v>21.375</v>
      </c>
      <c r="P1461" t="str">
        <f t="shared" si="90"/>
        <v>Normal Weight</v>
      </c>
      <c r="Q1461">
        <v>4.32</v>
      </c>
      <c r="R1461" t="str">
        <f t="shared" si="91"/>
        <v>Normal</v>
      </c>
      <c r="S1461" t="s">
        <v>2380</v>
      </c>
      <c r="T1461" t="s">
        <v>2380</v>
      </c>
      <c r="U1461">
        <v>0</v>
      </c>
    </row>
    <row r="1462" spans="1:21" x14ac:dyDescent="0.3">
      <c r="A1462" t="s">
        <v>911</v>
      </c>
      <c r="B1462">
        <v>29.19</v>
      </c>
      <c r="C1462">
        <v>4.37</v>
      </c>
      <c r="D1462" t="s">
        <v>2380</v>
      </c>
      <c r="E1462" t="s">
        <v>2380</v>
      </c>
      <c r="F1462" t="s">
        <v>2380</v>
      </c>
      <c r="G1462">
        <v>0</v>
      </c>
      <c r="H1462" t="s">
        <v>2380</v>
      </c>
      <c r="L1462" t="s">
        <v>911</v>
      </c>
      <c r="M1462" t="str">
        <f t="shared" si="88"/>
        <v>No</v>
      </c>
      <c r="N1462" t="str">
        <f t="shared" si="89"/>
        <v>No</v>
      </c>
      <c r="O1462">
        <v>29.19</v>
      </c>
      <c r="P1462" t="str">
        <f t="shared" si="90"/>
        <v>Over Weight</v>
      </c>
      <c r="Q1462">
        <v>4.37</v>
      </c>
      <c r="R1462" t="str">
        <f t="shared" si="91"/>
        <v>Normal</v>
      </c>
      <c r="S1462" t="s">
        <v>2380</v>
      </c>
      <c r="T1462" t="s">
        <v>2380</v>
      </c>
      <c r="U1462">
        <v>0</v>
      </c>
    </row>
    <row r="1463" spans="1:21" x14ac:dyDescent="0.3">
      <c r="A1463" t="s">
        <v>910</v>
      </c>
      <c r="B1463">
        <v>31.92</v>
      </c>
      <c r="C1463">
        <v>4.8099999999999996</v>
      </c>
      <c r="D1463" t="s">
        <v>2381</v>
      </c>
      <c r="E1463" t="s">
        <v>2380</v>
      </c>
      <c r="F1463" t="s">
        <v>2382</v>
      </c>
      <c r="G1463">
        <v>1</v>
      </c>
      <c r="H1463" t="s">
        <v>2380</v>
      </c>
      <c r="L1463" t="s">
        <v>910</v>
      </c>
      <c r="M1463" t="str">
        <f t="shared" si="88"/>
        <v>Yes</v>
      </c>
      <c r="N1463" t="str">
        <f t="shared" si="89"/>
        <v>No</v>
      </c>
      <c r="O1463">
        <v>31.92</v>
      </c>
      <c r="P1463" t="str">
        <f t="shared" si="90"/>
        <v>Obesity</v>
      </c>
      <c r="Q1463">
        <v>4.8099999999999996</v>
      </c>
      <c r="R1463" t="str">
        <f t="shared" si="91"/>
        <v>Normal</v>
      </c>
      <c r="S1463" t="s">
        <v>2380</v>
      </c>
      <c r="T1463" t="s">
        <v>2382</v>
      </c>
      <c r="U1463">
        <v>1</v>
      </c>
    </row>
    <row r="1464" spans="1:21" x14ac:dyDescent="0.3">
      <c r="A1464" t="s">
        <v>909</v>
      </c>
      <c r="B1464">
        <v>26.315000000000001</v>
      </c>
      <c r="C1464">
        <v>4.5599999999999996</v>
      </c>
      <c r="D1464" t="s">
        <v>2381</v>
      </c>
      <c r="E1464" t="s">
        <v>2380</v>
      </c>
      <c r="F1464" t="s">
        <v>2382</v>
      </c>
      <c r="G1464">
        <v>1</v>
      </c>
      <c r="H1464" t="s">
        <v>2380</v>
      </c>
      <c r="L1464" t="s">
        <v>909</v>
      </c>
      <c r="M1464" t="str">
        <f t="shared" si="88"/>
        <v>Yes</v>
      </c>
      <c r="N1464" t="str">
        <f t="shared" si="89"/>
        <v>No</v>
      </c>
      <c r="O1464">
        <v>26.315000000000001</v>
      </c>
      <c r="P1464" t="str">
        <f t="shared" si="90"/>
        <v>Over Weight</v>
      </c>
      <c r="Q1464">
        <v>4.5599999999999996</v>
      </c>
      <c r="R1464" t="str">
        <f t="shared" si="91"/>
        <v>Normal</v>
      </c>
      <c r="S1464" t="s">
        <v>2380</v>
      </c>
      <c r="T1464" t="s">
        <v>2382</v>
      </c>
      <c r="U1464">
        <v>1</v>
      </c>
    </row>
    <row r="1465" spans="1:21" x14ac:dyDescent="0.3">
      <c r="A1465" t="s">
        <v>908</v>
      </c>
      <c r="B1465">
        <v>35.299999999999997</v>
      </c>
      <c r="C1465">
        <v>4.3899999999999997</v>
      </c>
      <c r="D1465" t="s">
        <v>2380</v>
      </c>
      <c r="E1465" t="s">
        <v>2380</v>
      </c>
      <c r="F1465" t="s">
        <v>2380</v>
      </c>
      <c r="G1465">
        <v>0</v>
      </c>
      <c r="H1465" t="s">
        <v>2380</v>
      </c>
      <c r="L1465" t="s">
        <v>908</v>
      </c>
      <c r="M1465" t="str">
        <f t="shared" si="88"/>
        <v>No</v>
      </c>
      <c r="N1465" t="str">
        <f t="shared" si="89"/>
        <v>No</v>
      </c>
      <c r="O1465">
        <v>35.299999999999997</v>
      </c>
      <c r="P1465" t="str">
        <f t="shared" si="90"/>
        <v>Obesity</v>
      </c>
      <c r="Q1465">
        <v>4.3899999999999997</v>
      </c>
      <c r="R1465" t="str">
        <f t="shared" si="91"/>
        <v>Normal</v>
      </c>
      <c r="S1465" t="s">
        <v>2380</v>
      </c>
      <c r="T1465" t="s">
        <v>2380</v>
      </c>
      <c r="U1465">
        <v>0</v>
      </c>
    </row>
    <row r="1466" spans="1:21" x14ac:dyDescent="0.3">
      <c r="A1466" t="s">
        <v>907</v>
      </c>
      <c r="B1466">
        <v>18.91</v>
      </c>
      <c r="C1466">
        <v>11.44</v>
      </c>
      <c r="D1466" t="s">
        <v>2380</v>
      </c>
      <c r="E1466" t="s">
        <v>2380</v>
      </c>
      <c r="F1466" t="s">
        <v>2380</v>
      </c>
      <c r="G1466">
        <v>0</v>
      </c>
      <c r="H1466" t="s">
        <v>2380</v>
      </c>
      <c r="L1466" t="s">
        <v>907</v>
      </c>
      <c r="M1466" t="str">
        <f t="shared" si="88"/>
        <v>No</v>
      </c>
      <c r="N1466" t="str">
        <f t="shared" si="89"/>
        <v>No</v>
      </c>
      <c r="O1466">
        <v>18.91</v>
      </c>
      <c r="P1466" t="str">
        <f t="shared" si="90"/>
        <v>Normal Weight</v>
      </c>
      <c r="Q1466">
        <v>11.44</v>
      </c>
      <c r="R1466" t="str">
        <f t="shared" si="91"/>
        <v>Diabetes</v>
      </c>
      <c r="S1466" t="s">
        <v>2380</v>
      </c>
      <c r="T1466" t="s">
        <v>2380</v>
      </c>
      <c r="U1466">
        <v>0</v>
      </c>
    </row>
    <row r="1467" spans="1:21" x14ac:dyDescent="0.3">
      <c r="A1467" t="s">
        <v>906</v>
      </c>
      <c r="B1467">
        <v>22.41</v>
      </c>
      <c r="C1467">
        <v>11.37</v>
      </c>
      <c r="D1467" t="s">
        <v>2381</v>
      </c>
      <c r="E1467" t="s">
        <v>2380</v>
      </c>
      <c r="F1467" t="s">
        <v>2380</v>
      </c>
      <c r="G1467">
        <v>1</v>
      </c>
      <c r="H1467" t="s">
        <v>2380</v>
      </c>
      <c r="L1467" t="s">
        <v>906</v>
      </c>
      <c r="M1467" t="str">
        <f t="shared" si="88"/>
        <v>Yes</v>
      </c>
      <c r="N1467" t="str">
        <f t="shared" si="89"/>
        <v>No</v>
      </c>
      <c r="O1467">
        <v>22.41</v>
      </c>
      <c r="P1467" t="str">
        <f t="shared" si="90"/>
        <v>Normal Weight</v>
      </c>
      <c r="Q1467">
        <v>11.37</v>
      </c>
      <c r="R1467" t="str">
        <f t="shared" si="91"/>
        <v>Diabetes</v>
      </c>
      <c r="S1467" t="s">
        <v>2380</v>
      </c>
      <c r="T1467" t="s">
        <v>2380</v>
      </c>
      <c r="U1467">
        <v>1</v>
      </c>
    </row>
    <row r="1468" spans="1:21" x14ac:dyDescent="0.3">
      <c r="A1468" t="s">
        <v>905</v>
      </c>
      <c r="B1468">
        <v>22.704999999999998</v>
      </c>
      <c r="C1468">
        <v>6.14</v>
      </c>
      <c r="D1468" t="s">
        <v>2380</v>
      </c>
      <c r="E1468" t="s">
        <v>2380</v>
      </c>
      <c r="F1468" t="s">
        <v>2380</v>
      </c>
      <c r="G1468">
        <v>0</v>
      </c>
      <c r="H1468" t="s">
        <v>2380</v>
      </c>
      <c r="L1468" t="s">
        <v>905</v>
      </c>
      <c r="M1468" t="str">
        <f t="shared" si="88"/>
        <v>No</v>
      </c>
      <c r="N1468" t="str">
        <f t="shared" si="89"/>
        <v>No</v>
      </c>
      <c r="O1468">
        <v>22.704999999999998</v>
      </c>
      <c r="P1468" t="str">
        <f t="shared" si="90"/>
        <v>Normal Weight</v>
      </c>
      <c r="Q1468">
        <v>6.14</v>
      </c>
      <c r="R1468" t="str">
        <f t="shared" si="91"/>
        <v>Prediabetes</v>
      </c>
      <c r="S1468" t="s">
        <v>2380</v>
      </c>
      <c r="T1468" t="s">
        <v>2380</v>
      </c>
      <c r="U1468">
        <v>0</v>
      </c>
    </row>
    <row r="1469" spans="1:21" x14ac:dyDescent="0.3">
      <c r="A1469" t="s">
        <v>904</v>
      </c>
      <c r="B1469">
        <v>37.18</v>
      </c>
      <c r="C1469">
        <v>4.8899999999999997</v>
      </c>
      <c r="D1469" t="s">
        <v>2380</v>
      </c>
      <c r="E1469" t="s">
        <v>2380</v>
      </c>
      <c r="F1469" t="s">
        <v>2380</v>
      </c>
      <c r="G1469">
        <v>0</v>
      </c>
      <c r="H1469" t="s">
        <v>2380</v>
      </c>
      <c r="L1469" t="s">
        <v>904</v>
      </c>
      <c r="M1469" t="str">
        <f t="shared" si="88"/>
        <v>No</v>
      </c>
      <c r="N1469" t="str">
        <f t="shared" si="89"/>
        <v>No</v>
      </c>
      <c r="O1469">
        <v>37.18</v>
      </c>
      <c r="P1469" t="str">
        <f t="shared" si="90"/>
        <v>Obesity</v>
      </c>
      <c r="Q1469">
        <v>4.8899999999999997</v>
      </c>
      <c r="R1469" t="str">
        <f t="shared" si="91"/>
        <v>Normal</v>
      </c>
      <c r="S1469" t="s">
        <v>2380</v>
      </c>
      <c r="T1469" t="s">
        <v>2380</v>
      </c>
      <c r="U1469">
        <v>0</v>
      </c>
    </row>
    <row r="1470" spans="1:21" x14ac:dyDescent="0.3">
      <c r="A1470" t="s">
        <v>903</v>
      </c>
      <c r="B1470">
        <v>35.97</v>
      </c>
      <c r="C1470">
        <v>4.5999999999999996</v>
      </c>
      <c r="D1470" t="s">
        <v>2380</v>
      </c>
      <c r="E1470" t="s">
        <v>2380</v>
      </c>
      <c r="F1470" t="s">
        <v>2380</v>
      </c>
      <c r="G1470">
        <v>0</v>
      </c>
      <c r="H1470" t="s">
        <v>2380</v>
      </c>
      <c r="L1470" t="s">
        <v>903</v>
      </c>
      <c r="M1470" t="str">
        <f t="shared" si="88"/>
        <v>No</v>
      </c>
      <c r="N1470" t="str">
        <f t="shared" si="89"/>
        <v>No</v>
      </c>
      <c r="O1470">
        <v>35.97</v>
      </c>
      <c r="P1470" t="str">
        <f t="shared" si="90"/>
        <v>Obesity</v>
      </c>
      <c r="Q1470">
        <v>4.5999999999999996</v>
      </c>
      <c r="R1470" t="str">
        <f t="shared" si="91"/>
        <v>Normal</v>
      </c>
      <c r="S1470" t="s">
        <v>2380</v>
      </c>
      <c r="T1470" t="s">
        <v>2380</v>
      </c>
      <c r="U1470">
        <v>0</v>
      </c>
    </row>
    <row r="1471" spans="1:21" x14ac:dyDescent="0.3">
      <c r="A1471" t="s">
        <v>902</v>
      </c>
      <c r="B1471">
        <v>35.799999999999997</v>
      </c>
      <c r="C1471">
        <v>4.42</v>
      </c>
      <c r="D1471" t="s">
        <v>2380</v>
      </c>
      <c r="E1471" t="s">
        <v>2380</v>
      </c>
      <c r="F1471" t="s">
        <v>2380</v>
      </c>
      <c r="G1471">
        <v>0</v>
      </c>
      <c r="H1471" t="s">
        <v>2380</v>
      </c>
      <c r="L1471" t="s">
        <v>902</v>
      </c>
      <c r="M1471" t="str">
        <f t="shared" si="88"/>
        <v>No</v>
      </c>
      <c r="N1471" t="str">
        <f t="shared" si="89"/>
        <v>No</v>
      </c>
      <c r="O1471">
        <v>35.799999999999997</v>
      </c>
      <c r="P1471" t="str">
        <f t="shared" si="90"/>
        <v>Obesity</v>
      </c>
      <c r="Q1471">
        <v>4.42</v>
      </c>
      <c r="R1471" t="str">
        <f t="shared" si="91"/>
        <v>Normal</v>
      </c>
      <c r="S1471" t="s">
        <v>2380</v>
      </c>
      <c r="T1471" t="s">
        <v>2380</v>
      </c>
      <c r="U1471">
        <v>0</v>
      </c>
    </row>
    <row r="1472" spans="1:21" x14ac:dyDescent="0.3">
      <c r="A1472" t="s">
        <v>901</v>
      </c>
      <c r="B1472">
        <v>28.31</v>
      </c>
      <c r="C1472">
        <v>7.48</v>
      </c>
      <c r="D1472" t="s">
        <v>2381</v>
      </c>
      <c r="E1472" t="s">
        <v>2380</v>
      </c>
      <c r="F1472" t="s">
        <v>2380</v>
      </c>
      <c r="G1472">
        <v>0</v>
      </c>
      <c r="H1472" t="s">
        <v>2380</v>
      </c>
      <c r="L1472" t="s">
        <v>901</v>
      </c>
      <c r="M1472" t="str">
        <f t="shared" si="88"/>
        <v>Yes</v>
      </c>
      <c r="N1472" t="str">
        <f t="shared" si="89"/>
        <v>No</v>
      </c>
      <c r="O1472">
        <v>28.31</v>
      </c>
      <c r="P1472" t="str">
        <f t="shared" si="90"/>
        <v>Over Weight</v>
      </c>
      <c r="Q1472">
        <v>7.48</v>
      </c>
      <c r="R1472" t="str">
        <f t="shared" si="91"/>
        <v>Diabetes</v>
      </c>
      <c r="S1472" t="s">
        <v>2380</v>
      </c>
      <c r="T1472" t="s">
        <v>2380</v>
      </c>
      <c r="U1472">
        <v>0</v>
      </c>
    </row>
    <row r="1473" spans="1:21" x14ac:dyDescent="0.3">
      <c r="A1473" t="s">
        <v>900</v>
      </c>
      <c r="B1473">
        <v>38.06</v>
      </c>
      <c r="C1473">
        <v>10.74</v>
      </c>
      <c r="D1473" t="s">
        <v>2380</v>
      </c>
      <c r="E1473" t="s">
        <v>2380</v>
      </c>
      <c r="F1473" t="s">
        <v>2380</v>
      </c>
      <c r="G1473">
        <v>0</v>
      </c>
      <c r="H1473" t="s">
        <v>2380</v>
      </c>
      <c r="L1473" t="s">
        <v>900</v>
      </c>
      <c r="M1473" t="str">
        <f t="shared" si="88"/>
        <v>No</v>
      </c>
      <c r="N1473" t="str">
        <f t="shared" si="89"/>
        <v>No</v>
      </c>
      <c r="O1473">
        <v>38.06</v>
      </c>
      <c r="P1473" t="str">
        <f t="shared" si="90"/>
        <v>Obesity</v>
      </c>
      <c r="Q1473">
        <v>10.74</v>
      </c>
      <c r="R1473" t="str">
        <f t="shared" si="91"/>
        <v>Diabetes</v>
      </c>
      <c r="S1473" t="s">
        <v>2380</v>
      </c>
      <c r="T1473" t="s">
        <v>2380</v>
      </c>
      <c r="U1473">
        <v>0</v>
      </c>
    </row>
    <row r="1474" spans="1:21" x14ac:dyDescent="0.3">
      <c r="A1474" t="s">
        <v>899</v>
      </c>
      <c r="B1474">
        <v>28</v>
      </c>
      <c r="C1474">
        <v>5.19</v>
      </c>
      <c r="D1474" t="s">
        <v>2380</v>
      </c>
      <c r="E1474" t="s">
        <v>2380</v>
      </c>
      <c r="F1474" t="s">
        <v>2380</v>
      </c>
      <c r="G1474">
        <v>1</v>
      </c>
      <c r="H1474" t="s">
        <v>2380</v>
      </c>
      <c r="L1474" t="s">
        <v>899</v>
      </c>
      <c r="M1474" t="str">
        <f t="shared" si="88"/>
        <v>No</v>
      </c>
      <c r="N1474" t="str">
        <f t="shared" si="89"/>
        <v>No</v>
      </c>
      <c r="O1474">
        <v>28</v>
      </c>
      <c r="P1474" t="str">
        <f t="shared" si="90"/>
        <v>Over Weight</v>
      </c>
      <c r="Q1474">
        <v>5.19</v>
      </c>
      <c r="R1474" t="str">
        <f t="shared" si="91"/>
        <v>Normal</v>
      </c>
      <c r="S1474" t="s">
        <v>2380</v>
      </c>
      <c r="T1474" t="s">
        <v>2380</v>
      </c>
      <c r="U1474">
        <v>1</v>
      </c>
    </row>
    <row r="1475" spans="1:21" x14ac:dyDescent="0.3">
      <c r="A1475" t="s">
        <v>898</v>
      </c>
      <c r="B1475">
        <v>34.32</v>
      </c>
      <c r="C1475">
        <v>9.17</v>
      </c>
      <c r="D1475" t="s">
        <v>2380</v>
      </c>
      <c r="E1475" t="s">
        <v>2380</v>
      </c>
      <c r="F1475" t="s">
        <v>2380</v>
      </c>
      <c r="G1475">
        <v>0</v>
      </c>
      <c r="H1475" t="s">
        <v>2380</v>
      </c>
      <c r="L1475" t="s">
        <v>898</v>
      </c>
      <c r="M1475" t="str">
        <f t="shared" ref="M1475:M1538" si="92">PROPER(D1475)</f>
        <v>No</v>
      </c>
      <c r="N1475" t="str">
        <f t="shared" ref="N1475:N1538" si="93">PROPER(H1475)</f>
        <v>No</v>
      </c>
      <c r="O1475">
        <v>34.32</v>
      </c>
      <c r="P1475" t="str">
        <f t="shared" si="90"/>
        <v>Obesity</v>
      </c>
      <c r="Q1475">
        <v>9.17</v>
      </c>
      <c r="R1475" t="str">
        <f t="shared" si="91"/>
        <v>Diabetes</v>
      </c>
      <c r="S1475" t="s">
        <v>2380</v>
      </c>
      <c r="T1475" t="s">
        <v>2380</v>
      </c>
      <c r="U1475">
        <v>0</v>
      </c>
    </row>
    <row r="1476" spans="1:21" x14ac:dyDescent="0.3">
      <c r="A1476" t="s">
        <v>897</v>
      </c>
      <c r="B1476">
        <v>22.3</v>
      </c>
      <c r="C1476">
        <v>4.95</v>
      </c>
      <c r="D1476" t="s">
        <v>2381</v>
      </c>
      <c r="E1476" t="s">
        <v>2380</v>
      </c>
      <c r="F1476" t="s">
        <v>2380</v>
      </c>
      <c r="G1476">
        <v>0</v>
      </c>
      <c r="H1476" t="s">
        <v>2380</v>
      </c>
      <c r="L1476" t="s">
        <v>897</v>
      </c>
      <c r="M1476" t="str">
        <f t="shared" si="92"/>
        <v>Yes</v>
      </c>
      <c r="N1476" t="str">
        <f t="shared" si="93"/>
        <v>No</v>
      </c>
      <c r="O1476">
        <v>22.3</v>
      </c>
      <c r="P1476" t="str">
        <f t="shared" ref="P1476:P1539" si="94">IF(O1476&lt;18.5,"Under Weight",IF(O1476&lt;25,"Normal Weight",IF(O1476&lt;30,"Over Weight","Obesity")))</f>
        <v>Normal Weight</v>
      </c>
      <c r="Q1476">
        <v>4.95</v>
      </c>
      <c r="R1476" t="str">
        <f t="shared" ref="R1476:R1539" si="95">IF(Q1476&lt;5.7,"Normal",IF(Q1476&lt;6.5,"Prediabetes","Diabetes"))</f>
        <v>Normal</v>
      </c>
      <c r="S1476" t="s">
        <v>2380</v>
      </c>
      <c r="T1476" t="s">
        <v>2380</v>
      </c>
      <c r="U1476">
        <v>0</v>
      </c>
    </row>
    <row r="1477" spans="1:21" x14ac:dyDescent="0.3">
      <c r="A1477" t="s">
        <v>896</v>
      </c>
      <c r="B1477">
        <v>27.835000000000001</v>
      </c>
      <c r="C1477">
        <v>6.03</v>
      </c>
      <c r="D1477" t="s">
        <v>2380</v>
      </c>
      <c r="E1477" t="s">
        <v>2380</v>
      </c>
      <c r="F1477" t="s">
        <v>2380</v>
      </c>
      <c r="G1477">
        <v>1</v>
      </c>
      <c r="H1477" t="s">
        <v>2380</v>
      </c>
      <c r="L1477" t="s">
        <v>896</v>
      </c>
      <c r="M1477" t="str">
        <f t="shared" si="92"/>
        <v>No</v>
      </c>
      <c r="N1477" t="str">
        <f t="shared" si="93"/>
        <v>No</v>
      </c>
      <c r="O1477">
        <v>27.835000000000001</v>
      </c>
      <c r="P1477" t="str">
        <f t="shared" si="94"/>
        <v>Over Weight</v>
      </c>
      <c r="Q1477">
        <v>6.03</v>
      </c>
      <c r="R1477" t="str">
        <f t="shared" si="95"/>
        <v>Prediabetes</v>
      </c>
      <c r="S1477" t="s">
        <v>2380</v>
      </c>
      <c r="T1477" t="s">
        <v>2380</v>
      </c>
      <c r="U1477">
        <v>1</v>
      </c>
    </row>
    <row r="1478" spans="1:21" x14ac:dyDescent="0.3">
      <c r="A1478" t="s">
        <v>895</v>
      </c>
      <c r="B1478">
        <v>39.229999999999997</v>
      </c>
      <c r="C1478">
        <v>5.36</v>
      </c>
      <c r="D1478" t="s">
        <v>2380</v>
      </c>
      <c r="E1478" t="s">
        <v>2380</v>
      </c>
      <c r="F1478" t="s">
        <v>2380</v>
      </c>
      <c r="G1478">
        <v>0</v>
      </c>
      <c r="H1478" t="s">
        <v>2380</v>
      </c>
      <c r="L1478" t="s">
        <v>895</v>
      </c>
      <c r="M1478" t="str">
        <f t="shared" si="92"/>
        <v>No</v>
      </c>
      <c r="N1478" t="str">
        <f t="shared" si="93"/>
        <v>No</v>
      </c>
      <c r="O1478">
        <v>39.229999999999997</v>
      </c>
      <c r="P1478" t="str">
        <f t="shared" si="94"/>
        <v>Obesity</v>
      </c>
      <c r="Q1478">
        <v>5.36</v>
      </c>
      <c r="R1478" t="str">
        <f t="shared" si="95"/>
        <v>Normal</v>
      </c>
      <c r="S1478" t="s">
        <v>2380</v>
      </c>
      <c r="T1478" t="s">
        <v>2380</v>
      </c>
      <c r="U1478">
        <v>0</v>
      </c>
    </row>
    <row r="1479" spans="1:21" x14ac:dyDescent="0.3">
      <c r="A1479" t="s">
        <v>894</v>
      </c>
      <c r="B1479">
        <v>19.95</v>
      </c>
      <c r="C1479">
        <v>6.11</v>
      </c>
      <c r="D1479" t="s">
        <v>2380</v>
      </c>
      <c r="E1479" t="s">
        <v>2380</v>
      </c>
      <c r="F1479" t="s">
        <v>2380</v>
      </c>
      <c r="G1479">
        <v>1</v>
      </c>
      <c r="H1479" t="s">
        <v>2380</v>
      </c>
      <c r="L1479" t="s">
        <v>894</v>
      </c>
      <c r="M1479" t="str">
        <f t="shared" si="92"/>
        <v>No</v>
      </c>
      <c r="N1479" t="str">
        <f t="shared" si="93"/>
        <v>No</v>
      </c>
      <c r="O1479">
        <v>19.95</v>
      </c>
      <c r="P1479" t="str">
        <f t="shared" si="94"/>
        <v>Normal Weight</v>
      </c>
      <c r="Q1479">
        <v>6.11</v>
      </c>
      <c r="R1479" t="str">
        <f t="shared" si="95"/>
        <v>Prediabetes</v>
      </c>
      <c r="S1479" t="s">
        <v>2380</v>
      </c>
      <c r="T1479" t="s">
        <v>2380</v>
      </c>
      <c r="U1479">
        <v>1</v>
      </c>
    </row>
    <row r="1480" spans="1:21" x14ac:dyDescent="0.3">
      <c r="A1480" t="s">
        <v>893</v>
      </c>
      <c r="B1480">
        <v>34.64</v>
      </c>
      <c r="C1480">
        <v>4.88</v>
      </c>
      <c r="D1480" t="s">
        <v>2380</v>
      </c>
      <c r="E1480" t="s">
        <v>2380</v>
      </c>
      <c r="F1480" t="s">
        <v>2382</v>
      </c>
      <c r="G1480">
        <v>1</v>
      </c>
      <c r="H1480" t="s">
        <v>2380</v>
      </c>
      <c r="L1480" t="s">
        <v>893</v>
      </c>
      <c r="M1480" t="str">
        <f t="shared" si="92"/>
        <v>No</v>
      </c>
      <c r="N1480" t="str">
        <f t="shared" si="93"/>
        <v>No</v>
      </c>
      <c r="O1480">
        <v>34.64</v>
      </c>
      <c r="P1480" t="str">
        <f t="shared" si="94"/>
        <v>Obesity</v>
      </c>
      <c r="Q1480">
        <v>4.88</v>
      </c>
      <c r="R1480" t="str">
        <f t="shared" si="95"/>
        <v>Normal</v>
      </c>
      <c r="S1480" t="s">
        <v>2380</v>
      </c>
      <c r="T1480" t="s">
        <v>2382</v>
      </c>
      <c r="U1480">
        <v>1</v>
      </c>
    </row>
    <row r="1481" spans="1:21" x14ac:dyDescent="0.3">
      <c r="A1481" t="s">
        <v>892</v>
      </c>
      <c r="B1481">
        <v>18.75</v>
      </c>
      <c r="C1481">
        <v>6.72</v>
      </c>
      <c r="D1481" t="s">
        <v>2380</v>
      </c>
      <c r="E1481" t="s">
        <v>2380</v>
      </c>
      <c r="F1481" t="s">
        <v>2380</v>
      </c>
      <c r="G1481">
        <v>0</v>
      </c>
      <c r="H1481" t="s">
        <v>2380</v>
      </c>
      <c r="L1481" t="s">
        <v>892</v>
      </c>
      <c r="M1481" t="str">
        <f t="shared" si="92"/>
        <v>No</v>
      </c>
      <c r="N1481" t="str">
        <f t="shared" si="93"/>
        <v>No</v>
      </c>
      <c r="O1481">
        <v>18.75</v>
      </c>
      <c r="P1481" t="str">
        <f t="shared" si="94"/>
        <v>Normal Weight</v>
      </c>
      <c r="Q1481">
        <v>6.72</v>
      </c>
      <c r="R1481" t="str">
        <f t="shared" si="95"/>
        <v>Diabetes</v>
      </c>
      <c r="S1481" t="s">
        <v>2380</v>
      </c>
      <c r="T1481" t="s">
        <v>2380</v>
      </c>
      <c r="U1481">
        <v>0</v>
      </c>
    </row>
    <row r="1482" spans="1:21" x14ac:dyDescent="0.3">
      <c r="A1482" t="s">
        <v>891</v>
      </c>
      <c r="B1482">
        <v>26.48</v>
      </c>
      <c r="C1482">
        <v>4.2</v>
      </c>
      <c r="D1482" t="s">
        <v>2380</v>
      </c>
      <c r="E1482" t="s">
        <v>2380</v>
      </c>
      <c r="F1482" t="s">
        <v>2380</v>
      </c>
      <c r="G1482">
        <v>1</v>
      </c>
      <c r="H1482" t="s">
        <v>2380</v>
      </c>
      <c r="L1482" t="s">
        <v>891</v>
      </c>
      <c r="M1482" t="str">
        <f t="shared" si="92"/>
        <v>No</v>
      </c>
      <c r="N1482" t="str">
        <f t="shared" si="93"/>
        <v>No</v>
      </c>
      <c r="O1482">
        <v>26.48</v>
      </c>
      <c r="P1482" t="str">
        <f t="shared" si="94"/>
        <v>Over Weight</v>
      </c>
      <c r="Q1482">
        <v>4.2</v>
      </c>
      <c r="R1482" t="str">
        <f t="shared" si="95"/>
        <v>Normal</v>
      </c>
      <c r="S1482" t="s">
        <v>2380</v>
      </c>
      <c r="T1482" t="s">
        <v>2380</v>
      </c>
      <c r="U1482">
        <v>1</v>
      </c>
    </row>
    <row r="1483" spans="1:21" x14ac:dyDescent="0.3">
      <c r="A1483" t="s">
        <v>890</v>
      </c>
      <c r="B1483">
        <v>34.83</v>
      </c>
      <c r="C1483">
        <v>5.79</v>
      </c>
      <c r="D1483" t="s">
        <v>2380</v>
      </c>
      <c r="E1483" t="s">
        <v>2380</v>
      </c>
      <c r="F1483" t="s">
        <v>2380</v>
      </c>
      <c r="G1483">
        <v>1</v>
      </c>
      <c r="H1483" t="s">
        <v>2380</v>
      </c>
      <c r="L1483" t="s">
        <v>890</v>
      </c>
      <c r="M1483" t="str">
        <f t="shared" si="92"/>
        <v>No</v>
      </c>
      <c r="N1483" t="str">
        <f t="shared" si="93"/>
        <v>No</v>
      </c>
      <c r="O1483">
        <v>34.83</v>
      </c>
      <c r="P1483" t="str">
        <f t="shared" si="94"/>
        <v>Obesity</v>
      </c>
      <c r="Q1483">
        <v>5.79</v>
      </c>
      <c r="R1483" t="str">
        <f t="shared" si="95"/>
        <v>Prediabetes</v>
      </c>
      <c r="S1483" t="s">
        <v>2380</v>
      </c>
      <c r="T1483" t="s">
        <v>2380</v>
      </c>
      <c r="U1483">
        <v>1</v>
      </c>
    </row>
    <row r="1484" spans="1:21" x14ac:dyDescent="0.3">
      <c r="A1484" t="s">
        <v>889</v>
      </c>
      <c r="B1484">
        <v>25.46</v>
      </c>
      <c r="C1484">
        <v>4.29</v>
      </c>
      <c r="D1484" t="s">
        <v>2380</v>
      </c>
      <c r="E1484" t="s">
        <v>2380</v>
      </c>
      <c r="F1484" t="s">
        <v>2380</v>
      </c>
      <c r="G1484">
        <v>0</v>
      </c>
      <c r="H1484" t="s">
        <v>2380</v>
      </c>
      <c r="L1484" t="s">
        <v>889</v>
      </c>
      <c r="M1484" t="str">
        <f t="shared" si="92"/>
        <v>No</v>
      </c>
      <c r="N1484" t="str">
        <f t="shared" si="93"/>
        <v>No</v>
      </c>
      <c r="O1484">
        <v>25.46</v>
      </c>
      <c r="P1484" t="str">
        <f t="shared" si="94"/>
        <v>Over Weight</v>
      </c>
      <c r="Q1484">
        <v>4.29</v>
      </c>
      <c r="R1484" t="str">
        <f t="shared" si="95"/>
        <v>Normal</v>
      </c>
      <c r="S1484" t="s">
        <v>2380</v>
      </c>
      <c r="T1484" t="s">
        <v>2380</v>
      </c>
      <c r="U1484">
        <v>0</v>
      </c>
    </row>
    <row r="1485" spans="1:21" x14ac:dyDescent="0.3">
      <c r="A1485" t="s">
        <v>888</v>
      </c>
      <c r="B1485">
        <v>23.31</v>
      </c>
      <c r="C1485">
        <v>8.27</v>
      </c>
      <c r="D1485" t="s">
        <v>2380</v>
      </c>
      <c r="E1485" t="s">
        <v>2380</v>
      </c>
      <c r="F1485" t="s">
        <v>2380</v>
      </c>
      <c r="G1485">
        <v>0</v>
      </c>
      <c r="H1485" t="s">
        <v>2380</v>
      </c>
      <c r="L1485" t="s">
        <v>888</v>
      </c>
      <c r="M1485" t="str">
        <f t="shared" si="92"/>
        <v>No</v>
      </c>
      <c r="N1485" t="str">
        <f t="shared" si="93"/>
        <v>No</v>
      </c>
      <c r="O1485">
        <v>23.31</v>
      </c>
      <c r="P1485" t="str">
        <f t="shared" si="94"/>
        <v>Normal Weight</v>
      </c>
      <c r="Q1485">
        <v>8.27</v>
      </c>
      <c r="R1485" t="str">
        <f t="shared" si="95"/>
        <v>Diabetes</v>
      </c>
      <c r="S1485" t="s">
        <v>2380</v>
      </c>
      <c r="T1485" t="s">
        <v>2380</v>
      </c>
      <c r="U1485">
        <v>0</v>
      </c>
    </row>
    <row r="1486" spans="1:21" x14ac:dyDescent="0.3">
      <c r="A1486" t="s">
        <v>887</v>
      </c>
      <c r="B1486">
        <v>29</v>
      </c>
      <c r="C1486">
        <v>4.5599999999999996</v>
      </c>
      <c r="D1486" t="s">
        <v>2380</v>
      </c>
      <c r="E1486" t="s">
        <v>2380</v>
      </c>
      <c r="F1486" t="s">
        <v>2380</v>
      </c>
      <c r="G1486">
        <v>0</v>
      </c>
      <c r="H1486" t="s">
        <v>2380</v>
      </c>
      <c r="L1486" t="s">
        <v>887</v>
      </c>
      <c r="M1486" t="str">
        <f t="shared" si="92"/>
        <v>No</v>
      </c>
      <c r="N1486" t="str">
        <f t="shared" si="93"/>
        <v>No</v>
      </c>
      <c r="O1486">
        <v>29</v>
      </c>
      <c r="P1486" t="str">
        <f t="shared" si="94"/>
        <v>Over Weight</v>
      </c>
      <c r="Q1486">
        <v>4.5599999999999996</v>
      </c>
      <c r="R1486" t="str">
        <f t="shared" si="95"/>
        <v>Normal</v>
      </c>
      <c r="S1486" t="s">
        <v>2380</v>
      </c>
      <c r="T1486" t="s">
        <v>2380</v>
      </c>
      <c r="U1486">
        <v>0</v>
      </c>
    </row>
    <row r="1487" spans="1:21" x14ac:dyDescent="0.3">
      <c r="A1487" t="s">
        <v>886</v>
      </c>
      <c r="B1487">
        <v>32.869999999999997</v>
      </c>
      <c r="C1487">
        <v>5.33</v>
      </c>
      <c r="D1487" t="s">
        <v>2380</v>
      </c>
      <c r="E1487" t="s">
        <v>2380</v>
      </c>
      <c r="F1487" t="s">
        <v>2380</v>
      </c>
      <c r="G1487">
        <v>0</v>
      </c>
      <c r="H1487" t="s">
        <v>2380</v>
      </c>
      <c r="L1487" t="s">
        <v>886</v>
      </c>
      <c r="M1487" t="str">
        <f t="shared" si="92"/>
        <v>No</v>
      </c>
      <c r="N1487" t="str">
        <f t="shared" si="93"/>
        <v>No</v>
      </c>
      <c r="O1487">
        <v>32.869999999999997</v>
      </c>
      <c r="P1487" t="str">
        <f t="shared" si="94"/>
        <v>Obesity</v>
      </c>
      <c r="Q1487">
        <v>5.33</v>
      </c>
      <c r="R1487" t="str">
        <f t="shared" si="95"/>
        <v>Normal</v>
      </c>
      <c r="S1487" t="s">
        <v>2380</v>
      </c>
      <c r="T1487" t="s">
        <v>2380</v>
      </c>
      <c r="U1487">
        <v>0</v>
      </c>
    </row>
    <row r="1488" spans="1:21" x14ac:dyDescent="0.3">
      <c r="A1488" t="s">
        <v>885</v>
      </c>
      <c r="B1488">
        <v>26.18</v>
      </c>
      <c r="C1488">
        <v>5.63</v>
      </c>
      <c r="D1488" t="s">
        <v>2380</v>
      </c>
      <c r="E1488" t="s">
        <v>2380</v>
      </c>
      <c r="F1488" t="s">
        <v>2380</v>
      </c>
      <c r="G1488">
        <v>0</v>
      </c>
      <c r="H1488" t="s">
        <v>2380</v>
      </c>
      <c r="L1488" t="s">
        <v>885</v>
      </c>
      <c r="M1488" t="str">
        <f t="shared" si="92"/>
        <v>No</v>
      </c>
      <c r="N1488" t="str">
        <f t="shared" si="93"/>
        <v>No</v>
      </c>
      <c r="O1488">
        <v>26.18</v>
      </c>
      <c r="P1488" t="str">
        <f t="shared" si="94"/>
        <v>Over Weight</v>
      </c>
      <c r="Q1488">
        <v>5.63</v>
      </c>
      <c r="R1488" t="str">
        <f t="shared" si="95"/>
        <v>Normal</v>
      </c>
      <c r="S1488" t="s">
        <v>2380</v>
      </c>
      <c r="T1488" t="s">
        <v>2380</v>
      </c>
      <c r="U1488">
        <v>0</v>
      </c>
    </row>
    <row r="1489" spans="1:21" x14ac:dyDescent="0.3">
      <c r="A1489" t="s">
        <v>884</v>
      </c>
      <c r="B1489">
        <v>25.3</v>
      </c>
      <c r="C1489">
        <v>5.12</v>
      </c>
      <c r="D1489" t="s">
        <v>2380</v>
      </c>
      <c r="E1489" t="s">
        <v>2380</v>
      </c>
      <c r="F1489" t="s">
        <v>2380</v>
      </c>
      <c r="G1489">
        <v>0</v>
      </c>
      <c r="H1489" t="s">
        <v>2380</v>
      </c>
      <c r="L1489" t="s">
        <v>884</v>
      </c>
      <c r="M1489" t="str">
        <f t="shared" si="92"/>
        <v>No</v>
      </c>
      <c r="N1489" t="str">
        <f t="shared" si="93"/>
        <v>No</v>
      </c>
      <c r="O1489">
        <v>25.3</v>
      </c>
      <c r="P1489" t="str">
        <f t="shared" si="94"/>
        <v>Over Weight</v>
      </c>
      <c r="Q1489">
        <v>5.12</v>
      </c>
      <c r="R1489" t="str">
        <f t="shared" si="95"/>
        <v>Normal</v>
      </c>
      <c r="S1489" t="s">
        <v>2380</v>
      </c>
      <c r="T1489" t="s">
        <v>2380</v>
      </c>
      <c r="U1489">
        <v>0</v>
      </c>
    </row>
    <row r="1490" spans="1:21" x14ac:dyDescent="0.3">
      <c r="A1490" t="s">
        <v>883</v>
      </c>
      <c r="B1490">
        <v>36.94</v>
      </c>
      <c r="C1490">
        <v>5.15</v>
      </c>
      <c r="D1490" t="s">
        <v>2381</v>
      </c>
      <c r="E1490" t="s">
        <v>2380</v>
      </c>
      <c r="F1490" t="s">
        <v>2380</v>
      </c>
      <c r="G1490">
        <v>1</v>
      </c>
      <c r="H1490" t="s">
        <v>2380</v>
      </c>
      <c r="L1490" t="s">
        <v>883</v>
      </c>
      <c r="M1490" t="str">
        <f t="shared" si="92"/>
        <v>Yes</v>
      </c>
      <c r="N1490" t="str">
        <f t="shared" si="93"/>
        <v>No</v>
      </c>
      <c r="O1490">
        <v>36.94</v>
      </c>
      <c r="P1490" t="str">
        <f t="shared" si="94"/>
        <v>Obesity</v>
      </c>
      <c r="Q1490">
        <v>5.15</v>
      </c>
      <c r="R1490" t="str">
        <f t="shared" si="95"/>
        <v>Normal</v>
      </c>
      <c r="S1490" t="s">
        <v>2380</v>
      </c>
      <c r="T1490" t="s">
        <v>2380</v>
      </c>
      <c r="U1490">
        <v>1</v>
      </c>
    </row>
    <row r="1491" spans="1:21" x14ac:dyDescent="0.3">
      <c r="A1491" t="s">
        <v>882</v>
      </c>
      <c r="B1491">
        <v>22.86</v>
      </c>
      <c r="C1491">
        <v>7.5</v>
      </c>
      <c r="D1491" t="s">
        <v>2380</v>
      </c>
      <c r="E1491" t="s">
        <v>2380</v>
      </c>
      <c r="F1491" t="s">
        <v>2380</v>
      </c>
      <c r="G1491">
        <v>0</v>
      </c>
      <c r="H1491" t="s">
        <v>2380</v>
      </c>
      <c r="L1491" t="s">
        <v>882</v>
      </c>
      <c r="M1491" t="str">
        <f t="shared" si="92"/>
        <v>No</v>
      </c>
      <c r="N1491" t="str">
        <f t="shared" si="93"/>
        <v>No</v>
      </c>
      <c r="O1491">
        <v>22.86</v>
      </c>
      <c r="P1491" t="str">
        <f t="shared" si="94"/>
        <v>Normal Weight</v>
      </c>
      <c r="Q1491">
        <v>7.5</v>
      </c>
      <c r="R1491" t="str">
        <f t="shared" si="95"/>
        <v>Diabetes</v>
      </c>
      <c r="S1491" t="s">
        <v>2380</v>
      </c>
      <c r="T1491" t="s">
        <v>2380</v>
      </c>
      <c r="U1491">
        <v>0</v>
      </c>
    </row>
    <row r="1492" spans="1:21" x14ac:dyDescent="0.3">
      <c r="A1492" t="s">
        <v>881</v>
      </c>
      <c r="B1492">
        <v>18.760000000000002</v>
      </c>
      <c r="C1492">
        <v>4.88</v>
      </c>
      <c r="D1492" t="s">
        <v>2381</v>
      </c>
      <c r="E1492" t="s">
        <v>2380</v>
      </c>
      <c r="F1492" t="s">
        <v>2382</v>
      </c>
      <c r="G1492">
        <v>1</v>
      </c>
      <c r="H1492" t="s">
        <v>2380</v>
      </c>
      <c r="L1492" t="s">
        <v>881</v>
      </c>
      <c r="M1492" t="str">
        <f t="shared" si="92"/>
        <v>Yes</v>
      </c>
      <c r="N1492" t="str">
        <f t="shared" si="93"/>
        <v>No</v>
      </c>
      <c r="O1492">
        <v>18.760000000000002</v>
      </c>
      <c r="P1492" t="str">
        <f t="shared" si="94"/>
        <v>Normal Weight</v>
      </c>
      <c r="Q1492">
        <v>4.88</v>
      </c>
      <c r="R1492" t="str">
        <f t="shared" si="95"/>
        <v>Normal</v>
      </c>
      <c r="S1492" t="s">
        <v>2380</v>
      </c>
      <c r="T1492" t="s">
        <v>2382</v>
      </c>
      <c r="U1492">
        <v>1</v>
      </c>
    </row>
    <row r="1493" spans="1:21" x14ac:dyDescent="0.3">
      <c r="A1493" t="s">
        <v>880</v>
      </c>
      <c r="B1493">
        <v>24.36</v>
      </c>
      <c r="C1493">
        <v>5.57</v>
      </c>
      <c r="D1493" t="s">
        <v>2380</v>
      </c>
      <c r="E1493" t="s">
        <v>2380</v>
      </c>
      <c r="F1493" t="s">
        <v>2380</v>
      </c>
      <c r="G1493">
        <v>0</v>
      </c>
      <c r="H1493" t="s">
        <v>2380</v>
      </c>
      <c r="L1493" t="s">
        <v>880</v>
      </c>
      <c r="M1493" t="str">
        <f t="shared" si="92"/>
        <v>No</v>
      </c>
      <c r="N1493" t="str">
        <f t="shared" si="93"/>
        <v>No</v>
      </c>
      <c r="O1493">
        <v>24.36</v>
      </c>
      <c r="P1493" t="str">
        <f t="shared" si="94"/>
        <v>Normal Weight</v>
      </c>
      <c r="Q1493">
        <v>5.57</v>
      </c>
      <c r="R1493" t="str">
        <f t="shared" si="95"/>
        <v>Normal</v>
      </c>
      <c r="S1493" t="s">
        <v>2380</v>
      </c>
      <c r="T1493" t="s">
        <v>2380</v>
      </c>
      <c r="U1493">
        <v>0</v>
      </c>
    </row>
    <row r="1494" spans="1:21" x14ac:dyDescent="0.3">
      <c r="A1494" t="s">
        <v>879</v>
      </c>
      <c r="B1494">
        <v>32.299999999999997</v>
      </c>
      <c r="C1494">
        <v>5.31</v>
      </c>
      <c r="D1494" t="s">
        <v>2380</v>
      </c>
      <c r="E1494" t="s">
        <v>2380</v>
      </c>
      <c r="F1494" t="s">
        <v>2380</v>
      </c>
      <c r="G1494">
        <v>0</v>
      </c>
      <c r="H1494" t="s">
        <v>2380</v>
      </c>
      <c r="L1494" t="s">
        <v>879</v>
      </c>
      <c r="M1494" t="str">
        <f t="shared" si="92"/>
        <v>No</v>
      </c>
      <c r="N1494" t="str">
        <f t="shared" si="93"/>
        <v>No</v>
      </c>
      <c r="O1494">
        <v>32.299999999999997</v>
      </c>
      <c r="P1494" t="str">
        <f t="shared" si="94"/>
        <v>Obesity</v>
      </c>
      <c r="Q1494">
        <v>5.31</v>
      </c>
      <c r="R1494" t="str">
        <f t="shared" si="95"/>
        <v>Normal</v>
      </c>
      <c r="S1494" t="s">
        <v>2380</v>
      </c>
      <c r="T1494" t="s">
        <v>2380</v>
      </c>
      <c r="U1494">
        <v>0</v>
      </c>
    </row>
    <row r="1495" spans="1:21" x14ac:dyDescent="0.3">
      <c r="A1495" t="s">
        <v>878</v>
      </c>
      <c r="B1495">
        <v>22.704999999999998</v>
      </c>
      <c r="C1495">
        <v>4.57</v>
      </c>
      <c r="D1495" t="s">
        <v>2381</v>
      </c>
      <c r="E1495" t="s">
        <v>2380</v>
      </c>
      <c r="F1495" t="s">
        <v>2380</v>
      </c>
      <c r="G1495">
        <v>0</v>
      </c>
      <c r="H1495" t="s">
        <v>2380</v>
      </c>
      <c r="L1495" t="s">
        <v>878</v>
      </c>
      <c r="M1495" t="str">
        <f t="shared" si="92"/>
        <v>Yes</v>
      </c>
      <c r="N1495" t="str">
        <f t="shared" si="93"/>
        <v>No</v>
      </c>
      <c r="O1495">
        <v>22.704999999999998</v>
      </c>
      <c r="P1495" t="str">
        <f t="shared" si="94"/>
        <v>Normal Weight</v>
      </c>
      <c r="Q1495">
        <v>4.57</v>
      </c>
      <c r="R1495" t="str">
        <f t="shared" si="95"/>
        <v>Normal</v>
      </c>
      <c r="S1495" t="s">
        <v>2380</v>
      </c>
      <c r="T1495" t="s">
        <v>2380</v>
      </c>
      <c r="U1495">
        <v>0</v>
      </c>
    </row>
    <row r="1496" spans="1:21" x14ac:dyDescent="0.3">
      <c r="A1496" t="s">
        <v>877</v>
      </c>
      <c r="B1496">
        <v>21.79</v>
      </c>
      <c r="C1496">
        <v>8.6999999999999993</v>
      </c>
      <c r="D1496" t="s">
        <v>2381</v>
      </c>
      <c r="E1496" t="s">
        <v>2380</v>
      </c>
      <c r="F1496" t="s">
        <v>2380</v>
      </c>
      <c r="G1496">
        <v>1</v>
      </c>
      <c r="H1496" t="s">
        <v>2380</v>
      </c>
      <c r="L1496" t="s">
        <v>877</v>
      </c>
      <c r="M1496" t="str">
        <f t="shared" si="92"/>
        <v>Yes</v>
      </c>
      <c r="N1496" t="str">
        <f t="shared" si="93"/>
        <v>No</v>
      </c>
      <c r="O1496">
        <v>21.79</v>
      </c>
      <c r="P1496" t="str">
        <f t="shared" si="94"/>
        <v>Normal Weight</v>
      </c>
      <c r="Q1496">
        <v>8.6999999999999993</v>
      </c>
      <c r="R1496" t="str">
        <f t="shared" si="95"/>
        <v>Diabetes</v>
      </c>
      <c r="S1496" t="s">
        <v>2380</v>
      </c>
      <c r="T1496" t="s">
        <v>2380</v>
      </c>
      <c r="U1496">
        <v>1</v>
      </c>
    </row>
    <row r="1497" spans="1:21" x14ac:dyDescent="0.3">
      <c r="A1497" t="s">
        <v>876</v>
      </c>
      <c r="B1497">
        <v>24.52</v>
      </c>
      <c r="C1497">
        <v>4.76</v>
      </c>
      <c r="D1497" t="s">
        <v>2380</v>
      </c>
      <c r="E1497" t="s">
        <v>2380</v>
      </c>
      <c r="F1497" t="s">
        <v>2380</v>
      </c>
      <c r="G1497">
        <v>0</v>
      </c>
      <c r="H1497" t="s">
        <v>2380</v>
      </c>
      <c r="L1497" t="s">
        <v>876</v>
      </c>
      <c r="M1497" t="str">
        <f t="shared" si="92"/>
        <v>No</v>
      </c>
      <c r="N1497" t="str">
        <f t="shared" si="93"/>
        <v>No</v>
      </c>
      <c r="O1497">
        <v>24.52</v>
      </c>
      <c r="P1497" t="str">
        <f t="shared" si="94"/>
        <v>Normal Weight</v>
      </c>
      <c r="Q1497">
        <v>4.76</v>
      </c>
      <c r="R1497" t="str">
        <f t="shared" si="95"/>
        <v>Normal</v>
      </c>
      <c r="S1497" t="s">
        <v>2380</v>
      </c>
      <c r="T1497" t="s">
        <v>2380</v>
      </c>
      <c r="U1497">
        <v>0</v>
      </c>
    </row>
    <row r="1498" spans="1:21" x14ac:dyDescent="0.3">
      <c r="A1498" t="s">
        <v>875</v>
      </c>
      <c r="B1498">
        <v>39.520000000000003</v>
      </c>
      <c r="C1498">
        <v>11.81</v>
      </c>
      <c r="D1498" t="s">
        <v>2380</v>
      </c>
      <c r="E1498" t="s">
        <v>2380</v>
      </c>
      <c r="F1498" t="s">
        <v>2380</v>
      </c>
      <c r="G1498">
        <v>0</v>
      </c>
      <c r="H1498" t="s">
        <v>2380</v>
      </c>
      <c r="L1498" t="s">
        <v>875</v>
      </c>
      <c r="M1498" t="str">
        <f t="shared" si="92"/>
        <v>No</v>
      </c>
      <c r="N1498" t="str">
        <f t="shared" si="93"/>
        <v>No</v>
      </c>
      <c r="O1498">
        <v>39.520000000000003</v>
      </c>
      <c r="P1498" t="str">
        <f t="shared" si="94"/>
        <v>Obesity</v>
      </c>
      <c r="Q1498">
        <v>11.81</v>
      </c>
      <c r="R1498" t="str">
        <f t="shared" si="95"/>
        <v>Diabetes</v>
      </c>
      <c r="S1498" t="s">
        <v>2380</v>
      </c>
      <c r="T1498" t="s">
        <v>2380</v>
      </c>
      <c r="U1498">
        <v>0</v>
      </c>
    </row>
    <row r="1499" spans="1:21" x14ac:dyDescent="0.3">
      <c r="A1499" t="s">
        <v>874</v>
      </c>
      <c r="B1499">
        <v>24.49</v>
      </c>
      <c r="C1499">
        <v>4.67</v>
      </c>
      <c r="D1499" t="s">
        <v>2380</v>
      </c>
      <c r="E1499" t="s">
        <v>2380</v>
      </c>
      <c r="F1499" t="s">
        <v>2380</v>
      </c>
      <c r="G1499">
        <v>0</v>
      </c>
      <c r="H1499" t="s">
        <v>2380</v>
      </c>
      <c r="L1499" t="s">
        <v>874</v>
      </c>
      <c r="M1499" t="str">
        <f t="shared" si="92"/>
        <v>No</v>
      </c>
      <c r="N1499" t="str">
        <f t="shared" si="93"/>
        <v>No</v>
      </c>
      <c r="O1499">
        <v>24.49</v>
      </c>
      <c r="P1499" t="str">
        <f t="shared" si="94"/>
        <v>Normal Weight</v>
      </c>
      <c r="Q1499">
        <v>4.67</v>
      </c>
      <c r="R1499" t="str">
        <f t="shared" si="95"/>
        <v>Normal</v>
      </c>
      <c r="S1499" t="s">
        <v>2380</v>
      </c>
      <c r="T1499" t="s">
        <v>2380</v>
      </c>
      <c r="U1499">
        <v>0</v>
      </c>
    </row>
    <row r="1500" spans="1:21" x14ac:dyDescent="0.3">
      <c r="A1500" t="s">
        <v>873</v>
      </c>
      <c r="B1500">
        <v>26.315000000000001</v>
      </c>
      <c r="C1500">
        <v>6.02</v>
      </c>
      <c r="D1500" t="s">
        <v>2380</v>
      </c>
      <c r="E1500" t="s">
        <v>2380</v>
      </c>
      <c r="F1500" t="s">
        <v>2380</v>
      </c>
      <c r="G1500">
        <v>0</v>
      </c>
      <c r="H1500" t="s">
        <v>2380</v>
      </c>
      <c r="L1500" t="s">
        <v>873</v>
      </c>
      <c r="M1500" t="str">
        <f t="shared" si="92"/>
        <v>No</v>
      </c>
      <c r="N1500" t="str">
        <f t="shared" si="93"/>
        <v>No</v>
      </c>
      <c r="O1500">
        <v>26.315000000000001</v>
      </c>
      <c r="P1500" t="str">
        <f t="shared" si="94"/>
        <v>Over Weight</v>
      </c>
      <c r="Q1500">
        <v>6.02</v>
      </c>
      <c r="R1500" t="str">
        <f t="shared" si="95"/>
        <v>Prediabetes</v>
      </c>
      <c r="S1500" t="s">
        <v>2380</v>
      </c>
      <c r="T1500" t="s">
        <v>2380</v>
      </c>
      <c r="U1500">
        <v>0</v>
      </c>
    </row>
    <row r="1501" spans="1:21" x14ac:dyDescent="0.3">
      <c r="A1501" t="s">
        <v>872</v>
      </c>
      <c r="B1501">
        <v>22.58</v>
      </c>
      <c r="C1501">
        <v>7.46</v>
      </c>
      <c r="D1501" t="s">
        <v>2380</v>
      </c>
      <c r="E1501" t="s">
        <v>2380</v>
      </c>
      <c r="F1501" t="s">
        <v>2380</v>
      </c>
      <c r="G1501">
        <v>0</v>
      </c>
      <c r="H1501" t="s">
        <v>2380</v>
      </c>
      <c r="L1501" t="s">
        <v>872</v>
      </c>
      <c r="M1501" t="str">
        <f t="shared" si="92"/>
        <v>No</v>
      </c>
      <c r="N1501" t="str">
        <f t="shared" si="93"/>
        <v>No</v>
      </c>
      <c r="O1501">
        <v>22.58</v>
      </c>
      <c r="P1501" t="str">
        <f t="shared" si="94"/>
        <v>Normal Weight</v>
      </c>
      <c r="Q1501">
        <v>7.46</v>
      </c>
      <c r="R1501" t="str">
        <f t="shared" si="95"/>
        <v>Diabetes</v>
      </c>
      <c r="S1501" t="s">
        <v>2380</v>
      </c>
      <c r="T1501" t="s">
        <v>2380</v>
      </c>
      <c r="U1501">
        <v>0</v>
      </c>
    </row>
    <row r="1502" spans="1:21" x14ac:dyDescent="0.3">
      <c r="A1502" t="s">
        <v>871</v>
      </c>
      <c r="B1502">
        <v>19.475000000000001</v>
      </c>
      <c r="C1502">
        <v>4.74</v>
      </c>
      <c r="D1502" t="s">
        <v>2380</v>
      </c>
      <c r="E1502" t="s">
        <v>2380</v>
      </c>
      <c r="F1502" t="s">
        <v>2380</v>
      </c>
      <c r="G1502">
        <v>1</v>
      </c>
      <c r="H1502" t="s">
        <v>2380</v>
      </c>
      <c r="L1502" t="s">
        <v>871</v>
      </c>
      <c r="M1502" t="str">
        <f t="shared" si="92"/>
        <v>No</v>
      </c>
      <c r="N1502" t="str">
        <f t="shared" si="93"/>
        <v>No</v>
      </c>
      <c r="O1502">
        <v>19.475000000000001</v>
      </c>
      <c r="P1502" t="str">
        <f t="shared" si="94"/>
        <v>Normal Weight</v>
      </c>
      <c r="Q1502">
        <v>4.74</v>
      </c>
      <c r="R1502" t="str">
        <f t="shared" si="95"/>
        <v>Normal</v>
      </c>
      <c r="S1502" t="s">
        <v>2380</v>
      </c>
      <c r="T1502" t="s">
        <v>2380</v>
      </c>
      <c r="U1502">
        <v>1</v>
      </c>
    </row>
    <row r="1503" spans="1:21" x14ac:dyDescent="0.3">
      <c r="A1503" t="s">
        <v>870</v>
      </c>
      <c r="B1503">
        <v>26.33</v>
      </c>
      <c r="C1503">
        <v>4.79</v>
      </c>
      <c r="D1503" t="s">
        <v>2380</v>
      </c>
      <c r="E1503" t="s">
        <v>2380</v>
      </c>
      <c r="F1503" t="s">
        <v>2380</v>
      </c>
      <c r="G1503">
        <v>0</v>
      </c>
      <c r="H1503" t="s">
        <v>2380</v>
      </c>
      <c r="L1503" t="s">
        <v>870</v>
      </c>
      <c r="M1503" t="str">
        <f t="shared" si="92"/>
        <v>No</v>
      </c>
      <c r="N1503" t="str">
        <f t="shared" si="93"/>
        <v>No</v>
      </c>
      <c r="O1503">
        <v>26.33</v>
      </c>
      <c r="P1503" t="str">
        <f t="shared" si="94"/>
        <v>Over Weight</v>
      </c>
      <c r="Q1503">
        <v>4.79</v>
      </c>
      <c r="R1503" t="str">
        <f t="shared" si="95"/>
        <v>Normal</v>
      </c>
      <c r="S1503" t="s">
        <v>2380</v>
      </c>
      <c r="T1503" t="s">
        <v>2380</v>
      </c>
      <c r="U1503">
        <v>0</v>
      </c>
    </row>
    <row r="1504" spans="1:21" x14ac:dyDescent="0.3">
      <c r="A1504" t="s">
        <v>869</v>
      </c>
      <c r="B1504">
        <v>17.29</v>
      </c>
      <c r="C1504">
        <v>5.35</v>
      </c>
      <c r="D1504" t="s">
        <v>2381</v>
      </c>
      <c r="E1504" t="s">
        <v>2380</v>
      </c>
      <c r="F1504" t="s">
        <v>2380</v>
      </c>
      <c r="G1504">
        <v>0</v>
      </c>
      <c r="H1504" t="s">
        <v>2380</v>
      </c>
      <c r="L1504" t="s">
        <v>869</v>
      </c>
      <c r="M1504" t="str">
        <f t="shared" si="92"/>
        <v>Yes</v>
      </c>
      <c r="N1504" t="str">
        <f t="shared" si="93"/>
        <v>No</v>
      </c>
      <c r="O1504">
        <v>17.29</v>
      </c>
      <c r="P1504" t="str">
        <f t="shared" si="94"/>
        <v>Under Weight</v>
      </c>
      <c r="Q1504">
        <v>5.35</v>
      </c>
      <c r="R1504" t="str">
        <f t="shared" si="95"/>
        <v>Normal</v>
      </c>
      <c r="S1504" t="s">
        <v>2380</v>
      </c>
      <c r="T1504" t="s">
        <v>2380</v>
      </c>
      <c r="U1504">
        <v>0</v>
      </c>
    </row>
    <row r="1505" spans="1:21" x14ac:dyDescent="0.3">
      <c r="A1505" t="s">
        <v>868</v>
      </c>
      <c r="B1505">
        <v>42.88</v>
      </c>
      <c r="C1505">
        <v>4.87</v>
      </c>
      <c r="D1505" t="s">
        <v>2380</v>
      </c>
      <c r="E1505" t="s">
        <v>2381</v>
      </c>
      <c r="F1505" t="s">
        <v>2380</v>
      </c>
      <c r="G1505">
        <v>1</v>
      </c>
      <c r="H1505" t="s">
        <v>2380</v>
      </c>
      <c r="L1505" t="s">
        <v>868</v>
      </c>
      <c r="M1505" t="str">
        <f t="shared" si="92"/>
        <v>No</v>
      </c>
      <c r="N1505" t="str">
        <f t="shared" si="93"/>
        <v>No</v>
      </c>
      <c r="O1505">
        <v>42.88</v>
      </c>
      <c r="P1505" t="str">
        <f t="shared" si="94"/>
        <v>Obesity</v>
      </c>
      <c r="Q1505">
        <v>4.87</v>
      </c>
      <c r="R1505" t="str">
        <f t="shared" si="95"/>
        <v>Normal</v>
      </c>
      <c r="S1505" t="s">
        <v>2381</v>
      </c>
      <c r="T1505" t="s">
        <v>2380</v>
      </c>
      <c r="U1505">
        <v>1</v>
      </c>
    </row>
    <row r="1506" spans="1:21" x14ac:dyDescent="0.3">
      <c r="A1506" t="s">
        <v>867</v>
      </c>
      <c r="B1506">
        <v>32.200000000000003</v>
      </c>
      <c r="C1506">
        <v>10.09</v>
      </c>
      <c r="D1506" t="s">
        <v>2381</v>
      </c>
      <c r="E1506" t="s">
        <v>2380</v>
      </c>
      <c r="F1506" t="s">
        <v>2380</v>
      </c>
      <c r="G1506">
        <v>0</v>
      </c>
      <c r="H1506" t="s">
        <v>2380</v>
      </c>
      <c r="L1506" t="s">
        <v>867</v>
      </c>
      <c r="M1506" t="str">
        <f t="shared" si="92"/>
        <v>Yes</v>
      </c>
      <c r="N1506" t="str">
        <f t="shared" si="93"/>
        <v>No</v>
      </c>
      <c r="O1506">
        <v>32.200000000000003</v>
      </c>
      <c r="P1506" t="str">
        <f t="shared" si="94"/>
        <v>Obesity</v>
      </c>
      <c r="Q1506">
        <v>10.09</v>
      </c>
      <c r="R1506" t="str">
        <f t="shared" si="95"/>
        <v>Diabetes</v>
      </c>
      <c r="S1506" t="s">
        <v>2380</v>
      </c>
      <c r="T1506" t="s">
        <v>2380</v>
      </c>
      <c r="U1506">
        <v>0</v>
      </c>
    </row>
    <row r="1507" spans="1:21" x14ac:dyDescent="0.3">
      <c r="A1507" t="s">
        <v>866</v>
      </c>
      <c r="B1507">
        <v>18.75</v>
      </c>
      <c r="C1507">
        <v>5.47</v>
      </c>
      <c r="D1507" t="s">
        <v>2381</v>
      </c>
      <c r="E1507" t="s">
        <v>2380</v>
      </c>
      <c r="F1507" t="s">
        <v>2382</v>
      </c>
      <c r="G1507">
        <v>1</v>
      </c>
      <c r="H1507" t="s">
        <v>2380</v>
      </c>
      <c r="L1507" t="s">
        <v>866</v>
      </c>
      <c r="M1507" t="str">
        <f t="shared" si="92"/>
        <v>Yes</v>
      </c>
      <c r="N1507" t="str">
        <f t="shared" si="93"/>
        <v>No</v>
      </c>
      <c r="O1507">
        <v>18.75</v>
      </c>
      <c r="P1507" t="str">
        <f t="shared" si="94"/>
        <v>Normal Weight</v>
      </c>
      <c r="Q1507">
        <v>5.47</v>
      </c>
      <c r="R1507" t="str">
        <f t="shared" si="95"/>
        <v>Normal</v>
      </c>
      <c r="S1507" t="s">
        <v>2380</v>
      </c>
      <c r="T1507" t="s">
        <v>2382</v>
      </c>
      <c r="U1507">
        <v>1</v>
      </c>
    </row>
    <row r="1508" spans="1:21" x14ac:dyDescent="0.3">
      <c r="A1508" t="s">
        <v>865</v>
      </c>
      <c r="B1508">
        <v>22.36</v>
      </c>
      <c r="C1508">
        <v>8.6</v>
      </c>
      <c r="D1508" t="s">
        <v>2380</v>
      </c>
      <c r="E1508" t="s">
        <v>2380</v>
      </c>
      <c r="F1508" t="s">
        <v>2380</v>
      </c>
      <c r="G1508">
        <v>0</v>
      </c>
      <c r="H1508" t="s">
        <v>2380</v>
      </c>
      <c r="L1508" t="s">
        <v>865</v>
      </c>
      <c r="M1508" t="str">
        <f t="shared" si="92"/>
        <v>No</v>
      </c>
      <c r="N1508" t="str">
        <f t="shared" si="93"/>
        <v>No</v>
      </c>
      <c r="O1508">
        <v>22.36</v>
      </c>
      <c r="P1508" t="str">
        <f t="shared" si="94"/>
        <v>Normal Weight</v>
      </c>
      <c r="Q1508">
        <v>8.6</v>
      </c>
      <c r="R1508" t="str">
        <f t="shared" si="95"/>
        <v>Diabetes</v>
      </c>
      <c r="S1508" t="s">
        <v>2380</v>
      </c>
      <c r="T1508" t="s">
        <v>2380</v>
      </c>
      <c r="U1508">
        <v>0</v>
      </c>
    </row>
    <row r="1509" spans="1:21" x14ac:dyDescent="0.3">
      <c r="A1509" t="s">
        <v>864</v>
      </c>
      <c r="B1509">
        <v>23.94</v>
      </c>
      <c r="C1509">
        <v>10.74</v>
      </c>
      <c r="D1509" t="s">
        <v>2381</v>
      </c>
      <c r="E1509" t="s">
        <v>2380</v>
      </c>
      <c r="F1509" t="s">
        <v>2380</v>
      </c>
      <c r="G1509">
        <v>0</v>
      </c>
      <c r="H1509" t="s">
        <v>2380</v>
      </c>
      <c r="L1509" t="s">
        <v>864</v>
      </c>
      <c r="M1509" t="str">
        <f t="shared" si="92"/>
        <v>Yes</v>
      </c>
      <c r="N1509" t="str">
        <f t="shared" si="93"/>
        <v>No</v>
      </c>
      <c r="O1509">
        <v>23.94</v>
      </c>
      <c r="P1509" t="str">
        <f t="shared" si="94"/>
        <v>Normal Weight</v>
      </c>
      <c r="Q1509">
        <v>10.74</v>
      </c>
      <c r="R1509" t="str">
        <f t="shared" si="95"/>
        <v>Diabetes</v>
      </c>
      <c r="S1509" t="s">
        <v>2380</v>
      </c>
      <c r="T1509" t="s">
        <v>2380</v>
      </c>
      <c r="U1509">
        <v>0</v>
      </c>
    </row>
    <row r="1510" spans="1:21" x14ac:dyDescent="0.3">
      <c r="A1510" t="s">
        <v>863</v>
      </c>
      <c r="B1510">
        <v>30.1</v>
      </c>
      <c r="C1510">
        <v>4.3899999999999997</v>
      </c>
      <c r="D1510" t="s">
        <v>2380</v>
      </c>
      <c r="E1510" t="s">
        <v>2380</v>
      </c>
      <c r="F1510" t="s">
        <v>2382</v>
      </c>
      <c r="G1510">
        <v>1</v>
      </c>
      <c r="H1510" t="s">
        <v>2380</v>
      </c>
      <c r="L1510" t="s">
        <v>863</v>
      </c>
      <c r="M1510" t="str">
        <f t="shared" si="92"/>
        <v>No</v>
      </c>
      <c r="N1510" t="str">
        <f t="shared" si="93"/>
        <v>No</v>
      </c>
      <c r="O1510">
        <v>30.1</v>
      </c>
      <c r="P1510" t="str">
        <f t="shared" si="94"/>
        <v>Obesity</v>
      </c>
      <c r="Q1510">
        <v>4.3899999999999997</v>
      </c>
      <c r="R1510" t="str">
        <f t="shared" si="95"/>
        <v>Normal</v>
      </c>
      <c r="S1510" t="s">
        <v>2380</v>
      </c>
      <c r="T1510" t="s">
        <v>2382</v>
      </c>
      <c r="U1510">
        <v>1</v>
      </c>
    </row>
    <row r="1511" spans="1:21" x14ac:dyDescent="0.3">
      <c r="A1511" t="s">
        <v>862</v>
      </c>
      <c r="B1511">
        <v>21.93</v>
      </c>
      <c r="C1511">
        <v>6.3</v>
      </c>
      <c r="D1511" t="s">
        <v>2380</v>
      </c>
      <c r="E1511" t="s">
        <v>2380</v>
      </c>
      <c r="F1511" t="s">
        <v>2380</v>
      </c>
      <c r="G1511">
        <v>0</v>
      </c>
      <c r="H1511" t="s">
        <v>2380</v>
      </c>
      <c r="L1511" t="s">
        <v>862</v>
      </c>
      <c r="M1511" t="str">
        <f t="shared" si="92"/>
        <v>No</v>
      </c>
      <c r="N1511" t="str">
        <f t="shared" si="93"/>
        <v>No</v>
      </c>
      <c r="O1511">
        <v>21.93</v>
      </c>
      <c r="P1511" t="str">
        <f t="shared" si="94"/>
        <v>Normal Weight</v>
      </c>
      <c r="Q1511">
        <v>6.3</v>
      </c>
      <c r="R1511" t="str">
        <f t="shared" si="95"/>
        <v>Prediabetes</v>
      </c>
      <c r="S1511" t="s">
        <v>2380</v>
      </c>
      <c r="T1511" t="s">
        <v>2380</v>
      </c>
      <c r="U1511">
        <v>0</v>
      </c>
    </row>
    <row r="1512" spans="1:21" x14ac:dyDescent="0.3">
      <c r="A1512" t="s">
        <v>861</v>
      </c>
      <c r="B1512">
        <v>39.75</v>
      </c>
      <c r="C1512">
        <v>5.41</v>
      </c>
      <c r="D1512" t="s">
        <v>2380</v>
      </c>
      <c r="E1512" t="s">
        <v>2381</v>
      </c>
      <c r="F1512" t="s">
        <v>2380</v>
      </c>
      <c r="G1512">
        <v>1</v>
      </c>
      <c r="H1512" t="s">
        <v>2380</v>
      </c>
      <c r="L1512" t="s">
        <v>861</v>
      </c>
      <c r="M1512" t="str">
        <f t="shared" si="92"/>
        <v>No</v>
      </c>
      <c r="N1512" t="str">
        <f t="shared" si="93"/>
        <v>No</v>
      </c>
      <c r="O1512">
        <v>39.75</v>
      </c>
      <c r="P1512" t="str">
        <f t="shared" si="94"/>
        <v>Obesity</v>
      </c>
      <c r="Q1512">
        <v>5.41</v>
      </c>
      <c r="R1512" t="str">
        <f t="shared" si="95"/>
        <v>Normal</v>
      </c>
      <c r="S1512" t="s">
        <v>2381</v>
      </c>
      <c r="T1512" t="s">
        <v>2380</v>
      </c>
      <c r="U1512">
        <v>1</v>
      </c>
    </row>
    <row r="1513" spans="1:21" x14ac:dyDescent="0.3">
      <c r="A1513" t="s">
        <v>860</v>
      </c>
      <c r="B1513">
        <v>26.03</v>
      </c>
      <c r="C1513">
        <v>4.47</v>
      </c>
      <c r="D1513" t="s">
        <v>2380</v>
      </c>
      <c r="E1513" t="s">
        <v>2380</v>
      </c>
      <c r="F1513" t="s">
        <v>2382</v>
      </c>
      <c r="G1513">
        <v>1</v>
      </c>
      <c r="H1513" t="s">
        <v>2380</v>
      </c>
      <c r="L1513" t="s">
        <v>860</v>
      </c>
      <c r="M1513" t="str">
        <f t="shared" si="92"/>
        <v>No</v>
      </c>
      <c r="N1513" t="str">
        <f t="shared" si="93"/>
        <v>No</v>
      </c>
      <c r="O1513">
        <v>26.03</v>
      </c>
      <c r="P1513" t="str">
        <f t="shared" si="94"/>
        <v>Over Weight</v>
      </c>
      <c r="Q1513">
        <v>4.47</v>
      </c>
      <c r="R1513" t="str">
        <f t="shared" si="95"/>
        <v>Normal</v>
      </c>
      <c r="S1513" t="s">
        <v>2380</v>
      </c>
      <c r="T1513" t="s">
        <v>2382</v>
      </c>
      <c r="U1513">
        <v>1</v>
      </c>
    </row>
    <row r="1514" spans="1:21" x14ac:dyDescent="0.3">
      <c r="A1514" t="s">
        <v>859</v>
      </c>
      <c r="B1514">
        <v>34.51</v>
      </c>
      <c r="C1514">
        <v>6.26</v>
      </c>
      <c r="D1514" t="s">
        <v>2380</v>
      </c>
      <c r="E1514" t="s">
        <v>2380</v>
      </c>
      <c r="F1514" t="s">
        <v>2380</v>
      </c>
      <c r="G1514">
        <v>0</v>
      </c>
      <c r="H1514" t="s">
        <v>2380</v>
      </c>
      <c r="L1514" t="s">
        <v>859</v>
      </c>
      <c r="M1514" t="str">
        <f t="shared" si="92"/>
        <v>No</v>
      </c>
      <c r="N1514" t="str">
        <f t="shared" si="93"/>
        <v>No</v>
      </c>
      <c r="O1514">
        <v>34.51</v>
      </c>
      <c r="P1514" t="str">
        <f t="shared" si="94"/>
        <v>Obesity</v>
      </c>
      <c r="Q1514">
        <v>6.26</v>
      </c>
      <c r="R1514" t="str">
        <f t="shared" si="95"/>
        <v>Prediabetes</v>
      </c>
      <c r="S1514" t="s">
        <v>2380</v>
      </c>
      <c r="T1514" t="s">
        <v>2380</v>
      </c>
      <c r="U1514">
        <v>0</v>
      </c>
    </row>
    <row r="1515" spans="1:21" x14ac:dyDescent="0.3">
      <c r="A1515" t="s">
        <v>858</v>
      </c>
      <c r="B1515">
        <v>19.32</v>
      </c>
      <c r="C1515">
        <v>11.58</v>
      </c>
      <c r="D1515" t="s">
        <v>2381</v>
      </c>
      <c r="E1515" t="s">
        <v>2380</v>
      </c>
      <c r="F1515" t="s">
        <v>2380</v>
      </c>
      <c r="G1515">
        <v>1</v>
      </c>
      <c r="H1515" t="s">
        <v>2380</v>
      </c>
      <c r="L1515" t="s">
        <v>858</v>
      </c>
      <c r="M1515" t="str">
        <f t="shared" si="92"/>
        <v>Yes</v>
      </c>
      <c r="N1515" t="str">
        <f t="shared" si="93"/>
        <v>No</v>
      </c>
      <c r="O1515">
        <v>19.32</v>
      </c>
      <c r="P1515" t="str">
        <f t="shared" si="94"/>
        <v>Normal Weight</v>
      </c>
      <c r="Q1515">
        <v>11.58</v>
      </c>
      <c r="R1515" t="str">
        <f t="shared" si="95"/>
        <v>Diabetes</v>
      </c>
      <c r="S1515" t="s">
        <v>2380</v>
      </c>
      <c r="T1515" t="s">
        <v>2380</v>
      </c>
      <c r="U1515">
        <v>1</v>
      </c>
    </row>
    <row r="1516" spans="1:21" x14ac:dyDescent="0.3">
      <c r="A1516" t="s">
        <v>857</v>
      </c>
      <c r="B1516">
        <v>28.5</v>
      </c>
      <c r="C1516">
        <v>4.3600000000000003</v>
      </c>
      <c r="D1516" t="s">
        <v>2380</v>
      </c>
      <c r="E1516" t="s">
        <v>2380</v>
      </c>
      <c r="F1516" t="s">
        <v>2380</v>
      </c>
      <c r="G1516">
        <v>0</v>
      </c>
      <c r="H1516" t="s">
        <v>2380</v>
      </c>
      <c r="L1516" t="s">
        <v>857</v>
      </c>
      <c r="M1516" t="str">
        <f t="shared" si="92"/>
        <v>No</v>
      </c>
      <c r="N1516" t="str">
        <f t="shared" si="93"/>
        <v>No</v>
      </c>
      <c r="O1516">
        <v>28.5</v>
      </c>
      <c r="P1516" t="str">
        <f t="shared" si="94"/>
        <v>Over Weight</v>
      </c>
      <c r="Q1516">
        <v>4.3600000000000003</v>
      </c>
      <c r="R1516" t="str">
        <f t="shared" si="95"/>
        <v>Normal</v>
      </c>
      <c r="S1516" t="s">
        <v>2380</v>
      </c>
      <c r="T1516" t="s">
        <v>2380</v>
      </c>
      <c r="U1516">
        <v>0</v>
      </c>
    </row>
    <row r="1517" spans="1:21" x14ac:dyDescent="0.3">
      <c r="A1517" t="s">
        <v>856</v>
      </c>
      <c r="B1517">
        <v>30.875</v>
      </c>
      <c r="C1517">
        <v>4.1399999999999997</v>
      </c>
      <c r="D1517" t="s">
        <v>2381</v>
      </c>
      <c r="E1517" t="s">
        <v>2380</v>
      </c>
      <c r="F1517" t="s">
        <v>2380</v>
      </c>
      <c r="G1517">
        <v>0</v>
      </c>
      <c r="H1517" t="s">
        <v>2380</v>
      </c>
      <c r="L1517" t="s">
        <v>856</v>
      </c>
      <c r="M1517" t="str">
        <f t="shared" si="92"/>
        <v>Yes</v>
      </c>
      <c r="N1517" t="str">
        <f t="shared" si="93"/>
        <v>No</v>
      </c>
      <c r="O1517">
        <v>30.875</v>
      </c>
      <c r="P1517" t="str">
        <f t="shared" si="94"/>
        <v>Obesity</v>
      </c>
      <c r="Q1517">
        <v>4.1399999999999997</v>
      </c>
      <c r="R1517" t="str">
        <f t="shared" si="95"/>
        <v>Normal</v>
      </c>
      <c r="S1517" t="s">
        <v>2380</v>
      </c>
      <c r="T1517" t="s">
        <v>2380</v>
      </c>
      <c r="U1517">
        <v>0</v>
      </c>
    </row>
    <row r="1518" spans="1:21" x14ac:dyDescent="0.3">
      <c r="A1518" t="s">
        <v>855</v>
      </c>
      <c r="B1518">
        <v>24.02</v>
      </c>
      <c r="C1518">
        <v>4.38</v>
      </c>
      <c r="D1518" t="s">
        <v>2380</v>
      </c>
      <c r="E1518" t="s">
        <v>2380</v>
      </c>
      <c r="F1518" t="s">
        <v>2380</v>
      </c>
      <c r="G1518">
        <v>0</v>
      </c>
      <c r="H1518" t="s">
        <v>2380</v>
      </c>
      <c r="L1518" t="s">
        <v>855</v>
      </c>
      <c r="M1518" t="str">
        <f t="shared" si="92"/>
        <v>No</v>
      </c>
      <c r="N1518" t="str">
        <f t="shared" si="93"/>
        <v>No</v>
      </c>
      <c r="O1518">
        <v>24.02</v>
      </c>
      <c r="P1518" t="str">
        <f t="shared" si="94"/>
        <v>Normal Weight</v>
      </c>
      <c r="Q1518">
        <v>4.38</v>
      </c>
      <c r="R1518" t="str">
        <f t="shared" si="95"/>
        <v>Normal</v>
      </c>
      <c r="S1518" t="s">
        <v>2380</v>
      </c>
      <c r="T1518" t="s">
        <v>2380</v>
      </c>
      <c r="U1518">
        <v>0</v>
      </c>
    </row>
    <row r="1519" spans="1:21" x14ac:dyDescent="0.3">
      <c r="A1519" t="s">
        <v>854</v>
      </c>
      <c r="B1519">
        <v>36.08</v>
      </c>
      <c r="C1519">
        <v>11.61</v>
      </c>
      <c r="D1519" t="s">
        <v>2381</v>
      </c>
      <c r="E1519" t="s">
        <v>2380</v>
      </c>
      <c r="F1519" t="s">
        <v>2380</v>
      </c>
      <c r="G1519">
        <v>0</v>
      </c>
      <c r="H1519" t="s">
        <v>2380</v>
      </c>
      <c r="L1519" t="s">
        <v>854</v>
      </c>
      <c r="M1519" t="str">
        <f t="shared" si="92"/>
        <v>Yes</v>
      </c>
      <c r="N1519" t="str">
        <f t="shared" si="93"/>
        <v>No</v>
      </c>
      <c r="O1519">
        <v>36.08</v>
      </c>
      <c r="P1519" t="str">
        <f t="shared" si="94"/>
        <v>Obesity</v>
      </c>
      <c r="Q1519">
        <v>11.61</v>
      </c>
      <c r="R1519" t="str">
        <f t="shared" si="95"/>
        <v>Diabetes</v>
      </c>
      <c r="S1519" t="s">
        <v>2380</v>
      </c>
      <c r="T1519" t="s">
        <v>2380</v>
      </c>
      <c r="U1519">
        <v>0</v>
      </c>
    </row>
    <row r="1520" spans="1:21" x14ac:dyDescent="0.3">
      <c r="A1520" t="s">
        <v>853</v>
      </c>
      <c r="B1520">
        <v>32.200000000000003</v>
      </c>
      <c r="C1520">
        <v>10.59</v>
      </c>
      <c r="D1520" t="s">
        <v>2381</v>
      </c>
      <c r="E1520" t="s">
        <v>2380</v>
      </c>
      <c r="F1520" t="s">
        <v>2380</v>
      </c>
      <c r="G1520">
        <v>0</v>
      </c>
      <c r="H1520" t="s">
        <v>2380</v>
      </c>
      <c r="L1520" t="s">
        <v>853</v>
      </c>
      <c r="M1520" t="str">
        <f t="shared" si="92"/>
        <v>Yes</v>
      </c>
      <c r="N1520" t="str">
        <f t="shared" si="93"/>
        <v>No</v>
      </c>
      <c r="O1520">
        <v>32.200000000000003</v>
      </c>
      <c r="P1520" t="str">
        <f t="shared" si="94"/>
        <v>Obesity</v>
      </c>
      <c r="Q1520">
        <v>10.59</v>
      </c>
      <c r="R1520" t="str">
        <f t="shared" si="95"/>
        <v>Diabetes</v>
      </c>
      <c r="S1520" t="s">
        <v>2380</v>
      </c>
      <c r="T1520" t="s">
        <v>2380</v>
      </c>
      <c r="U1520">
        <v>0</v>
      </c>
    </row>
    <row r="1521" spans="1:21" x14ac:dyDescent="0.3">
      <c r="A1521" t="s">
        <v>852</v>
      </c>
      <c r="B1521">
        <v>28.05</v>
      </c>
      <c r="C1521">
        <v>11.85</v>
      </c>
      <c r="D1521" t="s">
        <v>2381</v>
      </c>
      <c r="E1521" t="s">
        <v>2380</v>
      </c>
      <c r="F1521" t="s">
        <v>2380</v>
      </c>
      <c r="G1521">
        <v>0</v>
      </c>
      <c r="H1521" t="s">
        <v>2380</v>
      </c>
      <c r="L1521" t="s">
        <v>852</v>
      </c>
      <c r="M1521" t="str">
        <f t="shared" si="92"/>
        <v>Yes</v>
      </c>
      <c r="N1521" t="str">
        <f t="shared" si="93"/>
        <v>No</v>
      </c>
      <c r="O1521">
        <v>28.05</v>
      </c>
      <c r="P1521" t="str">
        <f t="shared" si="94"/>
        <v>Over Weight</v>
      </c>
      <c r="Q1521">
        <v>11.85</v>
      </c>
      <c r="R1521" t="str">
        <f t="shared" si="95"/>
        <v>Diabetes</v>
      </c>
      <c r="S1521" t="s">
        <v>2380</v>
      </c>
      <c r="T1521" t="s">
        <v>2380</v>
      </c>
      <c r="U1521">
        <v>0</v>
      </c>
    </row>
    <row r="1522" spans="1:21" x14ac:dyDescent="0.3">
      <c r="A1522" t="s">
        <v>851</v>
      </c>
      <c r="B1522">
        <v>19</v>
      </c>
      <c r="C1522">
        <v>5.46</v>
      </c>
      <c r="D1522" t="s">
        <v>2381</v>
      </c>
      <c r="E1522" t="s">
        <v>2380</v>
      </c>
      <c r="F1522" t="s">
        <v>2380</v>
      </c>
      <c r="G1522">
        <v>1</v>
      </c>
      <c r="H1522" t="s">
        <v>2380</v>
      </c>
      <c r="L1522" t="s">
        <v>851</v>
      </c>
      <c r="M1522" t="str">
        <f t="shared" si="92"/>
        <v>Yes</v>
      </c>
      <c r="N1522" t="str">
        <f t="shared" si="93"/>
        <v>No</v>
      </c>
      <c r="O1522">
        <v>19</v>
      </c>
      <c r="P1522" t="str">
        <f t="shared" si="94"/>
        <v>Normal Weight</v>
      </c>
      <c r="Q1522">
        <v>5.46</v>
      </c>
      <c r="R1522" t="str">
        <f t="shared" si="95"/>
        <v>Normal</v>
      </c>
      <c r="S1522" t="s">
        <v>2380</v>
      </c>
      <c r="T1522" t="s">
        <v>2380</v>
      </c>
      <c r="U1522">
        <v>1</v>
      </c>
    </row>
    <row r="1523" spans="1:21" x14ac:dyDescent="0.3">
      <c r="A1523" t="s">
        <v>850</v>
      </c>
      <c r="B1523">
        <v>16.13</v>
      </c>
      <c r="C1523">
        <v>4.54</v>
      </c>
      <c r="D1523" t="s">
        <v>2381</v>
      </c>
      <c r="E1523" t="s">
        <v>2380</v>
      </c>
      <c r="F1523" t="s">
        <v>2380</v>
      </c>
      <c r="G1523">
        <v>2</v>
      </c>
      <c r="H1523" t="s">
        <v>2380</v>
      </c>
      <c r="L1523" t="s">
        <v>850</v>
      </c>
      <c r="M1523" t="str">
        <f t="shared" si="92"/>
        <v>Yes</v>
      </c>
      <c r="N1523" t="str">
        <f t="shared" si="93"/>
        <v>No</v>
      </c>
      <c r="O1523">
        <v>16.13</v>
      </c>
      <c r="P1523" t="str">
        <f t="shared" si="94"/>
        <v>Under Weight</v>
      </c>
      <c r="Q1523">
        <v>4.54</v>
      </c>
      <c r="R1523" t="str">
        <f t="shared" si="95"/>
        <v>Normal</v>
      </c>
      <c r="S1523" t="s">
        <v>2380</v>
      </c>
      <c r="T1523" t="s">
        <v>2380</v>
      </c>
      <c r="U1523">
        <v>2</v>
      </c>
    </row>
    <row r="1524" spans="1:21" x14ac:dyDescent="0.3">
      <c r="A1524" t="s">
        <v>849</v>
      </c>
      <c r="B1524">
        <v>18.77</v>
      </c>
      <c r="C1524">
        <v>11.98</v>
      </c>
      <c r="D1524" t="s">
        <v>2381</v>
      </c>
      <c r="E1524" t="s">
        <v>2380</v>
      </c>
      <c r="F1524" t="s">
        <v>2380</v>
      </c>
      <c r="G1524">
        <v>2</v>
      </c>
      <c r="H1524" t="s">
        <v>2380</v>
      </c>
      <c r="L1524" t="s">
        <v>849</v>
      </c>
      <c r="M1524" t="str">
        <f t="shared" si="92"/>
        <v>Yes</v>
      </c>
      <c r="N1524" t="str">
        <f t="shared" si="93"/>
        <v>No</v>
      </c>
      <c r="O1524">
        <v>18.77</v>
      </c>
      <c r="P1524" t="str">
        <f t="shared" si="94"/>
        <v>Normal Weight</v>
      </c>
      <c r="Q1524">
        <v>11.98</v>
      </c>
      <c r="R1524" t="str">
        <f t="shared" si="95"/>
        <v>Diabetes</v>
      </c>
      <c r="S1524" t="s">
        <v>2380</v>
      </c>
      <c r="T1524" t="s">
        <v>2380</v>
      </c>
      <c r="U1524">
        <v>2</v>
      </c>
    </row>
    <row r="1525" spans="1:21" x14ac:dyDescent="0.3">
      <c r="A1525" t="s">
        <v>848</v>
      </c>
      <c r="B1525">
        <v>28.88</v>
      </c>
      <c r="C1525">
        <v>6.59</v>
      </c>
      <c r="D1525" t="s">
        <v>2381</v>
      </c>
      <c r="E1525" t="s">
        <v>2380</v>
      </c>
      <c r="F1525" t="s">
        <v>2380</v>
      </c>
      <c r="G1525">
        <v>1</v>
      </c>
      <c r="H1525" t="s">
        <v>2380</v>
      </c>
      <c r="L1525" t="s">
        <v>848</v>
      </c>
      <c r="M1525" t="str">
        <f t="shared" si="92"/>
        <v>Yes</v>
      </c>
      <c r="N1525" t="str">
        <f t="shared" si="93"/>
        <v>No</v>
      </c>
      <c r="O1525">
        <v>28.88</v>
      </c>
      <c r="P1525" t="str">
        <f t="shared" si="94"/>
        <v>Over Weight</v>
      </c>
      <c r="Q1525">
        <v>6.59</v>
      </c>
      <c r="R1525" t="str">
        <f t="shared" si="95"/>
        <v>Diabetes</v>
      </c>
      <c r="S1525" t="s">
        <v>2380</v>
      </c>
      <c r="T1525" t="s">
        <v>2380</v>
      </c>
      <c r="U1525">
        <v>1</v>
      </c>
    </row>
    <row r="1526" spans="1:21" x14ac:dyDescent="0.3">
      <c r="A1526" t="s">
        <v>847</v>
      </c>
      <c r="B1526">
        <v>27.55</v>
      </c>
      <c r="C1526">
        <v>10.83</v>
      </c>
      <c r="D1526" t="s">
        <v>2381</v>
      </c>
      <c r="E1526" t="s">
        <v>2380</v>
      </c>
      <c r="F1526" t="s">
        <v>2380</v>
      </c>
      <c r="G1526">
        <v>1</v>
      </c>
      <c r="H1526" t="s">
        <v>2380</v>
      </c>
      <c r="L1526" t="s">
        <v>847</v>
      </c>
      <c r="M1526" t="str">
        <f t="shared" si="92"/>
        <v>Yes</v>
      </c>
      <c r="N1526" t="str">
        <f t="shared" si="93"/>
        <v>No</v>
      </c>
      <c r="O1526">
        <v>27.55</v>
      </c>
      <c r="P1526" t="str">
        <f t="shared" si="94"/>
        <v>Over Weight</v>
      </c>
      <c r="Q1526">
        <v>10.83</v>
      </c>
      <c r="R1526" t="str">
        <f t="shared" si="95"/>
        <v>Diabetes</v>
      </c>
      <c r="S1526" t="s">
        <v>2380</v>
      </c>
      <c r="T1526" t="s">
        <v>2380</v>
      </c>
      <c r="U1526">
        <v>1</v>
      </c>
    </row>
    <row r="1527" spans="1:21" x14ac:dyDescent="0.3">
      <c r="A1527" t="s">
        <v>846</v>
      </c>
      <c r="B1527">
        <v>15.6</v>
      </c>
      <c r="C1527">
        <v>8.6</v>
      </c>
      <c r="D1527" t="s">
        <v>2380</v>
      </c>
      <c r="E1527" t="s">
        <v>2380</v>
      </c>
      <c r="F1527" t="s">
        <v>2380</v>
      </c>
      <c r="G1527">
        <v>0</v>
      </c>
      <c r="H1527" t="s">
        <v>2380</v>
      </c>
      <c r="L1527" t="s">
        <v>846</v>
      </c>
      <c r="M1527" t="str">
        <f t="shared" si="92"/>
        <v>No</v>
      </c>
      <c r="N1527" t="str">
        <f t="shared" si="93"/>
        <v>No</v>
      </c>
      <c r="O1527">
        <v>15.6</v>
      </c>
      <c r="P1527" t="str">
        <f t="shared" si="94"/>
        <v>Under Weight</v>
      </c>
      <c r="Q1527">
        <v>8.6</v>
      </c>
      <c r="R1527" t="str">
        <f t="shared" si="95"/>
        <v>Diabetes</v>
      </c>
      <c r="S1527" t="s">
        <v>2380</v>
      </c>
      <c r="T1527" t="s">
        <v>2380</v>
      </c>
      <c r="U1527">
        <v>0</v>
      </c>
    </row>
    <row r="1528" spans="1:21" x14ac:dyDescent="0.3">
      <c r="A1528" t="s">
        <v>845</v>
      </c>
      <c r="B1528">
        <v>21.99</v>
      </c>
      <c r="C1528">
        <v>11.17</v>
      </c>
      <c r="D1528" t="s">
        <v>2380</v>
      </c>
      <c r="E1528" t="s">
        <v>2380</v>
      </c>
      <c r="F1528" t="s">
        <v>2380</v>
      </c>
      <c r="G1528">
        <v>0</v>
      </c>
      <c r="H1528" t="s">
        <v>2380</v>
      </c>
      <c r="L1528" t="s">
        <v>845</v>
      </c>
      <c r="M1528" t="str">
        <f t="shared" si="92"/>
        <v>No</v>
      </c>
      <c r="N1528" t="str">
        <f t="shared" si="93"/>
        <v>No</v>
      </c>
      <c r="O1528">
        <v>21.99</v>
      </c>
      <c r="P1528" t="str">
        <f t="shared" si="94"/>
        <v>Normal Weight</v>
      </c>
      <c r="Q1528">
        <v>11.17</v>
      </c>
      <c r="R1528" t="str">
        <f t="shared" si="95"/>
        <v>Diabetes</v>
      </c>
      <c r="S1528" t="s">
        <v>2380</v>
      </c>
      <c r="T1528" t="s">
        <v>2380</v>
      </c>
      <c r="U1528">
        <v>0</v>
      </c>
    </row>
    <row r="1529" spans="1:21" x14ac:dyDescent="0.3">
      <c r="A1529" t="s">
        <v>844</v>
      </c>
      <c r="B1529">
        <v>34.85</v>
      </c>
      <c r="C1529">
        <v>5.75</v>
      </c>
      <c r="D1529" t="s">
        <v>2380</v>
      </c>
      <c r="E1529" t="s">
        <v>2380</v>
      </c>
      <c r="F1529" t="s">
        <v>2380</v>
      </c>
      <c r="G1529">
        <v>0</v>
      </c>
      <c r="H1529" t="s">
        <v>2380</v>
      </c>
      <c r="L1529" t="s">
        <v>844</v>
      </c>
      <c r="M1529" t="str">
        <f t="shared" si="92"/>
        <v>No</v>
      </c>
      <c r="N1529" t="str">
        <f t="shared" si="93"/>
        <v>No</v>
      </c>
      <c r="O1529">
        <v>34.85</v>
      </c>
      <c r="P1529" t="str">
        <f t="shared" si="94"/>
        <v>Obesity</v>
      </c>
      <c r="Q1529">
        <v>5.75</v>
      </c>
      <c r="R1529" t="str">
        <f t="shared" si="95"/>
        <v>Prediabetes</v>
      </c>
      <c r="S1529" t="s">
        <v>2380</v>
      </c>
      <c r="T1529" t="s">
        <v>2380</v>
      </c>
      <c r="U1529">
        <v>0</v>
      </c>
    </row>
    <row r="1530" spans="1:21" x14ac:dyDescent="0.3">
      <c r="A1530" t="s">
        <v>843</v>
      </c>
      <c r="B1530">
        <v>24.51</v>
      </c>
      <c r="C1530">
        <v>4.83</v>
      </c>
      <c r="D1530" t="s">
        <v>2381</v>
      </c>
      <c r="E1530" t="s">
        <v>2380</v>
      </c>
      <c r="F1530" t="s">
        <v>2382</v>
      </c>
      <c r="G1530">
        <v>1</v>
      </c>
      <c r="H1530" t="s">
        <v>2380</v>
      </c>
      <c r="L1530" t="s">
        <v>843</v>
      </c>
      <c r="M1530" t="str">
        <f t="shared" si="92"/>
        <v>Yes</v>
      </c>
      <c r="N1530" t="str">
        <f t="shared" si="93"/>
        <v>No</v>
      </c>
      <c r="O1530">
        <v>24.51</v>
      </c>
      <c r="P1530" t="str">
        <f t="shared" si="94"/>
        <v>Normal Weight</v>
      </c>
      <c r="Q1530">
        <v>4.83</v>
      </c>
      <c r="R1530" t="str">
        <f t="shared" si="95"/>
        <v>Normal</v>
      </c>
      <c r="S1530" t="s">
        <v>2380</v>
      </c>
      <c r="T1530" t="s">
        <v>2382</v>
      </c>
      <c r="U1530">
        <v>1</v>
      </c>
    </row>
    <row r="1531" spans="1:21" x14ac:dyDescent="0.3">
      <c r="A1531" t="s">
        <v>842</v>
      </c>
      <c r="B1531">
        <v>19.399999999999999</v>
      </c>
      <c r="C1531">
        <v>11.93</v>
      </c>
      <c r="D1531" t="s">
        <v>2380</v>
      </c>
      <c r="E1531" t="s">
        <v>2380</v>
      </c>
      <c r="F1531" t="s">
        <v>2380</v>
      </c>
      <c r="G1531">
        <v>0</v>
      </c>
      <c r="H1531" t="s">
        <v>2380</v>
      </c>
      <c r="L1531" t="s">
        <v>842</v>
      </c>
      <c r="M1531" t="str">
        <f t="shared" si="92"/>
        <v>No</v>
      </c>
      <c r="N1531" t="str">
        <f t="shared" si="93"/>
        <v>No</v>
      </c>
      <c r="O1531">
        <v>19.399999999999999</v>
      </c>
      <c r="P1531" t="str">
        <f t="shared" si="94"/>
        <v>Normal Weight</v>
      </c>
      <c r="Q1531">
        <v>11.93</v>
      </c>
      <c r="R1531" t="str">
        <f t="shared" si="95"/>
        <v>Diabetes</v>
      </c>
      <c r="S1531" t="s">
        <v>2380</v>
      </c>
      <c r="T1531" t="s">
        <v>2380</v>
      </c>
      <c r="U1531">
        <v>0</v>
      </c>
    </row>
    <row r="1532" spans="1:21" x14ac:dyDescent="0.3">
      <c r="A1532" t="s">
        <v>841</v>
      </c>
      <c r="B1532">
        <v>15.1</v>
      </c>
      <c r="C1532">
        <v>8.41</v>
      </c>
      <c r="D1532" t="s">
        <v>2380</v>
      </c>
      <c r="E1532" t="s">
        <v>2380</v>
      </c>
      <c r="F1532" t="s">
        <v>2380</v>
      </c>
      <c r="G1532">
        <v>0</v>
      </c>
      <c r="H1532" t="s">
        <v>2380</v>
      </c>
      <c r="L1532" t="s">
        <v>841</v>
      </c>
      <c r="M1532" t="str">
        <f t="shared" si="92"/>
        <v>No</v>
      </c>
      <c r="N1532" t="str">
        <f t="shared" si="93"/>
        <v>No</v>
      </c>
      <c r="O1532">
        <v>15.1</v>
      </c>
      <c r="P1532" t="str">
        <f t="shared" si="94"/>
        <v>Under Weight</v>
      </c>
      <c r="Q1532">
        <v>8.41</v>
      </c>
      <c r="R1532" t="str">
        <f t="shared" si="95"/>
        <v>Diabetes</v>
      </c>
      <c r="S1532" t="s">
        <v>2380</v>
      </c>
      <c r="T1532" t="s">
        <v>2380</v>
      </c>
      <c r="U1532">
        <v>0</v>
      </c>
    </row>
    <row r="1533" spans="1:21" x14ac:dyDescent="0.3">
      <c r="A1533" t="s">
        <v>840</v>
      </c>
      <c r="B1533">
        <v>23.37</v>
      </c>
      <c r="C1533">
        <v>5.59</v>
      </c>
      <c r="D1533" t="s">
        <v>2381</v>
      </c>
      <c r="E1533" t="s">
        <v>2380</v>
      </c>
      <c r="F1533" t="s">
        <v>2380</v>
      </c>
      <c r="G1533">
        <v>0</v>
      </c>
      <c r="H1533" t="s">
        <v>2380</v>
      </c>
      <c r="L1533" t="s">
        <v>840</v>
      </c>
      <c r="M1533" t="str">
        <f t="shared" si="92"/>
        <v>Yes</v>
      </c>
      <c r="N1533" t="str">
        <f t="shared" si="93"/>
        <v>No</v>
      </c>
      <c r="O1533">
        <v>23.37</v>
      </c>
      <c r="P1533" t="str">
        <f t="shared" si="94"/>
        <v>Normal Weight</v>
      </c>
      <c r="Q1533">
        <v>5.59</v>
      </c>
      <c r="R1533" t="str">
        <f t="shared" si="95"/>
        <v>Normal</v>
      </c>
      <c r="S1533" t="s">
        <v>2380</v>
      </c>
      <c r="T1533" t="s">
        <v>2380</v>
      </c>
      <c r="U1533">
        <v>0</v>
      </c>
    </row>
    <row r="1534" spans="1:21" x14ac:dyDescent="0.3">
      <c r="A1534" t="s">
        <v>839</v>
      </c>
      <c r="B1534">
        <v>42.4</v>
      </c>
      <c r="C1534">
        <v>4.0599999999999996</v>
      </c>
      <c r="D1534" t="s">
        <v>2380</v>
      </c>
      <c r="E1534" t="s">
        <v>2380</v>
      </c>
      <c r="F1534" t="s">
        <v>2380</v>
      </c>
      <c r="G1534">
        <v>0</v>
      </c>
      <c r="H1534" t="s">
        <v>2380</v>
      </c>
      <c r="L1534" t="s">
        <v>839</v>
      </c>
      <c r="M1534" t="str">
        <f t="shared" si="92"/>
        <v>No</v>
      </c>
      <c r="N1534" t="str">
        <f t="shared" si="93"/>
        <v>No</v>
      </c>
      <c r="O1534">
        <v>42.4</v>
      </c>
      <c r="P1534" t="str">
        <f t="shared" si="94"/>
        <v>Obesity</v>
      </c>
      <c r="Q1534">
        <v>4.0599999999999996</v>
      </c>
      <c r="R1534" t="str">
        <f t="shared" si="95"/>
        <v>Normal</v>
      </c>
      <c r="S1534" t="s">
        <v>2380</v>
      </c>
      <c r="T1534" t="s">
        <v>2380</v>
      </c>
      <c r="U1534">
        <v>0</v>
      </c>
    </row>
    <row r="1535" spans="1:21" x14ac:dyDescent="0.3">
      <c r="A1535" t="s">
        <v>838</v>
      </c>
      <c r="B1535">
        <v>28.405000000000001</v>
      </c>
      <c r="C1535">
        <v>7.02</v>
      </c>
      <c r="D1535" t="s">
        <v>2381</v>
      </c>
      <c r="E1535" t="s">
        <v>2380</v>
      </c>
      <c r="F1535" t="s">
        <v>2380</v>
      </c>
      <c r="G1535">
        <v>0</v>
      </c>
      <c r="H1535" t="s">
        <v>2380</v>
      </c>
      <c r="L1535" t="s">
        <v>838</v>
      </c>
      <c r="M1535" t="str">
        <f t="shared" si="92"/>
        <v>Yes</v>
      </c>
      <c r="N1535" t="str">
        <f t="shared" si="93"/>
        <v>No</v>
      </c>
      <c r="O1535">
        <v>28.405000000000001</v>
      </c>
      <c r="P1535" t="str">
        <f t="shared" si="94"/>
        <v>Over Weight</v>
      </c>
      <c r="Q1535">
        <v>7.02</v>
      </c>
      <c r="R1535" t="str">
        <f t="shared" si="95"/>
        <v>Diabetes</v>
      </c>
      <c r="S1535" t="s">
        <v>2380</v>
      </c>
      <c r="T1535" t="s">
        <v>2380</v>
      </c>
      <c r="U1535">
        <v>0</v>
      </c>
    </row>
    <row r="1536" spans="1:21" x14ac:dyDescent="0.3">
      <c r="A1536" t="s">
        <v>837</v>
      </c>
      <c r="B1536">
        <v>23.4</v>
      </c>
      <c r="C1536">
        <v>4.47</v>
      </c>
      <c r="D1536" t="s">
        <v>2380</v>
      </c>
      <c r="E1536" t="s">
        <v>2380</v>
      </c>
      <c r="F1536" t="s">
        <v>2380</v>
      </c>
      <c r="G1536">
        <v>0</v>
      </c>
      <c r="H1536" t="s">
        <v>2380</v>
      </c>
      <c r="L1536" t="s">
        <v>837</v>
      </c>
      <c r="M1536" t="str">
        <f t="shared" si="92"/>
        <v>No</v>
      </c>
      <c r="N1536" t="str">
        <f t="shared" si="93"/>
        <v>No</v>
      </c>
      <c r="O1536">
        <v>23.4</v>
      </c>
      <c r="P1536" t="str">
        <f t="shared" si="94"/>
        <v>Normal Weight</v>
      </c>
      <c r="Q1536">
        <v>4.47</v>
      </c>
      <c r="R1536" t="str">
        <f t="shared" si="95"/>
        <v>Normal</v>
      </c>
      <c r="S1536" t="s">
        <v>2380</v>
      </c>
      <c r="T1536" t="s">
        <v>2380</v>
      </c>
      <c r="U1536">
        <v>0</v>
      </c>
    </row>
    <row r="1537" spans="1:21" x14ac:dyDescent="0.3">
      <c r="A1537" t="s">
        <v>836</v>
      </c>
      <c r="B1537">
        <v>33.44</v>
      </c>
      <c r="C1537">
        <v>4.54</v>
      </c>
      <c r="D1537" t="s">
        <v>2380</v>
      </c>
      <c r="E1537" t="s">
        <v>2380</v>
      </c>
      <c r="F1537" t="s">
        <v>2380</v>
      </c>
      <c r="G1537">
        <v>0</v>
      </c>
      <c r="H1537" t="s">
        <v>2380</v>
      </c>
      <c r="L1537" t="s">
        <v>836</v>
      </c>
      <c r="M1537" t="str">
        <f t="shared" si="92"/>
        <v>No</v>
      </c>
      <c r="N1537" t="str">
        <f t="shared" si="93"/>
        <v>No</v>
      </c>
      <c r="O1537">
        <v>33.44</v>
      </c>
      <c r="P1537" t="str">
        <f t="shared" si="94"/>
        <v>Obesity</v>
      </c>
      <c r="Q1537">
        <v>4.54</v>
      </c>
      <c r="R1537" t="str">
        <f t="shared" si="95"/>
        <v>Normal</v>
      </c>
      <c r="S1537" t="s">
        <v>2380</v>
      </c>
      <c r="T1537" t="s">
        <v>2380</v>
      </c>
      <c r="U1537">
        <v>0</v>
      </c>
    </row>
    <row r="1538" spans="1:21" x14ac:dyDescent="0.3">
      <c r="A1538" t="s">
        <v>835</v>
      </c>
      <c r="B1538">
        <v>21.12</v>
      </c>
      <c r="C1538">
        <v>4.99</v>
      </c>
      <c r="D1538" t="s">
        <v>2380</v>
      </c>
      <c r="E1538" t="s">
        <v>2380</v>
      </c>
      <c r="F1538" t="s">
        <v>2380</v>
      </c>
      <c r="G1538">
        <v>1</v>
      </c>
      <c r="H1538" t="s">
        <v>2380</v>
      </c>
      <c r="L1538" t="s">
        <v>835</v>
      </c>
      <c r="M1538" t="str">
        <f t="shared" si="92"/>
        <v>No</v>
      </c>
      <c r="N1538" t="str">
        <f t="shared" si="93"/>
        <v>No</v>
      </c>
      <c r="O1538">
        <v>21.12</v>
      </c>
      <c r="P1538" t="str">
        <f t="shared" si="94"/>
        <v>Normal Weight</v>
      </c>
      <c r="Q1538">
        <v>4.99</v>
      </c>
      <c r="R1538" t="str">
        <f t="shared" si="95"/>
        <v>Normal</v>
      </c>
      <c r="S1538" t="s">
        <v>2380</v>
      </c>
      <c r="T1538" t="s">
        <v>2380</v>
      </c>
      <c r="U1538">
        <v>1</v>
      </c>
    </row>
    <row r="1539" spans="1:21" x14ac:dyDescent="0.3">
      <c r="A1539" t="s">
        <v>834</v>
      </c>
      <c r="B1539">
        <v>18.48</v>
      </c>
      <c r="C1539">
        <v>10.84</v>
      </c>
      <c r="D1539" t="s">
        <v>2381</v>
      </c>
      <c r="E1539" t="s">
        <v>2380</v>
      </c>
      <c r="F1539" t="s">
        <v>2380</v>
      </c>
      <c r="G1539">
        <v>2</v>
      </c>
      <c r="H1539" t="s">
        <v>2380</v>
      </c>
      <c r="L1539" t="s">
        <v>834</v>
      </c>
      <c r="M1539" t="str">
        <f t="shared" ref="M1539:M1602" si="96">PROPER(D1539)</f>
        <v>Yes</v>
      </c>
      <c r="N1539" t="str">
        <f t="shared" ref="N1539:N1602" si="97">PROPER(H1539)</f>
        <v>No</v>
      </c>
      <c r="O1539">
        <v>18.48</v>
      </c>
      <c r="P1539" t="str">
        <f t="shared" si="94"/>
        <v>Under Weight</v>
      </c>
      <c r="Q1539">
        <v>10.84</v>
      </c>
      <c r="R1539" t="str">
        <f t="shared" si="95"/>
        <v>Diabetes</v>
      </c>
      <c r="S1539" t="s">
        <v>2380</v>
      </c>
      <c r="T1539" t="s">
        <v>2380</v>
      </c>
      <c r="U1539">
        <v>2</v>
      </c>
    </row>
    <row r="1540" spans="1:21" x14ac:dyDescent="0.3">
      <c r="A1540" t="s">
        <v>833</v>
      </c>
      <c r="B1540">
        <v>16.815000000000001</v>
      </c>
      <c r="C1540">
        <v>5.63</v>
      </c>
      <c r="D1540" t="s">
        <v>2380</v>
      </c>
      <c r="E1540" t="s">
        <v>2380</v>
      </c>
      <c r="F1540" t="s">
        <v>2380</v>
      </c>
      <c r="G1540">
        <v>1</v>
      </c>
      <c r="H1540" t="s">
        <v>2380</v>
      </c>
      <c r="L1540" t="s">
        <v>833</v>
      </c>
      <c r="M1540" t="str">
        <f t="shared" si="96"/>
        <v>No</v>
      </c>
      <c r="N1540" t="str">
        <f t="shared" si="97"/>
        <v>No</v>
      </c>
      <c r="O1540">
        <v>16.815000000000001</v>
      </c>
      <c r="P1540" t="str">
        <f t="shared" ref="P1540:P1603" si="98">IF(O1540&lt;18.5,"Under Weight",IF(O1540&lt;25,"Normal Weight",IF(O1540&lt;30,"Over Weight","Obesity")))</f>
        <v>Under Weight</v>
      </c>
      <c r="Q1540">
        <v>5.63</v>
      </c>
      <c r="R1540" t="str">
        <f t="shared" ref="R1540:R1603" si="99">IF(Q1540&lt;5.7,"Normal",IF(Q1540&lt;6.5,"Prediabetes","Diabetes"))</f>
        <v>Normal</v>
      </c>
      <c r="S1540" t="s">
        <v>2380</v>
      </c>
      <c r="T1540" t="s">
        <v>2380</v>
      </c>
      <c r="U1540">
        <v>1</v>
      </c>
    </row>
    <row r="1541" spans="1:21" x14ac:dyDescent="0.3">
      <c r="A1541" t="s">
        <v>832</v>
      </c>
      <c r="B1541">
        <v>26.72</v>
      </c>
      <c r="C1541">
        <v>4.1399999999999997</v>
      </c>
      <c r="D1541" t="s">
        <v>2380</v>
      </c>
      <c r="E1541" t="s">
        <v>2380</v>
      </c>
      <c r="F1541" t="s">
        <v>2380</v>
      </c>
      <c r="G1541">
        <v>0</v>
      </c>
      <c r="H1541" t="s">
        <v>2380</v>
      </c>
      <c r="L1541" t="s">
        <v>832</v>
      </c>
      <c r="M1541" t="str">
        <f t="shared" si="96"/>
        <v>No</v>
      </c>
      <c r="N1541" t="str">
        <f t="shared" si="97"/>
        <v>No</v>
      </c>
      <c r="O1541">
        <v>26.72</v>
      </c>
      <c r="P1541" t="str">
        <f t="shared" si="98"/>
        <v>Over Weight</v>
      </c>
      <c r="Q1541">
        <v>4.1399999999999997</v>
      </c>
      <c r="R1541" t="str">
        <f t="shared" si="99"/>
        <v>Normal</v>
      </c>
      <c r="S1541" t="s">
        <v>2380</v>
      </c>
      <c r="T1541" t="s">
        <v>2380</v>
      </c>
      <c r="U1541">
        <v>0</v>
      </c>
    </row>
    <row r="1542" spans="1:21" x14ac:dyDescent="0.3">
      <c r="A1542" t="s">
        <v>831</v>
      </c>
      <c r="B1542">
        <v>41.42</v>
      </c>
      <c r="C1542">
        <v>5.17</v>
      </c>
      <c r="D1542" t="s">
        <v>2380</v>
      </c>
      <c r="E1542" t="s">
        <v>2380</v>
      </c>
      <c r="F1542" t="s">
        <v>2382</v>
      </c>
      <c r="G1542">
        <v>1</v>
      </c>
      <c r="H1542" t="s">
        <v>2380</v>
      </c>
      <c r="L1542" t="s">
        <v>831</v>
      </c>
      <c r="M1542" t="str">
        <f t="shared" si="96"/>
        <v>No</v>
      </c>
      <c r="N1542" t="str">
        <f t="shared" si="97"/>
        <v>No</v>
      </c>
      <c r="O1542">
        <v>41.42</v>
      </c>
      <c r="P1542" t="str">
        <f t="shared" si="98"/>
        <v>Obesity</v>
      </c>
      <c r="Q1542">
        <v>5.17</v>
      </c>
      <c r="R1542" t="str">
        <f t="shared" si="99"/>
        <v>Normal</v>
      </c>
      <c r="S1542" t="s">
        <v>2380</v>
      </c>
      <c r="T1542" t="s">
        <v>2382</v>
      </c>
      <c r="U1542">
        <v>1</v>
      </c>
    </row>
    <row r="1543" spans="1:21" x14ac:dyDescent="0.3">
      <c r="A1543" t="s">
        <v>830</v>
      </c>
      <c r="B1543">
        <v>20.69</v>
      </c>
      <c r="C1543">
        <v>6.93</v>
      </c>
      <c r="D1543" t="s">
        <v>2380</v>
      </c>
      <c r="E1543" t="s">
        <v>2380</v>
      </c>
      <c r="F1543" t="s">
        <v>2380</v>
      </c>
      <c r="G1543">
        <v>2</v>
      </c>
      <c r="H1543" t="s">
        <v>2380</v>
      </c>
      <c r="L1543" t="s">
        <v>830</v>
      </c>
      <c r="M1543" t="str">
        <f t="shared" si="96"/>
        <v>No</v>
      </c>
      <c r="N1543" t="str">
        <f t="shared" si="97"/>
        <v>No</v>
      </c>
      <c r="O1543">
        <v>20.69</v>
      </c>
      <c r="P1543" t="str">
        <f t="shared" si="98"/>
        <v>Normal Weight</v>
      </c>
      <c r="Q1543">
        <v>6.93</v>
      </c>
      <c r="R1543" t="str">
        <f t="shared" si="99"/>
        <v>Diabetes</v>
      </c>
      <c r="S1543" t="s">
        <v>2380</v>
      </c>
      <c r="T1543" t="s">
        <v>2380</v>
      </c>
      <c r="U1543">
        <v>2</v>
      </c>
    </row>
    <row r="1544" spans="1:21" x14ac:dyDescent="0.3">
      <c r="A1544" t="s">
        <v>829</v>
      </c>
      <c r="B1544">
        <v>41.23</v>
      </c>
      <c r="C1544">
        <v>4.24</v>
      </c>
      <c r="D1544" t="s">
        <v>2380</v>
      </c>
      <c r="E1544" t="s">
        <v>2380</v>
      </c>
      <c r="F1544" t="s">
        <v>2380</v>
      </c>
      <c r="G1544">
        <v>0</v>
      </c>
      <c r="H1544" t="s">
        <v>2380</v>
      </c>
      <c r="L1544" t="s">
        <v>829</v>
      </c>
      <c r="M1544" t="str">
        <f t="shared" si="96"/>
        <v>No</v>
      </c>
      <c r="N1544" t="str">
        <f t="shared" si="97"/>
        <v>No</v>
      </c>
      <c r="O1544">
        <v>41.23</v>
      </c>
      <c r="P1544" t="str">
        <f t="shared" si="98"/>
        <v>Obesity</v>
      </c>
      <c r="Q1544">
        <v>4.24</v>
      </c>
      <c r="R1544" t="str">
        <f t="shared" si="99"/>
        <v>Normal</v>
      </c>
      <c r="S1544" t="s">
        <v>2380</v>
      </c>
      <c r="T1544" t="s">
        <v>2380</v>
      </c>
      <c r="U1544">
        <v>0</v>
      </c>
    </row>
    <row r="1545" spans="1:21" x14ac:dyDescent="0.3">
      <c r="A1545" t="s">
        <v>828</v>
      </c>
      <c r="B1545">
        <v>29.9</v>
      </c>
      <c r="C1545">
        <v>5.91</v>
      </c>
      <c r="D1545" t="s">
        <v>2380</v>
      </c>
      <c r="E1545" t="s">
        <v>2380</v>
      </c>
      <c r="F1545" t="s">
        <v>2380</v>
      </c>
      <c r="G1545">
        <v>0</v>
      </c>
      <c r="H1545" t="s">
        <v>2380</v>
      </c>
      <c r="L1545" t="s">
        <v>828</v>
      </c>
      <c r="M1545" t="str">
        <f t="shared" si="96"/>
        <v>No</v>
      </c>
      <c r="N1545" t="str">
        <f t="shared" si="97"/>
        <v>No</v>
      </c>
      <c r="O1545">
        <v>29.9</v>
      </c>
      <c r="P1545" t="str">
        <f t="shared" si="98"/>
        <v>Over Weight</v>
      </c>
      <c r="Q1545">
        <v>5.91</v>
      </c>
      <c r="R1545" t="str">
        <f t="shared" si="99"/>
        <v>Prediabetes</v>
      </c>
      <c r="S1545" t="s">
        <v>2380</v>
      </c>
      <c r="T1545" t="s">
        <v>2380</v>
      </c>
      <c r="U1545">
        <v>0</v>
      </c>
    </row>
    <row r="1546" spans="1:21" x14ac:dyDescent="0.3">
      <c r="A1546" t="s">
        <v>827</v>
      </c>
      <c r="B1546">
        <v>34.104999999999997</v>
      </c>
      <c r="C1546">
        <v>5.93</v>
      </c>
      <c r="D1546" t="s">
        <v>2380</v>
      </c>
      <c r="E1546" t="s">
        <v>2380</v>
      </c>
      <c r="F1546" t="s">
        <v>2380</v>
      </c>
      <c r="G1546">
        <v>0</v>
      </c>
      <c r="H1546" t="s">
        <v>2380</v>
      </c>
      <c r="L1546" t="s">
        <v>827</v>
      </c>
      <c r="M1546" t="str">
        <f t="shared" si="96"/>
        <v>No</v>
      </c>
      <c r="N1546" t="str">
        <f t="shared" si="97"/>
        <v>No</v>
      </c>
      <c r="O1546">
        <v>34.104999999999997</v>
      </c>
      <c r="P1546" t="str">
        <f t="shared" si="98"/>
        <v>Obesity</v>
      </c>
      <c r="Q1546">
        <v>5.93</v>
      </c>
      <c r="R1546" t="str">
        <f t="shared" si="99"/>
        <v>Prediabetes</v>
      </c>
      <c r="S1546" t="s">
        <v>2380</v>
      </c>
      <c r="T1546" t="s">
        <v>2380</v>
      </c>
      <c r="U1546">
        <v>0</v>
      </c>
    </row>
    <row r="1547" spans="1:21" x14ac:dyDescent="0.3">
      <c r="A1547" t="s">
        <v>826</v>
      </c>
      <c r="B1547">
        <v>24.97</v>
      </c>
      <c r="C1547">
        <v>5.66</v>
      </c>
      <c r="D1547" t="s">
        <v>2380</v>
      </c>
      <c r="E1547" t="s">
        <v>2380</v>
      </c>
      <c r="F1547" t="s">
        <v>2380</v>
      </c>
      <c r="G1547">
        <v>0</v>
      </c>
      <c r="H1547" t="s">
        <v>2380</v>
      </c>
      <c r="L1547" t="s">
        <v>826</v>
      </c>
      <c r="M1547" t="str">
        <f t="shared" si="96"/>
        <v>No</v>
      </c>
      <c r="N1547" t="str">
        <f t="shared" si="97"/>
        <v>No</v>
      </c>
      <c r="O1547">
        <v>24.97</v>
      </c>
      <c r="P1547" t="str">
        <f t="shared" si="98"/>
        <v>Normal Weight</v>
      </c>
      <c r="Q1547">
        <v>5.66</v>
      </c>
      <c r="R1547" t="str">
        <f t="shared" si="99"/>
        <v>Normal</v>
      </c>
      <c r="S1547" t="s">
        <v>2380</v>
      </c>
      <c r="T1547" t="s">
        <v>2380</v>
      </c>
      <c r="U1547">
        <v>0</v>
      </c>
    </row>
    <row r="1548" spans="1:21" x14ac:dyDescent="0.3">
      <c r="A1548" t="s">
        <v>825</v>
      </c>
      <c r="B1548">
        <v>34.799999999999997</v>
      </c>
      <c r="C1548">
        <v>4.1900000000000004</v>
      </c>
      <c r="D1548" t="s">
        <v>2380</v>
      </c>
      <c r="E1548" t="s">
        <v>2380</v>
      </c>
      <c r="F1548" t="s">
        <v>2380</v>
      </c>
      <c r="G1548">
        <v>1</v>
      </c>
      <c r="H1548" t="s">
        <v>2380</v>
      </c>
      <c r="L1548" t="s">
        <v>825</v>
      </c>
      <c r="M1548" t="str">
        <f t="shared" si="96"/>
        <v>No</v>
      </c>
      <c r="N1548" t="str">
        <f t="shared" si="97"/>
        <v>No</v>
      </c>
      <c r="O1548">
        <v>34.799999999999997</v>
      </c>
      <c r="P1548" t="str">
        <f t="shared" si="98"/>
        <v>Obesity</v>
      </c>
      <c r="Q1548">
        <v>4.1900000000000004</v>
      </c>
      <c r="R1548" t="str">
        <f t="shared" si="99"/>
        <v>Normal</v>
      </c>
      <c r="S1548" t="s">
        <v>2380</v>
      </c>
      <c r="T1548" t="s">
        <v>2380</v>
      </c>
      <c r="U1548">
        <v>1</v>
      </c>
    </row>
    <row r="1549" spans="1:21" x14ac:dyDescent="0.3">
      <c r="A1549" t="s">
        <v>824</v>
      </c>
      <c r="B1549">
        <v>32.965000000000003</v>
      </c>
      <c r="C1549">
        <v>9.2100000000000009</v>
      </c>
      <c r="D1549" t="s">
        <v>2381</v>
      </c>
      <c r="E1549" t="s">
        <v>2380</v>
      </c>
      <c r="F1549" t="s">
        <v>2380</v>
      </c>
      <c r="G1549">
        <v>0</v>
      </c>
      <c r="H1549" t="s">
        <v>2380</v>
      </c>
      <c r="L1549" t="s">
        <v>824</v>
      </c>
      <c r="M1549" t="str">
        <f t="shared" si="96"/>
        <v>Yes</v>
      </c>
      <c r="N1549" t="str">
        <f t="shared" si="97"/>
        <v>No</v>
      </c>
      <c r="O1549">
        <v>32.965000000000003</v>
      </c>
      <c r="P1549" t="str">
        <f t="shared" si="98"/>
        <v>Obesity</v>
      </c>
      <c r="Q1549">
        <v>9.2100000000000009</v>
      </c>
      <c r="R1549" t="str">
        <f t="shared" si="99"/>
        <v>Diabetes</v>
      </c>
      <c r="S1549" t="s">
        <v>2380</v>
      </c>
      <c r="T1549" t="s">
        <v>2380</v>
      </c>
      <c r="U1549">
        <v>0</v>
      </c>
    </row>
    <row r="1550" spans="1:21" x14ac:dyDescent="0.3">
      <c r="A1550" t="s">
        <v>823</v>
      </c>
      <c r="B1550">
        <v>27.265000000000001</v>
      </c>
      <c r="C1550">
        <v>5.51</v>
      </c>
      <c r="D1550" t="s">
        <v>2380</v>
      </c>
      <c r="E1550" t="s">
        <v>2380</v>
      </c>
      <c r="F1550" t="s">
        <v>2380</v>
      </c>
      <c r="G1550">
        <v>1</v>
      </c>
      <c r="H1550" t="s">
        <v>2380</v>
      </c>
      <c r="L1550" t="s">
        <v>823</v>
      </c>
      <c r="M1550" t="str">
        <f t="shared" si="96"/>
        <v>No</v>
      </c>
      <c r="N1550" t="str">
        <f t="shared" si="97"/>
        <v>No</v>
      </c>
      <c r="O1550">
        <v>27.265000000000001</v>
      </c>
      <c r="P1550" t="str">
        <f t="shared" si="98"/>
        <v>Over Weight</v>
      </c>
      <c r="Q1550">
        <v>5.51</v>
      </c>
      <c r="R1550" t="str">
        <f t="shared" si="99"/>
        <v>Normal</v>
      </c>
      <c r="S1550" t="s">
        <v>2380</v>
      </c>
      <c r="T1550" t="s">
        <v>2380</v>
      </c>
      <c r="U1550">
        <v>1</v>
      </c>
    </row>
    <row r="1551" spans="1:21" x14ac:dyDescent="0.3">
      <c r="A1551" t="s">
        <v>822</v>
      </c>
      <c r="B1551">
        <v>17.059999999999999</v>
      </c>
      <c r="C1551">
        <v>8.5</v>
      </c>
      <c r="D1551" t="s">
        <v>2380</v>
      </c>
      <c r="E1551" t="s">
        <v>2380</v>
      </c>
      <c r="F1551" t="s">
        <v>2380</v>
      </c>
      <c r="G1551">
        <v>0</v>
      </c>
      <c r="H1551" t="s">
        <v>2380</v>
      </c>
      <c r="L1551" t="s">
        <v>822</v>
      </c>
      <c r="M1551" t="str">
        <f t="shared" si="96"/>
        <v>No</v>
      </c>
      <c r="N1551" t="str">
        <f t="shared" si="97"/>
        <v>No</v>
      </c>
      <c r="O1551">
        <v>17.059999999999999</v>
      </c>
      <c r="P1551" t="str">
        <f t="shared" si="98"/>
        <v>Under Weight</v>
      </c>
      <c r="Q1551">
        <v>8.5</v>
      </c>
      <c r="R1551" t="str">
        <f t="shared" si="99"/>
        <v>Diabetes</v>
      </c>
      <c r="S1551" t="s">
        <v>2380</v>
      </c>
      <c r="T1551" t="s">
        <v>2380</v>
      </c>
      <c r="U1551">
        <v>0</v>
      </c>
    </row>
    <row r="1552" spans="1:21" x14ac:dyDescent="0.3">
      <c r="A1552" t="s">
        <v>821</v>
      </c>
      <c r="B1552">
        <v>36.29</v>
      </c>
      <c r="C1552">
        <v>6.23</v>
      </c>
      <c r="D1552" t="s">
        <v>2380</v>
      </c>
      <c r="E1552" t="s">
        <v>2380</v>
      </c>
      <c r="F1552" t="s">
        <v>2380</v>
      </c>
      <c r="G1552">
        <v>0</v>
      </c>
      <c r="H1552" t="s">
        <v>2380</v>
      </c>
      <c r="L1552" t="s">
        <v>821</v>
      </c>
      <c r="M1552" t="str">
        <f t="shared" si="96"/>
        <v>No</v>
      </c>
      <c r="N1552" t="str">
        <f t="shared" si="97"/>
        <v>No</v>
      </c>
      <c r="O1552">
        <v>36.29</v>
      </c>
      <c r="P1552" t="str">
        <f t="shared" si="98"/>
        <v>Obesity</v>
      </c>
      <c r="Q1552">
        <v>6.23</v>
      </c>
      <c r="R1552" t="str">
        <f t="shared" si="99"/>
        <v>Prediabetes</v>
      </c>
      <c r="S1552" t="s">
        <v>2380</v>
      </c>
      <c r="T1552" t="s">
        <v>2380</v>
      </c>
      <c r="U1552">
        <v>0</v>
      </c>
    </row>
    <row r="1553" spans="1:21" x14ac:dyDescent="0.3">
      <c r="A1553" t="s">
        <v>820</v>
      </c>
      <c r="B1553">
        <v>28.594999999999999</v>
      </c>
      <c r="C1553">
        <v>8.5299999999999994</v>
      </c>
      <c r="D1553" t="s">
        <v>2381</v>
      </c>
      <c r="E1553" t="s">
        <v>2380</v>
      </c>
      <c r="F1553" t="s">
        <v>2380</v>
      </c>
      <c r="G1553">
        <v>1</v>
      </c>
      <c r="H1553" t="s">
        <v>2380</v>
      </c>
      <c r="L1553" t="s">
        <v>820</v>
      </c>
      <c r="M1553" t="str">
        <f t="shared" si="96"/>
        <v>Yes</v>
      </c>
      <c r="N1553" t="str">
        <f t="shared" si="97"/>
        <v>No</v>
      </c>
      <c r="O1553">
        <v>28.594999999999999</v>
      </c>
      <c r="P1553" t="str">
        <f t="shared" si="98"/>
        <v>Over Weight</v>
      </c>
      <c r="Q1553">
        <v>8.5299999999999994</v>
      </c>
      <c r="R1553" t="str">
        <f t="shared" si="99"/>
        <v>Diabetes</v>
      </c>
      <c r="S1553" t="s">
        <v>2380</v>
      </c>
      <c r="T1553" t="s">
        <v>2380</v>
      </c>
      <c r="U1553">
        <v>1</v>
      </c>
    </row>
    <row r="1554" spans="1:21" x14ac:dyDescent="0.3">
      <c r="A1554" t="s">
        <v>819</v>
      </c>
      <c r="B1554">
        <v>17.8</v>
      </c>
      <c r="C1554">
        <v>5.75</v>
      </c>
      <c r="D1554" t="s">
        <v>2381</v>
      </c>
      <c r="E1554" t="s">
        <v>2380</v>
      </c>
      <c r="F1554" t="s">
        <v>2382</v>
      </c>
      <c r="G1554">
        <v>1</v>
      </c>
      <c r="H1554" t="s">
        <v>2380</v>
      </c>
      <c r="L1554" t="s">
        <v>819</v>
      </c>
      <c r="M1554" t="str">
        <f t="shared" si="96"/>
        <v>Yes</v>
      </c>
      <c r="N1554" t="str">
        <f t="shared" si="97"/>
        <v>No</v>
      </c>
      <c r="O1554">
        <v>17.8</v>
      </c>
      <c r="P1554" t="str">
        <f t="shared" si="98"/>
        <v>Under Weight</v>
      </c>
      <c r="Q1554">
        <v>5.75</v>
      </c>
      <c r="R1554" t="str">
        <f t="shared" si="99"/>
        <v>Prediabetes</v>
      </c>
      <c r="S1554" t="s">
        <v>2380</v>
      </c>
      <c r="T1554" t="s">
        <v>2382</v>
      </c>
      <c r="U1554">
        <v>1</v>
      </c>
    </row>
    <row r="1555" spans="1:21" x14ac:dyDescent="0.3">
      <c r="A1555" t="s">
        <v>818</v>
      </c>
      <c r="B1555">
        <v>21.4</v>
      </c>
      <c r="C1555">
        <v>5.6</v>
      </c>
      <c r="D1555" t="s">
        <v>2380</v>
      </c>
      <c r="E1555" t="s">
        <v>2380</v>
      </c>
      <c r="F1555" t="s">
        <v>2380</v>
      </c>
      <c r="G1555">
        <v>0</v>
      </c>
      <c r="H1555" t="s">
        <v>2380</v>
      </c>
      <c r="L1555" t="s">
        <v>818</v>
      </c>
      <c r="M1555" t="str">
        <f t="shared" si="96"/>
        <v>No</v>
      </c>
      <c r="N1555" t="str">
        <f t="shared" si="97"/>
        <v>No</v>
      </c>
      <c r="O1555">
        <v>21.4</v>
      </c>
      <c r="P1555" t="str">
        <f t="shared" si="98"/>
        <v>Normal Weight</v>
      </c>
      <c r="Q1555">
        <v>5.6</v>
      </c>
      <c r="R1555" t="str">
        <f t="shared" si="99"/>
        <v>Normal</v>
      </c>
      <c r="S1555" t="s">
        <v>2380</v>
      </c>
      <c r="T1555" t="s">
        <v>2380</v>
      </c>
      <c r="U1555">
        <v>0</v>
      </c>
    </row>
    <row r="1556" spans="1:21" x14ac:dyDescent="0.3">
      <c r="A1556" t="s">
        <v>817</v>
      </c>
      <c r="B1556">
        <v>23.01</v>
      </c>
      <c r="C1556">
        <v>4.68</v>
      </c>
      <c r="D1556" t="s">
        <v>2380</v>
      </c>
      <c r="E1556" t="s">
        <v>2380</v>
      </c>
      <c r="F1556" t="s">
        <v>2380</v>
      </c>
      <c r="G1556">
        <v>0</v>
      </c>
      <c r="H1556" t="s">
        <v>2380</v>
      </c>
      <c r="L1556" t="s">
        <v>817</v>
      </c>
      <c r="M1556" t="str">
        <f t="shared" si="96"/>
        <v>No</v>
      </c>
      <c r="N1556" t="str">
        <f t="shared" si="97"/>
        <v>No</v>
      </c>
      <c r="O1556">
        <v>23.01</v>
      </c>
      <c r="P1556" t="str">
        <f t="shared" si="98"/>
        <v>Normal Weight</v>
      </c>
      <c r="Q1556">
        <v>4.68</v>
      </c>
      <c r="R1556" t="str">
        <f t="shared" si="99"/>
        <v>Normal</v>
      </c>
      <c r="S1556" t="s">
        <v>2380</v>
      </c>
      <c r="T1556" t="s">
        <v>2380</v>
      </c>
      <c r="U1556">
        <v>0</v>
      </c>
    </row>
    <row r="1557" spans="1:21" x14ac:dyDescent="0.3">
      <c r="A1557" t="s">
        <v>816</v>
      </c>
      <c r="B1557">
        <v>19.86</v>
      </c>
      <c r="C1557">
        <v>5.62</v>
      </c>
      <c r="D1557" t="s">
        <v>2381</v>
      </c>
      <c r="E1557" t="s">
        <v>2380</v>
      </c>
      <c r="F1557" t="s">
        <v>2380</v>
      </c>
      <c r="G1557">
        <v>0</v>
      </c>
      <c r="H1557" t="s">
        <v>2380</v>
      </c>
      <c r="L1557" t="s">
        <v>816</v>
      </c>
      <c r="M1557" t="str">
        <f t="shared" si="96"/>
        <v>Yes</v>
      </c>
      <c r="N1557" t="str">
        <f t="shared" si="97"/>
        <v>No</v>
      </c>
      <c r="O1557">
        <v>19.86</v>
      </c>
      <c r="P1557" t="str">
        <f t="shared" si="98"/>
        <v>Normal Weight</v>
      </c>
      <c r="Q1557">
        <v>5.62</v>
      </c>
      <c r="R1557" t="str">
        <f t="shared" si="99"/>
        <v>Normal</v>
      </c>
      <c r="S1557" t="s">
        <v>2380</v>
      </c>
      <c r="T1557" t="s">
        <v>2380</v>
      </c>
      <c r="U1557">
        <v>0</v>
      </c>
    </row>
    <row r="1558" spans="1:21" x14ac:dyDescent="0.3">
      <c r="A1558" t="s">
        <v>815</v>
      </c>
      <c r="B1558">
        <v>33.58</v>
      </c>
      <c r="C1558">
        <v>5.08</v>
      </c>
      <c r="D1558" t="s">
        <v>2380</v>
      </c>
      <c r="E1558" t="s">
        <v>2380</v>
      </c>
      <c r="F1558" t="s">
        <v>2380</v>
      </c>
      <c r="G1558">
        <v>0</v>
      </c>
      <c r="H1558" t="s">
        <v>2380</v>
      </c>
      <c r="L1558" t="s">
        <v>815</v>
      </c>
      <c r="M1558" t="str">
        <f t="shared" si="96"/>
        <v>No</v>
      </c>
      <c r="N1558" t="str">
        <f t="shared" si="97"/>
        <v>No</v>
      </c>
      <c r="O1558">
        <v>33.58</v>
      </c>
      <c r="P1558" t="str">
        <f t="shared" si="98"/>
        <v>Obesity</v>
      </c>
      <c r="Q1558">
        <v>5.08</v>
      </c>
      <c r="R1558" t="str">
        <f t="shared" si="99"/>
        <v>Normal</v>
      </c>
      <c r="S1558" t="s">
        <v>2380</v>
      </c>
      <c r="T1558" t="s">
        <v>2380</v>
      </c>
      <c r="U1558">
        <v>0</v>
      </c>
    </row>
    <row r="1559" spans="1:21" x14ac:dyDescent="0.3">
      <c r="A1559" t="s">
        <v>814</v>
      </c>
      <c r="B1559">
        <v>29.81</v>
      </c>
      <c r="C1559">
        <v>5.28</v>
      </c>
      <c r="D1559" t="s">
        <v>2380</v>
      </c>
      <c r="E1559" t="s">
        <v>2380</v>
      </c>
      <c r="F1559" t="s">
        <v>2380</v>
      </c>
      <c r="G1559">
        <v>0</v>
      </c>
      <c r="H1559" t="s">
        <v>2380</v>
      </c>
      <c r="L1559" t="s">
        <v>814</v>
      </c>
      <c r="M1559" t="str">
        <f t="shared" si="96"/>
        <v>No</v>
      </c>
      <c r="N1559" t="str">
        <f t="shared" si="97"/>
        <v>No</v>
      </c>
      <c r="O1559">
        <v>29.81</v>
      </c>
      <c r="P1559" t="str">
        <f t="shared" si="98"/>
        <v>Over Weight</v>
      </c>
      <c r="Q1559">
        <v>5.28</v>
      </c>
      <c r="R1559" t="str">
        <f t="shared" si="99"/>
        <v>Normal</v>
      </c>
      <c r="S1559" t="s">
        <v>2380</v>
      </c>
      <c r="T1559" t="s">
        <v>2380</v>
      </c>
      <c r="U1559">
        <v>0</v>
      </c>
    </row>
    <row r="1560" spans="1:21" x14ac:dyDescent="0.3">
      <c r="A1560" t="s">
        <v>813</v>
      </c>
      <c r="B1560">
        <v>27.4</v>
      </c>
      <c r="C1560">
        <v>4.6100000000000003</v>
      </c>
      <c r="D1560" t="s">
        <v>2380</v>
      </c>
      <c r="E1560" t="s">
        <v>2380</v>
      </c>
      <c r="F1560" t="s">
        <v>2380</v>
      </c>
      <c r="G1560">
        <v>0</v>
      </c>
      <c r="H1560" t="s">
        <v>2380</v>
      </c>
      <c r="L1560" t="s">
        <v>813</v>
      </c>
      <c r="M1560" t="str">
        <f t="shared" si="96"/>
        <v>No</v>
      </c>
      <c r="N1560" t="str">
        <f t="shared" si="97"/>
        <v>No</v>
      </c>
      <c r="O1560">
        <v>27.4</v>
      </c>
      <c r="P1560" t="str">
        <f t="shared" si="98"/>
        <v>Over Weight</v>
      </c>
      <c r="Q1560">
        <v>4.6100000000000003</v>
      </c>
      <c r="R1560" t="str">
        <f t="shared" si="99"/>
        <v>Normal</v>
      </c>
      <c r="S1560" t="s">
        <v>2380</v>
      </c>
      <c r="T1560" t="s">
        <v>2380</v>
      </c>
      <c r="U1560">
        <v>0</v>
      </c>
    </row>
    <row r="1561" spans="1:21" x14ac:dyDescent="0.3">
      <c r="A1561" t="s">
        <v>812</v>
      </c>
      <c r="B1561">
        <v>17.98</v>
      </c>
      <c r="C1561">
        <v>6.57</v>
      </c>
      <c r="D1561" t="s">
        <v>2381</v>
      </c>
      <c r="E1561" t="s">
        <v>2380</v>
      </c>
      <c r="F1561" t="s">
        <v>2380</v>
      </c>
      <c r="G1561">
        <v>2</v>
      </c>
      <c r="H1561" t="s">
        <v>2380</v>
      </c>
      <c r="L1561" t="s">
        <v>812</v>
      </c>
      <c r="M1561" t="str">
        <f t="shared" si="96"/>
        <v>Yes</v>
      </c>
      <c r="N1561" t="str">
        <f t="shared" si="97"/>
        <v>No</v>
      </c>
      <c r="O1561">
        <v>17.98</v>
      </c>
      <c r="P1561" t="str">
        <f t="shared" si="98"/>
        <v>Under Weight</v>
      </c>
      <c r="Q1561">
        <v>6.57</v>
      </c>
      <c r="R1561" t="str">
        <f t="shared" si="99"/>
        <v>Diabetes</v>
      </c>
      <c r="S1561" t="s">
        <v>2380</v>
      </c>
      <c r="T1561" t="s">
        <v>2380</v>
      </c>
      <c r="U1561">
        <v>2</v>
      </c>
    </row>
    <row r="1562" spans="1:21" x14ac:dyDescent="0.3">
      <c r="A1562" t="s">
        <v>811</v>
      </c>
      <c r="B1562">
        <v>37.9</v>
      </c>
      <c r="C1562">
        <v>5.83</v>
      </c>
      <c r="D1562" t="s">
        <v>2380</v>
      </c>
      <c r="E1562" t="s">
        <v>2380</v>
      </c>
      <c r="F1562" t="s">
        <v>2380</v>
      </c>
      <c r="G1562">
        <v>0</v>
      </c>
      <c r="H1562" t="s">
        <v>2380</v>
      </c>
      <c r="L1562" t="s">
        <v>811</v>
      </c>
      <c r="M1562" t="str">
        <f t="shared" si="96"/>
        <v>No</v>
      </c>
      <c r="N1562" t="str">
        <f t="shared" si="97"/>
        <v>No</v>
      </c>
      <c r="O1562">
        <v>37.9</v>
      </c>
      <c r="P1562" t="str">
        <f t="shared" si="98"/>
        <v>Obesity</v>
      </c>
      <c r="Q1562">
        <v>5.83</v>
      </c>
      <c r="R1562" t="str">
        <f t="shared" si="99"/>
        <v>Prediabetes</v>
      </c>
      <c r="S1562" t="s">
        <v>2380</v>
      </c>
      <c r="T1562" t="s">
        <v>2380</v>
      </c>
      <c r="U1562">
        <v>0</v>
      </c>
    </row>
    <row r="1563" spans="1:21" x14ac:dyDescent="0.3">
      <c r="A1563" t="s">
        <v>810</v>
      </c>
      <c r="B1563">
        <v>25.27</v>
      </c>
      <c r="C1563">
        <v>6.98</v>
      </c>
      <c r="D1563" t="s">
        <v>2381</v>
      </c>
      <c r="E1563" t="s">
        <v>2380</v>
      </c>
      <c r="F1563" t="s">
        <v>2380</v>
      </c>
      <c r="G1563">
        <v>0</v>
      </c>
      <c r="H1563" t="s">
        <v>2380</v>
      </c>
      <c r="L1563" t="s">
        <v>810</v>
      </c>
      <c r="M1563" t="str">
        <f t="shared" si="96"/>
        <v>Yes</v>
      </c>
      <c r="N1563" t="str">
        <f t="shared" si="97"/>
        <v>No</v>
      </c>
      <c r="O1563">
        <v>25.27</v>
      </c>
      <c r="P1563" t="str">
        <f t="shared" si="98"/>
        <v>Over Weight</v>
      </c>
      <c r="Q1563">
        <v>6.98</v>
      </c>
      <c r="R1563" t="str">
        <f t="shared" si="99"/>
        <v>Diabetes</v>
      </c>
      <c r="S1563" t="s">
        <v>2380</v>
      </c>
      <c r="T1563" t="s">
        <v>2380</v>
      </c>
      <c r="U1563">
        <v>0</v>
      </c>
    </row>
    <row r="1564" spans="1:21" x14ac:dyDescent="0.3">
      <c r="A1564" t="s">
        <v>809</v>
      </c>
      <c r="B1564">
        <v>29.26</v>
      </c>
      <c r="C1564">
        <v>4.03</v>
      </c>
      <c r="D1564" t="s">
        <v>2380</v>
      </c>
      <c r="E1564" t="s">
        <v>2380</v>
      </c>
      <c r="F1564" t="s">
        <v>2380</v>
      </c>
      <c r="G1564">
        <v>1</v>
      </c>
      <c r="H1564" t="s">
        <v>2380</v>
      </c>
      <c r="L1564" t="s">
        <v>809</v>
      </c>
      <c r="M1564" t="str">
        <f t="shared" si="96"/>
        <v>No</v>
      </c>
      <c r="N1564" t="str">
        <f t="shared" si="97"/>
        <v>No</v>
      </c>
      <c r="O1564">
        <v>29.26</v>
      </c>
      <c r="P1564" t="str">
        <f t="shared" si="98"/>
        <v>Over Weight</v>
      </c>
      <c r="Q1564">
        <v>4.03</v>
      </c>
      <c r="R1564" t="str">
        <f t="shared" si="99"/>
        <v>Normal</v>
      </c>
      <c r="S1564" t="s">
        <v>2380</v>
      </c>
      <c r="T1564" t="s">
        <v>2380</v>
      </c>
      <c r="U1564">
        <v>1</v>
      </c>
    </row>
    <row r="1565" spans="1:21" x14ac:dyDescent="0.3">
      <c r="A1565" t="s">
        <v>808</v>
      </c>
      <c r="B1565">
        <v>27.835000000000001</v>
      </c>
      <c r="C1565">
        <v>4.5599999999999996</v>
      </c>
      <c r="D1565" t="s">
        <v>2380</v>
      </c>
      <c r="E1565" t="s">
        <v>2380</v>
      </c>
      <c r="F1565" t="s">
        <v>2380</v>
      </c>
      <c r="G1565">
        <v>1</v>
      </c>
      <c r="H1565" t="s">
        <v>2380</v>
      </c>
      <c r="L1565" t="s">
        <v>808</v>
      </c>
      <c r="M1565" t="str">
        <f t="shared" si="96"/>
        <v>No</v>
      </c>
      <c r="N1565" t="str">
        <f t="shared" si="97"/>
        <v>No</v>
      </c>
      <c r="O1565">
        <v>27.835000000000001</v>
      </c>
      <c r="P1565" t="str">
        <f t="shared" si="98"/>
        <v>Over Weight</v>
      </c>
      <c r="Q1565">
        <v>4.5599999999999996</v>
      </c>
      <c r="R1565" t="str">
        <f t="shared" si="99"/>
        <v>Normal</v>
      </c>
      <c r="S1565" t="s">
        <v>2380</v>
      </c>
      <c r="T1565" t="s">
        <v>2380</v>
      </c>
      <c r="U1565">
        <v>1</v>
      </c>
    </row>
    <row r="1566" spans="1:21" x14ac:dyDescent="0.3">
      <c r="A1566" t="s">
        <v>807</v>
      </c>
      <c r="B1566">
        <v>46.53</v>
      </c>
      <c r="C1566">
        <v>5.38</v>
      </c>
      <c r="D1566" t="s">
        <v>2381</v>
      </c>
      <c r="E1566" t="s">
        <v>2380</v>
      </c>
      <c r="F1566" t="s">
        <v>2380</v>
      </c>
      <c r="G1566">
        <v>0</v>
      </c>
      <c r="H1566" t="s">
        <v>2380</v>
      </c>
      <c r="L1566" t="s">
        <v>807</v>
      </c>
      <c r="M1566" t="str">
        <f t="shared" si="96"/>
        <v>Yes</v>
      </c>
      <c r="N1566" t="str">
        <f t="shared" si="97"/>
        <v>No</v>
      </c>
      <c r="O1566">
        <v>46.53</v>
      </c>
      <c r="P1566" t="str">
        <f t="shared" si="98"/>
        <v>Obesity</v>
      </c>
      <c r="Q1566">
        <v>5.38</v>
      </c>
      <c r="R1566" t="str">
        <f t="shared" si="99"/>
        <v>Normal</v>
      </c>
      <c r="S1566" t="s">
        <v>2380</v>
      </c>
      <c r="T1566" t="s">
        <v>2380</v>
      </c>
      <c r="U1566">
        <v>0</v>
      </c>
    </row>
    <row r="1567" spans="1:21" x14ac:dyDescent="0.3">
      <c r="A1567" t="s">
        <v>806</v>
      </c>
      <c r="B1567">
        <v>20.58</v>
      </c>
      <c r="C1567">
        <v>11.04</v>
      </c>
      <c r="D1567" t="s">
        <v>2381</v>
      </c>
      <c r="E1567" t="s">
        <v>2380</v>
      </c>
      <c r="F1567" t="s">
        <v>2380</v>
      </c>
      <c r="G1567">
        <v>1</v>
      </c>
      <c r="H1567" t="s">
        <v>2380</v>
      </c>
      <c r="L1567" t="s">
        <v>806</v>
      </c>
      <c r="M1567" t="str">
        <f t="shared" si="96"/>
        <v>Yes</v>
      </c>
      <c r="N1567" t="str">
        <f t="shared" si="97"/>
        <v>No</v>
      </c>
      <c r="O1567">
        <v>20.58</v>
      </c>
      <c r="P1567" t="str">
        <f t="shared" si="98"/>
        <v>Normal Weight</v>
      </c>
      <c r="Q1567">
        <v>11.04</v>
      </c>
      <c r="R1567" t="str">
        <f t="shared" si="99"/>
        <v>Diabetes</v>
      </c>
      <c r="S1567" t="s">
        <v>2380</v>
      </c>
      <c r="T1567" t="s">
        <v>2380</v>
      </c>
      <c r="U1567">
        <v>1</v>
      </c>
    </row>
    <row r="1568" spans="1:21" x14ac:dyDescent="0.3">
      <c r="A1568" t="s">
        <v>805</v>
      </c>
      <c r="B1568">
        <v>19.53</v>
      </c>
      <c r="C1568">
        <v>6.09</v>
      </c>
      <c r="D1568" t="s">
        <v>2381</v>
      </c>
      <c r="E1568" t="s">
        <v>2380</v>
      </c>
      <c r="F1568" t="s">
        <v>2380</v>
      </c>
      <c r="G1568">
        <v>0</v>
      </c>
      <c r="H1568" t="s">
        <v>2380</v>
      </c>
      <c r="L1568" t="s">
        <v>805</v>
      </c>
      <c r="M1568" t="str">
        <f t="shared" si="96"/>
        <v>Yes</v>
      </c>
      <c r="N1568" t="str">
        <f t="shared" si="97"/>
        <v>No</v>
      </c>
      <c r="O1568">
        <v>19.53</v>
      </c>
      <c r="P1568" t="str">
        <f t="shared" si="98"/>
        <v>Normal Weight</v>
      </c>
      <c r="Q1568">
        <v>6.09</v>
      </c>
      <c r="R1568" t="str">
        <f t="shared" si="99"/>
        <v>Prediabetes</v>
      </c>
      <c r="S1568" t="s">
        <v>2380</v>
      </c>
      <c r="T1568" t="s">
        <v>2380</v>
      </c>
      <c r="U1568">
        <v>0</v>
      </c>
    </row>
    <row r="1569" spans="1:21" x14ac:dyDescent="0.3">
      <c r="A1569" t="s">
        <v>804</v>
      </c>
      <c r="B1569">
        <v>27.7</v>
      </c>
      <c r="C1569">
        <v>4.71</v>
      </c>
      <c r="D1569" t="s">
        <v>2380</v>
      </c>
      <c r="E1569" t="s">
        <v>2380</v>
      </c>
      <c r="F1569" t="s">
        <v>2380</v>
      </c>
      <c r="G1569">
        <v>1</v>
      </c>
      <c r="H1569" t="s">
        <v>2380</v>
      </c>
      <c r="L1569" t="s">
        <v>804</v>
      </c>
      <c r="M1569" t="str">
        <f t="shared" si="96"/>
        <v>No</v>
      </c>
      <c r="N1569" t="str">
        <f t="shared" si="97"/>
        <v>No</v>
      </c>
      <c r="O1569">
        <v>27.7</v>
      </c>
      <c r="P1569" t="str">
        <f t="shared" si="98"/>
        <v>Over Weight</v>
      </c>
      <c r="Q1569">
        <v>4.71</v>
      </c>
      <c r="R1569" t="str">
        <f t="shared" si="99"/>
        <v>Normal</v>
      </c>
      <c r="S1569" t="s">
        <v>2380</v>
      </c>
      <c r="T1569" t="s">
        <v>2380</v>
      </c>
      <c r="U1569">
        <v>1</v>
      </c>
    </row>
    <row r="1570" spans="1:21" x14ac:dyDescent="0.3">
      <c r="A1570" t="s">
        <v>803</v>
      </c>
      <c r="B1570">
        <v>18.920000000000002</v>
      </c>
      <c r="C1570">
        <v>8.18</v>
      </c>
      <c r="D1570" t="s">
        <v>2380</v>
      </c>
      <c r="E1570" t="s">
        <v>2380</v>
      </c>
      <c r="F1570" t="s">
        <v>2380</v>
      </c>
      <c r="G1570">
        <v>0</v>
      </c>
      <c r="H1570" t="s">
        <v>2380</v>
      </c>
      <c r="L1570" t="s">
        <v>803</v>
      </c>
      <c r="M1570" t="str">
        <f t="shared" si="96"/>
        <v>No</v>
      </c>
      <c r="N1570" t="str">
        <f t="shared" si="97"/>
        <v>No</v>
      </c>
      <c r="O1570">
        <v>18.920000000000002</v>
      </c>
      <c r="P1570" t="str">
        <f t="shared" si="98"/>
        <v>Normal Weight</v>
      </c>
      <c r="Q1570">
        <v>8.18</v>
      </c>
      <c r="R1570" t="str">
        <f t="shared" si="99"/>
        <v>Diabetes</v>
      </c>
      <c r="S1570" t="s">
        <v>2380</v>
      </c>
      <c r="T1570" t="s">
        <v>2380</v>
      </c>
      <c r="U1570">
        <v>0</v>
      </c>
    </row>
    <row r="1571" spans="1:21" x14ac:dyDescent="0.3">
      <c r="A1571" t="s">
        <v>802</v>
      </c>
      <c r="B1571">
        <v>17.760000000000002</v>
      </c>
      <c r="C1571">
        <v>11.18</v>
      </c>
      <c r="D1571" t="s">
        <v>2381</v>
      </c>
      <c r="E1571" t="s">
        <v>2380</v>
      </c>
      <c r="F1571" t="s">
        <v>2380</v>
      </c>
      <c r="G1571">
        <v>2</v>
      </c>
      <c r="H1571" t="s">
        <v>2380</v>
      </c>
      <c r="L1571" t="s">
        <v>802</v>
      </c>
      <c r="M1571" t="str">
        <f t="shared" si="96"/>
        <v>Yes</v>
      </c>
      <c r="N1571" t="str">
        <f t="shared" si="97"/>
        <v>No</v>
      </c>
      <c r="O1571">
        <v>17.760000000000002</v>
      </c>
      <c r="P1571" t="str">
        <f t="shared" si="98"/>
        <v>Under Weight</v>
      </c>
      <c r="Q1571">
        <v>11.18</v>
      </c>
      <c r="R1571" t="str">
        <f t="shared" si="99"/>
        <v>Diabetes</v>
      </c>
      <c r="S1571" t="s">
        <v>2380</v>
      </c>
      <c r="T1571" t="s">
        <v>2380</v>
      </c>
      <c r="U1571">
        <v>2</v>
      </c>
    </row>
    <row r="1572" spans="1:21" x14ac:dyDescent="0.3">
      <c r="A1572" t="s">
        <v>801</v>
      </c>
      <c r="B1572">
        <v>29.83</v>
      </c>
      <c r="C1572">
        <v>5.03</v>
      </c>
      <c r="D1572" t="s">
        <v>2381</v>
      </c>
      <c r="E1572" t="s">
        <v>2380</v>
      </c>
      <c r="F1572" t="s">
        <v>2380</v>
      </c>
      <c r="G1572">
        <v>0</v>
      </c>
      <c r="H1572" t="s">
        <v>2380</v>
      </c>
      <c r="L1572" t="s">
        <v>801</v>
      </c>
      <c r="M1572" t="str">
        <f t="shared" si="96"/>
        <v>Yes</v>
      </c>
      <c r="N1572" t="str">
        <f t="shared" si="97"/>
        <v>No</v>
      </c>
      <c r="O1572">
        <v>29.83</v>
      </c>
      <c r="P1572" t="str">
        <f t="shared" si="98"/>
        <v>Over Weight</v>
      </c>
      <c r="Q1572">
        <v>5.03</v>
      </c>
      <c r="R1572" t="str">
        <f t="shared" si="99"/>
        <v>Normal</v>
      </c>
      <c r="S1572" t="s">
        <v>2380</v>
      </c>
      <c r="T1572" t="s">
        <v>2380</v>
      </c>
      <c r="U1572">
        <v>0</v>
      </c>
    </row>
    <row r="1573" spans="1:21" x14ac:dyDescent="0.3">
      <c r="A1573" t="s">
        <v>800</v>
      </c>
      <c r="B1573">
        <v>23.465</v>
      </c>
      <c r="C1573">
        <v>5.56</v>
      </c>
      <c r="D1573" t="s">
        <v>2380</v>
      </c>
      <c r="E1573" t="s">
        <v>2380</v>
      </c>
      <c r="F1573" t="s">
        <v>2380</v>
      </c>
      <c r="G1573">
        <v>1</v>
      </c>
      <c r="H1573" t="s">
        <v>2380</v>
      </c>
      <c r="L1573" t="s">
        <v>800</v>
      </c>
      <c r="M1573" t="str">
        <f t="shared" si="96"/>
        <v>No</v>
      </c>
      <c r="N1573" t="str">
        <f t="shared" si="97"/>
        <v>No</v>
      </c>
      <c r="O1573">
        <v>23.465</v>
      </c>
      <c r="P1573" t="str">
        <f t="shared" si="98"/>
        <v>Normal Weight</v>
      </c>
      <c r="Q1573">
        <v>5.56</v>
      </c>
      <c r="R1573" t="str">
        <f t="shared" si="99"/>
        <v>Normal</v>
      </c>
      <c r="S1573" t="s">
        <v>2380</v>
      </c>
      <c r="T1573" t="s">
        <v>2380</v>
      </c>
      <c r="U1573">
        <v>1</v>
      </c>
    </row>
    <row r="1574" spans="1:21" x14ac:dyDescent="0.3">
      <c r="A1574" t="s">
        <v>799</v>
      </c>
      <c r="B1574">
        <v>29.355</v>
      </c>
      <c r="C1574">
        <v>4.33</v>
      </c>
      <c r="D1574" t="s">
        <v>2380</v>
      </c>
      <c r="E1574" t="s">
        <v>2380</v>
      </c>
      <c r="F1574" t="s">
        <v>2380</v>
      </c>
      <c r="G1574">
        <v>0</v>
      </c>
      <c r="H1574" t="s">
        <v>2380</v>
      </c>
      <c r="L1574" t="s">
        <v>799</v>
      </c>
      <c r="M1574" t="str">
        <f t="shared" si="96"/>
        <v>No</v>
      </c>
      <c r="N1574" t="str">
        <f t="shared" si="97"/>
        <v>No</v>
      </c>
      <c r="O1574">
        <v>29.355</v>
      </c>
      <c r="P1574" t="str">
        <f t="shared" si="98"/>
        <v>Over Weight</v>
      </c>
      <c r="Q1574">
        <v>4.33</v>
      </c>
      <c r="R1574" t="str">
        <f t="shared" si="99"/>
        <v>Normal</v>
      </c>
      <c r="S1574" t="s">
        <v>2380</v>
      </c>
      <c r="T1574" t="s">
        <v>2380</v>
      </c>
      <c r="U1574">
        <v>0</v>
      </c>
    </row>
    <row r="1575" spans="1:21" x14ac:dyDescent="0.3">
      <c r="A1575" t="s">
        <v>798</v>
      </c>
      <c r="B1575">
        <v>35.49</v>
      </c>
      <c r="C1575">
        <v>5.21</v>
      </c>
      <c r="D1575" t="s">
        <v>2381</v>
      </c>
      <c r="E1575" t="s">
        <v>2380</v>
      </c>
      <c r="F1575" t="s">
        <v>2382</v>
      </c>
      <c r="G1575">
        <v>1</v>
      </c>
      <c r="H1575" t="s">
        <v>2380</v>
      </c>
      <c r="L1575" t="s">
        <v>798</v>
      </c>
      <c r="M1575" t="str">
        <f t="shared" si="96"/>
        <v>Yes</v>
      </c>
      <c r="N1575" t="str">
        <f t="shared" si="97"/>
        <v>No</v>
      </c>
      <c r="O1575">
        <v>35.49</v>
      </c>
      <c r="P1575" t="str">
        <f t="shared" si="98"/>
        <v>Obesity</v>
      </c>
      <c r="Q1575">
        <v>5.21</v>
      </c>
      <c r="R1575" t="str">
        <f t="shared" si="99"/>
        <v>Normal</v>
      </c>
      <c r="S1575" t="s">
        <v>2380</v>
      </c>
      <c r="T1575" t="s">
        <v>2382</v>
      </c>
      <c r="U1575">
        <v>1</v>
      </c>
    </row>
    <row r="1576" spans="1:21" x14ac:dyDescent="0.3">
      <c r="A1576" t="s">
        <v>797</v>
      </c>
      <c r="B1576">
        <v>26.315000000000001</v>
      </c>
      <c r="C1576">
        <v>5.89</v>
      </c>
      <c r="D1576" t="s">
        <v>2380</v>
      </c>
      <c r="E1576" t="s">
        <v>2380</v>
      </c>
      <c r="F1576" t="s">
        <v>2380</v>
      </c>
      <c r="G1576">
        <v>0</v>
      </c>
      <c r="H1576" t="s">
        <v>2380</v>
      </c>
      <c r="L1576" t="s">
        <v>797</v>
      </c>
      <c r="M1576" t="str">
        <f t="shared" si="96"/>
        <v>No</v>
      </c>
      <c r="N1576" t="str">
        <f t="shared" si="97"/>
        <v>No</v>
      </c>
      <c r="O1576">
        <v>26.315000000000001</v>
      </c>
      <c r="P1576" t="str">
        <f t="shared" si="98"/>
        <v>Over Weight</v>
      </c>
      <c r="Q1576">
        <v>5.89</v>
      </c>
      <c r="R1576" t="str">
        <f t="shared" si="99"/>
        <v>Prediabetes</v>
      </c>
      <c r="S1576" t="s">
        <v>2380</v>
      </c>
      <c r="T1576" t="s">
        <v>2380</v>
      </c>
      <c r="U1576">
        <v>0</v>
      </c>
    </row>
    <row r="1577" spans="1:21" x14ac:dyDescent="0.3">
      <c r="A1577" t="s">
        <v>796</v>
      </c>
      <c r="B1577">
        <v>19.79</v>
      </c>
      <c r="C1577">
        <v>4.8099999999999996</v>
      </c>
      <c r="D1577" t="s">
        <v>2381</v>
      </c>
      <c r="E1577" t="s">
        <v>2380</v>
      </c>
      <c r="F1577" t="s">
        <v>2380</v>
      </c>
      <c r="G1577">
        <v>0</v>
      </c>
      <c r="H1577" t="s">
        <v>2380</v>
      </c>
      <c r="L1577" t="s">
        <v>796</v>
      </c>
      <c r="M1577" t="str">
        <f t="shared" si="96"/>
        <v>Yes</v>
      </c>
      <c r="N1577" t="str">
        <f t="shared" si="97"/>
        <v>No</v>
      </c>
      <c r="O1577">
        <v>19.79</v>
      </c>
      <c r="P1577" t="str">
        <f t="shared" si="98"/>
        <v>Normal Weight</v>
      </c>
      <c r="Q1577">
        <v>4.8099999999999996</v>
      </c>
      <c r="R1577" t="str">
        <f t="shared" si="99"/>
        <v>Normal</v>
      </c>
      <c r="S1577" t="s">
        <v>2380</v>
      </c>
      <c r="T1577" t="s">
        <v>2380</v>
      </c>
      <c r="U1577">
        <v>0</v>
      </c>
    </row>
    <row r="1578" spans="1:21" x14ac:dyDescent="0.3">
      <c r="A1578" t="s">
        <v>795</v>
      </c>
      <c r="B1578">
        <v>40.564999999999998</v>
      </c>
      <c r="C1578">
        <v>5.66</v>
      </c>
      <c r="D1578" t="s">
        <v>2380</v>
      </c>
      <c r="E1578" t="s">
        <v>2380</v>
      </c>
      <c r="F1578" t="s">
        <v>2380</v>
      </c>
      <c r="G1578">
        <v>1</v>
      </c>
      <c r="H1578" t="s">
        <v>2380</v>
      </c>
      <c r="L1578" t="s">
        <v>795</v>
      </c>
      <c r="M1578" t="str">
        <f t="shared" si="96"/>
        <v>No</v>
      </c>
      <c r="N1578" t="str">
        <f t="shared" si="97"/>
        <v>No</v>
      </c>
      <c r="O1578">
        <v>40.564999999999998</v>
      </c>
      <c r="P1578" t="str">
        <f t="shared" si="98"/>
        <v>Obesity</v>
      </c>
      <c r="Q1578">
        <v>5.66</v>
      </c>
      <c r="R1578" t="str">
        <f t="shared" si="99"/>
        <v>Normal</v>
      </c>
      <c r="S1578" t="s">
        <v>2380</v>
      </c>
      <c r="T1578" t="s">
        <v>2380</v>
      </c>
      <c r="U1578">
        <v>1</v>
      </c>
    </row>
    <row r="1579" spans="1:21" x14ac:dyDescent="0.3">
      <c r="A1579" t="s">
        <v>794</v>
      </c>
      <c r="B1579">
        <v>18.03</v>
      </c>
      <c r="C1579">
        <v>10.66</v>
      </c>
      <c r="D1579" t="s">
        <v>2381</v>
      </c>
      <c r="E1579" t="s">
        <v>2380</v>
      </c>
      <c r="F1579" t="s">
        <v>2380</v>
      </c>
      <c r="G1579">
        <v>2</v>
      </c>
      <c r="H1579" t="s">
        <v>2380</v>
      </c>
      <c r="L1579" t="s">
        <v>794</v>
      </c>
      <c r="M1579" t="str">
        <f t="shared" si="96"/>
        <v>Yes</v>
      </c>
      <c r="N1579" t="str">
        <f t="shared" si="97"/>
        <v>No</v>
      </c>
      <c r="O1579">
        <v>18.03</v>
      </c>
      <c r="P1579" t="str">
        <f t="shared" si="98"/>
        <v>Under Weight</v>
      </c>
      <c r="Q1579">
        <v>10.66</v>
      </c>
      <c r="R1579" t="str">
        <f t="shared" si="99"/>
        <v>Diabetes</v>
      </c>
      <c r="S1579" t="s">
        <v>2380</v>
      </c>
      <c r="T1579" t="s">
        <v>2380</v>
      </c>
      <c r="U1579">
        <v>2</v>
      </c>
    </row>
    <row r="1580" spans="1:21" x14ac:dyDescent="0.3">
      <c r="A1580" t="s">
        <v>793</v>
      </c>
      <c r="B1580">
        <v>34.65</v>
      </c>
      <c r="C1580">
        <v>5.98</v>
      </c>
      <c r="D1580" t="s">
        <v>2381</v>
      </c>
      <c r="E1580" t="s">
        <v>2380</v>
      </c>
      <c r="F1580" t="s">
        <v>2380</v>
      </c>
      <c r="G1580">
        <v>0</v>
      </c>
      <c r="H1580" t="s">
        <v>2380</v>
      </c>
      <c r="L1580" t="s">
        <v>793</v>
      </c>
      <c r="M1580" t="str">
        <f t="shared" si="96"/>
        <v>Yes</v>
      </c>
      <c r="N1580" t="str">
        <f t="shared" si="97"/>
        <v>No</v>
      </c>
      <c r="O1580">
        <v>34.65</v>
      </c>
      <c r="P1580" t="str">
        <f t="shared" si="98"/>
        <v>Obesity</v>
      </c>
      <c r="Q1580">
        <v>5.98</v>
      </c>
      <c r="R1580" t="str">
        <f t="shared" si="99"/>
        <v>Prediabetes</v>
      </c>
      <c r="S1580" t="s">
        <v>2380</v>
      </c>
      <c r="T1580" t="s">
        <v>2380</v>
      </c>
      <c r="U1580">
        <v>0</v>
      </c>
    </row>
    <row r="1581" spans="1:21" x14ac:dyDescent="0.3">
      <c r="A1581" t="s">
        <v>792</v>
      </c>
      <c r="B1581">
        <v>42.94</v>
      </c>
      <c r="C1581">
        <v>4.34</v>
      </c>
      <c r="D1581" t="s">
        <v>2380</v>
      </c>
      <c r="E1581" t="s">
        <v>2380</v>
      </c>
      <c r="F1581" t="s">
        <v>2380</v>
      </c>
      <c r="G1581">
        <v>0</v>
      </c>
      <c r="H1581" t="s">
        <v>2380</v>
      </c>
      <c r="L1581" t="s">
        <v>792</v>
      </c>
      <c r="M1581" t="str">
        <f t="shared" si="96"/>
        <v>No</v>
      </c>
      <c r="N1581" t="str">
        <f t="shared" si="97"/>
        <v>No</v>
      </c>
      <c r="O1581">
        <v>42.94</v>
      </c>
      <c r="P1581" t="str">
        <f t="shared" si="98"/>
        <v>Obesity</v>
      </c>
      <c r="Q1581">
        <v>4.34</v>
      </c>
      <c r="R1581" t="str">
        <f t="shared" si="99"/>
        <v>Normal</v>
      </c>
      <c r="S1581" t="s">
        <v>2380</v>
      </c>
      <c r="T1581" t="s">
        <v>2380</v>
      </c>
      <c r="U1581">
        <v>0</v>
      </c>
    </row>
    <row r="1582" spans="1:21" x14ac:dyDescent="0.3">
      <c r="A1582" t="s">
        <v>791</v>
      </c>
      <c r="B1582">
        <v>31.254999999999999</v>
      </c>
      <c r="C1582">
        <v>5.17</v>
      </c>
      <c r="D1582" t="s">
        <v>2380</v>
      </c>
      <c r="E1582" t="s">
        <v>2380</v>
      </c>
      <c r="F1582" t="s">
        <v>2380</v>
      </c>
      <c r="G1582">
        <v>0</v>
      </c>
      <c r="H1582" t="s">
        <v>2380</v>
      </c>
      <c r="L1582" t="s">
        <v>791</v>
      </c>
      <c r="M1582" t="str">
        <f t="shared" si="96"/>
        <v>No</v>
      </c>
      <c r="N1582" t="str">
        <f t="shared" si="97"/>
        <v>No</v>
      </c>
      <c r="O1582">
        <v>31.254999999999999</v>
      </c>
      <c r="P1582" t="str">
        <f t="shared" si="98"/>
        <v>Obesity</v>
      </c>
      <c r="Q1582">
        <v>5.17</v>
      </c>
      <c r="R1582" t="str">
        <f t="shared" si="99"/>
        <v>Normal</v>
      </c>
      <c r="S1582" t="s">
        <v>2380</v>
      </c>
      <c r="T1582" t="s">
        <v>2380</v>
      </c>
      <c r="U1582">
        <v>0</v>
      </c>
    </row>
    <row r="1583" spans="1:21" x14ac:dyDescent="0.3">
      <c r="A1583" t="s">
        <v>790</v>
      </c>
      <c r="B1583">
        <v>45.43</v>
      </c>
      <c r="C1583">
        <v>4.2300000000000004</v>
      </c>
      <c r="D1583" t="s">
        <v>2381</v>
      </c>
      <c r="E1583" t="s">
        <v>2380</v>
      </c>
      <c r="F1583" t="s">
        <v>2382</v>
      </c>
      <c r="G1583">
        <v>1</v>
      </c>
      <c r="H1583" t="s">
        <v>2380</v>
      </c>
      <c r="L1583" t="s">
        <v>790</v>
      </c>
      <c r="M1583" t="str">
        <f t="shared" si="96"/>
        <v>Yes</v>
      </c>
      <c r="N1583" t="str">
        <f t="shared" si="97"/>
        <v>No</v>
      </c>
      <c r="O1583">
        <v>45.43</v>
      </c>
      <c r="P1583" t="str">
        <f t="shared" si="98"/>
        <v>Obesity</v>
      </c>
      <c r="Q1583">
        <v>4.2300000000000004</v>
      </c>
      <c r="R1583" t="str">
        <f t="shared" si="99"/>
        <v>Normal</v>
      </c>
      <c r="S1583" t="s">
        <v>2380</v>
      </c>
      <c r="T1583" t="s">
        <v>2382</v>
      </c>
      <c r="U1583">
        <v>1</v>
      </c>
    </row>
    <row r="1584" spans="1:21" x14ac:dyDescent="0.3">
      <c r="A1584" t="s">
        <v>789</v>
      </c>
      <c r="B1584">
        <v>32.340000000000003</v>
      </c>
      <c r="C1584">
        <v>4.88</v>
      </c>
      <c r="D1584" t="s">
        <v>2381</v>
      </c>
      <c r="E1584" t="s">
        <v>2380</v>
      </c>
      <c r="F1584" t="s">
        <v>2382</v>
      </c>
      <c r="G1584">
        <v>1</v>
      </c>
      <c r="H1584" t="s">
        <v>2380</v>
      </c>
      <c r="L1584" t="s">
        <v>789</v>
      </c>
      <c r="M1584" t="str">
        <f t="shared" si="96"/>
        <v>Yes</v>
      </c>
      <c r="N1584" t="str">
        <f t="shared" si="97"/>
        <v>No</v>
      </c>
      <c r="O1584">
        <v>32.340000000000003</v>
      </c>
      <c r="P1584" t="str">
        <f t="shared" si="98"/>
        <v>Obesity</v>
      </c>
      <c r="Q1584">
        <v>4.88</v>
      </c>
      <c r="R1584" t="str">
        <f t="shared" si="99"/>
        <v>Normal</v>
      </c>
      <c r="S1584" t="s">
        <v>2380</v>
      </c>
      <c r="T1584" t="s">
        <v>2382</v>
      </c>
      <c r="U1584">
        <v>1</v>
      </c>
    </row>
    <row r="1585" spans="1:21" x14ac:dyDescent="0.3">
      <c r="A1585" t="s">
        <v>788</v>
      </c>
      <c r="B1585">
        <v>25.46</v>
      </c>
      <c r="C1585">
        <v>9.7100000000000009</v>
      </c>
      <c r="D1585" t="s">
        <v>2381</v>
      </c>
      <c r="E1585" t="s">
        <v>2380</v>
      </c>
      <c r="F1585" t="s">
        <v>2380</v>
      </c>
      <c r="G1585">
        <v>1</v>
      </c>
      <c r="H1585" t="s">
        <v>2380</v>
      </c>
      <c r="L1585" t="s">
        <v>788</v>
      </c>
      <c r="M1585" t="str">
        <f t="shared" si="96"/>
        <v>Yes</v>
      </c>
      <c r="N1585" t="str">
        <f t="shared" si="97"/>
        <v>No</v>
      </c>
      <c r="O1585">
        <v>25.46</v>
      </c>
      <c r="P1585" t="str">
        <f t="shared" si="98"/>
        <v>Over Weight</v>
      </c>
      <c r="Q1585">
        <v>9.7100000000000009</v>
      </c>
      <c r="R1585" t="str">
        <f t="shared" si="99"/>
        <v>Diabetes</v>
      </c>
      <c r="S1585" t="s">
        <v>2380</v>
      </c>
      <c r="T1585" t="s">
        <v>2380</v>
      </c>
      <c r="U1585">
        <v>1</v>
      </c>
    </row>
    <row r="1586" spans="1:21" x14ac:dyDescent="0.3">
      <c r="A1586" t="s">
        <v>787</v>
      </c>
      <c r="B1586">
        <v>37.145000000000003</v>
      </c>
      <c r="C1586">
        <v>5.32</v>
      </c>
      <c r="D1586" t="s">
        <v>2380</v>
      </c>
      <c r="E1586" t="s">
        <v>2380</v>
      </c>
      <c r="F1586" t="s">
        <v>2380</v>
      </c>
      <c r="G1586">
        <v>0</v>
      </c>
      <c r="H1586" t="s">
        <v>2380</v>
      </c>
      <c r="L1586" t="s">
        <v>787</v>
      </c>
      <c r="M1586" t="str">
        <f t="shared" si="96"/>
        <v>No</v>
      </c>
      <c r="N1586" t="str">
        <f t="shared" si="97"/>
        <v>No</v>
      </c>
      <c r="O1586">
        <v>37.145000000000003</v>
      </c>
      <c r="P1586" t="str">
        <f t="shared" si="98"/>
        <v>Obesity</v>
      </c>
      <c r="Q1586">
        <v>5.32</v>
      </c>
      <c r="R1586" t="str">
        <f t="shared" si="99"/>
        <v>Normal</v>
      </c>
      <c r="S1586" t="s">
        <v>2380</v>
      </c>
      <c r="T1586" t="s">
        <v>2380</v>
      </c>
      <c r="U1586">
        <v>0</v>
      </c>
    </row>
    <row r="1587" spans="1:21" x14ac:dyDescent="0.3">
      <c r="A1587" t="s">
        <v>786</v>
      </c>
      <c r="B1587">
        <v>30.8</v>
      </c>
      <c r="C1587">
        <v>5.83</v>
      </c>
      <c r="D1587" t="s">
        <v>2381</v>
      </c>
      <c r="E1587" t="s">
        <v>2380</v>
      </c>
      <c r="F1587" t="s">
        <v>2380</v>
      </c>
      <c r="G1587">
        <v>0</v>
      </c>
      <c r="H1587" t="s">
        <v>2380</v>
      </c>
      <c r="L1587" t="s">
        <v>786</v>
      </c>
      <c r="M1587" t="str">
        <f t="shared" si="96"/>
        <v>Yes</v>
      </c>
      <c r="N1587" t="str">
        <f t="shared" si="97"/>
        <v>No</v>
      </c>
      <c r="O1587">
        <v>30.8</v>
      </c>
      <c r="P1587" t="str">
        <f t="shared" si="98"/>
        <v>Obesity</v>
      </c>
      <c r="Q1587">
        <v>5.83</v>
      </c>
      <c r="R1587" t="str">
        <f t="shared" si="99"/>
        <v>Prediabetes</v>
      </c>
      <c r="S1587" t="s">
        <v>2380</v>
      </c>
      <c r="T1587" t="s">
        <v>2380</v>
      </c>
      <c r="U1587">
        <v>0</v>
      </c>
    </row>
    <row r="1588" spans="1:21" x14ac:dyDescent="0.3">
      <c r="A1588" t="s">
        <v>785</v>
      </c>
      <c r="B1588">
        <v>29.5</v>
      </c>
      <c r="C1588">
        <v>5.54</v>
      </c>
      <c r="D1588" t="s">
        <v>2381</v>
      </c>
      <c r="E1588" t="s">
        <v>2380</v>
      </c>
      <c r="F1588" t="s">
        <v>2380</v>
      </c>
      <c r="G1588">
        <v>0</v>
      </c>
      <c r="H1588" t="s">
        <v>2380</v>
      </c>
      <c r="L1588" t="s">
        <v>785</v>
      </c>
      <c r="M1588" t="str">
        <f t="shared" si="96"/>
        <v>Yes</v>
      </c>
      <c r="N1588" t="str">
        <f t="shared" si="97"/>
        <v>No</v>
      </c>
      <c r="O1588">
        <v>29.5</v>
      </c>
      <c r="P1588" t="str">
        <f t="shared" si="98"/>
        <v>Over Weight</v>
      </c>
      <c r="Q1588">
        <v>5.54</v>
      </c>
      <c r="R1588" t="str">
        <f t="shared" si="99"/>
        <v>Normal</v>
      </c>
      <c r="S1588" t="s">
        <v>2380</v>
      </c>
      <c r="T1588" t="s">
        <v>2380</v>
      </c>
      <c r="U1588">
        <v>0</v>
      </c>
    </row>
    <row r="1589" spans="1:21" x14ac:dyDescent="0.3">
      <c r="A1589" t="s">
        <v>784</v>
      </c>
      <c r="B1589">
        <v>43.39</v>
      </c>
      <c r="C1589">
        <v>5.85</v>
      </c>
      <c r="D1589" t="s">
        <v>2380</v>
      </c>
      <c r="E1589" t="s">
        <v>2381</v>
      </c>
      <c r="F1589" t="s">
        <v>2380</v>
      </c>
      <c r="G1589">
        <v>1</v>
      </c>
      <c r="H1589" t="s">
        <v>2380</v>
      </c>
      <c r="L1589" t="s">
        <v>784</v>
      </c>
      <c r="M1589" t="str">
        <f t="shared" si="96"/>
        <v>No</v>
      </c>
      <c r="N1589" t="str">
        <f t="shared" si="97"/>
        <v>No</v>
      </c>
      <c r="O1589">
        <v>43.39</v>
      </c>
      <c r="P1589" t="str">
        <f t="shared" si="98"/>
        <v>Obesity</v>
      </c>
      <c r="Q1589">
        <v>5.85</v>
      </c>
      <c r="R1589" t="str">
        <f t="shared" si="99"/>
        <v>Prediabetes</v>
      </c>
      <c r="S1589" t="s">
        <v>2381</v>
      </c>
      <c r="T1589" t="s">
        <v>2380</v>
      </c>
      <c r="U1589">
        <v>1</v>
      </c>
    </row>
    <row r="1590" spans="1:21" x14ac:dyDescent="0.3">
      <c r="A1590" t="s">
        <v>783</v>
      </c>
      <c r="B1590">
        <v>15.08</v>
      </c>
      <c r="C1590">
        <v>4.8499999999999996</v>
      </c>
      <c r="D1590" t="s">
        <v>2381</v>
      </c>
      <c r="E1590" t="s">
        <v>2380</v>
      </c>
      <c r="F1590" t="s">
        <v>2382</v>
      </c>
      <c r="G1590">
        <v>1</v>
      </c>
      <c r="H1590" t="s">
        <v>2380</v>
      </c>
      <c r="L1590" t="s">
        <v>783</v>
      </c>
      <c r="M1590" t="str">
        <f t="shared" si="96"/>
        <v>Yes</v>
      </c>
      <c r="N1590" t="str">
        <f t="shared" si="97"/>
        <v>No</v>
      </c>
      <c r="O1590">
        <v>15.08</v>
      </c>
      <c r="P1590" t="str">
        <f t="shared" si="98"/>
        <v>Under Weight</v>
      </c>
      <c r="Q1590">
        <v>4.8499999999999996</v>
      </c>
      <c r="R1590" t="str">
        <f t="shared" si="99"/>
        <v>Normal</v>
      </c>
      <c r="S1590" t="s">
        <v>2380</v>
      </c>
      <c r="T1590" t="s">
        <v>2382</v>
      </c>
      <c r="U1590">
        <v>1</v>
      </c>
    </row>
    <row r="1591" spans="1:21" x14ac:dyDescent="0.3">
      <c r="A1591" t="s">
        <v>782</v>
      </c>
      <c r="B1591">
        <v>20.48</v>
      </c>
      <c r="C1591">
        <v>11.09</v>
      </c>
      <c r="D1591" t="s">
        <v>2380</v>
      </c>
      <c r="E1591" t="s">
        <v>2380</v>
      </c>
      <c r="F1591" t="s">
        <v>2380</v>
      </c>
      <c r="G1591">
        <v>0</v>
      </c>
      <c r="H1591" t="s">
        <v>2380</v>
      </c>
      <c r="L1591" t="s">
        <v>782</v>
      </c>
      <c r="M1591" t="str">
        <f t="shared" si="96"/>
        <v>No</v>
      </c>
      <c r="N1591" t="str">
        <f t="shared" si="97"/>
        <v>No</v>
      </c>
      <c r="O1591">
        <v>20.48</v>
      </c>
      <c r="P1591" t="str">
        <f t="shared" si="98"/>
        <v>Normal Weight</v>
      </c>
      <c r="Q1591">
        <v>11.09</v>
      </c>
      <c r="R1591" t="str">
        <f t="shared" si="99"/>
        <v>Diabetes</v>
      </c>
      <c r="S1591" t="s">
        <v>2380</v>
      </c>
      <c r="T1591" t="s">
        <v>2380</v>
      </c>
      <c r="U1591">
        <v>0</v>
      </c>
    </row>
    <row r="1592" spans="1:21" x14ac:dyDescent="0.3">
      <c r="A1592" t="s">
        <v>781</v>
      </c>
      <c r="B1592">
        <v>34.450000000000003</v>
      </c>
      <c r="C1592">
        <v>5.58</v>
      </c>
      <c r="D1592" t="s">
        <v>2381</v>
      </c>
      <c r="E1592" t="s">
        <v>2380</v>
      </c>
      <c r="F1592" t="s">
        <v>2380</v>
      </c>
      <c r="G1592">
        <v>0</v>
      </c>
      <c r="H1592" t="s">
        <v>2380</v>
      </c>
      <c r="L1592" t="s">
        <v>781</v>
      </c>
      <c r="M1592" t="str">
        <f t="shared" si="96"/>
        <v>Yes</v>
      </c>
      <c r="N1592" t="str">
        <f t="shared" si="97"/>
        <v>No</v>
      </c>
      <c r="O1592">
        <v>34.450000000000003</v>
      </c>
      <c r="P1592" t="str">
        <f t="shared" si="98"/>
        <v>Obesity</v>
      </c>
      <c r="Q1592">
        <v>5.58</v>
      </c>
      <c r="R1592" t="str">
        <f t="shared" si="99"/>
        <v>Normal</v>
      </c>
      <c r="S1592" t="s">
        <v>2380</v>
      </c>
      <c r="T1592" t="s">
        <v>2380</v>
      </c>
      <c r="U1592">
        <v>0</v>
      </c>
    </row>
    <row r="1593" spans="1:21" x14ac:dyDescent="0.3">
      <c r="A1593" t="s">
        <v>780</v>
      </c>
      <c r="B1593">
        <v>34.21</v>
      </c>
      <c r="C1593">
        <v>9.7200000000000006</v>
      </c>
      <c r="D1593" t="s">
        <v>2381</v>
      </c>
      <c r="E1593" t="s">
        <v>2380</v>
      </c>
      <c r="F1593" t="s">
        <v>2380</v>
      </c>
      <c r="G1593">
        <v>0</v>
      </c>
      <c r="H1593" t="s">
        <v>2380</v>
      </c>
      <c r="L1593" t="s">
        <v>780</v>
      </c>
      <c r="M1593" t="str">
        <f t="shared" si="96"/>
        <v>Yes</v>
      </c>
      <c r="N1593" t="str">
        <f t="shared" si="97"/>
        <v>No</v>
      </c>
      <c r="O1593">
        <v>34.21</v>
      </c>
      <c r="P1593" t="str">
        <f t="shared" si="98"/>
        <v>Obesity</v>
      </c>
      <c r="Q1593">
        <v>9.7200000000000006</v>
      </c>
      <c r="R1593" t="str">
        <f t="shared" si="99"/>
        <v>Diabetes</v>
      </c>
      <c r="S1593" t="s">
        <v>2380</v>
      </c>
      <c r="T1593" t="s">
        <v>2380</v>
      </c>
      <c r="U1593">
        <v>0</v>
      </c>
    </row>
    <row r="1594" spans="1:21" x14ac:dyDescent="0.3">
      <c r="A1594" t="s">
        <v>779</v>
      </c>
      <c r="B1594">
        <v>28.8</v>
      </c>
      <c r="C1594">
        <v>11.41</v>
      </c>
      <c r="D1594" t="s">
        <v>2381</v>
      </c>
      <c r="E1594" t="s">
        <v>2380</v>
      </c>
      <c r="F1594" t="s">
        <v>2380</v>
      </c>
      <c r="G1594">
        <v>0</v>
      </c>
      <c r="H1594" t="s">
        <v>2380</v>
      </c>
      <c r="L1594" t="s">
        <v>779</v>
      </c>
      <c r="M1594" t="str">
        <f t="shared" si="96"/>
        <v>Yes</v>
      </c>
      <c r="N1594" t="str">
        <f t="shared" si="97"/>
        <v>No</v>
      </c>
      <c r="O1594">
        <v>28.8</v>
      </c>
      <c r="P1594" t="str">
        <f t="shared" si="98"/>
        <v>Over Weight</v>
      </c>
      <c r="Q1594">
        <v>11.41</v>
      </c>
      <c r="R1594" t="str">
        <f t="shared" si="99"/>
        <v>Diabetes</v>
      </c>
      <c r="S1594" t="s">
        <v>2380</v>
      </c>
      <c r="T1594" t="s">
        <v>2380</v>
      </c>
      <c r="U1594">
        <v>0</v>
      </c>
    </row>
    <row r="1595" spans="1:21" x14ac:dyDescent="0.3">
      <c r="A1595" t="s">
        <v>778</v>
      </c>
      <c r="B1595">
        <v>31.74</v>
      </c>
      <c r="C1595">
        <v>4.46</v>
      </c>
      <c r="D1595" t="s">
        <v>2380</v>
      </c>
      <c r="E1595" t="s">
        <v>2380</v>
      </c>
      <c r="F1595" t="s">
        <v>2382</v>
      </c>
      <c r="G1595">
        <v>1</v>
      </c>
      <c r="H1595" t="s">
        <v>2380</v>
      </c>
      <c r="L1595" t="s">
        <v>778</v>
      </c>
      <c r="M1595" t="str">
        <f t="shared" si="96"/>
        <v>No</v>
      </c>
      <c r="N1595" t="str">
        <f t="shared" si="97"/>
        <v>No</v>
      </c>
      <c r="O1595">
        <v>31.74</v>
      </c>
      <c r="P1595" t="str">
        <f t="shared" si="98"/>
        <v>Obesity</v>
      </c>
      <c r="Q1595">
        <v>4.46</v>
      </c>
      <c r="R1595" t="str">
        <f t="shared" si="99"/>
        <v>Normal</v>
      </c>
      <c r="S1595" t="s">
        <v>2380</v>
      </c>
      <c r="T1595" t="s">
        <v>2382</v>
      </c>
      <c r="U1595">
        <v>1</v>
      </c>
    </row>
    <row r="1596" spans="1:21" x14ac:dyDescent="0.3">
      <c r="A1596" t="s">
        <v>777</v>
      </c>
      <c r="B1596">
        <v>21.78</v>
      </c>
      <c r="C1596">
        <v>9.31</v>
      </c>
      <c r="D1596" t="s">
        <v>2381</v>
      </c>
      <c r="E1596" t="s">
        <v>2380</v>
      </c>
      <c r="F1596" t="s">
        <v>2380</v>
      </c>
      <c r="G1596">
        <v>0</v>
      </c>
      <c r="H1596" t="s">
        <v>2380</v>
      </c>
      <c r="L1596" t="s">
        <v>777</v>
      </c>
      <c r="M1596" t="str">
        <f t="shared" si="96"/>
        <v>Yes</v>
      </c>
      <c r="N1596" t="str">
        <f t="shared" si="97"/>
        <v>No</v>
      </c>
      <c r="O1596">
        <v>21.78</v>
      </c>
      <c r="P1596" t="str">
        <f t="shared" si="98"/>
        <v>Normal Weight</v>
      </c>
      <c r="Q1596">
        <v>9.31</v>
      </c>
      <c r="R1596" t="str">
        <f t="shared" si="99"/>
        <v>Diabetes</v>
      </c>
      <c r="S1596" t="s">
        <v>2380</v>
      </c>
      <c r="T1596" t="s">
        <v>2380</v>
      </c>
      <c r="U1596">
        <v>0</v>
      </c>
    </row>
    <row r="1597" spans="1:21" x14ac:dyDescent="0.3">
      <c r="A1597" t="s">
        <v>776</v>
      </c>
      <c r="B1597">
        <v>23.75</v>
      </c>
      <c r="C1597">
        <v>5.03</v>
      </c>
      <c r="D1597" t="s">
        <v>2380</v>
      </c>
      <c r="E1597" t="s">
        <v>2380</v>
      </c>
      <c r="F1597" t="s">
        <v>2380</v>
      </c>
      <c r="G1597">
        <v>1</v>
      </c>
      <c r="H1597" t="s">
        <v>2380</v>
      </c>
      <c r="L1597" t="s">
        <v>776</v>
      </c>
      <c r="M1597" t="str">
        <f t="shared" si="96"/>
        <v>No</v>
      </c>
      <c r="N1597" t="str">
        <f t="shared" si="97"/>
        <v>No</v>
      </c>
      <c r="O1597">
        <v>23.75</v>
      </c>
      <c r="P1597" t="str">
        <f t="shared" si="98"/>
        <v>Normal Weight</v>
      </c>
      <c r="Q1597">
        <v>5.03</v>
      </c>
      <c r="R1597" t="str">
        <f t="shared" si="99"/>
        <v>Normal</v>
      </c>
      <c r="S1597" t="s">
        <v>2380</v>
      </c>
      <c r="T1597" t="s">
        <v>2380</v>
      </c>
      <c r="U1597">
        <v>1</v>
      </c>
    </row>
    <row r="1598" spans="1:21" x14ac:dyDescent="0.3">
      <c r="A1598" t="s">
        <v>775</v>
      </c>
      <c r="B1598">
        <v>33.21</v>
      </c>
      <c r="C1598">
        <v>5.07</v>
      </c>
      <c r="D1598" t="s">
        <v>2381</v>
      </c>
      <c r="E1598" t="s">
        <v>2380</v>
      </c>
      <c r="F1598" t="s">
        <v>2380</v>
      </c>
      <c r="G1598">
        <v>1</v>
      </c>
      <c r="H1598" t="s">
        <v>2380</v>
      </c>
      <c r="L1598" t="s">
        <v>775</v>
      </c>
      <c r="M1598" t="str">
        <f t="shared" si="96"/>
        <v>Yes</v>
      </c>
      <c r="N1598" t="str">
        <f t="shared" si="97"/>
        <v>No</v>
      </c>
      <c r="O1598">
        <v>33.21</v>
      </c>
      <c r="P1598" t="str">
        <f t="shared" si="98"/>
        <v>Obesity</v>
      </c>
      <c r="Q1598">
        <v>5.07</v>
      </c>
      <c r="R1598" t="str">
        <f t="shared" si="99"/>
        <v>Normal</v>
      </c>
      <c r="S1598" t="s">
        <v>2380</v>
      </c>
      <c r="T1598" t="s">
        <v>2380</v>
      </c>
      <c r="U1598">
        <v>1</v>
      </c>
    </row>
    <row r="1599" spans="1:21" x14ac:dyDescent="0.3">
      <c r="A1599" t="s">
        <v>774</v>
      </c>
      <c r="B1599">
        <v>17.7</v>
      </c>
      <c r="C1599">
        <v>10.42</v>
      </c>
      <c r="D1599" t="s">
        <v>2381</v>
      </c>
      <c r="E1599" t="s">
        <v>2380</v>
      </c>
      <c r="F1599" t="s">
        <v>2380</v>
      </c>
      <c r="G1599">
        <v>2</v>
      </c>
      <c r="H1599" t="s">
        <v>2380</v>
      </c>
      <c r="L1599" t="s">
        <v>774</v>
      </c>
      <c r="M1599" t="str">
        <f t="shared" si="96"/>
        <v>Yes</v>
      </c>
      <c r="N1599" t="str">
        <f t="shared" si="97"/>
        <v>No</v>
      </c>
      <c r="O1599">
        <v>17.7</v>
      </c>
      <c r="P1599" t="str">
        <f t="shared" si="98"/>
        <v>Under Weight</v>
      </c>
      <c r="Q1599">
        <v>10.42</v>
      </c>
      <c r="R1599" t="str">
        <f t="shared" si="99"/>
        <v>Diabetes</v>
      </c>
      <c r="S1599" t="s">
        <v>2380</v>
      </c>
      <c r="T1599" t="s">
        <v>2380</v>
      </c>
      <c r="U1599">
        <v>2</v>
      </c>
    </row>
    <row r="1600" spans="1:21" x14ac:dyDescent="0.3">
      <c r="A1600" t="s">
        <v>773</v>
      </c>
      <c r="B1600">
        <v>17.2</v>
      </c>
      <c r="C1600">
        <v>6.45</v>
      </c>
      <c r="D1600" t="s">
        <v>2380</v>
      </c>
      <c r="E1600" t="s">
        <v>2380</v>
      </c>
      <c r="F1600" t="s">
        <v>2380</v>
      </c>
      <c r="G1600">
        <v>2</v>
      </c>
      <c r="H1600" t="s">
        <v>2380</v>
      </c>
      <c r="L1600" t="s">
        <v>773</v>
      </c>
      <c r="M1600" t="str">
        <f t="shared" si="96"/>
        <v>No</v>
      </c>
      <c r="N1600" t="str">
        <f t="shared" si="97"/>
        <v>No</v>
      </c>
      <c r="O1600">
        <v>17.2</v>
      </c>
      <c r="P1600" t="str">
        <f t="shared" si="98"/>
        <v>Under Weight</v>
      </c>
      <c r="Q1600">
        <v>6.45</v>
      </c>
      <c r="R1600" t="str">
        <f t="shared" si="99"/>
        <v>Prediabetes</v>
      </c>
      <c r="S1600" t="s">
        <v>2380</v>
      </c>
      <c r="T1600" t="s">
        <v>2380</v>
      </c>
      <c r="U1600">
        <v>2</v>
      </c>
    </row>
    <row r="1601" spans="1:21" x14ac:dyDescent="0.3">
      <c r="A1601" t="s">
        <v>772</v>
      </c>
      <c r="B1601">
        <v>19.21</v>
      </c>
      <c r="C1601">
        <v>5.52</v>
      </c>
      <c r="D1601" t="s">
        <v>2380</v>
      </c>
      <c r="E1601" t="s">
        <v>2380</v>
      </c>
      <c r="F1601" t="s">
        <v>2380</v>
      </c>
      <c r="G1601">
        <v>2</v>
      </c>
      <c r="H1601" t="s">
        <v>2380</v>
      </c>
      <c r="L1601" t="s">
        <v>772</v>
      </c>
      <c r="M1601" t="str">
        <f t="shared" si="96"/>
        <v>No</v>
      </c>
      <c r="N1601" t="str">
        <f t="shared" si="97"/>
        <v>No</v>
      </c>
      <c r="O1601">
        <v>19.21</v>
      </c>
      <c r="P1601" t="str">
        <f t="shared" si="98"/>
        <v>Normal Weight</v>
      </c>
      <c r="Q1601">
        <v>5.52</v>
      </c>
      <c r="R1601" t="str">
        <f t="shared" si="99"/>
        <v>Normal</v>
      </c>
      <c r="S1601" t="s">
        <v>2380</v>
      </c>
      <c r="T1601" t="s">
        <v>2380</v>
      </c>
      <c r="U1601">
        <v>2</v>
      </c>
    </row>
    <row r="1602" spans="1:21" x14ac:dyDescent="0.3">
      <c r="A1602" t="s">
        <v>771</v>
      </c>
      <c r="B1602">
        <v>23.2</v>
      </c>
      <c r="C1602">
        <v>4.41</v>
      </c>
      <c r="D1602" t="s">
        <v>2380</v>
      </c>
      <c r="E1602" t="s">
        <v>2380</v>
      </c>
      <c r="F1602" t="s">
        <v>2382</v>
      </c>
      <c r="G1602">
        <v>1</v>
      </c>
      <c r="H1602" t="s">
        <v>2380</v>
      </c>
      <c r="L1602" t="s">
        <v>771</v>
      </c>
      <c r="M1602" t="str">
        <f t="shared" si="96"/>
        <v>No</v>
      </c>
      <c r="N1602" t="str">
        <f t="shared" si="97"/>
        <v>No</v>
      </c>
      <c r="O1602">
        <v>23.2</v>
      </c>
      <c r="P1602" t="str">
        <f t="shared" si="98"/>
        <v>Normal Weight</v>
      </c>
      <c r="Q1602">
        <v>4.41</v>
      </c>
      <c r="R1602" t="str">
        <f t="shared" si="99"/>
        <v>Normal</v>
      </c>
      <c r="S1602" t="s">
        <v>2380</v>
      </c>
      <c r="T1602" t="s">
        <v>2382</v>
      </c>
      <c r="U1602">
        <v>1</v>
      </c>
    </row>
    <row r="1603" spans="1:21" x14ac:dyDescent="0.3">
      <c r="A1603" t="s">
        <v>770</v>
      </c>
      <c r="B1603">
        <v>32.5</v>
      </c>
      <c r="C1603">
        <v>4.6900000000000004</v>
      </c>
      <c r="D1603" t="s">
        <v>2381</v>
      </c>
      <c r="E1603" t="s">
        <v>2380</v>
      </c>
      <c r="F1603" t="s">
        <v>2382</v>
      </c>
      <c r="G1603">
        <v>1</v>
      </c>
      <c r="H1603" t="s">
        <v>2380</v>
      </c>
      <c r="L1603" t="s">
        <v>770</v>
      </c>
      <c r="M1603" t="str">
        <f t="shared" ref="M1603:M1666" si="100">PROPER(D1603)</f>
        <v>Yes</v>
      </c>
      <c r="N1603" t="str">
        <f t="shared" ref="N1603:N1666" si="101">PROPER(H1603)</f>
        <v>No</v>
      </c>
      <c r="O1603">
        <v>32.5</v>
      </c>
      <c r="P1603" t="str">
        <f t="shared" si="98"/>
        <v>Obesity</v>
      </c>
      <c r="Q1603">
        <v>4.6900000000000004</v>
      </c>
      <c r="R1603" t="str">
        <f t="shared" si="99"/>
        <v>Normal</v>
      </c>
      <c r="S1603" t="s">
        <v>2380</v>
      </c>
      <c r="T1603" t="s">
        <v>2382</v>
      </c>
      <c r="U1603">
        <v>1</v>
      </c>
    </row>
    <row r="1604" spans="1:21" x14ac:dyDescent="0.3">
      <c r="A1604" t="s">
        <v>769</v>
      </c>
      <c r="B1604">
        <v>20.9</v>
      </c>
      <c r="C1604">
        <v>6.94</v>
      </c>
      <c r="D1604" t="s">
        <v>2380</v>
      </c>
      <c r="E1604" t="s">
        <v>2380</v>
      </c>
      <c r="F1604" t="s">
        <v>2380</v>
      </c>
      <c r="G1604">
        <v>0</v>
      </c>
      <c r="H1604" t="s">
        <v>2380</v>
      </c>
      <c r="L1604" t="s">
        <v>769</v>
      </c>
      <c r="M1604" t="str">
        <f t="shared" si="100"/>
        <v>No</v>
      </c>
      <c r="N1604" t="str">
        <f t="shared" si="101"/>
        <v>No</v>
      </c>
      <c r="O1604">
        <v>20.9</v>
      </c>
      <c r="P1604" t="str">
        <f t="shared" ref="P1604:P1667" si="102">IF(O1604&lt;18.5,"Under Weight",IF(O1604&lt;25,"Normal Weight",IF(O1604&lt;30,"Over Weight","Obesity")))</f>
        <v>Normal Weight</v>
      </c>
      <c r="Q1604">
        <v>6.94</v>
      </c>
      <c r="R1604" t="str">
        <f t="shared" ref="R1604:R1667" si="103">IF(Q1604&lt;5.7,"Normal",IF(Q1604&lt;6.5,"Prediabetes","Diabetes"))</f>
        <v>Diabetes</v>
      </c>
      <c r="S1604" t="s">
        <v>2380</v>
      </c>
      <c r="T1604" t="s">
        <v>2380</v>
      </c>
      <c r="U1604">
        <v>0</v>
      </c>
    </row>
    <row r="1605" spans="1:21" x14ac:dyDescent="0.3">
      <c r="A1605" t="s">
        <v>768</v>
      </c>
      <c r="B1605">
        <v>19.11</v>
      </c>
      <c r="C1605">
        <v>4.3499999999999996</v>
      </c>
      <c r="D1605" t="s">
        <v>2380</v>
      </c>
      <c r="E1605" t="s">
        <v>2380</v>
      </c>
      <c r="F1605" t="s">
        <v>2380</v>
      </c>
      <c r="G1605">
        <v>2</v>
      </c>
      <c r="H1605" t="s">
        <v>2380</v>
      </c>
      <c r="L1605" t="s">
        <v>768</v>
      </c>
      <c r="M1605" t="str">
        <f t="shared" si="100"/>
        <v>No</v>
      </c>
      <c r="N1605" t="str">
        <f t="shared" si="101"/>
        <v>No</v>
      </c>
      <c r="O1605">
        <v>19.11</v>
      </c>
      <c r="P1605" t="str">
        <f t="shared" si="102"/>
        <v>Normal Weight</v>
      </c>
      <c r="Q1605">
        <v>4.3499999999999996</v>
      </c>
      <c r="R1605" t="str">
        <f t="shared" si="103"/>
        <v>Normal</v>
      </c>
      <c r="S1605" t="s">
        <v>2380</v>
      </c>
      <c r="T1605" t="s">
        <v>2380</v>
      </c>
      <c r="U1605">
        <v>2</v>
      </c>
    </row>
    <row r="1606" spans="1:21" x14ac:dyDescent="0.3">
      <c r="A1606" t="s">
        <v>767</v>
      </c>
      <c r="B1606">
        <v>31.17</v>
      </c>
      <c r="C1606">
        <v>5.28</v>
      </c>
      <c r="D1606" t="s">
        <v>2380</v>
      </c>
      <c r="E1606" t="s">
        <v>2380</v>
      </c>
      <c r="F1606" t="s">
        <v>2380</v>
      </c>
      <c r="G1606">
        <v>1</v>
      </c>
      <c r="H1606" t="s">
        <v>2380</v>
      </c>
      <c r="L1606" t="s">
        <v>767</v>
      </c>
      <c r="M1606" t="str">
        <f t="shared" si="100"/>
        <v>No</v>
      </c>
      <c r="N1606" t="str">
        <f t="shared" si="101"/>
        <v>No</v>
      </c>
      <c r="O1606">
        <v>31.17</v>
      </c>
      <c r="P1606" t="str">
        <f t="shared" si="102"/>
        <v>Obesity</v>
      </c>
      <c r="Q1606">
        <v>5.28</v>
      </c>
      <c r="R1606" t="str">
        <f t="shared" si="103"/>
        <v>Normal</v>
      </c>
      <c r="S1606" t="s">
        <v>2380</v>
      </c>
      <c r="T1606" t="s">
        <v>2380</v>
      </c>
      <c r="U1606">
        <v>1</v>
      </c>
    </row>
    <row r="1607" spans="1:21" x14ac:dyDescent="0.3">
      <c r="A1607" t="s">
        <v>766</v>
      </c>
      <c r="B1607">
        <v>36.08</v>
      </c>
      <c r="C1607">
        <v>4.29</v>
      </c>
      <c r="D1607" t="s">
        <v>2380</v>
      </c>
      <c r="E1607" t="s">
        <v>2380</v>
      </c>
      <c r="F1607" t="s">
        <v>2380</v>
      </c>
      <c r="G1607">
        <v>0</v>
      </c>
      <c r="H1607" t="s">
        <v>2380</v>
      </c>
      <c r="L1607" t="s">
        <v>766</v>
      </c>
      <c r="M1607" t="str">
        <f t="shared" si="100"/>
        <v>No</v>
      </c>
      <c r="N1607" t="str">
        <f t="shared" si="101"/>
        <v>No</v>
      </c>
      <c r="O1607">
        <v>36.08</v>
      </c>
      <c r="P1607" t="str">
        <f t="shared" si="102"/>
        <v>Obesity</v>
      </c>
      <c r="Q1607">
        <v>4.29</v>
      </c>
      <c r="R1607" t="str">
        <f t="shared" si="103"/>
        <v>Normal</v>
      </c>
      <c r="S1607" t="s">
        <v>2380</v>
      </c>
      <c r="T1607" t="s">
        <v>2380</v>
      </c>
      <c r="U1607">
        <v>0</v>
      </c>
    </row>
    <row r="1608" spans="1:21" x14ac:dyDescent="0.3">
      <c r="A1608" t="s">
        <v>765</v>
      </c>
      <c r="B1608">
        <v>28.024999999999999</v>
      </c>
      <c r="C1608">
        <v>5.69</v>
      </c>
      <c r="D1608" t="s">
        <v>2381</v>
      </c>
      <c r="E1608" t="s">
        <v>2380</v>
      </c>
      <c r="F1608" t="s">
        <v>2380</v>
      </c>
      <c r="G1608">
        <v>0</v>
      </c>
      <c r="H1608" t="s">
        <v>2380</v>
      </c>
      <c r="L1608" t="s">
        <v>765</v>
      </c>
      <c r="M1608" t="str">
        <f t="shared" si="100"/>
        <v>Yes</v>
      </c>
      <c r="N1608" t="str">
        <f t="shared" si="101"/>
        <v>No</v>
      </c>
      <c r="O1608">
        <v>28.024999999999999</v>
      </c>
      <c r="P1608" t="str">
        <f t="shared" si="102"/>
        <v>Over Weight</v>
      </c>
      <c r="Q1608">
        <v>5.69</v>
      </c>
      <c r="R1608" t="str">
        <f t="shared" si="103"/>
        <v>Normal</v>
      </c>
      <c r="S1608" t="s">
        <v>2380</v>
      </c>
      <c r="T1608" t="s">
        <v>2380</v>
      </c>
      <c r="U1608">
        <v>0</v>
      </c>
    </row>
    <row r="1609" spans="1:21" x14ac:dyDescent="0.3">
      <c r="A1609" t="s">
        <v>764</v>
      </c>
      <c r="B1609">
        <v>24.32</v>
      </c>
      <c r="C1609">
        <v>5.56</v>
      </c>
      <c r="D1609" t="s">
        <v>2381</v>
      </c>
      <c r="E1609" t="s">
        <v>2380</v>
      </c>
      <c r="F1609" t="s">
        <v>2380</v>
      </c>
      <c r="G1609">
        <v>0</v>
      </c>
      <c r="H1609" t="s">
        <v>2380</v>
      </c>
      <c r="L1609" t="s">
        <v>764</v>
      </c>
      <c r="M1609" t="str">
        <f t="shared" si="100"/>
        <v>Yes</v>
      </c>
      <c r="N1609" t="str">
        <f t="shared" si="101"/>
        <v>No</v>
      </c>
      <c r="O1609">
        <v>24.32</v>
      </c>
      <c r="P1609" t="str">
        <f t="shared" si="102"/>
        <v>Normal Weight</v>
      </c>
      <c r="Q1609">
        <v>5.56</v>
      </c>
      <c r="R1609" t="str">
        <f t="shared" si="103"/>
        <v>Normal</v>
      </c>
      <c r="S1609" t="s">
        <v>2380</v>
      </c>
      <c r="T1609" t="s">
        <v>2380</v>
      </c>
      <c r="U1609">
        <v>0</v>
      </c>
    </row>
    <row r="1610" spans="1:21" x14ac:dyDescent="0.3">
      <c r="A1610" t="s">
        <v>763</v>
      </c>
      <c r="B1610">
        <v>38</v>
      </c>
      <c r="C1610">
        <v>5.41</v>
      </c>
      <c r="D1610" t="s">
        <v>2381</v>
      </c>
      <c r="E1610" t="s">
        <v>2380</v>
      </c>
      <c r="F1610" t="s">
        <v>2380</v>
      </c>
      <c r="G1610">
        <v>1</v>
      </c>
      <c r="H1610" t="s">
        <v>2380</v>
      </c>
      <c r="L1610" t="s">
        <v>763</v>
      </c>
      <c r="M1610" t="str">
        <f t="shared" si="100"/>
        <v>Yes</v>
      </c>
      <c r="N1610" t="str">
        <f t="shared" si="101"/>
        <v>No</v>
      </c>
      <c r="O1610">
        <v>38</v>
      </c>
      <c r="P1610" t="str">
        <f t="shared" si="102"/>
        <v>Obesity</v>
      </c>
      <c r="Q1610">
        <v>5.41</v>
      </c>
      <c r="R1610" t="str">
        <f t="shared" si="103"/>
        <v>Normal</v>
      </c>
      <c r="S1610" t="s">
        <v>2380</v>
      </c>
      <c r="T1610" t="s">
        <v>2380</v>
      </c>
      <c r="U1610">
        <v>1</v>
      </c>
    </row>
    <row r="1611" spans="1:21" x14ac:dyDescent="0.3">
      <c r="A1611" t="s">
        <v>762</v>
      </c>
      <c r="B1611">
        <v>31.6</v>
      </c>
      <c r="C1611">
        <v>10.85</v>
      </c>
      <c r="D1611" t="s">
        <v>2381</v>
      </c>
      <c r="E1611" t="s">
        <v>2380</v>
      </c>
      <c r="F1611" t="s">
        <v>2380</v>
      </c>
      <c r="G1611">
        <v>0</v>
      </c>
      <c r="H1611" t="s">
        <v>2380</v>
      </c>
      <c r="L1611" t="s">
        <v>762</v>
      </c>
      <c r="M1611" t="str">
        <f t="shared" si="100"/>
        <v>Yes</v>
      </c>
      <c r="N1611" t="str">
        <f t="shared" si="101"/>
        <v>No</v>
      </c>
      <c r="O1611">
        <v>31.6</v>
      </c>
      <c r="P1611" t="str">
        <f t="shared" si="102"/>
        <v>Obesity</v>
      </c>
      <c r="Q1611">
        <v>10.85</v>
      </c>
      <c r="R1611" t="str">
        <f t="shared" si="103"/>
        <v>Diabetes</v>
      </c>
      <c r="S1611" t="s">
        <v>2380</v>
      </c>
      <c r="T1611" t="s">
        <v>2380</v>
      </c>
      <c r="U1611">
        <v>0</v>
      </c>
    </row>
    <row r="1612" spans="1:21" x14ac:dyDescent="0.3">
      <c r="A1612" t="s">
        <v>761</v>
      </c>
      <c r="B1612">
        <v>31.02</v>
      </c>
      <c r="C1612">
        <v>11.63</v>
      </c>
      <c r="D1612" t="s">
        <v>2381</v>
      </c>
      <c r="E1612" t="s">
        <v>2380</v>
      </c>
      <c r="F1612" t="s">
        <v>2380</v>
      </c>
      <c r="G1612">
        <v>0</v>
      </c>
      <c r="H1612" t="s">
        <v>2380</v>
      </c>
      <c r="L1612" t="s">
        <v>761</v>
      </c>
      <c r="M1612" t="str">
        <f t="shared" si="100"/>
        <v>Yes</v>
      </c>
      <c r="N1612" t="str">
        <f t="shared" si="101"/>
        <v>No</v>
      </c>
      <c r="O1612">
        <v>31.02</v>
      </c>
      <c r="P1612" t="str">
        <f t="shared" si="102"/>
        <v>Obesity</v>
      </c>
      <c r="Q1612">
        <v>11.63</v>
      </c>
      <c r="R1612" t="str">
        <f t="shared" si="103"/>
        <v>Diabetes</v>
      </c>
      <c r="S1612" t="s">
        <v>2380</v>
      </c>
      <c r="T1612" t="s">
        <v>2380</v>
      </c>
      <c r="U1612">
        <v>0</v>
      </c>
    </row>
    <row r="1613" spans="1:21" x14ac:dyDescent="0.3">
      <c r="A1613" t="s">
        <v>760</v>
      </c>
      <c r="B1613">
        <v>29.26</v>
      </c>
      <c r="C1613">
        <v>5.68</v>
      </c>
      <c r="D1613" t="s">
        <v>2381</v>
      </c>
      <c r="E1613" t="s">
        <v>2380</v>
      </c>
      <c r="F1613" t="s">
        <v>2380</v>
      </c>
      <c r="G1613">
        <v>1</v>
      </c>
      <c r="H1613" t="s">
        <v>2380</v>
      </c>
      <c r="L1613" t="s">
        <v>760</v>
      </c>
      <c r="M1613" t="str">
        <f t="shared" si="100"/>
        <v>Yes</v>
      </c>
      <c r="N1613" t="str">
        <f t="shared" si="101"/>
        <v>No</v>
      </c>
      <c r="O1613">
        <v>29.26</v>
      </c>
      <c r="P1613" t="str">
        <f t="shared" si="102"/>
        <v>Over Weight</v>
      </c>
      <c r="Q1613">
        <v>5.68</v>
      </c>
      <c r="R1613" t="str">
        <f t="shared" si="103"/>
        <v>Normal</v>
      </c>
      <c r="S1613" t="s">
        <v>2380</v>
      </c>
      <c r="T1613" t="s">
        <v>2380</v>
      </c>
      <c r="U1613">
        <v>1</v>
      </c>
    </row>
    <row r="1614" spans="1:21" x14ac:dyDescent="0.3">
      <c r="A1614" t="s">
        <v>759</v>
      </c>
      <c r="B1614">
        <v>15.09</v>
      </c>
      <c r="C1614">
        <v>7.59</v>
      </c>
      <c r="D1614" t="s">
        <v>2381</v>
      </c>
      <c r="E1614" t="s">
        <v>2380</v>
      </c>
      <c r="F1614" t="s">
        <v>2380</v>
      </c>
      <c r="G1614">
        <v>2</v>
      </c>
      <c r="H1614" t="s">
        <v>2380</v>
      </c>
      <c r="L1614" t="s">
        <v>759</v>
      </c>
      <c r="M1614" t="str">
        <f t="shared" si="100"/>
        <v>Yes</v>
      </c>
      <c r="N1614" t="str">
        <f t="shared" si="101"/>
        <v>No</v>
      </c>
      <c r="O1614">
        <v>15.09</v>
      </c>
      <c r="P1614" t="str">
        <f t="shared" si="102"/>
        <v>Under Weight</v>
      </c>
      <c r="Q1614">
        <v>7.59</v>
      </c>
      <c r="R1614" t="str">
        <f t="shared" si="103"/>
        <v>Diabetes</v>
      </c>
      <c r="S1614" t="s">
        <v>2380</v>
      </c>
      <c r="T1614" t="s">
        <v>2380</v>
      </c>
      <c r="U1614">
        <v>2</v>
      </c>
    </row>
    <row r="1615" spans="1:21" x14ac:dyDescent="0.3">
      <c r="A1615" t="s">
        <v>758</v>
      </c>
      <c r="B1615">
        <v>22.63</v>
      </c>
      <c r="C1615">
        <v>5.09</v>
      </c>
      <c r="D1615" t="s">
        <v>2381</v>
      </c>
      <c r="E1615" t="s">
        <v>2380</v>
      </c>
      <c r="F1615" t="s">
        <v>2380</v>
      </c>
      <c r="G1615">
        <v>0</v>
      </c>
      <c r="H1615" t="s">
        <v>2380</v>
      </c>
      <c r="L1615" t="s">
        <v>758</v>
      </c>
      <c r="M1615" t="str">
        <f t="shared" si="100"/>
        <v>Yes</v>
      </c>
      <c r="N1615" t="str">
        <f t="shared" si="101"/>
        <v>No</v>
      </c>
      <c r="O1615">
        <v>22.63</v>
      </c>
      <c r="P1615" t="str">
        <f t="shared" si="102"/>
        <v>Normal Weight</v>
      </c>
      <c r="Q1615">
        <v>5.09</v>
      </c>
      <c r="R1615" t="str">
        <f t="shared" si="103"/>
        <v>Normal</v>
      </c>
      <c r="S1615" t="s">
        <v>2380</v>
      </c>
      <c r="T1615" t="s">
        <v>2380</v>
      </c>
      <c r="U1615">
        <v>0</v>
      </c>
    </row>
    <row r="1616" spans="1:21" x14ac:dyDescent="0.3">
      <c r="A1616" t="s">
        <v>757</v>
      </c>
      <c r="B1616">
        <v>23.46</v>
      </c>
      <c r="C1616">
        <v>4.21</v>
      </c>
      <c r="D1616" t="s">
        <v>2380</v>
      </c>
      <c r="E1616" t="s">
        <v>2380</v>
      </c>
      <c r="F1616" t="s">
        <v>2380</v>
      </c>
      <c r="G1616">
        <v>1</v>
      </c>
      <c r="H1616" t="s">
        <v>2380</v>
      </c>
      <c r="L1616" t="s">
        <v>757</v>
      </c>
      <c r="M1616" t="str">
        <f t="shared" si="100"/>
        <v>No</v>
      </c>
      <c r="N1616" t="str">
        <f t="shared" si="101"/>
        <v>No</v>
      </c>
      <c r="O1616">
        <v>23.46</v>
      </c>
      <c r="P1616" t="str">
        <f t="shared" si="102"/>
        <v>Normal Weight</v>
      </c>
      <c r="Q1616">
        <v>4.21</v>
      </c>
      <c r="R1616" t="str">
        <f t="shared" si="103"/>
        <v>Normal</v>
      </c>
      <c r="S1616" t="s">
        <v>2380</v>
      </c>
      <c r="T1616" t="s">
        <v>2380</v>
      </c>
      <c r="U1616">
        <v>1</v>
      </c>
    </row>
    <row r="1617" spans="1:21" x14ac:dyDescent="0.3">
      <c r="A1617" t="s">
        <v>756</v>
      </c>
      <c r="B1617">
        <v>22.56</v>
      </c>
      <c r="C1617">
        <v>4.34</v>
      </c>
      <c r="D1617" t="s">
        <v>2381</v>
      </c>
      <c r="E1617" t="s">
        <v>2380</v>
      </c>
      <c r="F1617" t="s">
        <v>2380</v>
      </c>
      <c r="G1617">
        <v>0</v>
      </c>
      <c r="H1617" t="s">
        <v>2380</v>
      </c>
      <c r="L1617" t="s">
        <v>756</v>
      </c>
      <c r="M1617" t="str">
        <f t="shared" si="100"/>
        <v>Yes</v>
      </c>
      <c r="N1617" t="str">
        <f t="shared" si="101"/>
        <v>No</v>
      </c>
      <c r="O1617">
        <v>22.56</v>
      </c>
      <c r="P1617" t="str">
        <f t="shared" si="102"/>
        <v>Normal Weight</v>
      </c>
      <c r="Q1617">
        <v>4.34</v>
      </c>
      <c r="R1617" t="str">
        <f t="shared" si="103"/>
        <v>Normal</v>
      </c>
      <c r="S1617" t="s">
        <v>2380</v>
      </c>
      <c r="T1617" t="s">
        <v>2380</v>
      </c>
      <c r="U1617">
        <v>0</v>
      </c>
    </row>
    <row r="1618" spans="1:21" x14ac:dyDescent="0.3">
      <c r="A1618" t="s">
        <v>755</v>
      </c>
      <c r="B1618">
        <v>19.28</v>
      </c>
      <c r="C1618">
        <v>11.85</v>
      </c>
      <c r="D1618" t="s">
        <v>2380</v>
      </c>
      <c r="E1618" t="s">
        <v>2380</v>
      </c>
      <c r="F1618" t="s">
        <v>2380</v>
      </c>
      <c r="G1618">
        <v>2</v>
      </c>
      <c r="H1618" t="s">
        <v>2380</v>
      </c>
      <c r="L1618" t="s">
        <v>755</v>
      </c>
      <c r="M1618" t="str">
        <f t="shared" si="100"/>
        <v>No</v>
      </c>
      <c r="N1618" t="str">
        <f t="shared" si="101"/>
        <v>No</v>
      </c>
      <c r="O1618">
        <v>19.28</v>
      </c>
      <c r="P1618" t="str">
        <f t="shared" si="102"/>
        <v>Normal Weight</v>
      </c>
      <c r="Q1618">
        <v>11.85</v>
      </c>
      <c r="R1618" t="str">
        <f t="shared" si="103"/>
        <v>Diabetes</v>
      </c>
      <c r="S1618" t="s">
        <v>2380</v>
      </c>
      <c r="T1618" t="s">
        <v>2380</v>
      </c>
      <c r="U1618">
        <v>2</v>
      </c>
    </row>
    <row r="1619" spans="1:21" x14ac:dyDescent="0.3">
      <c r="A1619" t="s">
        <v>754</v>
      </c>
      <c r="B1619">
        <v>15.37</v>
      </c>
      <c r="C1619">
        <v>9.61</v>
      </c>
      <c r="D1619" t="s">
        <v>2381</v>
      </c>
      <c r="E1619" t="s">
        <v>2380</v>
      </c>
      <c r="F1619" t="s">
        <v>2380</v>
      </c>
      <c r="G1619">
        <v>2</v>
      </c>
      <c r="H1619" t="s">
        <v>2380</v>
      </c>
      <c r="L1619" t="s">
        <v>754</v>
      </c>
      <c r="M1619" t="str">
        <f t="shared" si="100"/>
        <v>Yes</v>
      </c>
      <c r="N1619" t="str">
        <f t="shared" si="101"/>
        <v>No</v>
      </c>
      <c r="O1619">
        <v>15.37</v>
      </c>
      <c r="P1619" t="str">
        <f t="shared" si="102"/>
        <v>Under Weight</v>
      </c>
      <c r="Q1619">
        <v>9.61</v>
      </c>
      <c r="R1619" t="str">
        <f t="shared" si="103"/>
        <v>Diabetes</v>
      </c>
      <c r="S1619" t="s">
        <v>2380</v>
      </c>
      <c r="T1619" t="s">
        <v>2380</v>
      </c>
      <c r="U1619">
        <v>2</v>
      </c>
    </row>
    <row r="1620" spans="1:21" x14ac:dyDescent="0.3">
      <c r="A1620" t="s">
        <v>753</v>
      </c>
      <c r="B1620">
        <v>18.71</v>
      </c>
      <c r="C1620">
        <v>5.29</v>
      </c>
      <c r="D1620" t="s">
        <v>2381</v>
      </c>
      <c r="E1620" t="s">
        <v>2380</v>
      </c>
      <c r="F1620" t="s">
        <v>2380</v>
      </c>
      <c r="G1620">
        <v>0</v>
      </c>
      <c r="H1620" t="s">
        <v>2380</v>
      </c>
      <c r="L1620" t="s">
        <v>753</v>
      </c>
      <c r="M1620" t="str">
        <f t="shared" si="100"/>
        <v>Yes</v>
      </c>
      <c r="N1620" t="str">
        <f t="shared" si="101"/>
        <v>No</v>
      </c>
      <c r="O1620">
        <v>18.71</v>
      </c>
      <c r="P1620" t="str">
        <f t="shared" si="102"/>
        <v>Normal Weight</v>
      </c>
      <c r="Q1620">
        <v>5.29</v>
      </c>
      <c r="R1620" t="str">
        <f t="shared" si="103"/>
        <v>Normal</v>
      </c>
      <c r="S1620" t="s">
        <v>2380</v>
      </c>
      <c r="T1620" t="s">
        <v>2380</v>
      </c>
      <c r="U1620">
        <v>0</v>
      </c>
    </row>
    <row r="1621" spans="1:21" x14ac:dyDescent="0.3">
      <c r="A1621" t="s">
        <v>752</v>
      </c>
      <c r="B1621">
        <v>20.61</v>
      </c>
      <c r="C1621">
        <v>6.89</v>
      </c>
      <c r="D1621" t="s">
        <v>2380</v>
      </c>
      <c r="E1621" t="s">
        <v>2380</v>
      </c>
      <c r="F1621" t="s">
        <v>2380</v>
      </c>
      <c r="G1621">
        <v>0</v>
      </c>
      <c r="H1621" t="s">
        <v>2380</v>
      </c>
      <c r="L1621" t="s">
        <v>752</v>
      </c>
      <c r="M1621" t="str">
        <f t="shared" si="100"/>
        <v>No</v>
      </c>
      <c r="N1621" t="str">
        <f t="shared" si="101"/>
        <v>No</v>
      </c>
      <c r="O1621">
        <v>20.61</v>
      </c>
      <c r="P1621" t="str">
        <f t="shared" si="102"/>
        <v>Normal Weight</v>
      </c>
      <c r="Q1621">
        <v>6.89</v>
      </c>
      <c r="R1621" t="str">
        <f t="shared" si="103"/>
        <v>Diabetes</v>
      </c>
      <c r="S1621" t="s">
        <v>2380</v>
      </c>
      <c r="T1621" t="s">
        <v>2380</v>
      </c>
      <c r="U1621">
        <v>0</v>
      </c>
    </row>
    <row r="1622" spans="1:21" x14ac:dyDescent="0.3">
      <c r="A1622" t="s">
        <v>751</v>
      </c>
      <c r="B1622">
        <v>15.99</v>
      </c>
      <c r="C1622">
        <v>4.57</v>
      </c>
      <c r="D1622" t="s">
        <v>2381</v>
      </c>
      <c r="E1622" t="s">
        <v>2380</v>
      </c>
      <c r="F1622" t="s">
        <v>2382</v>
      </c>
      <c r="G1622">
        <v>1</v>
      </c>
      <c r="H1622" t="s">
        <v>2380</v>
      </c>
      <c r="L1622" t="s">
        <v>751</v>
      </c>
      <c r="M1622" t="str">
        <f t="shared" si="100"/>
        <v>Yes</v>
      </c>
      <c r="N1622" t="str">
        <f t="shared" si="101"/>
        <v>No</v>
      </c>
      <c r="O1622">
        <v>15.99</v>
      </c>
      <c r="P1622" t="str">
        <f t="shared" si="102"/>
        <v>Under Weight</v>
      </c>
      <c r="Q1622">
        <v>4.57</v>
      </c>
      <c r="R1622" t="str">
        <f t="shared" si="103"/>
        <v>Normal</v>
      </c>
      <c r="S1622" t="s">
        <v>2380</v>
      </c>
      <c r="T1622" t="s">
        <v>2382</v>
      </c>
      <c r="U1622">
        <v>1</v>
      </c>
    </row>
    <row r="1623" spans="1:21" x14ac:dyDescent="0.3">
      <c r="A1623" t="s">
        <v>750</v>
      </c>
      <c r="B1623">
        <v>33.155000000000001</v>
      </c>
      <c r="C1623">
        <v>4.32</v>
      </c>
      <c r="D1623" t="s">
        <v>2380</v>
      </c>
      <c r="E1623" t="s">
        <v>2380</v>
      </c>
      <c r="F1623" t="s">
        <v>2380</v>
      </c>
      <c r="G1623">
        <v>0</v>
      </c>
      <c r="H1623" t="s">
        <v>2380</v>
      </c>
      <c r="L1623" t="s">
        <v>750</v>
      </c>
      <c r="M1623" t="str">
        <f t="shared" si="100"/>
        <v>No</v>
      </c>
      <c r="N1623" t="str">
        <f t="shared" si="101"/>
        <v>No</v>
      </c>
      <c r="O1623">
        <v>33.155000000000001</v>
      </c>
      <c r="P1623" t="str">
        <f t="shared" si="102"/>
        <v>Obesity</v>
      </c>
      <c r="Q1623">
        <v>4.32</v>
      </c>
      <c r="R1623" t="str">
        <f t="shared" si="103"/>
        <v>Normal</v>
      </c>
      <c r="S1623" t="s">
        <v>2380</v>
      </c>
      <c r="T1623" t="s">
        <v>2380</v>
      </c>
      <c r="U1623">
        <v>0</v>
      </c>
    </row>
    <row r="1624" spans="1:21" x14ac:dyDescent="0.3">
      <c r="A1624" t="s">
        <v>749</v>
      </c>
      <c r="B1624">
        <v>26.22</v>
      </c>
      <c r="C1624">
        <v>5.57</v>
      </c>
      <c r="D1624" t="s">
        <v>2381</v>
      </c>
      <c r="E1624" t="s">
        <v>2380</v>
      </c>
      <c r="F1624" t="s">
        <v>2382</v>
      </c>
      <c r="G1624">
        <v>1</v>
      </c>
      <c r="H1624" t="s">
        <v>2380</v>
      </c>
      <c r="L1624" t="s">
        <v>749</v>
      </c>
      <c r="M1624" t="str">
        <f t="shared" si="100"/>
        <v>Yes</v>
      </c>
      <c r="N1624" t="str">
        <f t="shared" si="101"/>
        <v>No</v>
      </c>
      <c r="O1624">
        <v>26.22</v>
      </c>
      <c r="P1624" t="str">
        <f t="shared" si="102"/>
        <v>Over Weight</v>
      </c>
      <c r="Q1624">
        <v>5.57</v>
      </c>
      <c r="R1624" t="str">
        <f t="shared" si="103"/>
        <v>Normal</v>
      </c>
      <c r="S1624" t="s">
        <v>2380</v>
      </c>
      <c r="T1624" t="s">
        <v>2382</v>
      </c>
      <c r="U1624">
        <v>1</v>
      </c>
    </row>
    <row r="1625" spans="1:21" x14ac:dyDescent="0.3">
      <c r="A1625" t="s">
        <v>748</v>
      </c>
      <c r="B1625">
        <v>21.85</v>
      </c>
      <c r="C1625">
        <v>5.26</v>
      </c>
      <c r="D1625" t="s">
        <v>2381</v>
      </c>
      <c r="E1625" t="s">
        <v>2380</v>
      </c>
      <c r="F1625" t="s">
        <v>2382</v>
      </c>
      <c r="G1625">
        <v>1</v>
      </c>
      <c r="H1625" t="s">
        <v>2380</v>
      </c>
      <c r="L1625" t="s">
        <v>748</v>
      </c>
      <c r="M1625" t="str">
        <f t="shared" si="100"/>
        <v>Yes</v>
      </c>
      <c r="N1625" t="str">
        <f t="shared" si="101"/>
        <v>No</v>
      </c>
      <c r="O1625">
        <v>21.85</v>
      </c>
      <c r="P1625" t="str">
        <f t="shared" si="102"/>
        <v>Normal Weight</v>
      </c>
      <c r="Q1625">
        <v>5.26</v>
      </c>
      <c r="R1625" t="str">
        <f t="shared" si="103"/>
        <v>Normal</v>
      </c>
      <c r="S1625" t="s">
        <v>2380</v>
      </c>
      <c r="T1625" t="s">
        <v>2382</v>
      </c>
      <c r="U1625">
        <v>1</v>
      </c>
    </row>
    <row r="1626" spans="1:21" x14ac:dyDescent="0.3">
      <c r="A1626" t="s">
        <v>747</v>
      </c>
      <c r="B1626">
        <v>30.495000000000001</v>
      </c>
      <c r="C1626">
        <v>6.25</v>
      </c>
      <c r="D1626" t="s">
        <v>2380</v>
      </c>
      <c r="E1626" t="s">
        <v>2380</v>
      </c>
      <c r="F1626" t="s">
        <v>2380</v>
      </c>
      <c r="G1626">
        <v>0</v>
      </c>
      <c r="H1626" t="s">
        <v>2380</v>
      </c>
      <c r="L1626" t="s">
        <v>747</v>
      </c>
      <c r="M1626" t="str">
        <f t="shared" si="100"/>
        <v>No</v>
      </c>
      <c r="N1626" t="str">
        <f t="shared" si="101"/>
        <v>No</v>
      </c>
      <c r="O1626">
        <v>30.495000000000001</v>
      </c>
      <c r="P1626" t="str">
        <f t="shared" si="102"/>
        <v>Obesity</v>
      </c>
      <c r="Q1626">
        <v>6.25</v>
      </c>
      <c r="R1626" t="str">
        <f t="shared" si="103"/>
        <v>Prediabetes</v>
      </c>
      <c r="S1626" t="s">
        <v>2380</v>
      </c>
      <c r="T1626" t="s">
        <v>2380</v>
      </c>
      <c r="U1626">
        <v>0</v>
      </c>
    </row>
    <row r="1627" spans="1:21" x14ac:dyDescent="0.3">
      <c r="A1627" t="s">
        <v>746</v>
      </c>
      <c r="B1627">
        <v>34.104999999999997</v>
      </c>
      <c r="C1627">
        <v>5.67</v>
      </c>
      <c r="D1627" t="s">
        <v>2381</v>
      </c>
      <c r="E1627" t="s">
        <v>2380</v>
      </c>
      <c r="F1627" t="s">
        <v>2380</v>
      </c>
      <c r="G1627">
        <v>0</v>
      </c>
      <c r="H1627" t="s">
        <v>2380</v>
      </c>
      <c r="L1627" t="s">
        <v>746</v>
      </c>
      <c r="M1627" t="str">
        <f t="shared" si="100"/>
        <v>Yes</v>
      </c>
      <c r="N1627" t="str">
        <f t="shared" si="101"/>
        <v>No</v>
      </c>
      <c r="O1627">
        <v>34.104999999999997</v>
      </c>
      <c r="P1627" t="str">
        <f t="shared" si="102"/>
        <v>Obesity</v>
      </c>
      <c r="Q1627">
        <v>5.67</v>
      </c>
      <c r="R1627" t="str">
        <f t="shared" si="103"/>
        <v>Normal</v>
      </c>
      <c r="S1627" t="s">
        <v>2380</v>
      </c>
      <c r="T1627" t="s">
        <v>2380</v>
      </c>
      <c r="U1627">
        <v>0</v>
      </c>
    </row>
    <row r="1628" spans="1:21" x14ac:dyDescent="0.3">
      <c r="A1628" t="s">
        <v>745</v>
      </c>
      <c r="B1628">
        <v>32.770000000000003</v>
      </c>
      <c r="C1628">
        <v>4.42</v>
      </c>
      <c r="D1628" t="s">
        <v>2381</v>
      </c>
      <c r="E1628" t="s">
        <v>2380</v>
      </c>
      <c r="F1628" t="s">
        <v>2380</v>
      </c>
      <c r="G1628">
        <v>1</v>
      </c>
      <c r="H1628" t="s">
        <v>2380</v>
      </c>
      <c r="L1628" t="s">
        <v>745</v>
      </c>
      <c r="M1628" t="str">
        <f t="shared" si="100"/>
        <v>Yes</v>
      </c>
      <c r="N1628" t="str">
        <f t="shared" si="101"/>
        <v>No</v>
      </c>
      <c r="O1628">
        <v>32.770000000000003</v>
      </c>
      <c r="P1628" t="str">
        <f t="shared" si="102"/>
        <v>Obesity</v>
      </c>
      <c r="Q1628">
        <v>4.42</v>
      </c>
      <c r="R1628" t="str">
        <f t="shared" si="103"/>
        <v>Normal</v>
      </c>
      <c r="S1628" t="s">
        <v>2380</v>
      </c>
      <c r="T1628" t="s">
        <v>2380</v>
      </c>
      <c r="U1628">
        <v>1</v>
      </c>
    </row>
    <row r="1629" spans="1:21" x14ac:dyDescent="0.3">
      <c r="A1629" t="s">
        <v>744</v>
      </c>
      <c r="B1629">
        <v>16.850000000000001</v>
      </c>
      <c r="C1629">
        <v>11.75</v>
      </c>
      <c r="D1629" t="s">
        <v>2381</v>
      </c>
      <c r="E1629" t="s">
        <v>2380</v>
      </c>
      <c r="F1629" t="s">
        <v>2380</v>
      </c>
      <c r="G1629">
        <v>2</v>
      </c>
      <c r="H1629" t="s">
        <v>2380</v>
      </c>
      <c r="L1629" t="s">
        <v>744</v>
      </c>
      <c r="M1629" t="str">
        <f t="shared" si="100"/>
        <v>Yes</v>
      </c>
      <c r="N1629" t="str">
        <f t="shared" si="101"/>
        <v>No</v>
      </c>
      <c r="O1629">
        <v>16.850000000000001</v>
      </c>
      <c r="P1629" t="str">
        <f t="shared" si="102"/>
        <v>Under Weight</v>
      </c>
      <c r="Q1629">
        <v>11.75</v>
      </c>
      <c r="R1629" t="str">
        <f t="shared" si="103"/>
        <v>Diabetes</v>
      </c>
      <c r="S1629" t="s">
        <v>2380</v>
      </c>
      <c r="T1629" t="s">
        <v>2380</v>
      </c>
      <c r="U1629">
        <v>2</v>
      </c>
    </row>
    <row r="1630" spans="1:21" x14ac:dyDescent="0.3">
      <c r="A1630" t="s">
        <v>743</v>
      </c>
      <c r="B1630">
        <v>34.700000000000003</v>
      </c>
      <c r="C1630">
        <v>6.06</v>
      </c>
      <c r="D1630" t="s">
        <v>2380</v>
      </c>
      <c r="E1630" t="s">
        <v>2380</v>
      </c>
      <c r="F1630" t="s">
        <v>2380</v>
      </c>
      <c r="G1630">
        <v>1</v>
      </c>
      <c r="H1630" t="s">
        <v>2380</v>
      </c>
      <c r="L1630" t="s">
        <v>743</v>
      </c>
      <c r="M1630" t="str">
        <f t="shared" si="100"/>
        <v>No</v>
      </c>
      <c r="N1630" t="str">
        <f t="shared" si="101"/>
        <v>No</v>
      </c>
      <c r="O1630">
        <v>34.700000000000003</v>
      </c>
      <c r="P1630" t="str">
        <f t="shared" si="102"/>
        <v>Obesity</v>
      </c>
      <c r="Q1630">
        <v>6.06</v>
      </c>
      <c r="R1630" t="str">
        <f t="shared" si="103"/>
        <v>Prediabetes</v>
      </c>
      <c r="S1630" t="s">
        <v>2380</v>
      </c>
      <c r="T1630" t="s">
        <v>2380</v>
      </c>
      <c r="U1630">
        <v>1</v>
      </c>
    </row>
    <row r="1631" spans="1:21" x14ac:dyDescent="0.3">
      <c r="A1631" t="s">
        <v>742</v>
      </c>
      <c r="B1631">
        <v>37.049999999999997</v>
      </c>
      <c r="C1631">
        <v>5.48</v>
      </c>
      <c r="D1631" t="s">
        <v>2380</v>
      </c>
      <c r="E1631" t="s">
        <v>2380</v>
      </c>
      <c r="F1631" t="s">
        <v>2380</v>
      </c>
      <c r="G1631">
        <v>1</v>
      </c>
      <c r="H1631" t="s">
        <v>2380</v>
      </c>
      <c r="L1631" t="s">
        <v>742</v>
      </c>
      <c r="M1631" t="str">
        <f t="shared" si="100"/>
        <v>No</v>
      </c>
      <c r="N1631" t="str">
        <f t="shared" si="101"/>
        <v>No</v>
      </c>
      <c r="O1631">
        <v>37.049999999999997</v>
      </c>
      <c r="P1631" t="str">
        <f t="shared" si="102"/>
        <v>Obesity</v>
      </c>
      <c r="Q1631">
        <v>5.48</v>
      </c>
      <c r="R1631" t="str">
        <f t="shared" si="103"/>
        <v>Normal</v>
      </c>
      <c r="S1631" t="s">
        <v>2380</v>
      </c>
      <c r="T1631" t="s">
        <v>2380</v>
      </c>
      <c r="U1631">
        <v>1</v>
      </c>
    </row>
    <row r="1632" spans="1:21" x14ac:dyDescent="0.3">
      <c r="A1632" t="s">
        <v>741</v>
      </c>
      <c r="B1632">
        <v>18.78</v>
      </c>
      <c r="C1632">
        <v>4.45</v>
      </c>
      <c r="D1632" t="s">
        <v>2380</v>
      </c>
      <c r="E1632" t="s">
        <v>2380</v>
      </c>
      <c r="F1632" t="s">
        <v>2382</v>
      </c>
      <c r="G1632">
        <v>1</v>
      </c>
      <c r="H1632" t="s">
        <v>2380</v>
      </c>
      <c r="L1632" t="s">
        <v>741</v>
      </c>
      <c r="M1632" t="str">
        <f t="shared" si="100"/>
        <v>No</v>
      </c>
      <c r="N1632" t="str">
        <f t="shared" si="101"/>
        <v>No</v>
      </c>
      <c r="O1632">
        <v>18.78</v>
      </c>
      <c r="P1632" t="str">
        <f t="shared" si="102"/>
        <v>Normal Weight</v>
      </c>
      <c r="Q1632">
        <v>4.45</v>
      </c>
      <c r="R1632" t="str">
        <f t="shared" si="103"/>
        <v>Normal</v>
      </c>
      <c r="S1632" t="s">
        <v>2380</v>
      </c>
      <c r="T1632" t="s">
        <v>2382</v>
      </c>
      <c r="U1632">
        <v>1</v>
      </c>
    </row>
    <row r="1633" spans="1:21" x14ac:dyDescent="0.3">
      <c r="A1633" t="s">
        <v>740</v>
      </c>
      <c r="B1633">
        <v>28.024999999999999</v>
      </c>
      <c r="C1633">
        <v>5</v>
      </c>
      <c r="D1633" t="s">
        <v>2380</v>
      </c>
      <c r="E1633" t="s">
        <v>2380</v>
      </c>
      <c r="F1633" t="s">
        <v>2380</v>
      </c>
      <c r="G1633">
        <v>1</v>
      </c>
      <c r="H1633" t="s">
        <v>2380</v>
      </c>
      <c r="L1633" t="s">
        <v>740</v>
      </c>
      <c r="M1633" t="str">
        <f t="shared" si="100"/>
        <v>No</v>
      </c>
      <c r="N1633" t="str">
        <f t="shared" si="101"/>
        <v>No</v>
      </c>
      <c r="O1633">
        <v>28.024999999999999</v>
      </c>
      <c r="P1633" t="str">
        <f t="shared" si="102"/>
        <v>Over Weight</v>
      </c>
      <c r="Q1633">
        <v>5</v>
      </c>
      <c r="R1633" t="str">
        <f t="shared" si="103"/>
        <v>Normal</v>
      </c>
      <c r="S1633" t="s">
        <v>2380</v>
      </c>
      <c r="T1633" t="s">
        <v>2380</v>
      </c>
      <c r="U1633">
        <v>1</v>
      </c>
    </row>
    <row r="1634" spans="1:21" x14ac:dyDescent="0.3">
      <c r="A1634" t="s">
        <v>739</v>
      </c>
      <c r="B1634">
        <v>35.090000000000003</v>
      </c>
      <c r="C1634">
        <v>5.84</v>
      </c>
      <c r="D1634" t="s">
        <v>2380</v>
      </c>
      <c r="E1634" t="s">
        <v>2380</v>
      </c>
      <c r="F1634" t="s">
        <v>2380</v>
      </c>
      <c r="G1634">
        <v>0</v>
      </c>
      <c r="H1634" t="s">
        <v>2380</v>
      </c>
      <c r="L1634" t="s">
        <v>739</v>
      </c>
      <c r="M1634" t="str">
        <f t="shared" si="100"/>
        <v>No</v>
      </c>
      <c r="N1634" t="str">
        <f t="shared" si="101"/>
        <v>No</v>
      </c>
      <c r="O1634">
        <v>35.090000000000003</v>
      </c>
      <c r="P1634" t="str">
        <f t="shared" si="102"/>
        <v>Obesity</v>
      </c>
      <c r="Q1634">
        <v>5.84</v>
      </c>
      <c r="R1634" t="str">
        <f t="shared" si="103"/>
        <v>Prediabetes</v>
      </c>
      <c r="S1634" t="s">
        <v>2380</v>
      </c>
      <c r="T1634" t="s">
        <v>2380</v>
      </c>
      <c r="U1634">
        <v>0</v>
      </c>
    </row>
    <row r="1635" spans="1:21" x14ac:dyDescent="0.3">
      <c r="A1635" t="s">
        <v>738</v>
      </c>
      <c r="B1635">
        <v>34.42</v>
      </c>
      <c r="C1635">
        <v>5.21</v>
      </c>
      <c r="D1635" t="s">
        <v>2381</v>
      </c>
      <c r="E1635" t="s">
        <v>2380</v>
      </c>
      <c r="F1635" t="s">
        <v>2380</v>
      </c>
      <c r="G1635">
        <v>0</v>
      </c>
      <c r="H1635" t="s">
        <v>2380</v>
      </c>
      <c r="L1635" t="s">
        <v>738</v>
      </c>
      <c r="M1635" t="str">
        <f t="shared" si="100"/>
        <v>Yes</v>
      </c>
      <c r="N1635" t="str">
        <f t="shared" si="101"/>
        <v>No</v>
      </c>
      <c r="O1635">
        <v>34.42</v>
      </c>
      <c r="P1635" t="str">
        <f t="shared" si="102"/>
        <v>Obesity</v>
      </c>
      <c r="Q1635">
        <v>5.21</v>
      </c>
      <c r="R1635" t="str">
        <f t="shared" si="103"/>
        <v>Normal</v>
      </c>
      <c r="S1635" t="s">
        <v>2380</v>
      </c>
      <c r="T1635" t="s">
        <v>2380</v>
      </c>
      <c r="U1635">
        <v>0</v>
      </c>
    </row>
    <row r="1636" spans="1:21" x14ac:dyDescent="0.3">
      <c r="A1636" t="s">
        <v>737</v>
      </c>
      <c r="B1636">
        <v>29.4</v>
      </c>
      <c r="C1636">
        <v>4.26</v>
      </c>
      <c r="D1636" t="s">
        <v>2380</v>
      </c>
      <c r="E1636" t="s">
        <v>2380</v>
      </c>
      <c r="F1636" t="s">
        <v>2380</v>
      </c>
      <c r="G1636">
        <v>0</v>
      </c>
      <c r="H1636" t="s">
        <v>2380</v>
      </c>
      <c r="L1636" t="s">
        <v>737</v>
      </c>
      <c r="M1636" t="str">
        <f t="shared" si="100"/>
        <v>No</v>
      </c>
      <c r="N1636" t="str">
        <f t="shared" si="101"/>
        <v>No</v>
      </c>
      <c r="O1636">
        <v>29.4</v>
      </c>
      <c r="P1636" t="str">
        <f t="shared" si="102"/>
        <v>Over Weight</v>
      </c>
      <c r="Q1636">
        <v>4.26</v>
      </c>
      <c r="R1636" t="str">
        <f t="shared" si="103"/>
        <v>Normal</v>
      </c>
      <c r="S1636" t="s">
        <v>2380</v>
      </c>
      <c r="T1636" t="s">
        <v>2380</v>
      </c>
      <c r="U1636">
        <v>0</v>
      </c>
    </row>
    <row r="1637" spans="1:21" x14ac:dyDescent="0.3">
      <c r="A1637" t="s">
        <v>736</v>
      </c>
      <c r="B1637">
        <v>21.31</v>
      </c>
      <c r="C1637">
        <v>4.17</v>
      </c>
      <c r="D1637" t="s">
        <v>2380</v>
      </c>
      <c r="E1637" t="s">
        <v>2380</v>
      </c>
      <c r="F1637" t="s">
        <v>2380</v>
      </c>
      <c r="G1637">
        <v>0</v>
      </c>
      <c r="H1637" t="s">
        <v>2380</v>
      </c>
      <c r="L1637" t="s">
        <v>736</v>
      </c>
      <c r="M1637" t="str">
        <f t="shared" si="100"/>
        <v>No</v>
      </c>
      <c r="N1637" t="str">
        <f t="shared" si="101"/>
        <v>No</v>
      </c>
      <c r="O1637">
        <v>21.31</v>
      </c>
      <c r="P1637" t="str">
        <f t="shared" si="102"/>
        <v>Normal Weight</v>
      </c>
      <c r="Q1637">
        <v>4.17</v>
      </c>
      <c r="R1637" t="str">
        <f t="shared" si="103"/>
        <v>Normal</v>
      </c>
      <c r="S1637" t="s">
        <v>2380</v>
      </c>
      <c r="T1637" t="s">
        <v>2380</v>
      </c>
      <c r="U1637">
        <v>0</v>
      </c>
    </row>
    <row r="1638" spans="1:21" x14ac:dyDescent="0.3">
      <c r="A1638" t="s">
        <v>735</v>
      </c>
      <c r="B1638">
        <v>19.559999999999999</v>
      </c>
      <c r="C1638">
        <v>11.96</v>
      </c>
      <c r="D1638" t="s">
        <v>2380</v>
      </c>
      <c r="E1638" t="s">
        <v>2380</v>
      </c>
      <c r="F1638" t="s">
        <v>2380</v>
      </c>
      <c r="G1638">
        <v>0</v>
      </c>
      <c r="H1638" t="s">
        <v>2380</v>
      </c>
      <c r="L1638" t="s">
        <v>735</v>
      </c>
      <c r="M1638" t="str">
        <f t="shared" si="100"/>
        <v>No</v>
      </c>
      <c r="N1638" t="str">
        <f t="shared" si="101"/>
        <v>No</v>
      </c>
      <c r="O1638">
        <v>19.559999999999999</v>
      </c>
      <c r="P1638" t="str">
        <f t="shared" si="102"/>
        <v>Normal Weight</v>
      </c>
      <c r="Q1638">
        <v>11.96</v>
      </c>
      <c r="R1638" t="str">
        <f t="shared" si="103"/>
        <v>Diabetes</v>
      </c>
      <c r="S1638" t="s">
        <v>2380</v>
      </c>
      <c r="T1638" t="s">
        <v>2380</v>
      </c>
      <c r="U1638">
        <v>0</v>
      </c>
    </row>
    <row r="1639" spans="1:21" x14ac:dyDescent="0.3">
      <c r="A1639" t="s">
        <v>734</v>
      </c>
      <c r="B1639">
        <v>37.335000000000001</v>
      </c>
      <c r="C1639">
        <v>6.26</v>
      </c>
      <c r="D1639" t="s">
        <v>2381</v>
      </c>
      <c r="E1639" t="s">
        <v>2380</v>
      </c>
      <c r="F1639" t="s">
        <v>2380</v>
      </c>
      <c r="G1639">
        <v>1</v>
      </c>
      <c r="H1639" t="s">
        <v>2380</v>
      </c>
      <c r="L1639" t="s">
        <v>734</v>
      </c>
      <c r="M1639" t="str">
        <f t="shared" si="100"/>
        <v>Yes</v>
      </c>
      <c r="N1639" t="str">
        <f t="shared" si="101"/>
        <v>No</v>
      </c>
      <c r="O1639">
        <v>37.335000000000001</v>
      </c>
      <c r="P1639" t="str">
        <f t="shared" si="102"/>
        <v>Obesity</v>
      </c>
      <c r="Q1639">
        <v>6.26</v>
      </c>
      <c r="R1639" t="str">
        <f t="shared" si="103"/>
        <v>Prediabetes</v>
      </c>
      <c r="S1639" t="s">
        <v>2380</v>
      </c>
      <c r="T1639" t="s">
        <v>2380</v>
      </c>
      <c r="U1639">
        <v>1</v>
      </c>
    </row>
    <row r="1640" spans="1:21" x14ac:dyDescent="0.3">
      <c r="A1640" t="s">
        <v>733</v>
      </c>
      <c r="B1640">
        <v>19.53</v>
      </c>
      <c r="C1640">
        <v>11.68</v>
      </c>
      <c r="D1640" t="s">
        <v>2380</v>
      </c>
      <c r="E1640" t="s">
        <v>2380</v>
      </c>
      <c r="F1640" t="s">
        <v>2380</v>
      </c>
      <c r="G1640">
        <v>0</v>
      </c>
      <c r="H1640" t="s">
        <v>2380</v>
      </c>
      <c r="L1640" t="s">
        <v>733</v>
      </c>
      <c r="M1640" t="str">
        <f t="shared" si="100"/>
        <v>No</v>
      </c>
      <c r="N1640" t="str">
        <f t="shared" si="101"/>
        <v>No</v>
      </c>
      <c r="O1640">
        <v>19.53</v>
      </c>
      <c r="P1640" t="str">
        <f t="shared" si="102"/>
        <v>Normal Weight</v>
      </c>
      <c r="Q1640">
        <v>11.68</v>
      </c>
      <c r="R1640" t="str">
        <f t="shared" si="103"/>
        <v>Diabetes</v>
      </c>
      <c r="S1640" t="s">
        <v>2380</v>
      </c>
      <c r="T1640" t="s">
        <v>2380</v>
      </c>
      <c r="U1640">
        <v>0</v>
      </c>
    </row>
    <row r="1641" spans="1:21" x14ac:dyDescent="0.3">
      <c r="A1641" t="s">
        <v>732</v>
      </c>
      <c r="B1641">
        <v>34.1</v>
      </c>
      <c r="C1641">
        <v>5.16</v>
      </c>
      <c r="D1641" t="s">
        <v>2380</v>
      </c>
      <c r="E1641" t="s">
        <v>2380</v>
      </c>
      <c r="F1641" t="s">
        <v>2380</v>
      </c>
      <c r="G1641">
        <v>0</v>
      </c>
      <c r="H1641" t="s">
        <v>2380</v>
      </c>
      <c r="L1641" t="s">
        <v>732</v>
      </c>
      <c r="M1641" t="str">
        <f t="shared" si="100"/>
        <v>No</v>
      </c>
      <c r="N1641" t="str">
        <f t="shared" si="101"/>
        <v>No</v>
      </c>
      <c r="O1641">
        <v>34.1</v>
      </c>
      <c r="P1641" t="str">
        <f t="shared" si="102"/>
        <v>Obesity</v>
      </c>
      <c r="Q1641">
        <v>5.16</v>
      </c>
      <c r="R1641" t="str">
        <f t="shared" si="103"/>
        <v>Normal</v>
      </c>
      <c r="S1641" t="s">
        <v>2380</v>
      </c>
      <c r="T1641" t="s">
        <v>2380</v>
      </c>
      <c r="U1641">
        <v>0</v>
      </c>
    </row>
    <row r="1642" spans="1:21" x14ac:dyDescent="0.3">
      <c r="A1642" t="s">
        <v>731</v>
      </c>
      <c r="B1642">
        <v>16.5</v>
      </c>
      <c r="C1642">
        <v>6.9</v>
      </c>
      <c r="D1642" t="s">
        <v>2381</v>
      </c>
      <c r="E1642" t="s">
        <v>2380</v>
      </c>
      <c r="F1642" t="s">
        <v>2380</v>
      </c>
      <c r="G1642">
        <v>2</v>
      </c>
      <c r="H1642" t="s">
        <v>2380</v>
      </c>
      <c r="L1642" t="s">
        <v>731</v>
      </c>
      <c r="M1642" t="str">
        <f t="shared" si="100"/>
        <v>Yes</v>
      </c>
      <c r="N1642" t="str">
        <f t="shared" si="101"/>
        <v>No</v>
      </c>
      <c r="O1642">
        <v>16.5</v>
      </c>
      <c r="P1642" t="str">
        <f t="shared" si="102"/>
        <v>Under Weight</v>
      </c>
      <c r="Q1642">
        <v>6.9</v>
      </c>
      <c r="R1642" t="str">
        <f t="shared" si="103"/>
        <v>Diabetes</v>
      </c>
      <c r="S1642" t="s">
        <v>2380</v>
      </c>
      <c r="T1642" t="s">
        <v>2380</v>
      </c>
      <c r="U1642">
        <v>2</v>
      </c>
    </row>
    <row r="1643" spans="1:21" x14ac:dyDescent="0.3">
      <c r="A1643" t="s">
        <v>730</v>
      </c>
      <c r="B1643">
        <v>30.69</v>
      </c>
      <c r="C1643">
        <v>4.83</v>
      </c>
      <c r="D1643" t="s">
        <v>2380</v>
      </c>
      <c r="E1643" t="s">
        <v>2380</v>
      </c>
      <c r="F1643" t="s">
        <v>2380</v>
      </c>
      <c r="G1643">
        <v>1</v>
      </c>
      <c r="H1643" t="s">
        <v>2380</v>
      </c>
      <c r="L1643" t="s">
        <v>730</v>
      </c>
      <c r="M1643" t="str">
        <f t="shared" si="100"/>
        <v>No</v>
      </c>
      <c r="N1643" t="str">
        <f t="shared" si="101"/>
        <v>No</v>
      </c>
      <c r="O1643">
        <v>30.69</v>
      </c>
      <c r="P1643" t="str">
        <f t="shared" si="102"/>
        <v>Obesity</v>
      </c>
      <c r="Q1643">
        <v>4.83</v>
      </c>
      <c r="R1643" t="str">
        <f t="shared" si="103"/>
        <v>Normal</v>
      </c>
      <c r="S1643" t="s">
        <v>2380</v>
      </c>
      <c r="T1643" t="s">
        <v>2380</v>
      </c>
      <c r="U1643">
        <v>1</v>
      </c>
    </row>
    <row r="1644" spans="1:21" x14ac:dyDescent="0.3">
      <c r="A1644" t="s">
        <v>729</v>
      </c>
      <c r="B1644">
        <v>28.93</v>
      </c>
      <c r="C1644">
        <v>4.87</v>
      </c>
      <c r="D1644" t="s">
        <v>2380</v>
      </c>
      <c r="E1644" t="s">
        <v>2380</v>
      </c>
      <c r="F1644" t="s">
        <v>2380</v>
      </c>
      <c r="G1644">
        <v>1</v>
      </c>
      <c r="H1644" t="s">
        <v>2380</v>
      </c>
      <c r="L1644" t="s">
        <v>729</v>
      </c>
      <c r="M1644" t="str">
        <f t="shared" si="100"/>
        <v>No</v>
      </c>
      <c r="N1644" t="str">
        <f t="shared" si="101"/>
        <v>No</v>
      </c>
      <c r="O1644">
        <v>28.93</v>
      </c>
      <c r="P1644" t="str">
        <f t="shared" si="102"/>
        <v>Over Weight</v>
      </c>
      <c r="Q1644">
        <v>4.87</v>
      </c>
      <c r="R1644" t="str">
        <f t="shared" si="103"/>
        <v>Normal</v>
      </c>
      <c r="S1644" t="s">
        <v>2380</v>
      </c>
      <c r="T1644" t="s">
        <v>2380</v>
      </c>
      <c r="U1644">
        <v>1</v>
      </c>
    </row>
    <row r="1645" spans="1:21" x14ac:dyDescent="0.3">
      <c r="A1645" t="s">
        <v>728</v>
      </c>
      <c r="B1645">
        <v>38.9</v>
      </c>
      <c r="C1645">
        <v>4.28</v>
      </c>
      <c r="D1645" t="s">
        <v>2380</v>
      </c>
      <c r="E1645" t="s">
        <v>2380</v>
      </c>
      <c r="F1645" t="s">
        <v>2380</v>
      </c>
      <c r="G1645">
        <v>0</v>
      </c>
      <c r="H1645" t="s">
        <v>2380</v>
      </c>
      <c r="L1645" t="s">
        <v>728</v>
      </c>
      <c r="M1645" t="str">
        <f t="shared" si="100"/>
        <v>No</v>
      </c>
      <c r="N1645" t="str">
        <f t="shared" si="101"/>
        <v>No</v>
      </c>
      <c r="O1645">
        <v>38.9</v>
      </c>
      <c r="P1645" t="str">
        <f t="shared" si="102"/>
        <v>Obesity</v>
      </c>
      <c r="Q1645">
        <v>4.28</v>
      </c>
      <c r="R1645" t="str">
        <f t="shared" si="103"/>
        <v>Normal</v>
      </c>
      <c r="S1645" t="s">
        <v>2380</v>
      </c>
      <c r="T1645" t="s">
        <v>2380</v>
      </c>
      <c r="U1645">
        <v>0</v>
      </c>
    </row>
    <row r="1646" spans="1:21" x14ac:dyDescent="0.3">
      <c r="A1646" t="s">
        <v>727</v>
      </c>
      <c r="B1646">
        <v>26.9</v>
      </c>
      <c r="C1646">
        <v>4.07</v>
      </c>
      <c r="D1646" t="s">
        <v>2380</v>
      </c>
      <c r="E1646" t="s">
        <v>2380</v>
      </c>
      <c r="F1646" t="s">
        <v>2380</v>
      </c>
      <c r="G1646">
        <v>0</v>
      </c>
      <c r="H1646" t="s">
        <v>2380</v>
      </c>
      <c r="L1646" t="s">
        <v>727</v>
      </c>
      <c r="M1646" t="str">
        <f t="shared" si="100"/>
        <v>No</v>
      </c>
      <c r="N1646" t="str">
        <f t="shared" si="101"/>
        <v>No</v>
      </c>
      <c r="O1646">
        <v>26.9</v>
      </c>
      <c r="P1646" t="str">
        <f t="shared" si="102"/>
        <v>Over Weight</v>
      </c>
      <c r="Q1646">
        <v>4.07</v>
      </c>
      <c r="R1646" t="str">
        <f t="shared" si="103"/>
        <v>Normal</v>
      </c>
      <c r="S1646" t="s">
        <v>2380</v>
      </c>
      <c r="T1646" t="s">
        <v>2380</v>
      </c>
      <c r="U1646">
        <v>0</v>
      </c>
    </row>
    <row r="1647" spans="1:21" x14ac:dyDescent="0.3">
      <c r="A1647" t="s">
        <v>726</v>
      </c>
      <c r="B1647">
        <v>24.86</v>
      </c>
      <c r="C1647">
        <v>6.23</v>
      </c>
      <c r="D1647" t="s">
        <v>2380</v>
      </c>
      <c r="E1647" t="s">
        <v>2380</v>
      </c>
      <c r="F1647" t="s">
        <v>2380</v>
      </c>
      <c r="G1647">
        <v>0</v>
      </c>
      <c r="H1647" t="s">
        <v>2380</v>
      </c>
      <c r="L1647" t="s">
        <v>726</v>
      </c>
      <c r="M1647" t="str">
        <f t="shared" si="100"/>
        <v>No</v>
      </c>
      <c r="N1647" t="str">
        <f t="shared" si="101"/>
        <v>No</v>
      </c>
      <c r="O1647">
        <v>24.86</v>
      </c>
      <c r="P1647" t="str">
        <f t="shared" si="102"/>
        <v>Normal Weight</v>
      </c>
      <c r="Q1647">
        <v>6.23</v>
      </c>
      <c r="R1647" t="str">
        <f t="shared" si="103"/>
        <v>Prediabetes</v>
      </c>
      <c r="S1647" t="s">
        <v>2380</v>
      </c>
      <c r="T1647" t="s">
        <v>2380</v>
      </c>
      <c r="U1647">
        <v>0</v>
      </c>
    </row>
    <row r="1648" spans="1:21" x14ac:dyDescent="0.3">
      <c r="A1648" t="s">
        <v>725</v>
      </c>
      <c r="B1648">
        <v>39.14</v>
      </c>
      <c r="C1648">
        <v>6.24</v>
      </c>
      <c r="D1648" t="s">
        <v>2380</v>
      </c>
      <c r="E1648" t="s">
        <v>2381</v>
      </c>
      <c r="F1648" t="s">
        <v>2380</v>
      </c>
      <c r="G1648">
        <v>1</v>
      </c>
      <c r="H1648" t="s">
        <v>2380</v>
      </c>
      <c r="L1648" t="s">
        <v>725</v>
      </c>
      <c r="M1648" t="str">
        <f t="shared" si="100"/>
        <v>No</v>
      </c>
      <c r="N1648" t="str">
        <f t="shared" si="101"/>
        <v>No</v>
      </c>
      <c r="O1648">
        <v>39.14</v>
      </c>
      <c r="P1648" t="str">
        <f t="shared" si="102"/>
        <v>Obesity</v>
      </c>
      <c r="Q1648">
        <v>6.24</v>
      </c>
      <c r="R1648" t="str">
        <f t="shared" si="103"/>
        <v>Prediabetes</v>
      </c>
      <c r="S1648" t="s">
        <v>2381</v>
      </c>
      <c r="T1648" t="s">
        <v>2380</v>
      </c>
      <c r="U1648">
        <v>1</v>
      </c>
    </row>
    <row r="1649" spans="1:21" x14ac:dyDescent="0.3">
      <c r="A1649" t="s">
        <v>724</v>
      </c>
      <c r="B1649">
        <v>39.799999999999997</v>
      </c>
      <c r="C1649">
        <v>6.17</v>
      </c>
      <c r="D1649" t="s">
        <v>2380</v>
      </c>
      <c r="E1649" t="s">
        <v>2380</v>
      </c>
      <c r="F1649" t="s">
        <v>2382</v>
      </c>
      <c r="G1649">
        <v>1</v>
      </c>
      <c r="H1649" t="s">
        <v>2380</v>
      </c>
      <c r="L1649" t="s">
        <v>724</v>
      </c>
      <c r="M1649" t="str">
        <f t="shared" si="100"/>
        <v>No</v>
      </c>
      <c r="N1649" t="str">
        <f t="shared" si="101"/>
        <v>No</v>
      </c>
      <c r="O1649">
        <v>39.799999999999997</v>
      </c>
      <c r="P1649" t="str">
        <f t="shared" si="102"/>
        <v>Obesity</v>
      </c>
      <c r="Q1649">
        <v>6.17</v>
      </c>
      <c r="R1649" t="str">
        <f t="shared" si="103"/>
        <v>Prediabetes</v>
      </c>
      <c r="S1649" t="s">
        <v>2380</v>
      </c>
      <c r="T1649" t="s">
        <v>2382</v>
      </c>
      <c r="U1649">
        <v>1</v>
      </c>
    </row>
    <row r="1650" spans="1:21" x14ac:dyDescent="0.3">
      <c r="A1650" t="s">
        <v>723</v>
      </c>
      <c r="B1650">
        <v>34.32</v>
      </c>
      <c r="C1650">
        <v>5.16</v>
      </c>
      <c r="D1650" t="s">
        <v>2380</v>
      </c>
      <c r="E1650" t="s">
        <v>2380</v>
      </c>
      <c r="F1650" t="s">
        <v>2380</v>
      </c>
      <c r="G1650">
        <v>1</v>
      </c>
      <c r="H1650" t="s">
        <v>2380</v>
      </c>
      <c r="L1650" t="s">
        <v>723</v>
      </c>
      <c r="M1650" t="str">
        <f t="shared" si="100"/>
        <v>No</v>
      </c>
      <c r="N1650" t="str">
        <f t="shared" si="101"/>
        <v>No</v>
      </c>
      <c r="O1650">
        <v>34.32</v>
      </c>
      <c r="P1650" t="str">
        <f t="shared" si="102"/>
        <v>Obesity</v>
      </c>
      <c r="Q1650">
        <v>5.16</v>
      </c>
      <c r="R1650" t="str">
        <f t="shared" si="103"/>
        <v>Normal</v>
      </c>
      <c r="S1650" t="s">
        <v>2380</v>
      </c>
      <c r="T1650" t="s">
        <v>2380</v>
      </c>
      <c r="U1650">
        <v>1</v>
      </c>
    </row>
    <row r="1651" spans="1:21" x14ac:dyDescent="0.3">
      <c r="A1651" t="s">
        <v>722</v>
      </c>
      <c r="B1651">
        <v>32.51</v>
      </c>
      <c r="C1651">
        <v>4.3</v>
      </c>
      <c r="D1651" t="s">
        <v>2380</v>
      </c>
      <c r="E1651" t="s">
        <v>2380</v>
      </c>
      <c r="F1651" t="s">
        <v>2380</v>
      </c>
      <c r="G1651">
        <v>0</v>
      </c>
      <c r="H1651" t="s">
        <v>2380</v>
      </c>
      <c r="L1651" t="s">
        <v>722</v>
      </c>
      <c r="M1651" t="str">
        <f t="shared" si="100"/>
        <v>No</v>
      </c>
      <c r="N1651" t="str">
        <f t="shared" si="101"/>
        <v>No</v>
      </c>
      <c r="O1651">
        <v>32.51</v>
      </c>
      <c r="P1651" t="str">
        <f t="shared" si="102"/>
        <v>Obesity</v>
      </c>
      <c r="Q1651">
        <v>4.3</v>
      </c>
      <c r="R1651" t="str">
        <f t="shared" si="103"/>
        <v>Normal</v>
      </c>
      <c r="S1651" t="s">
        <v>2380</v>
      </c>
      <c r="T1651" t="s">
        <v>2380</v>
      </c>
      <c r="U1651">
        <v>0</v>
      </c>
    </row>
    <row r="1652" spans="1:21" x14ac:dyDescent="0.3">
      <c r="A1652" t="s">
        <v>721</v>
      </c>
      <c r="B1652">
        <v>30.71</v>
      </c>
      <c r="C1652">
        <v>6.14</v>
      </c>
      <c r="D1652" t="s">
        <v>2380</v>
      </c>
      <c r="E1652" t="s">
        <v>2380</v>
      </c>
      <c r="F1652" t="s">
        <v>2382</v>
      </c>
      <c r="G1652">
        <v>1</v>
      </c>
      <c r="H1652" t="s">
        <v>2380</v>
      </c>
      <c r="L1652" t="s">
        <v>721</v>
      </c>
      <c r="M1652" t="str">
        <f t="shared" si="100"/>
        <v>No</v>
      </c>
      <c r="N1652" t="str">
        <f t="shared" si="101"/>
        <v>No</v>
      </c>
      <c r="O1652">
        <v>30.71</v>
      </c>
      <c r="P1652" t="str">
        <f t="shared" si="102"/>
        <v>Obesity</v>
      </c>
      <c r="Q1652">
        <v>6.14</v>
      </c>
      <c r="R1652" t="str">
        <f t="shared" si="103"/>
        <v>Prediabetes</v>
      </c>
      <c r="S1652" t="s">
        <v>2380</v>
      </c>
      <c r="T1652" t="s">
        <v>2382</v>
      </c>
      <c r="U1652">
        <v>1</v>
      </c>
    </row>
    <row r="1653" spans="1:21" x14ac:dyDescent="0.3">
      <c r="A1653" t="s">
        <v>720</v>
      </c>
      <c r="B1653">
        <v>28.9</v>
      </c>
      <c r="C1653">
        <v>5.36</v>
      </c>
      <c r="D1653" t="s">
        <v>2380</v>
      </c>
      <c r="E1653" t="s">
        <v>2380</v>
      </c>
      <c r="F1653" t="s">
        <v>2380</v>
      </c>
      <c r="G1653">
        <v>1</v>
      </c>
      <c r="H1653" t="s">
        <v>2380</v>
      </c>
      <c r="L1653" t="s">
        <v>720</v>
      </c>
      <c r="M1653" t="str">
        <f t="shared" si="100"/>
        <v>No</v>
      </c>
      <c r="N1653" t="str">
        <f t="shared" si="101"/>
        <v>No</v>
      </c>
      <c r="O1653">
        <v>28.9</v>
      </c>
      <c r="P1653" t="str">
        <f t="shared" si="102"/>
        <v>Over Weight</v>
      </c>
      <c r="Q1653">
        <v>5.36</v>
      </c>
      <c r="R1653" t="str">
        <f t="shared" si="103"/>
        <v>Normal</v>
      </c>
      <c r="S1653" t="s">
        <v>2380</v>
      </c>
      <c r="T1653" t="s">
        <v>2380</v>
      </c>
      <c r="U1653">
        <v>1</v>
      </c>
    </row>
    <row r="1654" spans="1:21" x14ac:dyDescent="0.3">
      <c r="A1654" t="s">
        <v>719</v>
      </c>
      <c r="B1654">
        <v>36.19</v>
      </c>
      <c r="C1654">
        <v>4.3</v>
      </c>
      <c r="D1654" t="s">
        <v>2380</v>
      </c>
      <c r="E1654" t="s">
        <v>2380</v>
      </c>
      <c r="F1654" t="s">
        <v>2380</v>
      </c>
      <c r="G1654">
        <v>0</v>
      </c>
      <c r="H1654" t="s">
        <v>2380</v>
      </c>
      <c r="L1654" t="s">
        <v>719</v>
      </c>
      <c r="M1654" t="str">
        <f t="shared" si="100"/>
        <v>No</v>
      </c>
      <c r="N1654" t="str">
        <f t="shared" si="101"/>
        <v>No</v>
      </c>
      <c r="O1654">
        <v>36.19</v>
      </c>
      <c r="P1654" t="str">
        <f t="shared" si="102"/>
        <v>Obesity</v>
      </c>
      <c r="Q1654">
        <v>4.3</v>
      </c>
      <c r="R1654" t="str">
        <f t="shared" si="103"/>
        <v>Normal</v>
      </c>
      <c r="S1654" t="s">
        <v>2380</v>
      </c>
      <c r="T1654" t="s">
        <v>2380</v>
      </c>
      <c r="U1654">
        <v>0</v>
      </c>
    </row>
    <row r="1655" spans="1:21" x14ac:dyDescent="0.3">
      <c r="A1655" t="s">
        <v>718</v>
      </c>
      <c r="B1655">
        <v>29.6</v>
      </c>
      <c r="C1655">
        <v>4.09</v>
      </c>
      <c r="D1655" t="s">
        <v>2380</v>
      </c>
      <c r="E1655" t="s">
        <v>2380</v>
      </c>
      <c r="F1655" t="s">
        <v>2380</v>
      </c>
      <c r="G1655">
        <v>0</v>
      </c>
      <c r="H1655" t="s">
        <v>2380</v>
      </c>
      <c r="L1655" t="s">
        <v>718</v>
      </c>
      <c r="M1655" t="str">
        <f t="shared" si="100"/>
        <v>No</v>
      </c>
      <c r="N1655" t="str">
        <f t="shared" si="101"/>
        <v>No</v>
      </c>
      <c r="O1655">
        <v>29.6</v>
      </c>
      <c r="P1655" t="str">
        <f t="shared" si="102"/>
        <v>Over Weight</v>
      </c>
      <c r="Q1655">
        <v>4.09</v>
      </c>
      <c r="R1655" t="str">
        <f t="shared" si="103"/>
        <v>Normal</v>
      </c>
      <c r="S1655" t="s">
        <v>2380</v>
      </c>
      <c r="T1655" t="s">
        <v>2380</v>
      </c>
      <c r="U1655">
        <v>0</v>
      </c>
    </row>
    <row r="1656" spans="1:21" x14ac:dyDescent="0.3">
      <c r="A1656" t="s">
        <v>717</v>
      </c>
      <c r="B1656">
        <v>30.95</v>
      </c>
      <c r="C1656">
        <v>6.27</v>
      </c>
      <c r="D1656" t="s">
        <v>2380</v>
      </c>
      <c r="E1656" t="s">
        <v>2380</v>
      </c>
      <c r="F1656" t="s">
        <v>2382</v>
      </c>
      <c r="G1656">
        <v>1</v>
      </c>
      <c r="H1656" t="s">
        <v>2380</v>
      </c>
      <c r="L1656" t="s">
        <v>717</v>
      </c>
      <c r="M1656" t="str">
        <f t="shared" si="100"/>
        <v>No</v>
      </c>
      <c r="N1656" t="str">
        <f t="shared" si="101"/>
        <v>No</v>
      </c>
      <c r="O1656">
        <v>30.95</v>
      </c>
      <c r="P1656" t="str">
        <f t="shared" si="102"/>
        <v>Obesity</v>
      </c>
      <c r="Q1656">
        <v>6.27</v>
      </c>
      <c r="R1656" t="str">
        <f t="shared" si="103"/>
        <v>Prediabetes</v>
      </c>
      <c r="S1656" t="s">
        <v>2380</v>
      </c>
      <c r="T1656" t="s">
        <v>2382</v>
      </c>
      <c r="U1656">
        <v>1</v>
      </c>
    </row>
    <row r="1657" spans="1:21" x14ac:dyDescent="0.3">
      <c r="A1657" t="s">
        <v>716</v>
      </c>
      <c r="B1657">
        <v>19.95</v>
      </c>
      <c r="C1657">
        <v>5.39</v>
      </c>
      <c r="D1657" t="s">
        <v>2380</v>
      </c>
      <c r="E1657" t="s">
        <v>2380</v>
      </c>
      <c r="F1657" t="s">
        <v>2380</v>
      </c>
      <c r="G1657">
        <v>1</v>
      </c>
      <c r="H1657" t="s">
        <v>2380</v>
      </c>
      <c r="L1657" t="s">
        <v>716</v>
      </c>
      <c r="M1657" t="str">
        <f t="shared" si="100"/>
        <v>No</v>
      </c>
      <c r="N1657" t="str">
        <f t="shared" si="101"/>
        <v>No</v>
      </c>
      <c r="O1657">
        <v>19.95</v>
      </c>
      <c r="P1657" t="str">
        <f t="shared" si="102"/>
        <v>Normal Weight</v>
      </c>
      <c r="Q1657">
        <v>5.39</v>
      </c>
      <c r="R1657" t="str">
        <f t="shared" si="103"/>
        <v>Normal</v>
      </c>
      <c r="S1657" t="s">
        <v>2380</v>
      </c>
      <c r="T1657" t="s">
        <v>2380</v>
      </c>
      <c r="U1657">
        <v>1</v>
      </c>
    </row>
    <row r="1658" spans="1:21" x14ac:dyDescent="0.3">
      <c r="A1658" t="s">
        <v>715</v>
      </c>
      <c r="B1658">
        <v>23.65</v>
      </c>
      <c r="C1658">
        <v>5.75</v>
      </c>
      <c r="D1658" t="s">
        <v>2381</v>
      </c>
      <c r="E1658" t="s">
        <v>2380</v>
      </c>
      <c r="F1658" t="s">
        <v>2380</v>
      </c>
      <c r="G1658">
        <v>0</v>
      </c>
      <c r="H1658" t="s">
        <v>2380</v>
      </c>
      <c r="L1658" t="s">
        <v>715</v>
      </c>
      <c r="M1658" t="str">
        <f t="shared" si="100"/>
        <v>Yes</v>
      </c>
      <c r="N1658" t="str">
        <f t="shared" si="101"/>
        <v>No</v>
      </c>
      <c r="O1658">
        <v>23.65</v>
      </c>
      <c r="P1658" t="str">
        <f t="shared" si="102"/>
        <v>Normal Weight</v>
      </c>
      <c r="Q1658">
        <v>5.75</v>
      </c>
      <c r="R1658" t="str">
        <f t="shared" si="103"/>
        <v>Prediabetes</v>
      </c>
      <c r="S1658" t="s">
        <v>2380</v>
      </c>
      <c r="T1658" t="s">
        <v>2380</v>
      </c>
      <c r="U1658">
        <v>0</v>
      </c>
    </row>
    <row r="1659" spans="1:21" x14ac:dyDescent="0.3">
      <c r="A1659" t="s">
        <v>714</v>
      </c>
      <c r="B1659">
        <v>43.34</v>
      </c>
      <c r="C1659">
        <v>4.91</v>
      </c>
      <c r="D1659" t="s">
        <v>2380</v>
      </c>
      <c r="E1659" t="s">
        <v>2380</v>
      </c>
      <c r="F1659" t="s">
        <v>2380</v>
      </c>
      <c r="G1659">
        <v>1</v>
      </c>
      <c r="H1659" t="s">
        <v>2380</v>
      </c>
      <c r="L1659" t="s">
        <v>714</v>
      </c>
      <c r="M1659" t="str">
        <f t="shared" si="100"/>
        <v>No</v>
      </c>
      <c r="N1659" t="str">
        <f t="shared" si="101"/>
        <v>No</v>
      </c>
      <c r="O1659">
        <v>43.34</v>
      </c>
      <c r="P1659" t="str">
        <f t="shared" si="102"/>
        <v>Obesity</v>
      </c>
      <c r="Q1659">
        <v>4.91</v>
      </c>
      <c r="R1659" t="str">
        <f t="shared" si="103"/>
        <v>Normal</v>
      </c>
      <c r="S1659" t="s">
        <v>2380</v>
      </c>
      <c r="T1659" t="s">
        <v>2380</v>
      </c>
      <c r="U1659">
        <v>1</v>
      </c>
    </row>
    <row r="1660" spans="1:21" x14ac:dyDescent="0.3">
      <c r="A1660" t="s">
        <v>713</v>
      </c>
      <c r="B1660">
        <v>31.98</v>
      </c>
      <c r="C1660">
        <v>4.46</v>
      </c>
      <c r="D1660" t="s">
        <v>2381</v>
      </c>
      <c r="E1660" t="s">
        <v>2380</v>
      </c>
      <c r="F1660" t="s">
        <v>2380</v>
      </c>
      <c r="G1660">
        <v>1</v>
      </c>
      <c r="H1660" t="s">
        <v>2380</v>
      </c>
      <c r="L1660" t="s">
        <v>713</v>
      </c>
      <c r="M1660" t="str">
        <f t="shared" si="100"/>
        <v>Yes</v>
      </c>
      <c r="N1660" t="str">
        <f t="shared" si="101"/>
        <v>No</v>
      </c>
      <c r="O1660">
        <v>31.98</v>
      </c>
      <c r="P1660" t="str">
        <f t="shared" si="102"/>
        <v>Obesity</v>
      </c>
      <c r="Q1660">
        <v>4.46</v>
      </c>
      <c r="R1660" t="str">
        <f t="shared" si="103"/>
        <v>Normal</v>
      </c>
      <c r="S1660" t="s">
        <v>2380</v>
      </c>
      <c r="T1660" t="s">
        <v>2380</v>
      </c>
      <c r="U1660">
        <v>1</v>
      </c>
    </row>
    <row r="1661" spans="1:21" x14ac:dyDescent="0.3">
      <c r="A1661" t="s">
        <v>712</v>
      </c>
      <c r="B1661">
        <v>35.86</v>
      </c>
      <c r="C1661">
        <v>6.22</v>
      </c>
      <c r="D1661" t="s">
        <v>2380</v>
      </c>
      <c r="E1661" t="s">
        <v>2380</v>
      </c>
      <c r="F1661" t="s">
        <v>2380</v>
      </c>
      <c r="G1661">
        <v>1</v>
      </c>
      <c r="H1661" t="s">
        <v>2380</v>
      </c>
      <c r="L1661" t="s">
        <v>712</v>
      </c>
      <c r="M1661" t="str">
        <f t="shared" si="100"/>
        <v>No</v>
      </c>
      <c r="N1661" t="str">
        <f t="shared" si="101"/>
        <v>No</v>
      </c>
      <c r="O1661">
        <v>35.86</v>
      </c>
      <c r="P1661" t="str">
        <f t="shared" si="102"/>
        <v>Obesity</v>
      </c>
      <c r="Q1661">
        <v>6.22</v>
      </c>
      <c r="R1661" t="str">
        <f t="shared" si="103"/>
        <v>Prediabetes</v>
      </c>
      <c r="S1661" t="s">
        <v>2380</v>
      </c>
      <c r="T1661" t="s">
        <v>2380</v>
      </c>
      <c r="U1661">
        <v>1</v>
      </c>
    </row>
    <row r="1662" spans="1:21" x14ac:dyDescent="0.3">
      <c r="A1662" t="s">
        <v>711</v>
      </c>
      <c r="B1662">
        <v>15.2</v>
      </c>
      <c r="C1662">
        <v>8.82</v>
      </c>
      <c r="D1662" t="s">
        <v>2380</v>
      </c>
      <c r="E1662" t="s">
        <v>2380</v>
      </c>
      <c r="F1662" t="s">
        <v>2380</v>
      </c>
      <c r="G1662">
        <v>0</v>
      </c>
      <c r="H1662" t="s">
        <v>2380</v>
      </c>
      <c r="L1662" t="s">
        <v>711</v>
      </c>
      <c r="M1662" t="str">
        <f t="shared" si="100"/>
        <v>No</v>
      </c>
      <c r="N1662" t="str">
        <f t="shared" si="101"/>
        <v>No</v>
      </c>
      <c r="O1662">
        <v>15.2</v>
      </c>
      <c r="P1662" t="str">
        <f t="shared" si="102"/>
        <v>Under Weight</v>
      </c>
      <c r="Q1662">
        <v>8.82</v>
      </c>
      <c r="R1662" t="str">
        <f t="shared" si="103"/>
        <v>Diabetes</v>
      </c>
      <c r="S1662" t="s">
        <v>2380</v>
      </c>
      <c r="T1662" t="s">
        <v>2380</v>
      </c>
      <c r="U1662">
        <v>0</v>
      </c>
    </row>
    <row r="1663" spans="1:21" x14ac:dyDescent="0.3">
      <c r="A1663" t="s">
        <v>710</v>
      </c>
      <c r="B1663">
        <v>37.200000000000003</v>
      </c>
      <c r="C1663">
        <v>10.14</v>
      </c>
      <c r="D1663" t="s">
        <v>2380</v>
      </c>
      <c r="E1663" t="s">
        <v>2380</v>
      </c>
      <c r="F1663" t="s">
        <v>2380</v>
      </c>
      <c r="G1663">
        <v>0</v>
      </c>
      <c r="H1663" t="s">
        <v>2380</v>
      </c>
      <c r="L1663" t="s">
        <v>710</v>
      </c>
      <c r="M1663" t="str">
        <f t="shared" si="100"/>
        <v>No</v>
      </c>
      <c r="N1663" t="str">
        <f t="shared" si="101"/>
        <v>No</v>
      </c>
      <c r="O1663">
        <v>37.200000000000003</v>
      </c>
      <c r="P1663" t="str">
        <f t="shared" si="102"/>
        <v>Obesity</v>
      </c>
      <c r="Q1663">
        <v>10.14</v>
      </c>
      <c r="R1663" t="str">
        <f t="shared" si="103"/>
        <v>Diabetes</v>
      </c>
      <c r="S1663" t="s">
        <v>2380</v>
      </c>
      <c r="T1663" t="s">
        <v>2380</v>
      </c>
      <c r="U1663">
        <v>0</v>
      </c>
    </row>
    <row r="1664" spans="1:21" x14ac:dyDescent="0.3">
      <c r="A1664" t="s">
        <v>709</v>
      </c>
      <c r="B1664">
        <v>17.91</v>
      </c>
      <c r="C1664">
        <v>4.66</v>
      </c>
      <c r="D1664" t="s">
        <v>2380</v>
      </c>
      <c r="E1664" t="s">
        <v>2380</v>
      </c>
      <c r="F1664" t="s">
        <v>2380</v>
      </c>
      <c r="G1664">
        <v>2</v>
      </c>
      <c r="H1664" t="s">
        <v>2380</v>
      </c>
      <c r="L1664" t="s">
        <v>709</v>
      </c>
      <c r="M1664" t="str">
        <f t="shared" si="100"/>
        <v>No</v>
      </c>
      <c r="N1664" t="str">
        <f t="shared" si="101"/>
        <v>No</v>
      </c>
      <c r="O1664">
        <v>17.91</v>
      </c>
      <c r="P1664" t="str">
        <f t="shared" si="102"/>
        <v>Under Weight</v>
      </c>
      <c r="Q1664">
        <v>4.66</v>
      </c>
      <c r="R1664" t="str">
        <f t="shared" si="103"/>
        <v>Normal</v>
      </c>
      <c r="S1664" t="s">
        <v>2380</v>
      </c>
      <c r="T1664" t="s">
        <v>2380</v>
      </c>
      <c r="U1664">
        <v>2</v>
      </c>
    </row>
    <row r="1665" spans="1:21" x14ac:dyDescent="0.3">
      <c r="A1665" t="s">
        <v>708</v>
      </c>
      <c r="B1665">
        <v>20.76</v>
      </c>
      <c r="C1665">
        <v>6.26</v>
      </c>
      <c r="D1665" t="s">
        <v>2380</v>
      </c>
      <c r="E1665" t="s">
        <v>2380</v>
      </c>
      <c r="F1665" t="s">
        <v>2380</v>
      </c>
      <c r="G1665">
        <v>0</v>
      </c>
      <c r="H1665" t="s">
        <v>2380</v>
      </c>
      <c r="L1665" t="s">
        <v>708</v>
      </c>
      <c r="M1665" t="str">
        <f t="shared" si="100"/>
        <v>No</v>
      </c>
      <c r="N1665" t="str">
        <f t="shared" si="101"/>
        <v>No</v>
      </c>
      <c r="O1665">
        <v>20.76</v>
      </c>
      <c r="P1665" t="str">
        <f t="shared" si="102"/>
        <v>Normal Weight</v>
      </c>
      <c r="Q1665">
        <v>6.26</v>
      </c>
      <c r="R1665" t="str">
        <f t="shared" si="103"/>
        <v>Prediabetes</v>
      </c>
      <c r="S1665" t="s">
        <v>2380</v>
      </c>
      <c r="T1665" t="s">
        <v>2380</v>
      </c>
      <c r="U1665">
        <v>0</v>
      </c>
    </row>
    <row r="1666" spans="1:21" x14ac:dyDescent="0.3">
      <c r="A1666" t="s">
        <v>707</v>
      </c>
      <c r="B1666">
        <v>38.99</v>
      </c>
      <c r="C1666">
        <v>5.21</v>
      </c>
      <c r="D1666" t="s">
        <v>2380</v>
      </c>
      <c r="E1666" t="s">
        <v>2381</v>
      </c>
      <c r="F1666" t="s">
        <v>2380</v>
      </c>
      <c r="G1666">
        <v>1</v>
      </c>
      <c r="H1666" t="s">
        <v>2380</v>
      </c>
      <c r="L1666" t="s">
        <v>707</v>
      </c>
      <c r="M1666" t="str">
        <f t="shared" si="100"/>
        <v>No</v>
      </c>
      <c r="N1666" t="str">
        <f t="shared" si="101"/>
        <v>No</v>
      </c>
      <c r="O1666">
        <v>38.99</v>
      </c>
      <c r="P1666" t="str">
        <f t="shared" si="102"/>
        <v>Obesity</v>
      </c>
      <c r="Q1666">
        <v>5.21</v>
      </c>
      <c r="R1666" t="str">
        <f t="shared" si="103"/>
        <v>Normal</v>
      </c>
      <c r="S1666" t="s">
        <v>2381</v>
      </c>
      <c r="T1666" t="s">
        <v>2380</v>
      </c>
      <c r="U1666">
        <v>1</v>
      </c>
    </row>
    <row r="1667" spans="1:21" x14ac:dyDescent="0.3">
      <c r="A1667" t="s">
        <v>706</v>
      </c>
      <c r="B1667">
        <v>42.655000000000001</v>
      </c>
      <c r="C1667">
        <v>5.94</v>
      </c>
      <c r="D1667" t="s">
        <v>2381</v>
      </c>
      <c r="E1667" t="s">
        <v>2380</v>
      </c>
      <c r="F1667" t="s">
        <v>2382</v>
      </c>
      <c r="G1667">
        <v>1</v>
      </c>
      <c r="H1667" t="s">
        <v>2380</v>
      </c>
      <c r="L1667" t="s">
        <v>706</v>
      </c>
      <c r="M1667" t="str">
        <f t="shared" ref="M1667:M1730" si="104">PROPER(D1667)</f>
        <v>Yes</v>
      </c>
      <c r="N1667" t="str">
        <f t="shared" ref="N1667:N1730" si="105">PROPER(H1667)</f>
        <v>No</v>
      </c>
      <c r="O1667">
        <v>42.655000000000001</v>
      </c>
      <c r="P1667" t="str">
        <f t="shared" si="102"/>
        <v>Obesity</v>
      </c>
      <c r="Q1667">
        <v>5.94</v>
      </c>
      <c r="R1667" t="str">
        <f t="shared" si="103"/>
        <v>Prediabetes</v>
      </c>
      <c r="S1667" t="s">
        <v>2380</v>
      </c>
      <c r="T1667" t="s">
        <v>2382</v>
      </c>
      <c r="U1667">
        <v>1</v>
      </c>
    </row>
    <row r="1668" spans="1:21" x14ac:dyDescent="0.3">
      <c r="A1668" t="s">
        <v>705</v>
      </c>
      <c r="B1668">
        <v>30.57</v>
      </c>
      <c r="C1668">
        <v>5.34</v>
      </c>
      <c r="D1668" t="s">
        <v>2380</v>
      </c>
      <c r="E1668" t="s">
        <v>2380</v>
      </c>
      <c r="F1668" t="s">
        <v>2382</v>
      </c>
      <c r="G1668">
        <v>1</v>
      </c>
      <c r="H1668" t="s">
        <v>2380</v>
      </c>
      <c r="L1668" t="s">
        <v>705</v>
      </c>
      <c r="M1668" t="str">
        <f t="shared" si="104"/>
        <v>No</v>
      </c>
      <c r="N1668" t="str">
        <f t="shared" si="105"/>
        <v>No</v>
      </c>
      <c r="O1668">
        <v>30.57</v>
      </c>
      <c r="P1668" t="str">
        <f t="shared" ref="P1668:P1731" si="106">IF(O1668&lt;18.5,"Under Weight",IF(O1668&lt;25,"Normal Weight",IF(O1668&lt;30,"Over Weight","Obesity")))</f>
        <v>Obesity</v>
      </c>
      <c r="Q1668">
        <v>5.34</v>
      </c>
      <c r="R1668" t="str">
        <f t="shared" ref="R1668:R1731" si="107">IF(Q1668&lt;5.7,"Normal",IF(Q1668&lt;6.5,"Prediabetes","Diabetes"))</f>
        <v>Normal</v>
      </c>
      <c r="S1668" t="s">
        <v>2380</v>
      </c>
      <c r="T1668" t="s">
        <v>2382</v>
      </c>
      <c r="U1668">
        <v>1</v>
      </c>
    </row>
    <row r="1669" spans="1:21" x14ac:dyDescent="0.3">
      <c r="A1669" t="s">
        <v>704</v>
      </c>
      <c r="B1669">
        <v>17.7</v>
      </c>
      <c r="C1669">
        <v>6.38</v>
      </c>
      <c r="D1669" t="s">
        <v>2380</v>
      </c>
      <c r="E1669" t="s">
        <v>2380</v>
      </c>
      <c r="F1669" t="s">
        <v>2380</v>
      </c>
      <c r="G1669">
        <v>2</v>
      </c>
      <c r="H1669" t="s">
        <v>2380</v>
      </c>
      <c r="L1669" t="s">
        <v>704</v>
      </c>
      <c r="M1669" t="str">
        <f t="shared" si="104"/>
        <v>No</v>
      </c>
      <c r="N1669" t="str">
        <f t="shared" si="105"/>
        <v>No</v>
      </c>
      <c r="O1669">
        <v>17.7</v>
      </c>
      <c r="P1669" t="str">
        <f t="shared" si="106"/>
        <v>Under Weight</v>
      </c>
      <c r="Q1669">
        <v>6.38</v>
      </c>
      <c r="R1669" t="str">
        <f t="shared" si="107"/>
        <v>Prediabetes</v>
      </c>
      <c r="S1669" t="s">
        <v>2380</v>
      </c>
      <c r="T1669" t="s">
        <v>2380</v>
      </c>
      <c r="U1669">
        <v>2</v>
      </c>
    </row>
    <row r="1670" spans="1:21" x14ac:dyDescent="0.3">
      <c r="A1670" t="s">
        <v>703</v>
      </c>
      <c r="B1670">
        <v>34.770000000000003</v>
      </c>
      <c r="C1670">
        <v>4.47</v>
      </c>
      <c r="D1670" t="s">
        <v>2380</v>
      </c>
      <c r="E1670" t="s">
        <v>2380</v>
      </c>
      <c r="F1670" t="s">
        <v>2380</v>
      </c>
      <c r="G1670">
        <v>1</v>
      </c>
      <c r="H1670" t="s">
        <v>2380</v>
      </c>
      <c r="L1670" t="s">
        <v>703</v>
      </c>
      <c r="M1670" t="str">
        <f t="shared" si="104"/>
        <v>No</v>
      </c>
      <c r="N1670" t="str">
        <f t="shared" si="105"/>
        <v>No</v>
      </c>
      <c r="O1670">
        <v>34.770000000000003</v>
      </c>
      <c r="P1670" t="str">
        <f t="shared" si="106"/>
        <v>Obesity</v>
      </c>
      <c r="Q1670">
        <v>4.47</v>
      </c>
      <c r="R1670" t="str">
        <f t="shared" si="107"/>
        <v>Normal</v>
      </c>
      <c r="S1670" t="s">
        <v>2380</v>
      </c>
      <c r="T1670" t="s">
        <v>2380</v>
      </c>
      <c r="U1670">
        <v>1</v>
      </c>
    </row>
    <row r="1671" spans="1:21" x14ac:dyDescent="0.3">
      <c r="A1671" t="s">
        <v>702</v>
      </c>
      <c r="B1671">
        <v>16.88</v>
      </c>
      <c r="C1671">
        <v>9.9600000000000009</v>
      </c>
      <c r="D1671" t="s">
        <v>2380</v>
      </c>
      <c r="E1671" t="s">
        <v>2380</v>
      </c>
      <c r="F1671" t="s">
        <v>2380</v>
      </c>
      <c r="G1671">
        <v>0</v>
      </c>
      <c r="H1671" t="s">
        <v>2380</v>
      </c>
      <c r="L1671" t="s">
        <v>702</v>
      </c>
      <c r="M1671" t="str">
        <f t="shared" si="104"/>
        <v>No</v>
      </c>
      <c r="N1671" t="str">
        <f t="shared" si="105"/>
        <v>No</v>
      </c>
      <c r="O1671">
        <v>16.88</v>
      </c>
      <c r="P1671" t="str">
        <f t="shared" si="106"/>
        <v>Under Weight</v>
      </c>
      <c r="Q1671">
        <v>9.9600000000000009</v>
      </c>
      <c r="R1671" t="str">
        <f t="shared" si="107"/>
        <v>Diabetes</v>
      </c>
      <c r="S1671" t="s">
        <v>2380</v>
      </c>
      <c r="T1671" t="s">
        <v>2380</v>
      </c>
      <c r="U1671">
        <v>0</v>
      </c>
    </row>
    <row r="1672" spans="1:21" x14ac:dyDescent="0.3">
      <c r="A1672" t="s">
        <v>701</v>
      </c>
      <c r="B1672">
        <v>40.26</v>
      </c>
      <c r="C1672">
        <v>9.92</v>
      </c>
      <c r="D1672" t="s">
        <v>2381</v>
      </c>
      <c r="E1672" t="s">
        <v>2380</v>
      </c>
      <c r="F1672" t="s">
        <v>2380</v>
      </c>
      <c r="G1672">
        <v>0</v>
      </c>
      <c r="H1672" t="s">
        <v>2380</v>
      </c>
      <c r="L1672" t="s">
        <v>701</v>
      </c>
      <c r="M1672" t="str">
        <f t="shared" si="104"/>
        <v>Yes</v>
      </c>
      <c r="N1672" t="str">
        <f t="shared" si="105"/>
        <v>No</v>
      </c>
      <c r="O1672">
        <v>40.26</v>
      </c>
      <c r="P1672" t="str">
        <f t="shared" si="106"/>
        <v>Obesity</v>
      </c>
      <c r="Q1672">
        <v>9.92</v>
      </c>
      <c r="R1672" t="str">
        <f t="shared" si="107"/>
        <v>Diabetes</v>
      </c>
      <c r="S1672" t="s">
        <v>2380</v>
      </c>
      <c r="T1672" t="s">
        <v>2380</v>
      </c>
      <c r="U1672">
        <v>0</v>
      </c>
    </row>
    <row r="1673" spans="1:21" x14ac:dyDescent="0.3">
      <c r="A1673" t="s">
        <v>700</v>
      </c>
      <c r="B1673">
        <v>25.6</v>
      </c>
      <c r="C1673">
        <v>6.03</v>
      </c>
      <c r="D1673" t="s">
        <v>2380</v>
      </c>
      <c r="E1673" t="s">
        <v>2380</v>
      </c>
      <c r="F1673" t="s">
        <v>2382</v>
      </c>
      <c r="G1673">
        <v>1</v>
      </c>
      <c r="H1673" t="s">
        <v>2380</v>
      </c>
      <c r="L1673" t="s">
        <v>700</v>
      </c>
      <c r="M1673" t="str">
        <f t="shared" si="104"/>
        <v>No</v>
      </c>
      <c r="N1673" t="str">
        <f t="shared" si="105"/>
        <v>No</v>
      </c>
      <c r="O1673">
        <v>25.6</v>
      </c>
      <c r="P1673" t="str">
        <f t="shared" si="106"/>
        <v>Over Weight</v>
      </c>
      <c r="Q1673">
        <v>6.03</v>
      </c>
      <c r="R1673" t="str">
        <f t="shared" si="107"/>
        <v>Prediabetes</v>
      </c>
      <c r="S1673" t="s">
        <v>2380</v>
      </c>
      <c r="T1673" t="s">
        <v>2382</v>
      </c>
      <c r="U1673">
        <v>1</v>
      </c>
    </row>
    <row r="1674" spans="1:21" x14ac:dyDescent="0.3">
      <c r="A1674" t="s">
        <v>699</v>
      </c>
      <c r="B1674">
        <v>33.549999999999997</v>
      </c>
      <c r="C1674">
        <v>10.9</v>
      </c>
      <c r="D1674" t="s">
        <v>2381</v>
      </c>
      <c r="E1674" t="s">
        <v>2380</v>
      </c>
      <c r="F1674" t="s">
        <v>2380</v>
      </c>
      <c r="G1674">
        <v>0</v>
      </c>
      <c r="H1674" t="s">
        <v>2380</v>
      </c>
      <c r="L1674" t="s">
        <v>699</v>
      </c>
      <c r="M1674" t="str">
        <f t="shared" si="104"/>
        <v>Yes</v>
      </c>
      <c r="N1674" t="str">
        <f t="shared" si="105"/>
        <v>No</v>
      </c>
      <c r="O1674">
        <v>33.549999999999997</v>
      </c>
      <c r="P1674" t="str">
        <f t="shared" si="106"/>
        <v>Obesity</v>
      </c>
      <c r="Q1674">
        <v>10.9</v>
      </c>
      <c r="R1674" t="str">
        <f t="shared" si="107"/>
        <v>Diabetes</v>
      </c>
      <c r="S1674" t="s">
        <v>2380</v>
      </c>
      <c r="T1674" t="s">
        <v>2380</v>
      </c>
      <c r="U1674">
        <v>0</v>
      </c>
    </row>
    <row r="1675" spans="1:21" x14ac:dyDescent="0.3">
      <c r="A1675" t="s">
        <v>698</v>
      </c>
      <c r="B1675">
        <v>16.690000000000001</v>
      </c>
      <c r="C1675">
        <v>10.66</v>
      </c>
      <c r="D1675" t="s">
        <v>2380</v>
      </c>
      <c r="E1675" t="s">
        <v>2380</v>
      </c>
      <c r="F1675" t="s">
        <v>2380</v>
      </c>
      <c r="G1675">
        <v>0</v>
      </c>
      <c r="H1675" t="s">
        <v>2380</v>
      </c>
      <c r="L1675" t="s">
        <v>698</v>
      </c>
      <c r="M1675" t="str">
        <f t="shared" si="104"/>
        <v>No</v>
      </c>
      <c r="N1675" t="str">
        <f t="shared" si="105"/>
        <v>No</v>
      </c>
      <c r="O1675">
        <v>16.690000000000001</v>
      </c>
      <c r="P1675" t="str">
        <f t="shared" si="106"/>
        <v>Under Weight</v>
      </c>
      <c r="Q1675">
        <v>10.66</v>
      </c>
      <c r="R1675" t="str">
        <f t="shared" si="107"/>
        <v>Diabetes</v>
      </c>
      <c r="S1675" t="s">
        <v>2380</v>
      </c>
      <c r="T1675" t="s">
        <v>2380</v>
      </c>
      <c r="U1675">
        <v>0</v>
      </c>
    </row>
    <row r="1676" spans="1:21" x14ac:dyDescent="0.3">
      <c r="A1676" t="s">
        <v>697</v>
      </c>
      <c r="B1676">
        <v>19.95</v>
      </c>
      <c r="C1676">
        <v>4.05</v>
      </c>
      <c r="D1676" t="s">
        <v>2380</v>
      </c>
      <c r="E1676" t="s">
        <v>2380</v>
      </c>
      <c r="F1676" t="s">
        <v>2380</v>
      </c>
      <c r="G1676">
        <v>1</v>
      </c>
      <c r="H1676" t="s">
        <v>2380</v>
      </c>
      <c r="L1676" t="s">
        <v>697</v>
      </c>
      <c r="M1676" t="str">
        <f t="shared" si="104"/>
        <v>No</v>
      </c>
      <c r="N1676" t="str">
        <f t="shared" si="105"/>
        <v>No</v>
      </c>
      <c r="O1676">
        <v>19.95</v>
      </c>
      <c r="P1676" t="str">
        <f t="shared" si="106"/>
        <v>Normal Weight</v>
      </c>
      <c r="Q1676">
        <v>4.05</v>
      </c>
      <c r="R1676" t="str">
        <f t="shared" si="107"/>
        <v>Normal</v>
      </c>
      <c r="S1676" t="s">
        <v>2380</v>
      </c>
      <c r="T1676" t="s">
        <v>2380</v>
      </c>
      <c r="U1676">
        <v>1</v>
      </c>
    </row>
    <row r="1677" spans="1:21" x14ac:dyDescent="0.3">
      <c r="A1677" t="s">
        <v>696</v>
      </c>
      <c r="B1677">
        <v>17.55</v>
      </c>
      <c r="C1677">
        <v>4.2300000000000004</v>
      </c>
      <c r="D1677" t="s">
        <v>2380</v>
      </c>
      <c r="E1677" t="s">
        <v>2380</v>
      </c>
      <c r="F1677" t="s">
        <v>2380</v>
      </c>
      <c r="G1677">
        <v>2</v>
      </c>
      <c r="H1677" t="s">
        <v>2380</v>
      </c>
      <c r="L1677" t="s">
        <v>696</v>
      </c>
      <c r="M1677" t="str">
        <f t="shared" si="104"/>
        <v>No</v>
      </c>
      <c r="N1677" t="str">
        <f t="shared" si="105"/>
        <v>No</v>
      </c>
      <c r="O1677">
        <v>17.55</v>
      </c>
      <c r="P1677" t="str">
        <f t="shared" si="106"/>
        <v>Under Weight</v>
      </c>
      <c r="Q1677">
        <v>4.2300000000000004</v>
      </c>
      <c r="R1677" t="str">
        <f t="shared" si="107"/>
        <v>Normal</v>
      </c>
      <c r="S1677" t="s">
        <v>2380</v>
      </c>
      <c r="T1677" t="s">
        <v>2380</v>
      </c>
      <c r="U1677">
        <v>2</v>
      </c>
    </row>
    <row r="1678" spans="1:21" x14ac:dyDescent="0.3">
      <c r="A1678" t="s">
        <v>695</v>
      </c>
      <c r="B1678">
        <v>22.01</v>
      </c>
      <c r="C1678">
        <v>5.01</v>
      </c>
      <c r="D1678" t="s">
        <v>2380</v>
      </c>
      <c r="E1678" t="s">
        <v>2380</v>
      </c>
      <c r="F1678" t="s">
        <v>2380</v>
      </c>
      <c r="G1678">
        <v>1</v>
      </c>
      <c r="H1678" t="s">
        <v>2380</v>
      </c>
      <c r="L1678" t="s">
        <v>695</v>
      </c>
      <c r="M1678" t="str">
        <f t="shared" si="104"/>
        <v>No</v>
      </c>
      <c r="N1678" t="str">
        <f t="shared" si="105"/>
        <v>No</v>
      </c>
      <c r="O1678">
        <v>22.01</v>
      </c>
      <c r="P1678" t="str">
        <f t="shared" si="106"/>
        <v>Normal Weight</v>
      </c>
      <c r="Q1678">
        <v>5.01</v>
      </c>
      <c r="R1678" t="str">
        <f t="shared" si="107"/>
        <v>Normal</v>
      </c>
      <c r="S1678" t="s">
        <v>2380</v>
      </c>
      <c r="T1678" t="s">
        <v>2380</v>
      </c>
      <c r="U1678">
        <v>1</v>
      </c>
    </row>
    <row r="1679" spans="1:21" x14ac:dyDescent="0.3">
      <c r="A1679" t="s">
        <v>694</v>
      </c>
      <c r="B1679">
        <v>41.8</v>
      </c>
      <c r="C1679">
        <v>5.82</v>
      </c>
      <c r="D1679" t="s">
        <v>2381</v>
      </c>
      <c r="E1679" t="s">
        <v>2380</v>
      </c>
      <c r="F1679" t="s">
        <v>2382</v>
      </c>
      <c r="G1679">
        <v>1</v>
      </c>
      <c r="H1679" t="s">
        <v>2380</v>
      </c>
      <c r="L1679" t="s">
        <v>694</v>
      </c>
      <c r="M1679" t="str">
        <f t="shared" si="104"/>
        <v>Yes</v>
      </c>
      <c r="N1679" t="str">
        <f t="shared" si="105"/>
        <v>No</v>
      </c>
      <c r="O1679">
        <v>41.8</v>
      </c>
      <c r="P1679" t="str">
        <f t="shared" si="106"/>
        <v>Obesity</v>
      </c>
      <c r="Q1679">
        <v>5.82</v>
      </c>
      <c r="R1679" t="str">
        <f t="shared" si="107"/>
        <v>Prediabetes</v>
      </c>
      <c r="S1679" t="s">
        <v>2380</v>
      </c>
      <c r="T1679" t="s">
        <v>2382</v>
      </c>
      <c r="U1679">
        <v>1</v>
      </c>
    </row>
    <row r="1680" spans="1:21" x14ac:dyDescent="0.3">
      <c r="A1680" t="s">
        <v>693</v>
      </c>
      <c r="B1680">
        <v>19.170000000000002</v>
      </c>
      <c r="C1680">
        <v>7.94</v>
      </c>
      <c r="D1680" t="s">
        <v>2380</v>
      </c>
      <c r="E1680" t="s">
        <v>2380</v>
      </c>
      <c r="F1680" t="s">
        <v>2380</v>
      </c>
      <c r="G1680">
        <v>0</v>
      </c>
      <c r="H1680" t="s">
        <v>2380</v>
      </c>
      <c r="L1680" t="s">
        <v>693</v>
      </c>
      <c r="M1680" t="str">
        <f t="shared" si="104"/>
        <v>No</v>
      </c>
      <c r="N1680" t="str">
        <f t="shared" si="105"/>
        <v>No</v>
      </c>
      <c r="O1680">
        <v>19.170000000000002</v>
      </c>
      <c r="P1680" t="str">
        <f t="shared" si="106"/>
        <v>Normal Weight</v>
      </c>
      <c r="Q1680">
        <v>7.94</v>
      </c>
      <c r="R1680" t="str">
        <f t="shared" si="107"/>
        <v>Diabetes</v>
      </c>
      <c r="S1680" t="s">
        <v>2380</v>
      </c>
      <c r="T1680" t="s">
        <v>2380</v>
      </c>
      <c r="U1680">
        <v>0</v>
      </c>
    </row>
    <row r="1681" spans="1:21" x14ac:dyDescent="0.3">
      <c r="A1681" t="s">
        <v>692</v>
      </c>
      <c r="B1681">
        <v>32.799999999999997</v>
      </c>
      <c r="C1681">
        <v>6.16</v>
      </c>
      <c r="D1681" t="s">
        <v>2381</v>
      </c>
      <c r="E1681" t="s">
        <v>2380</v>
      </c>
      <c r="F1681" t="s">
        <v>2382</v>
      </c>
      <c r="G1681">
        <v>1</v>
      </c>
      <c r="H1681" t="s">
        <v>2380</v>
      </c>
      <c r="L1681" t="s">
        <v>692</v>
      </c>
      <c r="M1681" t="str">
        <f t="shared" si="104"/>
        <v>Yes</v>
      </c>
      <c r="N1681" t="str">
        <f t="shared" si="105"/>
        <v>No</v>
      </c>
      <c r="O1681">
        <v>32.799999999999997</v>
      </c>
      <c r="P1681" t="str">
        <f t="shared" si="106"/>
        <v>Obesity</v>
      </c>
      <c r="Q1681">
        <v>6.16</v>
      </c>
      <c r="R1681" t="str">
        <f t="shared" si="107"/>
        <v>Prediabetes</v>
      </c>
      <c r="S1681" t="s">
        <v>2380</v>
      </c>
      <c r="T1681" t="s">
        <v>2382</v>
      </c>
      <c r="U1681">
        <v>1</v>
      </c>
    </row>
    <row r="1682" spans="1:21" x14ac:dyDescent="0.3">
      <c r="A1682" t="s">
        <v>691</v>
      </c>
      <c r="B1682">
        <v>35.814999999999998</v>
      </c>
      <c r="C1682">
        <v>4.1500000000000004</v>
      </c>
      <c r="D1682" t="s">
        <v>2380</v>
      </c>
      <c r="E1682" t="s">
        <v>2380</v>
      </c>
      <c r="F1682" t="s">
        <v>2380</v>
      </c>
      <c r="G1682">
        <v>1</v>
      </c>
      <c r="H1682" t="s">
        <v>2380</v>
      </c>
      <c r="L1682" t="s">
        <v>691</v>
      </c>
      <c r="M1682" t="str">
        <f t="shared" si="104"/>
        <v>No</v>
      </c>
      <c r="N1682" t="str">
        <f t="shared" si="105"/>
        <v>No</v>
      </c>
      <c r="O1682">
        <v>35.814999999999998</v>
      </c>
      <c r="P1682" t="str">
        <f t="shared" si="106"/>
        <v>Obesity</v>
      </c>
      <c r="Q1682">
        <v>4.1500000000000004</v>
      </c>
      <c r="R1682" t="str">
        <f t="shared" si="107"/>
        <v>Normal</v>
      </c>
      <c r="S1682" t="s">
        <v>2380</v>
      </c>
      <c r="T1682" t="s">
        <v>2380</v>
      </c>
      <c r="U1682">
        <v>1</v>
      </c>
    </row>
    <row r="1683" spans="1:21" x14ac:dyDescent="0.3">
      <c r="A1683" t="s">
        <v>690</v>
      </c>
      <c r="B1683">
        <v>24.3</v>
      </c>
      <c r="C1683">
        <v>6.23</v>
      </c>
      <c r="D1683" t="s">
        <v>2380</v>
      </c>
      <c r="E1683" t="s">
        <v>2380</v>
      </c>
      <c r="F1683" t="s">
        <v>2380</v>
      </c>
      <c r="G1683">
        <v>0</v>
      </c>
      <c r="H1683" t="s">
        <v>2380</v>
      </c>
      <c r="L1683" t="s">
        <v>690</v>
      </c>
      <c r="M1683" t="str">
        <f t="shared" si="104"/>
        <v>No</v>
      </c>
      <c r="N1683" t="str">
        <f t="shared" si="105"/>
        <v>No</v>
      </c>
      <c r="O1683">
        <v>24.3</v>
      </c>
      <c r="P1683" t="str">
        <f t="shared" si="106"/>
        <v>Normal Weight</v>
      </c>
      <c r="Q1683">
        <v>6.23</v>
      </c>
      <c r="R1683" t="str">
        <f t="shared" si="107"/>
        <v>Prediabetes</v>
      </c>
      <c r="S1683" t="s">
        <v>2380</v>
      </c>
      <c r="T1683" t="s">
        <v>2380</v>
      </c>
      <c r="U1683">
        <v>0</v>
      </c>
    </row>
    <row r="1684" spans="1:21" x14ac:dyDescent="0.3">
      <c r="A1684" t="s">
        <v>689</v>
      </c>
      <c r="B1684">
        <v>19.059999999999999</v>
      </c>
      <c r="C1684">
        <v>7.41</v>
      </c>
      <c r="D1684" t="s">
        <v>2380</v>
      </c>
      <c r="E1684" t="s">
        <v>2380</v>
      </c>
      <c r="F1684" t="s">
        <v>2380</v>
      </c>
      <c r="G1684">
        <v>0</v>
      </c>
      <c r="H1684" t="s">
        <v>2380</v>
      </c>
      <c r="L1684" t="s">
        <v>689</v>
      </c>
      <c r="M1684" t="str">
        <f t="shared" si="104"/>
        <v>No</v>
      </c>
      <c r="N1684" t="str">
        <f t="shared" si="105"/>
        <v>No</v>
      </c>
      <c r="O1684">
        <v>19.059999999999999</v>
      </c>
      <c r="P1684" t="str">
        <f t="shared" si="106"/>
        <v>Normal Weight</v>
      </c>
      <c r="Q1684">
        <v>7.41</v>
      </c>
      <c r="R1684" t="str">
        <f t="shared" si="107"/>
        <v>Diabetes</v>
      </c>
      <c r="S1684" t="s">
        <v>2380</v>
      </c>
      <c r="T1684" t="s">
        <v>2380</v>
      </c>
      <c r="U1684">
        <v>0</v>
      </c>
    </row>
    <row r="1685" spans="1:21" x14ac:dyDescent="0.3">
      <c r="A1685" t="s">
        <v>688</v>
      </c>
      <c r="B1685">
        <v>33.25</v>
      </c>
      <c r="C1685">
        <v>5.62</v>
      </c>
      <c r="D1685" t="s">
        <v>2381</v>
      </c>
      <c r="E1685" t="s">
        <v>2380</v>
      </c>
      <c r="F1685" t="s">
        <v>2380</v>
      </c>
      <c r="G1685">
        <v>1</v>
      </c>
      <c r="H1685" t="s">
        <v>2380</v>
      </c>
      <c r="L1685" t="s">
        <v>688</v>
      </c>
      <c r="M1685" t="str">
        <f t="shared" si="104"/>
        <v>Yes</v>
      </c>
      <c r="N1685" t="str">
        <f t="shared" si="105"/>
        <v>No</v>
      </c>
      <c r="O1685">
        <v>33.25</v>
      </c>
      <c r="P1685" t="str">
        <f t="shared" si="106"/>
        <v>Obesity</v>
      </c>
      <c r="Q1685">
        <v>5.62</v>
      </c>
      <c r="R1685" t="str">
        <f t="shared" si="107"/>
        <v>Normal</v>
      </c>
      <c r="S1685" t="s">
        <v>2380</v>
      </c>
      <c r="T1685" t="s">
        <v>2380</v>
      </c>
      <c r="U1685">
        <v>1</v>
      </c>
    </row>
    <row r="1686" spans="1:21" x14ac:dyDescent="0.3">
      <c r="A1686" t="s">
        <v>687</v>
      </c>
      <c r="B1686">
        <v>21.37</v>
      </c>
      <c r="C1686">
        <v>4.54</v>
      </c>
      <c r="D1686" t="s">
        <v>2381</v>
      </c>
      <c r="E1686" t="s">
        <v>2380</v>
      </c>
      <c r="F1686" t="s">
        <v>2382</v>
      </c>
      <c r="G1686">
        <v>1</v>
      </c>
      <c r="H1686" t="s">
        <v>2380</v>
      </c>
      <c r="L1686" t="s">
        <v>687</v>
      </c>
      <c r="M1686" t="str">
        <f t="shared" si="104"/>
        <v>Yes</v>
      </c>
      <c r="N1686" t="str">
        <f t="shared" si="105"/>
        <v>No</v>
      </c>
      <c r="O1686">
        <v>21.37</v>
      </c>
      <c r="P1686" t="str">
        <f t="shared" si="106"/>
        <v>Normal Weight</v>
      </c>
      <c r="Q1686">
        <v>4.54</v>
      </c>
      <c r="R1686" t="str">
        <f t="shared" si="107"/>
        <v>Normal</v>
      </c>
      <c r="S1686" t="s">
        <v>2380</v>
      </c>
      <c r="T1686" t="s">
        <v>2382</v>
      </c>
      <c r="U1686">
        <v>1</v>
      </c>
    </row>
    <row r="1687" spans="1:21" x14ac:dyDescent="0.3">
      <c r="A1687" t="s">
        <v>686</v>
      </c>
      <c r="B1687">
        <v>34.43</v>
      </c>
      <c r="C1687">
        <v>8.6199999999999992</v>
      </c>
      <c r="D1687" t="s">
        <v>2381</v>
      </c>
      <c r="E1687" t="s">
        <v>2380</v>
      </c>
      <c r="F1687" t="s">
        <v>2380</v>
      </c>
      <c r="G1687">
        <v>1</v>
      </c>
      <c r="H1687" t="s">
        <v>2380</v>
      </c>
      <c r="L1687" t="s">
        <v>686</v>
      </c>
      <c r="M1687" t="str">
        <f t="shared" si="104"/>
        <v>Yes</v>
      </c>
      <c r="N1687" t="str">
        <f t="shared" si="105"/>
        <v>No</v>
      </c>
      <c r="O1687">
        <v>34.43</v>
      </c>
      <c r="P1687" t="str">
        <f t="shared" si="106"/>
        <v>Obesity</v>
      </c>
      <c r="Q1687">
        <v>8.6199999999999992</v>
      </c>
      <c r="R1687" t="str">
        <f t="shared" si="107"/>
        <v>Diabetes</v>
      </c>
      <c r="S1687" t="s">
        <v>2380</v>
      </c>
      <c r="T1687" t="s">
        <v>2380</v>
      </c>
      <c r="U1687">
        <v>1</v>
      </c>
    </row>
    <row r="1688" spans="1:21" x14ac:dyDescent="0.3">
      <c r="A1688" t="s">
        <v>685</v>
      </c>
      <c r="B1688">
        <v>20.86</v>
      </c>
      <c r="C1688">
        <v>4.3600000000000003</v>
      </c>
      <c r="D1688" t="s">
        <v>2381</v>
      </c>
      <c r="E1688" t="s">
        <v>2380</v>
      </c>
      <c r="F1688" t="s">
        <v>2380</v>
      </c>
      <c r="G1688">
        <v>0</v>
      </c>
      <c r="H1688" t="s">
        <v>2380</v>
      </c>
      <c r="L1688" t="s">
        <v>685</v>
      </c>
      <c r="M1688" t="str">
        <f t="shared" si="104"/>
        <v>Yes</v>
      </c>
      <c r="N1688" t="str">
        <f t="shared" si="105"/>
        <v>No</v>
      </c>
      <c r="O1688">
        <v>20.86</v>
      </c>
      <c r="P1688" t="str">
        <f t="shared" si="106"/>
        <v>Normal Weight</v>
      </c>
      <c r="Q1688">
        <v>4.3600000000000003</v>
      </c>
      <c r="R1688" t="str">
        <f t="shared" si="107"/>
        <v>Normal</v>
      </c>
      <c r="S1688" t="s">
        <v>2380</v>
      </c>
      <c r="T1688" t="s">
        <v>2380</v>
      </c>
      <c r="U1688">
        <v>0</v>
      </c>
    </row>
    <row r="1689" spans="1:21" x14ac:dyDescent="0.3">
      <c r="A1689" t="s">
        <v>684</v>
      </c>
      <c r="B1689">
        <v>18.34</v>
      </c>
      <c r="C1689">
        <v>10.01</v>
      </c>
      <c r="D1689" t="s">
        <v>2380</v>
      </c>
      <c r="E1689" t="s">
        <v>2380</v>
      </c>
      <c r="F1689" t="s">
        <v>2380</v>
      </c>
      <c r="G1689">
        <v>0</v>
      </c>
      <c r="H1689" t="s">
        <v>2380</v>
      </c>
      <c r="L1689" t="s">
        <v>684</v>
      </c>
      <c r="M1689" t="str">
        <f t="shared" si="104"/>
        <v>No</v>
      </c>
      <c r="N1689" t="str">
        <f t="shared" si="105"/>
        <v>No</v>
      </c>
      <c r="O1689">
        <v>18.34</v>
      </c>
      <c r="P1689" t="str">
        <f t="shared" si="106"/>
        <v>Under Weight</v>
      </c>
      <c r="Q1689">
        <v>10.01</v>
      </c>
      <c r="R1689" t="str">
        <f t="shared" si="107"/>
        <v>Diabetes</v>
      </c>
      <c r="S1689" t="s">
        <v>2380</v>
      </c>
      <c r="T1689" t="s">
        <v>2380</v>
      </c>
      <c r="U1689">
        <v>0</v>
      </c>
    </row>
    <row r="1690" spans="1:21" x14ac:dyDescent="0.3">
      <c r="A1690" t="s">
        <v>683</v>
      </c>
      <c r="B1690">
        <v>34.15</v>
      </c>
      <c r="C1690">
        <v>5.42</v>
      </c>
      <c r="D1690" t="s">
        <v>2380</v>
      </c>
      <c r="E1690" t="s">
        <v>2380</v>
      </c>
      <c r="F1690" t="s">
        <v>2380</v>
      </c>
      <c r="G1690">
        <v>0</v>
      </c>
      <c r="H1690" t="s">
        <v>2380</v>
      </c>
      <c r="L1690" t="s">
        <v>683</v>
      </c>
      <c r="M1690" t="str">
        <f t="shared" si="104"/>
        <v>No</v>
      </c>
      <c r="N1690" t="str">
        <f t="shared" si="105"/>
        <v>No</v>
      </c>
      <c r="O1690">
        <v>34.15</v>
      </c>
      <c r="P1690" t="str">
        <f t="shared" si="106"/>
        <v>Obesity</v>
      </c>
      <c r="Q1690">
        <v>5.42</v>
      </c>
      <c r="R1690" t="str">
        <f t="shared" si="107"/>
        <v>Normal</v>
      </c>
      <c r="S1690" t="s">
        <v>2380</v>
      </c>
      <c r="T1690" t="s">
        <v>2380</v>
      </c>
      <c r="U1690">
        <v>0</v>
      </c>
    </row>
    <row r="1691" spans="1:21" x14ac:dyDescent="0.3">
      <c r="A1691" t="s">
        <v>682</v>
      </c>
      <c r="B1691">
        <v>18.350000000000001</v>
      </c>
      <c r="C1691">
        <v>5.12</v>
      </c>
      <c r="D1691" t="s">
        <v>2380</v>
      </c>
      <c r="E1691" t="s">
        <v>2380</v>
      </c>
      <c r="F1691" t="s">
        <v>2380</v>
      </c>
      <c r="G1691">
        <v>0</v>
      </c>
      <c r="H1691" t="s">
        <v>2380</v>
      </c>
      <c r="L1691" t="s">
        <v>682</v>
      </c>
      <c r="M1691" t="str">
        <f t="shared" si="104"/>
        <v>No</v>
      </c>
      <c r="N1691" t="str">
        <f t="shared" si="105"/>
        <v>No</v>
      </c>
      <c r="O1691">
        <v>18.350000000000001</v>
      </c>
      <c r="P1691" t="str">
        <f t="shared" si="106"/>
        <v>Under Weight</v>
      </c>
      <c r="Q1691">
        <v>5.12</v>
      </c>
      <c r="R1691" t="str">
        <f t="shared" si="107"/>
        <v>Normal</v>
      </c>
      <c r="S1691" t="s">
        <v>2380</v>
      </c>
      <c r="T1691" t="s">
        <v>2380</v>
      </c>
      <c r="U1691">
        <v>0</v>
      </c>
    </row>
    <row r="1692" spans="1:21" x14ac:dyDescent="0.3">
      <c r="A1692" t="s">
        <v>681</v>
      </c>
      <c r="B1692">
        <v>22.13</v>
      </c>
      <c r="C1692">
        <v>9.1999999999999993</v>
      </c>
      <c r="D1692" t="s">
        <v>2381</v>
      </c>
      <c r="E1692" t="s">
        <v>2380</v>
      </c>
      <c r="F1692" t="s">
        <v>2380</v>
      </c>
      <c r="G1692">
        <v>0</v>
      </c>
      <c r="H1692" t="s">
        <v>2380</v>
      </c>
      <c r="L1692" t="s">
        <v>681</v>
      </c>
      <c r="M1692" t="str">
        <f t="shared" si="104"/>
        <v>Yes</v>
      </c>
      <c r="N1692" t="str">
        <f t="shared" si="105"/>
        <v>No</v>
      </c>
      <c r="O1692">
        <v>22.13</v>
      </c>
      <c r="P1692" t="str">
        <f t="shared" si="106"/>
        <v>Normal Weight</v>
      </c>
      <c r="Q1692">
        <v>9.1999999999999993</v>
      </c>
      <c r="R1692" t="str">
        <f t="shared" si="107"/>
        <v>Diabetes</v>
      </c>
      <c r="S1692" t="s">
        <v>2380</v>
      </c>
      <c r="T1692" t="s">
        <v>2380</v>
      </c>
      <c r="U1692">
        <v>0</v>
      </c>
    </row>
    <row r="1693" spans="1:21" x14ac:dyDescent="0.3">
      <c r="A1693" t="s">
        <v>680</v>
      </c>
      <c r="B1693">
        <v>22.51</v>
      </c>
      <c r="C1693">
        <v>6.08</v>
      </c>
      <c r="D1693" t="s">
        <v>2381</v>
      </c>
      <c r="E1693" t="s">
        <v>2380</v>
      </c>
      <c r="F1693" t="s">
        <v>2380</v>
      </c>
      <c r="G1693">
        <v>1</v>
      </c>
      <c r="H1693" t="s">
        <v>2380</v>
      </c>
      <c r="L1693" t="s">
        <v>680</v>
      </c>
      <c r="M1693" t="str">
        <f t="shared" si="104"/>
        <v>Yes</v>
      </c>
      <c r="N1693" t="str">
        <f t="shared" si="105"/>
        <v>No</v>
      </c>
      <c r="O1693">
        <v>22.51</v>
      </c>
      <c r="P1693" t="str">
        <f t="shared" si="106"/>
        <v>Normal Weight</v>
      </c>
      <c r="Q1693">
        <v>6.08</v>
      </c>
      <c r="R1693" t="str">
        <f t="shared" si="107"/>
        <v>Prediabetes</v>
      </c>
      <c r="S1693" t="s">
        <v>2380</v>
      </c>
      <c r="T1693" t="s">
        <v>2380</v>
      </c>
      <c r="U1693">
        <v>1</v>
      </c>
    </row>
    <row r="1694" spans="1:21" x14ac:dyDescent="0.3">
      <c r="A1694" t="s">
        <v>679</v>
      </c>
      <c r="B1694">
        <v>31</v>
      </c>
      <c r="C1694">
        <v>4.7699999999999996</v>
      </c>
      <c r="D1694" t="s">
        <v>2380</v>
      </c>
      <c r="E1694" t="s">
        <v>2380</v>
      </c>
      <c r="F1694" t="s">
        <v>2380</v>
      </c>
      <c r="G1694">
        <v>1</v>
      </c>
      <c r="H1694" t="s">
        <v>2380</v>
      </c>
      <c r="L1694" t="s">
        <v>679</v>
      </c>
      <c r="M1694" t="str">
        <f t="shared" si="104"/>
        <v>No</v>
      </c>
      <c r="N1694" t="str">
        <f t="shared" si="105"/>
        <v>No</v>
      </c>
      <c r="O1694">
        <v>31</v>
      </c>
      <c r="P1694" t="str">
        <f t="shared" si="106"/>
        <v>Obesity</v>
      </c>
      <c r="Q1694">
        <v>4.7699999999999996</v>
      </c>
      <c r="R1694" t="str">
        <f t="shared" si="107"/>
        <v>Normal</v>
      </c>
      <c r="S1694" t="s">
        <v>2380</v>
      </c>
      <c r="T1694" t="s">
        <v>2380</v>
      </c>
      <c r="U1694">
        <v>1</v>
      </c>
    </row>
    <row r="1695" spans="1:21" x14ac:dyDescent="0.3">
      <c r="A1695" t="s">
        <v>678</v>
      </c>
      <c r="B1695">
        <v>28.27</v>
      </c>
      <c r="C1695">
        <v>4.62</v>
      </c>
      <c r="D1695" t="s">
        <v>2380</v>
      </c>
      <c r="E1695" t="s">
        <v>2380</v>
      </c>
      <c r="F1695" t="s">
        <v>2380</v>
      </c>
      <c r="G1695">
        <v>1</v>
      </c>
      <c r="H1695" t="s">
        <v>2380</v>
      </c>
      <c r="L1695" t="s">
        <v>678</v>
      </c>
      <c r="M1695" t="str">
        <f t="shared" si="104"/>
        <v>No</v>
      </c>
      <c r="N1695" t="str">
        <f t="shared" si="105"/>
        <v>No</v>
      </c>
      <c r="O1695">
        <v>28.27</v>
      </c>
      <c r="P1695" t="str">
        <f t="shared" si="106"/>
        <v>Over Weight</v>
      </c>
      <c r="Q1695">
        <v>4.62</v>
      </c>
      <c r="R1695" t="str">
        <f t="shared" si="107"/>
        <v>Normal</v>
      </c>
      <c r="S1695" t="s">
        <v>2380</v>
      </c>
      <c r="T1695" t="s">
        <v>2380</v>
      </c>
      <c r="U1695">
        <v>1</v>
      </c>
    </row>
    <row r="1696" spans="1:21" x14ac:dyDescent="0.3">
      <c r="A1696" t="s">
        <v>677</v>
      </c>
      <c r="B1696">
        <v>29.92</v>
      </c>
      <c r="C1696">
        <v>9.07</v>
      </c>
      <c r="D1696" t="s">
        <v>2381</v>
      </c>
      <c r="E1696" t="s">
        <v>2380</v>
      </c>
      <c r="F1696" t="s">
        <v>2380</v>
      </c>
      <c r="G1696">
        <v>1</v>
      </c>
      <c r="H1696" t="s">
        <v>2380</v>
      </c>
      <c r="L1696" t="s">
        <v>677</v>
      </c>
      <c r="M1696" t="str">
        <f t="shared" si="104"/>
        <v>Yes</v>
      </c>
      <c r="N1696" t="str">
        <f t="shared" si="105"/>
        <v>No</v>
      </c>
      <c r="O1696">
        <v>29.92</v>
      </c>
      <c r="P1696" t="str">
        <f t="shared" si="106"/>
        <v>Over Weight</v>
      </c>
      <c r="Q1696">
        <v>9.07</v>
      </c>
      <c r="R1696" t="str">
        <f t="shared" si="107"/>
        <v>Diabetes</v>
      </c>
      <c r="S1696" t="s">
        <v>2380</v>
      </c>
      <c r="T1696" t="s">
        <v>2380</v>
      </c>
      <c r="U1696">
        <v>1</v>
      </c>
    </row>
    <row r="1697" spans="1:21" x14ac:dyDescent="0.3">
      <c r="A1697" t="s">
        <v>676</v>
      </c>
      <c r="B1697">
        <v>25.9</v>
      </c>
      <c r="C1697">
        <v>9.1199999999999992</v>
      </c>
      <c r="D1697" t="s">
        <v>2381</v>
      </c>
      <c r="E1697" t="s">
        <v>2380</v>
      </c>
      <c r="F1697" t="s">
        <v>2380</v>
      </c>
      <c r="G1697">
        <v>1</v>
      </c>
      <c r="H1697" t="s">
        <v>2380</v>
      </c>
      <c r="L1697" t="s">
        <v>676</v>
      </c>
      <c r="M1697" t="str">
        <f t="shared" si="104"/>
        <v>Yes</v>
      </c>
      <c r="N1697" t="str">
        <f t="shared" si="105"/>
        <v>No</v>
      </c>
      <c r="O1697">
        <v>25.9</v>
      </c>
      <c r="P1697" t="str">
        <f t="shared" si="106"/>
        <v>Over Weight</v>
      </c>
      <c r="Q1697">
        <v>9.1199999999999992</v>
      </c>
      <c r="R1697" t="str">
        <f t="shared" si="107"/>
        <v>Diabetes</v>
      </c>
      <c r="S1697" t="s">
        <v>2380</v>
      </c>
      <c r="T1697" t="s">
        <v>2380</v>
      </c>
      <c r="U1697">
        <v>1</v>
      </c>
    </row>
    <row r="1698" spans="1:21" x14ac:dyDescent="0.3">
      <c r="A1698" t="s">
        <v>675</v>
      </c>
      <c r="B1698">
        <v>27.74</v>
      </c>
      <c r="C1698">
        <v>7.32</v>
      </c>
      <c r="D1698" t="s">
        <v>2381</v>
      </c>
      <c r="E1698" t="s">
        <v>2380</v>
      </c>
      <c r="F1698" t="s">
        <v>2380</v>
      </c>
      <c r="G1698">
        <v>1</v>
      </c>
      <c r="H1698" t="s">
        <v>2380</v>
      </c>
      <c r="L1698" t="s">
        <v>675</v>
      </c>
      <c r="M1698" t="str">
        <f t="shared" si="104"/>
        <v>Yes</v>
      </c>
      <c r="N1698" t="str">
        <f t="shared" si="105"/>
        <v>No</v>
      </c>
      <c r="O1698">
        <v>27.74</v>
      </c>
      <c r="P1698" t="str">
        <f t="shared" si="106"/>
        <v>Over Weight</v>
      </c>
      <c r="Q1698">
        <v>7.32</v>
      </c>
      <c r="R1698" t="str">
        <f t="shared" si="107"/>
        <v>Diabetes</v>
      </c>
      <c r="S1698" t="s">
        <v>2380</v>
      </c>
      <c r="T1698" t="s">
        <v>2380</v>
      </c>
      <c r="U1698">
        <v>1</v>
      </c>
    </row>
    <row r="1699" spans="1:21" x14ac:dyDescent="0.3">
      <c r="A1699" t="s">
        <v>674</v>
      </c>
      <c r="B1699">
        <v>17.260000000000002</v>
      </c>
      <c r="C1699">
        <v>11.73</v>
      </c>
      <c r="D1699" t="s">
        <v>2380</v>
      </c>
      <c r="E1699" t="s">
        <v>2380</v>
      </c>
      <c r="F1699" t="s">
        <v>2380</v>
      </c>
      <c r="G1699">
        <v>2</v>
      </c>
      <c r="H1699" t="s">
        <v>2380</v>
      </c>
      <c r="L1699" t="s">
        <v>674</v>
      </c>
      <c r="M1699" t="str">
        <f t="shared" si="104"/>
        <v>No</v>
      </c>
      <c r="N1699" t="str">
        <f t="shared" si="105"/>
        <v>No</v>
      </c>
      <c r="O1699">
        <v>17.260000000000002</v>
      </c>
      <c r="P1699" t="str">
        <f t="shared" si="106"/>
        <v>Under Weight</v>
      </c>
      <c r="Q1699">
        <v>11.73</v>
      </c>
      <c r="R1699" t="str">
        <f t="shared" si="107"/>
        <v>Diabetes</v>
      </c>
      <c r="S1699" t="s">
        <v>2380</v>
      </c>
      <c r="T1699" t="s">
        <v>2380</v>
      </c>
      <c r="U1699">
        <v>2</v>
      </c>
    </row>
    <row r="1700" spans="1:21" x14ac:dyDescent="0.3">
      <c r="A1700" t="s">
        <v>673</v>
      </c>
      <c r="B1700">
        <v>19.855</v>
      </c>
      <c r="C1700">
        <v>6.64</v>
      </c>
      <c r="D1700" t="s">
        <v>2381</v>
      </c>
      <c r="E1700" t="s">
        <v>2380</v>
      </c>
      <c r="F1700" t="s">
        <v>2380</v>
      </c>
      <c r="G1700">
        <v>1</v>
      </c>
      <c r="H1700" t="s">
        <v>2380</v>
      </c>
      <c r="L1700" t="s">
        <v>673</v>
      </c>
      <c r="M1700" t="str">
        <f t="shared" si="104"/>
        <v>Yes</v>
      </c>
      <c r="N1700" t="str">
        <f t="shared" si="105"/>
        <v>No</v>
      </c>
      <c r="O1700">
        <v>19.855</v>
      </c>
      <c r="P1700" t="str">
        <f t="shared" si="106"/>
        <v>Normal Weight</v>
      </c>
      <c r="Q1700">
        <v>6.64</v>
      </c>
      <c r="R1700" t="str">
        <f t="shared" si="107"/>
        <v>Diabetes</v>
      </c>
      <c r="S1700" t="s">
        <v>2380</v>
      </c>
      <c r="T1700" t="s">
        <v>2380</v>
      </c>
      <c r="U1700">
        <v>1</v>
      </c>
    </row>
    <row r="1701" spans="1:21" x14ac:dyDescent="0.3">
      <c r="A1701" t="s">
        <v>672</v>
      </c>
      <c r="B1701">
        <v>41.69</v>
      </c>
      <c r="C1701">
        <v>5.78</v>
      </c>
      <c r="D1701" t="s">
        <v>2380</v>
      </c>
      <c r="E1701" t="s">
        <v>2380</v>
      </c>
      <c r="F1701" t="s">
        <v>2380</v>
      </c>
      <c r="G1701">
        <v>0</v>
      </c>
      <c r="H1701" t="s">
        <v>2380</v>
      </c>
      <c r="L1701" t="s">
        <v>672</v>
      </c>
      <c r="M1701" t="str">
        <f t="shared" si="104"/>
        <v>No</v>
      </c>
      <c r="N1701" t="str">
        <f t="shared" si="105"/>
        <v>No</v>
      </c>
      <c r="O1701">
        <v>41.69</v>
      </c>
      <c r="P1701" t="str">
        <f t="shared" si="106"/>
        <v>Obesity</v>
      </c>
      <c r="Q1701">
        <v>5.78</v>
      </c>
      <c r="R1701" t="str">
        <f t="shared" si="107"/>
        <v>Prediabetes</v>
      </c>
      <c r="S1701" t="s">
        <v>2380</v>
      </c>
      <c r="T1701" t="s">
        <v>2380</v>
      </c>
      <c r="U1701">
        <v>0</v>
      </c>
    </row>
    <row r="1702" spans="1:21" x14ac:dyDescent="0.3">
      <c r="A1702" t="s">
        <v>671</v>
      </c>
      <c r="B1702">
        <v>16.12</v>
      </c>
      <c r="C1702">
        <v>10.45</v>
      </c>
      <c r="D1702" t="s">
        <v>2380</v>
      </c>
      <c r="E1702" t="s">
        <v>2380</v>
      </c>
      <c r="F1702" t="s">
        <v>2380</v>
      </c>
      <c r="G1702">
        <v>0</v>
      </c>
      <c r="H1702" t="s">
        <v>2380</v>
      </c>
      <c r="L1702" t="s">
        <v>671</v>
      </c>
      <c r="M1702" t="str">
        <f t="shared" si="104"/>
        <v>No</v>
      </c>
      <c r="N1702" t="str">
        <f t="shared" si="105"/>
        <v>No</v>
      </c>
      <c r="O1702">
        <v>16.12</v>
      </c>
      <c r="P1702" t="str">
        <f t="shared" si="106"/>
        <v>Under Weight</v>
      </c>
      <c r="Q1702">
        <v>10.45</v>
      </c>
      <c r="R1702" t="str">
        <f t="shared" si="107"/>
        <v>Diabetes</v>
      </c>
      <c r="S1702" t="s">
        <v>2380</v>
      </c>
      <c r="T1702" t="s">
        <v>2380</v>
      </c>
      <c r="U1702">
        <v>0</v>
      </c>
    </row>
    <row r="1703" spans="1:21" x14ac:dyDescent="0.3">
      <c r="A1703" t="s">
        <v>670</v>
      </c>
      <c r="B1703">
        <v>37.43</v>
      </c>
      <c r="C1703">
        <v>4.5199999999999996</v>
      </c>
      <c r="D1703" t="s">
        <v>2380</v>
      </c>
      <c r="E1703" t="s">
        <v>2380</v>
      </c>
      <c r="F1703" t="s">
        <v>2380</v>
      </c>
      <c r="G1703">
        <v>1</v>
      </c>
      <c r="H1703" t="s">
        <v>2380</v>
      </c>
      <c r="L1703" t="s">
        <v>670</v>
      </c>
      <c r="M1703" t="str">
        <f t="shared" si="104"/>
        <v>No</v>
      </c>
      <c r="N1703" t="str">
        <f t="shared" si="105"/>
        <v>No</v>
      </c>
      <c r="O1703">
        <v>37.43</v>
      </c>
      <c r="P1703" t="str">
        <f t="shared" si="106"/>
        <v>Obesity</v>
      </c>
      <c r="Q1703">
        <v>4.5199999999999996</v>
      </c>
      <c r="R1703" t="str">
        <f t="shared" si="107"/>
        <v>Normal</v>
      </c>
      <c r="S1703" t="s">
        <v>2380</v>
      </c>
      <c r="T1703" t="s">
        <v>2380</v>
      </c>
      <c r="U1703">
        <v>1</v>
      </c>
    </row>
    <row r="1704" spans="1:21" x14ac:dyDescent="0.3">
      <c r="A1704" t="s">
        <v>669</v>
      </c>
      <c r="B1704">
        <v>31.065000000000001</v>
      </c>
      <c r="C1704">
        <v>5.71</v>
      </c>
      <c r="D1704" t="s">
        <v>2380</v>
      </c>
      <c r="E1704" t="s">
        <v>2380</v>
      </c>
      <c r="F1704" t="s">
        <v>2380</v>
      </c>
      <c r="G1704">
        <v>0</v>
      </c>
      <c r="H1704" t="s">
        <v>2380</v>
      </c>
      <c r="L1704" t="s">
        <v>669</v>
      </c>
      <c r="M1704" t="str">
        <f t="shared" si="104"/>
        <v>No</v>
      </c>
      <c r="N1704" t="str">
        <f t="shared" si="105"/>
        <v>No</v>
      </c>
      <c r="O1704">
        <v>31.065000000000001</v>
      </c>
      <c r="P1704" t="str">
        <f t="shared" si="106"/>
        <v>Obesity</v>
      </c>
      <c r="Q1704">
        <v>5.71</v>
      </c>
      <c r="R1704" t="str">
        <f t="shared" si="107"/>
        <v>Prediabetes</v>
      </c>
      <c r="S1704" t="s">
        <v>2380</v>
      </c>
      <c r="T1704" t="s">
        <v>2380</v>
      </c>
      <c r="U1704">
        <v>0</v>
      </c>
    </row>
    <row r="1705" spans="1:21" x14ac:dyDescent="0.3">
      <c r="A1705" t="s">
        <v>668</v>
      </c>
      <c r="B1705">
        <v>25.08</v>
      </c>
      <c r="C1705">
        <v>4.7699999999999996</v>
      </c>
      <c r="D1705" t="s">
        <v>2380</v>
      </c>
      <c r="E1705" t="s">
        <v>2380</v>
      </c>
      <c r="F1705" t="s">
        <v>2380</v>
      </c>
      <c r="G1705">
        <v>0</v>
      </c>
      <c r="H1705" t="s">
        <v>2380</v>
      </c>
      <c r="L1705" t="s">
        <v>668</v>
      </c>
      <c r="M1705" t="str">
        <f t="shared" si="104"/>
        <v>No</v>
      </c>
      <c r="N1705" t="str">
        <f t="shared" si="105"/>
        <v>No</v>
      </c>
      <c r="O1705">
        <v>25.08</v>
      </c>
      <c r="P1705" t="str">
        <f t="shared" si="106"/>
        <v>Over Weight</v>
      </c>
      <c r="Q1705">
        <v>4.7699999999999996</v>
      </c>
      <c r="R1705" t="str">
        <f t="shared" si="107"/>
        <v>Normal</v>
      </c>
      <c r="S1705" t="s">
        <v>2380</v>
      </c>
      <c r="T1705" t="s">
        <v>2380</v>
      </c>
      <c r="U1705">
        <v>0</v>
      </c>
    </row>
    <row r="1706" spans="1:21" x14ac:dyDescent="0.3">
      <c r="A1706" t="s">
        <v>667</v>
      </c>
      <c r="B1706">
        <v>15.2</v>
      </c>
      <c r="C1706">
        <v>7.81</v>
      </c>
      <c r="D1706" t="s">
        <v>2381</v>
      </c>
      <c r="E1706" t="s">
        <v>2380</v>
      </c>
      <c r="F1706" t="s">
        <v>2380</v>
      </c>
      <c r="G1706">
        <v>1</v>
      </c>
      <c r="H1706" t="s">
        <v>2380</v>
      </c>
      <c r="L1706" t="s">
        <v>667</v>
      </c>
      <c r="M1706" t="str">
        <f t="shared" si="104"/>
        <v>Yes</v>
      </c>
      <c r="N1706" t="str">
        <f t="shared" si="105"/>
        <v>No</v>
      </c>
      <c r="O1706">
        <v>15.2</v>
      </c>
      <c r="P1706" t="str">
        <f t="shared" si="106"/>
        <v>Under Weight</v>
      </c>
      <c r="Q1706">
        <v>7.81</v>
      </c>
      <c r="R1706" t="str">
        <f t="shared" si="107"/>
        <v>Diabetes</v>
      </c>
      <c r="S1706" t="s">
        <v>2380</v>
      </c>
      <c r="T1706" t="s">
        <v>2380</v>
      </c>
      <c r="U1706">
        <v>1</v>
      </c>
    </row>
    <row r="1707" spans="1:21" x14ac:dyDescent="0.3">
      <c r="A1707" t="s">
        <v>666</v>
      </c>
      <c r="B1707">
        <v>22.34</v>
      </c>
      <c r="C1707">
        <v>5.19</v>
      </c>
      <c r="D1707" t="s">
        <v>2381</v>
      </c>
      <c r="E1707" t="s">
        <v>2380</v>
      </c>
      <c r="F1707" t="s">
        <v>2380</v>
      </c>
      <c r="G1707">
        <v>0</v>
      </c>
      <c r="H1707" t="s">
        <v>2380</v>
      </c>
      <c r="L1707" t="s">
        <v>666</v>
      </c>
      <c r="M1707" t="str">
        <f t="shared" si="104"/>
        <v>Yes</v>
      </c>
      <c r="N1707" t="str">
        <f t="shared" si="105"/>
        <v>No</v>
      </c>
      <c r="O1707">
        <v>22.34</v>
      </c>
      <c r="P1707" t="str">
        <f t="shared" si="106"/>
        <v>Normal Weight</v>
      </c>
      <c r="Q1707">
        <v>5.19</v>
      </c>
      <c r="R1707" t="str">
        <f t="shared" si="107"/>
        <v>Normal</v>
      </c>
      <c r="S1707" t="s">
        <v>2380</v>
      </c>
      <c r="T1707" t="s">
        <v>2380</v>
      </c>
      <c r="U1707">
        <v>0</v>
      </c>
    </row>
    <row r="1708" spans="1:21" x14ac:dyDescent="0.3">
      <c r="A1708" t="s">
        <v>665</v>
      </c>
      <c r="B1708">
        <v>40.15</v>
      </c>
      <c r="C1708">
        <v>5.93</v>
      </c>
      <c r="D1708" t="s">
        <v>2380</v>
      </c>
      <c r="E1708" t="s">
        <v>2380</v>
      </c>
      <c r="F1708" t="s">
        <v>2380</v>
      </c>
      <c r="G1708">
        <v>1</v>
      </c>
      <c r="H1708" t="s">
        <v>2380</v>
      </c>
      <c r="L1708" t="s">
        <v>665</v>
      </c>
      <c r="M1708" t="str">
        <f t="shared" si="104"/>
        <v>No</v>
      </c>
      <c r="N1708" t="str">
        <f t="shared" si="105"/>
        <v>No</v>
      </c>
      <c r="O1708">
        <v>40.15</v>
      </c>
      <c r="P1708" t="str">
        <f t="shared" si="106"/>
        <v>Obesity</v>
      </c>
      <c r="Q1708">
        <v>5.93</v>
      </c>
      <c r="R1708" t="str">
        <f t="shared" si="107"/>
        <v>Prediabetes</v>
      </c>
      <c r="S1708" t="s">
        <v>2380</v>
      </c>
      <c r="T1708" t="s">
        <v>2380</v>
      </c>
      <c r="U1708">
        <v>1</v>
      </c>
    </row>
    <row r="1709" spans="1:21" x14ac:dyDescent="0.3">
      <c r="A1709" t="s">
        <v>664</v>
      </c>
      <c r="B1709">
        <v>37.729999999999997</v>
      </c>
      <c r="C1709">
        <v>6.29</v>
      </c>
      <c r="D1709" t="s">
        <v>2380</v>
      </c>
      <c r="E1709" t="s">
        <v>2380</v>
      </c>
      <c r="F1709" t="s">
        <v>2380</v>
      </c>
      <c r="G1709">
        <v>1</v>
      </c>
      <c r="H1709" t="s">
        <v>2380</v>
      </c>
      <c r="L1709" t="s">
        <v>664</v>
      </c>
      <c r="M1709" t="str">
        <f t="shared" si="104"/>
        <v>No</v>
      </c>
      <c r="N1709" t="str">
        <f t="shared" si="105"/>
        <v>No</v>
      </c>
      <c r="O1709">
        <v>37.729999999999997</v>
      </c>
      <c r="P1709" t="str">
        <f t="shared" si="106"/>
        <v>Obesity</v>
      </c>
      <c r="Q1709">
        <v>6.29</v>
      </c>
      <c r="R1709" t="str">
        <f t="shared" si="107"/>
        <v>Prediabetes</v>
      </c>
      <c r="S1709" t="s">
        <v>2380</v>
      </c>
      <c r="T1709" t="s">
        <v>2380</v>
      </c>
      <c r="U1709">
        <v>1</v>
      </c>
    </row>
    <row r="1710" spans="1:21" x14ac:dyDescent="0.3">
      <c r="A1710" t="s">
        <v>663</v>
      </c>
      <c r="B1710">
        <v>25.35</v>
      </c>
      <c r="C1710">
        <v>4.9000000000000004</v>
      </c>
      <c r="D1710" t="s">
        <v>2380</v>
      </c>
      <c r="E1710" t="s">
        <v>2380</v>
      </c>
      <c r="F1710" t="s">
        <v>2380</v>
      </c>
      <c r="G1710">
        <v>0</v>
      </c>
      <c r="H1710" t="s">
        <v>2380</v>
      </c>
      <c r="L1710" t="s">
        <v>663</v>
      </c>
      <c r="M1710" t="str">
        <f t="shared" si="104"/>
        <v>No</v>
      </c>
      <c r="N1710" t="str">
        <f t="shared" si="105"/>
        <v>No</v>
      </c>
      <c r="O1710">
        <v>25.35</v>
      </c>
      <c r="P1710" t="str">
        <f t="shared" si="106"/>
        <v>Over Weight</v>
      </c>
      <c r="Q1710">
        <v>4.9000000000000004</v>
      </c>
      <c r="R1710" t="str">
        <f t="shared" si="107"/>
        <v>Normal</v>
      </c>
      <c r="S1710" t="s">
        <v>2380</v>
      </c>
      <c r="T1710" t="s">
        <v>2380</v>
      </c>
      <c r="U1710">
        <v>0</v>
      </c>
    </row>
    <row r="1711" spans="1:21" x14ac:dyDescent="0.3">
      <c r="A1711" t="s">
        <v>662</v>
      </c>
      <c r="B1711">
        <v>26.41</v>
      </c>
      <c r="C1711">
        <v>5.07</v>
      </c>
      <c r="D1711" t="s">
        <v>2381</v>
      </c>
      <c r="E1711" t="s">
        <v>2380</v>
      </c>
      <c r="F1711" t="s">
        <v>2380</v>
      </c>
      <c r="G1711">
        <v>1</v>
      </c>
      <c r="H1711" t="s">
        <v>2380</v>
      </c>
      <c r="L1711" t="s">
        <v>662</v>
      </c>
      <c r="M1711" t="str">
        <f t="shared" si="104"/>
        <v>Yes</v>
      </c>
      <c r="N1711" t="str">
        <f t="shared" si="105"/>
        <v>No</v>
      </c>
      <c r="O1711">
        <v>26.41</v>
      </c>
      <c r="P1711" t="str">
        <f t="shared" si="106"/>
        <v>Over Weight</v>
      </c>
      <c r="Q1711">
        <v>5.07</v>
      </c>
      <c r="R1711" t="str">
        <f t="shared" si="107"/>
        <v>Normal</v>
      </c>
      <c r="S1711" t="s">
        <v>2380</v>
      </c>
      <c r="T1711" t="s">
        <v>2380</v>
      </c>
      <c r="U1711">
        <v>1</v>
      </c>
    </row>
    <row r="1712" spans="1:21" x14ac:dyDescent="0.3">
      <c r="A1712" t="s">
        <v>661</v>
      </c>
      <c r="B1712">
        <v>27.6</v>
      </c>
      <c r="C1712">
        <v>5.33</v>
      </c>
      <c r="D1712" t="s">
        <v>2380</v>
      </c>
      <c r="E1712" t="s">
        <v>2380</v>
      </c>
      <c r="F1712" t="s">
        <v>2380</v>
      </c>
      <c r="G1712">
        <v>1</v>
      </c>
      <c r="H1712" t="s">
        <v>2380</v>
      </c>
      <c r="L1712" t="s">
        <v>661</v>
      </c>
      <c r="M1712" t="str">
        <f t="shared" si="104"/>
        <v>No</v>
      </c>
      <c r="N1712" t="str">
        <f t="shared" si="105"/>
        <v>No</v>
      </c>
      <c r="O1712">
        <v>27.6</v>
      </c>
      <c r="P1712" t="str">
        <f t="shared" si="106"/>
        <v>Over Weight</v>
      </c>
      <c r="Q1712">
        <v>5.33</v>
      </c>
      <c r="R1712" t="str">
        <f t="shared" si="107"/>
        <v>Normal</v>
      </c>
      <c r="S1712" t="s">
        <v>2380</v>
      </c>
      <c r="T1712" t="s">
        <v>2380</v>
      </c>
      <c r="U1712">
        <v>1</v>
      </c>
    </row>
    <row r="1713" spans="1:21" x14ac:dyDescent="0.3">
      <c r="A1713" t="s">
        <v>660</v>
      </c>
      <c r="B1713">
        <v>33.82</v>
      </c>
      <c r="C1713">
        <v>8.93</v>
      </c>
      <c r="D1713" t="s">
        <v>2381</v>
      </c>
      <c r="E1713" t="s">
        <v>2380</v>
      </c>
      <c r="F1713" t="s">
        <v>2380</v>
      </c>
      <c r="G1713">
        <v>1</v>
      </c>
      <c r="H1713" t="s">
        <v>2380</v>
      </c>
      <c r="L1713" t="s">
        <v>660</v>
      </c>
      <c r="M1713" t="str">
        <f t="shared" si="104"/>
        <v>Yes</v>
      </c>
      <c r="N1713" t="str">
        <f t="shared" si="105"/>
        <v>No</v>
      </c>
      <c r="O1713">
        <v>33.82</v>
      </c>
      <c r="P1713" t="str">
        <f t="shared" si="106"/>
        <v>Obesity</v>
      </c>
      <c r="Q1713">
        <v>8.93</v>
      </c>
      <c r="R1713" t="str">
        <f t="shared" si="107"/>
        <v>Diabetes</v>
      </c>
      <c r="S1713" t="s">
        <v>2380</v>
      </c>
      <c r="T1713" t="s">
        <v>2380</v>
      </c>
      <c r="U1713">
        <v>1</v>
      </c>
    </row>
    <row r="1714" spans="1:21" x14ac:dyDescent="0.3">
      <c r="A1714" t="s">
        <v>659</v>
      </c>
      <c r="B1714">
        <v>32.9</v>
      </c>
      <c r="C1714">
        <v>4.3499999999999996</v>
      </c>
      <c r="D1714" t="s">
        <v>2380</v>
      </c>
      <c r="E1714" t="s">
        <v>2380</v>
      </c>
      <c r="F1714" t="s">
        <v>2380</v>
      </c>
      <c r="G1714">
        <v>0</v>
      </c>
      <c r="H1714" t="s">
        <v>2380</v>
      </c>
      <c r="L1714" t="s">
        <v>659</v>
      </c>
      <c r="M1714" t="str">
        <f t="shared" si="104"/>
        <v>No</v>
      </c>
      <c r="N1714" t="str">
        <f t="shared" si="105"/>
        <v>No</v>
      </c>
      <c r="O1714">
        <v>32.9</v>
      </c>
      <c r="P1714" t="str">
        <f t="shared" si="106"/>
        <v>Obesity</v>
      </c>
      <c r="Q1714">
        <v>4.3499999999999996</v>
      </c>
      <c r="R1714" t="str">
        <f t="shared" si="107"/>
        <v>Normal</v>
      </c>
      <c r="S1714" t="s">
        <v>2380</v>
      </c>
      <c r="T1714" t="s">
        <v>2380</v>
      </c>
      <c r="U1714">
        <v>0</v>
      </c>
    </row>
    <row r="1715" spans="1:21" x14ac:dyDescent="0.3">
      <c r="A1715" t="s">
        <v>658</v>
      </c>
      <c r="B1715">
        <v>30.875</v>
      </c>
      <c r="C1715">
        <v>9.5399999999999991</v>
      </c>
      <c r="D1715" t="s">
        <v>2381</v>
      </c>
      <c r="E1715" t="s">
        <v>2380</v>
      </c>
      <c r="F1715" t="s">
        <v>2380</v>
      </c>
      <c r="G1715">
        <v>1</v>
      </c>
      <c r="H1715" t="s">
        <v>2380</v>
      </c>
      <c r="L1715" t="s">
        <v>658</v>
      </c>
      <c r="M1715" t="str">
        <f t="shared" si="104"/>
        <v>Yes</v>
      </c>
      <c r="N1715" t="str">
        <f t="shared" si="105"/>
        <v>No</v>
      </c>
      <c r="O1715">
        <v>30.875</v>
      </c>
      <c r="P1715" t="str">
        <f t="shared" si="106"/>
        <v>Obesity</v>
      </c>
      <c r="Q1715">
        <v>9.5399999999999991</v>
      </c>
      <c r="R1715" t="str">
        <f t="shared" si="107"/>
        <v>Diabetes</v>
      </c>
      <c r="S1715" t="s">
        <v>2380</v>
      </c>
      <c r="T1715" t="s">
        <v>2380</v>
      </c>
      <c r="U1715">
        <v>1</v>
      </c>
    </row>
    <row r="1716" spans="1:21" x14ac:dyDescent="0.3">
      <c r="A1716" t="s">
        <v>657</v>
      </c>
      <c r="B1716">
        <v>32.64</v>
      </c>
      <c r="C1716">
        <v>5.91</v>
      </c>
      <c r="D1716" t="s">
        <v>2380</v>
      </c>
      <c r="E1716" t="s">
        <v>2380</v>
      </c>
      <c r="F1716" t="s">
        <v>2380</v>
      </c>
      <c r="G1716">
        <v>0</v>
      </c>
      <c r="H1716" t="s">
        <v>2380</v>
      </c>
      <c r="L1716" t="s">
        <v>657</v>
      </c>
      <c r="M1716" t="str">
        <f t="shared" si="104"/>
        <v>No</v>
      </c>
      <c r="N1716" t="str">
        <f t="shared" si="105"/>
        <v>No</v>
      </c>
      <c r="O1716">
        <v>32.64</v>
      </c>
      <c r="P1716" t="str">
        <f t="shared" si="106"/>
        <v>Obesity</v>
      </c>
      <c r="Q1716">
        <v>5.91</v>
      </c>
      <c r="R1716" t="str">
        <f t="shared" si="107"/>
        <v>Prediabetes</v>
      </c>
      <c r="S1716" t="s">
        <v>2380</v>
      </c>
      <c r="T1716" t="s">
        <v>2380</v>
      </c>
      <c r="U1716">
        <v>0</v>
      </c>
    </row>
    <row r="1717" spans="1:21" x14ac:dyDescent="0.3">
      <c r="A1717" t="s">
        <v>656</v>
      </c>
      <c r="B1717">
        <v>22.135000000000002</v>
      </c>
      <c r="C1717">
        <v>5.0999999999999996</v>
      </c>
      <c r="D1717" t="s">
        <v>2380</v>
      </c>
      <c r="E1717" t="s">
        <v>2380</v>
      </c>
      <c r="F1717" t="s">
        <v>2380</v>
      </c>
      <c r="G1717">
        <v>0</v>
      </c>
      <c r="H1717" t="s">
        <v>2380</v>
      </c>
      <c r="L1717" t="s">
        <v>656</v>
      </c>
      <c r="M1717" t="str">
        <f t="shared" si="104"/>
        <v>No</v>
      </c>
      <c r="N1717" t="str">
        <f t="shared" si="105"/>
        <v>No</v>
      </c>
      <c r="O1717">
        <v>22.135000000000002</v>
      </c>
      <c r="P1717" t="str">
        <f t="shared" si="106"/>
        <v>Normal Weight</v>
      </c>
      <c r="Q1717">
        <v>5.0999999999999996</v>
      </c>
      <c r="R1717" t="str">
        <f t="shared" si="107"/>
        <v>Normal</v>
      </c>
      <c r="S1717" t="s">
        <v>2380</v>
      </c>
      <c r="T1717" t="s">
        <v>2380</v>
      </c>
      <c r="U1717">
        <v>0</v>
      </c>
    </row>
    <row r="1718" spans="1:21" x14ac:dyDescent="0.3">
      <c r="A1718" t="s">
        <v>655</v>
      </c>
      <c r="B1718">
        <v>16.53</v>
      </c>
      <c r="C1718">
        <v>5.08</v>
      </c>
      <c r="D1718" t="s">
        <v>2380</v>
      </c>
      <c r="E1718" t="s">
        <v>2380</v>
      </c>
      <c r="F1718" t="s">
        <v>2380</v>
      </c>
      <c r="G1718">
        <v>2</v>
      </c>
      <c r="H1718" t="s">
        <v>2380</v>
      </c>
      <c r="L1718" t="s">
        <v>655</v>
      </c>
      <c r="M1718" t="str">
        <f t="shared" si="104"/>
        <v>No</v>
      </c>
      <c r="N1718" t="str">
        <f t="shared" si="105"/>
        <v>No</v>
      </c>
      <c r="O1718">
        <v>16.53</v>
      </c>
      <c r="P1718" t="str">
        <f t="shared" si="106"/>
        <v>Under Weight</v>
      </c>
      <c r="Q1718">
        <v>5.08</v>
      </c>
      <c r="R1718" t="str">
        <f t="shared" si="107"/>
        <v>Normal</v>
      </c>
      <c r="S1718" t="s">
        <v>2380</v>
      </c>
      <c r="T1718" t="s">
        <v>2380</v>
      </c>
      <c r="U1718">
        <v>2</v>
      </c>
    </row>
    <row r="1719" spans="1:21" x14ac:dyDescent="0.3">
      <c r="A1719" t="s">
        <v>654</v>
      </c>
      <c r="B1719">
        <v>32.774999999999999</v>
      </c>
      <c r="C1719">
        <v>4.75</v>
      </c>
      <c r="D1719" t="s">
        <v>2380</v>
      </c>
      <c r="E1719" t="s">
        <v>2380</v>
      </c>
      <c r="F1719" t="s">
        <v>2380</v>
      </c>
      <c r="G1719">
        <v>0</v>
      </c>
      <c r="H1719" t="s">
        <v>2380</v>
      </c>
      <c r="L1719" t="s">
        <v>654</v>
      </c>
      <c r="M1719" t="str">
        <f t="shared" si="104"/>
        <v>No</v>
      </c>
      <c r="N1719" t="str">
        <f t="shared" si="105"/>
        <v>No</v>
      </c>
      <c r="O1719">
        <v>32.774999999999999</v>
      </c>
      <c r="P1719" t="str">
        <f t="shared" si="106"/>
        <v>Obesity</v>
      </c>
      <c r="Q1719">
        <v>4.75</v>
      </c>
      <c r="R1719" t="str">
        <f t="shared" si="107"/>
        <v>Normal</v>
      </c>
      <c r="S1719" t="s">
        <v>2380</v>
      </c>
      <c r="T1719" t="s">
        <v>2380</v>
      </c>
      <c r="U1719">
        <v>0</v>
      </c>
    </row>
    <row r="1720" spans="1:21" x14ac:dyDescent="0.3">
      <c r="A1720" t="s">
        <v>653</v>
      </c>
      <c r="B1720">
        <v>30.9</v>
      </c>
      <c r="C1720">
        <v>6.05</v>
      </c>
      <c r="D1720" t="s">
        <v>2380</v>
      </c>
      <c r="E1720" t="s">
        <v>2380</v>
      </c>
      <c r="F1720" t="s">
        <v>2380</v>
      </c>
      <c r="G1720">
        <v>1</v>
      </c>
      <c r="H1720" t="s">
        <v>2380</v>
      </c>
      <c r="L1720" t="s">
        <v>653</v>
      </c>
      <c r="M1720" t="str">
        <f t="shared" si="104"/>
        <v>No</v>
      </c>
      <c r="N1720" t="str">
        <f t="shared" si="105"/>
        <v>No</v>
      </c>
      <c r="O1720">
        <v>30.9</v>
      </c>
      <c r="P1720" t="str">
        <f t="shared" si="106"/>
        <v>Obesity</v>
      </c>
      <c r="Q1720">
        <v>6.05</v>
      </c>
      <c r="R1720" t="str">
        <f t="shared" si="107"/>
        <v>Prediabetes</v>
      </c>
      <c r="S1720" t="s">
        <v>2380</v>
      </c>
      <c r="T1720" t="s">
        <v>2380</v>
      </c>
      <c r="U1720">
        <v>1</v>
      </c>
    </row>
    <row r="1721" spans="1:21" x14ac:dyDescent="0.3">
      <c r="A1721" t="s">
        <v>652</v>
      </c>
      <c r="B1721">
        <v>15.58</v>
      </c>
      <c r="C1721">
        <v>11.56</v>
      </c>
      <c r="D1721" t="s">
        <v>2380</v>
      </c>
      <c r="E1721" t="s">
        <v>2380</v>
      </c>
      <c r="F1721" t="s">
        <v>2380</v>
      </c>
      <c r="G1721">
        <v>0</v>
      </c>
      <c r="H1721" t="s">
        <v>2380</v>
      </c>
      <c r="L1721" t="s">
        <v>652</v>
      </c>
      <c r="M1721" t="str">
        <f t="shared" si="104"/>
        <v>No</v>
      </c>
      <c r="N1721" t="str">
        <f t="shared" si="105"/>
        <v>No</v>
      </c>
      <c r="O1721">
        <v>15.58</v>
      </c>
      <c r="P1721" t="str">
        <f t="shared" si="106"/>
        <v>Under Weight</v>
      </c>
      <c r="Q1721">
        <v>11.56</v>
      </c>
      <c r="R1721" t="str">
        <f t="shared" si="107"/>
        <v>Diabetes</v>
      </c>
      <c r="S1721" t="s">
        <v>2380</v>
      </c>
      <c r="T1721" t="s">
        <v>2380</v>
      </c>
      <c r="U1721">
        <v>0</v>
      </c>
    </row>
    <row r="1722" spans="1:21" x14ac:dyDescent="0.3">
      <c r="A1722" t="s">
        <v>651</v>
      </c>
      <c r="B1722">
        <v>26.315000000000001</v>
      </c>
      <c r="C1722">
        <v>5.76</v>
      </c>
      <c r="D1722" t="s">
        <v>2380</v>
      </c>
      <c r="E1722" t="s">
        <v>2380</v>
      </c>
      <c r="F1722" t="s">
        <v>2380</v>
      </c>
      <c r="G1722">
        <v>0</v>
      </c>
      <c r="H1722" t="s">
        <v>2380</v>
      </c>
      <c r="L1722" t="s">
        <v>651</v>
      </c>
      <c r="M1722" t="str">
        <f t="shared" si="104"/>
        <v>No</v>
      </c>
      <c r="N1722" t="str">
        <f t="shared" si="105"/>
        <v>No</v>
      </c>
      <c r="O1722">
        <v>26.315000000000001</v>
      </c>
      <c r="P1722" t="str">
        <f t="shared" si="106"/>
        <v>Over Weight</v>
      </c>
      <c r="Q1722">
        <v>5.76</v>
      </c>
      <c r="R1722" t="str">
        <f t="shared" si="107"/>
        <v>Prediabetes</v>
      </c>
      <c r="S1722" t="s">
        <v>2380</v>
      </c>
      <c r="T1722" t="s">
        <v>2380</v>
      </c>
      <c r="U1722">
        <v>0</v>
      </c>
    </row>
    <row r="1723" spans="1:21" x14ac:dyDescent="0.3">
      <c r="A1723" t="s">
        <v>650</v>
      </c>
      <c r="B1723">
        <v>35.61</v>
      </c>
      <c r="C1723">
        <v>5.65</v>
      </c>
      <c r="D1723" t="s">
        <v>2380</v>
      </c>
      <c r="E1723" t="s">
        <v>2381</v>
      </c>
      <c r="F1723" t="s">
        <v>2380</v>
      </c>
      <c r="G1723">
        <v>1</v>
      </c>
      <c r="H1723" t="s">
        <v>2380</v>
      </c>
      <c r="L1723" t="s">
        <v>650</v>
      </c>
      <c r="M1723" t="str">
        <f t="shared" si="104"/>
        <v>No</v>
      </c>
      <c r="N1723" t="str">
        <f t="shared" si="105"/>
        <v>No</v>
      </c>
      <c r="O1723">
        <v>35.61</v>
      </c>
      <c r="P1723" t="str">
        <f t="shared" si="106"/>
        <v>Obesity</v>
      </c>
      <c r="Q1723">
        <v>5.65</v>
      </c>
      <c r="R1723" t="str">
        <f t="shared" si="107"/>
        <v>Normal</v>
      </c>
      <c r="S1723" t="s">
        <v>2381</v>
      </c>
      <c r="T1723" t="s">
        <v>2380</v>
      </c>
      <c r="U1723">
        <v>1</v>
      </c>
    </row>
    <row r="1724" spans="1:21" x14ac:dyDescent="0.3">
      <c r="A1724" t="s">
        <v>649</v>
      </c>
      <c r="B1724">
        <v>37.56</v>
      </c>
      <c r="C1724">
        <v>5.88</v>
      </c>
      <c r="D1724" t="s">
        <v>2380</v>
      </c>
      <c r="E1724" t="s">
        <v>2381</v>
      </c>
      <c r="F1724" t="s">
        <v>2380</v>
      </c>
      <c r="G1724">
        <v>1</v>
      </c>
      <c r="H1724" t="s">
        <v>2380</v>
      </c>
      <c r="L1724" t="s">
        <v>649</v>
      </c>
      <c r="M1724" t="str">
        <f t="shared" si="104"/>
        <v>No</v>
      </c>
      <c r="N1724" t="str">
        <f t="shared" si="105"/>
        <v>No</v>
      </c>
      <c r="O1724">
        <v>37.56</v>
      </c>
      <c r="P1724" t="str">
        <f t="shared" si="106"/>
        <v>Obesity</v>
      </c>
      <c r="Q1724">
        <v>5.88</v>
      </c>
      <c r="R1724" t="str">
        <f t="shared" si="107"/>
        <v>Prediabetes</v>
      </c>
      <c r="S1724" t="s">
        <v>2381</v>
      </c>
      <c r="T1724" t="s">
        <v>2380</v>
      </c>
      <c r="U1724">
        <v>1</v>
      </c>
    </row>
    <row r="1725" spans="1:21" x14ac:dyDescent="0.3">
      <c r="A1725" t="s">
        <v>648</v>
      </c>
      <c r="B1725">
        <v>15.49</v>
      </c>
      <c r="C1725">
        <v>9.6</v>
      </c>
      <c r="D1725" t="s">
        <v>2380</v>
      </c>
      <c r="E1725" t="s">
        <v>2380</v>
      </c>
      <c r="F1725" t="s">
        <v>2380</v>
      </c>
      <c r="G1725">
        <v>0</v>
      </c>
      <c r="H1725" t="s">
        <v>2380</v>
      </c>
      <c r="L1725" t="s">
        <v>648</v>
      </c>
      <c r="M1725" t="str">
        <f t="shared" si="104"/>
        <v>No</v>
      </c>
      <c r="N1725" t="str">
        <f t="shared" si="105"/>
        <v>No</v>
      </c>
      <c r="O1725">
        <v>15.49</v>
      </c>
      <c r="P1725" t="str">
        <f t="shared" si="106"/>
        <v>Under Weight</v>
      </c>
      <c r="Q1725">
        <v>9.6</v>
      </c>
      <c r="R1725" t="str">
        <f t="shared" si="107"/>
        <v>Diabetes</v>
      </c>
      <c r="S1725" t="s">
        <v>2380</v>
      </c>
      <c r="T1725" t="s">
        <v>2380</v>
      </c>
      <c r="U1725">
        <v>0</v>
      </c>
    </row>
    <row r="1726" spans="1:21" x14ac:dyDescent="0.3">
      <c r="A1726" t="s">
        <v>647</v>
      </c>
      <c r="B1726">
        <v>23.48</v>
      </c>
      <c r="C1726">
        <v>6.24</v>
      </c>
      <c r="D1726" t="s">
        <v>2380</v>
      </c>
      <c r="E1726" t="s">
        <v>2380</v>
      </c>
      <c r="F1726" t="s">
        <v>2380</v>
      </c>
      <c r="G1726">
        <v>1</v>
      </c>
      <c r="H1726" t="s">
        <v>2380</v>
      </c>
      <c r="L1726" t="s">
        <v>647</v>
      </c>
      <c r="M1726" t="str">
        <f t="shared" si="104"/>
        <v>No</v>
      </c>
      <c r="N1726" t="str">
        <f t="shared" si="105"/>
        <v>No</v>
      </c>
      <c r="O1726">
        <v>23.48</v>
      </c>
      <c r="P1726" t="str">
        <f t="shared" si="106"/>
        <v>Normal Weight</v>
      </c>
      <c r="Q1726">
        <v>6.24</v>
      </c>
      <c r="R1726" t="str">
        <f t="shared" si="107"/>
        <v>Prediabetes</v>
      </c>
      <c r="S1726" t="s">
        <v>2380</v>
      </c>
      <c r="T1726" t="s">
        <v>2380</v>
      </c>
      <c r="U1726">
        <v>1</v>
      </c>
    </row>
    <row r="1727" spans="1:21" x14ac:dyDescent="0.3">
      <c r="A1727" t="s">
        <v>646</v>
      </c>
      <c r="B1727">
        <v>30.02</v>
      </c>
      <c r="C1727">
        <v>7.63</v>
      </c>
      <c r="D1727" t="s">
        <v>2381</v>
      </c>
      <c r="E1727" t="s">
        <v>2380</v>
      </c>
      <c r="F1727" t="s">
        <v>2380</v>
      </c>
      <c r="G1727">
        <v>1</v>
      </c>
      <c r="H1727" t="s">
        <v>2380</v>
      </c>
      <c r="L1727" t="s">
        <v>646</v>
      </c>
      <c r="M1727" t="str">
        <f t="shared" si="104"/>
        <v>Yes</v>
      </c>
      <c r="N1727" t="str">
        <f t="shared" si="105"/>
        <v>No</v>
      </c>
      <c r="O1727">
        <v>30.02</v>
      </c>
      <c r="P1727" t="str">
        <f t="shared" si="106"/>
        <v>Obesity</v>
      </c>
      <c r="Q1727">
        <v>7.63</v>
      </c>
      <c r="R1727" t="str">
        <f t="shared" si="107"/>
        <v>Diabetes</v>
      </c>
      <c r="S1727" t="s">
        <v>2380</v>
      </c>
      <c r="T1727" t="s">
        <v>2380</v>
      </c>
      <c r="U1727">
        <v>1</v>
      </c>
    </row>
    <row r="1728" spans="1:21" x14ac:dyDescent="0.3">
      <c r="A1728" t="s">
        <v>645</v>
      </c>
      <c r="B1728">
        <v>26.885000000000002</v>
      </c>
      <c r="C1728">
        <v>8.66</v>
      </c>
      <c r="D1728" t="s">
        <v>2381</v>
      </c>
      <c r="E1728" t="s">
        <v>2380</v>
      </c>
      <c r="F1728" t="s">
        <v>2380</v>
      </c>
      <c r="G1728">
        <v>1</v>
      </c>
      <c r="H1728" t="s">
        <v>2380</v>
      </c>
      <c r="L1728" t="s">
        <v>645</v>
      </c>
      <c r="M1728" t="str">
        <f t="shared" si="104"/>
        <v>Yes</v>
      </c>
      <c r="N1728" t="str">
        <f t="shared" si="105"/>
        <v>No</v>
      </c>
      <c r="O1728">
        <v>26.885000000000002</v>
      </c>
      <c r="P1728" t="str">
        <f t="shared" si="106"/>
        <v>Over Weight</v>
      </c>
      <c r="Q1728">
        <v>8.66</v>
      </c>
      <c r="R1728" t="str">
        <f t="shared" si="107"/>
        <v>Diabetes</v>
      </c>
      <c r="S1728" t="s">
        <v>2380</v>
      </c>
      <c r="T1728" t="s">
        <v>2380</v>
      </c>
      <c r="U1728">
        <v>1</v>
      </c>
    </row>
    <row r="1729" spans="1:21" x14ac:dyDescent="0.3">
      <c r="A1729" t="s">
        <v>644</v>
      </c>
      <c r="B1729">
        <v>25.84</v>
      </c>
      <c r="C1729">
        <v>8.5500000000000007</v>
      </c>
      <c r="D1729" t="s">
        <v>2381</v>
      </c>
      <c r="E1729" t="s">
        <v>2380</v>
      </c>
      <c r="F1729" t="s">
        <v>2380</v>
      </c>
      <c r="G1729">
        <v>1</v>
      </c>
      <c r="H1729" t="s">
        <v>2380</v>
      </c>
      <c r="L1729" t="s">
        <v>644</v>
      </c>
      <c r="M1729" t="str">
        <f t="shared" si="104"/>
        <v>Yes</v>
      </c>
      <c r="N1729" t="str">
        <f t="shared" si="105"/>
        <v>No</v>
      </c>
      <c r="O1729">
        <v>25.84</v>
      </c>
      <c r="P1729" t="str">
        <f t="shared" si="106"/>
        <v>Over Weight</v>
      </c>
      <c r="Q1729">
        <v>8.5500000000000007</v>
      </c>
      <c r="R1729" t="str">
        <f t="shared" si="107"/>
        <v>Diabetes</v>
      </c>
      <c r="S1729" t="s">
        <v>2380</v>
      </c>
      <c r="T1729" t="s">
        <v>2380</v>
      </c>
      <c r="U1729">
        <v>1</v>
      </c>
    </row>
    <row r="1730" spans="1:21" x14ac:dyDescent="0.3">
      <c r="A1730" t="s">
        <v>643</v>
      </c>
      <c r="B1730">
        <v>27.454999999999998</v>
      </c>
      <c r="C1730">
        <v>4.54</v>
      </c>
      <c r="D1730" t="s">
        <v>2380</v>
      </c>
      <c r="E1730" t="s">
        <v>2380</v>
      </c>
      <c r="F1730" t="s">
        <v>2380</v>
      </c>
      <c r="G1730">
        <v>0</v>
      </c>
      <c r="H1730" t="s">
        <v>2380</v>
      </c>
      <c r="L1730" t="s">
        <v>643</v>
      </c>
      <c r="M1730" t="str">
        <f t="shared" si="104"/>
        <v>No</v>
      </c>
      <c r="N1730" t="str">
        <f t="shared" si="105"/>
        <v>No</v>
      </c>
      <c r="O1730">
        <v>27.454999999999998</v>
      </c>
      <c r="P1730" t="str">
        <f t="shared" si="106"/>
        <v>Over Weight</v>
      </c>
      <c r="Q1730">
        <v>4.54</v>
      </c>
      <c r="R1730" t="str">
        <f t="shared" si="107"/>
        <v>Normal</v>
      </c>
      <c r="S1730" t="s">
        <v>2380</v>
      </c>
      <c r="T1730" t="s">
        <v>2380</v>
      </c>
      <c r="U1730">
        <v>0</v>
      </c>
    </row>
    <row r="1731" spans="1:21" x14ac:dyDescent="0.3">
      <c r="A1731" t="s">
        <v>642</v>
      </c>
      <c r="B1731">
        <v>24.605</v>
      </c>
      <c r="C1731">
        <v>5.7</v>
      </c>
      <c r="D1731" t="s">
        <v>2380</v>
      </c>
      <c r="E1731" t="s">
        <v>2380</v>
      </c>
      <c r="F1731" t="s">
        <v>2380</v>
      </c>
      <c r="G1731">
        <v>0</v>
      </c>
      <c r="H1731" t="s">
        <v>2380</v>
      </c>
      <c r="L1731" t="s">
        <v>642</v>
      </c>
      <c r="M1731" t="str">
        <f t="shared" ref="M1731:M1794" si="108">PROPER(D1731)</f>
        <v>No</v>
      </c>
      <c r="N1731" t="str">
        <f t="shared" ref="N1731:N1794" si="109">PROPER(H1731)</f>
        <v>No</v>
      </c>
      <c r="O1731">
        <v>24.605</v>
      </c>
      <c r="P1731" t="str">
        <f t="shared" si="106"/>
        <v>Normal Weight</v>
      </c>
      <c r="Q1731">
        <v>5.7</v>
      </c>
      <c r="R1731" t="str">
        <f t="shared" si="107"/>
        <v>Prediabetes</v>
      </c>
      <c r="S1731" t="s">
        <v>2380</v>
      </c>
      <c r="T1731" t="s">
        <v>2380</v>
      </c>
      <c r="U1731">
        <v>0</v>
      </c>
    </row>
    <row r="1732" spans="1:21" x14ac:dyDescent="0.3">
      <c r="A1732" t="s">
        <v>641</v>
      </c>
      <c r="B1732">
        <v>30.8</v>
      </c>
      <c r="C1732">
        <v>5.07</v>
      </c>
      <c r="D1732" t="s">
        <v>2380</v>
      </c>
      <c r="E1732" t="s">
        <v>2380</v>
      </c>
      <c r="F1732" t="s">
        <v>2380</v>
      </c>
      <c r="G1732">
        <v>0</v>
      </c>
      <c r="H1732" t="s">
        <v>2380</v>
      </c>
      <c r="L1732" t="s">
        <v>641</v>
      </c>
      <c r="M1732" t="str">
        <f t="shared" si="108"/>
        <v>No</v>
      </c>
      <c r="N1732" t="str">
        <f t="shared" si="109"/>
        <v>No</v>
      </c>
      <c r="O1732">
        <v>30.8</v>
      </c>
      <c r="P1732" t="str">
        <f t="shared" ref="P1732:P1795" si="110">IF(O1732&lt;18.5,"Under Weight",IF(O1732&lt;25,"Normal Weight",IF(O1732&lt;30,"Over Weight","Obesity")))</f>
        <v>Obesity</v>
      </c>
      <c r="Q1732">
        <v>5.07</v>
      </c>
      <c r="R1732" t="str">
        <f t="shared" ref="R1732:R1795" si="111">IF(Q1732&lt;5.7,"Normal",IF(Q1732&lt;6.5,"Prediabetes","Diabetes"))</f>
        <v>Normal</v>
      </c>
      <c r="S1732" t="s">
        <v>2380</v>
      </c>
      <c r="T1732" t="s">
        <v>2380</v>
      </c>
      <c r="U1732">
        <v>0</v>
      </c>
    </row>
    <row r="1733" spans="1:21" x14ac:dyDescent="0.3">
      <c r="A1733" t="s">
        <v>640</v>
      </c>
      <c r="B1733">
        <v>34.799999999999997</v>
      </c>
      <c r="C1733">
        <v>4.38</v>
      </c>
      <c r="D1733" t="s">
        <v>2380</v>
      </c>
      <c r="E1733" t="s">
        <v>2380</v>
      </c>
      <c r="F1733" t="s">
        <v>2380</v>
      </c>
      <c r="G1733">
        <v>1</v>
      </c>
      <c r="H1733" t="s">
        <v>2380</v>
      </c>
      <c r="L1733" t="s">
        <v>640</v>
      </c>
      <c r="M1733" t="str">
        <f t="shared" si="108"/>
        <v>No</v>
      </c>
      <c r="N1733" t="str">
        <f t="shared" si="109"/>
        <v>No</v>
      </c>
      <c r="O1733">
        <v>34.799999999999997</v>
      </c>
      <c r="P1733" t="str">
        <f t="shared" si="110"/>
        <v>Obesity</v>
      </c>
      <c r="Q1733">
        <v>4.38</v>
      </c>
      <c r="R1733" t="str">
        <f t="shared" si="111"/>
        <v>Normal</v>
      </c>
      <c r="S1733" t="s">
        <v>2380</v>
      </c>
      <c r="T1733" t="s">
        <v>2380</v>
      </c>
      <c r="U1733">
        <v>1</v>
      </c>
    </row>
    <row r="1734" spans="1:21" x14ac:dyDescent="0.3">
      <c r="A1734" t="s">
        <v>639</v>
      </c>
      <c r="B1734">
        <v>34.21</v>
      </c>
      <c r="C1734">
        <v>4.54</v>
      </c>
      <c r="D1734" t="s">
        <v>2380</v>
      </c>
      <c r="E1734" t="s">
        <v>2380</v>
      </c>
      <c r="F1734" t="s">
        <v>2380</v>
      </c>
      <c r="G1734">
        <v>1</v>
      </c>
      <c r="H1734" t="s">
        <v>2380</v>
      </c>
      <c r="L1734" t="s">
        <v>639</v>
      </c>
      <c r="M1734" t="str">
        <f t="shared" si="108"/>
        <v>No</v>
      </c>
      <c r="N1734" t="str">
        <f t="shared" si="109"/>
        <v>No</v>
      </c>
      <c r="O1734">
        <v>34.21</v>
      </c>
      <c r="P1734" t="str">
        <f t="shared" si="110"/>
        <v>Obesity</v>
      </c>
      <c r="Q1734">
        <v>4.54</v>
      </c>
      <c r="R1734" t="str">
        <f t="shared" si="111"/>
        <v>Normal</v>
      </c>
      <c r="S1734" t="s">
        <v>2380</v>
      </c>
      <c r="T1734" t="s">
        <v>2380</v>
      </c>
      <c r="U1734">
        <v>1</v>
      </c>
    </row>
    <row r="1735" spans="1:21" x14ac:dyDescent="0.3">
      <c r="A1735" t="s">
        <v>638</v>
      </c>
      <c r="B1735">
        <v>31</v>
      </c>
      <c r="C1735">
        <v>5.38</v>
      </c>
      <c r="D1735" t="s">
        <v>2380</v>
      </c>
      <c r="E1735" t="s">
        <v>2380</v>
      </c>
      <c r="F1735" t="s">
        <v>2380</v>
      </c>
      <c r="G1735">
        <v>1</v>
      </c>
      <c r="H1735" t="s">
        <v>2380</v>
      </c>
      <c r="L1735" t="s">
        <v>638</v>
      </c>
      <c r="M1735" t="str">
        <f t="shared" si="108"/>
        <v>No</v>
      </c>
      <c r="N1735" t="str">
        <f t="shared" si="109"/>
        <v>No</v>
      </c>
      <c r="O1735">
        <v>31</v>
      </c>
      <c r="P1735" t="str">
        <f t="shared" si="110"/>
        <v>Obesity</v>
      </c>
      <c r="Q1735">
        <v>5.38</v>
      </c>
      <c r="R1735" t="str">
        <f t="shared" si="111"/>
        <v>Normal</v>
      </c>
      <c r="S1735" t="s">
        <v>2380</v>
      </c>
      <c r="T1735" t="s">
        <v>2380</v>
      </c>
      <c r="U1735">
        <v>1</v>
      </c>
    </row>
    <row r="1736" spans="1:21" x14ac:dyDescent="0.3">
      <c r="A1736" t="s">
        <v>637</v>
      </c>
      <c r="B1736">
        <v>26.125</v>
      </c>
      <c r="C1736">
        <v>5.55</v>
      </c>
      <c r="D1736" t="s">
        <v>2380</v>
      </c>
      <c r="E1736" t="s">
        <v>2380</v>
      </c>
      <c r="F1736" t="s">
        <v>2380</v>
      </c>
      <c r="G1736">
        <v>1</v>
      </c>
      <c r="H1736" t="s">
        <v>2380</v>
      </c>
      <c r="L1736" t="s">
        <v>637</v>
      </c>
      <c r="M1736" t="str">
        <f t="shared" si="108"/>
        <v>No</v>
      </c>
      <c r="N1736" t="str">
        <f t="shared" si="109"/>
        <v>No</v>
      </c>
      <c r="O1736">
        <v>26.125</v>
      </c>
      <c r="P1736" t="str">
        <f t="shared" si="110"/>
        <v>Over Weight</v>
      </c>
      <c r="Q1736">
        <v>5.55</v>
      </c>
      <c r="R1736" t="str">
        <f t="shared" si="111"/>
        <v>Normal</v>
      </c>
      <c r="S1736" t="s">
        <v>2380</v>
      </c>
      <c r="T1736" t="s">
        <v>2380</v>
      </c>
      <c r="U1736">
        <v>1</v>
      </c>
    </row>
    <row r="1737" spans="1:21" x14ac:dyDescent="0.3">
      <c r="A1737" t="s">
        <v>636</v>
      </c>
      <c r="B1737">
        <v>30.13</v>
      </c>
      <c r="C1737">
        <v>4.03</v>
      </c>
      <c r="D1737" t="s">
        <v>2381</v>
      </c>
      <c r="E1737" t="s">
        <v>2380</v>
      </c>
      <c r="F1737" t="s">
        <v>2380</v>
      </c>
      <c r="G1737">
        <v>1</v>
      </c>
      <c r="H1737" t="s">
        <v>2380</v>
      </c>
      <c r="L1737" t="s">
        <v>636</v>
      </c>
      <c r="M1737" t="str">
        <f t="shared" si="108"/>
        <v>Yes</v>
      </c>
      <c r="N1737" t="str">
        <f t="shared" si="109"/>
        <v>No</v>
      </c>
      <c r="O1737">
        <v>30.13</v>
      </c>
      <c r="P1737" t="str">
        <f t="shared" si="110"/>
        <v>Obesity</v>
      </c>
      <c r="Q1737">
        <v>4.03</v>
      </c>
      <c r="R1737" t="str">
        <f t="shared" si="111"/>
        <v>Normal</v>
      </c>
      <c r="S1737" t="s">
        <v>2380</v>
      </c>
      <c r="T1737" t="s">
        <v>2380</v>
      </c>
      <c r="U1737">
        <v>1</v>
      </c>
    </row>
    <row r="1738" spans="1:21" x14ac:dyDescent="0.3">
      <c r="A1738" t="s">
        <v>635</v>
      </c>
      <c r="B1738">
        <v>34.19</v>
      </c>
      <c r="C1738">
        <v>4.1900000000000004</v>
      </c>
      <c r="D1738" t="s">
        <v>2380</v>
      </c>
      <c r="E1738" t="s">
        <v>2380</v>
      </c>
      <c r="F1738" t="s">
        <v>2380</v>
      </c>
      <c r="G1738">
        <v>0</v>
      </c>
      <c r="H1738" t="s">
        <v>2380</v>
      </c>
      <c r="L1738" t="s">
        <v>635</v>
      </c>
      <c r="M1738" t="str">
        <f t="shared" si="108"/>
        <v>No</v>
      </c>
      <c r="N1738" t="str">
        <f t="shared" si="109"/>
        <v>No</v>
      </c>
      <c r="O1738">
        <v>34.19</v>
      </c>
      <c r="P1738" t="str">
        <f t="shared" si="110"/>
        <v>Obesity</v>
      </c>
      <c r="Q1738">
        <v>4.1900000000000004</v>
      </c>
      <c r="R1738" t="str">
        <f t="shared" si="111"/>
        <v>Normal</v>
      </c>
      <c r="S1738" t="s">
        <v>2380</v>
      </c>
      <c r="T1738" t="s">
        <v>2380</v>
      </c>
      <c r="U1738">
        <v>0</v>
      </c>
    </row>
    <row r="1739" spans="1:21" x14ac:dyDescent="0.3">
      <c r="A1739" t="s">
        <v>634</v>
      </c>
      <c r="B1739">
        <v>22.515000000000001</v>
      </c>
      <c r="C1739">
        <v>4.37</v>
      </c>
      <c r="D1739" t="s">
        <v>2380</v>
      </c>
      <c r="E1739" t="s">
        <v>2380</v>
      </c>
      <c r="F1739" t="s">
        <v>2382</v>
      </c>
      <c r="G1739">
        <v>1</v>
      </c>
      <c r="H1739" t="s">
        <v>2380</v>
      </c>
      <c r="L1739" t="s">
        <v>634</v>
      </c>
      <c r="M1739" t="str">
        <f t="shared" si="108"/>
        <v>No</v>
      </c>
      <c r="N1739" t="str">
        <f t="shared" si="109"/>
        <v>No</v>
      </c>
      <c r="O1739">
        <v>22.515000000000001</v>
      </c>
      <c r="P1739" t="str">
        <f t="shared" si="110"/>
        <v>Normal Weight</v>
      </c>
      <c r="Q1739">
        <v>4.37</v>
      </c>
      <c r="R1739" t="str">
        <f t="shared" si="111"/>
        <v>Normal</v>
      </c>
      <c r="S1739" t="s">
        <v>2380</v>
      </c>
      <c r="T1739" t="s">
        <v>2382</v>
      </c>
      <c r="U1739">
        <v>1</v>
      </c>
    </row>
    <row r="1740" spans="1:21" x14ac:dyDescent="0.3">
      <c r="A1740" t="s">
        <v>633</v>
      </c>
      <c r="B1740">
        <v>18.239999999999998</v>
      </c>
      <c r="C1740">
        <v>5.31</v>
      </c>
      <c r="D1740" t="s">
        <v>2381</v>
      </c>
      <c r="E1740" t="s">
        <v>2380</v>
      </c>
      <c r="F1740" t="s">
        <v>2382</v>
      </c>
      <c r="G1740">
        <v>1</v>
      </c>
      <c r="H1740" t="s">
        <v>2380</v>
      </c>
      <c r="L1740" t="s">
        <v>633</v>
      </c>
      <c r="M1740" t="str">
        <f t="shared" si="108"/>
        <v>Yes</v>
      </c>
      <c r="N1740" t="str">
        <f t="shared" si="109"/>
        <v>No</v>
      </c>
      <c r="O1740">
        <v>18.239999999999998</v>
      </c>
      <c r="P1740" t="str">
        <f t="shared" si="110"/>
        <v>Under Weight</v>
      </c>
      <c r="Q1740">
        <v>5.31</v>
      </c>
      <c r="R1740" t="str">
        <f t="shared" si="111"/>
        <v>Normal</v>
      </c>
      <c r="S1740" t="s">
        <v>2380</v>
      </c>
      <c r="T1740" t="s">
        <v>2382</v>
      </c>
      <c r="U1740">
        <v>1</v>
      </c>
    </row>
    <row r="1741" spans="1:21" x14ac:dyDescent="0.3">
      <c r="A1741" t="s">
        <v>631</v>
      </c>
      <c r="B1741">
        <v>37.28</v>
      </c>
      <c r="C1741">
        <v>4.66</v>
      </c>
      <c r="D1741" t="s">
        <v>2380</v>
      </c>
      <c r="E1741" t="s">
        <v>2381</v>
      </c>
      <c r="F1741" t="s">
        <v>2380</v>
      </c>
      <c r="G1741">
        <v>1</v>
      </c>
      <c r="H1741" t="s">
        <v>2380</v>
      </c>
      <c r="L1741" t="s">
        <v>631</v>
      </c>
      <c r="M1741" t="str">
        <f t="shared" si="108"/>
        <v>No</v>
      </c>
      <c r="N1741" t="str">
        <f t="shared" si="109"/>
        <v>No</v>
      </c>
      <c r="O1741">
        <v>37.28</v>
      </c>
      <c r="P1741" t="str">
        <f t="shared" si="110"/>
        <v>Obesity</v>
      </c>
      <c r="Q1741">
        <v>4.66</v>
      </c>
      <c r="R1741" t="str">
        <f t="shared" si="111"/>
        <v>Normal</v>
      </c>
      <c r="S1741" t="s">
        <v>2381</v>
      </c>
      <c r="T1741" t="s">
        <v>2380</v>
      </c>
      <c r="U1741">
        <v>1</v>
      </c>
    </row>
    <row r="1742" spans="1:21" x14ac:dyDescent="0.3">
      <c r="A1742" t="s">
        <v>630</v>
      </c>
      <c r="B1742">
        <v>18.2</v>
      </c>
      <c r="C1742">
        <v>6.19</v>
      </c>
      <c r="D1742" t="s">
        <v>2380</v>
      </c>
      <c r="E1742" t="s">
        <v>2380</v>
      </c>
      <c r="F1742" t="s">
        <v>2382</v>
      </c>
      <c r="G1742">
        <v>1</v>
      </c>
      <c r="H1742" t="s">
        <v>2380</v>
      </c>
      <c r="L1742" t="s">
        <v>630</v>
      </c>
      <c r="M1742" t="str">
        <f t="shared" si="108"/>
        <v>No</v>
      </c>
      <c r="N1742" t="str">
        <f t="shared" si="109"/>
        <v>No</v>
      </c>
      <c r="O1742">
        <v>18.2</v>
      </c>
      <c r="P1742" t="str">
        <f t="shared" si="110"/>
        <v>Under Weight</v>
      </c>
      <c r="Q1742">
        <v>6.19</v>
      </c>
      <c r="R1742" t="str">
        <f t="shared" si="111"/>
        <v>Prediabetes</v>
      </c>
      <c r="S1742" t="s">
        <v>2380</v>
      </c>
      <c r="T1742" t="s">
        <v>2382</v>
      </c>
      <c r="U1742">
        <v>1</v>
      </c>
    </row>
    <row r="1743" spans="1:21" x14ac:dyDescent="0.3">
      <c r="A1743" t="s">
        <v>629</v>
      </c>
      <c r="B1743">
        <v>20.53</v>
      </c>
      <c r="C1743">
        <v>4.8600000000000003</v>
      </c>
      <c r="D1743" t="s">
        <v>2380</v>
      </c>
      <c r="E1743" t="s">
        <v>2380</v>
      </c>
      <c r="F1743" t="s">
        <v>2380</v>
      </c>
      <c r="G1743">
        <v>1</v>
      </c>
      <c r="H1743" t="s">
        <v>2380</v>
      </c>
      <c r="L1743" t="s">
        <v>629</v>
      </c>
      <c r="M1743" t="str">
        <f t="shared" si="108"/>
        <v>No</v>
      </c>
      <c r="N1743" t="str">
        <f t="shared" si="109"/>
        <v>No</v>
      </c>
      <c r="O1743">
        <v>20.53</v>
      </c>
      <c r="P1743" t="str">
        <f t="shared" si="110"/>
        <v>Normal Weight</v>
      </c>
      <c r="Q1743">
        <v>4.8600000000000003</v>
      </c>
      <c r="R1743" t="str">
        <f t="shared" si="111"/>
        <v>Normal</v>
      </c>
      <c r="S1743" t="s">
        <v>2380</v>
      </c>
      <c r="T1743" t="s">
        <v>2380</v>
      </c>
      <c r="U1743">
        <v>1</v>
      </c>
    </row>
    <row r="1744" spans="1:21" x14ac:dyDescent="0.3">
      <c r="A1744" t="s">
        <v>628</v>
      </c>
      <c r="B1744">
        <v>23.79</v>
      </c>
      <c r="C1744">
        <v>4.74</v>
      </c>
      <c r="D1744" t="s">
        <v>2380</v>
      </c>
      <c r="E1744" t="s">
        <v>2380</v>
      </c>
      <c r="F1744" t="s">
        <v>2380</v>
      </c>
      <c r="G1744">
        <v>0</v>
      </c>
      <c r="H1744" t="s">
        <v>2380</v>
      </c>
      <c r="L1744" t="s">
        <v>628</v>
      </c>
      <c r="M1744" t="str">
        <f t="shared" si="108"/>
        <v>No</v>
      </c>
      <c r="N1744" t="str">
        <f t="shared" si="109"/>
        <v>No</v>
      </c>
      <c r="O1744">
        <v>23.79</v>
      </c>
      <c r="P1744" t="str">
        <f t="shared" si="110"/>
        <v>Normal Weight</v>
      </c>
      <c r="Q1744">
        <v>4.74</v>
      </c>
      <c r="R1744" t="str">
        <f t="shared" si="111"/>
        <v>Normal</v>
      </c>
      <c r="S1744" t="s">
        <v>2380</v>
      </c>
      <c r="T1744" t="s">
        <v>2380</v>
      </c>
      <c r="U1744">
        <v>0</v>
      </c>
    </row>
    <row r="1745" spans="1:21" x14ac:dyDescent="0.3">
      <c r="A1745" t="s">
        <v>627</v>
      </c>
      <c r="B1745">
        <v>29.8</v>
      </c>
      <c r="C1745">
        <v>6.03</v>
      </c>
      <c r="D1745" t="s">
        <v>2380</v>
      </c>
      <c r="E1745" t="s">
        <v>2380</v>
      </c>
      <c r="F1745" t="s">
        <v>2380</v>
      </c>
      <c r="G1745">
        <v>0</v>
      </c>
      <c r="H1745" t="s">
        <v>2380</v>
      </c>
      <c r="L1745" t="s">
        <v>627</v>
      </c>
      <c r="M1745" t="str">
        <f t="shared" si="108"/>
        <v>No</v>
      </c>
      <c r="N1745" t="str">
        <f t="shared" si="109"/>
        <v>No</v>
      </c>
      <c r="O1745">
        <v>29.8</v>
      </c>
      <c r="P1745" t="str">
        <f t="shared" si="110"/>
        <v>Over Weight</v>
      </c>
      <c r="Q1745">
        <v>6.03</v>
      </c>
      <c r="R1745" t="str">
        <f t="shared" si="111"/>
        <v>Prediabetes</v>
      </c>
      <c r="S1745" t="s">
        <v>2380</v>
      </c>
      <c r="T1745" t="s">
        <v>2380</v>
      </c>
      <c r="U1745">
        <v>0</v>
      </c>
    </row>
    <row r="1746" spans="1:21" x14ac:dyDescent="0.3">
      <c r="A1746" t="s">
        <v>626</v>
      </c>
      <c r="B1746">
        <v>31.54</v>
      </c>
      <c r="C1746">
        <v>4.71</v>
      </c>
      <c r="D1746" t="s">
        <v>2380</v>
      </c>
      <c r="E1746" t="s">
        <v>2380</v>
      </c>
      <c r="F1746" t="s">
        <v>2380</v>
      </c>
      <c r="G1746">
        <v>0</v>
      </c>
      <c r="H1746" t="s">
        <v>2380</v>
      </c>
      <c r="L1746" t="s">
        <v>626</v>
      </c>
      <c r="M1746" t="str">
        <f t="shared" si="108"/>
        <v>No</v>
      </c>
      <c r="N1746" t="str">
        <f t="shared" si="109"/>
        <v>No</v>
      </c>
      <c r="O1746">
        <v>31.54</v>
      </c>
      <c r="P1746" t="str">
        <f t="shared" si="110"/>
        <v>Obesity</v>
      </c>
      <c r="Q1746">
        <v>4.71</v>
      </c>
      <c r="R1746" t="str">
        <f t="shared" si="111"/>
        <v>Normal</v>
      </c>
      <c r="S1746" t="s">
        <v>2380</v>
      </c>
      <c r="T1746" t="s">
        <v>2380</v>
      </c>
      <c r="U1746">
        <v>0</v>
      </c>
    </row>
    <row r="1747" spans="1:21" x14ac:dyDescent="0.3">
      <c r="A1747" t="s">
        <v>625</v>
      </c>
      <c r="B1747">
        <v>20.82</v>
      </c>
      <c r="C1747">
        <v>5.55</v>
      </c>
      <c r="D1747" t="s">
        <v>2380</v>
      </c>
      <c r="E1747" t="s">
        <v>2380</v>
      </c>
      <c r="F1747" t="s">
        <v>2380</v>
      </c>
      <c r="G1747">
        <v>1</v>
      </c>
      <c r="H1747" t="s">
        <v>2380</v>
      </c>
      <c r="L1747" t="s">
        <v>625</v>
      </c>
      <c r="M1747" t="str">
        <f t="shared" si="108"/>
        <v>No</v>
      </c>
      <c r="N1747" t="str">
        <f t="shared" si="109"/>
        <v>No</v>
      </c>
      <c r="O1747">
        <v>20.82</v>
      </c>
      <c r="P1747" t="str">
        <f t="shared" si="110"/>
        <v>Normal Weight</v>
      </c>
      <c r="Q1747">
        <v>5.55</v>
      </c>
      <c r="R1747" t="str">
        <f t="shared" si="111"/>
        <v>Normal</v>
      </c>
      <c r="S1747" t="s">
        <v>2380</v>
      </c>
      <c r="T1747" t="s">
        <v>2380</v>
      </c>
      <c r="U1747">
        <v>1</v>
      </c>
    </row>
    <row r="1748" spans="1:21" x14ac:dyDescent="0.3">
      <c r="A1748" t="s">
        <v>624</v>
      </c>
      <c r="B1748">
        <v>38.83</v>
      </c>
      <c r="C1748">
        <v>4.78</v>
      </c>
      <c r="D1748" t="s">
        <v>2380</v>
      </c>
      <c r="E1748" t="s">
        <v>2380</v>
      </c>
      <c r="F1748" t="s">
        <v>2382</v>
      </c>
      <c r="G1748">
        <v>1</v>
      </c>
      <c r="H1748" t="s">
        <v>2380</v>
      </c>
      <c r="L1748" t="s">
        <v>624</v>
      </c>
      <c r="M1748" t="str">
        <f t="shared" si="108"/>
        <v>No</v>
      </c>
      <c r="N1748" t="str">
        <f t="shared" si="109"/>
        <v>No</v>
      </c>
      <c r="O1748">
        <v>38.83</v>
      </c>
      <c r="P1748" t="str">
        <f t="shared" si="110"/>
        <v>Obesity</v>
      </c>
      <c r="Q1748">
        <v>4.78</v>
      </c>
      <c r="R1748" t="str">
        <f t="shared" si="111"/>
        <v>Normal</v>
      </c>
      <c r="S1748" t="s">
        <v>2380</v>
      </c>
      <c r="T1748" t="s">
        <v>2382</v>
      </c>
      <c r="U1748">
        <v>1</v>
      </c>
    </row>
    <row r="1749" spans="1:21" x14ac:dyDescent="0.3">
      <c r="A1749" t="s">
        <v>623</v>
      </c>
      <c r="B1749">
        <v>23.44</v>
      </c>
      <c r="C1749">
        <v>4.6500000000000004</v>
      </c>
      <c r="D1749" t="s">
        <v>2381</v>
      </c>
      <c r="E1749" t="s">
        <v>2380</v>
      </c>
      <c r="F1749" t="s">
        <v>2380</v>
      </c>
      <c r="G1749">
        <v>1</v>
      </c>
      <c r="H1749" t="s">
        <v>2380</v>
      </c>
      <c r="L1749" t="s">
        <v>623</v>
      </c>
      <c r="M1749" t="str">
        <f t="shared" si="108"/>
        <v>Yes</v>
      </c>
      <c r="N1749" t="str">
        <f t="shared" si="109"/>
        <v>No</v>
      </c>
      <c r="O1749">
        <v>23.44</v>
      </c>
      <c r="P1749" t="str">
        <f t="shared" si="110"/>
        <v>Normal Weight</v>
      </c>
      <c r="Q1749">
        <v>4.6500000000000004</v>
      </c>
      <c r="R1749" t="str">
        <f t="shared" si="111"/>
        <v>Normal</v>
      </c>
      <c r="S1749" t="s">
        <v>2380</v>
      </c>
      <c r="T1749" t="s">
        <v>2380</v>
      </c>
      <c r="U1749">
        <v>1</v>
      </c>
    </row>
    <row r="1750" spans="1:21" x14ac:dyDescent="0.3">
      <c r="A1750" t="s">
        <v>622</v>
      </c>
      <c r="B1750">
        <v>24.13</v>
      </c>
      <c r="C1750">
        <v>5.2</v>
      </c>
      <c r="D1750" t="s">
        <v>2380</v>
      </c>
      <c r="E1750" t="s">
        <v>2380</v>
      </c>
      <c r="F1750" t="s">
        <v>2380</v>
      </c>
      <c r="G1750">
        <v>1</v>
      </c>
      <c r="H1750" t="s">
        <v>2380</v>
      </c>
      <c r="L1750" t="s">
        <v>622</v>
      </c>
      <c r="M1750" t="str">
        <f t="shared" si="108"/>
        <v>No</v>
      </c>
      <c r="N1750" t="str">
        <f t="shared" si="109"/>
        <v>No</v>
      </c>
      <c r="O1750">
        <v>24.13</v>
      </c>
      <c r="P1750" t="str">
        <f t="shared" si="110"/>
        <v>Normal Weight</v>
      </c>
      <c r="Q1750">
        <v>5.2</v>
      </c>
      <c r="R1750" t="str">
        <f t="shared" si="111"/>
        <v>Normal</v>
      </c>
      <c r="S1750" t="s">
        <v>2380</v>
      </c>
      <c r="T1750" t="s">
        <v>2380</v>
      </c>
      <c r="U1750">
        <v>1</v>
      </c>
    </row>
    <row r="1751" spans="1:21" x14ac:dyDescent="0.3">
      <c r="A1751" t="s">
        <v>621</v>
      </c>
      <c r="B1751">
        <v>42.13</v>
      </c>
      <c r="C1751">
        <v>4.54</v>
      </c>
      <c r="D1751" t="s">
        <v>2381</v>
      </c>
      <c r="E1751" t="s">
        <v>2380</v>
      </c>
      <c r="F1751" t="s">
        <v>2380</v>
      </c>
      <c r="G1751">
        <v>1</v>
      </c>
      <c r="H1751" t="s">
        <v>2380</v>
      </c>
      <c r="L1751" t="s">
        <v>621</v>
      </c>
      <c r="M1751" t="str">
        <f t="shared" si="108"/>
        <v>Yes</v>
      </c>
      <c r="N1751" t="str">
        <f t="shared" si="109"/>
        <v>No</v>
      </c>
      <c r="O1751">
        <v>42.13</v>
      </c>
      <c r="P1751" t="str">
        <f t="shared" si="110"/>
        <v>Obesity</v>
      </c>
      <c r="Q1751">
        <v>4.54</v>
      </c>
      <c r="R1751" t="str">
        <f t="shared" si="111"/>
        <v>Normal</v>
      </c>
      <c r="S1751" t="s">
        <v>2380</v>
      </c>
      <c r="T1751" t="s">
        <v>2380</v>
      </c>
      <c r="U1751">
        <v>1</v>
      </c>
    </row>
    <row r="1752" spans="1:21" x14ac:dyDescent="0.3">
      <c r="A1752" t="s">
        <v>620</v>
      </c>
      <c r="B1752">
        <v>17.86</v>
      </c>
      <c r="C1752">
        <v>4.1100000000000003</v>
      </c>
      <c r="D1752" t="s">
        <v>2380</v>
      </c>
      <c r="E1752" t="s">
        <v>2380</v>
      </c>
      <c r="F1752" t="s">
        <v>2380</v>
      </c>
      <c r="G1752">
        <v>1</v>
      </c>
      <c r="H1752" t="s">
        <v>2380</v>
      </c>
      <c r="L1752" t="s">
        <v>620</v>
      </c>
      <c r="M1752" t="str">
        <f t="shared" si="108"/>
        <v>No</v>
      </c>
      <c r="N1752" t="str">
        <f t="shared" si="109"/>
        <v>No</v>
      </c>
      <c r="O1752">
        <v>17.86</v>
      </c>
      <c r="P1752" t="str">
        <f t="shared" si="110"/>
        <v>Under Weight</v>
      </c>
      <c r="Q1752">
        <v>4.1100000000000003</v>
      </c>
      <c r="R1752" t="str">
        <f t="shared" si="111"/>
        <v>Normal</v>
      </c>
      <c r="S1752" t="s">
        <v>2380</v>
      </c>
      <c r="T1752" t="s">
        <v>2380</v>
      </c>
      <c r="U1752">
        <v>1</v>
      </c>
    </row>
    <row r="1753" spans="1:21" x14ac:dyDescent="0.3">
      <c r="A1753" t="s">
        <v>619</v>
      </c>
      <c r="B1753">
        <v>32.78</v>
      </c>
      <c r="C1753">
        <v>4.63</v>
      </c>
      <c r="D1753" t="s">
        <v>2380</v>
      </c>
      <c r="E1753" t="s">
        <v>2380</v>
      </c>
      <c r="F1753" t="s">
        <v>2380</v>
      </c>
      <c r="G1753">
        <v>0</v>
      </c>
      <c r="H1753" t="s">
        <v>2380</v>
      </c>
      <c r="L1753" t="s">
        <v>619</v>
      </c>
      <c r="M1753" t="str">
        <f t="shared" si="108"/>
        <v>No</v>
      </c>
      <c r="N1753" t="str">
        <f t="shared" si="109"/>
        <v>No</v>
      </c>
      <c r="O1753">
        <v>32.78</v>
      </c>
      <c r="P1753" t="str">
        <f t="shared" si="110"/>
        <v>Obesity</v>
      </c>
      <c r="Q1753">
        <v>4.63</v>
      </c>
      <c r="R1753" t="str">
        <f t="shared" si="111"/>
        <v>Normal</v>
      </c>
      <c r="S1753" t="s">
        <v>2380</v>
      </c>
      <c r="T1753" t="s">
        <v>2380</v>
      </c>
      <c r="U1753">
        <v>0</v>
      </c>
    </row>
    <row r="1754" spans="1:21" x14ac:dyDescent="0.3">
      <c r="A1754" t="s">
        <v>618</v>
      </c>
      <c r="B1754">
        <v>23.9</v>
      </c>
      <c r="C1754">
        <v>6.06</v>
      </c>
      <c r="D1754" t="s">
        <v>2381</v>
      </c>
      <c r="E1754" t="s">
        <v>2380</v>
      </c>
      <c r="F1754" t="s">
        <v>2382</v>
      </c>
      <c r="G1754">
        <v>1</v>
      </c>
      <c r="H1754" t="s">
        <v>2380</v>
      </c>
      <c r="L1754" t="s">
        <v>618</v>
      </c>
      <c r="M1754" t="str">
        <f t="shared" si="108"/>
        <v>Yes</v>
      </c>
      <c r="N1754" t="str">
        <f t="shared" si="109"/>
        <v>No</v>
      </c>
      <c r="O1754">
        <v>23.9</v>
      </c>
      <c r="P1754" t="str">
        <f t="shared" si="110"/>
        <v>Normal Weight</v>
      </c>
      <c r="Q1754">
        <v>6.06</v>
      </c>
      <c r="R1754" t="str">
        <f t="shared" si="111"/>
        <v>Prediabetes</v>
      </c>
      <c r="S1754" t="s">
        <v>2380</v>
      </c>
      <c r="T1754" t="s">
        <v>2382</v>
      </c>
      <c r="U1754">
        <v>1</v>
      </c>
    </row>
    <row r="1755" spans="1:21" x14ac:dyDescent="0.3">
      <c r="A1755" t="s">
        <v>617</v>
      </c>
      <c r="B1755">
        <v>15.47</v>
      </c>
      <c r="C1755">
        <v>8.43</v>
      </c>
      <c r="D1755" t="s">
        <v>2380</v>
      </c>
      <c r="E1755" t="s">
        <v>2380</v>
      </c>
      <c r="F1755" t="s">
        <v>2380</v>
      </c>
      <c r="G1755">
        <v>0</v>
      </c>
      <c r="H1755" t="s">
        <v>2380</v>
      </c>
      <c r="L1755" t="s">
        <v>617</v>
      </c>
      <c r="M1755" t="str">
        <f t="shared" si="108"/>
        <v>No</v>
      </c>
      <c r="N1755" t="str">
        <f t="shared" si="109"/>
        <v>No</v>
      </c>
      <c r="O1755">
        <v>15.47</v>
      </c>
      <c r="P1755" t="str">
        <f t="shared" si="110"/>
        <v>Under Weight</v>
      </c>
      <c r="Q1755">
        <v>8.43</v>
      </c>
      <c r="R1755" t="str">
        <f t="shared" si="111"/>
        <v>Diabetes</v>
      </c>
      <c r="S1755" t="s">
        <v>2380</v>
      </c>
      <c r="T1755" t="s">
        <v>2380</v>
      </c>
      <c r="U1755">
        <v>0</v>
      </c>
    </row>
    <row r="1756" spans="1:21" x14ac:dyDescent="0.3">
      <c r="A1756" t="s">
        <v>616</v>
      </c>
      <c r="B1756">
        <v>28.54</v>
      </c>
      <c r="C1756">
        <v>5.51</v>
      </c>
      <c r="D1756" t="s">
        <v>2380</v>
      </c>
      <c r="E1756" t="s">
        <v>2380</v>
      </c>
      <c r="F1756" t="s">
        <v>2382</v>
      </c>
      <c r="G1756">
        <v>1</v>
      </c>
      <c r="H1756" t="s">
        <v>2380</v>
      </c>
      <c r="L1756" t="s">
        <v>616</v>
      </c>
      <c r="M1756" t="str">
        <f t="shared" si="108"/>
        <v>No</v>
      </c>
      <c r="N1756" t="str">
        <f t="shared" si="109"/>
        <v>No</v>
      </c>
      <c r="O1756">
        <v>28.54</v>
      </c>
      <c r="P1756" t="str">
        <f t="shared" si="110"/>
        <v>Over Weight</v>
      </c>
      <c r="Q1756">
        <v>5.51</v>
      </c>
      <c r="R1756" t="str">
        <f t="shared" si="111"/>
        <v>Normal</v>
      </c>
      <c r="S1756" t="s">
        <v>2380</v>
      </c>
      <c r="T1756" t="s">
        <v>2382</v>
      </c>
      <c r="U1756">
        <v>1</v>
      </c>
    </row>
    <row r="1757" spans="1:21" x14ac:dyDescent="0.3">
      <c r="A1757" t="s">
        <v>615</v>
      </c>
      <c r="B1757">
        <v>18.54</v>
      </c>
      <c r="C1757">
        <v>4.95</v>
      </c>
      <c r="D1757" t="s">
        <v>2380</v>
      </c>
      <c r="E1757" t="s">
        <v>2380</v>
      </c>
      <c r="F1757" t="s">
        <v>2380</v>
      </c>
      <c r="G1757">
        <v>0</v>
      </c>
      <c r="H1757" t="s">
        <v>2380</v>
      </c>
      <c r="L1757" t="s">
        <v>615</v>
      </c>
      <c r="M1757" t="str">
        <f t="shared" si="108"/>
        <v>No</v>
      </c>
      <c r="N1757" t="str">
        <f t="shared" si="109"/>
        <v>No</v>
      </c>
      <c r="O1757">
        <v>18.54</v>
      </c>
      <c r="P1757" t="str">
        <f t="shared" si="110"/>
        <v>Normal Weight</v>
      </c>
      <c r="Q1757">
        <v>4.95</v>
      </c>
      <c r="R1757" t="str">
        <f t="shared" si="111"/>
        <v>Normal</v>
      </c>
      <c r="S1757" t="s">
        <v>2380</v>
      </c>
      <c r="T1757" t="s">
        <v>2380</v>
      </c>
      <c r="U1757">
        <v>0</v>
      </c>
    </row>
    <row r="1758" spans="1:21" x14ac:dyDescent="0.3">
      <c r="A1758" t="s">
        <v>614</v>
      </c>
      <c r="B1758">
        <v>32.18</v>
      </c>
      <c r="C1758">
        <v>6.44</v>
      </c>
      <c r="D1758" t="s">
        <v>2381</v>
      </c>
      <c r="E1758" t="s">
        <v>2380</v>
      </c>
      <c r="F1758" t="s">
        <v>2382</v>
      </c>
      <c r="G1758">
        <v>1</v>
      </c>
      <c r="H1758" t="s">
        <v>2380</v>
      </c>
      <c r="L1758" t="s">
        <v>614</v>
      </c>
      <c r="M1758" t="str">
        <f t="shared" si="108"/>
        <v>Yes</v>
      </c>
      <c r="N1758" t="str">
        <f t="shared" si="109"/>
        <v>No</v>
      </c>
      <c r="O1758">
        <v>32.18</v>
      </c>
      <c r="P1758" t="str">
        <f t="shared" si="110"/>
        <v>Obesity</v>
      </c>
      <c r="Q1758">
        <v>6.44</v>
      </c>
      <c r="R1758" t="str">
        <f t="shared" si="111"/>
        <v>Prediabetes</v>
      </c>
      <c r="S1758" t="s">
        <v>2380</v>
      </c>
      <c r="T1758" t="s">
        <v>2382</v>
      </c>
      <c r="U1758">
        <v>1</v>
      </c>
    </row>
    <row r="1759" spans="1:21" x14ac:dyDescent="0.3">
      <c r="A1759" t="s">
        <v>613</v>
      </c>
      <c r="B1759">
        <v>37.380000000000003</v>
      </c>
      <c r="C1759">
        <v>6.05</v>
      </c>
      <c r="D1759" t="s">
        <v>2381</v>
      </c>
      <c r="E1759" t="s">
        <v>2380</v>
      </c>
      <c r="F1759" t="s">
        <v>2380</v>
      </c>
      <c r="G1759">
        <v>0</v>
      </c>
      <c r="H1759" t="s">
        <v>2380</v>
      </c>
      <c r="L1759" t="s">
        <v>613</v>
      </c>
      <c r="M1759" t="str">
        <f t="shared" si="108"/>
        <v>Yes</v>
      </c>
      <c r="N1759" t="str">
        <f t="shared" si="109"/>
        <v>No</v>
      </c>
      <c r="O1759">
        <v>37.380000000000003</v>
      </c>
      <c r="P1759" t="str">
        <f t="shared" si="110"/>
        <v>Obesity</v>
      </c>
      <c r="Q1759">
        <v>6.05</v>
      </c>
      <c r="R1759" t="str">
        <f t="shared" si="111"/>
        <v>Prediabetes</v>
      </c>
      <c r="S1759" t="s">
        <v>2380</v>
      </c>
      <c r="T1759" t="s">
        <v>2380</v>
      </c>
      <c r="U1759">
        <v>0</v>
      </c>
    </row>
    <row r="1760" spans="1:21" x14ac:dyDescent="0.3">
      <c r="A1760" t="s">
        <v>612</v>
      </c>
      <c r="B1760">
        <v>31.12</v>
      </c>
      <c r="C1760">
        <v>4.76</v>
      </c>
      <c r="D1760" t="s">
        <v>2381</v>
      </c>
      <c r="E1760" t="s">
        <v>2380</v>
      </c>
      <c r="F1760" t="s">
        <v>2382</v>
      </c>
      <c r="G1760">
        <v>1</v>
      </c>
      <c r="H1760" t="s">
        <v>2380</v>
      </c>
      <c r="L1760" t="s">
        <v>612</v>
      </c>
      <c r="M1760" t="str">
        <f t="shared" si="108"/>
        <v>Yes</v>
      </c>
      <c r="N1760" t="str">
        <f t="shared" si="109"/>
        <v>No</v>
      </c>
      <c r="O1760">
        <v>31.12</v>
      </c>
      <c r="P1760" t="str">
        <f t="shared" si="110"/>
        <v>Obesity</v>
      </c>
      <c r="Q1760">
        <v>4.76</v>
      </c>
      <c r="R1760" t="str">
        <f t="shared" si="111"/>
        <v>Normal</v>
      </c>
      <c r="S1760" t="s">
        <v>2380</v>
      </c>
      <c r="T1760" t="s">
        <v>2382</v>
      </c>
      <c r="U1760">
        <v>1</v>
      </c>
    </row>
    <row r="1761" spans="1:21" x14ac:dyDescent="0.3">
      <c r="A1761" t="s">
        <v>611</v>
      </c>
      <c r="B1761">
        <v>22.01</v>
      </c>
      <c r="C1761">
        <v>6.72</v>
      </c>
      <c r="D1761" t="s">
        <v>2381</v>
      </c>
      <c r="E1761" t="s">
        <v>2380</v>
      </c>
      <c r="F1761" t="s">
        <v>2380</v>
      </c>
      <c r="G1761">
        <v>1</v>
      </c>
      <c r="H1761" t="s">
        <v>2380</v>
      </c>
      <c r="L1761" t="s">
        <v>611</v>
      </c>
      <c r="M1761" t="str">
        <f t="shared" si="108"/>
        <v>Yes</v>
      </c>
      <c r="N1761" t="str">
        <f t="shared" si="109"/>
        <v>No</v>
      </c>
      <c r="O1761">
        <v>22.01</v>
      </c>
      <c r="P1761" t="str">
        <f t="shared" si="110"/>
        <v>Normal Weight</v>
      </c>
      <c r="Q1761">
        <v>6.72</v>
      </c>
      <c r="R1761" t="str">
        <f t="shared" si="111"/>
        <v>Diabetes</v>
      </c>
      <c r="S1761" t="s">
        <v>2380</v>
      </c>
      <c r="T1761" t="s">
        <v>2380</v>
      </c>
      <c r="U1761">
        <v>1</v>
      </c>
    </row>
    <row r="1762" spans="1:21" x14ac:dyDescent="0.3">
      <c r="A1762" t="s">
        <v>610</v>
      </c>
      <c r="B1762">
        <v>27.645</v>
      </c>
      <c r="C1762">
        <v>5.7</v>
      </c>
      <c r="D1762" t="s">
        <v>2380</v>
      </c>
      <c r="E1762" t="s">
        <v>2380</v>
      </c>
      <c r="F1762" t="s">
        <v>2380</v>
      </c>
      <c r="G1762">
        <v>0</v>
      </c>
      <c r="H1762" t="s">
        <v>2380</v>
      </c>
      <c r="L1762" t="s">
        <v>610</v>
      </c>
      <c r="M1762" t="str">
        <f t="shared" si="108"/>
        <v>No</v>
      </c>
      <c r="N1762" t="str">
        <f t="shared" si="109"/>
        <v>No</v>
      </c>
      <c r="O1762">
        <v>27.645</v>
      </c>
      <c r="P1762" t="str">
        <f t="shared" si="110"/>
        <v>Over Weight</v>
      </c>
      <c r="Q1762">
        <v>5.7</v>
      </c>
      <c r="R1762" t="str">
        <f t="shared" si="111"/>
        <v>Prediabetes</v>
      </c>
      <c r="S1762" t="s">
        <v>2380</v>
      </c>
      <c r="T1762" t="s">
        <v>2380</v>
      </c>
      <c r="U1762">
        <v>0</v>
      </c>
    </row>
    <row r="1763" spans="1:21" x14ac:dyDescent="0.3">
      <c r="A1763" t="s">
        <v>609</v>
      </c>
      <c r="B1763">
        <v>29.64</v>
      </c>
      <c r="C1763">
        <v>5.31</v>
      </c>
      <c r="D1763" t="s">
        <v>2381</v>
      </c>
      <c r="E1763" t="s">
        <v>2380</v>
      </c>
      <c r="F1763" t="s">
        <v>2380</v>
      </c>
      <c r="G1763">
        <v>0</v>
      </c>
      <c r="H1763" t="s">
        <v>2380</v>
      </c>
      <c r="L1763" t="s">
        <v>609</v>
      </c>
      <c r="M1763" t="str">
        <f t="shared" si="108"/>
        <v>Yes</v>
      </c>
      <c r="N1763" t="str">
        <f t="shared" si="109"/>
        <v>No</v>
      </c>
      <c r="O1763">
        <v>29.64</v>
      </c>
      <c r="P1763" t="str">
        <f t="shared" si="110"/>
        <v>Over Weight</v>
      </c>
      <c r="Q1763">
        <v>5.31</v>
      </c>
      <c r="R1763" t="str">
        <f t="shared" si="111"/>
        <v>Normal</v>
      </c>
      <c r="S1763" t="s">
        <v>2380</v>
      </c>
      <c r="T1763" t="s">
        <v>2380</v>
      </c>
      <c r="U1763">
        <v>0</v>
      </c>
    </row>
    <row r="1764" spans="1:21" x14ac:dyDescent="0.3">
      <c r="A1764" t="s">
        <v>608</v>
      </c>
      <c r="B1764">
        <v>33.700000000000003</v>
      </c>
      <c r="C1764">
        <v>4.32</v>
      </c>
      <c r="D1764" t="s">
        <v>2381</v>
      </c>
      <c r="E1764" t="s">
        <v>2380</v>
      </c>
      <c r="F1764" t="s">
        <v>2380</v>
      </c>
      <c r="G1764">
        <v>1</v>
      </c>
      <c r="H1764" t="s">
        <v>2380</v>
      </c>
      <c r="L1764" t="s">
        <v>608</v>
      </c>
      <c r="M1764" t="str">
        <f t="shared" si="108"/>
        <v>Yes</v>
      </c>
      <c r="N1764" t="str">
        <f t="shared" si="109"/>
        <v>No</v>
      </c>
      <c r="O1764">
        <v>33.700000000000003</v>
      </c>
      <c r="P1764" t="str">
        <f t="shared" si="110"/>
        <v>Obesity</v>
      </c>
      <c r="Q1764">
        <v>4.32</v>
      </c>
      <c r="R1764" t="str">
        <f t="shared" si="111"/>
        <v>Normal</v>
      </c>
      <c r="S1764" t="s">
        <v>2380</v>
      </c>
      <c r="T1764" t="s">
        <v>2380</v>
      </c>
      <c r="U1764">
        <v>1</v>
      </c>
    </row>
    <row r="1765" spans="1:21" x14ac:dyDescent="0.3">
      <c r="A1765" t="s">
        <v>607</v>
      </c>
      <c r="B1765">
        <v>27.5</v>
      </c>
      <c r="C1765">
        <v>4.2300000000000004</v>
      </c>
      <c r="D1765" t="s">
        <v>2381</v>
      </c>
      <c r="E1765" t="s">
        <v>2380</v>
      </c>
      <c r="F1765" t="s">
        <v>2380</v>
      </c>
      <c r="G1765">
        <v>1</v>
      </c>
      <c r="H1765" t="s">
        <v>2380</v>
      </c>
      <c r="L1765" t="s">
        <v>607</v>
      </c>
      <c r="M1765" t="str">
        <f t="shared" si="108"/>
        <v>Yes</v>
      </c>
      <c r="N1765" t="str">
        <f t="shared" si="109"/>
        <v>No</v>
      </c>
      <c r="O1765">
        <v>27.5</v>
      </c>
      <c r="P1765" t="str">
        <f t="shared" si="110"/>
        <v>Over Weight</v>
      </c>
      <c r="Q1765">
        <v>4.2300000000000004</v>
      </c>
      <c r="R1765" t="str">
        <f t="shared" si="111"/>
        <v>Normal</v>
      </c>
      <c r="S1765" t="s">
        <v>2380</v>
      </c>
      <c r="T1765" t="s">
        <v>2380</v>
      </c>
      <c r="U1765">
        <v>1</v>
      </c>
    </row>
    <row r="1766" spans="1:21" x14ac:dyDescent="0.3">
      <c r="A1766" t="s">
        <v>606</v>
      </c>
      <c r="B1766">
        <v>16.12</v>
      </c>
      <c r="C1766">
        <v>6.09</v>
      </c>
      <c r="D1766" t="s">
        <v>2380</v>
      </c>
      <c r="E1766" t="s">
        <v>2380</v>
      </c>
      <c r="F1766" t="s">
        <v>2380</v>
      </c>
      <c r="G1766">
        <v>0</v>
      </c>
      <c r="H1766" t="s">
        <v>2380</v>
      </c>
      <c r="L1766" t="s">
        <v>606</v>
      </c>
      <c r="M1766" t="str">
        <f t="shared" si="108"/>
        <v>No</v>
      </c>
      <c r="N1766" t="str">
        <f t="shared" si="109"/>
        <v>No</v>
      </c>
      <c r="O1766">
        <v>16.12</v>
      </c>
      <c r="P1766" t="str">
        <f t="shared" si="110"/>
        <v>Under Weight</v>
      </c>
      <c r="Q1766">
        <v>6.09</v>
      </c>
      <c r="R1766" t="str">
        <f t="shared" si="111"/>
        <v>Prediabetes</v>
      </c>
      <c r="S1766" t="s">
        <v>2380</v>
      </c>
      <c r="T1766" t="s">
        <v>2380</v>
      </c>
      <c r="U1766">
        <v>0</v>
      </c>
    </row>
    <row r="1767" spans="1:21" x14ac:dyDescent="0.3">
      <c r="A1767" t="s">
        <v>605</v>
      </c>
      <c r="B1767">
        <v>26.73</v>
      </c>
      <c r="C1767">
        <v>4.74</v>
      </c>
      <c r="D1767" t="s">
        <v>2381</v>
      </c>
      <c r="E1767" t="s">
        <v>2380</v>
      </c>
      <c r="F1767" t="s">
        <v>2380</v>
      </c>
      <c r="G1767">
        <v>1</v>
      </c>
      <c r="H1767" t="s">
        <v>2380</v>
      </c>
      <c r="L1767" t="s">
        <v>605</v>
      </c>
      <c r="M1767" t="str">
        <f t="shared" si="108"/>
        <v>Yes</v>
      </c>
      <c r="N1767" t="str">
        <f t="shared" si="109"/>
        <v>No</v>
      </c>
      <c r="O1767">
        <v>26.73</v>
      </c>
      <c r="P1767" t="str">
        <f t="shared" si="110"/>
        <v>Over Weight</v>
      </c>
      <c r="Q1767">
        <v>4.74</v>
      </c>
      <c r="R1767" t="str">
        <f t="shared" si="111"/>
        <v>Normal</v>
      </c>
      <c r="S1767" t="s">
        <v>2380</v>
      </c>
      <c r="T1767" t="s">
        <v>2380</v>
      </c>
      <c r="U1767">
        <v>1</v>
      </c>
    </row>
    <row r="1768" spans="1:21" x14ac:dyDescent="0.3">
      <c r="A1768" t="s">
        <v>604</v>
      </c>
      <c r="B1768">
        <v>37.25</v>
      </c>
      <c r="C1768">
        <v>6.23</v>
      </c>
      <c r="D1768" t="s">
        <v>2381</v>
      </c>
      <c r="E1768" t="s">
        <v>2380</v>
      </c>
      <c r="F1768" t="s">
        <v>2380</v>
      </c>
      <c r="G1768">
        <v>0</v>
      </c>
      <c r="H1768" t="s">
        <v>2380</v>
      </c>
      <c r="L1768" t="s">
        <v>604</v>
      </c>
      <c r="M1768" t="str">
        <f t="shared" si="108"/>
        <v>Yes</v>
      </c>
      <c r="N1768" t="str">
        <f t="shared" si="109"/>
        <v>No</v>
      </c>
      <c r="O1768">
        <v>37.25</v>
      </c>
      <c r="P1768" t="str">
        <f t="shared" si="110"/>
        <v>Obesity</v>
      </c>
      <c r="Q1768">
        <v>6.23</v>
      </c>
      <c r="R1768" t="str">
        <f t="shared" si="111"/>
        <v>Prediabetes</v>
      </c>
      <c r="S1768" t="s">
        <v>2380</v>
      </c>
      <c r="T1768" t="s">
        <v>2380</v>
      </c>
      <c r="U1768">
        <v>0</v>
      </c>
    </row>
    <row r="1769" spans="1:21" x14ac:dyDescent="0.3">
      <c r="A1769" t="s">
        <v>603</v>
      </c>
      <c r="B1769">
        <v>23.56</v>
      </c>
      <c r="C1769">
        <v>5.45</v>
      </c>
      <c r="D1769" t="s">
        <v>2381</v>
      </c>
      <c r="E1769" t="s">
        <v>2380</v>
      </c>
      <c r="F1769" t="s">
        <v>2380</v>
      </c>
      <c r="G1769">
        <v>1</v>
      </c>
      <c r="H1769" t="s">
        <v>2380</v>
      </c>
      <c r="L1769" t="s">
        <v>603</v>
      </c>
      <c r="M1769" t="str">
        <f t="shared" si="108"/>
        <v>Yes</v>
      </c>
      <c r="N1769" t="str">
        <f t="shared" si="109"/>
        <v>No</v>
      </c>
      <c r="O1769">
        <v>23.56</v>
      </c>
      <c r="P1769" t="str">
        <f t="shared" si="110"/>
        <v>Normal Weight</v>
      </c>
      <c r="Q1769">
        <v>5.45</v>
      </c>
      <c r="R1769" t="str">
        <f t="shared" si="111"/>
        <v>Normal</v>
      </c>
      <c r="S1769" t="s">
        <v>2380</v>
      </c>
      <c r="T1769" t="s">
        <v>2380</v>
      </c>
      <c r="U1769">
        <v>1</v>
      </c>
    </row>
    <row r="1770" spans="1:21" x14ac:dyDescent="0.3">
      <c r="A1770" t="s">
        <v>602</v>
      </c>
      <c r="B1770">
        <v>15.84</v>
      </c>
      <c r="C1770">
        <v>10.34</v>
      </c>
      <c r="D1770" t="s">
        <v>2380</v>
      </c>
      <c r="E1770" t="s">
        <v>2380</v>
      </c>
      <c r="F1770" t="s">
        <v>2380</v>
      </c>
      <c r="G1770">
        <v>2</v>
      </c>
      <c r="H1770" t="s">
        <v>2380</v>
      </c>
      <c r="L1770" t="s">
        <v>602</v>
      </c>
      <c r="M1770" t="str">
        <f t="shared" si="108"/>
        <v>No</v>
      </c>
      <c r="N1770" t="str">
        <f t="shared" si="109"/>
        <v>No</v>
      </c>
      <c r="O1770">
        <v>15.84</v>
      </c>
      <c r="P1770" t="str">
        <f t="shared" si="110"/>
        <v>Under Weight</v>
      </c>
      <c r="Q1770">
        <v>10.34</v>
      </c>
      <c r="R1770" t="str">
        <f t="shared" si="111"/>
        <v>Diabetes</v>
      </c>
      <c r="S1770" t="s">
        <v>2380</v>
      </c>
      <c r="T1770" t="s">
        <v>2380</v>
      </c>
      <c r="U1770">
        <v>2</v>
      </c>
    </row>
    <row r="1771" spans="1:21" x14ac:dyDescent="0.3">
      <c r="A1771" t="s">
        <v>601</v>
      </c>
      <c r="B1771">
        <v>36.630000000000003</v>
      </c>
      <c r="C1771">
        <v>5.15</v>
      </c>
      <c r="D1771" t="s">
        <v>2380</v>
      </c>
      <c r="E1771" t="s">
        <v>2380</v>
      </c>
      <c r="F1771" t="s">
        <v>2380</v>
      </c>
      <c r="G1771">
        <v>0</v>
      </c>
      <c r="H1771" t="s">
        <v>2380</v>
      </c>
      <c r="L1771" t="s">
        <v>601</v>
      </c>
      <c r="M1771" t="str">
        <f t="shared" si="108"/>
        <v>No</v>
      </c>
      <c r="N1771" t="str">
        <f t="shared" si="109"/>
        <v>No</v>
      </c>
      <c r="O1771">
        <v>36.630000000000003</v>
      </c>
      <c r="P1771" t="str">
        <f t="shared" si="110"/>
        <v>Obesity</v>
      </c>
      <c r="Q1771">
        <v>5.15</v>
      </c>
      <c r="R1771" t="str">
        <f t="shared" si="111"/>
        <v>Normal</v>
      </c>
      <c r="S1771" t="s">
        <v>2380</v>
      </c>
      <c r="T1771" t="s">
        <v>2380</v>
      </c>
      <c r="U1771">
        <v>0</v>
      </c>
    </row>
    <row r="1772" spans="1:21" x14ac:dyDescent="0.3">
      <c r="A1772" t="s">
        <v>600</v>
      </c>
      <c r="B1772">
        <v>16.47</v>
      </c>
      <c r="C1772">
        <v>11.72</v>
      </c>
      <c r="D1772" t="s">
        <v>2380</v>
      </c>
      <c r="E1772" t="s">
        <v>2380</v>
      </c>
      <c r="F1772" t="s">
        <v>2380</v>
      </c>
      <c r="G1772">
        <v>0</v>
      </c>
      <c r="H1772" t="s">
        <v>2380</v>
      </c>
      <c r="L1772" t="s">
        <v>600</v>
      </c>
      <c r="M1772" t="str">
        <f t="shared" si="108"/>
        <v>No</v>
      </c>
      <c r="N1772" t="str">
        <f t="shared" si="109"/>
        <v>No</v>
      </c>
      <c r="O1772">
        <v>16.47</v>
      </c>
      <c r="P1772" t="str">
        <f t="shared" si="110"/>
        <v>Under Weight</v>
      </c>
      <c r="Q1772">
        <v>11.72</v>
      </c>
      <c r="R1772" t="str">
        <f t="shared" si="111"/>
        <v>Diabetes</v>
      </c>
      <c r="S1772" t="s">
        <v>2380</v>
      </c>
      <c r="T1772" t="s">
        <v>2380</v>
      </c>
      <c r="U1772">
        <v>0</v>
      </c>
    </row>
    <row r="1773" spans="1:21" x14ac:dyDescent="0.3">
      <c r="A1773" t="s">
        <v>599</v>
      </c>
      <c r="B1773">
        <v>25.8</v>
      </c>
      <c r="C1773">
        <v>5.29</v>
      </c>
      <c r="D1773" t="s">
        <v>2380</v>
      </c>
      <c r="E1773" t="s">
        <v>2380</v>
      </c>
      <c r="F1773" t="s">
        <v>2380</v>
      </c>
      <c r="G1773">
        <v>0</v>
      </c>
      <c r="H1773" t="s">
        <v>2380</v>
      </c>
      <c r="L1773" t="s">
        <v>599</v>
      </c>
      <c r="M1773" t="str">
        <f t="shared" si="108"/>
        <v>No</v>
      </c>
      <c r="N1773" t="str">
        <f t="shared" si="109"/>
        <v>No</v>
      </c>
      <c r="O1773">
        <v>25.8</v>
      </c>
      <c r="P1773" t="str">
        <f t="shared" si="110"/>
        <v>Over Weight</v>
      </c>
      <c r="Q1773">
        <v>5.29</v>
      </c>
      <c r="R1773" t="str">
        <f t="shared" si="111"/>
        <v>Normal</v>
      </c>
      <c r="S1773" t="s">
        <v>2380</v>
      </c>
      <c r="T1773" t="s">
        <v>2380</v>
      </c>
      <c r="U1773">
        <v>0</v>
      </c>
    </row>
    <row r="1774" spans="1:21" x14ac:dyDescent="0.3">
      <c r="A1774" t="s">
        <v>598</v>
      </c>
      <c r="B1774">
        <v>23.6</v>
      </c>
      <c r="C1774">
        <v>4.33</v>
      </c>
      <c r="D1774" t="s">
        <v>2380</v>
      </c>
      <c r="E1774" t="s">
        <v>2380</v>
      </c>
      <c r="F1774" t="s">
        <v>2380</v>
      </c>
      <c r="G1774">
        <v>0</v>
      </c>
      <c r="H1774" t="s">
        <v>2380</v>
      </c>
      <c r="L1774" t="s">
        <v>598</v>
      </c>
      <c r="M1774" t="str">
        <f t="shared" si="108"/>
        <v>No</v>
      </c>
      <c r="N1774" t="str">
        <f t="shared" si="109"/>
        <v>No</v>
      </c>
      <c r="O1774">
        <v>23.6</v>
      </c>
      <c r="P1774" t="str">
        <f t="shared" si="110"/>
        <v>Normal Weight</v>
      </c>
      <c r="Q1774">
        <v>4.33</v>
      </c>
      <c r="R1774" t="str">
        <f t="shared" si="111"/>
        <v>Normal</v>
      </c>
      <c r="S1774" t="s">
        <v>2380</v>
      </c>
      <c r="T1774" t="s">
        <v>2380</v>
      </c>
      <c r="U1774">
        <v>0</v>
      </c>
    </row>
    <row r="1775" spans="1:21" x14ac:dyDescent="0.3">
      <c r="A1775" t="s">
        <v>597</v>
      </c>
      <c r="B1775">
        <v>32.11</v>
      </c>
      <c r="C1775">
        <v>6.24</v>
      </c>
      <c r="D1775" t="s">
        <v>2380</v>
      </c>
      <c r="E1775" t="s">
        <v>2380</v>
      </c>
      <c r="F1775" t="s">
        <v>2382</v>
      </c>
      <c r="G1775">
        <v>1</v>
      </c>
      <c r="H1775" t="s">
        <v>2380</v>
      </c>
      <c r="L1775" t="s">
        <v>597</v>
      </c>
      <c r="M1775" t="str">
        <f t="shared" si="108"/>
        <v>No</v>
      </c>
      <c r="N1775" t="str">
        <f t="shared" si="109"/>
        <v>No</v>
      </c>
      <c r="O1775">
        <v>32.11</v>
      </c>
      <c r="P1775" t="str">
        <f t="shared" si="110"/>
        <v>Obesity</v>
      </c>
      <c r="Q1775">
        <v>6.24</v>
      </c>
      <c r="R1775" t="str">
        <f t="shared" si="111"/>
        <v>Prediabetes</v>
      </c>
      <c r="S1775" t="s">
        <v>2380</v>
      </c>
      <c r="T1775" t="s">
        <v>2382</v>
      </c>
      <c r="U1775">
        <v>1</v>
      </c>
    </row>
    <row r="1776" spans="1:21" x14ac:dyDescent="0.3">
      <c r="A1776" t="s">
        <v>596</v>
      </c>
      <c r="B1776">
        <v>30.114999999999998</v>
      </c>
      <c r="C1776">
        <v>11.61</v>
      </c>
      <c r="D1776" t="s">
        <v>2380</v>
      </c>
      <c r="E1776" t="s">
        <v>2380</v>
      </c>
      <c r="F1776" t="s">
        <v>2380</v>
      </c>
      <c r="G1776">
        <v>0</v>
      </c>
      <c r="H1776" t="s">
        <v>2380</v>
      </c>
      <c r="L1776" t="s">
        <v>596</v>
      </c>
      <c r="M1776" t="str">
        <f t="shared" si="108"/>
        <v>No</v>
      </c>
      <c r="N1776" t="str">
        <f t="shared" si="109"/>
        <v>No</v>
      </c>
      <c r="O1776">
        <v>30.114999999999998</v>
      </c>
      <c r="P1776" t="str">
        <f t="shared" si="110"/>
        <v>Obesity</v>
      </c>
      <c r="Q1776">
        <v>11.61</v>
      </c>
      <c r="R1776" t="str">
        <f t="shared" si="111"/>
        <v>Diabetes</v>
      </c>
      <c r="S1776" t="s">
        <v>2380</v>
      </c>
      <c r="T1776" t="s">
        <v>2380</v>
      </c>
      <c r="U1776">
        <v>0</v>
      </c>
    </row>
    <row r="1777" spans="1:21" x14ac:dyDescent="0.3">
      <c r="A1777" t="s">
        <v>595</v>
      </c>
      <c r="B1777">
        <v>20.28</v>
      </c>
      <c r="C1777">
        <v>11.07</v>
      </c>
      <c r="D1777" t="s">
        <v>2381</v>
      </c>
      <c r="E1777" t="s">
        <v>2380</v>
      </c>
      <c r="F1777" t="s">
        <v>2380</v>
      </c>
      <c r="G1777">
        <v>0</v>
      </c>
      <c r="H1777" t="s">
        <v>2380</v>
      </c>
      <c r="L1777" t="s">
        <v>595</v>
      </c>
      <c r="M1777" t="str">
        <f t="shared" si="108"/>
        <v>Yes</v>
      </c>
      <c r="N1777" t="str">
        <f t="shared" si="109"/>
        <v>No</v>
      </c>
      <c r="O1777">
        <v>20.28</v>
      </c>
      <c r="P1777" t="str">
        <f t="shared" si="110"/>
        <v>Normal Weight</v>
      </c>
      <c r="Q1777">
        <v>11.07</v>
      </c>
      <c r="R1777" t="str">
        <f t="shared" si="111"/>
        <v>Diabetes</v>
      </c>
      <c r="S1777" t="s">
        <v>2380</v>
      </c>
      <c r="T1777" t="s">
        <v>2380</v>
      </c>
      <c r="U1777">
        <v>0</v>
      </c>
    </row>
    <row r="1778" spans="1:21" x14ac:dyDescent="0.3">
      <c r="A1778" t="s">
        <v>594</v>
      </c>
      <c r="B1778">
        <v>20.234999999999999</v>
      </c>
      <c r="C1778">
        <v>5.19</v>
      </c>
      <c r="D1778" t="s">
        <v>2380</v>
      </c>
      <c r="E1778" t="s">
        <v>2380</v>
      </c>
      <c r="F1778" t="s">
        <v>2382</v>
      </c>
      <c r="G1778">
        <v>1</v>
      </c>
      <c r="H1778" t="s">
        <v>2380</v>
      </c>
      <c r="L1778" t="s">
        <v>594</v>
      </c>
      <c r="M1778" t="str">
        <f t="shared" si="108"/>
        <v>No</v>
      </c>
      <c r="N1778" t="str">
        <f t="shared" si="109"/>
        <v>No</v>
      </c>
      <c r="O1778">
        <v>20.234999999999999</v>
      </c>
      <c r="P1778" t="str">
        <f t="shared" si="110"/>
        <v>Normal Weight</v>
      </c>
      <c r="Q1778">
        <v>5.19</v>
      </c>
      <c r="R1778" t="str">
        <f t="shared" si="111"/>
        <v>Normal</v>
      </c>
      <c r="S1778" t="s">
        <v>2380</v>
      </c>
      <c r="T1778" t="s">
        <v>2382</v>
      </c>
      <c r="U1778">
        <v>1</v>
      </c>
    </row>
    <row r="1779" spans="1:21" x14ac:dyDescent="0.3">
      <c r="A1779" t="s">
        <v>593</v>
      </c>
      <c r="B1779">
        <v>25.27</v>
      </c>
      <c r="C1779">
        <v>5.7</v>
      </c>
      <c r="D1779" t="s">
        <v>2381</v>
      </c>
      <c r="E1779" t="s">
        <v>2380</v>
      </c>
      <c r="F1779" t="s">
        <v>2380</v>
      </c>
      <c r="G1779">
        <v>1</v>
      </c>
      <c r="H1779" t="s">
        <v>2380</v>
      </c>
      <c r="L1779" t="s">
        <v>593</v>
      </c>
      <c r="M1779" t="str">
        <f t="shared" si="108"/>
        <v>Yes</v>
      </c>
      <c r="N1779" t="str">
        <f t="shared" si="109"/>
        <v>No</v>
      </c>
      <c r="O1779">
        <v>25.27</v>
      </c>
      <c r="P1779" t="str">
        <f t="shared" si="110"/>
        <v>Over Weight</v>
      </c>
      <c r="Q1779">
        <v>5.7</v>
      </c>
      <c r="R1779" t="str">
        <f t="shared" si="111"/>
        <v>Prediabetes</v>
      </c>
      <c r="S1779" t="s">
        <v>2380</v>
      </c>
      <c r="T1779" t="s">
        <v>2380</v>
      </c>
      <c r="U1779">
        <v>1</v>
      </c>
    </row>
    <row r="1780" spans="1:21" x14ac:dyDescent="0.3">
      <c r="A1780" t="s">
        <v>592</v>
      </c>
      <c r="B1780">
        <v>24.24</v>
      </c>
      <c r="C1780">
        <v>6.15</v>
      </c>
      <c r="D1780" t="s">
        <v>2380</v>
      </c>
      <c r="E1780" t="s">
        <v>2380</v>
      </c>
      <c r="F1780" t="s">
        <v>2380</v>
      </c>
      <c r="G1780">
        <v>0</v>
      </c>
      <c r="H1780" t="s">
        <v>2380</v>
      </c>
      <c r="L1780" t="s">
        <v>592</v>
      </c>
      <c r="M1780" t="str">
        <f t="shared" si="108"/>
        <v>No</v>
      </c>
      <c r="N1780" t="str">
        <f t="shared" si="109"/>
        <v>No</v>
      </c>
      <c r="O1780">
        <v>24.24</v>
      </c>
      <c r="P1780" t="str">
        <f t="shared" si="110"/>
        <v>Normal Weight</v>
      </c>
      <c r="Q1780">
        <v>6.15</v>
      </c>
      <c r="R1780" t="str">
        <f t="shared" si="111"/>
        <v>Prediabetes</v>
      </c>
      <c r="S1780" t="s">
        <v>2380</v>
      </c>
      <c r="T1780" t="s">
        <v>2380</v>
      </c>
      <c r="U1780">
        <v>0</v>
      </c>
    </row>
    <row r="1781" spans="1:21" x14ac:dyDescent="0.3">
      <c r="A1781" t="s">
        <v>591</v>
      </c>
      <c r="B1781">
        <v>35.75</v>
      </c>
      <c r="C1781">
        <v>5.07</v>
      </c>
      <c r="D1781" t="s">
        <v>2380</v>
      </c>
      <c r="E1781" t="s">
        <v>2380</v>
      </c>
      <c r="F1781" t="s">
        <v>2380</v>
      </c>
      <c r="G1781">
        <v>0</v>
      </c>
      <c r="H1781" t="s">
        <v>2380</v>
      </c>
      <c r="L1781" t="s">
        <v>591</v>
      </c>
      <c r="M1781" t="str">
        <f t="shared" si="108"/>
        <v>No</v>
      </c>
      <c r="N1781" t="str">
        <f t="shared" si="109"/>
        <v>No</v>
      </c>
      <c r="O1781">
        <v>35.75</v>
      </c>
      <c r="P1781" t="str">
        <f t="shared" si="110"/>
        <v>Obesity</v>
      </c>
      <c r="Q1781">
        <v>5.07</v>
      </c>
      <c r="R1781" t="str">
        <f t="shared" si="111"/>
        <v>Normal</v>
      </c>
      <c r="S1781" t="s">
        <v>2380</v>
      </c>
      <c r="T1781" t="s">
        <v>2380</v>
      </c>
      <c r="U1781">
        <v>0</v>
      </c>
    </row>
    <row r="1782" spans="1:21" x14ac:dyDescent="0.3">
      <c r="A1782" t="s">
        <v>590</v>
      </c>
      <c r="B1782">
        <v>29.92</v>
      </c>
      <c r="C1782">
        <v>10.97</v>
      </c>
      <c r="D1782" t="s">
        <v>2381</v>
      </c>
      <c r="E1782" t="s">
        <v>2380</v>
      </c>
      <c r="F1782" t="s">
        <v>2380</v>
      </c>
      <c r="G1782">
        <v>1</v>
      </c>
      <c r="H1782" t="s">
        <v>2380</v>
      </c>
      <c r="L1782" t="s">
        <v>590</v>
      </c>
      <c r="M1782" t="str">
        <f t="shared" si="108"/>
        <v>Yes</v>
      </c>
      <c r="N1782" t="str">
        <f t="shared" si="109"/>
        <v>No</v>
      </c>
      <c r="O1782">
        <v>29.92</v>
      </c>
      <c r="P1782" t="str">
        <f t="shared" si="110"/>
        <v>Over Weight</v>
      </c>
      <c r="Q1782">
        <v>10.97</v>
      </c>
      <c r="R1782" t="str">
        <f t="shared" si="111"/>
        <v>Diabetes</v>
      </c>
      <c r="S1782" t="s">
        <v>2380</v>
      </c>
      <c r="T1782" t="s">
        <v>2380</v>
      </c>
      <c r="U1782">
        <v>1</v>
      </c>
    </row>
    <row r="1783" spans="1:21" x14ac:dyDescent="0.3">
      <c r="A1783" t="s">
        <v>589</v>
      </c>
      <c r="B1783">
        <v>26.2</v>
      </c>
      <c r="C1783">
        <v>10.93</v>
      </c>
      <c r="D1783" t="s">
        <v>2381</v>
      </c>
      <c r="E1783" t="s">
        <v>2380</v>
      </c>
      <c r="F1783" t="s">
        <v>2380</v>
      </c>
      <c r="G1783">
        <v>1</v>
      </c>
      <c r="H1783" t="s">
        <v>2380</v>
      </c>
      <c r="L1783" t="s">
        <v>589</v>
      </c>
      <c r="M1783" t="str">
        <f t="shared" si="108"/>
        <v>Yes</v>
      </c>
      <c r="N1783" t="str">
        <f t="shared" si="109"/>
        <v>No</v>
      </c>
      <c r="O1783">
        <v>26.2</v>
      </c>
      <c r="P1783" t="str">
        <f t="shared" si="110"/>
        <v>Over Weight</v>
      </c>
      <c r="Q1783">
        <v>10.93</v>
      </c>
      <c r="R1783" t="str">
        <f t="shared" si="111"/>
        <v>Diabetes</v>
      </c>
      <c r="S1783" t="s">
        <v>2380</v>
      </c>
      <c r="T1783" t="s">
        <v>2380</v>
      </c>
      <c r="U1783">
        <v>1</v>
      </c>
    </row>
    <row r="1784" spans="1:21" x14ac:dyDescent="0.3">
      <c r="A1784" t="s">
        <v>588</v>
      </c>
      <c r="B1784">
        <v>26.695</v>
      </c>
      <c r="C1784">
        <v>4.21</v>
      </c>
      <c r="D1784" t="s">
        <v>2381</v>
      </c>
      <c r="E1784" t="s">
        <v>2380</v>
      </c>
      <c r="F1784" t="s">
        <v>2382</v>
      </c>
      <c r="G1784">
        <v>1</v>
      </c>
      <c r="H1784" t="s">
        <v>2380</v>
      </c>
      <c r="L1784" t="s">
        <v>588</v>
      </c>
      <c r="M1784" t="str">
        <f t="shared" si="108"/>
        <v>Yes</v>
      </c>
      <c r="N1784" t="str">
        <f t="shared" si="109"/>
        <v>No</v>
      </c>
      <c r="O1784">
        <v>26.695</v>
      </c>
      <c r="P1784" t="str">
        <f t="shared" si="110"/>
        <v>Over Weight</v>
      </c>
      <c r="Q1784">
        <v>4.21</v>
      </c>
      <c r="R1784" t="str">
        <f t="shared" si="111"/>
        <v>Normal</v>
      </c>
      <c r="S1784" t="s">
        <v>2380</v>
      </c>
      <c r="T1784" t="s">
        <v>2382</v>
      </c>
      <c r="U1784">
        <v>1</v>
      </c>
    </row>
    <row r="1785" spans="1:21" x14ac:dyDescent="0.3">
      <c r="A1785" t="s">
        <v>587</v>
      </c>
      <c r="B1785">
        <v>23.16</v>
      </c>
      <c r="C1785">
        <v>5.5</v>
      </c>
      <c r="D1785" t="s">
        <v>2380</v>
      </c>
      <c r="E1785" t="s">
        <v>2380</v>
      </c>
      <c r="F1785" t="s">
        <v>2380</v>
      </c>
      <c r="G1785">
        <v>0</v>
      </c>
      <c r="H1785" t="s">
        <v>2380</v>
      </c>
      <c r="L1785" t="s">
        <v>587</v>
      </c>
      <c r="M1785" t="str">
        <f t="shared" si="108"/>
        <v>No</v>
      </c>
      <c r="N1785" t="str">
        <f t="shared" si="109"/>
        <v>No</v>
      </c>
      <c r="O1785">
        <v>23.16</v>
      </c>
      <c r="P1785" t="str">
        <f t="shared" si="110"/>
        <v>Normal Weight</v>
      </c>
      <c r="Q1785">
        <v>5.5</v>
      </c>
      <c r="R1785" t="str">
        <f t="shared" si="111"/>
        <v>Normal</v>
      </c>
      <c r="S1785" t="s">
        <v>2380</v>
      </c>
      <c r="T1785" t="s">
        <v>2380</v>
      </c>
      <c r="U1785">
        <v>0</v>
      </c>
    </row>
    <row r="1786" spans="1:21" x14ac:dyDescent="0.3">
      <c r="A1786" t="s">
        <v>586</v>
      </c>
      <c r="B1786">
        <v>32.585000000000001</v>
      </c>
      <c r="C1786">
        <v>4.93</v>
      </c>
      <c r="D1786" t="s">
        <v>2381</v>
      </c>
      <c r="E1786" t="s">
        <v>2380</v>
      </c>
      <c r="F1786" t="s">
        <v>2380</v>
      </c>
      <c r="G1786">
        <v>1</v>
      </c>
      <c r="H1786" t="s">
        <v>2380</v>
      </c>
      <c r="L1786" t="s">
        <v>586</v>
      </c>
      <c r="M1786" t="str">
        <f t="shared" si="108"/>
        <v>Yes</v>
      </c>
      <c r="N1786" t="str">
        <f t="shared" si="109"/>
        <v>No</v>
      </c>
      <c r="O1786">
        <v>32.585000000000001</v>
      </c>
      <c r="P1786" t="str">
        <f t="shared" si="110"/>
        <v>Obesity</v>
      </c>
      <c r="Q1786">
        <v>4.93</v>
      </c>
      <c r="R1786" t="str">
        <f t="shared" si="111"/>
        <v>Normal</v>
      </c>
      <c r="S1786" t="s">
        <v>2380</v>
      </c>
      <c r="T1786" t="s">
        <v>2380</v>
      </c>
      <c r="U1786">
        <v>1</v>
      </c>
    </row>
    <row r="1787" spans="1:21" x14ac:dyDescent="0.3">
      <c r="A1787" t="s">
        <v>585</v>
      </c>
      <c r="B1787">
        <v>33.97</v>
      </c>
      <c r="C1787">
        <v>5.6</v>
      </c>
      <c r="D1787" t="s">
        <v>2381</v>
      </c>
      <c r="E1787" t="s">
        <v>2380</v>
      </c>
      <c r="F1787" t="s">
        <v>2380</v>
      </c>
      <c r="G1787">
        <v>0</v>
      </c>
      <c r="H1787" t="s">
        <v>2380</v>
      </c>
      <c r="L1787" t="s">
        <v>585</v>
      </c>
      <c r="M1787" t="str">
        <f t="shared" si="108"/>
        <v>Yes</v>
      </c>
      <c r="N1787" t="str">
        <f t="shared" si="109"/>
        <v>No</v>
      </c>
      <c r="O1787">
        <v>33.97</v>
      </c>
      <c r="P1787" t="str">
        <f t="shared" si="110"/>
        <v>Obesity</v>
      </c>
      <c r="Q1787">
        <v>5.6</v>
      </c>
      <c r="R1787" t="str">
        <f t="shared" si="111"/>
        <v>Normal</v>
      </c>
      <c r="S1787" t="s">
        <v>2380</v>
      </c>
      <c r="T1787" t="s">
        <v>2380</v>
      </c>
      <c r="U1787">
        <v>0</v>
      </c>
    </row>
    <row r="1788" spans="1:21" x14ac:dyDescent="0.3">
      <c r="A1788" t="s">
        <v>584</v>
      </c>
      <c r="B1788">
        <v>16.57</v>
      </c>
      <c r="C1788">
        <v>9.99</v>
      </c>
      <c r="D1788" t="s">
        <v>2380</v>
      </c>
      <c r="E1788" t="s">
        <v>2380</v>
      </c>
      <c r="F1788" t="s">
        <v>2380</v>
      </c>
      <c r="G1788">
        <v>0</v>
      </c>
      <c r="H1788" t="s">
        <v>2380</v>
      </c>
      <c r="L1788" t="s">
        <v>584</v>
      </c>
      <c r="M1788" t="str">
        <f t="shared" si="108"/>
        <v>No</v>
      </c>
      <c r="N1788" t="str">
        <f t="shared" si="109"/>
        <v>No</v>
      </c>
      <c r="O1788">
        <v>16.57</v>
      </c>
      <c r="P1788" t="str">
        <f t="shared" si="110"/>
        <v>Under Weight</v>
      </c>
      <c r="Q1788">
        <v>9.99</v>
      </c>
      <c r="R1788" t="str">
        <f t="shared" si="111"/>
        <v>Diabetes</v>
      </c>
      <c r="S1788" t="s">
        <v>2380</v>
      </c>
      <c r="T1788" t="s">
        <v>2380</v>
      </c>
      <c r="U1788">
        <v>0</v>
      </c>
    </row>
    <row r="1789" spans="1:21" x14ac:dyDescent="0.3">
      <c r="A1789" t="s">
        <v>583</v>
      </c>
      <c r="B1789">
        <v>17.55</v>
      </c>
      <c r="C1789">
        <v>5.93</v>
      </c>
      <c r="D1789" t="s">
        <v>2380</v>
      </c>
      <c r="E1789" t="s">
        <v>2380</v>
      </c>
      <c r="F1789" t="s">
        <v>2382</v>
      </c>
      <c r="G1789">
        <v>1</v>
      </c>
      <c r="H1789" t="s">
        <v>2380</v>
      </c>
      <c r="L1789" t="s">
        <v>583</v>
      </c>
      <c r="M1789" t="str">
        <f t="shared" si="108"/>
        <v>No</v>
      </c>
      <c r="N1789" t="str">
        <f t="shared" si="109"/>
        <v>No</v>
      </c>
      <c r="O1789">
        <v>17.55</v>
      </c>
      <c r="P1789" t="str">
        <f t="shared" si="110"/>
        <v>Under Weight</v>
      </c>
      <c r="Q1789">
        <v>5.93</v>
      </c>
      <c r="R1789" t="str">
        <f t="shared" si="111"/>
        <v>Prediabetes</v>
      </c>
      <c r="S1789" t="s">
        <v>2380</v>
      </c>
      <c r="T1789" t="s">
        <v>2382</v>
      </c>
      <c r="U1789">
        <v>1</v>
      </c>
    </row>
    <row r="1790" spans="1:21" x14ac:dyDescent="0.3">
      <c r="A1790" t="s">
        <v>582</v>
      </c>
      <c r="B1790">
        <v>29.41</v>
      </c>
      <c r="C1790">
        <v>6.29</v>
      </c>
      <c r="D1790" t="s">
        <v>2381</v>
      </c>
      <c r="E1790" t="s">
        <v>2380</v>
      </c>
      <c r="F1790" t="s">
        <v>2380</v>
      </c>
      <c r="G1790">
        <v>1</v>
      </c>
      <c r="H1790" t="s">
        <v>2380</v>
      </c>
      <c r="L1790" t="s">
        <v>582</v>
      </c>
      <c r="M1790" t="str">
        <f t="shared" si="108"/>
        <v>Yes</v>
      </c>
      <c r="N1790" t="str">
        <f t="shared" si="109"/>
        <v>No</v>
      </c>
      <c r="O1790">
        <v>29.41</v>
      </c>
      <c r="P1790" t="str">
        <f t="shared" si="110"/>
        <v>Over Weight</v>
      </c>
      <c r="Q1790">
        <v>6.29</v>
      </c>
      <c r="R1790" t="str">
        <f t="shared" si="111"/>
        <v>Prediabetes</v>
      </c>
      <c r="S1790" t="s">
        <v>2380</v>
      </c>
      <c r="T1790" t="s">
        <v>2380</v>
      </c>
      <c r="U1790">
        <v>1</v>
      </c>
    </row>
    <row r="1791" spans="1:21" x14ac:dyDescent="0.3">
      <c r="A1791" t="s">
        <v>581</v>
      </c>
      <c r="B1791">
        <v>17.91</v>
      </c>
      <c r="C1791">
        <v>5.65</v>
      </c>
      <c r="D1791" t="s">
        <v>2380</v>
      </c>
      <c r="E1791" t="s">
        <v>2380</v>
      </c>
      <c r="F1791" t="s">
        <v>2380</v>
      </c>
      <c r="G1791">
        <v>1</v>
      </c>
      <c r="H1791" t="s">
        <v>2380</v>
      </c>
      <c r="L1791" t="s">
        <v>581</v>
      </c>
      <c r="M1791" t="str">
        <f t="shared" si="108"/>
        <v>No</v>
      </c>
      <c r="N1791" t="str">
        <f t="shared" si="109"/>
        <v>No</v>
      </c>
      <c r="O1791">
        <v>17.91</v>
      </c>
      <c r="P1791" t="str">
        <f t="shared" si="110"/>
        <v>Under Weight</v>
      </c>
      <c r="Q1791">
        <v>5.65</v>
      </c>
      <c r="R1791" t="str">
        <f t="shared" si="111"/>
        <v>Normal</v>
      </c>
      <c r="S1791" t="s">
        <v>2380</v>
      </c>
      <c r="T1791" t="s">
        <v>2380</v>
      </c>
      <c r="U1791">
        <v>1</v>
      </c>
    </row>
    <row r="1792" spans="1:21" x14ac:dyDescent="0.3">
      <c r="A1792" t="s">
        <v>580</v>
      </c>
      <c r="B1792">
        <v>31.57</v>
      </c>
      <c r="C1792">
        <v>6.15</v>
      </c>
      <c r="D1792" t="s">
        <v>2380</v>
      </c>
      <c r="E1792" t="s">
        <v>2380</v>
      </c>
      <c r="F1792" t="s">
        <v>2380</v>
      </c>
      <c r="G1792">
        <v>1</v>
      </c>
      <c r="H1792" t="s">
        <v>2380</v>
      </c>
      <c r="L1792" t="s">
        <v>580</v>
      </c>
      <c r="M1792" t="str">
        <f t="shared" si="108"/>
        <v>No</v>
      </c>
      <c r="N1792" t="str">
        <f t="shared" si="109"/>
        <v>No</v>
      </c>
      <c r="O1792">
        <v>31.57</v>
      </c>
      <c r="P1792" t="str">
        <f t="shared" si="110"/>
        <v>Obesity</v>
      </c>
      <c r="Q1792">
        <v>6.15</v>
      </c>
      <c r="R1792" t="str">
        <f t="shared" si="111"/>
        <v>Prediabetes</v>
      </c>
      <c r="S1792" t="s">
        <v>2380</v>
      </c>
      <c r="T1792" t="s">
        <v>2380</v>
      </c>
      <c r="U1792">
        <v>1</v>
      </c>
    </row>
    <row r="1793" spans="1:21" x14ac:dyDescent="0.3">
      <c r="A1793" t="s">
        <v>579</v>
      </c>
      <c r="B1793">
        <v>33.18</v>
      </c>
      <c r="C1793">
        <v>5.22</v>
      </c>
      <c r="D1793" t="s">
        <v>2380</v>
      </c>
      <c r="E1793" t="s">
        <v>2381</v>
      </c>
      <c r="F1793" t="s">
        <v>2380</v>
      </c>
      <c r="G1793">
        <v>1</v>
      </c>
      <c r="H1793" t="s">
        <v>2380</v>
      </c>
      <c r="L1793" t="s">
        <v>579</v>
      </c>
      <c r="M1793" t="str">
        <f t="shared" si="108"/>
        <v>No</v>
      </c>
      <c r="N1793" t="str">
        <f t="shared" si="109"/>
        <v>No</v>
      </c>
      <c r="O1793">
        <v>33.18</v>
      </c>
      <c r="P1793" t="str">
        <f t="shared" si="110"/>
        <v>Obesity</v>
      </c>
      <c r="Q1793">
        <v>5.22</v>
      </c>
      <c r="R1793" t="str">
        <f t="shared" si="111"/>
        <v>Normal</v>
      </c>
      <c r="S1793" t="s">
        <v>2381</v>
      </c>
      <c r="T1793" t="s">
        <v>2380</v>
      </c>
      <c r="U1793">
        <v>1</v>
      </c>
    </row>
    <row r="1794" spans="1:21" x14ac:dyDescent="0.3">
      <c r="A1794" t="s">
        <v>578</v>
      </c>
      <c r="B1794">
        <v>37</v>
      </c>
      <c r="C1794">
        <v>11.66</v>
      </c>
      <c r="D1794" t="s">
        <v>2380</v>
      </c>
      <c r="E1794" t="s">
        <v>2380</v>
      </c>
      <c r="F1794" t="s">
        <v>2380</v>
      </c>
      <c r="G1794">
        <v>0</v>
      </c>
      <c r="H1794" t="s">
        <v>2380</v>
      </c>
      <c r="L1794" t="s">
        <v>578</v>
      </c>
      <c r="M1794" t="str">
        <f t="shared" si="108"/>
        <v>No</v>
      </c>
      <c r="N1794" t="str">
        <f t="shared" si="109"/>
        <v>No</v>
      </c>
      <c r="O1794">
        <v>37</v>
      </c>
      <c r="P1794" t="str">
        <f t="shared" si="110"/>
        <v>Obesity</v>
      </c>
      <c r="Q1794">
        <v>11.66</v>
      </c>
      <c r="R1794" t="str">
        <f t="shared" si="111"/>
        <v>Diabetes</v>
      </c>
      <c r="S1794" t="s">
        <v>2380</v>
      </c>
      <c r="T1794" t="s">
        <v>2380</v>
      </c>
      <c r="U1794">
        <v>0</v>
      </c>
    </row>
    <row r="1795" spans="1:21" x14ac:dyDescent="0.3">
      <c r="A1795" t="s">
        <v>577</v>
      </c>
      <c r="B1795">
        <v>18.905000000000001</v>
      </c>
      <c r="C1795">
        <v>4.91</v>
      </c>
      <c r="D1795" t="s">
        <v>2381</v>
      </c>
      <c r="E1795" t="s">
        <v>2380</v>
      </c>
      <c r="F1795" t="s">
        <v>2380</v>
      </c>
      <c r="G1795">
        <v>1</v>
      </c>
      <c r="H1795" t="s">
        <v>2380</v>
      </c>
      <c r="L1795" t="s">
        <v>577</v>
      </c>
      <c r="M1795" t="str">
        <f t="shared" ref="M1795:M1858" si="112">PROPER(D1795)</f>
        <v>Yes</v>
      </c>
      <c r="N1795" t="str">
        <f t="shared" ref="N1795:N1858" si="113">PROPER(H1795)</f>
        <v>No</v>
      </c>
      <c r="O1795">
        <v>18.905000000000001</v>
      </c>
      <c r="P1795" t="str">
        <f t="shared" si="110"/>
        <v>Normal Weight</v>
      </c>
      <c r="Q1795">
        <v>4.91</v>
      </c>
      <c r="R1795" t="str">
        <f t="shared" si="111"/>
        <v>Normal</v>
      </c>
      <c r="S1795" t="s">
        <v>2380</v>
      </c>
      <c r="T1795" t="s">
        <v>2380</v>
      </c>
      <c r="U1795">
        <v>1</v>
      </c>
    </row>
    <row r="1796" spans="1:21" x14ac:dyDescent="0.3">
      <c r="A1796" t="s">
        <v>576</v>
      </c>
      <c r="B1796">
        <v>20.03</v>
      </c>
      <c r="C1796">
        <v>9.25</v>
      </c>
      <c r="D1796" t="s">
        <v>2381</v>
      </c>
      <c r="E1796" t="s">
        <v>2380</v>
      </c>
      <c r="F1796" t="s">
        <v>2380</v>
      </c>
      <c r="G1796">
        <v>0</v>
      </c>
      <c r="H1796" t="s">
        <v>2380</v>
      </c>
      <c r="L1796" t="s">
        <v>576</v>
      </c>
      <c r="M1796" t="str">
        <f t="shared" si="112"/>
        <v>Yes</v>
      </c>
      <c r="N1796" t="str">
        <f t="shared" si="113"/>
        <v>No</v>
      </c>
      <c r="O1796">
        <v>20.03</v>
      </c>
      <c r="P1796" t="str">
        <f t="shared" ref="P1796:P1859" si="114">IF(O1796&lt;18.5,"Under Weight",IF(O1796&lt;25,"Normal Weight",IF(O1796&lt;30,"Over Weight","Obesity")))</f>
        <v>Normal Weight</v>
      </c>
      <c r="Q1796">
        <v>9.25</v>
      </c>
      <c r="R1796" t="str">
        <f t="shared" ref="R1796:R1859" si="115">IF(Q1796&lt;5.7,"Normal",IF(Q1796&lt;6.5,"Prediabetes","Diabetes"))</f>
        <v>Diabetes</v>
      </c>
      <c r="S1796" t="s">
        <v>2380</v>
      </c>
      <c r="T1796" t="s">
        <v>2380</v>
      </c>
      <c r="U1796">
        <v>0</v>
      </c>
    </row>
    <row r="1797" spans="1:21" x14ac:dyDescent="0.3">
      <c r="A1797" t="s">
        <v>575</v>
      </c>
      <c r="B1797">
        <v>16.7</v>
      </c>
      <c r="C1797">
        <v>11.48</v>
      </c>
      <c r="D1797" t="s">
        <v>2380</v>
      </c>
      <c r="E1797" t="s">
        <v>2380</v>
      </c>
      <c r="F1797" t="s">
        <v>2380</v>
      </c>
      <c r="G1797">
        <v>0</v>
      </c>
      <c r="H1797" t="s">
        <v>2380</v>
      </c>
      <c r="L1797" t="s">
        <v>575</v>
      </c>
      <c r="M1797" t="str">
        <f t="shared" si="112"/>
        <v>No</v>
      </c>
      <c r="N1797" t="str">
        <f t="shared" si="113"/>
        <v>No</v>
      </c>
      <c r="O1797">
        <v>16.7</v>
      </c>
      <c r="P1797" t="str">
        <f t="shared" si="114"/>
        <v>Under Weight</v>
      </c>
      <c r="Q1797">
        <v>11.48</v>
      </c>
      <c r="R1797" t="str">
        <f t="shared" si="115"/>
        <v>Diabetes</v>
      </c>
      <c r="S1797" t="s">
        <v>2380</v>
      </c>
      <c r="T1797" t="s">
        <v>2380</v>
      </c>
      <c r="U1797">
        <v>0</v>
      </c>
    </row>
    <row r="1798" spans="1:21" x14ac:dyDescent="0.3">
      <c r="A1798" t="s">
        <v>574</v>
      </c>
      <c r="B1798">
        <v>39.82</v>
      </c>
      <c r="C1798">
        <v>6.06</v>
      </c>
      <c r="D1798" t="s">
        <v>2380</v>
      </c>
      <c r="E1798" t="s">
        <v>2380</v>
      </c>
      <c r="F1798" t="s">
        <v>2380</v>
      </c>
      <c r="G1798">
        <v>0</v>
      </c>
      <c r="H1798" t="s">
        <v>2380</v>
      </c>
      <c r="L1798" t="s">
        <v>574</v>
      </c>
      <c r="M1798" t="str">
        <f t="shared" si="112"/>
        <v>No</v>
      </c>
      <c r="N1798" t="str">
        <f t="shared" si="113"/>
        <v>No</v>
      </c>
      <c r="O1798">
        <v>39.82</v>
      </c>
      <c r="P1798" t="str">
        <f t="shared" si="114"/>
        <v>Obesity</v>
      </c>
      <c r="Q1798">
        <v>6.06</v>
      </c>
      <c r="R1798" t="str">
        <f t="shared" si="115"/>
        <v>Prediabetes</v>
      </c>
      <c r="S1798" t="s">
        <v>2380</v>
      </c>
      <c r="T1798" t="s">
        <v>2380</v>
      </c>
      <c r="U1798">
        <v>0</v>
      </c>
    </row>
    <row r="1799" spans="1:21" x14ac:dyDescent="0.3">
      <c r="A1799" t="s">
        <v>573</v>
      </c>
      <c r="B1799">
        <v>22.04</v>
      </c>
      <c r="C1799">
        <v>5.86</v>
      </c>
      <c r="D1799" t="s">
        <v>2380</v>
      </c>
      <c r="E1799" t="s">
        <v>2380</v>
      </c>
      <c r="F1799" t="s">
        <v>2380</v>
      </c>
      <c r="G1799">
        <v>1</v>
      </c>
      <c r="H1799" t="s">
        <v>2380</v>
      </c>
      <c r="L1799" t="s">
        <v>573</v>
      </c>
      <c r="M1799" t="str">
        <f t="shared" si="112"/>
        <v>No</v>
      </c>
      <c r="N1799" t="str">
        <f t="shared" si="113"/>
        <v>No</v>
      </c>
      <c r="O1799">
        <v>22.04</v>
      </c>
      <c r="P1799" t="str">
        <f t="shared" si="114"/>
        <v>Normal Weight</v>
      </c>
      <c r="Q1799">
        <v>5.86</v>
      </c>
      <c r="R1799" t="str">
        <f t="shared" si="115"/>
        <v>Prediabetes</v>
      </c>
      <c r="S1799" t="s">
        <v>2380</v>
      </c>
      <c r="T1799" t="s">
        <v>2380</v>
      </c>
      <c r="U1799">
        <v>1</v>
      </c>
    </row>
    <row r="1800" spans="1:21" x14ac:dyDescent="0.3">
      <c r="A1800" t="s">
        <v>572</v>
      </c>
      <c r="B1800">
        <v>28.27</v>
      </c>
      <c r="C1800">
        <v>5.33</v>
      </c>
      <c r="D1800" t="s">
        <v>2380</v>
      </c>
      <c r="E1800" t="s">
        <v>2380</v>
      </c>
      <c r="F1800" t="s">
        <v>2380</v>
      </c>
      <c r="G1800">
        <v>0</v>
      </c>
      <c r="H1800" t="s">
        <v>2380</v>
      </c>
      <c r="L1800" t="s">
        <v>572</v>
      </c>
      <c r="M1800" t="str">
        <f t="shared" si="112"/>
        <v>No</v>
      </c>
      <c r="N1800" t="str">
        <f t="shared" si="113"/>
        <v>No</v>
      </c>
      <c r="O1800">
        <v>28.27</v>
      </c>
      <c r="P1800" t="str">
        <f t="shared" si="114"/>
        <v>Over Weight</v>
      </c>
      <c r="Q1800">
        <v>5.33</v>
      </c>
      <c r="R1800" t="str">
        <f t="shared" si="115"/>
        <v>Normal</v>
      </c>
      <c r="S1800" t="s">
        <v>2380</v>
      </c>
      <c r="T1800" t="s">
        <v>2380</v>
      </c>
      <c r="U1800">
        <v>0</v>
      </c>
    </row>
    <row r="1801" spans="1:21" x14ac:dyDescent="0.3">
      <c r="A1801" t="s">
        <v>571</v>
      </c>
      <c r="B1801">
        <v>18.5</v>
      </c>
      <c r="C1801">
        <v>5.33</v>
      </c>
      <c r="D1801" t="s">
        <v>2380</v>
      </c>
      <c r="E1801" t="s">
        <v>2380</v>
      </c>
      <c r="F1801" t="s">
        <v>2380</v>
      </c>
      <c r="G1801">
        <v>0</v>
      </c>
      <c r="H1801" t="s">
        <v>2380</v>
      </c>
      <c r="L1801" t="s">
        <v>571</v>
      </c>
      <c r="M1801" t="str">
        <f t="shared" si="112"/>
        <v>No</v>
      </c>
      <c r="N1801" t="str">
        <f t="shared" si="113"/>
        <v>No</v>
      </c>
      <c r="O1801">
        <v>18.5</v>
      </c>
      <c r="P1801" t="str">
        <f t="shared" si="114"/>
        <v>Normal Weight</v>
      </c>
      <c r="Q1801">
        <v>5.33</v>
      </c>
      <c r="R1801" t="str">
        <f t="shared" si="115"/>
        <v>Normal</v>
      </c>
      <c r="S1801" t="s">
        <v>2380</v>
      </c>
      <c r="T1801" t="s">
        <v>2380</v>
      </c>
      <c r="U1801">
        <v>0</v>
      </c>
    </row>
    <row r="1802" spans="1:21" x14ac:dyDescent="0.3">
      <c r="A1802" t="s">
        <v>570</v>
      </c>
      <c r="B1802">
        <v>38.6</v>
      </c>
      <c r="C1802">
        <v>6.02</v>
      </c>
      <c r="D1802" t="s">
        <v>2380</v>
      </c>
      <c r="E1802" t="s">
        <v>2380</v>
      </c>
      <c r="F1802" t="s">
        <v>2380</v>
      </c>
      <c r="G1802">
        <v>1</v>
      </c>
      <c r="H1802" t="s">
        <v>2380</v>
      </c>
      <c r="L1802" t="s">
        <v>570</v>
      </c>
      <c r="M1802" t="str">
        <f t="shared" si="112"/>
        <v>No</v>
      </c>
      <c r="N1802" t="str">
        <f t="shared" si="113"/>
        <v>No</v>
      </c>
      <c r="O1802">
        <v>38.6</v>
      </c>
      <c r="P1802" t="str">
        <f t="shared" si="114"/>
        <v>Obesity</v>
      </c>
      <c r="Q1802">
        <v>6.02</v>
      </c>
      <c r="R1802" t="str">
        <f t="shared" si="115"/>
        <v>Prediabetes</v>
      </c>
      <c r="S1802" t="s">
        <v>2380</v>
      </c>
      <c r="T1802" t="s">
        <v>2380</v>
      </c>
      <c r="U1802">
        <v>1</v>
      </c>
    </row>
    <row r="1803" spans="1:21" x14ac:dyDescent="0.3">
      <c r="A1803" t="s">
        <v>569</v>
      </c>
      <c r="B1803">
        <v>43.12</v>
      </c>
      <c r="C1803">
        <v>6.25</v>
      </c>
      <c r="D1803" t="s">
        <v>2380</v>
      </c>
      <c r="E1803" t="s">
        <v>2380</v>
      </c>
      <c r="F1803" t="s">
        <v>2380</v>
      </c>
      <c r="G1803">
        <v>1</v>
      </c>
      <c r="H1803" t="s">
        <v>2380</v>
      </c>
      <c r="L1803" t="s">
        <v>569</v>
      </c>
      <c r="M1803" t="str">
        <f t="shared" si="112"/>
        <v>No</v>
      </c>
      <c r="N1803" t="str">
        <f t="shared" si="113"/>
        <v>No</v>
      </c>
      <c r="O1803">
        <v>43.12</v>
      </c>
      <c r="P1803" t="str">
        <f t="shared" si="114"/>
        <v>Obesity</v>
      </c>
      <c r="Q1803">
        <v>6.25</v>
      </c>
      <c r="R1803" t="str">
        <f t="shared" si="115"/>
        <v>Prediabetes</v>
      </c>
      <c r="S1803" t="s">
        <v>2380</v>
      </c>
      <c r="T1803" t="s">
        <v>2380</v>
      </c>
      <c r="U1803">
        <v>1</v>
      </c>
    </row>
    <row r="1804" spans="1:21" x14ac:dyDescent="0.3">
      <c r="A1804" t="s">
        <v>568</v>
      </c>
      <c r="B1804">
        <v>30.5</v>
      </c>
      <c r="C1804">
        <v>4.8099999999999996</v>
      </c>
      <c r="D1804" t="s">
        <v>2380</v>
      </c>
      <c r="E1804" t="s">
        <v>2380</v>
      </c>
      <c r="F1804" t="s">
        <v>2380</v>
      </c>
      <c r="G1804">
        <v>1</v>
      </c>
      <c r="H1804" t="s">
        <v>2380</v>
      </c>
      <c r="L1804" t="s">
        <v>568</v>
      </c>
      <c r="M1804" t="str">
        <f t="shared" si="112"/>
        <v>No</v>
      </c>
      <c r="N1804" t="str">
        <f t="shared" si="113"/>
        <v>No</v>
      </c>
      <c r="O1804">
        <v>30.5</v>
      </c>
      <c r="P1804" t="str">
        <f t="shared" si="114"/>
        <v>Obesity</v>
      </c>
      <c r="Q1804">
        <v>4.8099999999999996</v>
      </c>
      <c r="R1804" t="str">
        <f t="shared" si="115"/>
        <v>Normal</v>
      </c>
      <c r="S1804" t="s">
        <v>2380</v>
      </c>
      <c r="T1804" t="s">
        <v>2380</v>
      </c>
      <c r="U1804">
        <v>1</v>
      </c>
    </row>
    <row r="1805" spans="1:21" x14ac:dyDescent="0.3">
      <c r="A1805" t="s">
        <v>567</v>
      </c>
      <c r="B1805">
        <v>27.61</v>
      </c>
      <c r="C1805">
        <v>4.5999999999999996</v>
      </c>
      <c r="D1805" t="s">
        <v>2380</v>
      </c>
      <c r="E1805" t="s">
        <v>2380</v>
      </c>
      <c r="F1805" t="s">
        <v>2380</v>
      </c>
      <c r="G1805">
        <v>1</v>
      </c>
      <c r="H1805" t="s">
        <v>2380</v>
      </c>
      <c r="L1805" t="s">
        <v>567</v>
      </c>
      <c r="M1805" t="str">
        <f t="shared" si="112"/>
        <v>No</v>
      </c>
      <c r="N1805" t="str">
        <f t="shared" si="113"/>
        <v>No</v>
      </c>
      <c r="O1805">
        <v>27.61</v>
      </c>
      <c r="P1805" t="str">
        <f t="shared" si="114"/>
        <v>Over Weight</v>
      </c>
      <c r="Q1805">
        <v>4.5999999999999996</v>
      </c>
      <c r="R1805" t="str">
        <f t="shared" si="115"/>
        <v>Normal</v>
      </c>
      <c r="S1805" t="s">
        <v>2380</v>
      </c>
      <c r="T1805" t="s">
        <v>2380</v>
      </c>
      <c r="U1805">
        <v>1</v>
      </c>
    </row>
    <row r="1806" spans="1:21" x14ac:dyDescent="0.3">
      <c r="A1806" t="s">
        <v>566</v>
      </c>
      <c r="B1806">
        <v>27.1</v>
      </c>
      <c r="C1806">
        <v>5.08</v>
      </c>
      <c r="D1806" t="s">
        <v>2380</v>
      </c>
      <c r="E1806" t="s">
        <v>2380</v>
      </c>
      <c r="F1806" t="s">
        <v>2380</v>
      </c>
      <c r="G1806">
        <v>1</v>
      </c>
      <c r="H1806" t="s">
        <v>2380</v>
      </c>
      <c r="L1806" t="s">
        <v>566</v>
      </c>
      <c r="M1806" t="str">
        <f t="shared" si="112"/>
        <v>No</v>
      </c>
      <c r="N1806" t="str">
        <f t="shared" si="113"/>
        <v>No</v>
      </c>
      <c r="O1806">
        <v>27.1</v>
      </c>
      <c r="P1806" t="str">
        <f t="shared" si="114"/>
        <v>Over Weight</v>
      </c>
      <c r="Q1806">
        <v>5.08</v>
      </c>
      <c r="R1806" t="str">
        <f t="shared" si="115"/>
        <v>Normal</v>
      </c>
      <c r="S1806" t="s">
        <v>2380</v>
      </c>
      <c r="T1806" t="s">
        <v>2380</v>
      </c>
      <c r="U1806">
        <v>1</v>
      </c>
    </row>
    <row r="1807" spans="1:21" x14ac:dyDescent="0.3">
      <c r="A1807" t="s">
        <v>565</v>
      </c>
      <c r="B1807">
        <v>35.93</v>
      </c>
      <c r="C1807">
        <v>5.43</v>
      </c>
      <c r="D1807" t="s">
        <v>2380</v>
      </c>
      <c r="E1807" t="s">
        <v>2381</v>
      </c>
      <c r="F1807" t="s">
        <v>2380</v>
      </c>
      <c r="G1807">
        <v>1</v>
      </c>
      <c r="H1807" t="s">
        <v>2380</v>
      </c>
      <c r="L1807" t="s">
        <v>565</v>
      </c>
      <c r="M1807" t="str">
        <f t="shared" si="112"/>
        <v>No</v>
      </c>
      <c r="N1807" t="str">
        <f t="shared" si="113"/>
        <v>No</v>
      </c>
      <c r="O1807">
        <v>35.93</v>
      </c>
      <c r="P1807" t="str">
        <f t="shared" si="114"/>
        <v>Obesity</v>
      </c>
      <c r="Q1807">
        <v>5.43</v>
      </c>
      <c r="R1807" t="str">
        <f t="shared" si="115"/>
        <v>Normal</v>
      </c>
      <c r="S1807" t="s">
        <v>2381</v>
      </c>
      <c r="T1807" t="s">
        <v>2380</v>
      </c>
      <c r="U1807">
        <v>1</v>
      </c>
    </row>
    <row r="1808" spans="1:21" x14ac:dyDescent="0.3">
      <c r="A1808" t="s">
        <v>564</v>
      </c>
      <c r="B1808">
        <v>32.68</v>
      </c>
      <c r="C1808">
        <v>5.44</v>
      </c>
      <c r="D1808" t="s">
        <v>2380</v>
      </c>
      <c r="E1808" t="s">
        <v>2380</v>
      </c>
      <c r="F1808" t="s">
        <v>2380</v>
      </c>
      <c r="G1808">
        <v>0</v>
      </c>
      <c r="H1808" t="s">
        <v>2380</v>
      </c>
      <c r="L1808" t="s">
        <v>564</v>
      </c>
      <c r="M1808" t="str">
        <f t="shared" si="112"/>
        <v>No</v>
      </c>
      <c r="N1808" t="str">
        <f t="shared" si="113"/>
        <v>No</v>
      </c>
      <c r="O1808">
        <v>32.68</v>
      </c>
      <c r="P1808" t="str">
        <f t="shared" si="114"/>
        <v>Obesity</v>
      </c>
      <c r="Q1808">
        <v>5.44</v>
      </c>
      <c r="R1808" t="str">
        <f t="shared" si="115"/>
        <v>Normal</v>
      </c>
      <c r="S1808" t="s">
        <v>2380</v>
      </c>
      <c r="T1808" t="s">
        <v>2380</v>
      </c>
      <c r="U1808">
        <v>0</v>
      </c>
    </row>
    <row r="1809" spans="1:21" x14ac:dyDescent="0.3">
      <c r="A1809" t="s">
        <v>563</v>
      </c>
      <c r="B1809">
        <v>20.74</v>
      </c>
      <c r="C1809">
        <v>11.69</v>
      </c>
      <c r="D1809" t="s">
        <v>2381</v>
      </c>
      <c r="E1809" t="s">
        <v>2380</v>
      </c>
      <c r="F1809" t="s">
        <v>2380</v>
      </c>
      <c r="G1809">
        <v>1</v>
      </c>
      <c r="H1809" t="s">
        <v>2380</v>
      </c>
      <c r="L1809" t="s">
        <v>563</v>
      </c>
      <c r="M1809" t="str">
        <f t="shared" si="112"/>
        <v>Yes</v>
      </c>
      <c r="N1809" t="str">
        <f t="shared" si="113"/>
        <v>No</v>
      </c>
      <c r="O1809">
        <v>20.74</v>
      </c>
      <c r="P1809" t="str">
        <f t="shared" si="114"/>
        <v>Normal Weight</v>
      </c>
      <c r="Q1809">
        <v>11.69</v>
      </c>
      <c r="R1809" t="str">
        <f t="shared" si="115"/>
        <v>Diabetes</v>
      </c>
      <c r="S1809" t="s">
        <v>2380</v>
      </c>
      <c r="T1809" t="s">
        <v>2380</v>
      </c>
      <c r="U1809">
        <v>1</v>
      </c>
    </row>
    <row r="1810" spans="1:21" x14ac:dyDescent="0.3">
      <c r="A1810" t="s">
        <v>562</v>
      </c>
      <c r="B1810">
        <v>15.57</v>
      </c>
      <c r="C1810">
        <v>6.07</v>
      </c>
      <c r="D1810" t="s">
        <v>2380</v>
      </c>
      <c r="E1810" t="s">
        <v>2380</v>
      </c>
      <c r="F1810" t="s">
        <v>2380</v>
      </c>
      <c r="G1810">
        <v>0</v>
      </c>
      <c r="H1810" t="s">
        <v>2380</v>
      </c>
      <c r="L1810" t="s">
        <v>562</v>
      </c>
      <c r="M1810" t="str">
        <f t="shared" si="112"/>
        <v>No</v>
      </c>
      <c r="N1810" t="str">
        <f t="shared" si="113"/>
        <v>No</v>
      </c>
      <c r="O1810">
        <v>15.57</v>
      </c>
      <c r="P1810" t="str">
        <f t="shared" si="114"/>
        <v>Under Weight</v>
      </c>
      <c r="Q1810">
        <v>6.07</v>
      </c>
      <c r="R1810" t="str">
        <f t="shared" si="115"/>
        <v>Prediabetes</v>
      </c>
      <c r="S1810" t="s">
        <v>2380</v>
      </c>
      <c r="T1810" t="s">
        <v>2380</v>
      </c>
      <c r="U1810">
        <v>0</v>
      </c>
    </row>
    <row r="1811" spans="1:21" x14ac:dyDescent="0.3">
      <c r="A1811" t="s">
        <v>561</v>
      </c>
      <c r="B1811">
        <v>23.844999999999999</v>
      </c>
      <c r="C1811">
        <v>4.3600000000000003</v>
      </c>
      <c r="D1811" t="s">
        <v>2380</v>
      </c>
      <c r="E1811" t="s">
        <v>2380</v>
      </c>
      <c r="F1811" t="s">
        <v>2380</v>
      </c>
      <c r="G1811">
        <v>0</v>
      </c>
      <c r="H1811" t="s">
        <v>2380</v>
      </c>
      <c r="L1811" t="s">
        <v>561</v>
      </c>
      <c r="M1811" t="str">
        <f t="shared" si="112"/>
        <v>No</v>
      </c>
      <c r="N1811" t="str">
        <f t="shared" si="113"/>
        <v>No</v>
      </c>
      <c r="O1811">
        <v>23.844999999999999</v>
      </c>
      <c r="P1811" t="str">
        <f t="shared" si="114"/>
        <v>Normal Weight</v>
      </c>
      <c r="Q1811">
        <v>4.3600000000000003</v>
      </c>
      <c r="R1811" t="str">
        <f t="shared" si="115"/>
        <v>Normal</v>
      </c>
      <c r="S1811" t="s">
        <v>2380</v>
      </c>
      <c r="T1811" t="s">
        <v>2380</v>
      </c>
      <c r="U1811">
        <v>0</v>
      </c>
    </row>
    <row r="1812" spans="1:21" x14ac:dyDescent="0.3">
      <c r="A1812" t="s">
        <v>560</v>
      </c>
      <c r="B1812">
        <v>22.895</v>
      </c>
      <c r="C1812">
        <v>5.24</v>
      </c>
      <c r="D1812" t="s">
        <v>2380</v>
      </c>
      <c r="E1812" t="s">
        <v>2380</v>
      </c>
      <c r="F1812" t="s">
        <v>2380</v>
      </c>
      <c r="G1812">
        <v>1</v>
      </c>
      <c r="H1812" t="s">
        <v>2380</v>
      </c>
      <c r="L1812" t="s">
        <v>560</v>
      </c>
      <c r="M1812" t="str">
        <f t="shared" si="112"/>
        <v>No</v>
      </c>
      <c r="N1812" t="str">
        <f t="shared" si="113"/>
        <v>No</v>
      </c>
      <c r="O1812">
        <v>22.895</v>
      </c>
      <c r="P1812" t="str">
        <f t="shared" si="114"/>
        <v>Normal Weight</v>
      </c>
      <c r="Q1812">
        <v>5.24</v>
      </c>
      <c r="R1812" t="str">
        <f t="shared" si="115"/>
        <v>Normal</v>
      </c>
      <c r="S1812" t="s">
        <v>2380</v>
      </c>
      <c r="T1812" t="s">
        <v>2380</v>
      </c>
      <c r="U1812">
        <v>1</v>
      </c>
    </row>
    <row r="1813" spans="1:21" x14ac:dyDescent="0.3">
      <c r="A1813" t="s">
        <v>559</v>
      </c>
      <c r="B1813">
        <v>21.945</v>
      </c>
      <c r="C1813">
        <v>5.37</v>
      </c>
      <c r="D1813" t="s">
        <v>2380</v>
      </c>
      <c r="E1813" t="s">
        <v>2380</v>
      </c>
      <c r="F1813" t="s">
        <v>2380</v>
      </c>
      <c r="G1813">
        <v>1</v>
      </c>
      <c r="H1813" t="s">
        <v>2380</v>
      </c>
      <c r="L1813" t="s">
        <v>559</v>
      </c>
      <c r="M1813" t="str">
        <f t="shared" si="112"/>
        <v>No</v>
      </c>
      <c r="N1813" t="str">
        <f t="shared" si="113"/>
        <v>No</v>
      </c>
      <c r="O1813">
        <v>21.945</v>
      </c>
      <c r="P1813" t="str">
        <f t="shared" si="114"/>
        <v>Normal Weight</v>
      </c>
      <c r="Q1813">
        <v>5.37</v>
      </c>
      <c r="R1813" t="str">
        <f t="shared" si="115"/>
        <v>Normal</v>
      </c>
      <c r="S1813" t="s">
        <v>2380</v>
      </c>
      <c r="T1813" t="s">
        <v>2380</v>
      </c>
      <c r="U1813">
        <v>1</v>
      </c>
    </row>
    <row r="1814" spans="1:21" x14ac:dyDescent="0.3">
      <c r="A1814" t="s">
        <v>558</v>
      </c>
      <c r="B1814">
        <v>19.47</v>
      </c>
      <c r="C1814">
        <v>6.6</v>
      </c>
      <c r="D1814" t="s">
        <v>2381</v>
      </c>
      <c r="E1814" t="s">
        <v>2380</v>
      </c>
      <c r="F1814" t="s">
        <v>2380</v>
      </c>
      <c r="G1814">
        <v>0</v>
      </c>
      <c r="H1814" t="s">
        <v>2380</v>
      </c>
      <c r="L1814" t="s">
        <v>558</v>
      </c>
      <c r="M1814" t="str">
        <f t="shared" si="112"/>
        <v>Yes</v>
      </c>
      <c r="N1814" t="str">
        <f t="shared" si="113"/>
        <v>No</v>
      </c>
      <c r="O1814">
        <v>19.47</v>
      </c>
      <c r="P1814" t="str">
        <f t="shared" si="114"/>
        <v>Normal Weight</v>
      </c>
      <c r="Q1814">
        <v>6.6</v>
      </c>
      <c r="R1814" t="str">
        <f t="shared" si="115"/>
        <v>Diabetes</v>
      </c>
      <c r="S1814" t="s">
        <v>2380</v>
      </c>
      <c r="T1814" t="s">
        <v>2380</v>
      </c>
      <c r="U1814">
        <v>0</v>
      </c>
    </row>
    <row r="1815" spans="1:21" x14ac:dyDescent="0.3">
      <c r="A1815" t="s">
        <v>557</v>
      </c>
      <c r="B1815">
        <v>15.61</v>
      </c>
      <c r="C1815">
        <v>5.77</v>
      </c>
      <c r="D1815" t="s">
        <v>2380</v>
      </c>
      <c r="E1815" t="s">
        <v>2380</v>
      </c>
      <c r="F1815" t="s">
        <v>2380</v>
      </c>
      <c r="G1815">
        <v>0</v>
      </c>
      <c r="H1815" t="s">
        <v>2380</v>
      </c>
      <c r="L1815" t="s">
        <v>557</v>
      </c>
      <c r="M1815" t="str">
        <f t="shared" si="112"/>
        <v>No</v>
      </c>
      <c r="N1815" t="str">
        <f t="shared" si="113"/>
        <v>No</v>
      </c>
      <c r="O1815">
        <v>15.61</v>
      </c>
      <c r="P1815" t="str">
        <f t="shared" si="114"/>
        <v>Under Weight</v>
      </c>
      <c r="Q1815">
        <v>5.77</v>
      </c>
      <c r="R1815" t="str">
        <f t="shared" si="115"/>
        <v>Prediabetes</v>
      </c>
      <c r="S1815" t="s">
        <v>2380</v>
      </c>
      <c r="T1815" t="s">
        <v>2380</v>
      </c>
      <c r="U1815">
        <v>0</v>
      </c>
    </row>
    <row r="1816" spans="1:21" x14ac:dyDescent="0.3">
      <c r="A1816" t="s">
        <v>556</v>
      </c>
      <c r="B1816">
        <v>28.6</v>
      </c>
      <c r="C1816">
        <v>6.08</v>
      </c>
      <c r="D1816" t="s">
        <v>2380</v>
      </c>
      <c r="E1816" t="s">
        <v>2380</v>
      </c>
      <c r="F1816" t="s">
        <v>2382</v>
      </c>
      <c r="G1816">
        <v>1</v>
      </c>
      <c r="H1816" t="s">
        <v>2380</v>
      </c>
      <c r="L1816" t="s">
        <v>556</v>
      </c>
      <c r="M1816" t="str">
        <f t="shared" si="112"/>
        <v>No</v>
      </c>
      <c r="N1816" t="str">
        <f t="shared" si="113"/>
        <v>No</v>
      </c>
      <c r="O1816">
        <v>28.6</v>
      </c>
      <c r="P1816" t="str">
        <f t="shared" si="114"/>
        <v>Over Weight</v>
      </c>
      <c r="Q1816">
        <v>6.08</v>
      </c>
      <c r="R1816" t="str">
        <f t="shared" si="115"/>
        <v>Prediabetes</v>
      </c>
      <c r="S1816" t="s">
        <v>2380</v>
      </c>
      <c r="T1816" t="s">
        <v>2382</v>
      </c>
      <c r="U1816">
        <v>1</v>
      </c>
    </row>
    <row r="1817" spans="1:21" x14ac:dyDescent="0.3">
      <c r="A1817" t="s">
        <v>555</v>
      </c>
      <c r="B1817">
        <v>46.53</v>
      </c>
      <c r="C1817">
        <v>4.16</v>
      </c>
      <c r="D1817" t="s">
        <v>2380</v>
      </c>
      <c r="E1817" t="s">
        <v>2380</v>
      </c>
      <c r="F1817" t="s">
        <v>2380</v>
      </c>
      <c r="G1817">
        <v>0</v>
      </c>
      <c r="H1817" t="s">
        <v>2380</v>
      </c>
      <c r="L1817" t="s">
        <v>555</v>
      </c>
      <c r="M1817" t="str">
        <f t="shared" si="112"/>
        <v>No</v>
      </c>
      <c r="N1817" t="str">
        <f t="shared" si="113"/>
        <v>No</v>
      </c>
      <c r="O1817">
        <v>46.53</v>
      </c>
      <c r="P1817" t="str">
        <f t="shared" si="114"/>
        <v>Obesity</v>
      </c>
      <c r="Q1817">
        <v>4.16</v>
      </c>
      <c r="R1817" t="str">
        <f t="shared" si="115"/>
        <v>Normal</v>
      </c>
      <c r="S1817" t="s">
        <v>2380</v>
      </c>
      <c r="T1817" t="s">
        <v>2380</v>
      </c>
      <c r="U1817">
        <v>0</v>
      </c>
    </row>
    <row r="1818" spans="1:21" x14ac:dyDescent="0.3">
      <c r="A1818" t="s">
        <v>554</v>
      </c>
      <c r="B1818">
        <v>34.99</v>
      </c>
      <c r="C1818">
        <v>5.0999999999999996</v>
      </c>
      <c r="D1818" t="s">
        <v>2380</v>
      </c>
      <c r="E1818" t="s">
        <v>2380</v>
      </c>
      <c r="F1818" t="s">
        <v>2382</v>
      </c>
      <c r="G1818">
        <v>1</v>
      </c>
      <c r="H1818" t="s">
        <v>2380</v>
      </c>
      <c r="L1818" t="s">
        <v>554</v>
      </c>
      <c r="M1818" t="str">
        <f t="shared" si="112"/>
        <v>No</v>
      </c>
      <c r="N1818" t="str">
        <f t="shared" si="113"/>
        <v>No</v>
      </c>
      <c r="O1818">
        <v>34.99</v>
      </c>
      <c r="P1818" t="str">
        <f t="shared" si="114"/>
        <v>Obesity</v>
      </c>
      <c r="Q1818">
        <v>5.0999999999999996</v>
      </c>
      <c r="R1818" t="str">
        <f t="shared" si="115"/>
        <v>Normal</v>
      </c>
      <c r="S1818" t="s">
        <v>2380</v>
      </c>
      <c r="T1818" t="s">
        <v>2382</v>
      </c>
      <c r="U1818">
        <v>1</v>
      </c>
    </row>
    <row r="1819" spans="1:21" x14ac:dyDescent="0.3">
      <c r="A1819" t="s">
        <v>553</v>
      </c>
      <c r="B1819">
        <v>17.05</v>
      </c>
      <c r="C1819">
        <v>5.3</v>
      </c>
      <c r="D1819" t="s">
        <v>2380</v>
      </c>
      <c r="E1819" t="s">
        <v>2380</v>
      </c>
      <c r="F1819" t="s">
        <v>2382</v>
      </c>
      <c r="G1819">
        <v>1</v>
      </c>
      <c r="H1819" t="s">
        <v>2380</v>
      </c>
      <c r="L1819" t="s">
        <v>553</v>
      </c>
      <c r="M1819" t="str">
        <f t="shared" si="112"/>
        <v>No</v>
      </c>
      <c r="N1819" t="str">
        <f t="shared" si="113"/>
        <v>No</v>
      </c>
      <c r="O1819">
        <v>17.05</v>
      </c>
      <c r="P1819" t="str">
        <f t="shared" si="114"/>
        <v>Under Weight</v>
      </c>
      <c r="Q1819">
        <v>5.3</v>
      </c>
      <c r="R1819" t="str">
        <f t="shared" si="115"/>
        <v>Normal</v>
      </c>
      <c r="S1819" t="s">
        <v>2380</v>
      </c>
      <c r="T1819" t="s">
        <v>2382</v>
      </c>
      <c r="U1819">
        <v>1</v>
      </c>
    </row>
    <row r="1820" spans="1:21" x14ac:dyDescent="0.3">
      <c r="A1820" t="s">
        <v>552</v>
      </c>
      <c r="B1820">
        <v>37.18</v>
      </c>
      <c r="C1820">
        <v>4.9000000000000004</v>
      </c>
      <c r="D1820" t="s">
        <v>2380</v>
      </c>
      <c r="E1820" t="s">
        <v>2380</v>
      </c>
      <c r="F1820" t="s">
        <v>2380</v>
      </c>
      <c r="G1820">
        <v>0</v>
      </c>
      <c r="H1820" t="s">
        <v>2380</v>
      </c>
      <c r="L1820" t="s">
        <v>552</v>
      </c>
      <c r="M1820" t="str">
        <f t="shared" si="112"/>
        <v>No</v>
      </c>
      <c r="N1820" t="str">
        <f t="shared" si="113"/>
        <v>No</v>
      </c>
      <c r="O1820">
        <v>37.18</v>
      </c>
      <c r="P1820" t="str">
        <f t="shared" si="114"/>
        <v>Obesity</v>
      </c>
      <c r="Q1820">
        <v>4.9000000000000004</v>
      </c>
      <c r="R1820" t="str">
        <f t="shared" si="115"/>
        <v>Normal</v>
      </c>
      <c r="S1820" t="s">
        <v>2380</v>
      </c>
      <c r="T1820" t="s">
        <v>2380</v>
      </c>
      <c r="U1820">
        <v>0</v>
      </c>
    </row>
    <row r="1821" spans="1:21" x14ac:dyDescent="0.3">
      <c r="A1821" t="s">
        <v>551</v>
      </c>
      <c r="B1821">
        <v>35.200000000000003</v>
      </c>
      <c r="C1821">
        <v>5.55</v>
      </c>
      <c r="D1821" t="s">
        <v>2380</v>
      </c>
      <c r="E1821" t="s">
        <v>2380</v>
      </c>
      <c r="F1821" t="s">
        <v>2380</v>
      </c>
      <c r="G1821">
        <v>0</v>
      </c>
      <c r="H1821" t="s">
        <v>2380</v>
      </c>
      <c r="L1821" t="s">
        <v>551</v>
      </c>
      <c r="M1821" t="str">
        <f t="shared" si="112"/>
        <v>No</v>
      </c>
      <c r="N1821" t="str">
        <f t="shared" si="113"/>
        <v>No</v>
      </c>
      <c r="O1821">
        <v>35.200000000000003</v>
      </c>
      <c r="P1821" t="str">
        <f t="shared" si="114"/>
        <v>Obesity</v>
      </c>
      <c r="Q1821">
        <v>5.55</v>
      </c>
      <c r="R1821" t="str">
        <f t="shared" si="115"/>
        <v>Normal</v>
      </c>
      <c r="S1821" t="s">
        <v>2380</v>
      </c>
      <c r="T1821" t="s">
        <v>2380</v>
      </c>
      <c r="U1821">
        <v>0</v>
      </c>
    </row>
    <row r="1822" spans="1:21" x14ac:dyDescent="0.3">
      <c r="A1822" t="s">
        <v>550</v>
      </c>
      <c r="B1822">
        <v>37.335000000000001</v>
      </c>
      <c r="C1822">
        <v>4.95</v>
      </c>
      <c r="D1822" t="s">
        <v>2380</v>
      </c>
      <c r="E1822" t="s">
        <v>2380</v>
      </c>
      <c r="F1822" t="s">
        <v>2380</v>
      </c>
      <c r="G1822">
        <v>0</v>
      </c>
      <c r="H1822" t="s">
        <v>2380</v>
      </c>
      <c r="L1822" t="s">
        <v>550</v>
      </c>
      <c r="M1822" t="str">
        <f t="shared" si="112"/>
        <v>No</v>
      </c>
      <c r="N1822" t="str">
        <f t="shared" si="113"/>
        <v>No</v>
      </c>
      <c r="O1822">
        <v>37.335000000000001</v>
      </c>
      <c r="P1822" t="str">
        <f t="shared" si="114"/>
        <v>Obesity</v>
      </c>
      <c r="Q1822">
        <v>4.95</v>
      </c>
      <c r="R1822" t="str">
        <f t="shared" si="115"/>
        <v>Normal</v>
      </c>
      <c r="S1822" t="s">
        <v>2380</v>
      </c>
      <c r="T1822" t="s">
        <v>2380</v>
      </c>
      <c r="U1822">
        <v>0</v>
      </c>
    </row>
    <row r="1823" spans="1:21" x14ac:dyDescent="0.3">
      <c r="A1823" t="s">
        <v>549</v>
      </c>
      <c r="B1823">
        <v>27.265000000000001</v>
      </c>
      <c r="C1823">
        <v>6.46</v>
      </c>
      <c r="D1823" t="s">
        <v>2381</v>
      </c>
      <c r="E1823" t="s">
        <v>2380</v>
      </c>
      <c r="F1823" t="s">
        <v>2380</v>
      </c>
      <c r="G1823">
        <v>0</v>
      </c>
      <c r="H1823" t="s">
        <v>2380</v>
      </c>
      <c r="L1823" t="s">
        <v>549</v>
      </c>
      <c r="M1823" t="str">
        <f t="shared" si="112"/>
        <v>Yes</v>
      </c>
      <c r="N1823" t="str">
        <f t="shared" si="113"/>
        <v>No</v>
      </c>
      <c r="O1823">
        <v>27.265000000000001</v>
      </c>
      <c r="P1823" t="str">
        <f t="shared" si="114"/>
        <v>Over Weight</v>
      </c>
      <c r="Q1823">
        <v>6.46</v>
      </c>
      <c r="R1823" t="str">
        <f t="shared" si="115"/>
        <v>Prediabetes</v>
      </c>
      <c r="S1823" t="s">
        <v>2380</v>
      </c>
      <c r="T1823" t="s">
        <v>2380</v>
      </c>
      <c r="U1823">
        <v>0</v>
      </c>
    </row>
    <row r="1824" spans="1:21" x14ac:dyDescent="0.3">
      <c r="A1824" t="s">
        <v>548</v>
      </c>
      <c r="B1824">
        <v>30.8</v>
      </c>
      <c r="C1824">
        <v>4.9000000000000004</v>
      </c>
      <c r="D1824" t="s">
        <v>2381</v>
      </c>
      <c r="E1824" t="s">
        <v>2380</v>
      </c>
      <c r="F1824" t="s">
        <v>2380</v>
      </c>
      <c r="G1824">
        <v>0</v>
      </c>
      <c r="H1824" t="s">
        <v>2380</v>
      </c>
      <c r="L1824" t="s">
        <v>548</v>
      </c>
      <c r="M1824" t="str">
        <f t="shared" si="112"/>
        <v>Yes</v>
      </c>
      <c r="N1824" t="str">
        <f t="shared" si="113"/>
        <v>No</v>
      </c>
      <c r="O1824">
        <v>30.8</v>
      </c>
      <c r="P1824" t="str">
        <f t="shared" si="114"/>
        <v>Obesity</v>
      </c>
      <c r="Q1824">
        <v>4.9000000000000004</v>
      </c>
      <c r="R1824" t="str">
        <f t="shared" si="115"/>
        <v>Normal</v>
      </c>
      <c r="S1824" t="s">
        <v>2380</v>
      </c>
      <c r="T1824" t="s">
        <v>2380</v>
      </c>
      <c r="U1824">
        <v>0</v>
      </c>
    </row>
    <row r="1825" spans="1:21" x14ac:dyDescent="0.3">
      <c r="A1825" t="s">
        <v>547</v>
      </c>
      <c r="B1825">
        <v>30.21</v>
      </c>
      <c r="C1825">
        <v>5.21</v>
      </c>
      <c r="D1825" t="s">
        <v>2380</v>
      </c>
      <c r="E1825" t="s">
        <v>2380</v>
      </c>
      <c r="F1825" t="s">
        <v>2380</v>
      </c>
      <c r="G1825">
        <v>1</v>
      </c>
      <c r="H1825" t="s">
        <v>2380</v>
      </c>
      <c r="L1825" t="s">
        <v>547</v>
      </c>
      <c r="M1825" t="str">
        <f t="shared" si="112"/>
        <v>No</v>
      </c>
      <c r="N1825" t="str">
        <f t="shared" si="113"/>
        <v>No</v>
      </c>
      <c r="O1825">
        <v>30.21</v>
      </c>
      <c r="P1825" t="str">
        <f t="shared" si="114"/>
        <v>Obesity</v>
      </c>
      <c r="Q1825">
        <v>5.21</v>
      </c>
      <c r="R1825" t="str">
        <f t="shared" si="115"/>
        <v>Normal</v>
      </c>
      <c r="S1825" t="s">
        <v>2380</v>
      </c>
      <c r="T1825" t="s">
        <v>2380</v>
      </c>
      <c r="U1825">
        <v>1</v>
      </c>
    </row>
    <row r="1826" spans="1:21" x14ac:dyDescent="0.3">
      <c r="A1826" t="s">
        <v>546</v>
      </c>
      <c r="B1826">
        <v>35.340000000000003</v>
      </c>
      <c r="C1826">
        <v>4.13</v>
      </c>
      <c r="D1826" t="s">
        <v>2380</v>
      </c>
      <c r="E1826" t="s">
        <v>2381</v>
      </c>
      <c r="F1826" t="s">
        <v>2380</v>
      </c>
      <c r="G1826">
        <v>1</v>
      </c>
      <c r="H1826" t="s">
        <v>2380</v>
      </c>
      <c r="L1826" t="s">
        <v>546</v>
      </c>
      <c r="M1826" t="str">
        <f t="shared" si="112"/>
        <v>No</v>
      </c>
      <c r="N1826" t="str">
        <f t="shared" si="113"/>
        <v>No</v>
      </c>
      <c r="O1826">
        <v>35.340000000000003</v>
      </c>
      <c r="P1826" t="str">
        <f t="shared" si="114"/>
        <v>Obesity</v>
      </c>
      <c r="Q1826">
        <v>4.13</v>
      </c>
      <c r="R1826" t="str">
        <f t="shared" si="115"/>
        <v>Normal</v>
      </c>
      <c r="S1826" t="s">
        <v>2381</v>
      </c>
      <c r="T1826" t="s">
        <v>2380</v>
      </c>
      <c r="U1826">
        <v>1</v>
      </c>
    </row>
    <row r="1827" spans="1:21" x14ac:dyDescent="0.3">
      <c r="A1827" t="s">
        <v>545</v>
      </c>
      <c r="B1827">
        <v>26.695</v>
      </c>
      <c r="C1827">
        <v>5.28</v>
      </c>
      <c r="D1827" t="s">
        <v>2380</v>
      </c>
      <c r="E1827" t="s">
        <v>2380</v>
      </c>
      <c r="F1827" t="s">
        <v>2380</v>
      </c>
      <c r="G1827">
        <v>0</v>
      </c>
      <c r="H1827" t="s">
        <v>2380</v>
      </c>
      <c r="L1827" t="s">
        <v>545</v>
      </c>
      <c r="M1827" t="str">
        <f t="shared" si="112"/>
        <v>No</v>
      </c>
      <c r="N1827" t="str">
        <f t="shared" si="113"/>
        <v>No</v>
      </c>
      <c r="O1827">
        <v>26.695</v>
      </c>
      <c r="P1827" t="str">
        <f t="shared" si="114"/>
        <v>Over Weight</v>
      </c>
      <c r="Q1827">
        <v>5.28</v>
      </c>
      <c r="R1827" t="str">
        <f t="shared" si="115"/>
        <v>Normal</v>
      </c>
      <c r="S1827" t="s">
        <v>2380</v>
      </c>
      <c r="T1827" t="s">
        <v>2380</v>
      </c>
      <c r="U1827">
        <v>0</v>
      </c>
    </row>
    <row r="1828" spans="1:21" x14ac:dyDescent="0.3">
      <c r="A1828" t="s">
        <v>544</v>
      </c>
      <c r="B1828">
        <v>29.355</v>
      </c>
      <c r="C1828">
        <v>4.68</v>
      </c>
      <c r="D1828" t="s">
        <v>2381</v>
      </c>
      <c r="E1828" t="s">
        <v>2380</v>
      </c>
      <c r="F1828" t="s">
        <v>2380</v>
      </c>
      <c r="G1828">
        <v>0</v>
      </c>
      <c r="H1828" t="s">
        <v>2380</v>
      </c>
      <c r="L1828" t="s">
        <v>544</v>
      </c>
      <c r="M1828" t="str">
        <f t="shared" si="112"/>
        <v>Yes</v>
      </c>
      <c r="N1828" t="str">
        <f t="shared" si="113"/>
        <v>No</v>
      </c>
      <c r="O1828">
        <v>29.355</v>
      </c>
      <c r="P1828" t="str">
        <f t="shared" si="114"/>
        <v>Over Weight</v>
      </c>
      <c r="Q1828">
        <v>4.68</v>
      </c>
      <c r="R1828" t="str">
        <f t="shared" si="115"/>
        <v>Normal</v>
      </c>
      <c r="S1828" t="s">
        <v>2380</v>
      </c>
      <c r="T1828" t="s">
        <v>2380</v>
      </c>
      <c r="U1828">
        <v>0</v>
      </c>
    </row>
    <row r="1829" spans="1:21" x14ac:dyDescent="0.3">
      <c r="A1829" t="s">
        <v>543</v>
      </c>
      <c r="B1829">
        <v>29.59</v>
      </c>
      <c r="C1829">
        <v>4.0599999999999996</v>
      </c>
      <c r="D1829" t="s">
        <v>2380</v>
      </c>
      <c r="E1829" t="s">
        <v>2380</v>
      </c>
      <c r="F1829" t="s">
        <v>2380</v>
      </c>
      <c r="G1829">
        <v>0</v>
      </c>
      <c r="H1829" t="s">
        <v>2380</v>
      </c>
      <c r="L1829" t="s">
        <v>543</v>
      </c>
      <c r="M1829" t="str">
        <f t="shared" si="112"/>
        <v>No</v>
      </c>
      <c r="N1829" t="str">
        <f t="shared" si="113"/>
        <v>No</v>
      </c>
      <c r="O1829">
        <v>29.59</v>
      </c>
      <c r="P1829" t="str">
        <f t="shared" si="114"/>
        <v>Over Weight</v>
      </c>
      <c r="Q1829">
        <v>4.0599999999999996</v>
      </c>
      <c r="R1829" t="str">
        <f t="shared" si="115"/>
        <v>Normal</v>
      </c>
      <c r="S1829" t="s">
        <v>2380</v>
      </c>
      <c r="T1829" t="s">
        <v>2380</v>
      </c>
      <c r="U1829">
        <v>0</v>
      </c>
    </row>
    <row r="1830" spans="1:21" x14ac:dyDescent="0.3">
      <c r="A1830" t="s">
        <v>542</v>
      </c>
      <c r="B1830">
        <v>31.35</v>
      </c>
      <c r="C1830">
        <v>4.2</v>
      </c>
      <c r="D1830" t="s">
        <v>2380</v>
      </c>
      <c r="E1830" t="s">
        <v>2381</v>
      </c>
      <c r="F1830" t="s">
        <v>2380</v>
      </c>
      <c r="G1830">
        <v>1</v>
      </c>
      <c r="H1830" t="s">
        <v>2380</v>
      </c>
      <c r="L1830" t="s">
        <v>542</v>
      </c>
      <c r="M1830" t="str">
        <f t="shared" si="112"/>
        <v>No</v>
      </c>
      <c r="N1830" t="str">
        <f t="shared" si="113"/>
        <v>No</v>
      </c>
      <c r="O1830">
        <v>31.35</v>
      </c>
      <c r="P1830" t="str">
        <f t="shared" si="114"/>
        <v>Obesity</v>
      </c>
      <c r="Q1830">
        <v>4.2</v>
      </c>
      <c r="R1830" t="str">
        <f t="shared" si="115"/>
        <v>Normal</v>
      </c>
      <c r="S1830" t="s">
        <v>2381</v>
      </c>
      <c r="T1830" t="s">
        <v>2380</v>
      </c>
      <c r="U1830">
        <v>1</v>
      </c>
    </row>
    <row r="1831" spans="1:21" x14ac:dyDescent="0.3">
      <c r="A1831" t="s">
        <v>541</v>
      </c>
      <c r="B1831">
        <v>20.52</v>
      </c>
      <c r="C1831">
        <v>4.83</v>
      </c>
      <c r="D1831" t="s">
        <v>2380</v>
      </c>
      <c r="E1831" t="s">
        <v>2380</v>
      </c>
      <c r="F1831" t="s">
        <v>2380</v>
      </c>
      <c r="G1831">
        <v>0</v>
      </c>
      <c r="H1831" t="s">
        <v>2380</v>
      </c>
      <c r="L1831" t="s">
        <v>541</v>
      </c>
      <c r="M1831" t="str">
        <f t="shared" si="112"/>
        <v>No</v>
      </c>
      <c r="N1831" t="str">
        <f t="shared" si="113"/>
        <v>No</v>
      </c>
      <c r="O1831">
        <v>20.52</v>
      </c>
      <c r="P1831" t="str">
        <f t="shared" si="114"/>
        <v>Normal Weight</v>
      </c>
      <c r="Q1831">
        <v>4.83</v>
      </c>
      <c r="R1831" t="str">
        <f t="shared" si="115"/>
        <v>Normal</v>
      </c>
      <c r="S1831" t="s">
        <v>2380</v>
      </c>
      <c r="T1831" t="s">
        <v>2380</v>
      </c>
      <c r="U1831">
        <v>0</v>
      </c>
    </row>
    <row r="1832" spans="1:21" x14ac:dyDescent="0.3">
      <c r="A1832" t="s">
        <v>540</v>
      </c>
      <c r="B1832">
        <v>42.9</v>
      </c>
      <c r="C1832">
        <v>4.87</v>
      </c>
      <c r="D1832" t="s">
        <v>2381</v>
      </c>
      <c r="E1832" t="s">
        <v>2380</v>
      </c>
      <c r="F1832" t="s">
        <v>2380</v>
      </c>
      <c r="G1832">
        <v>1</v>
      </c>
      <c r="H1832" t="s">
        <v>2380</v>
      </c>
      <c r="L1832" t="s">
        <v>540</v>
      </c>
      <c r="M1832" t="str">
        <f t="shared" si="112"/>
        <v>Yes</v>
      </c>
      <c r="N1832" t="str">
        <f t="shared" si="113"/>
        <v>No</v>
      </c>
      <c r="O1832">
        <v>42.9</v>
      </c>
      <c r="P1832" t="str">
        <f t="shared" si="114"/>
        <v>Obesity</v>
      </c>
      <c r="Q1832">
        <v>4.87</v>
      </c>
      <c r="R1832" t="str">
        <f t="shared" si="115"/>
        <v>Normal</v>
      </c>
      <c r="S1832" t="s">
        <v>2380</v>
      </c>
      <c r="T1832" t="s">
        <v>2380</v>
      </c>
      <c r="U1832">
        <v>1</v>
      </c>
    </row>
    <row r="1833" spans="1:21" x14ac:dyDescent="0.3">
      <c r="A1833" t="s">
        <v>539</v>
      </c>
      <c r="B1833">
        <v>24.6</v>
      </c>
      <c r="C1833">
        <v>5.86</v>
      </c>
      <c r="D1833" t="s">
        <v>2380</v>
      </c>
      <c r="E1833" t="s">
        <v>2380</v>
      </c>
      <c r="F1833" t="s">
        <v>2382</v>
      </c>
      <c r="G1833">
        <v>1</v>
      </c>
      <c r="H1833" t="s">
        <v>2380</v>
      </c>
      <c r="L1833" t="s">
        <v>539</v>
      </c>
      <c r="M1833" t="str">
        <f t="shared" si="112"/>
        <v>No</v>
      </c>
      <c r="N1833" t="str">
        <f t="shared" si="113"/>
        <v>No</v>
      </c>
      <c r="O1833">
        <v>24.6</v>
      </c>
      <c r="P1833" t="str">
        <f t="shared" si="114"/>
        <v>Normal Weight</v>
      </c>
      <c r="Q1833">
        <v>5.86</v>
      </c>
      <c r="R1833" t="str">
        <f t="shared" si="115"/>
        <v>Prediabetes</v>
      </c>
      <c r="S1833" t="s">
        <v>2380</v>
      </c>
      <c r="T1833" t="s">
        <v>2382</v>
      </c>
      <c r="U1833">
        <v>1</v>
      </c>
    </row>
    <row r="1834" spans="1:21" x14ac:dyDescent="0.3">
      <c r="A1834" t="s">
        <v>538</v>
      </c>
      <c r="B1834">
        <v>28.405000000000001</v>
      </c>
      <c r="C1834">
        <v>4.12</v>
      </c>
      <c r="D1834" t="s">
        <v>2380</v>
      </c>
      <c r="E1834" t="s">
        <v>2380</v>
      </c>
      <c r="F1834" t="s">
        <v>2380</v>
      </c>
      <c r="G1834">
        <v>1</v>
      </c>
      <c r="H1834" t="s">
        <v>2380</v>
      </c>
      <c r="L1834" t="s">
        <v>538</v>
      </c>
      <c r="M1834" t="str">
        <f t="shared" si="112"/>
        <v>No</v>
      </c>
      <c r="N1834" t="str">
        <f t="shared" si="113"/>
        <v>No</v>
      </c>
      <c r="O1834">
        <v>28.405000000000001</v>
      </c>
      <c r="P1834" t="str">
        <f t="shared" si="114"/>
        <v>Over Weight</v>
      </c>
      <c r="Q1834">
        <v>4.12</v>
      </c>
      <c r="R1834" t="str">
        <f t="shared" si="115"/>
        <v>Normal</v>
      </c>
      <c r="S1834" t="s">
        <v>2380</v>
      </c>
      <c r="T1834" t="s">
        <v>2380</v>
      </c>
      <c r="U1834">
        <v>1</v>
      </c>
    </row>
    <row r="1835" spans="1:21" x14ac:dyDescent="0.3">
      <c r="A1835" t="s">
        <v>537</v>
      </c>
      <c r="B1835">
        <v>34.674999999999997</v>
      </c>
      <c r="C1835">
        <v>5.71</v>
      </c>
      <c r="D1835" t="s">
        <v>2381</v>
      </c>
      <c r="E1835" t="s">
        <v>2380</v>
      </c>
      <c r="F1835" t="s">
        <v>2380</v>
      </c>
      <c r="G1835">
        <v>1</v>
      </c>
      <c r="H1835" t="s">
        <v>2380</v>
      </c>
      <c r="L1835" t="s">
        <v>537</v>
      </c>
      <c r="M1835" t="str">
        <f t="shared" si="112"/>
        <v>Yes</v>
      </c>
      <c r="N1835" t="str">
        <f t="shared" si="113"/>
        <v>No</v>
      </c>
      <c r="O1835">
        <v>34.674999999999997</v>
      </c>
      <c r="P1835" t="str">
        <f t="shared" si="114"/>
        <v>Obesity</v>
      </c>
      <c r="Q1835">
        <v>5.71</v>
      </c>
      <c r="R1835" t="str">
        <f t="shared" si="115"/>
        <v>Prediabetes</v>
      </c>
      <c r="S1835" t="s">
        <v>2380</v>
      </c>
      <c r="T1835" t="s">
        <v>2380</v>
      </c>
      <c r="U1835">
        <v>1</v>
      </c>
    </row>
    <row r="1836" spans="1:21" x14ac:dyDescent="0.3">
      <c r="A1836" t="s">
        <v>536</v>
      </c>
      <c r="B1836">
        <v>18.850000000000001</v>
      </c>
      <c r="C1836">
        <v>6.03</v>
      </c>
      <c r="D1836" t="s">
        <v>2380</v>
      </c>
      <c r="E1836" t="s">
        <v>2380</v>
      </c>
      <c r="F1836" t="s">
        <v>2380</v>
      </c>
      <c r="G1836">
        <v>1</v>
      </c>
      <c r="H1836" t="s">
        <v>2380</v>
      </c>
      <c r="L1836" t="s">
        <v>536</v>
      </c>
      <c r="M1836" t="str">
        <f t="shared" si="112"/>
        <v>No</v>
      </c>
      <c r="N1836" t="str">
        <f t="shared" si="113"/>
        <v>No</v>
      </c>
      <c r="O1836">
        <v>18.850000000000001</v>
      </c>
      <c r="P1836" t="str">
        <f t="shared" si="114"/>
        <v>Normal Weight</v>
      </c>
      <c r="Q1836">
        <v>6.03</v>
      </c>
      <c r="R1836" t="str">
        <f t="shared" si="115"/>
        <v>Prediabetes</v>
      </c>
      <c r="S1836" t="s">
        <v>2380</v>
      </c>
      <c r="T1836" t="s">
        <v>2380</v>
      </c>
      <c r="U1836">
        <v>1</v>
      </c>
    </row>
    <row r="1837" spans="1:21" x14ac:dyDescent="0.3">
      <c r="A1837" t="s">
        <v>534</v>
      </c>
      <c r="B1837">
        <v>34.130000000000003</v>
      </c>
      <c r="C1837">
        <v>5.65</v>
      </c>
      <c r="D1837" t="s">
        <v>2380</v>
      </c>
      <c r="E1837" t="s">
        <v>2380</v>
      </c>
      <c r="F1837" t="s">
        <v>2382</v>
      </c>
      <c r="G1837">
        <v>1</v>
      </c>
      <c r="H1837" t="s">
        <v>2380</v>
      </c>
      <c r="L1837" t="s">
        <v>534</v>
      </c>
      <c r="M1837" t="str">
        <f t="shared" si="112"/>
        <v>No</v>
      </c>
      <c r="N1837" t="str">
        <f t="shared" si="113"/>
        <v>No</v>
      </c>
      <c r="O1837">
        <v>34.130000000000003</v>
      </c>
      <c r="P1837" t="str">
        <f t="shared" si="114"/>
        <v>Obesity</v>
      </c>
      <c r="Q1837">
        <v>5.65</v>
      </c>
      <c r="R1837" t="str">
        <f t="shared" si="115"/>
        <v>Normal</v>
      </c>
      <c r="S1837" t="s">
        <v>2380</v>
      </c>
      <c r="T1837" t="s">
        <v>2382</v>
      </c>
      <c r="U1837">
        <v>1</v>
      </c>
    </row>
    <row r="1838" spans="1:21" x14ac:dyDescent="0.3">
      <c r="A1838" t="s">
        <v>533</v>
      </c>
      <c r="B1838">
        <v>17.34</v>
      </c>
      <c r="C1838">
        <v>5.05</v>
      </c>
      <c r="D1838" t="s">
        <v>2380</v>
      </c>
      <c r="E1838" t="s">
        <v>2380</v>
      </c>
      <c r="F1838" t="s">
        <v>2380</v>
      </c>
      <c r="G1838">
        <v>0</v>
      </c>
      <c r="H1838" t="s">
        <v>2380</v>
      </c>
      <c r="L1838" t="s">
        <v>533</v>
      </c>
      <c r="M1838" t="str">
        <f t="shared" si="112"/>
        <v>No</v>
      </c>
      <c r="N1838" t="str">
        <f t="shared" si="113"/>
        <v>No</v>
      </c>
      <c r="O1838">
        <v>17.34</v>
      </c>
      <c r="P1838" t="str">
        <f t="shared" si="114"/>
        <v>Under Weight</v>
      </c>
      <c r="Q1838">
        <v>5.05</v>
      </c>
      <c r="R1838" t="str">
        <f t="shared" si="115"/>
        <v>Normal</v>
      </c>
      <c r="S1838" t="s">
        <v>2380</v>
      </c>
      <c r="T1838" t="s">
        <v>2380</v>
      </c>
      <c r="U1838">
        <v>0</v>
      </c>
    </row>
    <row r="1839" spans="1:21" x14ac:dyDescent="0.3">
      <c r="A1839" t="s">
        <v>532</v>
      </c>
      <c r="B1839">
        <v>17.440000000000001</v>
      </c>
      <c r="C1839">
        <v>6.26</v>
      </c>
      <c r="D1839" t="s">
        <v>2380</v>
      </c>
      <c r="E1839" t="s">
        <v>2380</v>
      </c>
      <c r="F1839" t="s">
        <v>2380</v>
      </c>
      <c r="G1839">
        <v>0</v>
      </c>
      <c r="H1839" t="s">
        <v>2380</v>
      </c>
      <c r="L1839" t="s">
        <v>532</v>
      </c>
      <c r="M1839" t="str">
        <f t="shared" si="112"/>
        <v>No</v>
      </c>
      <c r="N1839" t="str">
        <f t="shared" si="113"/>
        <v>No</v>
      </c>
      <c r="O1839">
        <v>17.440000000000001</v>
      </c>
      <c r="P1839" t="str">
        <f t="shared" si="114"/>
        <v>Under Weight</v>
      </c>
      <c r="Q1839">
        <v>6.26</v>
      </c>
      <c r="R1839" t="str">
        <f t="shared" si="115"/>
        <v>Prediabetes</v>
      </c>
      <c r="S1839" t="s">
        <v>2380</v>
      </c>
      <c r="T1839" t="s">
        <v>2380</v>
      </c>
      <c r="U1839">
        <v>0</v>
      </c>
    </row>
    <row r="1840" spans="1:21" x14ac:dyDescent="0.3">
      <c r="A1840" t="s">
        <v>531</v>
      </c>
      <c r="B1840">
        <v>33.659999999999997</v>
      </c>
      <c r="C1840">
        <v>4.08</v>
      </c>
      <c r="D1840" t="s">
        <v>2381</v>
      </c>
      <c r="E1840" t="s">
        <v>2380</v>
      </c>
      <c r="F1840" t="s">
        <v>2382</v>
      </c>
      <c r="G1840">
        <v>1</v>
      </c>
      <c r="H1840" t="s">
        <v>2380</v>
      </c>
      <c r="L1840" t="s">
        <v>531</v>
      </c>
      <c r="M1840" t="str">
        <f t="shared" si="112"/>
        <v>Yes</v>
      </c>
      <c r="N1840" t="str">
        <f t="shared" si="113"/>
        <v>No</v>
      </c>
      <c r="O1840">
        <v>33.659999999999997</v>
      </c>
      <c r="P1840" t="str">
        <f t="shared" si="114"/>
        <v>Obesity</v>
      </c>
      <c r="Q1840">
        <v>4.08</v>
      </c>
      <c r="R1840" t="str">
        <f t="shared" si="115"/>
        <v>Normal</v>
      </c>
      <c r="S1840" t="s">
        <v>2380</v>
      </c>
      <c r="T1840" t="s">
        <v>2382</v>
      </c>
      <c r="U1840">
        <v>1</v>
      </c>
    </row>
    <row r="1841" spans="1:21" x14ac:dyDescent="0.3">
      <c r="A1841" t="s">
        <v>530</v>
      </c>
      <c r="B1841">
        <v>21.375</v>
      </c>
      <c r="C1841">
        <v>6.19</v>
      </c>
      <c r="D1841" t="s">
        <v>2381</v>
      </c>
      <c r="E1841" t="s">
        <v>2380</v>
      </c>
      <c r="F1841" t="s">
        <v>2380</v>
      </c>
      <c r="G1841">
        <v>1</v>
      </c>
      <c r="H1841" t="s">
        <v>2380</v>
      </c>
      <c r="L1841" t="s">
        <v>530</v>
      </c>
      <c r="M1841" t="str">
        <f t="shared" si="112"/>
        <v>Yes</v>
      </c>
      <c r="N1841" t="str">
        <f t="shared" si="113"/>
        <v>No</v>
      </c>
      <c r="O1841">
        <v>21.375</v>
      </c>
      <c r="P1841" t="str">
        <f t="shared" si="114"/>
        <v>Normal Weight</v>
      </c>
      <c r="Q1841">
        <v>6.19</v>
      </c>
      <c r="R1841" t="str">
        <f t="shared" si="115"/>
        <v>Prediabetes</v>
      </c>
      <c r="S1841" t="s">
        <v>2380</v>
      </c>
      <c r="T1841" t="s">
        <v>2380</v>
      </c>
      <c r="U1841">
        <v>1</v>
      </c>
    </row>
    <row r="1842" spans="1:21" x14ac:dyDescent="0.3">
      <c r="A1842" t="s">
        <v>529</v>
      </c>
      <c r="B1842">
        <v>27.14</v>
      </c>
      <c r="C1842">
        <v>6.01</v>
      </c>
      <c r="D1842" t="s">
        <v>2380</v>
      </c>
      <c r="E1842" t="s">
        <v>2380</v>
      </c>
      <c r="F1842" t="s">
        <v>2380</v>
      </c>
      <c r="G1842">
        <v>1</v>
      </c>
      <c r="H1842" t="s">
        <v>2380</v>
      </c>
      <c r="L1842" t="s">
        <v>529</v>
      </c>
      <c r="M1842" t="str">
        <f t="shared" si="112"/>
        <v>No</v>
      </c>
      <c r="N1842" t="str">
        <f t="shared" si="113"/>
        <v>No</v>
      </c>
      <c r="O1842">
        <v>27.14</v>
      </c>
      <c r="P1842" t="str">
        <f t="shared" si="114"/>
        <v>Over Weight</v>
      </c>
      <c r="Q1842">
        <v>6.01</v>
      </c>
      <c r="R1842" t="str">
        <f t="shared" si="115"/>
        <v>Prediabetes</v>
      </c>
      <c r="S1842" t="s">
        <v>2380</v>
      </c>
      <c r="T1842" t="s">
        <v>2380</v>
      </c>
      <c r="U1842">
        <v>1</v>
      </c>
    </row>
    <row r="1843" spans="1:21" x14ac:dyDescent="0.3">
      <c r="A1843" t="s">
        <v>528</v>
      </c>
      <c r="B1843">
        <v>35.78</v>
      </c>
      <c r="C1843">
        <v>6.07</v>
      </c>
      <c r="D1843" t="s">
        <v>2380</v>
      </c>
      <c r="E1843" t="s">
        <v>2381</v>
      </c>
      <c r="F1843" t="s">
        <v>2380</v>
      </c>
      <c r="G1843">
        <v>1</v>
      </c>
      <c r="H1843" t="s">
        <v>2380</v>
      </c>
      <c r="L1843" t="s">
        <v>528</v>
      </c>
      <c r="M1843" t="str">
        <f t="shared" si="112"/>
        <v>No</v>
      </c>
      <c r="N1843" t="str">
        <f t="shared" si="113"/>
        <v>No</v>
      </c>
      <c r="O1843">
        <v>35.78</v>
      </c>
      <c r="P1843" t="str">
        <f t="shared" si="114"/>
        <v>Obesity</v>
      </c>
      <c r="Q1843">
        <v>6.07</v>
      </c>
      <c r="R1843" t="str">
        <f t="shared" si="115"/>
        <v>Prediabetes</v>
      </c>
      <c r="S1843" t="s">
        <v>2381</v>
      </c>
      <c r="T1843" t="s">
        <v>2380</v>
      </c>
      <c r="U1843">
        <v>1</v>
      </c>
    </row>
    <row r="1844" spans="1:21" x14ac:dyDescent="0.3">
      <c r="A1844" t="s">
        <v>527</v>
      </c>
      <c r="B1844">
        <v>34.96</v>
      </c>
      <c r="C1844">
        <v>5.63</v>
      </c>
      <c r="D1844" t="s">
        <v>2380</v>
      </c>
      <c r="E1844" t="s">
        <v>2380</v>
      </c>
      <c r="F1844" t="s">
        <v>2380</v>
      </c>
      <c r="G1844">
        <v>0</v>
      </c>
      <c r="H1844" t="s">
        <v>2380</v>
      </c>
      <c r="L1844" t="s">
        <v>527</v>
      </c>
      <c r="M1844" t="str">
        <f t="shared" si="112"/>
        <v>No</v>
      </c>
      <c r="N1844" t="str">
        <f t="shared" si="113"/>
        <v>No</v>
      </c>
      <c r="O1844">
        <v>34.96</v>
      </c>
      <c r="P1844" t="str">
        <f t="shared" si="114"/>
        <v>Obesity</v>
      </c>
      <c r="Q1844">
        <v>5.63</v>
      </c>
      <c r="R1844" t="str">
        <f t="shared" si="115"/>
        <v>Normal</v>
      </c>
      <c r="S1844" t="s">
        <v>2380</v>
      </c>
      <c r="T1844" t="s">
        <v>2380</v>
      </c>
      <c r="U1844">
        <v>0</v>
      </c>
    </row>
    <row r="1845" spans="1:21" x14ac:dyDescent="0.3">
      <c r="A1845" t="s">
        <v>526</v>
      </c>
      <c r="B1845">
        <v>38.39</v>
      </c>
      <c r="C1845">
        <v>6.05</v>
      </c>
      <c r="D1845" t="s">
        <v>2380</v>
      </c>
      <c r="E1845" t="s">
        <v>2380</v>
      </c>
      <c r="F1845" t="s">
        <v>2380</v>
      </c>
      <c r="G1845">
        <v>0</v>
      </c>
      <c r="H1845" t="s">
        <v>2380</v>
      </c>
      <c r="L1845" t="s">
        <v>526</v>
      </c>
      <c r="M1845" t="str">
        <f t="shared" si="112"/>
        <v>No</v>
      </c>
      <c r="N1845" t="str">
        <f t="shared" si="113"/>
        <v>No</v>
      </c>
      <c r="O1845">
        <v>38.39</v>
      </c>
      <c r="P1845" t="str">
        <f t="shared" si="114"/>
        <v>Obesity</v>
      </c>
      <c r="Q1845">
        <v>6.05</v>
      </c>
      <c r="R1845" t="str">
        <f t="shared" si="115"/>
        <v>Prediabetes</v>
      </c>
      <c r="S1845" t="s">
        <v>2380</v>
      </c>
      <c r="T1845" t="s">
        <v>2380</v>
      </c>
      <c r="U1845">
        <v>0</v>
      </c>
    </row>
    <row r="1846" spans="1:21" x14ac:dyDescent="0.3">
      <c r="A1846" t="s">
        <v>525</v>
      </c>
      <c r="B1846">
        <v>33.82</v>
      </c>
      <c r="C1846">
        <v>4.6500000000000004</v>
      </c>
      <c r="D1846" t="s">
        <v>2380</v>
      </c>
      <c r="E1846" t="s">
        <v>2380</v>
      </c>
      <c r="F1846" t="s">
        <v>2380</v>
      </c>
      <c r="G1846">
        <v>0</v>
      </c>
      <c r="H1846" t="s">
        <v>2380</v>
      </c>
      <c r="L1846" t="s">
        <v>525</v>
      </c>
      <c r="M1846" t="str">
        <f t="shared" si="112"/>
        <v>No</v>
      </c>
      <c r="N1846" t="str">
        <f t="shared" si="113"/>
        <v>No</v>
      </c>
      <c r="O1846">
        <v>33.82</v>
      </c>
      <c r="P1846" t="str">
        <f t="shared" si="114"/>
        <v>Obesity</v>
      </c>
      <c r="Q1846">
        <v>4.6500000000000004</v>
      </c>
      <c r="R1846" t="str">
        <f t="shared" si="115"/>
        <v>Normal</v>
      </c>
      <c r="S1846" t="s">
        <v>2380</v>
      </c>
      <c r="T1846" t="s">
        <v>2380</v>
      </c>
      <c r="U1846">
        <v>0</v>
      </c>
    </row>
    <row r="1847" spans="1:21" x14ac:dyDescent="0.3">
      <c r="A1847" t="s">
        <v>524</v>
      </c>
      <c r="B1847">
        <v>27.835000000000001</v>
      </c>
      <c r="C1847">
        <v>5.37</v>
      </c>
      <c r="D1847" t="s">
        <v>2380</v>
      </c>
      <c r="E1847" t="s">
        <v>2380</v>
      </c>
      <c r="F1847" t="s">
        <v>2380</v>
      </c>
      <c r="G1847">
        <v>0</v>
      </c>
      <c r="H1847" t="s">
        <v>2380</v>
      </c>
      <c r="L1847" t="s">
        <v>524</v>
      </c>
      <c r="M1847" t="str">
        <f t="shared" si="112"/>
        <v>No</v>
      </c>
      <c r="N1847" t="str">
        <f t="shared" si="113"/>
        <v>No</v>
      </c>
      <c r="O1847">
        <v>27.835000000000001</v>
      </c>
      <c r="P1847" t="str">
        <f t="shared" si="114"/>
        <v>Over Weight</v>
      </c>
      <c r="Q1847">
        <v>5.37</v>
      </c>
      <c r="R1847" t="str">
        <f t="shared" si="115"/>
        <v>Normal</v>
      </c>
      <c r="S1847" t="s">
        <v>2380</v>
      </c>
      <c r="T1847" t="s">
        <v>2380</v>
      </c>
      <c r="U1847">
        <v>0</v>
      </c>
    </row>
    <row r="1848" spans="1:21" x14ac:dyDescent="0.3">
      <c r="A1848" t="s">
        <v>523</v>
      </c>
      <c r="B1848">
        <v>33</v>
      </c>
      <c r="C1848">
        <v>5.39</v>
      </c>
      <c r="D1848" t="s">
        <v>2380</v>
      </c>
      <c r="E1848" t="s">
        <v>2380</v>
      </c>
      <c r="F1848" t="s">
        <v>2380</v>
      </c>
      <c r="G1848">
        <v>0</v>
      </c>
      <c r="H1848" t="s">
        <v>2380</v>
      </c>
      <c r="L1848" t="s">
        <v>523</v>
      </c>
      <c r="M1848" t="str">
        <f t="shared" si="112"/>
        <v>No</v>
      </c>
      <c r="N1848" t="str">
        <f t="shared" si="113"/>
        <v>No</v>
      </c>
      <c r="O1848">
        <v>33</v>
      </c>
      <c r="P1848" t="str">
        <f t="shared" si="114"/>
        <v>Obesity</v>
      </c>
      <c r="Q1848">
        <v>5.39</v>
      </c>
      <c r="R1848" t="str">
        <f t="shared" si="115"/>
        <v>Normal</v>
      </c>
      <c r="S1848" t="s">
        <v>2380</v>
      </c>
      <c r="T1848" t="s">
        <v>2380</v>
      </c>
      <c r="U1848">
        <v>0</v>
      </c>
    </row>
    <row r="1849" spans="1:21" x14ac:dyDescent="0.3">
      <c r="A1849" t="s">
        <v>522</v>
      </c>
      <c r="B1849">
        <v>26.885000000000002</v>
      </c>
      <c r="C1849">
        <v>5.86</v>
      </c>
      <c r="D1849" t="s">
        <v>2380</v>
      </c>
      <c r="E1849" t="s">
        <v>2380</v>
      </c>
      <c r="F1849" t="s">
        <v>2380</v>
      </c>
      <c r="G1849">
        <v>0</v>
      </c>
      <c r="H1849" t="s">
        <v>2380</v>
      </c>
      <c r="L1849" t="s">
        <v>522</v>
      </c>
      <c r="M1849" t="str">
        <f t="shared" si="112"/>
        <v>No</v>
      </c>
      <c r="N1849" t="str">
        <f t="shared" si="113"/>
        <v>No</v>
      </c>
      <c r="O1849">
        <v>26.885000000000002</v>
      </c>
      <c r="P1849" t="str">
        <f t="shared" si="114"/>
        <v>Over Weight</v>
      </c>
      <c r="Q1849">
        <v>5.86</v>
      </c>
      <c r="R1849" t="str">
        <f t="shared" si="115"/>
        <v>Prediabetes</v>
      </c>
      <c r="S1849" t="s">
        <v>2380</v>
      </c>
      <c r="T1849" t="s">
        <v>2380</v>
      </c>
      <c r="U1849">
        <v>0</v>
      </c>
    </row>
    <row r="1850" spans="1:21" x14ac:dyDescent="0.3">
      <c r="A1850" t="s">
        <v>521</v>
      </c>
      <c r="B1850">
        <v>29.26</v>
      </c>
      <c r="C1850">
        <v>4.4400000000000004</v>
      </c>
      <c r="D1850" t="s">
        <v>2380</v>
      </c>
      <c r="E1850" t="s">
        <v>2380</v>
      </c>
      <c r="F1850" t="s">
        <v>2380</v>
      </c>
      <c r="G1850">
        <v>0</v>
      </c>
      <c r="H1850" t="s">
        <v>2380</v>
      </c>
      <c r="L1850" t="s">
        <v>521</v>
      </c>
      <c r="M1850" t="str">
        <f t="shared" si="112"/>
        <v>No</v>
      </c>
      <c r="N1850" t="str">
        <f t="shared" si="113"/>
        <v>No</v>
      </c>
      <c r="O1850">
        <v>29.26</v>
      </c>
      <c r="P1850" t="str">
        <f t="shared" si="114"/>
        <v>Over Weight</v>
      </c>
      <c r="Q1850">
        <v>4.4400000000000004</v>
      </c>
      <c r="R1850" t="str">
        <f t="shared" si="115"/>
        <v>Normal</v>
      </c>
      <c r="S1850" t="s">
        <v>2380</v>
      </c>
      <c r="T1850" t="s">
        <v>2380</v>
      </c>
      <c r="U1850">
        <v>0</v>
      </c>
    </row>
    <row r="1851" spans="1:21" x14ac:dyDescent="0.3">
      <c r="A1851" t="s">
        <v>520</v>
      </c>
      <c r="B1851">
        <v>26.98</v>
      </c>
      <c r="C1851">
        <v>4.41</v>
      </c>
      <c r="D1851" t="s">
        <v>2380</v>
      </c>
      <c r="E1851" t="s">
        <v>2380</v>
      </c>
      <c r="F1851" t="s">
        <v>2380</v>
      </c>
      <c r="G1851">
        <v>0</v>
      </c>
      <c r="H1851" t="s">
        <v>2380</v>
      </c>
      <c r="L1851" t="s">
        <v>520</v>
      </c>
      <c r="M1851" t="str">
        <f t="shared" si="112"/>
        <v>No</v>
      </c>
      <c r="N1851" t="str">
        <f t="shared" si="113"/>
        <v>No</v>
      </c>
      <c r="O1851">
        <v>26.98</v>
      </c>
      <c r="P1851" t="str">
        <f t="shared" si="114"/>
        <v>Over Weight</v>
      </c>
      <c r="Q1851">
        <v>4.41</v>
      </c>
      <c r="R1851" t="str">
        <f t="shared" si="115"/>
        <v>Normal</v>
      </c>
      <c r="S1851" t="s">
        <v>2380</v>
      </c>
      <c r="T1851" t="s">
        <v>2380</v>
      </c>
      <c r="U1851">
        <v>0</v>
      </c>
    </row>
    <row r="1852" spans="1:21" x14ac:dyDescent="0.3">
      <c r="A1852" t="s">
        <v>519</v>
      </c>
      <c r="B1852">
        <v>32.11</v>
      </c>
      <c r="C1852">
        <v>5.19</v>
      </c>
      <c r="D1852" t="s">
        <v>2380</v>
      </c>
      <c r="E1852" t="s">
        <v>2380</v>
      </c>
      <c r="F1852" t="s">
        <v>2382</v>
      </c>
      <c r="G1852">
        <v>1</v>
      </c>
      <c r="H1852" t="s">
        <v>2380</v>
      </c>
      <c r="L1852" t="s">
        <v>519</v>
      </c>
      <c r="M1852" t="str">
        <f t="shared" si="112"/>
        <v>No</v>
      </c>
      <c r="N1852" t="str">
        <f t="shared" si="113"/>
        <v>No</v>
      </c>
      <c r="O1852">
        <v>32.11</v>
      </c>
      <c r="P1852" t="str">
        <f t="shared" si="114"/>
        <v>Obesity</v>
      </c>
      <c r="Q1852">
        <v>5.19</v>
      </c>
      <c r="R1852" t="str">
        <f t="shared" si="115"/>
        <v>Normal</v>
      </c>
      <c r="S1852" t="s">
        <v>2380</v>
      </c>
      <c r="T1852" t="s">
        <v>2382</v>
      </c>
      <c r="U1852">
        <v>1</v>
      </c>
    </row>
    <row r="1853" spans="1:21" x14ac:dyDescent="0.3">
      <c r="A1853" t="s">
        <v>518</v>
      </c>
      <c r="B1853">
        <v>31.73</v>
      </c>
      <c r="C1853">
        <v>5.16</v>
      </c>
      <c r="D1853" t="s">
        <v>2380</v>
      </c>
      <c r="E1853" t="s">
        <v>2380</v>
      </c>
      <c r="F1853" t="s">
        <v>2382</v>
      </c>
      <c r="G1853">
        <v>1</v>
      </c>
      <c r="H1853" t="s">
        <v>2380</v>
      </c>
      <c r="L1853" t="s">
        <v>518</v>
      </c>
      <c r="M1853" t="str">
        <f t="shared" si="112"/>
        <v>No</v>
      </c>
      <c r="N1853" t="str">
        <f t="shared" si="113"/>
        <v>No</v>
      </c>
      <c r="O1853">
        <v>31.73</v>
      </c>
      <c r="P1853" t="str">
        <f t="shared" si="114"/>
        <v>Obesity</v>
      </c>
      <c r="Q1853">
        <v>5.16</v>
      </c>
      <c r="R1853" t="str">
        <f t="shared" si="115"/>
        <v>Normal</v>
      </c>
      <c r="S1853" t="s">
        <v>2380</v>
      </c>
      <c r="T1853" t="s">
        <v>2382</v>
      </c>
      <c r="U1853">
        <v>1</v>
      </c>
    </row>
    <row r="1854" spans="1:21" x14ac:dyDescent="0.3">
      <c r="A1854" t="s">
        <v>517</v>
      </c>
      <c r="B1854">
        <v>22.515000000000001</v>
      </c>
      <c r="C1854">
        <v>4.24</v>
      </c>
      <c r="D1854" t="s">
        <v>2380</v>
      </c>
      <c r="E1854" t="s">
        <v>2380</v>
      </c>
      <c r="F1854" t="s">
        <v>2380</v>
      </c>
      <c r="G1854">
        <v>0</v>
      </c>
      <c r="H1854" t="s">
        <v>2380</v>
      </c>
      <c r="L1854" t="s">
        <v>517</v>
      </c>
      <c r="M1854" t="str">
        <f t="shared" si="112"/>
        <v>No</v>
      </c>
      <c r="N1854" t="str">
        <f t="shared" si="113"/>
        <v>No</v>
      </c>
      <c r="O1854">
        <v>22.515000000000001</v>
      </c>
      <c r="P1854" t="str">
        <f t="shared" si="114"/>
        <v>Normal Weight</v>
      </c>
      <c r="Q1854">
        <v>4.24</v>
      </c>
      <c r="R1854" t="str">
        <f t="shared" si="115"/>
        <v>Normal</v>
      </c>
      <c r="S1854" t="s">
        <v>2380</v>
      </c>
      <c r="T1854" t="s">
        <v>2380</v>
      </c>
      <c r="U1854">
        <v>0</v>
      </c>
    </row>
    <row r="1855" spans="1:21" x14ac:dyDescent="0.3">
      <c r="A1855" t="s">
        <v>515</v>
      </c>
      <c r="B1855">
        <v>25.9</v>
      </c>
      <c r="C1855">
        <v>5.45</v>
      </c>
      <c r="D1855" t="s">
        <v>2380</v>
      </c>
      <c r="E1855" t="s">
        <v>2380</v>
      </c>
      <c r="F1855" t="s">
        <v>2380</v>
      </c>
      <c r="G1855">
        <v>1</v>
      </c>
      <c r="H1855" t="s">
        <v>2380</v>
      </c>
      <c r="L1855" t="s">
        <v>515</v>
      </c>
      <c r="M1855" t="str">
        <f t="shared" si="112"/>
        <v>No</v>
      </c>
      <c r="N1855" t="str">
        <f t="shared" si="113"/>
        <v>No</v>
      </c>
      <c r="O1855">
        <v>25.9</v>
      </c>
      <c r="P1855" t="str">
        <f t="shared" si="114"/>
        <v>Over Weight</v>
      </c>
      <c r="Q1855">
        <v>5.45</v>
      </c>
      <c r="R1855" t="str">
        <f t="shared" si="115"/>
        <v>Normal</v>
      </c>
      <c r="S1855" t="s">
        <v>2380</v>
      </c>
      <c r="T1855" t="s">
        <v>2380</v>
      </c>
      <c r="U1855">
        <v>1</v>
      </c>
    </row>
    <row r="1856" spans="1:21" x14ac:dyDescent="0.3">
      <c r="A1856" t="s">
        <v>514</v>
      </c>
      <c r="B1856">
        <v>27.72</v>
      </c>
      <c r="C1856">
        <v>5.03</v>
      </c>
      <c r="D1856" t="s">
        <v>2381</v>
      </c>
      <c r="E1856" t="s">
        <v>2380</v>
      </c>
      <c r="F1856" t="s">
        <v>2380</v>
      </c>
      <c r="G1856">
        <v>1</v>
      </c>
      <c r="H1856" t="s">
        <v>2380</v>
      </c>
      <c r="L1856" t="s">
        <v>514</v>
      </c>
      <c r="M1856" t="str">
        <f t="shared" si="112"/>
        <v>Yes</v>
      </c>
      <c r="N1856" t="str">
        <f t="shared" si="113"/>
        <v>No</v>
      </c>
      <c r="O1856">
        <v>27.72</v>
      </c>
      <c r="P1856" t="str">
        <f t="shared" si="114"/>
        <v>Over Weight</v>
      </c>
      <c r="Q1856">
        <v>5.03</v>
      </c>
      <c r="R1856" t="str">
        <f t="shared" si="115"/>
        <v>Normal</v>
      </c>
      <c r="S1856" t="s">
        <v>2380</v>
      </c>
      <c r="T1856" t="s">
        <v>2380</v>
      </c>
      <c r="U1856">
        <v>1</v>
      </c>
    </row>
    <row r="1857" spans="1:21" x14ac:dyDescent="0.3">
      <c r="A1857" t="s">
        <v>513</v>
      </c>
      <c r="B1857">
        <v>31.5</v>
      </c>
      <c r="C1857">
        <v>9.6199999999999992</v>
      </c>
      <c r="D1857" t="s">
        <v>2381</v>
      </c>
      <c r="E1857" t="s">
        <v>2380</v>
      </c>
      <c r="F1857" t="s">
        <v>2380</v>
      </c>
      <c r="G1857">
        <v>1</v>
      </c>
      <c r="H1857" t="s">
        <v>2380</v>
      </c>
      <c r="L1857" t="s">
        <v>513</v>
      </c>
      <c r="M1857" t="str">
        <f t="shared" si="112"/>
        <v>Yes</v>
      </c>
      <c r="N1857" t="str">
        <f t="shared" si="113"/>
        <v>No</v>
      </c>
      <c r="O1857">
        <v>31.5</v>
      </c>
      <c r="P1857" t="str">
        <f t="shared" si="114"/>
        <v>Obesity</v>
      </c>
      <c r="Q1857">
        <v>9.6199999999999992</v>
      </c>
      <c r="R1857" t="str">
        <f t="shared" si="115"/>
        <v>Diabetes</v>
      </c>
      <c r="S1857" t="s">
        <v>2380</v>
      </c>
      <c r="T1857" t="s">
        <v>2380</v>
      </c>
      <c r="U1857">
        <v>1</v>
      </c>
    </row>
    <row r="1858" spans="1:21" x14ac:dyDescent="0.3">
      <c r="A1858" t="s">
        <v>512</v>
      </c>
      <c r="B1858">
        <v>29.7</v>
      </c>
      <c r="C1858">
        <v>6.77</v>
      </c>
      <c r="D1858" t="s">
        <v>2381</v>
      </c>
      <c r="E1858" t="s">
        <v>2380</v>
      </c>
      <c r="F1858" t="s">
        <v>2380</v>
      </c>
      <c r="G1858">
        <v>1</v>
      </c>
      <c r="H1858" t="s">
        <v>2380</v>
      </c>
      <c r="L1858" t="s">
        <v>512</v>
      </c>
      <c r="M1858" t="str">
        <f t="shared" si="112"/>
        <v>Yes</v>
      </c>
      <c r="N1858" t="str">
        <f t="shared" si="113"/>
        <v>No</v>
      </c>
      <c r="O1858">
        <v>29.7</v>
      </c>
      <c r="P1858" t="str">
        <f t="shared" si="114"/>
        <v>Over Weight</v>
      </c>
      <c r="Q1858">
        <v>6.77</v>
      </c>
      <c r="R1858" t="str">
        <f t="shared" si="115"/>
        <v>Diabetes</v>
      </c>
      <c r="S1858" t="s">
        <v>2380</v>
      </c>
      <c r="T1858" t="s">
        <v>2380</v>
      </c>
      <c r="U1858">
        <v>1</v>
      </c>
    </row>
    <row r="1859" spans="1:21" x14ac:dyDescent="0.3">
      <c r="A1859" t="s">
        <v>511</v>
      </c>
      <c r="B1859">
        <v>21.26</v>
      </c>
      <c r="C1859">
        <v>5.36</v>
      </c>
      <c r="D1859" t="s">
        <v>2381</v>
      </c>
      <c r="E1859" t="s">
        <v>2380</v>
      </c>
      <c r="F1859" t="s">
        <v>2380</v>
      </c>
      <c r="G1859">
        <v>1</v>
      </c>
      <c r="H1859" t="s">
        <v>2380</v>
      </c>
      <c r="L1859" t="s">
        <v>511</v>
      </c>
      <c r="M1859" t="str">
        <f t="shared" ref="M1859:M1922" si="116">PROPER(D1859)</f>
        <v>Yes</v>
      </c>
      <c r="N1859" t="str">
        <f t="shared" ref="N1859:N1922" si="117">PROPER(H1859)</f>
        <v>No</v>
      </c>
      <c r="O1859">
        <v>21.26</v>
      </c>
      <c r="P1859" t="str">
        <f t="shared" si="114"/>
        <v>Normal Weight</v>
      </c>
      <c r="Q1859">
        <v>5.36</v>
      </c>
      <c r="R1859" t="str">
        <f t="shared" si="115"/>
        <v>Normal</v>
      </c>
      <c r="S1859" t="s">
        <v>2380</v>
      </c>
      <c r="T1859" t="s">
        <v>2380</v>
      </c>
      <c r="U1859">
        <v>1</v>
      </c>
    </row>
    <row r="1860" spans="1:21" x14ac:dyDescent="0.3">
      <c r="A1860" t="s">
        <v>510</v>
      </c>
      <c r="B1860">
        <v>17.09</v>
      </c>
      <c r="C1860">
        <v>5.69</v>
      </c>
      <c r="D1860" t="s">
        <v>2380</v>
      </c>
      <c r="E1860" t="s">
        <v>2380</v>
      </c>
      <c r="F1860" t="s">
        <v>2380</v>
      </c>
      <c r="G1860">
        <v>0</v>
      </c>
      <c r="H1860" t="s">
        <v>2380</v>
      </c>
      <c r="L1860" t="s">
        <v>510</v>
      </c>
      <c r="M1860" t="str">
        <f t="shared" si="116"/>
        <v>No</v>
      </c>
      <c r="N1860" t="str">
        <f t="shared" si="117"/>
        <v>No</v>
      </c>
      <c r="O1860">
        <v>17.09</v>
      </c>
      <c r="P1860" t="str">
        <f t="shared" ref="P1860:P1923" si="118">IF(O1860&lt;18.5,"Under Weight",IF(O1860&lt;25,"Normal Weight",IF(O1860&lt;30,"Over Weight","Obesity")))</f>
        <v>Under Weight</v>
      </c>
      <c r="Q1860">
        <v>5.69</v>
      </c>
      <c r="R1860" t="str">
        <f t="shared" ref="R1860:R1923" si="119">IF(Q1860&lt;5.7,"Normal",IF(Q1860&lt;6.5,"Prediabetes","Diabetes"))</f>
        <v>Normal</v>
      </c>
      <c r="S1860" t="s">
        <v>2380</v>
      </c>
      <c r="T1860" t="s">
        <v>2380</v>
      </c>
      <c r="U1860">
        <v>0</v>
      </c>
    </row>
    <row r="1861" spans="1:21" x14ac:dyDescent="0.3">
      <c r="A1861" t="s">
        <v>509</v>
      </c>
      <c r="B1861">
        <v>24.3</v>
      </c>
      <c r="C1861">
        <v>4.9000000000000004</v>
      </c>
      <c r="D1861" t="s">
        <v>2381</v>
      </c>
      <c r="E1861" t="s">
        <v>2380</v>
      </c>
      <c r="F1861" t="s">
        <v>2382</v>
      </c>
      <c r="G1861">
        <v>1</v>
      </c>
      <c r="H1861" t="s">
        <v>2380</v>
      </c>
      <c r="L1861" t="s">
        <v>509</v>
      </c>
      <c r="M1861" t="str">
        <f t="shared" si="116"/>
        <v>Yes</v>
      </c>
      <c r="N1861" t="str">
        <f t="shared" si="117"/>
        <v>No</v>
      </c>
      <c r="O1861">
        <v>24.3</v>
      </c>
      <c r="P1861" t="str">
        <f t="shared" si="118"/>
        <v>Normal Weight</v>
      </c>
      <c r="Q1861">
        <v>4.9000000000000004</v>
      </c>
      <c r="R1861" t="str">
        <f t="shared" si="119"/>
        <v>Normal</v>
      </c>
      <c r="S1861" t="s">
        <v>2380</v>
      </c>
      <c r="T1861" t="s">
        <v>2382</v>
      </c>
      <c r="U1861">
        <v>1</v>
      </c>
    </row>
    <row r="1862" spans="1:21" x14ac:dyDescent="0.3">
      <c r="A1862" t="s">
        <v>508</v>
      </c>
      <c r="B1862">
        <v>29.734999999999999</v>
      </c>
      <c r="C1862">
        <v>5.78</v>
      </c>
      <c r="D1862" t="s">
        <v>2380</v>
      </c>
      <c r="E1862" t="s">
        <v>2380</v>
      </c>
      <c r="F1862" t="s">
        <v>2380</v>
      </c>
      <c r="G1862">
        <v>0</v>
      </c>
      <c r="H1862" t="s">
        <v>2380</v>
      </c>
      <c r="L1862" t="s">
        <v>508</v>
      </c>
      <c r="M1862" t="str">
        <f t="shared" si="116"/>
        <v>No</v>
      </c>
      <c r="N1862" t="str">
        <f t="shared" si="117"/>
        <v>No</v>
      </c>
      <c r="O1862">
        <v>29.734999999999999</v>
      </c>
      <c r="P1862" t="str">
        <f t="shared" si="118"/>
        <v>Over Weight</v>
      </c>
      <c r="Q1862">
        <v>5.78</v>
      </c>
      <c r="R1862" t="str">
        <f t="shared" si="119"/>
        <v>Prediabetes</v>
      </c>
      <c r="S1862" t="s">
        <v>2380</v>
      </c>
      <c r="T1862" t="s">
        <v>2380</v>
      </c>
      <c r="U1862">
        <v>0</v>
      </c>
    </row>
    <row r="1863" spans="1:21" x14ac:dyDescent="0.3">
      <c r="A1863" t="s">
        <v>507</v>
      </c>
      <c r="B1863">
        <v>29.26</v>
      </c>
      <c r="C1863">
        <v>4.7</v>
      </c>
      <c r="D1863" t="s">
        <v>2380</v>
      </c>
      <c r="E1863" t="s">
        <v>2380</v>
      </c>
      <c r="F1863" t="s">
        <v>2380</v>
      </c>
      <c r="G1863">
        <v>0</v>
      </c>
      <c r="H1863" t="s">
        <v>2380</v>
      </c>
      <c r="L1863" t="s">
        <v>507</v>
      </c>
      <c r="M1863" t="str">
        <f t="shared" si="116"/>
        <v>No</v>
      </c>
      <c r="N1863" t="str">
        <f t="shared" si="117"/>
        <v>No</v>
      </c>
      <c r="O1863">
        <v>29.26</v>
      </c>
      <c r="P1863" t="str">
        <f t="shared" si="118"/>
        <v>Over Weight</v>
      </c>
      <c r="Q1863">
        <v>4.7</v>
      </c>
      <c r="R1863" t="str">
        <f t="shared" si="119"/>
        <v>Normal</v>
      </c>
      <c r="S1863" t="s">
        <v>2380</v>
      </c>
      <c r="T1863" t="s">
        <v>2380</v>
      </c>
      <c r="U1863">
        <v>0</v>
      </c>
    </row>
    <row r="1864" spans="1:21" x14ac:dyDescent="0.3">
      <c r="A1864" t="s">
        <v>506</v>
      </c>
      <c r="B1864">
        <v>33</v>
      </c>
      <c r="C1864">
        <v>6.28</v>
      </c>
      <c r="D1864" t="s">
        <v>2380</v>
      </c>
      <c r="E1864" t="s">
        <v>2380</v>
      </c>
      <c r="F1864" t="s">
        <v>2380</v>
      </c>
      <c r="G1864">
        <v>0</v>
      </c>
      <c r="H1864" t="s">
        <v>2380</v>
      </c>
      <c r="L1864" t="s">
        <v>506</v>
      </c>
      <c r="M1864" t="str">
        <f t="shared" si="116"/>
        <v>No</v>
      </c>
      <c r="N1864" t="str">
        <f t="shared" si="117"/>
        <v>No</v>
      </c>
      <c r="O1864">
        <v>33</v>
      </c>
      <c r="P1864" t="str">
        <f t="shared" si="118"/>
        <v>Obesity</v>
      </c>
      <c r="Q1864">
        <v>6.28</v>
      </c>
      <c r="R1864" t="str">
        <f t="shared" si="119"/>
        <v>Prediabetes</v>
      </c>
      <c r="S1864" t="s">
        <v>2380</v>
      </c>
      <c r="T1864" t="s">
        <v>2380</v>
      </c>
      <c r="U1864">
        <v>0</v>
      </c>
    </row>
    <row r="1865" spans="1:21" x14ac:dyDescent="0.3">
      <c r="A1865" t="s">
        <v>505</v>
      </c>
      <c r="B1865">
        <v>31.065000000000001</v>
      </c>
      <c r="C1865">
        <v>4.2300000000000004</v>
      </c>
      <c r="D1865" t="s">
        <v>2380</v>
      </c>
      <c r="E1865" t="s">
        <v>2380</v>
      </c>
      <c r="F1865" t="s">
        <v>2380</v>
      </c>
      <c r="G1865">
        <v>0</v>
      </c>
      <c r="H1865" t="s">
        <v>2380</v>
      </c>
      <c r="L1865" t="s">
        <v>505</v>
      </c>
      <c r="M1865" t="str">
        <f t="shared" si="116"/>
        <v>No</v>
      </c>
      <c r="N1865" t="str">
        <f t="shared" si="117"/>
        <v>No</v>
      </c>
      <c r="O1865">
        <v>31.065000000000001</v>
      </c>
      <c r="P1865" t="str">
        <f t="shared" si="118"/>
        <v>Obesity</v>
      </c>
      <c r="Q1865">
        <v>4.2300000000000004</v>
      </c>
      <c r="R1865" t="str">
        <f t="shared" si="119"/>
        <v>Normal</v>
      </c>
      <c r="S1865" t="s">
        <v>2380</v>
      </c>
      <c r="T1865" t="s">
        <v>2380</v>
      </c>
      <c r="U1865">
        <v>0</v>
      </c>
    </row>
    <row r="1866" spans="1:21" x14ac:dyDescent="0.3">
      <c r="A1866" t="s">
        <v>504</v>
      </c>
      <c r="B1866">
        <v>26.51</v>
      </c>
      <c r="C1866">
        <v>6.17</v>
      </c>
      <c r="D1866" t="s">
        <v>2380</v>
      </c>
      <c r="E1866" t="s">
        <v>2380</v>
      </c>
      <c r="F1866" t="s">
        <v>2380</v>
      </c>
      <c r="G1866">
        <v>0</v>
      </c>
      <c r="H1866" t="s">
        <v>2380</v>
      </c>
      <c r="L1866" t="s">
        <v>504</v>
      </c>
      <c r="M1866" t="str">
        <f t="shared" si="116"/>
        <v>No</v>
      </c>
      <c r="N1866" t="str">
        <f t="shared" si="117"/>
        <v>No</v>
      </c>
      <c r="O1866">
        <v>26.51</v>
      </c>
      <c r="P1866" t="str">
        <f t="shared" si="118"/>
        <v>Over Weight</v>
      </c>
      <c r="Q1866">
        <v>6.17</v>
      </c>
      <c r="R1866" t="str">
        <f t="shared" si="119"/>
        <v>Prediabetes</v>
      </c>
      <c r="S1866" t="s">
        <v>2380</v>
      </c>
      <c r="T1866" t="s">
        <v>2380</v>
      </c>
      <c r="U1866">
        <v>0</v>
      </c>
    </row>
    <row r="1867" spans="1:21" x14ac:dyDescent="0.3">
      <c r="A1867" t="s">
        <v>503</v>
      </c>
      <c r="B1867">
        <v>28.88</v>
      </c>
      <c r="C1867">
        <v>4.96</v>
      </c>
      <c r="D1867" t="s">
        <v>2380</v>
      </c>
      <c r="E1867" t="s">
        <v>2380</v>
      </c>
      <c r="F1867" t="s">
        <v>2380</v>
      </c>
      <c r="G1867">
        <v>0</v>
      </c>
      <c r="H1867" t="s">
        <v>2380</v>
      </c>
      <c r="L1867" t="s">
        <v>503</v>
      </c>
      <c r="M1867" t="str">
        <f t="shared" si="116"/>
        <v>No</v>
      </c>
      <c r="N1867" t="str">
        <f t="shared" si="117"/>
        <v>No</v>
      </c>
      <c r="O1867">
        <v>28.88</v>
      </c>
      <c r="P1867" t="str">
        <f t="shared" si="118"/>
        <v>Over Weight</v>
      </c>
      <c r="Q1867">
        <v>4.96</v>
      </c>
      <c r="R1867" t="str">
        <f t="shared" si="119"/>
        <v>Normal</v>
      </c>
      <c r="S1867" t="s">
        <v>2380</v>
      </c>
      <c r="T1867" t="s">
        <v>2380</v>
      </c>
      <c r="U1867">
        <v>0</v>
      </c>
    </row>
    <row r="1868" spans="1:21" x14ac:dyDescent="0.3">
      <c r="A1868" t="s">
        <v>502</v>
      </c>
      <c r="B1868">
        <v>35.814999999999998</v>
      </c>
      <c r="C1868">
        <v>5.1100000000000003</v>
      </c>
      <c r="D1868" t="s">
        <v>2381</v>
      </c>
      <c r="E1868" t="s">
        <v>2380</v>
      </c>
      <c r="F1868" t="s">
        <v>2380</v>
      </c>
      <c r="G1868">
        <v>1</v>
      </c>
      <c r="H1868" t="s">
        <v>2380</v>
      </c>
      <c r="L1868" t="s">
        <v>502</v>
      </c>
      <c r="M1868" t="str">
        <f t="shared" si="116"/>
        <v>Yes</v>
      </c>
      <c r="N1868" t="str">
        <f t="shared" si="117"/>
        <v>No</v>
      </c>
      <c r="O1868">
        <v>35.814999999999998</v>
      </c>
      <c r="P1868" t="str">
        <f t="shared" si="118"/>
        <v>Obesity</v>
      </c>
      <c r="Q1868">
        <v>5.1100000000000003</v>
      </c>
      <c r="R1868" t="str">
        <f t="shared" si="119"/>
        <v>Normal</v>
      </c>
      <c r="S1868" t="s">
        <v>2380</v>
      </c>
      <c r="T1868" t="s">
        <v>2380</v>
      </c>
      <c r="U1868">
        <v>1</v>
      </c>
    </row>
    <row r="1869" spans="1:21" x14ac:dyDescent="0.3">
      <c r="A1869" t="s">
        <v>501</v>
      </c>
      <c r="B1869">
        <v>21.28</v>
      </c>
      <c r="C1869">
        <v>4.05</v>
      </c>
      <c r="D1869" t="s">
        <v>2380</v>
      </c>
      <c r="E1869" t="s">
        <v>2381</v>
      </c>
      <c r="F1869" t="s">
        <v>2380</v>
      </c>
      <c r="G1869">
        <v>1</v>
      </c>
      <c r="H1869" t="s">
        <v>2380</v>
      </c>
      <c r="L1869" t="s">
        <v>501</v>
      </c>
      <c r="M1869" t="str">
        <f t="shared" si="116"/>
        <v>No</v>
      </c>
      <c r="N1869" t="str">
        <f t="shared" si="117"/>
        <v>No</v>
      </c>
      <c r="O1869">
        <v>21.28</v>
      </c>
      <c r="P1869" t="str">
        <f t="shared" si="118"/>
        <v>Normal Weight</v>
      </c>
      <c r="Q1869">
        <v>4.05</v>
      </c>
      <c r="R1869" t="str">
        <f t="shared" si="119"/>
        <v>Normal</v>
      </c>
      <c r="S1869" t="s">
        <v>2381</v>
      </c>
      <c r="T1869" t="s">
        <v>2380</v>
      </c>
      <c r="U1869">
        <v>1</v>
      </c>
    </row>
    <row r="1870" spans="1:21" x14ac:dyDescent="0.3">
      <c r="A1870" t="s">
        <v>500</v>
      </c>
      <c r="B1870">
        <v>33.81</v>
      </c>
      <c r="C1870">
        <v>6.49</v>
      </c>
      <c r="D1870" t="s">
        <v>2380</v>
      </c>
      <c r="E1870" t="s">
        <v>2380</v>
      </c>
      <c r="F1870" t="s">
        <v>2382</v>
      </c>
      <c r="G1870">
        <v>1</v>
      </c>
      <c r="H1870" t="s">
        <v>2380</v>
      </c>
      <c r="L1870" t="s">
        <v>500</v>
      </c>
      <c r="M1870" t="str">
        <f t="shared" si="116"/>
        <v>No</v>
      </c>
      <c r="N1870" t="str">
        <f t="shared" si="117"/>
        <v>No</v>
      </c>
      <c r="O1870">
        <v>33.81</v>
      </c>
      <c r="P1870" t="str">
        <f t="shared" si="118"/>
        <v>Obesity</v>
      </c>
      <c r="Q1870">
        <v>6.49</v>
      </c>
      <c r="R1870" t="str">
        <f t="shared" si="119"/>
        <v>Prediabetes</v>
      </c>
      <c r="S1870" t="s">
        <v>2380</v>
      </c>
      <c r="T1870" t="s">
        <v>2382</v>
      </c>
      <c r="U1870">
        <v>1</v>
      </c>
    </row>
    <row r="1871" spans="1:21" x14ac:dyDescent="0.3">
      <c r="A1871" t="s">
        <v>499</v>
      </c>
      <c r="B1871">
        <v>44.22</v>
      </c>
      <c r="C1871">
        <v>4.1900000000000004</v>
      </c>
      <c r="D1871" t="s">
        <v>2380</v>
      </c>
      <c r="E1871" t="s">
        <v>2380</v>
      </c>
      <c r="F1871" t="s">
        <v>2380</v>
      </c>
      <c r="G1871">
        <v>1</v>
      </c>
      <c r="H1871" t="s">
        <v>2380</v>
      </c>
      <c r="L1871" t="s">
        <v>499</v>
      </c>
      <c r="M1871" t="str">
        <f t="shared" si="116"/>
        <v>No</v>
      </c>
      <c r="N1871" t="str">
        <f t="shared" si="117"/>
        <v>No</v>
      </c>
      <c r="O1871">
        <v>44.22</v>
      </c>
      <c r="P1871" t="str">
        <f t="shared" si="118"/>
        <v>Obesity</v>
      </c>
      <c r="Q1871">
        <v>4.1900000000000004</v>
      </c>
      <c r="R1871" t="str">
        <f t="shared" si="119"/>
        <v>Normal</v>
      </c>
      <c r="S1871" t="s">
        <v>2380</v>
      </c>
      <c r="T1871" t="s">
        <v>2380</v>
      </c>
      <c r="U1871">
        <v>1</v>
      </c>
    </row>
    <row r="1872" spans="1:21" x14ac:dyDescent="0.3">
      <c r="A1872" t="s">
        <v>498</v>
      </c>
      <c r="B1872">
        <v>15.46</v>
      </c>
      <c r="C1872">
        <v>4.99</v>
      </c>
      <c r="D1872" t="s">
        <v>2381</v>
      </c>
      <c r="E1872" t="s">
        <v>2380</v>
      </c>
      <c r="F1872" t="s">
        <v>2382</v>
      </c>
      <c r="G1872">
        <v>1</v>
      </c>
      <c r="H1872" t="s">
        <v>2380</v>
      </c>
      <c r="L1872" t="s">
        <v>498</v>
      </c>
      <c r="M1872" t="str">
        <f t="shared" si="116"/>
        <v>Yes</v>
      </c>
      <c r="N1872" t="str">
        <f t="shared" si="117"/>
        <v>No</v>
      </c>
      <c r="O1872">
        <v>15.46</v>
      </c>
      <c r="P1872" t="str">
        <f t="shared" si="118"/>
        <v>Under Weight</v>
      </c>
      <c r="Q1872">
        <v>4.99</v>
      </c>
      <c r="R1872" t="str">
        <f t="shared" si="119"/>
        <v>Normal</v>
      </c>
      <c r="S1872" t="s">
        <v>2380</v>
      </c>
      <c r="T1872" t="s">
        <v>2382</v>
      </c>
      <c r="U1872">
        <v>1</v>
      </c>
    </row>
    <row r="1873" spans="1:21" x14ac:dyDescent="0.3">
      <c r="A1873" t="s">
        <v>497</v>
      </c>
      <c r="B1873">
        <v>30.3</v>
      </c>
      <c r="C1873">
        <v>4.7699999999999996</v>
      </c>
      <c r="D1873" t="s">
        <v>2381</v>
      </c>
      <c r="E1873" t="s">
        <v>2380</v>
      </c>
      <c r="F1873" t="s">
        <v>2380</v>
      </c>
      <c r="G1873">
        <v>1</v>
      </c>
      <c r="H1873" t="s">
        <v>2380</v>
      </c>
      <c r="L1873" t="s">
        <v>497</v>
      </c>
      <c r="M1873" t="str">
        <f t="shared" si="116"/>
        <v>Yes</v>
      </c>
      <c r="N1873" t="str">
        <f t="shared" si="117"/>
        <v>No</v>
      </c>
      <c r="O1873">
        <v>30.3</v>
      </c>
      <c r="P1873" t="str">
        <f t="shared" si="118"/>
        <v>Obesity</v>
      </c>
      <c r="Q1873">
        <v>4.7699999999999996</v>
      </c>
      <c r="R1873" t="str">
        <f t="shared" si="119"/>
        <v>Normal</v>
      </c>
      <c r="S1873" t="s">
        <v>2380</v>
      </c>
      <c r="T1873" t="s">
        <v>2380</v>
      </c>
      <c r="U1873">
        <v>1</v>
      </c>
    </row>
    <row r="1874" spans="1:21" x14ac:dyDescent="0.3">
      <c r="A1874" t="s">
        <v>496</v>
      </c>
      <c r="B1874">
        <v>16.670000000000002</v>
      </c>
      <c r="C1874">
        <v>5.46</v>
      </c>
      <c r="D1874" t="s">
        <v>2380</v>
      </c>
      <c r="E1874" t="s">
        <v>2380</v>
      </c>
      <c r="F1874" t="s">
        <v>2380</v>
      </c>
      <c r="G1874">
        <v>0</v>
      </c>
      <c r="H1874" t="s">
        <v>2380</v>
      </c>
      <c r="L1874" t="s">
        <v>496</v>
      </c>
      <c r="M1874" t="str">
        <f t="shared" si="116"/>
        <v>No</v>
      </c>
      <c r="N1874" t="str">
        <f t="shared" si="117"/>
        <v>No</v>
      </c>
      <c r="O1874">
        <v>16.670000000000002</v>
      </c>
      <c r="P1874" t="str">
        <f t="shared" si="118"/>
        <v>Under Weight</v>
      </c>
      <c r="Q1874">
        <v>5.46</v>
      </c>
      <c r="R1874" t="str">
        <f t="shared" si="119"/>
        <v>Normal</v>
      </c>
      <c r="S1874" t="s">
        <v>2380</v>
      </c>
      <c r="T1874" t="s">
        <v>2380</v>
      </c>
      <c r="U1874">
        <v>0</v>
      </c>
    </row>
    <row r="1875" spans="1:21" x14ac:dyDescent="0.3">
      <c r="A1875" t="s">
        <v>495</v>
      </c>
      <c r="B1875">
        <v>28.594999999999999</v>
      </c>
      <c r="C1875">
        <v>5.43</v>
      </c>
      <c r="D1875" t="s">
        <v>2380</v>
      </c>
      <c r="E1875" t="s">
        <v>2380</v>
      </c>
      <c r="F1875" t="s">
        <v>2380</v>
      </c>
      <c r="G1875">
        <v>0</v>
      </c>
      <c r="H1875" t="s">
        <v>2380</v>
      </c>
      <c r="L1875" t="s">
        <v>495</v>
      </c>
      <c r="M1875" t="str">
        <f t="shared" si="116"/>
        <v>No</v>
      </c>
      <c r="N1875" t="str">
        <f t="shared" si="117"/>
        <v>No</v>
      </c>
      <c r="O1875">
        <v>28.594999999999999</v>
      </c>
      <c r="P1875" t="str">
        <f t="shared" si="118"/>
        <v>Over Weight</v>
      </c>
      <c r="Q1875">
        <v>5.43</v>
      </c>
      <c r="R1875" t="str">
        <f t="shared" si="119"/>
        <v>Normal</v>
      </c>
      <c r="S1875" t="s">
        <v>2380</v>
      </c>
      <c r="T1875" t="s">
        <v>2380</v>
      </c>
      <c r="U1875">
        <v>0</v>
      </c>
    </row>
    <row r="1876" spans="1:21" x14ac:dyDescent="0.3">
      <c r="A1876" t="s">
        <v>494</v>
      </c>
      <c r="B1876">
        <v>25.934999999999999</v>
      </c>
      <c r="C1876">
        <v>4.29</v>
      </c>
      <c r="D1876" t="s">
        <v>2380</v>
      </c>
      <c r="E1876" t="s">
        <v>2380</v>
      </c>
      <c r="F1876" t="s">
        <v>2380</v>
      </c>
      <c r="G1876">
        <v>0</v>
      </c>
      <c r="H1876" t="s">
        <v>2380</v>
      </c>
      <c r="L1876" t="s">
        <v>494</v>
      </c>
      <c r="M1876" t="str">
        <f t="shared" si="116"/>
        <v>No</v>
      </c>
      <c r="N1876" t="str">
        <f t="shared" si="117"/>
        <v>No</v>
      </c>
      <c r="O1876">
        <v>25.934999999999999</v>
      </c>
      <c r="P1876" t="str">
        <f t="shared" si="118"/>
        <v>Over Weight</v>
      </c>
      <c r="Q1876">
        <v>4.29</v>
      </c>
      <c r="R1876" t="str">
        <f t="shared" si="119"/>
        <v>Normal</v>
      </c>
      <c r="S1876" t="s">
        <v>2380</v>
      </c>
      <c r="T1876" t="s">
        <v>2380</v>
      </c>
      <c r="U1876">
        <v>0</v>
      </c>
    </row>
    <row r="1877" spans="1:21" x14ac:dyDescent="0.3">
      <c r="A1877" t="s">
        <v>493</v>
      </c>
      <c r="B1877">
        <v>27.645</v>
      </c>
      <c r="C1877">
        <v>5.25</v>
      </c>
      <c r="D1877" t="s">
        <v>2380</v>
      </c>
      <c r="E1877" t="s">
        <v>2380</v>
      </c>
      <c r="F1877" t="s">
        <v>2380</v>
      </c>
      <c r="G1877">
        <v>1</v>
      </c>
      <c r="H1877" t="s">
        <v>2380</v>
      </c>
      <c r="L1877" t="s">
        <v>493</v>
      </c>
      <c r="M1877" t="str">
        <f t="shared" si="116"/>
        <v>No</v>
      </c>
      <c r="N1877" t="str">
        <f t="shared" si="117"/>
        <v>No</v>
      </c>
      <c r="O1877">
        <v>27.645</v>
      </c>
      <c r="P1877" t="str">
        <f t="shared" si="118"/>
        <v>Over Weight</v>
      </c>
      <c r="Q1877">
        <v>5.25</v>
      </c>
      <c r="R1877" t="str">
        <f t="shared" si="119"/>
        <v>Normal</v>
      </c>
      <c r="S1877" t="s">
        <v>2380</v>
      </c>
      <c r="T1877" t="s">
        <v>2380</v>
      </c>
      <c r="U1877">
        <v>1</v>
      </c>
    </row>
    <row r="1878" spans="1:21" x14ac:dyDescent="0.3">
      <c r="A1878" t="s">
        <v>492</v>
      </c>
      <c r="B1878">
        <v>30.1</v>
      </c>
      <c r="C1878">
        <v>4.04</v>
      </c>
      <c r="D1878" t="s">
        <v>2380</v>
      </c>
      <c r="E1878" t="s">
        <v>2380</v>
      </c>
      <c r="F1878" t="s">
        <v>2380</v>
      </c>
      <c r="G1878">
        <v>1</v>
      </c>
      <c r="H1878" t="s">
        <v>2380</v>
      </c>
      <c r="L1878" t="s">
        <v>492</v>
      </c>
      <c r="M1878" t="str">
        <f t="shared" si="116"/>
        <v>No</v>
      </c>
      <c r="N1878" t="str">
        <f t="shared" si="117"/>
        <v>No</v>
      </c>
      <c r="O1878">
        <v>30.1</v>
      </c>
      <c r="P1878" t="str">
        <f t="shared" si="118"/>
        <v>Obesity</v>
      </c>
      <c r="Q1878">
        <v>4.04</v>
      </c>
      <c r="R1878" t="str">
        <f t="shared" si="119"/>
        <v>Normal</v>
      </c>
      <c r="S1878" t="s">
        <v>2380</v>
      </c>
      <c r="T1878" t="s">
        <v>2380</v>
      </c>
      <c r="U1878">
        <v>1</v>
      </c>
    </row>
    <row r="1879" spans="1:21" x14ac:dyDescent="0.3">
      <c r="A1879" t="s">
        <v>491</v>
      </c>
      <c r="B1879">
        <v>26.79</v>
      </c>
      <c r="C1879">
        <v>5</v>
      </c>
      <c r="D1879" t="s">
        <v>2381</v>
      </c>
      <c r="E1879" t="s">
        <v>2380</v>
      </c>
      <c r="F1879" t="s">
        <v>2382</v>
      </c>
      <c r="G1879">
        <v>1</v>
      </c>
      <c r="H1879" t="s">
        <v>2380</v>
      </c>
      <c r="L1879" t="s">
        <v>491</v>
      </c>
      <c r="M1879" t="str">
        <f t="shared" si="116"/>
        <v>Yes</v>
      </c>
      <c r="N1879" t="str">
        <f t="shared" si="117"/>
        <v>No</v>
      </c>
      <c r="O1879">
        <v>26.79</v>
      </c>
      <c r="P1879" t="str">
        <f t="shared" si="118"/>
        <v>Over Weight</v>
      </c>
      <c r="Q1879">
        <v>5</v>
      </c>
      <c r="R1879" t="str">
        <f t="shared" si="119"/>
        <v>Normal</v>
      </c>
      <c r="S1879" t="s">
        <v>2380</v>
      </c>
      <c r="T1879" t="s">
        <v>2382</v>
      </c>
      <c r="U1879">
        <v>1</v>
      </c>
    </row>
    <row r="1880" spans="1:21" x14ac:dyDescent="0.3">
      <c r="A1880" t="s">
        <v>490</v>
      </c>
      <c r="B1880">
        <v>27.1</v>
      </c>
      <c r="C1880">
        <v>4.01</v>
      </c>
      <c r="D1880" t="s">
        <v>2381</v>
      </c>
      <c r="E1880" t="s">
        <v>2380</v>
      </c>
      <c r="F1880" t="s">
        <v>2380</v>
      </c>
      <c r="G1880">
        <v>1</v>
      </c>
      <c r="H1880" t="s">
        <v>2380</v>
      </c>
      <c r="L1880" t="s">
        <v>490</v>
      </c>
      <c r="M1880" t="str">
        <f t="shared" si="116"/>
        <v>Yes</v>
      </c>
      <c r="N1880" t="str">
        <f t="shared" si="117"/>
        <v>No</v>
      </c>
      <c r="O1880">
        <v>27.1</v>
      </c>
      <c r="P1880" t="str">
        <f t="shared" si="118"/>
        <v>Over Weight</v>
      </c>
      <c r="Q1880">
        <v>4.01</v>
      </c>
      <c r="R1880" t="str">
        <f t="shared" si="119"/>
        <v>Normal</v>
      </c>
      <c r="S1880" t="s">
        <v>2380</v>
      </c>
      <c r="T1880" t="s">
        <v>2380</v>
      </c>
      <c r="U1880">
        <v>1</v>
      </c>
    </row>
    <row r="1881" spans="1:21" x14ac:dyDescent="0.3">
      <c r="A1881" t="s">
        <v>489</v>
      </c>
      <c r="B1881">
        <v>24.31</v>
      </c>
      <c r="C1881">
        <v>5.4</v>
      </c>
      <c r="D1881" t="s">
        <v>2380</v>
      </c>
      <c r="E1881" t="s">
        <v>2380</v>
      </c>
      <c r="F1881" t="s">
        <v>2380</v>
      </c>
      <c r="G1881">
        <v>0</v>
      </c>
      <c r="H1881" t="s">
        <v>2380</v>
      </c>
      <c r="L1881" t="s">
        <v>489</v>
      </c>
      <c r="M1881" t="str">
        <f t="shared" si="116"/>
        <v>No</v>
      </c>
      <c r="N1881" t="str">
        <f t="shared" si="117"/>
        <v>No</v>
      </c>
      <c r="O1881">
        <v>24.31</v>
      </c>
      <c r="P1881" t="str">
        <f t="shared" si="118"/>
        <v>Normal Weight</v>
      </c>
      <c r="Q1881">
        <v>5.4</v>
      </c>
      <c r="R1881" t="str">
        <f t="shared" si="119"/>
        <v>Normal</v>
      </c>
      <c r="S1881" t="s">
        <v>2380</v>
      </c>
      <c r="T1881" t="s">
        <v>2380</v>
      </c>
      <c r="U1881">
        <v>0</v>
      </c>
    </row>
    <row r="1882" spans="1:21" x14ac:dyDescent="0.3">
      <c r="A1882" t="s">
        <v>488</v>
      </c>
      <c r="B1882">
        <v>15.53</v>
      </c>
      <c r="C1882">
        <v>5.81</v>
      </c>
      <c r="D1882" t="s">
        <v>2380</v>
      </c>
      <c r="E1882" t="s">
        <v>2380</v>
      </c>
      <c r="F1882" t="s">
        <v>2380</v>
      </c>
      <c r="G1882">
        <v>1</v>
      </c>
      <c r="H1882" t="s">
        <v>2380</v>
      </c>
      <c r="L1882" t="s">
        <v>488</v>
      </c>
      <c r="M1882" t="str">
        <f t="shared" si="116"/>
        <v>No</v>
      </c>
      <c r="N1882" t="str">
        <f t="shared" si="117"/>
        <v>No</v>
      </c>
      <c r="O1882">
        <v>15.53</v>
      </c>
      <c r="P1882" t="str">
        <f t="shared" si="118"/>
        <v>Under Weight</v>
      </c>
      <c r="Q1882">
        <v>5.81</v>
      </c>
      <c r="R1882" t="str">
        <f t="shared" si="119"/>
        <v>Prediabetes</v>
      </c>
      <c r="S1882" t="s">
        <v>2380</v>
      </c>
      <c r="T1882" t="s">
        <v>2380</v>
      </c>
      <c r="U1882">
        <v>1</v>
      </c>
    </row>
    <row r="1883" spans="1:21" x14ac:dyDescent="0.3">
      <c r="A1883" t="s">
        <v>487</v>
      </c>
      <c r="B1883">
        <v>30.7</v>
      </c>
      <c r="C1883">
        <v>5.82</v>
      </c>
      <c r="D1883" t="s">
        <v>2380</v>
      </c>
      <c r="E1883" t="s">
        <v>2380</v>
      </c>
      <c r="F1883" t="s">
        <v>2380</v>
      </c>
      <c r="G1883">
        <v>1</v>
      </c>
      <c r="H1883" t="s">
        <v>2380</v>
      </c>
      <c r="L1883" t="s">
        <v>487</v>
      </c>
      <c r="M1883" t="str">
        <f t="shared" si="116"/>
        <v>No</v>
      </c>
      <c r="N1883" t="str">
        <f t="shared" si="117"/>
        <v>No</v>
      </c>
      <c r="O1883">
        <v>30.7</v>
      </c>
      <c r="P1883" t="str">
        <f t="shared" si="118"/>
        <v>Obesity</v>
      </c>
      <c r="Q1883">
        <v>5.82</v>
      </c>
      <c r="R1883" t="str">
        <f t="shared" si="119"/>
        <v>Prediabetes</v>
      </c>
      <c r="S1883" t="s">
        <v>2380</v>
      </c>
      <c r="T1883" t="s">
        <v>2380</v>
      </c>
      <c r="U1883">
        <v>1</v>
      </c>
    </row>
    <row r="1884" spans="1:21" x14ac:dyDescent="0.3">
      <c r="A1884" t="s">
        <v>486</v>
      </c>
      <c r="B1884">
        <v>33.33</v>
      </c>
      <c r="C1884">
        <v>4.82</v>
      </c>
      <c r="D1884" t="s">
        <v>2380</v>
      </c>
      <c r="E1884" t="s">
        <v>2380</v>
      </c>
      <c r="F1884" t="s">
        <v>2380</v>
      </c>
      <c r="G1884">
        <v>1</v>
      </c>
      <c r="H1884" t="s">
        <v>2380</v>
      </c>
      <c r="L1884" t="s">
        <v>486</v>
      </c>
      <c r="M1884" t="str">
        <f t="shared" si="116"/>
        <v>No</v>
      </c>
      <c r="N1884" t="str">
        <f t="shared" si="117"/>
        <v>No</v>
      </c>
      <c r="O1884">
        <v>33.33</v>
      </c>
      <c r="P1884" t="str">
        <f t="shared" si="118"/>
        <v>Obesity</v>
      </c>
      <c r="Q1884">
        <v>4.82</v>
      </c>
      <c r="R1884" t="str">
        <f t="shared" si="119"/>
        <v>Normal</v>
      </c>
      <c r="S1884" t="s">
        <v>2380</v>
      </c>
      <c r="T1884" t="s">
        <v>2380</v>
      </c>
      <c r="U1884">
        <v>1</v>
      </c>
    </row>
    <row r="1885" spans="1:21" x14ac:dyDescent="0.3">
      <c r="A1885" t="s">
        <v>485</v>
      </c>
      <c r="B1885">
        <v>32.4</v>
      </c>
      <c r="C1885">
        <v>5.08</v>
      </c>
      <c r="D1885" t="s">
        <v>2380</v>
      </c>
      <c r="E1885" t="s">
        <v>2380</v>
      </c>
      <c r="F1885" t="s">
        <v>2380</v>
      </c>
      <c r="G1885">
        <v>1</v>
      </c>
      <c r="H1885" t="s">
        <v>2380</v>
      </c>
      <c r="L1885" t="s">
        <v>485</v>
      </c>
      <c r="M1885" t="str">
        <f t="shared" si="116"/>
        <v>No</v>
      </c>
      <c r="N1885" t="str">
        <f t="shared" si="117"/>
        <v>No</v>
      </c>
      <c r="O1885">
        <v>32.4</v>
      </c>
      <c r="P1885" t="str">
        <f t="shared" si="118"/>
        <v>Obesity</v>
      </c>
      <c r="Q1885">
        <v>5.08</v>
      </c>
      <c r="R1885" t="str">
        <f t="shared" si="119"/>
        <v>Normal</v>
      </c>
      <c r="S1885" t="s">
        <v>2380</v>
      </c>
      <c r="T1885" t="s">
        <v>2380</v>
      </c>
      <c r="U1885">
        <v>1</v>
      </c>
    </row>
    <row r="1886" spans="1:21" x14ac:dyDescent="0.3">
      <c r="A1886" t="s">
        <v>484</v>
      </c>
      <c r="B1886">
        <v>27.93</v>
      </c>
      <c r="C1886">
        <v>5.59</v>
      </c>
      <c r="D1886" t="s">
        <v>2380</v>
      </c>
      <c r="E1886" t="s">
        <v>2380</v>
      </c>
      <c r="F1886" t="s">
        <v>2380</v>
      </c>
      <c r="G1886">
        <v>1</v>
      </c>
      <c r="H1886" t="s">
        <v>2380</v>
      </c>
      <c r="L1886" t="s">
        <v>484</v>
      </c>
      <c r="M1886" t="str">
        <f t="shared" si="116"/>
        <v>No</v>
      </c>
      <c r="N1886" t="str">
        <f t="shared" si="117"/>
        <v>No</v>
      </c>
      <c r="O1886">
        <v>27.93</v>
      </c>
      <c r="P1886" t="str">
        <f t="shared" si="118"/>
        <v>Over Weight</v>
      </c>
      <c r="Q1886">
        <v>5.59</v>
      </c>
      <c r="R1886" t="str">
        <f t="shared" si="119"/>
        <v>Normal</v>
      </c>
      <c r="S1886" t="s">
        <v>2380</v>
      </c>
      <c r="T1886" t="s">
        <v>2380</v>
      </c>
      <c r="U1886">
        <v>1</v>
      </c>
    </row>
    <row r="1887" spans="1:21" x14ac:dyDescent="0.3">
      <c r="A1887" t="s">
        <v>483</v>
      </c>
      <c r="B1887">
        <v>21.754999999999999</v>
      </c>
      <c r="C1887">
        <v>5.12</v>
      </c>
      <c r="D1887" t="s">
        <v>2380</v>
      </c>
      <c r="E1887" t="s">
        <v>2380</v>
      </c>
      <c r="F1887" t="s">
        <v>2380</v>
      </c>
      <c r="G1887">
        <v>0</v>
      </c>
      <c r="H1887" t="s">
        <v>2380</v>
      </c>
      <c r="L1887" t="s">
        <v>483</v>
      </c>
      <c r="M1887" t="str">
        <f t="shared" si="116"/>
        <v>No</v>
      </c>
      <c r="N1887" t="str">
        <f t="shared" si="117"/>
        <v>No</v>
      </c>
      <c r="O1887">
        <v>21.754999999999999</v>
      </c>
      <c r="P1887" t="str">
        <f t="shared" si="118"/>
        <v>Normal Weight</v>
      </c>
      <c r="Q1887">
        <v>5.12</v>
      </c>
      <c r="R1887" t="str">
        <f t="shared" si="119"/>
        <v>Normal</v>
      </c>
      <c r="S1887" t="s">
        <v>2380</v>
      </c>
      <c r="T1887" t="s">
        <v>2380</v>
      </c>
      <c r="U1887">
        <v>0</v>
      </c>
    </row>
    <row r="1888" spans="1:21" x14ac:dyDescent="0.3">
      <c r="A1888" t="s">
        <v>482</v>
      </c>
      <c r="B1888">
        <v>25.934999999999999</v>
      </c>
      <c r="C1888">
        <v>4.95</v>
      </c>
      <c r="D1888" t="s">
        <v>2380</v>
      </c>
      <c r="E1888" t="s">
        <v>2380</v>
      </c>
      <c r="F1888" t="s">
        <v>2380</v>
      </c>
      <c r="G1888">
        <v>0</v>
      </c>
      <c r="H1888" t="s">
        <v>2380</v>
      </c>
      <c r="L1888" t="s">
        <v>482</v>
      </c>
      <c r="M1888" t="str">
        <f t="shared" si="116"/>
        <v>No</v>
      </c>
      <c r="N1888" t="str">
        <f t="shared" si="117"/>
        <v>No</v>
      </c>
      <c r="O1888">
        <v>25.934999999999999</v>
      </c>
      <c r="P1888" t="str">
        <f t="shared" si="118"/>
        <v>Over Weight</v>
      </c>
      <c r="Q1888">
        <v>4.95</v>
      </c>
      <c r="R1888" t="str">
        <f t="shared" si="119"/>
        <v>Normal</v>
      </c>
      <c r="S1888" t="s">
        <v>2380</v>
      </c>
      <c r="T1888" t="s">
        <v>2380</v>
      </c>
      <c r="U1888">
        <v>0</v>
      </c>
    </row>
    <row r="1889" spans="1:21" x14ac:dyDescent="0.3">
      <c r="A1889" t="s">
        <v>481</v>
      </c>
      <c r="B1889">
        <v>31.5</v>
      </c>
      <c r="C1889">
        <v>6.16</v>
      </c>
      <c r="D1889" t="s">
        <v>2380</v>
      </c>
      <c r="E1889" t="s">
        <v>2380</v>
      </c>
      <c r="F1889" t="s">
        <v>2380</v>
      </c>
      <c r="G1889">
        <v>0</v>
      </c>
      <c r="H1889" t="s">
        <v>2380</v>
      </c>
      <c r="L1889" t="s">
        <v>481</v>
      </c>
      <c r="M1889" t="str">
        <f t="shared" si="116"/>
        <v>No</v>
      </c>
      <c r="N1889" t="str">
        <f t="shared" si="117"/>
        <v>No</v>
      </c>
      <c r="O1889">
        <v>31.5</v>
      </c>
      <c r="P1889" t="str">
        <f t="shared" si="118"/>
        <v>Obesity</v>
      </c>
      <c r="Q1889">
        <v>6.16</v>
      </c>
      <c r="R1889" t="str">
        <f t="shared" si="119"/>
        <v>Prediabetes</v>
      </c>
      <c r="S1889" t="s">
        <v>2380</v>
      </c>
      <c r="T1889" t="s">
        <v>2380</v>
      </c>
      <c r="U1889">
        <v>0</v>
      </c>
    </row>
    <row r="1890" spans="1:21" x14ac:dyDescent="0.3">
      <c r="A1890" t="s">
        <v>480</v>
      </c>
      <c r="B1890">
        <v>30.03</v>
      </c>
      <c r="C1890">
        <v>6.41</v>
      </c>
      <c r="D1890" t="s">
        <v>2380</v>
      </c>
      <c r="E1890" t="s">
        <v>2380</v>
      </c>
      <c r="F1890" t="s">
        <v>2380</v>
      </c>
      <c r="G1890">
        <v>0</v>
      </c>
      <c r="H1890" t="s">
        <v>2380</v>
      </c>
      <c r="L1890" t="s">
        <v>480</v>
      </c>
      <c r="M1890" t="str">
        <f t="shared" si="116"/>
        <v>No</v>
      </c>
      <c r="N1890" t="str">
        <f t="shared" si="117"/>
        <v>No</v>
      </c>
      <c r="O1890">
        <v>30.03</v>
      </c>
      <c r="P1890" t="str">
        <f t="shared" si="118"/>
        <v>Obesity</v>
      </c>
      <c r="Q1890">
        <v>6.41</v>
      </c>
      <c r="R1890" t="str">
        <f t="shared" si="119"/>
        <v>Prediabetes</v>
      </c>
      <c r="S1890" t="s">
        <v>2380</v>
      </c>
      <c r="T1890" t="s">
        <v>2380</v>
      </c>
      <c r="U1890">
        <v>0</v>
      </c>
    </row>
    <row r="1891" spans="1:21" x14ac:dyDescent="0.3">
      <c r="A1891" t="s">
        <v>479</v>
      </c>
      <c r="B1891">
        <v>33.479999999999997</v>
      </c>
      <c r="C1891">
        <v>8.94</v>
      </c>
      <c r="D1891" t="s">
        <v>2380</v>
      </c>
      <c r="E1891" t="s">
        <v>2380</v>
      </c>
      <c r="F1891" t="s">
        <v>2380</v>
      </c>
      <c r="G1891">
        <v>0</v>
      </c>
      <c r="H1891" t="s">
        <v>2380</v>
      </c>
      <c r="L1891" t="s">
        <v>479</v>
      </c>
      <c r="M1891" t="str">
        <f t="shared" si="116"/>
        <v>No</v>
      </c>
      <c r="N1891" t="str">
        <f t="shared" si="117"/>
        <v>No</v>
      </c>
      <c r="O1891">
        <v>33.479999999999997</v>
      </c>
      <c r="P1891" t="str">
        <f t="shared" si="118"/>
        <v>Obesity</v>
      </c>
      <c r="Q1891">
        <v>8.94</v>
      </c>
      <c r="R1891" t="str">
        <f t="shared" si="119"/>
        <v>Diabetes</v>
      </c>
      <c r="S1891" t="s">
        <v>2380</v>
      </c>
      <c r="T1891" t="s">
        <v>2380</v>
      </c>
      <c r="U1891">
        <v>0</v>
      </c>
    </row>
    <row r="1892" spans="1:21" x14ac:dyDescent="0.3">
      <c r="A1892" t="s">
        <v>478</v>
      </c>
      <c r="B1892">
        <v>16.510000000000002</v>
      </c>
      <c r="C1892">
        <v>4.42</v>
      </c>
      <c r="D1892" t="s">
        <v>2381</v>
      </c>
      <c r="E1892" t="s">
        <v>2380</v>
      </c>
      <c r="F1892" t="s">
        <v>2382</v>
      </c>
      <c r="G1892">
        <v>1</v>
      </c>
      <c r="H1892" t="s">
        <v>2380</v>
      </c>
      <c r="L1892" t="s">
        <v>478</v>
      </c>
      <c r="M1892" t="str">
        <f t="shared" si="116"/>
        <v>Yes</v>
      </c>
      <c r="N1892" t="str">
        <f t="shared" si="117"/>
        <v>No</v>
      </c>
      <c r="O1892">
        <v>16.510000000000002</v>
      </c>
      <c r="P1892" t="str">
        <f t="shared" si="118"/>
        <v>Under Weight</v>
      </c>
      <c r="Q1892">
        <v>4.42</v>
      </c>
      <c r="R1892" t="str">
        <f t="shared" si="119"/>
        <v>Normal</v>
      </c>
      <c r="S1892" t="s">
        <v>2380</v>
      </c>
      <c r="T1892" t="s">
        <v>2382</v>
      </c>
      <c r="U1892">
        <v>1</v>
      </c>
    </row>
    <row r="1893" spans="1:21" x14ac:dyDescent="0.3">
      <c r="A1893" t="s">
        <v>477</v>
      </c>
      <c r="B1893">
        <v>33.155000000000001</v>
      </c>
      <c r="C1893">
        <v>5.3</v>
      </c>
      <c r="D1893" t="s">
        <v>2381</v>
      </c>
      <c r="E1893" t="s">
        <v>2380</v>
      </c>
      <c r="F1893" t="s">
        <v>2380</v>
      </c>
      <c r="G1893">
        <v>1</v>
      </c>
      <c r="H1893" t="s">
        <v>2380</v>
      </c>
      <c r="L1893" t="s">
        <v>477</v>
      </c>
      <c r="M1893" t="str">
        <f t="shared" si="116"/>
        <v>Yes</v>
      </c>
      <c r="N1893" t="str">
        <f t="shared" si="117"/>
        <v>No</v>
      </c>
      <c r="O1893">
        <v>33.155000000000001</v>
      </c>
      <c r="P1893" t="str">
        <f t="shared" si="118"/>
        <v>Obesity</v>
      </c>
      <c r="Q1893">
        <v>5.3</v>
      </c>
      <c r="R1893" t="str">
        <f t="shared" si="119"/>
        <v>Normal</v>
      </c>
      <c r="S1893" t="s">
        <v>2380</v>
      </c>
      <c r="T1893" t="s">
        <v>2380</v>
      </c>
      <c r="U1893">
        <v>1</v>
      </c>
    </row>
    <row r="1894" spans="1:21" x14ac:dyDescent="0.3">
      <c r="A1894" t="s">
        <v>476</v>
      </c>
      <c r="B1894">
        <v>37.29</v>
      </c>
      <c r="C1894">
        <v>4.6399999999999997</v>
      </c>
      <c r="D1894" t="s">
        <v>2380</v>
      </c>
      <c r="E1894" t="s">
        <v>2380</v>
      </c>
      <c r="F1894" t="s">
        <v>2382</v>
      </c>
      <c r="G1894">
        <v>1</v>
      </c>
      <c r="H1894" t="s">
        <v>2380</v>
      </c>
      <c r="L1894" t="s">
        <v>476</v>
      </c>
      <c r="M1894" t="str">
        <f t="shared" si="116"/>
        <v>No</v>
      </c>
      <c r="N1894" t="str">
        <f t="shared" si="117"/>
        <v>No</v>
      </c>
      <c r="O1894">
        <v>37.29</v>
      </c>
      <c r="P1894" t="str">
        <f t="shared" si="118"/>
        <v>Obesity</v>
      </c>
      <c r="Q1894">
        <v>4.6399999999999997</v>
      </c>
      <c r="R1894" t="str">
        <f t="shared" si="119"/>
        <v>Normal</v>
      </c>
      <c r="S1894" t="s">
        <v>2380</v>
      </c>
      <c r="T1894" t="s">
        <v>2382</v>
      </c>
      <c r="U1894">
        <v>1</v>
      </c>
    </row>
    <row r="1895" spans="1:21" x14ac:dyDescent="0.3">
      <c r="A1895" t="s">
        <v>475</v>
      </c>
      <c r="B1895">
        <v>20.23</v>
      </c>
      <c r="C1895">
        <v>6.16</v>
      </c>
      <c r="D1895" t="s">
        <v>2381</v>
      </c>
      <c r="E1895" t="s">
        <v>2380</v>
      </c>
      <c r="F1895" t="s">
        <v>2380</v>
      </c>
      <c r="G1895">
        <v>1</v>
      </c>
      <c r="H1895" t="s">
        <v>2380</v>
      </c>
      <c r="L1895" t="s">
        <v>475</v>
      </c>
      <c r="M1895" t="str">
        <f t="shared" si="116"/>
        <v>Yes</v>
      </c>
      <c r="N1895" t="str">
        <f t="shared" si="117"/>
        <v>No</v>
      </c>
      <c r="O1895">
        <v>20.23</v>
      </c>
      <c r="P1895" t="str">
        <f t="shared" si="118"/>
        <v>Normal Weight</v>
      </c>
      <c r="Q1895">
        <v>6.16</v>
      </c>
      <c r="R1895" t="str">
        <f t="shared" si="119"/>
        <v>Prediabetes</v>
      </c>
      <c r="S1895" t="s">
        <v>2380</v>
      </c>
      <c r="T1895" t="s">
        <v>2380</v>
      </c>
      <c r="U1895">
        <v>1</v>
      </c>
    </row>
    <row r="1896" spans="1:21" x14ac:dyDescent="0.3">
      <c r="A1896" t="s">
        <v>474</v>
      </c>
      <c r="B1896">
        <v>28.975000000000001</v>
      </c>
      <c r="C1896">
        <v>4.12</v>
      </c>
      <c r="D1896" t="s">
        <v>2380</v>
      </c>
      <c r="E1896" t="s">
        <v>2380</v>
      </c>
      <c r="F1896" t="s">
        <v>2382</v>
      </c>
      <c r="G1896">
        <v>1</v>
      </c>
      <c r="H1896" t="s">
        <v>2380</v>
      </c>
      <c r="L1896" t="s">
        <v>474</v>
      </c>
      <c r="M1896" t="str">
        <f t="shared" si="116"/>
        <v>No</v>
      </c>
      <c r="N1896" t="str">
        <f t="shared" si="117"/>
        <v>No</v>
      </c>
      <c r="O1896">
        <v>28.975000000000001</v>
      </c>
      <c r="P1896" t="str">
        <f t="shared" si="118"/>
        <v>Over Weight</v>
      </c>
      <c r="Q1896">
        <v>4.12</v>
      </c>
      <c r="R1896" t="str">
        <f t="shared" si="119"/>
        <v>Normal</v>
      </c>
      <c r="S1896" t="s">
        <v>2380</v>
      </c>
      <c r="T1896" t="s">
        <v>2382</v>
      </c>
      <c r="U1896">
        <v>1</v>
      </c>
    </row>
    <row r="1897" spans="1:21" x14ac:dyDescent="0.3">
      <c r="A1897" t="s">
        <v>473</v>
      </c>
      <c r="B1897">
        <v>16.420000000000002</v>
      </c>
      <c r="C1897">
        <v>5.77</v>
      </c>
      <c r="D1897" t="s">
        <v>2381</v>
      </c>
      <c r="E1897" t="s">
        <v>2380</v>
      </c>
      <c r="F1897" t="s">
        <v>2382</v>
      </c>
      <c r="G1897">
        <v>1</v>
      </c>
      <c r="H1897" t="s">
        <v>2380</v>
      </c>
      <c r="L1897" t="s">
        <v>473</v>
      </c>
      <c r="M1897" t="str">
        <f t="shared" si="116"/>
        <v>Yes</v>
      </c>
      <c r="N1897" t="str">
        <f t="shared" si="117"/>
        <v>No</v>
      </c>
      <c r="O1897">
        <v>16.420000000000002</v>
      </c>
      <c r="P1897" t="str">
        <f t="shared" si="118"/>
        <v>Under Weight</v>
      </c>
      <c r="Q1897">
        <v>5.77</v>
      </c>
      <c r="R1897" t="str">
        <f t="shared" si="119"/>
        <v>Prediabetes</v>
      </c>
      <c r="S1897" t="s">
        <v>2380</v>
      </c>
      <c r="T1897" t="s">
        <v>2382</v>
      </c>
      <c r="U1897">
        <v>1</v>
      </c>
    </row>
    <row r="1898" spans="1:21" x14ac:dyDescent="0.3">
      <c r="A1898" t="s">
        <v>472</v>
      </c>
      <c r="B1898">
        <v>17.559999999999999</v>
      </c>
      <c r="C1898">
        <v>6.2</v>
      </c>
      <c r="D1898" t="s">
        <v>2380</v>
      </c>
      <c r="E1898" t="s">
        <v>2380</v>
      </c>
      <c r="F1898" t="s">
        <v>2380</v>
      </c>
      <c r="G1898">
        <v>1</v>
      </c>
      <c r="H1898" t="s">
        <v>2380</v>
      </c>
      <c r="L1898" t="s">
        <v>472</v>
      </c>
      <c r="M1898" t="str">
        <f t="shared" si="116"/>
        <v>No</v>
      </c>
      <c r="N1898" t="str">
        <f t="shared" si="117"/>
        <v>No</v>
      </c>
      <c r="O1898">
        <v>17.559999999999999</v>
      </c>
      <c r="P1898" t="str">
        <f t="shared" si="118"/>
        <v>Under Weight</v>
      </c>
      <c r="Q1898">
        <v>6.2</v>
      </c>
      <c r="R1898" t="str">
        <f t="shared" si="119"/>
        <v>Prediabetes</v>
      </c>
      <c r="S1898" t="s">
        <v>2380</v>
      </c>
      <c r="T1898" t="s">
        <v>2380</v>
      </c>
      <c r="U1898">
        <v>1</v>
      </c>
    </row>
    <row r="1899" spans="1:21" x14ac:dyDescent="0.3">
      <c r="A1899" t="s">
        <v>471</v>
      </c>
      <c r="B1899">
        <v>24.13</v>
      </c>
      <c r="C1899">
        <v>4.3899999999999997</v>
      </c>
      <c r="D1899" t="s">
        <v>2380</v>
      </c>
      <c r="E1899" t="s">
        <v>2380</v>
      </c>
      <c r="F1899" t="s">
        <v>2380</v>
      </c>
      <c r="G1899">
        <v>1</v>
      </c>
      <c r="H1899" t="s">
        <v>2380</v>
      </c>
      <c r="L1899" t="s">
        <v>471</v>
      </c>
      <c r="M1899" t="str">
        <f t="shared" si="116"/>
        <v>No</v>
      </c>
      <c r="N1899" t="str">
        <f t="shared" si="117"/>
        <v>No</v>
      </c>
      <c r="O1899">
        <v>24.13</v>
      </c>
      <c r="P1899" t="str">
        <f t="shared" si="118"/>
        <v>Normal Weight</v>
      </c>
      <c r="Q1899">
        <v>4.3899999999999997</v>
      </c>
      <c r="R1899" t="str">
        <f t="shared" si="119"/>
        <v>Normal</v>
      </c>
      <c r="S1899" t="s">
        <v>2380</v>
      </c>
      <c r="T1899" t="s">
        <v>2380</v>
      </c>
      <c r="U1899">
        <v>1</v>
      </c>
    </row>
    <row r="1900" spans="1:21" x14ac:dyDescent="0.3">
      <c r="A1900" t="s">
        <v>470</v>
      </c>
      <c r="B1900">
        <v>19.95</v>
      </c>
      <c r="C1900">
        <v>5.13</v>
      </c>
      <c r="D1900" t="s">
        <v>2380</v>
      </c>
      <c r="E1900" t="s">
        <v>2381</v>
      </c>
      <c r="F1900" t="s">
        <v>2380</v>
      </c>
      <c r="G1900">
        <v>2</v>
      </c>
      <c r="H1900" t="s">
        <v>2380</v>
      </c>
      <c r="L1900" t="s">
        <v>470</v>
      </c>
      <c r="M1900" t="str">
        <f t="shared" si="116"/>
        <v>No</v>
      </c>
      <c r="N1900" t="str">
        <f t="shared" si="117"/>
        <v>No</v>
      </c>
      <c r="O1900">
        <v>19.95</v>
      </c>
      <c r="P1900" t="str">
        <f t="shared" si="118"/>
        <v>Normal Weight</v>
      </c>
      <c r="Q1900">
        <v>5.13</v>
      </c>
      <c r="R1900" t="str">
        <f t="shared" si="119"/>
        <v>Normal</v>
      </c>
      <c r="S1900" t="s">
        <v>2381</v>
      </c>
      <c r="T1900" t="s">
        <v>2380</v>
      </c>
      <c r="U1900">
        <v>2</v>
      </c>
    </row>
    <row r="1901" spans="1:21" x14ac:dyDescent="0.3">
      <c r="A1901" t="s">
        <v>469</v>
      </c>
      <c r="B1901">
        <v>21.24</v>
      </c>
      <c r="C1901">
        <v>4.49</v>
      </c>
      <c r="D1901" t="s">
        <v>2380</v>
      </c>
      <c r="E1901" t="s">
        <v>2380</v>
      </c>
      <c r="F1901" t="s">
        <v>2380</v>
      </c>
      <c r="G1901">
        <v>0</v>
      </c>
      <c r="H1901" t="s">
        <v>2380</v>
      </c>
      <c r="L1901" t="s">
        <v>469</v>
      </c>
      <c r="M1901" t="str">
        <f t="shared" si="116"/>
        <v>No</v>
      </c>
      <c r="N1901" t="str">
        <f t="shared" si="117"/>
        <v>No</v>
      </c>
      <c r="O1901">
        <v>21.24</v>
      </c>
      <c r="P1901" t="str">
        <f t="shared" si="118"/>
        <v>Normal Weight</v>
      </c>
      <c r="Q1901">
        <v>4.49</v>
      </c>
      <c r="R1901" t="str">
        <f t="shared" si="119"/>
        <v>Normal</v>
      </c>
      <c r="S1901" t="s">
        <v>2380</v>
      </c>
      <c r="T1901" t="s">
        <v>2380</v>
      </c>
      <c r="U1901">
        <v>0</v>
      </c>
    </row>
    <row r="1902" spans="1:21" x14ac:dyDescent="0.3">
      <c r="A1902" t="s">
        <v>468</v>
      </c>
      <c r="B1902">
        <v>44.22</v>
      </c>
      <c r="C1902">
        <v>6.35</v>
      </c>
      <c r="D1902" t="s">
        <v>2380</v>
      </c>
      <c r="E1902" t="s">
        <v>2380</v>
      </c>
      <c r="F1902" t="s">
        <v>2380</v>
      </c>
      <c r="G1902">
        <v>0</v>
      </c>
      <c r="H1902" t="s">
        <v>2380</v>
      </c>
      <c r="L1902" t="s">
        <v>468</v>
      </c>
      <c r="M1902" t="str">
        <f t="shared" si="116"/>
        <v>No</v>
      </c>
      <c r="N1902" t="str">
        <f t="shared" si="117"/>
        <v>No</v>
      </c>
      <c r="O1902">
        <v>44.22</v>
      </c>
      <c r="P1902" t="str">
        <f t="shared" si="118"/>
        <v>Obesity</v>
      </c>
      <c r="Q1902">
        <v>6.35</v>
      </c>
      <c r="R1902" t="str">
        <f t="shared" si="119"/>
        <v>Prediabetes</v>
      </c>
      <c r="S1902" t="s">
        <v>2380</v>
      </c>
      <c r="T1902" t="s">
        <v>2380</v>
      </c>
      <c r="U1902">
        <v>0</v>
      </c>
    </row>
    <row r="1903" spans="1:21" x14ac:dyDescent="0.3">
      <c r="A1903" t="s">
        <v>467</v>
      </c>
      <c r="B1903">
        <v>41.1</v>
      </c>
      <c r="C1903">
        <v>5.79</v>
      </c>
      <c r="D1903" t="s">
        <v>2380</v>
      </c>
      <c r="E1903" t="s">
        <v>2380</v>
      </c>
      <c r="F1903" t="s">
        <v>2380</v>
      </c>
      <c r="G1903">
        <v>0</v>
      </c>
      <c r="H1903" t="s">
        <v>2380</v>
      </c>
      <c r="L1903" t="s">
        <v>467</v>
      </c>
      <c r="M1903" t="str">
        <f t="shared" si="116"/>
        <v>No</v>
      </c>
      <c r="N1903" t="str">
        <f t="shared" si="117"/>
        <v>No</v>
      </c>
      <c r="O1903">
        <v>41.1</v>
      </c>
      <c r="P1903" t="str">
        <f t="shared" si="118"/>
        <v>Obesity</v>
      </c>
      <c r="Q1903">
        <v>5.79</v>
      </c>
      <c r="R1903" t="str">
        <f t="shared" si="119"/>
        <v>Prediabetes</v>
      </c>
      <c r="S1903" t="s">
        <v>2380</v>
      </c>
      <c r="T1903" t="s">
        <v>2380</v>
      </c>
      <c r="U1903">
        <v>0</v>
      </c>
    </row>
    <row r="1904" spans="1:21" x14ac:dyDescent="0.3">
      <c r="A1904" t="s">
        <v>466</v>
      </c>
      <c r="B1904">
        <v>34.200000000000003</v>
      </c>
      <c r="C1904">
        <v>4.78</v>
      </c>
      <c r="D1904" t="s">
        <v>2381</v>
      </c>
      <c r="E1904" t="s">
        <v>2380</v>
      </c>
      <c r="F1904" t="s">
        <v>2380</v>
      </c>
      <c r="G1904">
        <v>0</v>
      </c>
      <c r="H1904" t="s">
        <v>2380</v>
      </c>
      <c r="L1904" t="s">
        <v>466</v>
      </c>
      <c r="M1904" t="str">
        <f t="shared" si="116"/>
        <v>Yes</v>
      </c>
      <c r="N1904" t="str">
        <f t="shared" si="117"/>
        <v>No</v>
      </c>
      <c r="O1904">
        <v>34.200000000000003</v>
      </c>
      <c r="P1904" t="str">
        <f t="shared" si="118"/>
        <v>Obesity</v>
      </c>
      <c r="Q1904">
        <v>4.78</v>
      </c>
      <c r="R1904" t="str">
        <f t="shared" si="119"/>
        <v>Normal</v>
      </c>
      <c r="S1904" t="s">
        <v>2380</v>
      </c>
      <c r="T1904" t="s">
        <v>2380</v>
      </c>
      <c r="U1904">
        <v>0</v>
      </c>
    </row>
    <row r="1905" spans="1:21" x14ac:dyDescent="0.3">
      <c r="A1905" t="s">
        <v>465</v>
      </c>
      <c r="B1905">
        <v>29.92</v>
      </c>
      <c r="C1905">
        <v>6.02</v>
      </c>
      <c r="D1905" t="s">
        <v>2381</v>
      </c>
      <c r="E1905" t="s">
        <v>2380</v>
      </c>
      <c r="F1905" t="s">
        <v>2380</v>
      </c>
      <c r="G1905">
        <v>0</v>
      </c>
      <c r="H1905" t="s">
        <v>2380</v>
      </c>
      <c r="L1905" t="s">
        <v>465</v>
      </c>
      <c r="M1905" t="str">
        <f t="shared" si="116"/>
        <v>Yes</v>
      </c>
      <c r="N1905" t="str">
        <f t="shared" si="117"/>
        <v>No</v>
      </c>
      <c r="O1905">
        <v>29.92</v>
      </c>
      <c r="P1905" t="str">
        <f t="shared" si="118"/>
        <v>Over Weight</v>
      </c>
      <c r="Q1905">
        <v>6.02</v>
      </c>
      <c r="R1905" t="str">
        <f t="shared" si="119"/>
        <v>Prediabetes</v>
      </c>
      <c r="S1905" t="s">
        <v>2380</v>
      </c>
      <c r="T1905" t="s">
        <v>2380</v>
      </c>
      <c r="U1905">
        <v>0</v>
      </c>
    </row>
    <row r="1906" spans="1:21" x14ac:dyDescent="0.3">
      <c r="A1906" t="s">
        <v>464</v>
      </c>
      <c r="B1906">
        <v>28.93</v>
      </c>
      <c r="C1906">
        <v>4.4400000000000004</v>
      </c>
      <c r="D1906" t="s">
        <v>2380</v>
      </c>
      <c r="E1906" t="s">
        <v>2380</v>
      </c>
      <c r="F1906" t="s">
        <v>2380</v>
      </c>
      <c r="G1906">
        <v>0</v>
      </c>
      <c r="H1906" t="s">
        <v>2380</v>
      </c>
      <c r="L1906" t="s">
        <v>464</v>
      </c>
      <c r="M1906" t="str">
        <f t="shared" si="116"/>
        <v>No</v>
      </c>
      <c r="N1906" t="str">
        <f t="shared" si="117"/>
        <v>No</v>
      </c>
      <c r="O1906">
        <v>28.93</v>
      </c>
      <c r="P1906" t="str">
        <f t="shared" si="118"/>
        <v>Over Weight</v>
      </c>
      <c r="Q1906">
        <v>4.4400000000000004</v>
      </c>
      <c r="R1906" t="str">
        <f t="shared" si="119"/>
        <v>Normal</v>
      </c>
      <c r="S1906" t="s">
        <v>2380</v>
      </c>
      <c r="T1906" t="s">
        <v>2380</v>
      </c>
      <c r="U1906">
        <v>0</v>
      </c>
    </row>
    <row r="1907" spans="1:21" x14ac:dyDescent="0.3">
      <c r="A1907" t="s">
        <v>463</v>
      </c>
      <c r="B1907">
        <v>31.254999999999999</v>
      </c>
      <c r="C1907">
        <v>5.84</v>
      </c>
      <c r="D1907" t="s">
        <v>2381</v>
      </c>
      <c r="E1907" t="s">
        <v>2380</v>
      </c>
      <c r="F1907" t="s">
        <v>2380</v>
      </c>
      <c r="G1907">
        <v>1</v>
      </c>
      <c r="H1907" t="s">
        <v>2380</v>
      </c>
      <c r="L1907" t="s">
        <v>463</v>
      </c>
      <c r="M1907" t="str">
        <f t="shared" si="116"/>
        <v>Yes</v>
      </c>
      <c r="N1907" t="str">
        <f t="shared" si="117"/>
        <v>No</v>
      </c>
      <c r="O1907">
        <v>31.254999999999999</v>
      </c>
      <c r="P1907" t="str">
        <f t="shared" si="118"/>
        <v>Obesity</v>
      </c>
      <c r="Q1907">
        <v>5.84</v>
      </c>
      <c r="R1907" t="str">
        <f t="shared" si="119"/>
        <v>Prediabetes</v>
      </c>
      <c r="S1907" t="s">
        <v>2380</v>
      </c>
      <c r="T1907" t="s">
        <v>2380</v>
      </c>
      <c r="U1907">
        <v>1</v>
      </c>
    </row>
    <row r="1908" spans="1:21" x14ac:dyDescent="0.3">
      <c r="A1908" t="s">
        <v>462</v>
      </c>
      <c r="B1908">
        <v>29.83</v>
      </c>
      <c r="C1908">
        <v>5.39</v>
      </c>
      <c r="D1908" t="s">
        <v>2380</v>
      </c>
      <c r="E1908" t="s">
        <v>2380</v>
      </c>
      <c r="F1908" t="s">
        <v>2380</v>
      </c>
      <c r="G1908">
        <v>0</v>
      </c>
      <c r="H1908" t="s">
        <v>2380</v>
      </c>
      <c r="L1908" t="s">
        <v>462</v>
      </c>
      <c r="M1908" t="str">
        <f t="shared" si="116"/>
        <v>No</v>
      </c>
      <c r="N1908" t="str">
        <f t="shared" si="117"/>
        <v>No</v>
      </c>
      <c r="O1908">
        <v>29.83</v>
      </c>
      <c r="P1908" t="str">
        <f t="shared" si="118"/>
        <v>Over Weight</v>
      </c>
      <c r="Q1908">
        <v>5.39</v>
      </c>
      <c r="R1908" t="str">
        <f t="shared" si="119"/>
        <v>Normal</v>
      </c>
      <c r="S1908" t="s">
        <v>2380</v>
      </c>
      <c r="T1908" t="s">
        <v>2380</v>
      </c>
      <c r="U1908">
        <v>0</v>
      </c>
    </row>
    <row r="1909" spans="1:21" x14ac:dyDescent="0.3">
      <c r="A1909" t="s">
        <v>461</v>
      </c>
      <c r="B1909">
        <v>29.59</v>
      </c>
      <c r="C1909">
        <v>6.16</v>
      </c>
      <c r="D1909" t="s">
        <v>2380</v>
      </c>
      <c r="E1909" t="s">
        <v>2380</v>
      </c>
      <c r="F1909" t="s">
        <v>2382</v>
      </c>
      <c r="G1909">
        <v>1</v>
      </c>
      <c r="H1909" t="s">
        <v>2380</v>
      </c>
      <c r="L1909" t="s">
        <v>461</v>
      </c>
      <c r="M1909" t="str">
        <f t="shared" si="116"/>
        <v>No</v>
      </c>
      <c r="N1909" t="str">
        <f t="shared" si="117"/>
        <v>No</v>
      </c>
      <c r="O1909">
        <v>29.59</v>
      </c>
      <c r="P1909" t="str">
        <f t="shared" si="118"/>
        <v>Over Weight</v>
      </c>
      <c r="Q1909">
        <v>6.16</v>
      </c>
      <c r="R1909" t="str">
        <f t="shared" si="119"/>
        <v>Prediabetes</v>
      </c>
      <c r="S1909" t="s">
        <v>2380</v>
      </c>
      <c r="T1909" t="s">
        <v>2382</v>
      </c>
      <c r="U1909">
        <v>1</v>
      </c>
    </row>
    <row r="1910" spans="1:21" x14ac:dyDescent="0.3">
      <c r="A1910" t="s">
        <v>460</v>
      </c>
      <c r="B1910">
        <v>31.16</v>
      </c>
      <c r="C1910">
        <v>4.49</v>
      </c>
      <c r="D1910" t="s">
        <v>2380</v>
      </c>
      <c r="E1910" t="s">
        <v>2380</v>
      </c>
      <c r="F1910" t="s">
        <v>2382</v>
      </c>
      <c r="G1910">
        <v>1</v>
      </c>
      <c r="H1910" t="s">
        <v>2380</v>
      </c>
      <c r="L1910" t="s">
        <v>460</v>
      </c>
      <c r="M1910" t="str">
        <f t="shared" si="116"/>
        <v>No</v>
      </c>
      <c r="N1910" t="str">
        <f t="shared" si="117"/>
        <v>No</v>
      </c>
      <c r="O1910">
        <v>31.16</v>
      </c>
      <c r="P1910" t="str">
        <f t="shared" si="118"/>
        <v>Obesity</v>
      </c>
      <c r="Q1910">
        <v>4.49</v>
      </c>
      <c r="R1910" t="str">
        <f t="shared" si="119"/>
        <v>Normal</v>
      </c>
      <c r="S1910" t="s">
        <v>2380</v>
      </c>
      <c r="T1910" t="s">
        <v>2382</v>
      </c>
      <c r="U1910">
        <v>1</v>
      </c>
    </row>
    <row r="1911" spans="1:21" x14ac:dyDescent="0.3">
      <c r="A1911" t="s">
        <v>459</v>
      </c>
      <c r="B1911">
        <v>34.21</v>
      </c>
      <c r="C1911">
        <v>4.4800000000000004</v>
      </c>
      <c r="D1911" t="s">
        <v>2381</v>
      </c>
      <c r="E1911" t="s">
        <v>2380</v>
      </c>
      <c r="F1911" t="s">
        <v>2380</v>
      </c>
      <c r="G1911">
        <v>1</v>
      </c>
      <c r="H1911" t="s">
        <v>2380</v>
      </c>
      <c r="L1911" t="s">
        <v>459</v>
      </c>
      <c r="M1911" t="str">
        <f t="shared" si="116"/>
        <v>Yes</v>
      </c>
      <c r="N1911" t="str">
        <f t="shared" si="117"/>
        <v>No</v>
      </c>
      <c r="O1911">
        <v>34.21</v>
      </c>
      <c r="P1911" t="str">
        <f t="shared" si="118"/>
        <v>Obesity</v>
      </c>
      <c r="Q1911">
        <v>4.4800000000000004</v>
      </c>
      <c r="R1911" t="str">
        <f t="shared" si="119"/>
        <v>Normal</v>
      </c>
      <c r="S1911" t="s">
        <v>2380</v>
      </c>
      <c r="T1911" t="s">
        <v>2380</v>
      </c>
      <c r="U1911">
        <v>1</v>
      </c>
    </row>
    <row r="1912" spans="1:21" x14ac:dyDescent="0.3">
      <c r="A1912" t="s">
        <v>458</v>
      </c>
      <c r="B1912">
        <v>34.86</v>
      </c>
      <c r="C1912">
        <v>10.97</v>
      </c>
      <c r="D1912" t="s">
        <v>2380</v>
      </c>
      <c r="E1912" t="s">
        <v>2380</v>
      </c>
      <c r="F1912" t="s">
        <v>2380</v>
      </c>
      <c r="G1912">
        <v>0</v>
      </c>
      <c r="H1912" t="s">
        <v>2380</v>
      </c>
      <c r="L1912" t="s">
        <v>458</v>
      </c>
      <c r="M1912" t="str">
        <f t="shared" si="116"/>
        <v>No</v>
      </c>
      <c r="N1912" t="str">
        <f t="shared" si="117"/>
        <v>No</v>
      </c>
      <c r="O1912">
        <v>34.86</v>
      </c>
      <c r="P1912" t="str">
        <f t="shared" si="118"/>
        <v>Obesity</v>
      </c>
      <c r="Q1912">
        <v>10.97</v>
      </c>
      <c r="R1912" t="str">
        <f t="shared" si="119"/>
        <v>Diabetes</v>
      </c>
      <c r="S1912" t="s">
        <v>2380</v>
      </c>
      <c r="T1912" t="s">
        <v>2380</v>
      </c>
      <c r="U1912">
        <v>0</v>
      </c>
    </row>
    <row r="1913" spans="1:21" x14ac:dyDescent="0.3">
      <c r="A1913" t="s">
        <v>457</v>
      </c>
      <c r="B1913">
        <v>34.58</v>
      </c>
      <c r="C1913">
        <v>5.14</v>
      </c>
      <c r="D1913" t="s">
        <v>2380</v>
      </c>
      <c r="E1913" t="s">
        <v>2381</v>
      </c>
      <c r="F1913" t="s">
        <v>2380</v>
      </c>
      <c r="G1913">
        <v>2</v>
      </c>
      <c r="H1913" t="s">
        <v>2380</v>
      </c>
      <c r="L1913" t="s">
        <v>457</v>
      </c>
      <c r="M1913" t="str">
        <f t="shared" si="116"/>
        <v>No</v>
      </c>
      <c r="N1913" t="str">
        <f t="shared" si="117"/>
        <v>No</v>
      </c>
      <c r="O1913">
        <v>34.58</v>
      </c>
      <c r="P1913" t="str">
        <f t="shared" si="118"/>
        <v>Obesity</v>
      </c>
      <c r="Q1913">
        <v>5.14</v>
      </c>
      <c r="R1913" t="str">
        <f t="shared" si="119"/>
        <v>Normal</v>
      </c>
      <c r="S1913" t="s">
        <v>2381</v>
      </c>
      <c r="T1913" t="s">
        <v>2380</v>
      </c>
      <c r="U1913">
        <v>2</v>
      </c>
    </row>
    <row r="1914" spans="1:21" x14ac:dyDescent="0.3">
      <c r="A1914" t="s">
        <v>456</v>
      </c>
      <c r="B1914">
        <v>17.940000000000001</v>
      </c>
      <c r="C1914">
        <v>5.17</v>
      </c>
      <c r="D1914" t="s">
        <v>2381</v>
      </c>
      <c r="E1914" t="s">
        <v>2380</v>
      </c>
      <c r="F1914" t="s">
        <v>2380</v>
      </c>
      <c r="G1914">
        <v>0</v>
      </c>
      <c r="H1914" t="s">
        <v>2380</v>
      </c>
      <c r="L1914" t="s">
        <v>456</v>
      </c>
      <c r="M1914" t="str">
        <f t="shared" si="116"/>
        <v>Yes</v>
      </c>
      <c r="N1914" t="str">
        <f t="shared" si="117"/>
        <v>No</v>
      </c>
      <c r="O1914">
        <v>17.940000000000001</v>
      </c>
      <c r="P1914" t="str">
        <f t="shared" si="118"/>
        <v>Under Weight</v>
      </c>
      <c r="Q1914">
        <v>5.17</v>
      </c>
      <c r="R1914" t="str">
        <f t="shared" si="119"/>
        <v>Normal</v>
      </c>
      <c r="S1914" t="s">
        <v>2380</v>
      </c>
      <c r="T1914" t="s">
        <v>2380</v>
      </c>
      <c r="U1914">
        <v>0</v>
      </c>
    </row>
    <row r="1915" spans="1:21" x14ac:dyDescent="0.3">
      <c r="A1915" t="s">
        <v>455</v>
      </c>
      <c r="B1915">
        <v>26.8</v>
      </c>
      <c r="C1915">
        <v>6.18</v>
      </c>
      <c r="D1915" t="s">
        <v>2381</v>
      </c>
      <c r="E1915" t="s">
        <v>2380</v>
      </c>
      <c r="F1915" t="s">
        <v>2382</v>
      </c>
      <c r="G1915">
        <v>1</v>
      </c>
      <c r="H1915" t="s">
        <v>2380</v>
      </c>
      <c r="L1915" t="s">
        <v>455</v>
      </c>
      <c r="M1915" t="str">
        <f t="shared" si="116"/>
        <v>Yes</v>
      </c>
      <c r="N1915" t="str">
        <f t="shared" si="117"/>
        <v>No</v>
      </c>
      <c r="O1915">
        <v>26.8</v>
      </c>
      <c r="P1915" t="str">
        <f t="shared" si="118"/>
        <v>Over Weight</v>
      </c>
      <c r="Q1915">
        <v>6.18</v>
      </c>
      <c r="R1915" t="str">
        <f t="shared" si="119"/>
        <v>Prediabetes</v>
      </c>
      <c r="S1915" t="s">
        <v>2380</v>
      </c>
      <c r="T1915" t="s">
        <v>2382</v>
      </c>
      <c r="U1915">
        <v>1</v>
      </c>
    </row>
    <row r="1916" spans="1:21" x14ac:dyDescent="0.3">
      <c r="A1916" t="s">
        <v>454</v>
      </c>
      <c r="B1916">
        <v>17.690000000000001</v>
      </c>
      <c r="C1916">
        <v>9.07</v>
      </c>
      <c r="D1916" t="s">
        <v>2381</v>
      </c>
      <c r="E1916" t="s">
        <v>2380</v>
      </c>
      <c r="F1916" t="s">
        <v>2380</v>
      </c>
      <c r="G1916">
        <v>0</v>
      </c>
      <c r="H1916" t="s">
        <v>2380</v>
      </c>
      <c r="L1916" t="s">
        <v>454</v>
      </c>
      <c r="M1916" t="str">
        <f t="shared" si="116"/>
        <v>Yes</v>
      </c>
      <c r="N1916" t="str">
        <f t="shared" si="117"/>
        <v>No</v>
      </c>
      <c r="O1916">
        <v>17.690000000000001</v>
      </c>
      <c r="P1916" t="str">
        <f t="shared" si="118"/>
        <v>Under Weight</v>
      </c>
      <c r="Q1916">
        <v>9.07</v>
      </c>
      <c r="R1916" t="str">
        <f t="shared" si="119"/>
        <v>Diabetes</v>
      </c>
      <c r="S1916" t="s">
        <v>2380</v>
      </c>
      <c r="T1916" t="s">
        <v>2380</v>
      </c>
      <c r="U1916">
        <v>0</v>
      </c>
    </row>
    <row r="1917" spans="1:21" x14ac:dyDescent="0.3">
      <c r="A1917" t="s">
        <v>453</v>
      </c>
      <c r="B1917">
        <v>25.77</v>
      </c>
      <c r="C1917">
        <v>4.43</v>
      </c>
      <c r="D1917" t="s">
        <v>2380</v>
      </c>
      <c r="E1917" t="s">
        <v>2380</v>
      </c>
      <c r="F1917" t="s">
        <v>2382</v>
      </c>
      <c r="G1917">
        <v>1</v>
      </c>
      <c r="H1917" t="s">
        <v>2380</v>
      </c>
      <c r="L1917" t="s">
        <v>453</v>
      </c>
      <c r="M1917" t="str">
        <f t="shared" si="116"/>
        <v>No</v>
      </c>
      <c r="N1917" t="str">
        <f t="shared" si="117"/>
        <v>No</v>
      </c>
      <c r="O1917">
        <v>25.77</v>
      </c>
      <c r="P1917" t="str">
        <f t="shared" si="118"/>
        <v>Over Weight</v>
      </c>
      <c r="Q1917">
        <v>4.43</v>
      </c>
      <c r="R1917" t="str">
        <f t="shared" si="119"/>
        <v>Normal</v>
      </c>
      <c r="S1917" t="s">
        <v>2380</v>
      </c>
      <c r="T1917" t="s">
        <v>2382</v>
      </c>
      <c r="U1917">
        <v>1</v>
      </c>
    </row>
    <row r="1918" spans="1:21" x14ac:dyDescent="0.3">
      <c r="A1918" t="s">
        <v>452</v>
      </c>
      <c r="B1918">
        <v>34.46</v>
      </c>
      <c r="C1918">
        <v>4.17</v>
      </c>
      <c r="D1918" t="s">
        <v>2380</v>
      </c>
      <c r="E1918" t="s">
        <v>2381</v>
      </c>
      <c r="F1918" t="s">
        <v>2380</v>
      </c>
      <c r="G1918">
        <v>1</v>
      </c>
      <c r="H1918" t="s">
        <v>2380</v>
      </c>
      <c r="L1918" t="s">
        <v>452</v>
      </c>
      <c r="M1918" t="str">
        <f t="shared" si="116"/>
        <v>No</v>
      </c>
      <c r="N1918" t="str">
        <f t="shared" si="117"/>
        <v>No</v>
      </c>
      <c r="O1918">
        <v>34.46</v>
      </c>
      <c r="P1918" t="str">
        <f t="shared" si="118"/>
        <v>Obesity</v>
      </c>
      <c r="Q1918">
        <v>4.17</v>
      </c>
      <c r="R1918" t="str">
        <f t="shared" si="119"/>
        <v>Normal</v>
      </c>
      <c r="S1918" t="s">
        <v>2381</v>
      </c>
      <c r="T1918" t="s">
        <v>2380</v>
      </c>
      <c r="U1918">
        <v>1</v>
      </c>
    </row>
    <row r="1919" spans="1:21" x14ac:dyDescent="0.3">
      <c r="A1919" t="s">
        <v>451</v>
      </c>
      <c r="B1919">
        <v>30.875</v>
      </c>
      <c r="C1919">
        <v>4.95</v>
      </c>
      <c r="D1919" t="s">
        <v>2381</v>
      </c>
      <c r="E1919" t="s">
        <v>2380</v>
      </c>
      <c r="F1919" t="s">
        <v>2380</v>
      </c>
      <c r="G1919">
        <v>0</v>
      </c>
      <c r="H1919" t="s">
        <v>2380</v>
      </c>
      <c r="L1919" t="s">
        <v>451</v>
      </c>
      <c r="M1919" t="str">
        <f t="shared" si="116"/>
        <v>Yes</v>
      </c>
      <c r="N1919" t="str">
        <f t="shared" si="117"/>
        <v>No</v>
      </c>
      <c r="O1919">
        <v>30.875</v>
      </c>
      <c r="P1919" t="str">
        <f t="shared" si="118"/>
        <v>Obesity</v>
      </c>
      <c r="Q1919">
        <v>4.95</v>
      </c>
      <c r="R1919" t="str">
        <f t="shared" si="119"/>
        <v>Normal</v>
      </c>
      <c r="S1919" t="s">
        <v>2380</v>
      </c>
      <c r="T1919" t="s">
        <v>2380</v>
      </c>
      <c r="U1919">
        <v>0</v>
      </c>
    </row>
    <row r="1920" spans="1:21" x14ac:dyDescent="0.3">
      <c r="A1920" t="s">
        <v>450</v>
      </c>
      <c r="B1920">
        <v>39.49</v>
      </c>
      <c r="C1920">
        <v>5.13</v>
      </c>
      <c r="D1920" t="s">
        <v>2380</v>
      </c>
      <c r="E1920" t="s">
        <v>2380</v>
      </c>
      <c r="F1920" t="s">
        <v>2380</v>
      </c>
      <c r="G1920">
        <v>0</v>
      </c>
      <c r="H1920" t="s">
        <v>2380</v>
      </c>
      <c r="L1920" t="s">
        <v>450</v>
      </c>
      <c r="M1920" t="str">
        <f t="shared" si="116"/>
        <v>No</v>
      </c>
      <c r="N1920" t="str">
        <f t="shared" si="117"/>
        <v>No</v>
      </c>
      <c r="O1920">
        <v>39.49</v>
      </c>
      <c r="P1920" t="str">
        <f t="shared" si="118"/>
        <v>Obesity</v>
      </c>
      <c r="Q1920">
        <v>5.13</v>
      </c>
      <c r="R1920" t="str">
        <f t="shared" si="119"/>
        <v>Normal</v>
      </c>
      <c r="S1920" t="s">
        <v>2380</v>
      </c>
      <c r="T1920" t="s">
        <v>2380</v>
      </c>
      <c r="U1920">
        <v>0</v>
      </c>
    </row>
    <row r="1921" spans="1:21" x14ac:dyDescent="0.3">
      <c r="A1921" t="s">
        <v>449</v>
      </c>
      <c r="B1921">
        <v>28.88</v>
      </c>
      <c r="C1921">
        <v>4.0999999999999996</v>
      </c>
      <c r="D1921" t="s">
        <v>2380</v>
      </c>
      <c r="E1921" t="s">
        <v>2380</v>
      </c>
      <c r="F1921" t="s">
        <v>2380</v>
      </c>
      <c r="G1921">
        <v>0</v>
      </c>
      <c r="H1921" t="s">
        <v>2380</v>
      </c>
      <c r="L1921" t="s">
        <v>449</v>
      </c>
      <c r="M1921" t="str">
        <f t="shared" si="116"/>
        <v>No</v>
      </c>
      <c r="N1921" t="str">
        <f t="shared" si="117"/>
        <v>No</v>
      </c>
      <c r="O1921">
        <v>28.88</v>
      </c>
      <c r="P1921" t="str">
        <f t="shared" si="118"/>
        <v>Over Weight</v>
      </c>
      <c r="Q1921">
        <v>4.0999999999999996</v>
      </c>
      <c r="R1921" t="str">
        <f t="shared" si="119"/>
        <v>Normal</v>
      </c>
      <c r="S1921" t="s">
        <v>2380</v>
      </c>
      <c r="T1921" t="s">
        <v>2380</v>
      </c>
      <c r="U1921">
        <v>0</v>
      </c>
    </row>
    <row r="1922" spans="1:21" x14ac:dyDescent="0.3">
      <c r="A1922" t="s">
        <v>448</v>
      </c>
      <c r="B1922">
        <v>20.234999999999999</v>
      </c>
      <c r="C1922">
        <v>5.01</v>
      </c>
      <c r="D1922" t="s">
        <v>2381</v>
      </c>
      <c r="E1922" t="s">
        <v>2380</v>
      </c>
      <c r="F1922" t="s">
        <v>2380</v>
      </c>
      <c r="G1922">
        <v>0</v>
      </c>
      <c r="H1922" t="s">
        <v>2380</v>
      </c>
      <c r="L1922" t="s">
        <v>448</v>
      </c>
      <c r="M1922" t="str">
        <f t="shared" si="116"/>
        <v>Yes</v>
      </c>
      <c r="N1922" t="str">
        <f t="shared" si="117"/>
        <v>No</v>
      </c>
      <c r="O1922">
        <v>20.234999999999999</v>
      </c>
      <c r="P1922" t="str">
        <f t="shared" si="118"/>
        <v>Normal Weight</v>
      </c>
      <c r="Q1922">
        <v>5.01</v>
      </c>
      <c r="R1922" t="str">
        <f t="shared" si="119"/>
        <v>Normal</v>
      </c>
      <c r="S1922" t="s">
        <v>2380</v>
      </c>
      <c r="T1922" t="s">
        <v>2380</v>
      </c>
      <c r="U1922">
        <v>0</v>
      </c>
    </row>
    <row r="1923" spans="1:21" x14ac:dyDescent="0.3">
      <c r="A1923" t="s">
        <v>447</v>
      </c>
      <c r="B1923">
        <v>30.67</v>
      </c>
      <c r="C1923">
        <v>5.09</v>
      </c>
      <c r="D1923" t="s">
        <v>2381</v>
      </c>
      <c r="E1923" t="s">
        <v>2380</v>
      </c>
      <c r="F1923" t="s">
        <v>2380</v>
      </c>
      <c r="G1923">
        <v>0</v>
      </c>
      <c r="H1923" t="s">
        <v>2380</v>
      </c>
      <c r="L1923" t="s">
        <v>447</v>
      </c>
      <c r="M1923" t="str">
        <f t="shared" ref="M1923:M1986" si="120">PROPER(D1923)</f>
        <v>Yes</v>
      </c>
      <c r="N1923" t="str">
        <f t="shared" ref="N1923:N1986" si="121">PROPER(H1923)</f>
        <v>No</v>
      </c>
      <c r="O1923">
        <v>30.67</v>
      </c>
      <c r="P1923" t="str">
        <f t="shared" si="118"/>
        <v>Obesity</v>
      </c>
      <c r="Q1923">
        <v>5.09</v>
      </c>
      <c r="R1923" t="str">
        <f t="shared" si="119"/>
        <v>Normal</v>
      </c>
      <c r="S1923" t="s">
        <v>2380</v>
      </c>
      <c r="T1923" t="s">
        <v>2380</v>
      </c>
      <c r="U1923">
        <v>0</v>
      </c>
    </row>
    <row r="1924" spans="1:21" x14ac:dyDescent="0.3">
      <c r="A1924" t="s">
        <v>446</v>
      </c>
      <c r="B1924">
        <v>30.875</v>
      </c>
      <c r="C1924">
        <v>6.49</v>
      </c>
      <c r="D1924" t="s">
        <v>2380</v>
      </c>
      <c r="E1924" t="s">
        <v>2380</v>
      </c>
      <c r="F1924" t="s">
        <v>2380</v>
      </c>
      <c r="G1924">
        <v>0</v>
      </c>
      <c r="H1924" t="s">
        <v>2380</v>
      </c>
      <c r="L1924" t="s">
        <v>446</v>
      </c>
      <c r="M1924" t="str">
        <f t="shared" si="120"/>
        <v>No</v>
      </c>
      <c r="N1924" t="str">
        <f t="shared" si="121"/>
        <v>No</v>
      </c>
      <c r="O1924">
        <v>30.875</v>
      </c>
      <c r="P1924" t="str">
        <f t="shared" ref="P1924:P1987" si="122">IF(O1924&lt;18.5,"Under Weight",IF(O1924&lt;25,"Normal Weight",IF(O1924&lt;30,"Over Weight","Obesity")))</f>
        <v>Obesity</v>
      </c>
      <c r="Q1924">
        <v>6.49</v>
      </c>
      <c r="R1924" t="str">
        <f t="shared" ref="R1924:R1987" si="123">IF(Q1924&lt;5.7,"Normal",IF(Q1924&lt;6.5,"Prediabetes","Diabetes"))</f>
        <v>Prediabetes</v>
      </c>
      <c r="S1924" t="s">
        <v>2380</v>
      </c>
      <c r="T1924" t="s">
        <v>2380</v>
      </c>
      <c r="U1924">
        <v>0</v>
      </c>
    </row>
    <row r="1925" spans="1:21" x14ac:dyDescent="0.3">
      <c r="A1925" t="s">
        <v>445</v>
      </c>
      <c r="B1925">
        <v>23.8</v>
      </c>
      <c r="C1925">
        <v>4.08</v>
      </c>
      <c r="D1925" t="s">
        <v>2380</v>
      </c>
      <c r="E1925" t="s">
        <v>2380</v>
      </c>
      <c r="F1925" t="s">
        <v>2380</v>
      </c>
      <c r="G1925">
        <v>0</v>
      </c>
      <c r="H1925" t="s">
        <v>2380</v>
      </c>
      <c r="L1925" t="s">
        <v>445</v>
      </c>
      <c r="M1925" t="str">
        <f t="shared" si="120"/>
        <v>No</v>
      </c>
      <c r="N1925" t="str">
        <f t="shared" si="121"/>
        <v>No</v>
      </c>
      <c r="O1925">
        <v>23.8</v>
      </c>
      <c r="P1925" t="str">
        <f t="shared" si="122"/>
        <v>Normal Weight</v>
      </c>
      <c r="Q1925">
        <v>4.08</v>
      </c>
      <c r="R1925" t="str">
        <f t="shared" si="123"/>
        <v>Normal</v>
      </c>
      <c r="S1925" t="s">
        <v>2380</v>
      </c>
      <c r="T1925" t="s">
        <v>2380</v>
      </c>
      <c r="U1925">
        <v>0</v>
      </c>
    </row>
    <row r="1926" spans="1:21" x14ac:dyDescent="0.3">
      <c r="A1926" t="s">
        <v>444</v>
      </c>
      <c r="B1926">
        <v>15.37</v>
      </c>
      <c r="C1926">
        <v>8.6300000000000008</v>
      </c>
      <c r="D1926" t="s">
        <v>2381</v>
      </c>
      <c r="E1926" t="s">
        <v>2380</v>
      </c>
      <c r="F1926" t="s">
        <v>2380</v>
      </c>
      <c r="G1926">
        <v>0</v>
      </c>
      <c r="H1926" t="s">
        <v>2380</v>
      </c>
      <c r="L1926" t="s">
        <v>444</v>
      </c>
      <c r="M1926" t="str">
        <f t="shared" si="120"/>
        <v>Yes</v>
      </c>
      <c r="N1926" t="str">
        <f t="shared" si="121"/>
        <v>No</v>
      </c>
      <c r="O1926">
        <v>15.37</v>
      </c>
      <c r="P1926" t="str">
        <f t="shared" si="122"/>
        <v>Under Weight</v>
      </c>
      <c r="Q1926">
        <v>8.6300000000000008</v>
      </c>
      <c r="R1926" t="str">
        <f t="shared" si="123"/>
        <v>Diabetes</v>
      </c>
      <c r="S1926" t="s">
        <v>2380</v>
      </c>
      <c r="T1926" t="s">
        <v>2380</v>
      </c>
      <c r="U1926">
        <v>0</v>
      </c>
    </row>
    <row r="1927" spans="1:21" x14ac:dyDescent="0.3">
      <c r="A1927" t="s">
        <v>443</v>
      </c>
      <c r="B1927">
        <v>30.4</v>
      </c>
      <c r="C1927">
        <v>5.28</v>
      </c>
      <c r="D1927" t="s">
        <v>2380</v>
      </c>
      <c r="E1927" t="s">
        <v>2380</v>
      </c>
      <c r="F1927" t="s">
        <v>2380</v>
      </c>
      <c r="G1927">
        <v>0</v>
      </c>
      <c r="H1927" t="s">
        <v>2380</v>
      </c>
      <c r="L1927" t="s">
        <v>443</v>
      </c>
      <c r="M1927" t="str">
        <f t="shared" si="120"/>
        <v>No</v>
      </c>
      <c r="N1927" t="str">
        <f t="shared" si="121"/>
        <v>No</v>
      </c>
      <c r="O1927">
        <v>30.4</v>
      </c>
      <c r="P1927" t="str">
        <f t="shared" si="122"/>
        <v>Obesity</v>
      </c>
      <c r="Q1927">
        <v>5.28</v>
      </c>
      <c r="R1927" t="str">
        <f t="shared" si="123"/>
        <v>Normal</v>
      </c>
      <c r="S1927" t="s">
        <v>2380</v>
      </c>
      <c r="T1927" t="s">
        <v>2380</v>
      </c>
      <c r="U1927">
        <v>0</v>
      </c>
    </row>
    <row r="1928" spans="1:21" x14ac:dyDescent="0.3">
      <c r="A1928" t="s">
        <v>442</v>
      </c>
      <c r="B1928">
        <v>19.48</v>
      </c>
      <c r="C1928">
        <v>5.63</v>
      </c>
      <c r="D1928" t="s">
        <v>2381</v>
      </c>
      <c r="E1928" t="s">
        <v>2380</v>
      </c>
      <c r="F1928" t="s">
        <v>2380</v>
      </c>
      <c r="G1928">
        <v>1</v>
      </c>
      <c r="H1928" t="s">
        <v>2380</v>
      </c>
      <c r="L1928" t="s">
        <v>442</v>
      </c>
      <c r="M1928" t="str">
        <f t="shared" si="120"/>
        <v>Yes</v>
      </c>
      <c r="N1928" t="str">
        <f t="shared" si="121"/>
        <v>No</v>
      </c>
      <c r="O1928">
        <v>19.48</v>
      </c>
      <c r="P1928" t="str">
        <f t="shared" si="122"/>
        <v>Normal Weight</v>
      </c>
      <c r="Q1928">
        <v>5.63</v>
      </c>
      <c r="R1928" t="str">
        <f t="shared" si="123"/>
        <v>Normal</v>
      </c>
      <c r="S1928" t="s">
        <v>2380</v>
      </c>
      <c r="T1928" t="s">
        <v>2380</v>
      </c>
      <c r="U1928">
        <v>1</v>
      </c>
    </row>
    <row r="1929" spans="1:21" x14ac:dyDescent="0.3">
      <c r="A1929" t="s">
        <v>441</v>
      </c>
      <c r="B1929">
        <v>16.96</v>
      </c>
      <c r="C1929">
        <v>11.47</v>
      </c>
      <c r="D1929" t="s">
        <v>2381</v>
      </c>
      <c r="E1929" t="s">
        <v>2380</v>
      </c>
      <c r="F1929" t="s">
        <v>2380</v>
      </c>
      <c r="G1929">
        <v>0</v>
      </c>
      <c r="H1929" t="s">
        <v>2380</v>
      </c>
      <c r="L1929" t="s">
        <v>441</v>
      </c>
      <c r="M1929" t="str">
        <f t="shared" si="120"/>
        <v>Yes</v>
      </c>
      <c r="N1929" t="str">
        <f t="shared" si="121"/>
        <v>No</v>
      </c>
      <c r="O1929">
        <v>16.96</v>
      </c>
      <c r="P1929" t="str">
        <f t="shared" si="122"/>
        <v>Under Weight</v>
      </c>
      <c r="Q1929">
        <v>11.47</v>
      </c>
      <c r="R1929" t="str">
        <f t="shared" si="123"/>
        <v>Diabetes</v>
      </c>
      <c r="S1929" t="s">
        <v>2380</v>
      </c>
      <c r="T1929" t="s">
        <v>2380</v>
      </c>
      <c r="U1929">
        <v>0</v>
      </c>
    </row>
    <row r="1930" spans="1:21" x14ac:dyDescent="0.3">
      <c r="A1930" t="s">
        <v>440</v>
      </c>
      <c r="B1930">
        <v>19.05</v>
      </c>
      <c r="C1930">
        <v>4.92</v>
      </c>
      <c r="D1930" t="s">
        <v>2380</v>
      </c>
      <c r="E1930" t="s">
        <v>2380</v>
      </c>
      <c r="F1930" t="s">
        <v>2380</v>
      </c>
      <c r="G1930">
        <v>1</v>
      </c>
      <c r="H1930" t="s">
        <v>2380</v>
      </c>
      <c r="L1930" t="s">
        <v>440</v>
      </c>
      <c r="M1930" t="str">
        <f t="shared" si="120"/>
        <v>No</v>
      </c>
      <c r="N1930" t="str">
        <f t="shared" si="121"/>
        <v>No</v>
      </c>
      <c r="O1930">
        <v>19.05</v>
      </c>
      <c r="P1930" t="str">
        <f t="shared" si="122"/>
        <v>Normal Weight</v>
      </c>
      <c r="Q1930">
        <v>4.92</v>
      </c>
      <c r="R1930" t="str">
        <f t="shared" si="123"/>
        <v>Normal</v>
      </c>
      <c r="S1930" t="s">
        <v>2380</v>
      </c>
      <c r="T1930" t="s">
        <v>2380</v>
      </c>
      <c r="U1930">
        <v>1</v>
      </c>
    </row>
    <row r="1931" spans="1:21" x14ac:dyDescent="0.3">
      <c r="A1931" t="s">
        <v>439</v>
      </c>
      <c r="B1931">
        <v>37.619999999999997</v>
      </c>
      <c r="C1931">
        <v>4.18</v>
      </c>
      <c r="D1931" t="s">
        <v>2380</v>
      </c>
      <c r="E1931" t="s">
        <v>2380</v>
      </c>
      <c r="F1931" t="s">
        <v>2380</v>
      </c>
      <c r="G1931">
        <v>0</v>
      </c>
      <c r="H1931" t="s">
        <v>2380</v>
      </c>
      <c r="L1931" t="s">
        <v>439</v>
      </c>
      <c r="M1931" t="str">
        <f t="shared" si="120"/>
        <v>No</v>
      </c>
      <c r="N1931" t="str">
        <f t="shared" si="121"/>
        <v>No</v>
      </c>
      <c r="O1931">
        <v>37.619999999999997</v>
      </c>
      <c r="P1931" t="str">
        <f t="shared" si="122"/>
        <v>Obesity</v>
      </c>
      <c r="Q1931">
        <v>4.18</v>
      </c>
      <c r="R1931" t="str">
        <f t="shared" si="123"/>
        <v>Normal</v>
      </c>
      <c r="S1931" t="s">
        <v>2380</v>
      </c>
      <c r="T1931" t="s">
        <v>2380</v>
      </c>
      <c r="U1931">
        <v>0</v>
      </c>
    </row>
    <row r="1932" spans="1:21" x14ac:dyDescent="0.3">
      <c r="A1932" t="s">
        <v>438</v>
      </c>
      <c r="B1932">
        <v>29.1</v>
      </c>
      <c r="C1932">
        <v>4.67</v>
      </c>
      <c r="D1932" t="s">
        <v>2380</v>
      </c>
      <c r="E1932" t="s">
        <v>2380</v>
      </c>
      <c r="F1932" t="s">
        <v>2380</v>
      </c>
      <c r="G1932">
        <v>0</v>
      </c>
      <c r="H1932" t="s">
        <v>2380</v>
      </c>
      <c r="L1932" t="s">
        <v>438</v>
      </c>
      <c r="M1932" t="str">
        <f t="shared" si="120"/>
        <v>No</v>
      </c>
      <c r="N1932" t="str">
        <f t="shared" si="121"/>
        <v>No</v>
      </c>
      <c r="O1932">
        <v>29.1</v>
      </c>
      <c r="P1932" t="str">
        <f t="shared" si="122"/>
        <v>Over Weight</v>
      </c>
      <c r="Q1932">
        <v>4.67</v>
      </c>
      <c r="R1932" t="str">
        <f t="shared" si="123"/>
        <v>Normal</v>
      </c>
      <c r="S1932" t="s">
        <v>2380</v>
      </c>
      <c r="T1932" t="s">
        <v>2380</v>
      </c>
      <c r="U1932">
        <v>0</v>
      </c>
    </row>
    <row r="1933" spans="1:21" x14ac:dyDescent="0.3">
      <c r="A1933" t="s">
        <v>437</v>
      </c>
      <c r="B1933">
        <v>26.62</v>
      </c>
      <c r="C1933">
        <v>6.24</v>
      </c>
      <c r="D1933" t="s">
        <v>2380</v>
      </c>
      <c r="E1933" t="s">
        <v>2380</v>
      </c>
      <c r="F1933" t="s">
        <v>2380</v>
      </c>
      <c r="G1933">
        <v>0</v>
      </c>
      <c r="H1933" t="s">
        <v>2380</v>
      </c>
      <c r="L1933" t="s">
        <v>437</v>
      </c>
      <c r="M1933" t="str">
        <f t="shared" si="120"/>
        <v>No</v>
      </c>
      <c r="N1933" t="str">
        <f t="shared" si="121"/>
        <v>No</v>
      </c>
      <c r="O1933">
        <v>26.62</v>
      </c>
      <c r="P1933" t="str">
        <f t="shared" si="122"/>
        <v>Over Weight</v>
      </c>
      <c r="Q1933">
        <v>6.24</v>
      </c>
      <c r="R1933" t="str">
        <f t="shared" si="123"/>
        <v>Prediabetes</v>
      </c>
      <c r="S1933" t="s">
        <v>2380</v>
      </c>
      <c r="T1933" t="s">
        <v>2380</v>
      </c>
      <c r="U1933">
        <v>0</v>
      </c>
    </row>
    <row r="1934" spans="1:21" x14ac:dyDescent="0.3">
      <c r="A1934" t="s">
        <v>436</v>
      </c>
      <c r="B1934">
        <v>25.74</v>
      </c>
      <c r="C1934">
        <v>5.99</v>
      </c>
      <c r="D1934" t="s">
        <v>2380</v>
      </c>
      <c r="E1934" t="s">
        <v>2380</v>
      </c>
      <c r="F1934" t="s">
        <v>2380</v>
      </c>
      <c r="G1934">
        <v>0</v>
      </c>
      <c r="H1934" t="s">
        <v>2380</v>
      </c>
      <c r="L1934" t="s">
        <v>436</v>
      </c>
      <c r="M1934" t="str">
        <f t="shared" si="120"/>
        <v>No</v>
      </c>
      <c r="N1934" t="str">
        <f t="shared" si="121"/>
        <v>No</v>
      </c>
      <c r="O1934">
        <v>25.74</v>
      </c>
      <c r="P1934" t="str">
        <f t="shared" si="122"/>
        <v>Over Weight</v>
      </c>
      <c r="Q1934">
        <v>5.99</v>
      </c>
      <c r="R1934" t="str">
        <f t="shared" si="123"/>
        <v>Prediabetes</v>
      </c>
      <c r="S1934" t="s">
        <v>2380</v>
      </c>
      <c r="T1934" t="s">
        <v>2380</v>
      </c>
      <c r="U1934">
        <v>0</v>
      </c>
    </row>
    <row r="1935" spans="1:21" x14ac:dyDescent="0.3">
      <c r="A1935" t="s">
        <v>435</v>
      </c>
      <c r="B1935">
        <v>18.22</v>
      </c>
      <c r="C1935">
        <v>10.27</v>
      </c>
      <c r="D1935" t="s">
        <v>2381</v>
      </c>
      <c r="E1935" t="s">
        <v>2380</v>
      </c>
      <c r="F1935" t="s">
        <v>2380</v>
      </c>
      <c r="G1935">
        <v>1</v>
      </c>
      <c r="H1935" t="s">
        <v>2380</v>
      </c>
      <c r="L1935" t="s">
        <v>435</v>
      </c>
      <c r="M1935" t="str">
        <f t="shared" si="120"/>
        <v>Yes</v>
      </c>
      <c r="N1935" t="str">
        <f t="shared" si="121"/>
        <v>No</v>
      </c>
      <c r="O1935">
        <v>18.22</v>
      </c>
      <c r="P1935" t="str">
        <f t="shared" si="122"/>
        <v>Under Weight</v>
      </c>
      <c r="Q1935">
        <v>10.27</v>
      </c>
      <c r="R1935" t="str">
        <f t="shared" si="123"/>
        <v>Diabetes</v>
      </c>
      <c r="S1935" t="s">
        <v>2380</v>
      </c>
      <c r="T1935" t="s">
        <v>2380</v>
      </c>
      <c r="U1935">
        <v>1</v>
      </c>
    </row>
    <row r="1936" spans="1:21" x14ac:dyDescent="0.3">
      <c r="A1936" t="s">
        <v>434</v>
      </c>
      <c r="B1936">
        <v>26.03</v>
      </c>
      <c r="C1936">
        <v>5.97</v>
      </c>
      <c r="D1936" t="s">
        <v>2380</v>
      </c>
      <c r="E1936" t="s">
        <v>2380</v>
      </c>
      <c r="F1936" t="s">
        <v>2382</v>
      </c>
      <c r="G1936">
        <v>1</v>
      </c>
      <c r="H1936" t="s">
        <v>2380</v>
      </c>
      <c r="L1936" t="s">
        <v>434</v>
      </c>
      <c r="M1936" t="str">
        <f t="shared" si="120"/>
        <v>No</v>
      </c>
      <c r="N1936" t="str">
        <f t="shared" si="121"/>
        <v>No</v>
      </c>
      <c r="O1936">
        <v>26.03</v>
      </c>
      <c r="P1936" t="str">
        <f t="shared" si="122"/>
        <v>Over Weight</v>
      </c>
      <c r="Q1936">
        <v>5.97</v>
      </c>
      <c r="R1936" t="str">
        <f t="shared" si="123"/>
        <v>Prediabetes</v>
      </c>
      <c r="S1936" t="s">
        <v>2380</v>
      </c>
      <c r="T1936" t="s">
        <v>2382</v>
      </c>
      <c r="U1936">
        <v>1</v>
      </c>
    </row>
    <row r="1937" spans="1:21" x14ac:dyDescent="0.3">
      <c r="A1937" t="s">
        <v>433</v>
      </c>
      <c r="B1937">
        <v>17.29</v>
      </c>
      <c r="C1937">
        <v>4.9800000000000004</v>
      </c>
      <c r="D1937" t="s">
        <v>2380</v>
      </c>
      <c r="E1937" t="s">
        <v>2380</v>
      </c>
      <c r="F1937" t="s">
        <v>2380</v>
      </c>
      <c r="G1937">
        <v>0</v>
      </c>
      <c r="H1937" t="s">
        <v>2380</v>
      </c>
      <c r="L1937" t="s">
        <v>433</v>
      </c>
      <c r="M1937" t="str">
        <f t="shared" si="120"/>
        <v>No</v>
      </c>
      <c r="N1937" t="str">
        <f t="shared" si="121"/>
        <v>No</v>
      </c>
      <c r="O1937">
        <v>17.29</v>
      </c>
      <c r="P1937" t="str">
        <f t="shared" si="122"/>
        <v>Under Weight</v>
      </c>
      <c r="Q1937">
        <v>4.9800000000000004</v>
      </c>
      <c r="R1937" t="str">
        <f t="shared" si="123"/>
        <v>Normal</v>
      </c>
      <c r="S1937" t="s">
        <v>2380</v>
      </c>
      <c r="T1937" t="s">
        <v>2380</v>
      </c>
      <c r="U1937">
        <v>0</v>
      </c>
    </row>
    <row r="1938" spans="1:21" x14ac:dyDescent="0.3">
      <c r="A1938" t="s">
        <v>432</v>
      </c>
      <c r="B1938">
        <v>18.170000000000002</v>
      </c>
      <c r="C1938">
        <v>6.91</v>
      </c>
      <c r="D1938" t="s">
        <v>2381</v>
      </c>
      <c r="E1938" t="s">
        <v>2380</v>
      </c>
      <c r="F1938" t="s">
        <v>2380</v>
      </c>
      <c r="G1938">
        <v>1</v>
      </c>
      <c r="H1938" t="s">
        <v>2380</v>
      </c>
      <c r="L1938" t="s">
        <v>432</v>
      </c>
      <c r="M1938" t="str">
        <f t="shared" si="120"/>
        <v>Yes</v>
      </c>
      <c r="N1938" t="str">
        <f t="shared" si="121"/>
        <v>No</v>
      </c>
      <c r="O1938">
        <v>18.170000000000002</v>
      </c>
      <c r="P1938" t="str">
        <f t="shared" si="122"/>
        <v>Under Weight</v>
      </c>
      <c r="Q1938">
        <v>6.91</v>
      </c>
      <c r="R1938" t="str">
        <f t="shared" si="123"/>
        <v>Diabetes</v>
      </c>
      <c r="S1938" t="s">
        <v>2380</v>
      </c>
      <c r="T1938" t="s">
        <v>2380</v>
      </c>
      <c r="U1938">
        <v>1</v>
      </c>
    </row>
    <row r="1939" spans="1:21" x14ac:dyDescent="0.3">
      <c r="A1939" t="s">
        <v>431</v>
      </c>
      <c r="B1939">
        <v>32.54</v>
      </c>
      <c r="C1939">
        <v>6.38</v>
      </c>
      <c r="D1939" t="s">
        <v>2380</v>
      </c>
      <c r="E1939" t="s">
        <v>2381</v>
      </c>
      <c r="F1939" t="s">
        <v>2380</v>
      </c>
      <c r="G1939">
        <v>1</v>
      </c>
      <c r="H1939" t="s">
        <v>2380</v>
      </c>
      <c r="L1939" t="s">
        <v>431</v>
      </c>
      <c r="M1939" t="str">
        <f t="shared" si="120"/>
        <v>No</v>
      </c>
      <c r="N1939" t="str">
        <f t="shared" si="121"/>
        <v>No</v>
      </c>
      <c r="O1939">
        <v>32.54</v>
      </c>
      <c r="P1939" t="str">
        <f t="shared" si="122"/>
        <v>Obesity</v>
      </c>
      <c r="Q1939">
        <v>6.38</v>
      </c>
      <c r="R1939" t="str">
        <f t="shared" si="123"/>
        <v>Prediabetes</v>
      </c>
      <c r="S1939" t="s">
        <v>2381</v>
      </c>
      <c r="T1939" t="s">
        <v>2380</v>
      </c>
      <c r="U1939">
        <v>1</v>
      </c>
    </row>
    <row r="1940" spans="1:21" x14ac:dyDescent="0.3">
      <c r="A1940" t="s">
        <v>430</v>
      </c>
      <c r="B1940">
        <v>30.25</v>
      </c>
      <c r="C1940">
        <v>4.7699999999999996</v>
      </c>
      <c r="D1940" t="s">
        <v>2380</v>
      </c>
      <c r="E1940" t="s">
        <v>2380</v>
      </c>
      <c r="F1940" t="s">
        <v>2380</v>
      </c>
      <c r="G1940">
        <v>0</v>
      </c>
      <c r="H1940" t="s">
        <v>2380</v>
      </c>
      <c r="L1940" t="s">
        <v>430</v>
      </c>
      <c r="M1940" t="str">
        <f t="shared" si="120"/>
        <v>No</v>
      </c>
      <c r="N1940" t="str">
        <f t="shared" si="121"/>
        <v>No</v>
      </c>
      <c r="O1940">
        <v>30.25</v>
      </c>
      <c r="P1940" t="str">
        <f t="shared" si="122"/>
        <v>Obesity</v>
      </c>
      <c r="Q1940">
        <v>4.7699999999999996</v>
      </c>
      <c r="R1940" t="str">
        <f t="shared" si="123"/>
        <v>Normal</v>
      </c>
      <c r="S1940" t="s">
        <v>2380</v>
      </c>
      <c r="T1940" t="s">
        <v>2380</v>
      </c>
      <c r="U1940">
        <v>0</v>
      </c>
    </row>
    <row r="1941" spans="1:21" x14ac:dyDescent="0.3">
      <c r="A1941" t="s">
        <v>429</v>
      </c>
      <c r="B1941">
        <v>19.59</v>
      </c>
      <c r="C1941">
        <v>6.04</v>
      </c>
      <c r="D1941" t="s">
        <v>2381</v>
      </c>
      <c r="E1941" t="s">
        <v>2380</v>
      </c>
      <c r="F1941" t="s">
        <v>2380</v>
      </c>
      <c r="G1941">
        <v>1</v>
      </c>
      <c r="H1941" t="s">
        <v>2380</v>
      </c>
      <c r="L1941" t="s">
        <v>429</v>
      </c>
      <c r="M1941" t="str">
        <f t="shared" si="120"/>
        <v>Yes</v>
      </c>
      <c r="N1941" t="str">
        <f t="shared" si="121"/>
        <v>No</v>
      </c>
      <c r="O1941">
        <v>19.59</v>
      </c>
      <c r="P1941" t="str">
        <f t="shared" si="122"/>
        <v>Normal Weight</v>
      </c>
      <c r="Q1941">
        <v>6.04</v>
      </c>
      <c r="R1941" t="str">
        <f t="shared" si="123"/>
        <v>Prediabetes</v>
      </c>
      <c r="S1941" t="s">
        <v>2380</v>
      </c>
      <c r="T1941" t="s">
        <v>2380</v>
      </c>
      <c r="U1941">
        <v>1</v>
      </c>
    </row>
    <row r="1942" spans="1:21" x14ac:dyDescent="0.3">
      <c r="A1942" t="s">
        <v>428</v>
      </c>
      <c r="B1942">
        <v>45.9</v>
      </c>
      <c r="C1942">
        <v>4.3</v>
      </c>
      <c r="D1942" t="s">
        <v>2381</v>
      </c>
      <c r="E1942" t="s">
        <v>2380</v>
      </c>
      <c r="F1942" t="s">
        <v>2380</v>
      </c>
      <c r="G1942">
        <v>1</v>
      </c>
      <c r="H1942" t="s">
        <v>2380</v>
      </c>
      <c r="L1942" t="s">
        <v>428</v>
      </c>
      <c r="M1942" t="str">
        <f t="shared" si="120"/>
        <v>Yes</v>
      </c>
      <c r="N1942" t="str">
        <f t="shared" si="121"/>
        <v>No</v>
      </c>
      <c r="O1942">
        <v>45.9</v>
      </c>
      <c r="P1942" t="str">
        <f t="shared" si="122"/>
        <v>Obesity</v>
      </c>
      <c r="Q1942">
        <v>4.3</v>
      </c>
      <c r="R1942" t="str">
        <f t="shared" si="123"/>
        <v>Normal</v>
      </c>
      <c r="S1942" t="s">
        <v>2380</v>
      </c>
      <c r="T1942" t="s">
        <v>2380</v>
      </c>
      <c r="U1942">
        <v>1</v>
      </c>
    </row>
    <row r="1943" spans="1:21" x14ac:dyDescent="0.3">
      <c r="A1943" t="s">
        <v>427</v>
      </c>
      <c r="B1943">
        <v>17.059999999999999</v>
      </c>
      <c r="C1943">
        <v>8.75</v>
      </c>
      <c r="D1943" t="s">
        <v>2381</v>
      </c>
      <c r="E1943" t="s">
        <v>2380</v>
      </c>
      <c r="F1943" t="s">
        <v>2380</v>
      </c>
      <c r="G1943">
        <v>0</v>
      </c>
      <c r="H1943" t="s">
        <v>2380</v>
      </c>
      <c r="L1943" t="s">
        <v>427</v>
      </c>
      <c r="M1943" t="str">
        <f t="shared" si="120"/>
        <v>Yes</v>
      </c>
      <c r="N1943" t="str">
        <f t="shared" si="121"/>
        <v>No</v>
      </c>
      <c r="O1943">
        <v>17.059999999999999</v>
      </c>
      <c r="P1943" t="str">
        <f t="shared" si="122"/>
        <v>Under Weight</v>
      </c>
      <c r="Q1943">
        <v>8.75</v>
      </c>
      <c r="R1943" t="str">
        <f t="shared" si="123"/>
        <v>Diabetes</v>
      </c>
      <c r="S1943" t="s">
        <v>2380</v>
      </c>
      <c r="T1943" t="s">
        <v>2380</v>
      </c>
      <c r="U1943">
        <v>0</v>
      </c>
    </row>
    <row r="1944" spans="1:21" x14ac:dyDescent="0.3">
      <c r="A1944" t="s">
        <v>426</v>
      </c>
      <c r="B1944">
        <v>32.07</v>
      </c>
      <c r="C1944">
        <v>5.25</v>
      </c>
      <c r="D1944" t="s">
        <v>2380</v>
      </c>
      <c r="E1944" t="s">
        <v>2380</v>
      </c>
      <c r="F1944" t="s">
        <v>2382</v>
      </c>
      <c r="G1944">
        <v>1</v>
      </c>
      <c r="H1944" t="s">
        <v>2380</v>
      </c>
      <c r="L1944" t="s">
        <v>426</v>
      </c>
      <c r="M1944" t="str">
        <f t="shared" si="120"/>
        <v>No</v>
      </c>
      <c r="N1944" t="str">
        <f t="shared" si="121"/>
        <v>No</v>
      </c>
      <c r="O1944">
        <v>32.07</v>
      </c>
      <c r="P1944" t="str">
        <f t="shared" si="122"/>
        <v>Obesity</v>
      </c>
      <c r="Q1944">
        <v>5.25</v>
      </c>
      <c r="R1944" t="str">
        <f t="shared" si="123"/>
        <v>Normal</v>
      </c>
      <c r="S1944" t="s">
        <v>2380</v>
      </c>
      <c r="T1944" t="s">
        <v>2382</v>
      </c>
      <c r="U1944">
        <v>1</v>
      </c>
    </row>
    <row r="1945" spans="1:21" x14ac:dyDescent="0.3">
      <c r="A1945" t="s">
        <v>425</v>
      </c>
      <c r="B1945">
        <v>16.5</v>
      </c>
      <c r="C1945">
        <v>5.03</v>
      </c>
      <c r="D1945" t="s">
        <v>2380</v>
      </c>
      <c r="E1945" t="s">
        <v>2380</v>
      </c>
      <c r="F1945" t="s">
        <v>2380</v>
      </c>
      <c r="G1945">
        <v>1</v>
      </c>
      <c r="H1945" t="s">
        <v>2380</v>
      </c>
      <c r="L1945" t="s">
        <v>425</v>
      </c>
      <c r="M1945" t="str">
        <f t="shared" si="120"/>
        <v>No</v>
      </c>
      <c r="N1945" t="str">
        <f t="shared" si="121"/>
        <v>No</v>
      </c>
      <c r="O1945">
        <v>16.5</v>
      </c>
      <c r="P1945" t="str">
        <f t="shared" si="122"/>
        <v>Under Weight</v>
      </c>
      <c r="Q1945">
        <v>5.03</v>
      </c>
      <c r="R1945" t="str">
        <f t="shared" si="123"/>
        <v>Normal</v>
      </c>
      <c r="S1945" t="s">
        <v>2380</v>
      </c>
      <c r="T1945" t="s">
        <v>2380</v>
      </c>
      <c r="U1945">
        <v>1</v>
      </c>
    </row>
    <row r="1946" spans="1:21" x14ac:dyDescent="0.3">
      <c r="A1946" t="s">
        <v>424</v>
      </c>
      <c r="B1946">
        <v>31.4</v>
      </c>
      <c r="C1946">
        <v>5.88</v>
      </c>
      <c r="D1946" t="s">
        <v>2380</v>
      </c>
      <c r="E1946" t="s">
        <v>2380</v>
      </c>
      <c r="F1946" t="s">
        <v>2380</v>
      </c>
      <c r="G1946">
        <v>1</v>
      </c>
      <c r="H1946" t="s">
        <v>2380</v>
      </c>
      <c r="L1946" t="s">
        <v>424</v>
      </c>
      <c r="M1946" t="str">
        <f t="shared" si="120"/>
        <v>No</v>
      </c>
      <c r="N1946" t="str">
        <f t="shared" si="121"/>
        <v>No</v>
      </c>
      <c r="O1946">
        <v>31.4</v>
      </c>
      <c r="P1946" t="str">
        <f t="shared" si="122"/>
        <v>Obesity</v>
      </c>
      <c r="Q1946">
        <v>5.88</v>
      </c>
      <c r="R1946" t="str">
        <f t="shared" si="123"/>
        <v>Prediabetes</v>
      </c>
      <c r="S1946" t="s">
        <v>2380</v>
      </c>
      <c r="T1946" t="s">
        <v>2380</v>
      </c>
      <c r="U1946">
        <v>1</v>
      </c>
    </row>
    <row r="1947" spans="1:21" x14ac:dyDescent="0.3">
      <c r="A1947" t="s">
        <v>423</v>
      </c>
      <c r="B1947">
        <v>20.36</v>
      </c>
      <c r="C1947">
        <v>4.49</v>
      </c>
      <c r="D1947" t="s">
        <v>2380</v>
      </c>
      <c r="E1947" t="s">
        <v>2380</v>
      </c>
      <c r="F1947" t="s">
        <v>2380</v>
      </c>
      <c r="G1947">
        <v>0</v>
      </c>
      <c r="H1947" t="s">
        <v>2380</v>
      </c>
      <c r="L1947" t="s">
        <v>423</v>
      </c>
      <c r="M1947" t="str">
        <f t="shared" si="120"/>
        <v>No</v>
      </c>
      <c r="N1947" t="str">
        <f t="shared" si="121"/>
        <v>No</v>
      </c>
      <c r="O1947">
        <v>20.36</v>
      </c>
      <c r="P1947" t="str">
        <f t="shared" si="122"/>
        <v>Normal Weight</v>
      </c>
      <c r="Q1947">
        <v>4.49</v>
      </c>
      <c r="R1947" t="str">
        <f t="shared" si="123"/>
        <v>Normal</v>
      </c>
      <c r="S1947" t="s">
        <v>2380</v>
      </c>
      <c r="T1947" t="s">
        <v>2380</v>
      </c>
      <c r="U1947">
        <v>0</v>
      </c>
    </row>
    <row r="1948" spans="1:21" x14ac:dyDescent="0.3">
      <c r="A1948" t="s">
        <v>422</v>
      </c>
      <c r="B1948">
        <v>25.46</v>
      </c>
      <c r="C1948">
        <v>4.1399999999999997</v>
      </c>
      <c r="D1948" t="s">
        <v>2380</v>
      </c>
      <c r="E1948" t="s">
        <v>2380</v>
      </c>
      <c r="F1948" t="s">
        <v>2380</v>
      </c>
      <c r="G1948">
        <v>1</v>
      </c>
      <c r="H1948" t="s">
        <v>2380</v>
      </c>
      <c r="L1948" t="s">
        <v>422</v>
      </c>
      <c r="M1948" t="str">
        <f t="shared" si="120"/>
        <v>No</v>
      </c>
      <c r="N1948" t="str">
        <f t="shared" si="121"/>
        <v>No</v>
      </c>
      <c r="O1948">
        <v>25.46</v>
      </c>
      <c r="P1948" t="str">
        <f t="shared" si="122"/>
        <v>Over Weight</v>
      </c>
      <c r="Q1948">
        <v>4.1399999999999997</v>
      </c>
      <c r="R1948" t="str">
        <f t="shared" si="123"/>
        <v>Normal</v>
      </c>
      <c r="S1948" t="s">
        <v>2380</v>
      </c>
      <c r="T1948" t="s">
        <v>2380</v>
      </c>
      <c r="U1948">
        <v>1</v>
      </c>
    </row>
    <row r="1949" spans="1:21" x14ac:dyDescent="0.3">
      <c r="A1949" t="s">
        <v>421</v>
      </c>
      <c r="B1949">
        <v>17.09</v>
      </c>
      <c r="C1949">
        <v>5.8</v>
      </c>
      <c r="D1949" t="s">
        <v>2381</v>
      </c>
      <c r="E1949" t="s">
        <v>2380</v>
      </c>
      <c r="F1949" t="s">
        <v>2380</v>
      </c>
      <c r="G1949">
        <v>0</v>
      </c>
      <c r="H1949" t="s">
        <v>2380</v>
      </c>
      <c r="L1949" t="s">
        <v>421</v>
      </c>
      <c r="M1949" t="str">
        <f t="shared" si="120"/>
        <v>Yes</v>
      </c>
      <c r="N1949" t="str">
        <f t="shared" si="121"/>
        <v>No</v>
      </c>
      <c r="O1949">
        <v>17.09</v>
      </c>
      <c r="P1949" t="str">
        <f t="shared" si="122"/>
        <v>Under Weight</v>
      </c>
      <c r="Q1949">
        <v>5.8</v>
      </c>
      <c r="R1949" t="str">
        <f t="shared" si="123"/>
        <v>Prediabetes</v>
      </c>
      <c r="S1949" t="s">
        <v>2380</v>
      </c>
      <c r="T1949" t="s">
        <v>2380</v>
      </c>
      <c r="U1949">
        <v>0</v>
      </c>
    </row>
    <row r="1950" spans="1:21" x14ac:dyDescent="0.3">
      <c r="A1950" t="s">
        <v>420</v>
      </c>
      <c r="B1950">
        <v>20.83</v>
      </c>
      <c r="C1950">
        <v>5.12</v>
      </c>
      <c r="D1950" t="s">
        <v>2380</v>
      </c>
      <c r="E1950" t="s">
        <v>2380</v>
      </c>
      <c r="F1950" t="s">
        <v>2380</v>
      </c>
      <c r="G1950">
        <v>0</v>
      </c>
      <c r="H1950" t="s">
        <v>2380</v>
      </c>
      <c r="L1950" t="s">
        <v>420</v>
      </c>
      <c r="M1950" t="str">
        <f t="shared" si="120"/>
        <v>No</v>
      </c>
      <c r="N1950" t="str">
        <f t="shared" si="121"/>
        <v>No</v>
      </c>
      <c r="O1950">
        <v>20.83</v>
      </c>
      <c r="P1950" t="str">
        <f t="shared" si="122"/>
        <v>Normal Weight</v>
      </c>
      <c r="Q1950">
        <v>5.12</v>
      </c>
      <c r="R1950" t="str">
        <f t="shared" si="123"/>
        <v>Normal</v>
      </c>
      <c r="S1950" t="s">
        <v>2380</v>
      </c>
      <c r="T1950" t="s">
        <v>2380</v>
      </c>
      <c r="U1950">
        <v>0</v>
      </c>
    </row>
    <row r="1951" spans="1:21" x14ac:dyDescent="0.3">
      <c r="A1951" t="s">
        <v>419</v>
      </c>
      <c r="B1951">
        <v>18.920000000000002</v>
      </c>
      <c r="C1951">
        <v>5.98</v>
      </c>
      <c r="D1951" t="s">
        <v>2381</v>
      </c>
      <c r="E1951" t="s">
        <v>2380</v>
      </c>
      <c r="F1951" t="s">
        <v>2380</v>
      </c>
      <c r="G1951">
        <v>1</v>
      </c>
      <c r="H1951" t="s">
        <v>2380</v>
      </c>
      <c r="L1951" t="s">
        <v>419</v>
      </c>
      <c r="M1951" t="str">
        <f t="shared" si="120"/>
        <v>Yes</v>
      </c>
      <c r="N1951" t="str">
        <f t="shared" si="121"/>
        <v>No</v>
      </c>
      <c r="O1951">
        <v>18.920000000000002</v>
      </c>
      <c r="P1951" t="str">
        <f t="shared" si="122"/>
        <v>Normal Weight</v>
      </c>
      <c r="Q1951">
        <v>5.98</v>
      </c>
      <c r="R1951" t="str">
        <f t="shared" si="123"/>
        <v>Prediabetes</v>
      </c>
      <c r="S1951" t="s">
        <v>2380</v>
      </c>
      <c r="T1951" t="s">
        <v>2380</v>
      </c>
      <c r="U1951">
        <v>1</v>
      </c>
    </row>
    <row r="1952" spans="1:21" x14ac:dyDescent="0.3">
      <c r="A1952" t="s">
        <v>418</v>
      </c>
      <c r="B1952">
        <v>37.1</v>
      </c>
      <c r="C1952">
        <v>5.46</v>
      </c>
      <c r="D1952" t="s">
        <v>2380</v>
      </c>
      <c r="E1952" t="s">
        <v>2380</v>
      </c>
      <c r="F1952" t="s">
        <v>2380</v>
      </c>
      <c r="G1952">
        <v>0</v>
      </c>
      <c r="H1952" t="s">
        <v>2380</v>
      </c>
      <c r="L1952" t="s">
        <v>418</v>
      </c>
      <c r="M1952" t="str">
        <f t="shared" si="120"/>
        <v>No</v>
      </c>
      <c r="N1952" t="str">
        <f t="shared" si="121"/>
        <v>No</v>
      </c>
      <c r="O1952">
        <v>37.1</v>
      </c>
      <c r="P1952" t="str">
        <f t="shared" si="122"/>
        <v>Obesity</v>
      </c>
      <c r="Q1952">
        <v>5.46</v>
      </c>
      <c r="R1952" t="str">
        <f t="shared" si="123"/>
        <v>Normal</v>
      </c>
      <c r="S1952" t="s">
        <v>2380</v>
      </c>
      <c r="T1952" t="s">
        <v>2380</v>
      </c>
      <c r="U1952">
        <v>0</v>
      </c>
    </row>
    <row r="1953" spans="1:21" x14ac:dyDescent="0.3">
      <c r="A1953" t="s">
        <v>417</v>
      </c>
      <c r="B1953">
        <v>22.515000000000001</v>
      </c>
      <c r="C1953">
        <v>4.91</v>
      </c>
      <c r="D1953" t="s">
        <v>2381</v>
      </c>
      <c r="E1953" t="s">
        <v>2380</v>
      </c>
      <c r="F1953" t="s">
        <v>2382</v>
      </c>
      <c r="G1953">
        <v>1</v>
      </c>
      <c r="H1953" t="s">
        <v>2380</v>
      </c>
      <c r="L1953" t="s">
        <v>417</v>
      </c>
      <c r="M1953" t="str">
        <f t="shared" si="120"/>
        <v>Yes</v>
      </c>
      <c r="N1953" t="str">
        <f t="shared" si="121"/>
        <v>No</v>
      </c>
      <c r="O1953">
        <v>22.515000000000001</v>
      </c>
      <c r="P1953" t="str">
        <f t="shared" si="122"/>
        <v>Normal Weight</v>
      </c>
      <c r="Q1953">
        <v>4.91</v>
      </c>
      <c r="R1953" t="str">
        <f t="shared" si="123"/>
        <v>Normal</v>
      </c>
      <c r="S1953" t="s">
        <v>2380</v>
      </c>
      <c r="T1953" t="s">
        <v>2382</v>
      </c>
      <c r="U1953">
        <v>1</v>
      </c>
    </row>
    <row r="1954" spans="1:21" x14ac:dyDescent="0.3">
      <c r="A1954" t="s">
        <v>416</v>
      </c>
      <c r="B1954">
        <v>32.700000000000003</v>
      </c>
      <c r="C1954">
        <v>4.66</v>
      </c>
      <c r="D1954" t="s">
        <v>2380</v>
      </c>
      <c r="E1954" t="s">
        <v>2380</v>
      </c>
      <c r="F1954" t="s">
        <v>2380</v>
      </c>
      <c r="G1954">
        <v>0</v>
      </c>
      <c r="H1954" t="s">
        <v>2380</v>
      </c>
      <c r="L1954" t="s">
        <v>416</v>
      </c>
      <c r="M1954" t="str">
        <f t="shared" si="120"/>
        <v>No</v>
      </c>
      <c r="N1954" t="str">
        <f t="shared" si="121"/>
        <v>No</v>
      </c>
      <c r="O1954">
        <v>32.700000000000003</v>
      </c>
      <c r="P1954" t="str">
        <f t="shared" si="122"/>
        <v>Obesity</v>
      </c>
      <c r="Q1954">
        <v>4.66</v>
      </c>
      <c r="R1954" t="str">
        <f t="shared" si="123"/>
        <v>Normal</v>
      </c>
      <c r="S1954" t="s">
        <v>2380</v>
      </c>
      <c r="T1954" t="s">
        <v>2380</v>
      </c>
      <c r="U1954">
        <v>0</v>
      </c>
    </row>
    <row r="1955" spans="1:21" x14ac:dyDescent="0.3">
      <c r="A1955" t="s">
        <v>415</v>
      </c>
      <c r="B1955">
        <v>17.75</v>
      </c>
      <c r="C1955">
        <v>6.8</v>
      </c>
      <c r="D1955" t="s">
        <v>2381</v>
      </c>
      <c r="E1955" t="s">
        <v>2380</v>
      </c>
      <c r="F1955" t="s">
        <v>2380</v>
      </c>
      <c r="G1955">
        <v>1</v>
      </c>
      <c r="H1955" t="s">
        <v>2380</v>
      </c>
      <c r="L1955" t="s">
        <v>415</v>
      </c>
      <c r="M1955" t="str">
        <f t="shared" si="120"/>
        <v>Yes</v>
      </c>
      <c r="N1955" t="str">
        <f t="shared" si="121"/>
        <v>No</v>
      </c>
      <c r="O1955">
        <v>17.75</v>
      </c>
      <c r="P1955" t="str">
        <f t="shared" si="122"/>
        <v>Under Weight</v>
      </c>
      <c r="Q1955">
        <v>6.8</v>
      </c>
      <c r="R1955" t="str">
        <f t="shared" si="123"/>
        <v>Diabetes</v>
      </c>
      <c r="S1955" t="s">
        <v>2380</v>
      </c>
      <c r="T1955" t="s">
        <v>2380</v>
      </c>
      <c r="U1955">
        <v>1</v>
      </c>
    </row>
    <row r="1956" spans="1:21" x14ac:dyDescent="0.3">
      <c r="A1956" t="s">
        <v>414</v>
      </c>
      <c r="B1956">
        <v>33.630000000000003</v>
      </c>
      <c r="C1956">
        <v>4.47</v>
      </c>
      <c r="D1956" t="s">
        <v>2381</v>
      </c>
      <c r="E1956" t="s">
        <v>2380</v>
      </c>
      <c r="F1956" t="s">
        <v>2380</v>
      </c>
      <c r="G1956">
        <v>0</v>
      </c>
      <c r="H1956" t="s">
        <v>2380</v>
      </c>
      <c r="L1956" t="s">
        <v>414</v>
      </c>
      <c r="M1956" t="str">
        <f t="shared" si="120"/>
        <v>Yes</v>
      </c>
      <c r="N1956" t="str">
        <f t="shared" si="121"/>
        <v>No</v>
      </c>
      <c r="O1956">
        <v>33.630000000000003</v>
      </c>
      <c r="P1956" t="str">
        <f t="shared" si="122"/>
        <v>Obesity</v>
      </c>
      <c r="Q1956">
        <v>4.47</v>
      </c>
      <c r="R1956" t="str">
        <f t="shared" si="123"/>
        <v>Normal</v>
      </c>
      <c r="S1956" t="s">
        <v>2380</v>
      </c>
      <c r="T1956" t="s">
        <v>2380</v>
      </c>
      <c r="U1956">
        <v>0</v>
      </c>
    </row>
    <row r="1957" spans="1:21" x14ac:dyDescent="0.3">
      <c r="A1957" t="s">
        <v>413</v>
      </c>
      <c r="B1957">
        <v>34.799999999999997</v>
      </c>
      <c r="C1957">
        <v>4.08</v>
      </c>
      <c r="D1957" t="s">
        <v>2381</v>
      </c>
      <c r="E1957" t="s">
        <v>2380</v>
      </c>
      <c r="F1957" t="s">
        <v>2380</v>
      </c>
      <c r="G1957">
        <v>1</v>
      </c>
      <c r="H1957" t="s">
        <v>2380</v>
      </c>
      <c r="L1957" t="s">
        <v>413</v>
      </c>
      <c r="M1957" t="str">
        <f t="shared" si="120"/>
        <v>Yes</v>
      </c>
      <c r="N1957" t="str">
        <f t="shared" si="121"/>
        <v>No</v>
      </c>
      <c r="O1957">
        <v>34.799999999999997</v>
      </c>
      <c r="P1957" t="str">
        <f t="shared" si="122"/>
        <v>Obesity</v>
      </c>
      <c r="Q1957">
        <v>4.08</v>
      </c>
      <c r="R1957" t="str">
        <f t="shared" si="123"/>
        <v>Normal</v>
      </c>
      <c r="S1957" t="s">
        <v>2380</v>
      </c>
      <c r="T1957" t="s">
        <v>2380</v>
      </c>
      <c r="U1957">
        <v>1</v>
      </c>
    </row>
    <row r="1958" spans="1:21" x14ac:dyDescent="0.3">
      <c r="A1958" t="s">
        <v>412</v>
      </c>
      <c r="B1958">
        <v>16.809999999999999</v>
      </c>
      <c r="C1958">
        <v>5.51</v>
      </c>
      <c r="D1958" t="s">
        <v>2381</v>
      </c>
      <c r="E1958" t="s">
        <v>2380</v>
      </c>
      <c r="F1958" t="s">
        <v>2380</v>
      </c>
      <c r="G1958">
        <v>1</v>
      </c>
      <c r="H1958" t="s">
        <v>2380</v>
      </c>
      <c r="L1958" t="s">
        <v>412</v>
      </c>
      <c r="M1958" t="str">
        <f t="shared" si="120"/>
        <v>Yes</v>
      </c>
      <c r="N1958" t="str">
        <f t="shared" si="121"/>
        <v>No</v>
      </c>
      <c r="O1958">
        <v>16.809999999999999</v>
      </c>
      <c r="P1958" t="str">
        <f t="shared" si="122"/>
        <v>Under Weight</v>
      </c>
      <c r="Q1958">
        <v>5.51</v>
      </c>
      <c r="R1958" t="str">
        <f t="shared" si="123"/>
        <v>Normal</v>
      </c>
      <c r="S1958" t="s">
        <v>2380</v>
      </c>
      <c r="T1958" t="s">
        <v>2380</v>
      </c>
      <c r="U1958">
        <v>1</v>
      </c>
    </row>
    <row r="1959" spans="1:21" x14ac:dyDescent="0.3">
      <c r="A1959" t="s">
        <v>411</v>
      </c>
      <c r="B1959">
        <v>16.690000000000001</v>
      </c>
      <c r="C1959">
        <v>8.4</v>
      </c>
      <c r="D1959" t="s">
        <v>2381</v>
      </c>
      <c r="E1959" t="s">
        <v>2380</v>
      </c>
      <c r="F1959" t="s">
        <v>2380</v>
      </c>
      <c r="G1959">
        <v>0</v>
      </c>
      <c r="H1959" t="s">
        <v>2380</v>
      </c>
      <c r="L1959" t="s">
        <v>411</v>
      </c>
      <c r="M1959" t="str">
        <f t="shared" si="120"/>
        <v>Yes</v>
      </c>
      <c r="N1959" t="str">
        <f t="shared" si="121"/>
        <v>No</v>
      </c>
      <c r="O1959">
        <v>16.690000000000001</v>
      </c>
      <c r="P1959" t="str">
        <f t="shared" si="122"/>
        <v>Under Weight</v>
      </c>
      <c r="Q1959">
        <v>8.4</v>
      </c>
      <c r="R1959" t="str">
        <f t="shared" si="123"/>
        <v>Diabetes</v>
      </c>
      <c r="S1959" t="s">
        <v>2380</v>
      </c>
      <c r="T1959" t="s">
        <v>2380</v>
      </c>
      <c r="U1959">
        <v>0</v>
      </c>
    </row>
    <row r="1960" spans="1:21" x14ac:dyDescent="0.3">
      <c r="A1960" t="s">
        <v>410</v>
      </c>
      <c r="B1960">
        <v>23.21</v>
      </c>
      <c r="C1960">
        <v>5.14</v>
      </c>
      <c r="D1960" t="s">
        <v>2381</v>
      </c>
      <c r="E1960" t="s">
        <v>2380</v>
      </c>
      <c r="F1960" t="s">
        <v>2380</v>
      </c>
      <c r="G1960">
        <v>1</v>
      </c>
      <c r="H1960" t="s">
        <v>2380</v>
      </c>
      <c r="L1960" t="s">
        <v>410</v>
      </c>
      <c r="M1960" t="str">
        <f t="shared" si="120"/>
        <v>Yes</v>
      </c>
      <c r="N1960" t="str">
        <f t="shared" si="121"/>
        <v>No</v>
      </c>
      <c r="O1960">
        <v>23.21</v>
      </c>
      <c r="P1960" t="str">
        <f t="shared" si="122"/>
        <v>Normal Weight</v>
      </c>
      <c r="Q1960">
        <v>5.14</v>
      </c>
      <c r="R1960" t="str">
        <f t="shared" si="123"/>
        <v>Normal</v>
      </c>
      <c r="S1960" t="s">
        <v>2380</v>
      </c>
      <c r="T1960" t="s">
        <v>2380</v>
      </c>
      <c r="U1960">
        <v>1</v>
      </c>
    </row>
    <row r="1961" spans="1:21" x14ac:dyDescent="0.3">
      <c r="A1961" t="s">
        <v>409</v>
      </c>
      <c r="B1961">
        <v>25.175000000000001</v>
      </c>
      <c r="C1961">
        <v>5.21</v>
      </c>
      <c r="D1961" t="s">
        <v>2381</v>
      </c>
      <c r="E1961" t="s">
        <v>2380</v>
      </c>
      <c r="F1961" t="s">
        <v>2380</v>
      </c>
      <c r="G1961">
        <v>1</v>
      </c>
      <c r="H1961" t="s">
        <v>2380</v>
      </c>
      <c r="L1961" t="s">
        <v>409</v>
      </c>
      <c r="M1961" t="str">
        <f t="shared" si="120"/>
        <v>Yes</v>
      </c>
      <c r="N1961" t="str">
        <f t="shared" si="121"/>
        <v>No</v>
      </c>
      <c r="O1961">
        <v>25.175000000000001</v>
      </c>
      <c r="P1961" t="str">
        <f t="shared" si="122"/>
        <v>Over Weight</v>
      </c>
      <c r="Q1961">
        <v>5.21</v>
      </c>
      <c r="R1961" t="str">
        <f t="shared" si="123"/>
        <v>Normal</v>
      </c>
      <c r="S1961" t="s">
        <v>2380</v>
      </c>
      <c r="T1961" t="s">
        <v>2380</v>
      </c>
      <c r="U1961">
        <v>1</v>
      </c>
    </row>
    <row r="1962" spans="1:21" x14ac:dyDescent="0.3">
      <c r="A1962" t="s">
        <v>408</v>
      </c>
      <c r="B1962">
        <v>34.770000000000003</v>
      </c>
      <c r="C1962">
        <v>6.23</v>
      </c>
      <c r="D1962" t="s">
        <v>2380</v>
      </c>
      <c r="E1962" t="s">
        <v>2380</v>
      </c>
      <c r="F1962" t="s">
        <v>2380</v>
      </c>
      <c r="G1962">
        <v>0</v>
      </c>
      <c r="H1962" t="s">
        <v>2380</v>
      </c>
      <c r="L1962" t="s">
        <v>408</v>
      </c>
      <c r="M1962" t="str">
        <f t="shared" si="120"/>
        <v>No</v>
      </c>
      <c r="N1962" t="str">
        <f t="shared" si="121"/>
        <v>No</v>
      </c>
      <c r="O1962">
        <v>34.770000000000003</v>
      </c>
      <c r="P1962" t="str">
        <f t="shared" si="122"/>
        <v>Obesity</v>
      </c>
      <c r="Q1962">
        <v>6.23</v>
      </c>
      <c r="R1962" t="str">
        <f t="shared" si="123"/>
        <v>Prediabetes</v>
      </c>
      <c r="S1962" t="s">
        <v>2380</v>
      </c>
      <c r="T1962" t="s">
        <v>2380</v>
      </c>
      <c r="U1962">
        <v>0</v>
      </c>
    </row>
    <row r="1963" spans="1:21" x14ac:dyDescent="0.3">
      <c r="A1963" t="s">
        <v>407</v>
      </c>
      <c r="B1963">
        <v>27.7</v>
      </c>
      <c r="C1963">
        <v>5.6</v>
      </c>
      <c r="D1963" t="s">
        <v>2380</v>
      </c>
      <c r="E1963" t="s">
        <v>2380</v>
      </c>
      <c r="F1963" t="s">
        <v>2380</v>
      </c>
      <c r="G1963">
        <v>1</v>
      </c>
      <c r="H1963" t="s">
        <v>2380</v>
      </c>
      <c r="L1963" t="s">
        <v>407</v>
      </c>
      <c r="M1963" t="str">
        <f t="shared" si="120"/>
        <v>No</v>
      </c>
      <c r="N1963" t="str">
        <f t="shared" si="121"/>
        <v>No</v>
      </c>
      <c r="O1963">
        <v>27.7</v>
      </c>
      <c r="P1963" t="str">
        <f t="shared" si="122"/>
        <v>Over Weight</v>
      </c>
      <c r="Q1963">
        <v>5.6</v>
      </c>
      <c r="R1963" t="str">
        <f t="shared" si="123"/>
        <v>Normal</v>
      </c>
      <c r="S1963" t="s">
        <v>2380</v>
      </c>
      <c r="T1963" t="s">
        <v>2380</v>
      </c>
      <c r="U1963">
        <v>1</v>
      </c>
    </row>
    <row r="1964" spans="1:21" x14ac:dyDescent="0.3">
      <c r="A1964" t="s">
        <v>406</v>
      </c>
      <c r="B1964">
        <v>19.12</v>
      </c>
      <c r="C1964">
        <v>4.72</v>
      </c>
      <c r="D1964" t="s">
        <v>2381</v>
      </c>
      <c r="E1964" t="s">
        <v>2380</v>
      </c>
      <c r="F1964" t="s">
        <v>2380</v>
      </c>
      <c r="G1964">
        <v>1</v>
      </c>
      <c r="H1964" t="s">
        <v>2380</v>
      </c>
      <c r="L1964" t="s">
        <v>406</v>
      </c>
      <c r="M1964" t="str">
        <f t="shared" si="120"/>
        <v>Yes</v>
      </c>
      <c r="N1964" t="str">
        <f t="shared" si="121"/>
        <v>No</v>
      </c>
      <c r="O1964">
        <v>19.12</v>
      </c>
      <c r="P1964" t="str">
        <f t="shared" si="122"/>
        <v>Normal Weight</v>
      </c>
      <c r="Q1964">
        <v>4.72</v>
      </c>
      <c r="R1964" t="str">
        <f t="shared" si="123"/>
        <v>Normal</v>
      </c>
      <c r="S1964" t="s">
        <v>2380</v>
      </c>
      <c r="T1964" t="s">
        <v>2380</v>
      </c>
      <c r="U1964">
        <v>1</v>
      </c>
    </row>
    <row r="1965" spans="1:21" x14ac:dyDescent="0.3">
      <c r="A1965" t="s">
        <v>405</v>
      </c>
      <c r="B1965">
        <v>32.67</v>
      </c>
      <c r="C1965">
        <v>4.67</v>
      </c>
      <c r="D1965" t="s">
        <v>2380</v>
      </c>
      <c r="E1965" t="s">
        <v>2380</v>
      </c>
      <c r="F1965" t="s">
        <v>2382</v>
      </c>
      <c r="G1965">
        <v>1</v>
      </c>
      <c r="H1965" t="s">
        <v>2380</v>
      </c>
      <c r="L1965" t="s">
        <v>405</v>
      </c>
      <c r="M1965" t="str">
        <f t="shared" si="120"/>
        <v>No</v>
      </c>
      <c r="N1965" t="str">
        <f t="shared" si="121"/>
        <v>No</v>
      </c>
      <c r="O1965">
        <v>32.67</v>
      </c>
      <c r="P1965" t="str">
        <f t="shared" si="122"/>
        <v>Obesity</v>
      </c>
      <c r="Q1965">
        <v>4.67</v>
      </c>
      <c r="R1965" t="str">
        <f t="shared" si="123"/>
        <v>Normal</v>
      </c>
      <c r="S1965" t="s">
        <v>2380</v>
      </c>
      <c r="T1965" t="s">
        <v>2382</v>
      </c>
      <c r="U1965">
        <v>1</v>
      </c>
    </row>
    <row r="1966" spans="1:21" x14ac:dyDescent="0.3">
      <c r="A1966" t="s">
        <v>404</v>
      </c>
      <c r="B1966">
        <v>28.5</v>
      </c>
      <c r="C1966">
        <v>6.11</v>
      </c>
      <c r="D1966" t="s">
        <v>2380</v>
      </c>
      <c r="E1966" t="s">
        <v>2380</v>
      </c>
      <c r="F1966" t="s">
        <v>2380</v>
      </c>
      <c r="G1966">
        <v>1</v>
      </c>
      <c r="H1966" t="s">
        <v>2380</v>
      </c>
      <c r="L1966" t="s">
        <v>404</v>
      </c>
      <c r="M1966" t="str">
        <f t="shared" si="120"/>
        <v>No</v>
      </c>
      <c r="N1966" t="str">
        <f t="shared" si="121"/>
        <v>No</v>
      </c>
      <c r="O1966">
        <v>28.5</v>
      </c>
      <c r="P1966" t="str">
        <f t="shared" si="122"/>
        <v>Over Weight</v>
      </c>
      <c r="Q1966">
        <v>6.11</v>
      </c>
      <c r="R1966" t="str">
        <f t="shared" si="123"/>
        <v>Prediabetes</v>
      </c>
      <c r="S1966" t="s">
        <v>2380</v>
      </c>
      <c r="T1966" t="s">
        <v>2380</v>
      </c>
      <c r="U1966">
        <v>1</v>
      </c>
    </row>
    <row r="1967" spans="1:21" x14ac:dyDescent="0.3">
      <c r="A1967" t="s">
        <v>403</v>
      </c>
      <c r="B1967">
        <v>39.270000000000003</v>
      </c>
      <c r="C1967">
        <v>6.25</v>
      </c>
      <c r="D1967" t="s">
        <v>2380</v>
      </c>
      <c r="E1967" t="s">
        <v>2380</v>
      </c>
      <c r="F1967" t="s">
        <v>2380</v>
      </c>
      <c r="G1967">
        <v>0</v>
      </c>
      <c r="H1967" t="s">
        <v>2380</v>
      </c>
      <c r="L1967" t="s">
        <v>403</v>
      </c>
      <c r="M1967" t="str">
        <f t="shared" si="120"/>
        <v>No</v>
      </c>
      <c r="N1967" t="str">
        <f t="shared" si="121"/>
        <v>No</v>
      </c>
      <c r="O1967">
        <v>39.270000000000003</v>
      </c>
      <c r="P1967" t="str">
        <f t="shared" si="122"/>
        <v>Obesity</v>
      </c>
      <c r="Q1967">
        <v>6.25</v>
      </c>
      <c r="R1967" t="str">
        <f t="shared" si="123"/>
        <v>Prediabetes</v>
      </c>
      <c r="S1967" t="s">
        <v>2380</v>
      </c>
      <c r="T1967" t="s">
        <v>2380</v>
      </c>
      <c r="U1967">
        <v>0</v>
      </c>
    </row>
    <row r="1968" spans="1:21" x14ac:dyDescent="0.3">
      <c r="A1968" t="s">
        <v>402</v>
      </c>
      <c r="B1968">
        <v>32.49</v>
      </c>
      <c r="C1968">
        <v>4</v>
      </c>
      <c r="D1968" t="s">
        <v>2381</v>
      </c>
      <c r="E1968" t="s">
        <v>2380</v>
      </c>
      <c r="F1968" t="s">
        <v>2380</v>
      </c>
      <c r="G1968">
        <v>0</v>
      </c>
      <c r="H1968" t="s">
        <v>2380</v>
      </c>
      <c r="L1968" t="s">
        <v>402</v>
      </c>
      <c r="M1968" t="str">
        <f t="shared" si="120"/>
        <v>Yes</v>
      </c>
      <c r="N1968" t="str">
        <f t="shared" si="121"/>
        <v>No</v>
      </c>
      <c r="O1968">
        <v>32.49</v>
      </c>
      <c r="P1968" t="str">
        <f t="shared" si="122"/>
        <v>Obesity</v>
      </c>
      <c r="Q1968">
        <v>4</v>
      </c>
      <c r="R1968" t="str">
        <f t="shared" si="123"/>
        <v>Normal</v>
      </c>
      <c r="S1968" t="s">
        <v>2380</v>
      </c>
      <c r="T1968" t="s">
        <v>2380</v>
      </c>
      <c r="U1968">
        <v>0</v>
      </c>
    </row>
    <row r="1969" spans="1:21" x14ac:dyDescent="0.3">
      <c r="A1969" t="s">
        <v>401</v>
      </c>
      <c r="B1969">
        <v>23.7</v>
      </c>
      <c r="C1969">
        <v>5.55</v>
      </c>
      <c r="D1969" t="s">
        <v>2381</v>
      </c>
      <c r="E1969" t="s">
        <v>2380</v>
      </c>
      <c r="F1969" t="s">
        <v>2380</v>
      </c>
      <c r="G1969">
        <v>0</v>
      </c>
      <c r="H1969" t="s">
        <v>2380</v>
      </c>
      <c r="L1969" t="s">
        <v>401</v>
      </c>
      <c r="M1969" t="str">
        <f t="shared" si="120"/>
        <v>Yes</v>
      </c>
      <c r="N1969" t="str">
        <f t="shared" si="121"/>
        <v>No</v>
      </c>
      <c r="O1969">
        <v>23.7</v>
      </c>
      <c r="P1969" t="str">
        <f t="shared" si="122"/>
        <v>Normal Weight</v>
      </c>
      <c r="Q1969">
        <v>5.55</v>
      </c>
      <c r="R1969" t="str">
        <f t="shared" si="123"/>
        <v>Normal</v>
      </c>
      <c r="S1969" t="s">
        <v>2380</v>
      </c>
      <c r="T1969" t="s">
        <v>2380</v>
      </c>
      <c r="U1969">
        <v>0</v>
      </c>
    </row>
    <row r="1970" spans="1:21" x14ac:dyDescent="0.3">
      <c r="A1970" t="s">
        <v>400</v>
      </c>
      <c r="B1970">
        <v>30.4</v>
      </c>
      <c r="C1970">
        <v>5.95</v>
      </c>
      <c r="D1970" t="s">
        <v>2380</v>
      </c>
      <c r="E1970" t="s">
        <v>2381</v>
      </c>
      <c r="F1970" t="s">
        <v>2380</v>
      </c>
      <c r="G1970">
        <v>1</v>
      </c>
      <c r="H1970" t="s">
        <v>2380</v>
      </c>
      <c r="L1970" t="s">
        <v>400</v>
      </c>
      <c r="M1970" t="str">
        <f t="shared" si="120"/>
        <v>No</v>
      </c>
      <c r="N1970" t="str">
        <f t="shared" si="121"/>
        <v>No</v>
      </c>
      <c r="O1970">
        <v>30.4</v>
      </c>
      <c r="P1970" t="str">
        <f t="shared" si="122"/>
        <v>Obesity</v>
      </c>
      <c r="Q1970">
        <v>5.95</v>
      </c>
      <c r="R1970" t="str">
        <f t="shared" si="123"/>
        <v>Prediabetes</v>
      </c>
      <c r="S1970" t="s">
        <v>2381</v>
      </c>
      <c r="T1970" t="s">
        <v>2380</v>
      </c>
      <c r="U1970">
        <v>1</v>
      </c>
    </row>
    <row r="1971" spans="1:21" x14ac:dyDescent="0.3">
      <c r="A1971" t="s">
        <v>399</v>
      </c>
      <c r="B1971">
        <v>38.94</v>
      </c>
      <c r="C1971">
        <v>4.3600000000000003</v>
      </c>
      <c r="D1971" t="s">
        <v>2380</v>
      </c>
      <c r="E1971" t="s">
        <v>2380</v>
      </c>
      <c r="F1971" t="s">
        <v>2382</v>
      </c>
      <c r="G1971">
        <v>1</v>
      </c>
      <c r="H1971" t="s">
        <v>2380</v>
      </c>
      <c r="L1971" t="s">
        <v>399</v>
      </c>
      <c r="M1971" t="str">
        <f t="shared" si="120"/>
        <v>No</v>
      </c>
      <c r="N1971" t="str">
        <f t="shared" si="121"/>
        <v>No</v>
      </c>
      <c r="O1971">
        <v>38.94</v>
      </c>
      <c r="P1971" t="str">
        <f t="shared" si="122"/>
        <v>Obesity</v>
      </c>
      <c r="Q1971">
        <v>4.3600000000000003</v>
      </c>
      <c r="R1971" t="str">
        <f t="shared" si="123"/>
        <v>Normal</v>
      </c>
      <c r="S1971" t="s">
        <v>2380</v>
      </c>
      <c r="T1971" t="s">
        <v>2382</v>
      </c>
      <c r="U1971">
        <v>1</v>
      </c>
    </row>
    <row r="1972" spans="1:21" x14ac:dyDescent="0.3">
      <c r="A1972" t="s">
        <v>398</v>
      </c>
      <c r="B1972">
        <v>31.02</v>
      </c>
      <c r="C1972">
        <v>4.84</v>
      </c>
      <c r="D1972" t="s">
        <v>2380</v>
      </c>
      <c r="E1972" t="s">
        <v>2380</v>
      </c>
      <c r="F1972" t="s">
        <v>2382</v>
      </c>
      <c r="G1972">
        <v>1</v>
      </c>
      <c r="H1972" t="s">
        <v>2380</v>
      </c>
      <c r="L1972" t="s">
        <v>398</v>
      </c>
      <c r="M1972" t="str">
        <f t="shared" si="120"/>
        <v>No</v>
      </c>
      <c r="N1972" t="str">
        <f t="shared" si="121"/>
        <v>No</v>
      </c>
      <c r="O1972">
        <v>31.02</v>
      </c>
      <c r="P1972" t="str">
        <f t="shared" si="122"/>
        <v>Obesity</v>
      </c>
      <c r="Q1972">
        <v>4.84</v>
      </c>
      <c r="R1972" t="str">
        <f t="shared" si="123"/>
        <v>Normal</v>
      </c>
      <c r="S1972" t="s">
        <v>2380</v>
      </c>
      <c r="T1972" t="s">
        <v>2382</v>
      </c>
      <c r="U1972">
        <v>1</v>
      </c>
    </row>
    <row r="1973" spans="1:21" x14ac:dyDescent="0.3">
      <c r="A1973" t="s">
        <v>397</v>
      </c>
      <c r="B1973">
        <v>17.5</v>
      </c>
      <c r="C1973">
        <v>4.5599999999999996</v>
      </c>
      <c r="D1973" t="s">
        <v>2380</v>
      </c>
      <c r="E1973" t="s">
        <v>2380</v>
      </c>
      <c r="F1973" t="s">
        <v>2380</v>
      </c>
      <c r="G1973">
        <v>1</v>
      </c>
      <c r="H1973" t="s">
        <v>2380</v>
      </c>
      <c r="L1973" t="s">
        <v>397</v>
      </c>
      <c r="M1973" t="str">
        <f t="shared" si="120"/>
        <v>No</v>
      </c>
      <c r="N1973" t="str">
        <f t="shared" si="121"/>
        <v>No</v>
      </c>
      <c r="O1973">
        <v>17.5</v>
      </c>
      <c r="P1973" t="str">
        <f t="shared" si="122"/>
        <v>Under Weight</v>
      </c>
      <c r="Q1973">
        <v>4.5599999999999996</v>
      </c>
      <c r="R1973" t="str">
        <f t="shared" si="123"/>
        <v>Normal</v>
      </c>
      <c r="S1973" t="s">
        <v>2380</v>
      </c>
      <c r="T1973" t="s">
        <v>2380</v>
      </c>
      <c r="U1973">
        <v>1</v>
      </c>
    </row>
    <row r="1974" spans="1:21" x14ac:dyDescent="0.3">
      <c r="A1974" t="s">
        <v>396</v>
      </c>
      <c r="B1974">
        <v>34.799999999999997</v>
      </c>
      <c r="C1974">
        <v>4.42</v>
      </c>
      <c r="D1974" t="s">
        <v>2381</v>
      </c>
      <c r="E1974" t="s">
        <v>2381</v>
      </c>
      <c r="F1974" t="s">
        <v>2380</v>
      </c>
      <c r="G1974">
        <v>2</v>
      </c>
      <c r="H1974" t="s">
        <v>2380</v>
      </c>
      <c r="L1974" t="s">
        <v>396</v>
      </c>
      <c r="M1974" t="str">
        <f t="shared" si="120"/>
        <v>Yes</v>
      </c>
      <c r="N1974" t="str">
        <f t="shared" si="121"/>
        <v>No</v>
      </c>
      <c r="O1974">
        <v>34.799999999999997</v>
      </c>
      <c r="P1974" t="str">
        <f t="shared" si="122"/>
        <v>Obesity</v>
      </c>
      <c r="Q1974">
        <v>4.42</v>
      </c>
      <c r="R1974" t="str">
        <f t="shared" si="123"/>
        <v>Normal</v>
      </c>
      <c r="S1974" t="s">
        <v>2381</v>
      </c>
      <c r="T1974" t="s">
        <v>2380</v>
      </c>
      <c r="U1974">
        <v>2</v>
      </c>
    </row>
    <row r="1975" spans="1:21" x14ac:dyDescent="0.3">
      <c r="A1975" t="s">
        <v>395</v>
      </c>
      <c r="B1975">
        <v>17.3</v>
      </c>
      <c r="C1975">
        <v>7.66</v>
      </c>
      <c r="D1975" t="s">
        <v>2381</v>
      </c>
      <c r="E1975" t="s">
        <v>2380</v>
      </c>
      <c r="F1975" t="s">
        <v>2380</v>
      </c>
      <c r="G1975">
        <v>1</v>
      </c>
      <c r="H1975" t="s">
        <v>2380</v>
      </c>
      <c r="L1975" t="s">
        <v>395</v>
      </c>
      <c r="M1975" t="str">
        <f t="shared" si="120"/>
        <v>Yes</v>
      </c>
      <c r="N1975" t="str">
        <f t="shared" si="121"/>
        <v>No</v>
      </c>
      <c r="O1975">
        <v>17.3</v>
      </c>
      <c r="P1975" t="str">
        <f t="shared" si="122"/>
        <v>Under Weight</v>
      </c>
      <c r="Q1975">
        <v>7.66</v>
      </c>
      <c r="R1975" t="str">
        <f t="shared" si="123"/>
        <v>Diabetes</v>
      </c>
      <c r="S1975" t="s">
        <v>2380</v>
      </c>
      <c r="T1975" t="s">
        <v>2380</v>
      </c>
      <c r="U1975">
        <v>1</v>
      </c>
    </row>
    <row r="1976" spans="1:21" x14ac:dyDescent="0.3">
      <c r="A1976" t="s">
        <v>394</v>
      </c>
      <c r="B1976">
        <v>32.25</v>
      </c>
      <c r="C1976">
        <v>5.2</v>
      </c>
      <c r="D1976" t="s">
        <v>2381</v>
      </c>
      <c r="E1976" t="s">
        <v>2380</v>
      </c>
      <c r="F1976" t="s">
        <v>2380</v>
      </c>
      <c r="G1976">
        <v>0</v>
      </c>
      <c r="H1976" t="s">
        <v>2380</v>
      </c>
      <c r="L1976" t="s">
        <v>394</v>
      </c>
      <c r="M1976" t="str">
        <f t="shared" si="120"/>
        <v>Yes</v>
      </c>
      <c r="N1976" t="str">
        <f t="shared" si="121"/>
        <v>No</v>
      </c>
      <c r="O1976">
        <v>32.25</v>
      </c>
      <c r="P1976" t="str">
        <f t="shared" si="122"/>
        <v>Obesity</v>
      </c>
      <c r="Q1976">
        <v>5.2</v>
      </c>
      <c r="R1976" t="str">
        <f t="shared" si="123"/>
        <v>Normal</v>
      </c>
      <c r="S1976" t="s">
        <v>2380</v>
      </c>
      <c r="T1976" t="s">
        <v>2380</v>
      </c>
      <c r="U1976">
        <v>0</v>
      </c>
    </row>
    <row r="1977" spans="1:21" x14ac:dyDescent="0.3">
      <c r="A1977" t="s">
        <v>393</v>
      </c>
      <c r="B1977">
        <v>42.4</v>
      </c>
      <c r="C1977">
        <v>5.53</v>
      </c>
      <c r="D1977" t="s">
        <v>2381</v>
      </c>
      <c r="E1977" t="s">
        <v>2380</v>
      </c>
      <c r="F1977" t="s">
        <v>2380</v>
      </c>
      <c r="G1977">
        <v>0</v>
      </c>
      <c r="H1977" t="s">
        <v>2380</v>
      </c>
      <c r="L1977" t="s">
        <v>393</v>
      </c>
      <c r="M1977" t="str">
        <f t="shared" si="120"/>
        <v>Yes</v>
      </c>
      <c r="N1977" t="str">
        <f t="shared" si="121"/>
        <v>No</v>
      </c>
      <c r="O1977">
        <v>42.4</v>
      </c>
      <c r="P1977" t="str">
        <f t="shared" si="122"/>
        <v>Obesity</v>
      </c>
      <c r="Q1977">
        <v>5.53</v>
      </c>
      <c r="R1977" t="str">
        <f t="shared" si="123"/>
        <v>Normal</v>
      </c>
      <c r="S1977" t="s">
        <v>2380</v>
      </c>
      <c r="T1977" t="s">
        <v>2380</v>
      </c>
      <c r="U1977">
        <v>0</v>
      </c>
    </row>
    <row r="1978" spans="1:21" x14ac:dyDescent="0.3">
      <c r="A1978" t="s">
        <v>392</v>
      </c>
      <c r="B1978">
        <v>38.664999999999999</v>
      </c>
      <c r="C1978">
        <v>4.8600000000000003</v>
      </c>
      <c r="D1978" t="s">
        <v>2380</v>
      </c>
      <c r="E1978" t="s">
        <v>2381</v>
      </c>
      <c r="F1978" t="s">
        <v>2380</v>
      </c>
      <c r="G1978">
        <v>1</v>
      </c>
      <c r="H1978" t="s">
        <v>2380</v>
      </c>
      <c r="L1978" t="s">
        <v>392</v>
      </c>
      <c r="M1978" t="str">
        <f t="shared" si="120"/>
        <v>No</v>
      </c>
      <c r="N1978" t="str">
        <f t="shared" si="121"/>
        <v>No</v>
      </c>
      <c r="O1978">
        <v>38.664999999999999</v>
      </c>
      <c r="P1978" t="str">
        <f t="shared" si="122"/>
        <v>Obesity</v>
      </c>
      <c r="Q1978">
        <v>4.8600000000000003</v>
      </c>
      <c r="R1978" t="str">
        <f t="shared" si="123"/>
        <v>Normal</v>
      </c>
      <c r="S1978" t="s">
        <v>2381</v>
      </c>
      <c r="T1978" t="s">
        <v>2380</v>
      </c>
      <c r="U1978">
        <v>1</v>
      </c>
    </row>
    <row r="1979" spans="1:21" x14ac:dyDescent="0.3">
      <c r="A1979" t="s">
        <v>391</v>
      </c>
      <c r="B1979">
        <v>29.92</v>
      </c>
      <c r="C1979">
        <v>5.49</v>
      </c>
      <c r="D1979" t="s">
        <v>2381</v>
      </c>
      <c r="E1979" t="s">
        <v>2380</v>
      </c>
      <c r="F1979" t="s">
        <v>2380</v>
      </c>
      <c r="G1979">
        <v>0</v>
      </c>
      <c r="H1979" t="s">
        <v>2380</v>
      </c>
      <c r="L1979" t="s">
        <v>391</v>
      </c>
      <c r="M1979" t="str">
        <f t="shared" si="120"/>
        <v>Yes</v>
      </c>
      <c r="N1979" t="str">
        <f t="shared" si="121"/>
        <v>No</v>
      </c>
      <c r="O1979">
        <v>29.92</v>
      </c>
      <c r="P1979" t="str">
        <f t="shared" si="122"/>
        <v>Over Weight</v>
      </c>
      <c r="Q1979">
        <v>5.49</v>
      </c>
      <c r="R1979" t="str">
        <f t="shared" si="123"/>
        <v>Normal</v>
      </c>
      <c r="S1979" t="s">
        <v>2380</v>
      </c>
      <c r="T1979" t="s">
        <v>2380</v>
      </c>
      <c r="U1979">
        <v>0</v>
      </c>
    </row>
    <row r="1980" spans="1:21" x14ac:dyDescent="0.3">
      <c r="A1980" t="s">
        <v>390</v>
      </c>
      <c r="B1980">
        <v>29.48</v>
      </c>
      <c r="C1980">
        <v>4.09</v>
      </c>
      <c r="D1980" t="s">
        <v>2381</v>
      </c>
      <c r="E1980" t="s">
        <v>2380</v>
      </c>
      <c r="F1980" t="s">
        <v>2380</v>
      </c>
      <c r="G1980">
        <v>0</v>
      </c>
      <c r="H1980" t="s">
        <v>2380</v>
      </c>
      <c r="L1980" t="s">
        <v>390</v>
      </c>
      <c r="M1980" t="str">
        <f t="shared" si="120"/>
        <v>Yes</v>
      </c>
      <c r="N1980" t="str">
        <f t="shared" si="121"/>
        <v>No</v>
      </c>
      <c r="O1980">
        <v>29.48</v>
      </c>
      <c r="P1980" t="str">
        <f t="shared" si="122"/>
        <v>Over Weight</v>
      </c>
      <c r="Q1980">
        <v>4.09</v>
      </c>
      <c r="R1980" t="str">
        <f t="shared" si="123"/>
        <v>Normal</v>
      </c>
      <c r="S1980" t="s">
        <v>2380</v>
      </c>
      <c r="T1980" t="s">
        <v>2380</v>
      </c>
      <c r="U1980">
        <v>0</v>
      </c>
    </row>
    <row r="1981" spans="1:21" x14ac:dyDescent="0.3">
      <c r="A1981" t="s">
        <v>389</v>
      </c>
      <c r="B1981">
        <v>28.785</v>
      </c>
      <c r="C1981">
        <v>4.3099999999999996</v>
      </c>
      <c r="D1981" t="s">
        <v>2381</v>
      </c>
      <c r="E1981" t="s">
        <v>2380</v>
      </c>
      <c r="F1981" t="s">
        <v>2380</v>
      </c>
      <c r="G1981">
        <v>0</v>
      </c>
      <c r="H1981" t="s">
        <v>2380</v>
      </c>
      <c r="L1981" t="s">
        <v>389</v>
      </c>
      <c r="M1981" t="str">
        <f t="shared" si="120"/>
        <v>Yes</v>
      </c>
      <c r="N1981" t="str">
        <f t="shared" si="121"/>
        <v>No</v>
      </c>
      <c r="O1981">
        <v>28.785</v>
      </c>
      <c r="P1981" t="str">
        <f t="shared" si="122"/>
        <v>Over Weight</v>
      </c>
      <c r="Q1981">
        <v>4.3099999999999996</v>
      </c>
      <c r="R1981" t="str">
        <f t="shared" si="123"/>
        <v>Normal</v>
      </c>
      <c r="S1981" t="s">
        <v>2380</v>
      </c>
      <c r="T1981" t="s">
        <v>2380</v>
      </c>
      <c r="U1981">
        <v>0</v>
      </c>
    </row>
    <row r="1982" spans="1:21" x14ac:dyDescent="0.3">
      <c r="A1982" t="s">
        <v>388</v>
      </c>
      <c r="B1982">
        <v>19.8</v>
      </c>
      <c r="C1982">
        <v>4</v>
      </c>
      <c r="D1982" t="s">
        <v>2381</v>
      </c>
      <c r="E1982" t="s">
        <v>2380</v>
      </c>
      <c r="F1982" t="s">
        <v>2380</v>
      </c>
      <c r="G1982">
        <v>0</v>
      </c>
      <c r="H1982" t="s">
        <v>2380</v>
      </c>
      <c r="L1982" t="s">
        <v>388</v>
      </c>
      <c r="M1982" t="str">
        <f t="shared" si="120"/>
        <v>Yes</v>
      </c>
      <c r="N1982" t="str">
        <f t="shared" si="121"/>
        <v>No</v>
      </c>
      <c r="O1982">
        <v>19.8</v>
      </c>
      <c r="P1982" t="str">
        <f t="shared" si="122"/>
        <v>Normal Weight</v>
      </c>
      <c r="Q1982">
        <v>4</v>
      </c>
      <c r="R1982" t="str">
        <f t="shared" si="123"/>
        <v>Normal</v>
      </c>
      <c r="S1982" t="s">
        <v>2380</v>
      </c>
      <c r="T1982" t="s">
        <v>2380</v>
      </c>
      <c r="U1982">
        <v>0</v>
      </c>
    </row>
    <row r="1983" spans="1:21" x14ac:dyDescent="0.3">
      <c r="A1983" t="s">
        <v>387</v>
      </c>
      <c r="B1983">
        <v>35.53</v>
      </c>
      <c r="C1983">
        <v>4.68</v>
      </c>
      <c r="D1983" t="s">
        <v>2380</v>
      </c>
      <c r="E1983" t="s">
        <v>2380</v>
      </c>
      <c r="F1983" t="s">
        <v>2382</v>
      </c>
      <c r="G1983">
        <v>1</v>
      </c>
      <c r="H1983" t="s">
        <v>2380</v>
      </c>
      <c r="L1983" t="s">
        <v>387</v>
      </c>
      <c r="M1983" t="str">
        <f t="shared" si="120"/>
        <v>No</v>
      </c>
      <c r="N1983" t="str">
        <f t="shared" si="121"/>
        <v>No</v>
      </c>
      <c r="O1983">
        <v>35.53</v>
      </c>
      <c r="P1983" t="str">
        <f t="shared" si="122"/>
        <v>Obesity</v>
      </c>
      <c r="Q1983">
        <v>4.68</v>
      </c>
      <c r="R1983" t="str">
        <f t="shared" si="123"/>
        <v>Normal</v>
      </c>
      <c r="S1983" t="s">
        <v>2380</v>
      </c>
      <c r="T1983" t="s">
        <v>2382</v>
      </c>
      <c r="U1983">
        <v>1</v>
      </c>
    </row>
    <row r="1984" spans="1:21" x14ac:dyDescent="0.3">
      <c r="A1984" t="s">
        <v>386</v>
      </c>
      <c r="B1984">
        <v>21.47</v>
      </c>
      <c r="C1984">
        <v>4.0199999999999996</v>
      </c>
      <c r="D1984" t="s">
        <v>2381</v>
      </c>
      <c r="E1984" t="s">
        <v>2380</v>
      </c>
      <c r="F1984" t="s">
        <v>2380</v>
      </c>
      <c r="G1984">
        <v>1</v>
      </c>
      <c r="H1984" t="s">
        <v>2380</v>
      </c>
      <c r="L1984" t="s">
        <v>386</v>
      </c>
      <c r="M1984" t="str">
        <f t="shared" si="120"/>
        <v>Yes</v>
      </c>
      <c r="N1984" t="str">
        <f t="shared" si="121"/>
        <v>No</v>
      </c>
      <c r="O1984">
        <v>21.47</v>
      </c>
      <c r="P1984" t="str">
        <f t="shared" si="122"/>
        <v>Normal Weight</v>
      </c>
      <c r="Q1984">
        <v>4.0199999999999996</v>
      </c>
      <c r="R1984" t="str">
        <f t="shared" si="123"/>
        <v>Normal</v>
      </c>
      <c r="S1984" t="s">
        <v>2380</v>
      </c>
      <c r="T1984" t="s">
        <v>2380</v>
      </c>
      <c r="U1984">
        <v>1</v>
      </c>
    </row>
    <row r="1985" spans="1:21" x14ac:dyDescent="0.3">
      <c r="A1985" t="s">
        <v>385</v>
      </c>
      <c r="B1985">
        <v>25.9</v>
      </c>
      <c r="C1985">
        <v>5.12</v>
      </c>
      <c r="D1985" t="s">
        <v>2380</v>
      </c>
      <c r="E1985" t="s">
        <v>2380</v>
      </c>
      <c r="F1985" t="s">
        <v>2382</v>
      </c>
      <c r="G1985">
        <v>1</v>
      </c>
      <c r="H1985" t="s">
        <v>2380</v>
      </c>
      <c r="L1985" t="s">
        <v>385</v>
      </c>
      <c r="M1985" t="str">
        <f t="shared" si="120"/>
        <v>No</v>
      </c>
      <c r="N1985" t="str">
        <f t="shared" si="121"/>
        <v>No</v>
      </c>
      <c r="O1985">
        <v>25.9</v>
      </c>
      <c r="P1985" t="str">
        <f t="shared" si="122"/>
        <v>Over Weight</v>
      </c>
      <c r="Q1985">
        <v>5.12</v>
      </c>
      <c r="R1985" t="str">
        <f t="shared" si="123"/>
        <v>Normal</v>
      </c>
      <c r="S1985" t="s">
        <v>2380</v>
      </c>
      <c r="T1985" t="s">
        <v>2382</v>
      </c>
      <c r="U1985">
        <v>1</v>
      </c>
    </row>
    <row r="1986" spans="1:21" x14ac:dyDescent="0.3">
      <c r="A1986" t="s">
        <v>384</v>
      </c>
      <c r="B1986">
        <v>20.81</v>
      </c>
      <c r="C1986">
        <v>5.52</v>
      </c>
      <c r="D1986" t="s">
        <v>2380</v>
      </c>
      <c r="E1986" t="s">
        <v>2380</v>
      </c>
      <c r="F1986" t="s">
        <v>2380</v>
      </c>
      <c r="G1986">
        <v>0</v>
      </c>
      <c r="H1986" t="s">
        <v>2380</v>
      </c>
      <c r="L1986" t="s">
        <v>384</v>
      </c>
      <c r="M1986" t="str">
        <f t="shared" si="120"/>
        <v>No</v>
      </c>
      <c r="N1986" t="str">
        <f t="shared" si="121"/>
        <v>No</v>
      </c>
      <c r="O1986">
        <v>20.81</v>
      </c>
      <c r="P1986" t="str">
        <f t="shared" si="122"/>
        <v>Normal Weight</v>
      </c>
      <c r="Q1986">
        <v>5.52</v>
      </c>
      <c r="R1986" t="str">
        <f t="shared" si="123"/>
        <v>Normal</v>
      </c>
      <c r="S1986" t="s">
        <v>2380</v>
      </c>
      <c r="T1986" t="s">
        <v>2380</v>
      </c>
      <c r="U1986">
        <v>0</v>
      </c>
    </row>
    <row r="1987" spans="1:21" x14ac:dyDescent="0.3">
      <c r="A1987" t="s">
        <v>383</v>
      </c>
      <c r="B1987">
        <v>25.84</v>
      </c>
      <c r="C1987">
        <v>5.81</v>
      </c>
      <c r="D1987" t="s">
        <v>2381</v>
      </c>
      <c r="E1987" t="s">
        <v>2380</v>
      </c>
      <c r="F1987" t="s">
        <v>2382</v>
      </c>
      <c r="G1987">
        <v>1</v>
      </c>
      <c r="H1987" t="s">
        <v>2380</v>
      </c>
      <c r="L1987" t="s">
        <v>383</v>
      </c>
      <c r="M1987" t="str">
        <f t="shared" ref="M1987:M2050" si="124">PROPER(D1987)</f>
        <v>Yes</v>
      </c>
      <c r="N1987" t="str">
        <f t="shared" ref="N1987:N2050" si="125">PROPER(H1987)</f>
        <v>No</v>
      </c>
      <c r="O1987">
        <v>25.84</v>
      </c>
      <c r="P1987" t="str">
        <f t="shared" si="122"/>
        <v>Over Weight</v>
      </c>
      <c r="Q1987">
        <v>5.81</v>
      </c>
      <c r="R1987" t="str">
        <f t="shared" si="123"/>
        <v>Prediabetes</v>
      </c>
      <c r="S1987" t="s">
        <v>2380</v>
      </c>
      <c r="T1987" t="s">
        <v>2382</v>
      </c>
      <c r="U1987">
        <v>1</v>
      </c>
    </row>
    <row r="1988" spans="1:21" x14ac:dyDescent="0.3">
      <c r="A1988" t="s">
        <v>382</v>
      </c>
      <c r="B1988">
        <v>30.95</v>
      </c>
      <c r="C1988">
        <v>5.16</v>
      </c>
      <c r="D1988" t="s">
        <v>2380</v>
      </c>
      <c r="E1988" t="s">
        <v>2380</v>
      </c>
      <c r="F1988" t="s">
        <v>2382</v>
      </c>
      <c r="G1988">
        <v>1</v>
      </c>
      <c r="H1988" t="s">
        <v>2380</v>
      </c>
      <c r="L1988" t="s">
        <v>382</v>
      </c>
      <c r="M1988" t="str">
        <f t="shared" si="124"/>
        <v>No</v>
      </c>
      <c r="N1988" t="str">
        <f t="shared" si="125"/>
        <v>No</v>
      </c>
      <c r="O1988">
        <v>30.95</v>
      </c>
      <c r="P1988" t="str">
        <f t="shared" ref="P1988:P2051" si="126">IF(O1988&lt;18.5,"Under Weight",IF(O1988&lt;25,"Normal Weight",IF(O1988&lt;30,"Over Weight","Obesity")))</f>
        <v>Obesity</v>
      </c>
      <c r="Q1988">
        <v>5.16</v>
      </c>
      <c r="R1988" t="str">
        <f t="shared" ref="R1988:R2051" si="127">IF(Q1988&lt;5.7,"Normal",IF(Q1988&lt;6.5,"Prediabetes","Diabetes"))</f>
        <v>Normal</v>
      </c>
      <c r="S1988" t="s">
        <v>2380</v>
      </c>
      <c r="T1988" t="s">
        <v>2382</v>
      </c>
      <c r="U1988">
        <v>1</v>
      </c>
    </row>
    <row r="1989" spans="1:21" x14ac:dyDescent="0.3">
      <c r="A1989" t="s">
        <v>381</v>
      </c>
      <c r="B1989">
        <v>30.54</v>
      </c>
      <c r="C1989">
        <v>5</v>
      </c>
      <c r="D1989" t="s">
        <v>2380</v>
      </c>
      <c r="E1989" t="s">
        <v>2380</v>
      </c>
      <c r="F1989" t="s">
        <v>2382</v>
      </c>
      <c r="G1989">
        <v>1</v>
      </c>
      <c r="H1989" t="s">
        <v>2380</v>
      </c>
      <c r="L1989" t="s">
        <v>381</v>
      </c>
      <c r="M1989" t="str">
        <f t="shared" si="124"/>
        <v>No</v>
      </c>
      <c r="N1989" t="str">
        <f t="shared" si="125"/>
        <v>No</v>
      </c>
      <c r="O1989">
        <v>30.54</v>
      </c>
      <c r="P1989" t="str">
        <f t="shared" si="126"/>
        <v>Obesity</v>
      </c>
      <c r="Q1989">
        <v>5</v>
      </c>
      <c r="R1989" t="str">
        <f t="shared" si="127"/>
        <v>Normal</v>
      </c>
      <c r="S1989" t="s">
        <v>2380</v>
      </c>
      <c r="T1989" t="s">
        <v>2382</v>
      </c>
      <c r="U1989">
        <v>1</v>
      </c>
    </row>
    <row r="1990" spans="1:21" x14ac:dyDescent="0.3">
      <c r="A1990" t="s">
        <v>380</v>
      </c>
      <c r="B1990">
        <v>33.914999999999999</v>
      </c>
      <c r="C1990">
        <v>5.84</v>
      </c>
      <c r="D1990" t="s">
        <v>2381</v>
      </c>
      <c r="E1990" t="s">
        <v>2380</v>
      </c>
      <c r="F1990" t="s">
        <v>2380</v>
      </c>
      <c r="G1990">
        <v>0</v>
      </c>
      <c r="H1990" t="s">
        <v>2380</v>
      </c>
      <c r="L1990" t="s">
        <v>380</v>
      </c>
      <c r="M1990" t="str">
        <f t="shared" si="124"/>
        <v>Yes</v>
      </c>
      <c r="N1990" t="str">
        <f t="shared" si="125"/>
        <v>No</v>
      </c>
      <c r="O1990">
        <v>33.914999999999999</v>
      </c>
      <c r="P1990" t="str">
        <f t="shared" si="126"/>
        <v>Obesity</v>
      </c>
      <c r="Q1990">
        <v>5.84</v>
      </c>
      <c r="R1990" t="str">
        <f t="shared" si="127"/>
        <v>Prediabetes</v>
      </c>
      <c r="S1990" t="s">
        <v>2380</v>
      </c>
      <c r="T1990" t="s">
        <v>2380</v>
      </c>
      <c r="U1990">
        <v>0</v>
      </c>
    </row>
    <row r="1991" spans="1:21" x14ac:dyDescent="0.3">
      <c r="A1991" t="s">
        <v>379</v>
      </c>
      <c r="B1991">
        <v>33.31</v>
      </c>
      <c r="C1991">
        <v>4.1900000000000004</v>
      </c>
      <c r="D1991" t="s">
        <v>2380</v>
      </c>
      <c r="E1991" t="s">
        <v>2380</v>
      </c>
      <c r="F1991" t="s">
        <v>2382</v>
      </c>
      <c r="G1991">
        <v>1</v>
      </c>
      <c r="H1991" t="s">
        <v>2380</v>
      </c>
      <c r="L1991" t="s">
        <v>379</v>
      </c>
      <c r="M1991" t="str">
        <f t="shared" si="124"/>
        <v>No</v>
      </c>
      <c r="N1991" t="str">
        <f t="shared" si="125"/>
        <v>No</v>
      </c>
      <c r="O1991">
        <v>33.31</v>
      </c>
      <c r="P1991" t="str">
        <f t="shared" si="126"/>
        <v>Obesity</v>
      </c>
      <c r="Q1991">
        <v>4.1900000000000004</v>
      </c>
      <c r="R1991" t="str">
        <f t="shared" si="127"/>
        <v>Normal</v>
      </c>
      <c r="S1991" t="s">
        <v>2380</v>
      </c>
      <c r="T1991" t="s">
        <v>2382</v>
      </c>
      <c r="U1991">
        <v>1</v>
      </c>
    </row>
    <row r="1992" spans="1:21" x14ac:dyDescent="0.3">
      <c r="A1992" t="s">
        <v>378</v>
      </c>
      <c r="B1992">
        <v>25.745000000000001</v>
      </c>
      <c r="C1992">
        <v>4.62</v>
      </c>
      <c r="D1992" t="s">
        <v>2381</v>
      </c>
      <c r="E1992" t="s">
        <v>2380</v>
      </c>
      <c r="F1992" t="s">
        <v>2380</v>
      </c>
      <c r="G1992">
        <v>0</v>
      </c>
      <c r="H1992" t="s">
        <v>2380</v>
      </c>
      <c r="L1992" t="s">
        <v>378</v>
      </c>
      <c r="M1992" t="str">
        <f t="shared" si="124"/>
        <v>Yes</v>
      </c>
      <c r="N1992" t="str">
        <f t="shared" si="125"/>
        <v>No</v>
      </c>
      <c r="O1992">
        <v>25.745000000000001</v>
      </c>
      <c r="P1992" t="str">
        <f t="shared" si="126"/>
        <v>Over Weight</v>
      </c>
      <c r="Q1992">
        <v>4.62</v>
      </c>
      <c r="R1992" t="str">
        <f t="shared" si="127"/>
        <v>Normal</v>
      </c>
      <c r="S1992" t="s">
        <v>2380</v>
      </c>
      <c r="T1992" t="s">
        <v>2380</v>
      </c>
      <c r="U1992">
        <v>0</v>
      </c>
    </row>
    <row r="1993" spans="1:21" x14ac:dyDescent="0.3">
      <c r="A1993" t="s">
        <v>377</v>
      </c>
      <c r="B1993">
        <v>37.1</v>
      </c>
      <c r="C1993">
        <v>6.24</v>
      </c>
      <c r="D1993" t="s">
        <v>2380</v>
      </c>
      <c r="E1993" t="s">
        <v>2380</v>
      </c>
      <c r="F1993" t="s">
        <v>2380</v>
      </c>
      <c r="G1993">
        <v>0</v>
      </c>
      <c r="H1993" t="s">
        <v>2380</v>
      </c>
      <c r="L1993" t="s">
        <v>377</v>
      </c>
      <c r="M1993" t="str">
        <f t="shared" si="124"/>
        <v>No</v>
      </c>
      <c r="N1993" t="str">
        <f t="shared" si="125"/>
        <v>No</v>
      </c>
      <c r="O1993">
        <v>37.1</v>
      </c>
      <c r="P1993" t="str">
        <f t="shared" si="126"/>
        <v>Obesity</v>
      </c>
      <c r="Q1993">
        <v>6.24</v>
      </c>
      <c r="R1993" t="str">
        <f t="shared" si="127"/>
        <v>Prediabetes</v>
      </c>
      <c r="S1993" t="s">
        <v>2380</v>
      </c>
      <c r="T1993" t="s">
        <v>2380</v>
      </c>
      <c r="U1993">
        <v>0</v>
      </c>
    </row>
    <row r="1994" spans="1:21" x14ac:dyDescent="0.3">
      <c r="A1994" t="s">
        <v>376</v>
      </c>
      <c r="B1994">
        <v>35.435000000000002</v>
      </c>
      <c r="C1994">
        <v>5.81</v>
      </c>
      <c r="D1994" t="s">
        <v>2380</v>
      </c>
      <c r="E1994" t="s">
        <v>2380</v>
      </c>
      <c r="F1994" t="s">
        <v>2380</v>
      </c>
      <c r="G1994">
        <v>0</v>
      </c>
      <c r="H1994" t="s">
        <v>2380</v>
      </c>
      <c r="L1994" t="s">
        <v>376</v>
      </c>
      <c r="M1994" t="str">
        <f t="shared" si="124"/>
        <v>No</v>
      </c>
      <c r="N1994" t="str">
        <f t="shared" si="125"/>
        <v>No</v>
      </c>
      <c r="O1994">
        <v>35.435000000000002</v>
      </c>
      <c r="P1994" t="str">
        <f t="shared" si="126"/>
        <v>Obesity</v>
      </c>
      <c r="Q1994">
        <v>5.81</v>
      </c>
      <c r="R1994" t="str">
        <f t="shared" si="127"/>
        <v>Prediabetes</v>
      </c>
      <c r="S1994" t="s">
        <v>2380</v>
      </c>
      <c r="T1994" t="s">
        <v>2380</v>
      </c>
      <c r="U1994">
        <v>0</v>
      </c>
    </row>
    <row r="1995" spans="1:21" x14ac:dyDescent="0.3">
      <c r="A1995" t="s">
        <v>375</v>
      </c>
      <c r="B1995">
        <v>20.399999999999999</v>
      </c>
      <c r="C1995">
        <v>4.83</v>
      </c>
      <c r="D1995" t="s">
        <v>2380</v>
      </c>
      <c r="E1995" t="s">
        <v>2380</v>
      </c>
      <c r="F1995" t="s">
        <v>2380</v>
      </c>
      <c r="G1995">
        <v>0</v>
      </c>
      <c r="H1995" t="s">
        <v>2380</v>
      </c>
      <c r="L1995" t="s">
        <v>375</v>
      </c>
      <c r="M1995" t="str">
        <f t="shared" si="124"/>
        <v>No</v>
      </c>
      <c r="N1995" t="str">
        <f t="shared" si="125"/>
        <v>No</v>
      </c>
      <c r="O1995">
        <v>20.399999999999999</v>
      </c>
      <c r="P1995" t="str">
        <f t="shared" si="126"/>
        <v>Normal Weight</v>
      </c>
      <c r="Q1995">
        <v>4.83</v>
      </c>
      <c r="R1995" t="str">
        <f t="shared" si="127"/>
        <v>Normal</v>
      </c>
      <c r="S1995" t="s">
        <v>2380</v>
      </c>
      <c r="T1995" t="s">
        <v>2380</v>
      </c>
      <c r="U1995">
        <v>0</v>
      </c>
    </row>
    <row r="1996" spans="1:21" x14ac:dyDescent="0.3">
      <c r="A1996" t="s">
        <v>374</v>
      </c>
      <c r="B1996">
        <v>42.13</v>
      </c>
      <c r="C1996">
        <v>5.72</v>
      </c>
      <c r="D1996" t="s">
        <v>2381</v>
      </c>
      <c r="E1996" t="s">
        <v>2380</v>
      </c>
      <c r="F1996" t="s">
        <v>2382</v>
      </c>
      <c r="G1996">
        <v>1</v>
      </c>
      <c r="H1996" t="s">
        <v>2380</v>
      </c>
      <c r="L1996" t="s">
        <v>374</v>
      </c>
      <c r="M1996" t="str">
        <f t="shared" si="124"/>
        <v>Yes</v>
      </c>
      <c r="N1996" t="str">
        <f t="shared" si="125"/>
        <v>No</v>
      </c>
      <c r="O1996">
        <v>42.13</v>
      </c>
      <c r="P1996" t="str">
        <f t="shared" si="126"/>
        <v>Obesity</v>
      </c>
      <c r="Q1996">
        <v>5.72</v>
      </c>
      <c r="R1996" t="str">
        <f t="shared" si="127"/>
        <v>Prediabetes</v>
      </c>
      <c r="S1996" t="s">
        <v>2380</v>
      </c>
      <c r="T1996" t="s">
        <v>2382</v>
      </c>
      <c r="U1996">
        <v>1</v>
      </c>
    </row>
    <row r="1997" spans="1:21" x14ac:dyDescent="0.3">
      <c r="A1997" t="s">
        <v>373</v>
      </c>
      <c r="B1997">
        <v>33.99</v>
      </c>
      <c r="C1997">
        <v>4.83</v>
      </c>
      <c r="D1997" t="s">
        <v>2381</v>
      </c>
      <c r="E1997" t="s">
        <v>2380</v>
      </c>
      <c r="F1997" t="s">
        <v>2382</v>
      </c>
      <c r="G1997">
        <v>1</v>
      </c>
      <c r="H1997" t="s">
        <v>2380</v>
      </c>
      <c r="L1997" t="s">
        <v>373</v>
      </c>
      <c r="M1997" t="str">
        <f t="shared" si="124"/>
        <v>Yes</v>
      </c>
      <c r="N1997" t="str">
        <f t="shared" si="125"/>
        <v>No</v>
      </c>
      <c r="O1997">
        <v>33.99</v>
      </c>
      <c r="P1997" t="str">
        <f t="shared" si="126"/>
        <v>Obesity</v>
      </c>
      <c r="Q1997">
        <v>4.83</v>
      </c>
      <c r="R1997" t="str">
        <f t="shared" si="127"/>
        <v>Normal</v>
      </c>
      <c r="S1997" t="s">
        <v>2380</v>
      </c>
      <c r="T1997" t="s">
        <v>2382</v>
      </c>
      <c r="U1997">
        <v>1</v>
      </c>
    </row>
    <row r="1998" spans="1:21" x14ac:dyDescent="0.3">
      <c r="A1998" t="s">
        <v>372</v>
      </c>
      <c r="B1998">
        <v>28.594999999999999</v>
      </c>
      <c r="C1998">
        <v>4.1399999999999997</v>
      </c>
      <c r="D1998" t="s">
        <v>2381</v>
      </c>
      <c r="E1998" t="s">
        <v>2380</v>
      </c>
      <c r="F1998" t="s">
        <v>2382</v>
      </c>
      <c r="G1998">
        <v>1</v>
      </c>
      <c r="H1998" t="s">
        <v>2380</v>
      </c>
      <c r="L1998" t="s">
        <v>372</v>
      </c>
      <c r="M1998" t="str">
        <f t="shared" si="124"/>
        <v>Yes</v>
      </c>
      <c r="N1998" t="str">
        <f t="shared" si="125"/>
        <v>No</v>
      </c>
      <c r="O1998">
        <v>28.594999999999999</v>
      </c>
      <c r="P1998" t="str">
        <f t="shared" si="126"/>
        <v>Over Weight</v>
      </c>
      <c r="Q1998">
        <v>4.1399999999999997</v>
      </c>
      <c r="R1998" t="str">
        <f t="shared" si="127"/>
        <v>Normal</v>
      </c>
      <c r="S1998" t="s">
        <v>2380</v>
      </c>
      <c r="T1998" t="s">
        <v>2382</v>
      </c>
      <c r="U1998">
        <v>1</v>
      </c>
    </row>
    <row r="1999" spans="1:21" x14ac:dyDescent="0.3">
      <c r="A1999" t="s">
        <v>371</v>
      </c>
      <c r="B1999">
        <v>20.8</v>
      </c>
      <c r="C1999">
        <v>4.07</v>
      </c>
      <c r="D1999" t="s">
        <v>2381</v>
      </c>
      <c r="E1999" t="s">
        <v>2380</v>
      </c>
      <c r="F1999" t="s">
        <v>2382</v>
      </c>
      <c r="G1999">
        <v>1</v>
      </c>
      <c r="H1999" t="s">
        <v>2380</v>
      </c>
      <c r="L1999" t="s">
        <v>371</v>
      </c>
      <c r="M1999" t="str">
        <f t="shared" si="124"/>
        <v>Yes</v>
      </c>
      <c r="N1999" t="str">
        <f t="shared" si="125"/>
        <v>No</v>
      </c>
      <c r="O1999">
        <v>20.8</v>
      </c>
      <c r="P1999" t="str">
        <f t="shared" si="126"/>
        <v>Normal Weight</v>
      </c>
      <c r="Q1999">
        <v>4.07</v>
      </c>
      <c r="R1999" t="str">
        <f t="shared" si="127"/>
        <v>Normal</v>
      </c>
      <c r="S1999" t="s">
        <v>2380</v>
      </c>
      <c r="T1999" t="s">
        <v>2382</v>
      </c>
      <c r="U1999">
        <v>1</v>
      </c>
    </row>
    <row r="2000" spans="1:21" x14ac:dyDescent="0.3">
      <c r="A2000" t="s">
        <v>370</v>
      </c>
      <c r="B2000">
        <v>23.465</v>
      </c>
      <c r="C2000">
        <v>6.26</v>
      </c>
      <c r="D2000" t="s">
        <v>2381</v>
      </c>
      <c r="E2000" t="s">
        <v>2380</v>
      </c>
      <c r="F2000" t="s">
        <v>2382</v>
      </c>
      <c r="G2000">
        <v>1</v>
      </c>
      <c r="H2000" t="s">
        <v>2380</v>
      </c>
      <c r="L2000" t="s">
        <v>370</v>
      </c>
      <c r="M2000" t="str">
        <f t="shared" si="124"/>
        <v>Yes</v>
      </c>
      <c r="N2000" t="str">
        <f t="shared" si="125"/>
        <v>No</v>
      </c>
      <c r="O2000">
        <v>23.465</v>
      </c>
      <c r="P2000" t="str">
        <f t="shared" si="126"/>
        <v>Normal Weight</v>
      </c>
      <c r="Q2000">
        <v>6.26</v>
      </c>
      <c r="R2000" t="str">
        <f t="shared" si="127"/>
        <v>Prediabetes</v>
      </c>
      <c r="S2000" t="s">
        <v>2380</v>
      </c>
      <c r="T2000" t="s">
        <v>2382</v>
      </c>
      <c r="U2000">
        <v>1</v>
      </c>
    </row>
    <row r="2001" spans="1:21" x14ac:dyDescent="0.3">
      <c r="A2001" t="s">
        <v>369</v>
      </c>
      <c r="B2001">
        <v>40.185000000000002</v>
      </c>
      <c r="C2001">
        <v>5.88</v>
      </c>
      <c r="D2001" t="s">
        <v>2381</v>
      </c>
      <c r="E2001" t="s">
        <v>2380</v>
      </c>
      <c r="F2001" t="s">
        <v>2380</v>
      </c>
      <c r="G2001">
        <v>0</v>
      </c>
      <c r="H2001" t="s">
        <v>2380</v>
      </c>
      <c r="L2001" t="s">
        <v>369</v>
      </c>
      <c r="M2001" t="str">
        <f t="shared" si="124"/>
        <v>Yes</v>
      </c>
      <c r="N2001" t="str">
        <f t="shared" si="125"/>
        <v>No</v>
      </c>
      <c r="O2001">
        <v>40.185000000000002</v>
      </c>
      <c r="P2001" t="str">
        <f t="shared" si="126"/>
        <v>Obesity</v>
      </c>
      <c r="Q2001">
        <v>5.88</v>
      </c>
      <c r="R2001" t="str">
        <f t="shared" si="127"/>
        <v>Prediabetes</v>
      </c>
      <c r="S2001" t="s">
        <v>2380</v>
      </c>
      <c r="T2001" t="s">
        <v>2380</v>
      </c>
      <c r="U2001">
        <v>0</v>
      </c>
    </row>
    <row r="2002" spans="1:21" x14ac:dyDescent="0.3">
      <c r="A2002" t="s">
        <v>368</v>
      </c>
      <c r="B2002">
        <v>21.89</v>
      </c>
      <c r="C2002">
        <v>5.72</v>
      </c>
      <c r="D2002" t="s">
        <v>2381</v>
      </c>
      <c r="E2002" t="s">
        <v>2380</v>
      </c>
      <c r="F2002" t="s">
        <v>2380</v>
      </c>
      <c r="G2002">
        <v>0</v>
      </c>
      <c r="H2002" t="s">
        <v>2380</v>
      </c>
      <c r="L2002" t="s">
        <v>368</v>
      </c>
      <c r="M2002" t="str">
        <f t="shared" si="124"/>
        <v>Yes</v>
      </c>
      <c r="N2002" t="str">
        <f t="shared" si="125"/>
        <v>No</v>
      </c>
      <c r="O2002">
        <v>21.89</v>
      </c>
      <c r="P2002" t="str">
        <f t="shared" si="126"/>
        <v>Normal Weight</v>
      </c>
      <c r="Q2002">
        <v>5.72</v>
      </c>
      <c r="R2002" t="str">
        <f t="shared" si="127"/>
        <v>Prediabetes</v>
      </c>
      <c r="S2002" t="s">
        <v>2380</v>
      </c>
      <c r="T2002" t="s">
        <v>2380</v>
      </c>
      <c r="U2002">
        <v>0</v>
      </c>
    </row>
    <row r="2003" spans="1:21" x14ac:dyDescent="0.3">
      <c r="A2003" t="s">
        <v>367</v>
      </c>
      <c r="B2003">
        <v>29.34</v>
      </c>
      <c r="C2003">
        <v>6.09</v>
      </c>
      <c r="D2003" t="s">
        <v>2381</v>
      </c>
      <c r="E2003" t="s">
        <v>2381</v>
      </c>
      <c r="F2003" t="s">
        <v>2380</v>
      </c>
      <c r="G2003">
        <v>2</v>
      </c>
      <c r="H2003" t="s">
        <v>2380</v>
      </c>
      <c r="L2003" t="s">
        <v>367</v>
      </c>
      <c r="M2003" t="str">
        <f t="shared" si="124"/>
        <v>Yes</v>
      </c>
      <c r="N2003" t="str">
        <f t="shared" si="125"/>
        <v>No</v>
      </c>
      <c r="O2003">
        <v>29.34</v>
      </c>
      <c r="P2003" t="str">
        <f t="shared" si="126"/>
        <v>Over Weight</v>
      </c>
      <c r="Q2003">
        <v>6.09</v>
      </c>
      <c r="R2003" t="str">
        <f t="shared" si="127"/>
        <v>Prediabetes</v>
      </c>
      <c r="S2003" t="s">
        <v>2381</v>
      </c>
      <c r="T2003" t="s">
        <v>2380</v>
      </c>
      <c r="U2003">
        <v>2</v>
      </c>
    </row>
    <row r="2004" spans="1:21" x14ac:dyDescent="0.3">
      <c r="A2004" t="s">
        <v>366</v>
      </c>
      <c r="B2004">
        <v>22.61</v>
      </c>
      <c r="C2004">
        <v>4.25</v>
      </c>
      <c r="D2004" t="s">
        <v>2381</v>
      </c>
      <c r="E2004" t="s">
        <v>2380</v>
      </c>
      <c r="F2004" t="s">
        <v>2380</v>
      </c>
      <c r="G2004">
        <v>0</v>
      </c>
      <c r="H2004" t="s">
        <v>2380</v>
      </c>
      <c r="L2004" t="s">
        <v>366</v>
      </c>
      <c r="M2004" t="str">
        <f t="shared" si="124"/>
        <v>Yes</v>
      </c>
      <c r="N2004" t="str">
        <f t="shared" si="125"/>
        <v>No</v>
      </c>
      <c r="O2004">
        <v>22.61</v>
      </c>
      <c r="P2004" t="str">
        <f t="shared" si="126"/>
        <v>Normal Weight</v>
      </c>
      <c r="Q2004">
        <v>4.25</v>
      </c>
      <c r="R2004" t="str">
        <f t="shared" si="127"/>
        <v>Normal</v>
      </c>
      <c r="S2004" t="s">
        <v>2380</v>
      </c>
      <c r="T2004" t="s">
        <v>2380</v>
      </c>
      <c r="U2004">
        <v>0</v>
      </c>
    </row>
    <row r="2005" spans="1:21" x14ac:dyDescent="0.3">
      <c r="A2005" t="s">
        <v>365</v>
      </c>
      <c r="B2005">
        <v>22.23</v>
      </c>
      <c r="C2005">
        <v>6.09</v>
      </c>
      <c r="D2005" t="s">
        <v>2381</v>
      </c>
      <c r="E2005" t="s">
        <v>2380</v>
      </c>
      <c r="F2005" t="s">
        <v>2380</v>
      </c>
      <c r="G2005">
        <v>0</v>
      </c>
      <c r="H2005" t="s">
        <v>2380</v>
      </c>
      <c r="L2005" t="s">
        <v>365</v>
      </c>
      <c r="M2005" t="str">
        <f t="shared" si="124"/>
        <v>Yes</v>
      </c>
      <c r="N2005" t="str">
        <f t="shared" si="125"/>
        <v>No</v>
      </c>
      <c r="O2005">
        <v>22.23</v>
      </c>
      <c r="P2005" t="str">
        <f t="shared" si="126"/>
        <v>Normal Weight</v>
      </c>
      <c r="Q2005">
        <v>6.09</v>
      </c>
      <c r="R2005" t="str">
        <f t="shared" si="127"/>
        <v>Prediabetes</v>
      </c>
      <c r="S2005" t="s">
        <v>2380</v>
      </c>
      <c r="T2005" t="s">
        <v>2380</v>
      </c>
      <c r="U2005">
        <v>0</v>
      </c>
    </row>
    <row r="2006" spans="1:21" x14ac:dyDescent="0.3">
      <c r="A2006" t="s">
        <v>364</v>
      </c>
      <c r="B2006">
        <v>33.4</v>
      </c>
      <c r="C2006">
        <v>5.51</v>
      </c>
      <c r="D2006" t="s">
        <v>2380</v>
      </c>
      <c r="E2006" t="s">
        <v>2380</v>
      </c>
      <c r="F2006" t="s">
        <v>2380</v>
      </c>
      <c r="G2006">
        <v>0</v>
      </c>
      <c r="H2006" t="s">
        <v>2380</v>
      </c>
      <c r="L2006" t="s">
        <v>364</v>
      </c>
      <c r="M2006" t="str">
        <f t="shared" si="124"/>
        <v>No</v>
      </c>
      <c r="N2006" t="str">
        <f t="shared" si="125"/>
        <v>No</v>
      </c>
      <c r="O2006">
        <v>33.4</v>
      </c>
      <c r="P2006" t="str">
        <f t="shared" si="126"/>
        <v>Obesity</v>
      </c>
      <c r="Q2006">
        <v>5.51</v>
      </c>
      <c r="R2006" t="str">
        <f t="shared" si="127"/>
        <v>Normal</v>
      </c>
      <c r="S2006" t="s">
        <v>2380</v>
      </c>
      <c r="T2006" t="s">
        <v>2380</v>
      </c>
      <c r="U2006">
        <v>0</v>
      </c>
    </row>
    <row r="2007" spans="1:21" x14ac:dyDescent="0.3">
      <c r="A2007" t="s">
        <v>363</v>
      </c>
      <c r="B2007">
        <v>33.11</v>
      </c>
      <c r="C2007">
        <v>5.63</v>
      </c>
      <c r="D2007" t="s">
        <v>2380</v>
      </c>
      <c r="E2007" t="s">
        <v>2380</v>
      </c>
      <c r="F2007" t="s">
        <v>2380</v>
      </c>
      <c r="G2007">
        <v>0</v>
      </c>
      <c r="H2007" t="s">
        <v>2380</v>
      </c>
      <c r="L2007" t="s">
        <v>363</v>
      </c>
      <c r="M2007" t="str">
        <f t="shared" si="124"/>
        <v>No</v>
      </c>
      <c r="N2007" t="str">
        <f t="shared" si="125"/>
        <v>No</v>
      </c>
      <c r="O2007">
        <v>33.11</v>
      </c>
      <c r="P2007" t="str">
        <f t="shared" si="126"/>
        <v>Obesity</v>
      </c>
      <c r="Q2007">
        <v>5.63</v>
      </c>
      <c r="R2007" t="str">
        <f t="shared" si="127"/>
        <v>Normal</v>
      </c>
      <c r="S2007" t="s">
        <v>2380</v>
      </c>
      <c r="T2007" t="s">
        <v>2380</v>
      </c>
      <c r="U2007">
        <v>0</v>
      </c>
    </row>
    <row r="2008" spans="1:21" x14ac:dyDescent="0.3">
      <c r="A2008" t="s">
        <v>362</v>
      </c>
      <c r="B2008">
        <v>16.815000000000001</v>
      </c>
      <c r="C2008">
        <v>5.29</v>
      </c>
      <c r="D2008" t="s">
        <v>2381</v>
      </c>
      <c r="E2008" t="s">
        <v>2380</v>
      </c>
      <c r="F2008" t="s">
        <v>2380</v>
      </c>
      <c r="G2008">
        <v>0</v>
      </c>
      <c r="H2008" t="s">
        <v>2380</v>
      </c>
      <c r="L2008" t="s">
        <v>362</v>
      </c>
      <c r="M2008" t="str">
        <f t="shared" si="124"/>
        <v>Yes</v>
      </c>
      <c r="N2008" t="str">
        <f t="shared" si="125"/>
        <v>No</v>
      </c>
      <c r="O2008">
        <v>16.815000000000001</v>
      </c>
      <c r="P2008" t="str">
        <f t="shared" si="126"/>
        <v>Under Weight</v>
      </c>
      <c r="Q2008">
        <v>5.29</v>
      </c>
      <c r="R2008" t="str">
        <f t="shared" si="127"/>
        <v>Normal</v>
      </c>
      <c r="S2008" t="s">
        <v>2380</v>
      </c>
      <c r="T2008" t="s">
        <v>2380</v>
      </c>
      <c r="U2008">
        <v>0</v>
      </c>
    </row>
    <row r="2009" spans="1:21" x14ac:dyDescent="0.3">
      <c r="A2009" t="s">
        <v>361</v>
      </c>
      <c r="B2009">
        <v>25.61</v>
      </c>
      <c r="C2009">
        <v>4</v>
      </c>
      <c r="D2009" t="s">
        <v>2380</v>
      </c>
      <c r="E2009" t="s">
        <v>2380</v>
      </c>
      <c r="F2009" t="s">
        <v>2382</v>
      </c>
      <c r="G2009">
        <v>1</v>
      </c>
      <c r="H2009" t="s">
        <v>2380</v>
      </c>
      <c r="L2009" t="s">
        <v>361</v>
      </c>
      <c r="M2009" t="str">
        <f t="shared" si="124"/>
        <v>No</v>
      </c>
      <c r="N2009" t="str">
        <f t="shared" si="125"/>
        <v>No</v>
      </c>
      <c r="O2009">
        <v>25.61</v>
      </c>
      <c r="P2009" t="str">
        <f t="shared" si="126"/>
        <v>Over Weight</v>
      </c>
      <c r="Q2009">
        <v>4</v>
      </c>
      <c r="R2009" t="str">
        <f t="shared" si="127"/>
        <v>Normal</v>
      </c>
      <c r="S2009" t="s">
        <v>2380</v>
      </c>
      <c r="T2009" t="s">
        <v>2382</v>
      </c>
      <c r="U2009">
        <v>1</v>
      </c>
    </row>
    <row r="2010" spans="1:21" x14ac:dyDescent="0.3">
      <c r="A2010" t="s">
        <v>360</v>
      </c>
      <c r="B2010">
        <v>25.8</v>
      </c>
      <c r="C2010">
        <v>5.49</v>
      </c>
      <c r="D2010" t="s">
        <v>2380</v>
      </c>
      <c r="E2010" t="s">
        <v>2380</v>
      </c>
      <c r="F2010" t="s">
        <v>2380</v>
      </c>
      <c r="G2010">
        <v>0</v>
      </c>
      <c r="H2010" t="s">
        <v>2380</v>
      </c>
      <c r="L2010" t="s">
        <v>360</v>
      </c>
      <c r="M2010" t="str">
        <f t="shared" si="124"/>
        <v>No</v>
      </c>
      <c r="N2010" t="str">
        <f t="shared" si="125"/>
        <v>No</v>
      </c>
      <c r="O2010">
        <v>25.8</v>
      </c>
      <c r="P2010" t="str">
        <f t="shared" si="126"/>
        <v>Over Weight</v>
      </c>
      <c r="Q2010">
        <v>5.49</v>
      </c>
      <c r="R2010" t="str">
        <f t="shared" si="127"/>
        <v>Normal</v>
      </c>
      <c r="S2010" t="s">
        <v>2380</v>
      </c>
      <c r="T2010" t="s">
        <v>2380</v>
      </c>
      <c r="U2010">
        <v>0</v>
      </c>
    </row>
    <row r="2011" spans="1:21" x14ac:dyDescent="0.3">
      <c r="A2011" t="s">
        <v>359</v>
      </c>
      <c r="B2011">
        <v>27.39</v>
      </c>
      <c r="C2011">
        <v>5.34</v>
      </c>
      <c r="D2011" t="s">
        <v>2380</v>
      </c>
      <c r="E2011" t="s">
        <v>2380</v>
      </c>
      <c r="F2011" t="s">
        <v>2380</v>
      </c>
      <c r="G2011">
        <v>0</v>
      </c>
      <c r="H2011" t="s">
        <v>2380</v>
      </c>
      <c r="L2011" t="s">
        <v>359</v>
      </c>
      <c r="M2011" t="str">
        <f t="shared" si="124"/>
        <v>No</v>
      </c>
      <c r="N2011" t="str">
        <f t="shared" si="125"/>
        <v>No</v>
      </c>
      <c r="O2011">
        <v>27.39</v>
      </c>
      <c r="P2011" t="str">
        <f t="shared" si="126"/>
        <v>Over Weight</v>
      </c>
      <c r="Q2011">
        <v>5.34</v>
      </c>
      <c r="R2011" t="str">
        <f t="shared" si="127"/>
        <v>Normal</v>
      </c>
      <c r="S2011" t="s">
        <v>2380</v>
      </c>
      <c r="T2011" t="s">
        <v>2380</v>
      </c>
      <c r="U2011">
        <v>0</v>
      </c>
    </row>
    <row r="2012" spans="1:21" x14ac:dyDescent="0.3">
      <c r="A2012" t="s">
        <v>358</v>
      </c>
      <c r="B2012">
        <v>17.03</v>
      </c>
      <c r="C2012">
        <v>4.12</v>
      </c>
      <c r="D2012" t="s">
        <v>2380</v>
      </c>
      <c r="E2012" t="s">
        <v>2380</v>
      </c>
      <c r="F2012" t="s">
        <v>2380</v>
      </c>
      <c r="G2012">
        <v>1</v>
      </c>
      <c r="H2012" t="s">
        <v>2380</v>
      </c>
      <c r="L2012" t="s">
        <v>358</v>
      </c>
      <c r="M2012" t="str">
        <f t="shared" si="124"/>
        <v>No</v>
      </c>
      <c r="N2012" t="str">
        <f t="shared" si="125"/>
        <v>No</v>
      </c>
      <c r="O2012">
        <v>17.03</v>
      </c>
      <c r="P2012" t="str">
        <f t="shared" si="126"/>
        <v>Under Weight</v>
      </c>
      <c r="Q2012">
        <v>4.12</v>
      </c>
      <c r="R2012" t="str">
        <f t="shared" si="127"/>
        <v>Normal</v>
      </c>
      <c r="S2012" t="s">
        <v>2380</v>
      </c>
      <c r="T2012" t="s">
        <v>2380</v>
      </c>
      <c r="U2012">
        <v>1</v>
      </c>
    </row>
    <row r="2013" spans="1:21" x14ac:dyDescent="0.3">
      <c r="A2013" t="s">
        <v>357</v>
      </c>
      <c r="B2013">
        <v>23.75</v>
      </c>
      <c r="C2013">
        <v>5.49</v>
      </c>
      <c r="D2013" t="s">
        <v>2381</v>
      </c>
      <c r="E2013" t="s">
        <v>2380</v>
      </c>
      <c r="F2013" t="s">
        <v>2380</v>
      </c>
      <c r="G2013">
        <v>0</v>
      </c>
      <c r="H2013" t="s">
        <v>2380</v>
      </c>
      <c r="L2013" t="s">
        <v>357</v>
      </c>
      <c r="M2013" t="str">
        <f t="shared" si="124"/>
        <v>Yes</v>
      </c>
      <c r="N2013" t="str">
        <f t="shared" si="125"/>
        <v>No</v>
      </c>
      <c r="O2013">
        <v>23.75</v>
      </c>
      <c r="P2013" t="str">
        <f t="shared" si="126"/>
        <v>Normal Weight</v>
      </c>
      <c r="Q2013">
        <v>5.49</v>
      </c>
      <c r="R2013" t="str">
        <f t="shared" si="127"/>
        <v>Normal</v>
      </c>
      <c r="S2013" t="s">
        <v>2380</v>
      </c>
      <c r="T2013" t="s">
        <v>2380</v>
      </c>
      <c r="U2013">
        <v>0</v>
      </c>
    </row>
    <row r="2014" spans="1:21" x14ac:dyDescent="0.3">
      <c r="A2014" t="s">
        <v>355</v>
      </c>
      <c r="B2014">
        <v>26.03</v>
      </c>
      <c r="C2014">
        <v>5.1100000000000003</v>
      </c>
      <c r="D2014" t="s">
        <v>2381</v>
      </c>
      <c r="E2014" t="s">
        <v>2380</v>
      </c>
      <c r="F2014" t="s">
        <v>2380</v>
      </c>
      <c r="G2014">
        <v>1</v>
      </c>
      <c r="H2014" t="s">
        <v>2380</v>
      </c>
      <c r="L2014" t="s">
        <v>355</v>
      </c>
      <c r="M2014" t="str">
        <f t="shared" si="124"/>
        <v>Yes</v>
      </c>
      <c r="N2014" t="str">
        <f t="shared" si="125"/>
        <v>No</v>
      </c>
      <c r="O2014">
        <v>26.03</v>
      </c>
      <c r="P2014" t="str">
        <f t="shared" si="126"/>
        <v>Over Weight</v>
      </c>
      <c r="Q2014">
        <v>5.1100000000000003</v>
      </c>
      <c r="R2014" t="str">
        <f t="shared" si="127"/>
        <v>Normal</v>
      </c>
      <c r="S2014" t="s">
        <v>2380</v>
      </c>
      <c r="T2014" t="s">
        <v>2380</v>
      </c>
      <c r="U2014">
        <v>1</v>
      </c>
    </row>
    <row r="2015" spans="1:21" x14ac:dyDescent="0.3">
      <c r="A2015" t="s">
        <v>354</v>
      </c>
      <c r="B2015">
        <v>16.079999999999998</v>
      </c>
      <c r="C2015">
        <v>5.94</v>
      </c>
      <c r="D2015" t="s">
        <v>2380</v>
      </c>
      <c r="E2015" t="s">
        <v>2380</v>
      </c>
      <c r="F2015" t="s">
        <v>2380</v>
      </c>
      <c r="G2015">
        <v>0</v>
      </c>
      <c r="H2015" t="s">
        <v>2380</v>
      </c>
      <c r="L2015" t="s">
        <v>354</v>
      </c>
      <c r="M2015" t="str">
        <f t="shared" si="124"/>
        <v>No</v>
      </c>
      <c r="N2015" t="str">
        <f t="shared" si="125"/>
        <v>No</v>
      </c>
      <c r="O2015">
        <v>16.079999999999998</v>
      </c>
      <c r="P2015" t="str">
        <f t="shared" si="126"/>
        <v>Under Weight</v>
      </c>
      <c r="Q2015">
        <v>5.94</v>
      </c>
      <c r="R2015" t="str">
        <f t="shared" si="127"/>
        <v>Prediabetes</v>
      </c>
      <c r="S2015" t="s">
        <v>2380</v>
      </c>
      <c r="T2015" t="s">
        <v>2380</v>
      </c>
      <c r="U2015">
        <v>0</v>
      </c>
    </row>
    <row r="2016" spans="1:21" x14ac:dyDescent="0.3">
      <c r="A2016" t="s">
        <v>353</v>
      </c>
      <c r="B2016">
        <v>30.875</v>
      </c>
      <c r="C2016">
        <v>5.54</v>
      </c>
      <c r="D2016" t="s">
        <v>2380</v>
      </c>
      <c r="E2016" t="s">
        <v>2380</v>
      </c>
      <c r="F2016" t="s">
        <v>2380</v>
      </c>
      <c r="G2016">
        <v>0</v>
      </c>
      <c r="H2016" t="s">
        <v>2380</v>
      </c>
      <c r="L2016" t="s">
        <v>353</v>
      </c>
      <c r="M2016" t="str">
        <f t="shared" si="124"/>
        <v>No</v>
      </c>
      <c r="N2016" t="str">
        <f t="shared" si="125"/>
        <v>No</v>
      </c>
      <c r="O2016">
        <v>30.875</v>
      </c>
      <c r="P2016" t="str">
        <f t="shared" si="126"/>
        <v>Obesity</v>
      </c>
      <c r="Q2016">
        <v>5.54</v>
      </c>
      <c r="R2016" t="str">
        <f t="shared" si="127"/>
        <v>Normal</v>
      </c>
      <c r="S2016" t="s">
        <v>2380</v>
      </c>
      <c r="T2016" t="s">
        <v>2380</v>
      </c>
      <c r="U2016">
        <v>0</v>
      </c>
    </row>
    <row r="2017" spans="1:21" x14ac:dyDescent="0.3">
      <c r="A2017" t="s">
        <v>352</v>
      </c>
      <c r="B2017">
        <v>31.79</v>
      </c>
      <c r="C2017">
        <v>7.09</v>
      </c>
      <c r="D2017" t="s">
        <v>2380</v>
      </c>
      <c r="E2017" t="s">
        <v>2380</v>
      </c>
      <c r="F2017" t="s">
        <v>2380</v>
      </c>
      <c r="G2017">
        <v>0</v>
      </c>
      <c r="H2017" t="s">
        <v>2380</v>
      </c>
      <c r="L2017" t="s">
        <v>352</v>
      </c>
      <c r="M2017" t="str">
        <f t="shared" si="124"/>
        <v>No</v>
      </c>
      <c r="N2017" t="str">
        <f t="shared" si="125"/>
        <v>No</v>
      </c>
      <c r="O2017">
        <v>31.79</v>
      </c>
      <c r="P2017" t="str">
        <f t="shared" si="126"/>
        <v>Obesity</v>
      </c>
      <c r="Q2017">
        <v>7.09</v>
      </c>
      <c r="R2017" t="str">
        <f t="shared" si="127"/>
        <v>Diabetes</v>
      </c>
      <c r="S2017" t="s">
        <v>2380</v>
      </c>
      <c r="T2017" t="s">
        <v>2380</v>
      </c>
      <c r="U2017">
        <v>0</v>
      </c>
    </row>
    <row r="2018" spans="1:21" x14ac:dyDescent="0.3">
      <c r="A2018" t="s">
        <v>351</v>
      </c>
      <c r="B2018">
        <v>28.48</v>
      </c>
      <c r="C2018">
        <v>6.22</v>
      </c>
      <c r="D2018" t="s">
        <v>2381</v>
      </c>
      <c r="E2018" t="s">
        <v>2380</v>
      </c>
      <c r="F2018" t="s">
        <v>2382</v>
      </c>
      <c r="G2018">
        <v>1</v>
      </c>
      <c r="H2018" t="s">
        <v>2380</v>
      </c>
      <c r="L2018" t="s">
        <v>351</v>
      </c>
      <c r="M2018" t="str">
        <f t="shared" si="124"/>
        <v>Yes</v>
      </c>
      <c r="N2018" t="str">
        <f t="shared" si="125"/>
        <v>No</v>
      </c>
      <c r="O2018">
        <v>28.48</v>
      </c>
      <c r="P2018" t="str">
        <f t="shared" si="126"/>
        <v>Over Weight</v>
      </c>
      <c r="Q2018">
        <v>6.22</v>
      </c>
      <c r="R2018" t="str">
        <f t="shared" si="127"/>
        <v>Prediabetes</v>
      </c>
      <c r="S2018" t="s">
        <v>2380</v>
      </c>
      <c r="T2018" t="s">
        <v>2382</v>
      </c>
      <c r="U2018">
        <v>1</v>
      </c>
    </row>
    <row r="2019" spans="1:21" x14ac:dyDescent="0.3">
      <c r="A2019" t="s">
        <v>350</v>
      </c>
      <c r="B2019">
        <v>26.6</v>
      </c>
      <c r="C2019">
        <v>4.33</v>
      </c>
      <c r="D2019" t="s">
        <v>2380</v>
      </c>
      <c r="E2019" t="s">
        <v>2380</v>
      </c>
      <c r="F2019" t="s">
        <v>2380</v>
      </c>
      <c r="G2019">
        <v>1</v>
      </c>
      <c r="H2019" t="s">
        <v>2380</v>
      </c>
      <c r="L2019" t="s">
        <v>350</v>
      </c>
      <c r="M2019" t="str">
        <f t="shared" si="124"/>
        <v>No</v>
      </c>
      <c r="N2019" t="str">
        <f t="shared" si="125"/>
        <v>No</v>
      </c>
      <c r="O2019">
        <v>26.6</v>
      </c>
      <c r="P2019" t="str">
        <f t="shared" si="126"/>
        <v>Over Weight</v>
      </c>
      <c r="Q2019">
        <v>4.33</v>
      </c>
      <c r="R2019" t="str">
        <f t="shared" si="127"/>
        <v>Normal</v>
      </c>
      <c r="S2019" t="s">
        <v>2380</v>
      </c>
      <c r="T2019" t="s">
        <v>2380</v>
      </c>
      <c r="U2019">
        <v>1</v>
      </c>
    </row>
    <row r="2020" spans="1:21" x14ac:dyDescent="0.3">
      <c r="A2020" t="s">
        <v>349</v>
      </c>
      <c r="B2020">
        <v>25.27</v>
      </c>
      <c r="C2020">
        <v>5.83</v>
      </c>
      <c r="D2020" t="s">
        <v>2380</v>
      </c>
      <c r="E2020" t="s">
        <v>2380</v>
      </c>
      <c r="F2020" t="s">
        <v>2380</v>
      </c>
      <c r="G2020">
        <v>1</v>
      </c>
      <c r="H2020" t="s">
        <v>2380</v>
      </c>
      <c r="L2020" t="s">
        <v>349</v>
      </c>
      <c r="M2020" t="str">
        <f t="shared" si="124"/>
        <v>No</v>
      </c>
      <c r="N2020" t="str">
        <f t="shared" si="125"/>
        <v>No</v>
      </c>
      <c r="O2020">
        <v>25.27</v>
      </c>
      <c r="P2020" t="str">
        <f t="shared" si="126"/>
        <v>Over Weight</v>
      </c>
      <c r="Q2020">
        <v>5.83</v>
      </c>
      <c r="R2020" t="str">
        <f t="shared" si="127"/>
        <v>Prediabetes</v>
      </c>
      <c r="S2020" t="s">
        <v>2380</v>
      </c>
      <c r="T2020" t="s">
        <v>2380</v>
      </c>
      <c r="U2020">
        <v>1</v>
      </c>
    </row>
    <row r="2021" spans="1:21" x14ac:dyDescent="0.3">
      <c r="A2021" t="s">
        <v>348</v>
      </c>
      <c r="B2021">
        <v>34.484999999999999</v>
      </c>
      <c r="C2021">
        <v>4.7</v>
      </c>
      <c r="D2021" t="s">
        <v>2381</v>
      </c>
      <c r="E2021" t="s">
        <v>2380</v>
      </c>
      <c r="F2021" t="s">
        <v>2382</v>
      </c>
      <c r="G2021">
        <v>1</v>
      </c>
      <c r="H2021" t="s">
        <v>2380</v>
      </c>
      <c r="L2021" t="s">
        <v>348</v>
      </c>
      <c r="M2021" t="str">
        <f t="shared" si="124"/>
        <v>Yes</v>
      </c>
      <c r="N2021" t="str">
        <f t="shared" si="125"/>
        <v>No</v>
      </c>
      <c r="O2021">
        <v>34.484999999999999</v>
      </c>
      <c r="P2021" t="str">
        <f t="shared" si="126"/>
        <v>Obesity</v>
      </c>
      <c r="Q2021">
        <v>4.7</v>
      </c>
      <c r="R2021" t="str">
        <f t="shared" si="127"/>
        <v>Normal</v>
      </c>
      <c r="S2021" t="s">
        <v>2380</v>
      </c>
      <c r="T2021" t="s">
        <v>2382</v>
      </c>
      <c r="U2021">
        <v>1</v>
      </c>
    </row>
    <row r="2022" spans="1:21" x14ac:dyDescent="0.3">
      <c r="A2022" t="s">
        <v>347</v>
      </c>
      <c r="B2022">
        <v>15.57</v>
      </c>
      <c r="C2022">
        <v>4.07</v>
      </c>
      <c r="D2022" t="s">
        <v>2381</v>
      </c>
      <c r="E2022" t="s">
        <v>2380</v>
      </c>
      <c r="F2022" t="s">
        <v>2380</v>
      </c>
      <c r="G2022">
        <v>1</v>
      </c>
      <c r="H2022" t="s">
        <v>2380</v>
      </c>
      <c r="L2022" t="s">
        <v>347</v>
      </c>
      <c r="M2022" t="str">
        <f t="shared" si="124"/>
        <v>Yes</v>
      </c>
      <c r="N2022" t="str">
        <f t="shared" si="125"/>
        <v>No</v>
      </c>
      <c r="O2022">
        <v>15.57</v>
      </c>
      <c r="P2022" t="str">
        <f t="shared" si="126"/>
        <v>Under Weight</v>
      </c>
      <c r="Q2022">
        <v>4.07</v>
      </c>
      <c r="R2022" t="str">
        <f t="shared" si="127"/>
        <v>Normal</v>
      </c>
      <c r="S2022" t="s">
        <v>2380</v>
      </c>
      <c r="T2022" t="s">
        <v>2380</v>
      </c>
      <c r="U2022">
        <v>1</v>
      </c>
    </row>
    <row r="2023" spans="1:21" x14ac:dyDescent="0.3">
      <c r="A2023" t="s">
        <v>346</v>
      </c>
      <c r="B2023">
        <v>30.36</v>
      </c>
      <c r="C2023">
        <v>9.39</v>
      </c>
      <c r="D2023" t="s">
        <v>2380</v>
      </c>
      <c r="E2023" t="s">
        <v>2380</v>
      </c>
      <c r="F2023" t="s">
        <v>2380</v>
      </c>
      <c r="G2023">
        <v>0</v>
      </c>
      <c r="H2023" t="s">
        <v>2380</v>
      </c>
      <c r="L2023" t="s">
        <v>346</v>
      </c>
      <c r="M2023" t="str">
        <f t="shared" si="124"/>
        <v>No</v>
      </c>
      <c r="N2023" t="str">
        <f t="shared" si="125"/>
        <v>No</v>
      </c>
      <c r="O2023">
        <v>30.36</v>
      </c>
      <c r="P2023" t="str">
        <f t="shared" si="126"/>
        <v>Obesity</v>
      </c>
      <c r="Q2023">
        <v>9.39</v>
      </c>
      <c r="R2023" t="str">
        <f t="shared" si="127"/>
        <v>Diabetes</v>
      </c>
      <c r="S2023" t="s">
        <v>2380</v>
      </c>
      <c r="T2023" t="s">
        <v>2380</v>
      </c>
      <c r="U2023">
        <v>0</v>
      </c>
    </row>
    <row r="2024" spans="1:21" x14ac:dyDescent="0.3">
      <c r="A2024" t="s">
        <v>345</v>
      </c>
      <c r="B2024">
        <v>19.37</v>
      </c>
      <c r="C2024">
        <v>4.18</v>
      </c>
      <c r="D2024" t="s">
        <v>2380</v>
      </c>
      <c r="E2024" t="s">
        <v>2380</v>
      </c>
      <c r="F2024" t="s">
        <v>2380</v>
      </c>
      <c r="G2024">
        <v>0</v>
      </c>
      <c r="H2024" t="s">
        <v>2380</v>
      </c>
      <c r="L2024" t="s">
        <v>345</v>
      </c>
      <c r="M2024" t="str">
        <f t="shared" si="124"/>
        <v>No</v>
      </c>
      <c r="N2024" t="str">
        <f t="shared" si="125"/>
        <v>No</v>
      </c>
      <c r="O2024">
        <v>19.37</v>
      </c>
      <c r="P2024" t="str">
        <f t="shared" si="126"/>
        <v>Normal Weight</v>
      </c>
      <c r="Q2024">
        <v>4.18</v>
      </c>
      <c r="R2024" t="str">
        <f t="shared" si="127"/>
        <v>Normal</v>
      </c>
      <c r="S2024" t="s">
        <v>2380</v>
      </c>
      <c r="T2024" t="s">
        <v>2380</v>
      </c>
      <c r="U2024">
        <v>0</v>
      </c>
    </row>
    <row r="2025" spans="1:21" x14ac:dyDescent="0.3">
      <c r="A2025" t="s">
        <v>344</v>
      </c>
      <c r="B2025">
        <v>16.71</v>
      </c>
      <c r="C2025">
        <v>4.18</v>
      </c>
      <c r="D2025" t="s">
        <v>2380</v>
      </c>
      <c r="E2025" t="s">
        <v>2380</v>
      </c>
      <c r="F2025" t="s">
        <v>2380</v>
      </c>
      <c r="G2025">
        <v>1</v>
      </c>
      <c r="H2025" t="s">
        <v>2380</v>
      </c>
      <c r="L2025" t="s">
        <v>344</v>
      </c>
      <c r="M2025" t="str">
        <f t="shared" si="124"/>
        <v>No</v>
      </c>
      <c r="N2025" t="str">
        <f t="shared" si="125"/>
        <v>No</v>
      </c>
      <c r="O2025">
        <v>16.71</v>
      </c>
      <c r="P2025" t="str">
        <f t="shared" si="126"/>
        <v>Under Weight</v>
      </c>
      <c r="Q2025">
        <v>4.18</v>
      </c>
      <c r="R2025" t="str">
        <f t="shared" si="127"/>
        <v>Normal</v>
      </c>
      <c r="S2025" t="s">
        <v>2380</v>
      </c>
      <c r="T2025" t="s">
        <v>2380</v>
      </c>
      <c r="U2025">
        <v>1</v>
      </c>
    </row>
    <row r="2026" spans="1:21" x14ac:dyDescent="0.3">
      <c r="A2026" t="s">
        <v>343</v>
      </c>
      <c r="B2026">
        <v>24.1</v>
      </c>
      <c r="C2026">
        <v>4.4000000000000004</v>
      </c>
      <c r="D2026" t="s">
        <v>2381</v>
      </c>
      <c r="E2026" t="s">
        <v>2380</v>
      </c>
      <c r="F2026" t="s">
        <v>2380</v>
      </c>
      <c r="G2026">
        <v>1</v>
      </c>
      <c r="H2026" t="s">
        <v>2380</v>
      </c>
      <c r="L2026" t="s">
        <v>343</v>
      </c>
      <c r="M2026" t="str">
        <f t="shared" si="124"/>
        <v>Yes</v>
      </c>
      <c r="N2026" t="str">
        <f t="shared" si="125"/>
        <v>No</v>
      </c>
      <c r="O2026">
        <v>24.1</v>
      </c>
      <c r="P2026" t="str">
        <f t="shared" si="126"/>
        <v>Normal Weight</v>
      </c>
      <c r="Q2026">
        <v>4.4000000000000004</v>
      </c>
      <c r="R2026" t="str">
        <f t="shared" si="127"/>
        <v>Normal</v>
      </c>
      <c r="S2026" t="s">
        <v>2380</v>
      </c>
      <c r="T2026" t="s">
        <v>2380</v>
      </c>
      <c r="U2026">
        <v>1</v>
      </c>
    </row>
    <row r="2027" spans="1:21" x14ac:dyDescent="0.3">
      <c r="A2027" t="s">
        <v>342</v>
      </c>
      <c r="B2027">
        <v>29.77</v>
      </c>
      <c r="C2027">
        <v>9.9</v>
      </c>
      <c r="D2027" t="s">
        <v>2380</v>
      </c>
      <c r="E2027" t="s">
        <v>2380</v>
      </c>
      <c r="F2027" t="s">
        <v>2380</v>
      </c>
      <c r="G2027">
        <v>0</v>
      </c>
      <c r="H2027" t="s">
        <v>2380</v>
      </c>
      <c r="L2027" t="s">
        <v>342</v>
      </c>
      <c r="M2027" t="str">
        <f t="shared" si="124"/>
        <v>No</v>
      </c>
      <c r="N2027" t="str">
        <f t="shared" si="125"/>
        <v>No</v>
      </c>
      <c r="O2027">
        <v>29.77</v>
      </c>
      <c r="P2027" t="str">
        <f t="shared" si="126"/>
        <v>Over Weight</v>
      </c>
      <c r="Q2027">
        <v>9.9</v>
      </c>
      <c r="R2027" t="str">
        <f t="shared" si="127"/>
        <v>Diabetes</v>
      </c>
      <c r="S2027" t="s">
        <v>2380</v>
      </c>
      <c r="T2027" t="s">
        <v>2380</v>
      </c>
      <c r="U2027">
        <v>0</v>
      </c>
    </row>
    <row r="2028" spans="1:21" x14ac:dyDescent="0.3">
      <c r="A2028" t="s">
        <v>341</v>
      </c>
      <c r="B2028">
        <v>46.53</v>
      </c>
      <c r="C2028">
        <v>4.84</v>
      </c>
      <c r="D2028" t="s">
        <v>2381</v>
      </c>
      <c r="E2028" t="s">
        <v>2380</v>
      </c>
      <c r="F2028" t="s">
        <v>2380</v>
      </c>
      <c r="G2028">
        <v>0</v>
      </c>
      <c r="H2028" t="s">
        <v>2380</v>
      </c>
      <c r="L2028" t="s">
        <v>341</v>
      </c>
      <c r="M2028" t="str">
        <f t="shared" si="124"/>
        <v>Yes</v>
      </c>
      <c r="N2028" t="str">
        <f t="shared" si="125"/>
        <v>No</v>
      </c>
      <c r="O2028">
        <v>46.53</v>
      </c>
      <c r="P2028" t="str">
        <f t="shared" si="126"/>
        <v>Obesity</v>
      </c>
      <c r="Q2028">
        <v>4.84</v>
      </c>
      <c r="R2028" t="str">
        <f t="shared" si="127"/>
        <v>Normal</v>
      </c>
      <c r="S2028" t="s">
        <v>2380</v>
      </c>
      <c r="T2028" t="s">
        <v>2380</v>
      </c>
      <c r="U2028">
        <v>0</v>
      </c>
    </row>
    <row r="2029" spans="1:21" x14ac:dyDescent="0.3">
      <c r="A2029" t="s">
        <v>340</v>
      </c>
      <c r="B2029">
        <v>23.4</v>
      </c>
      <c r="C2029">
        <v>5.53</v>
      </c>
      <c r="D2029" t="s">
        <v>2380</v>
      </c>
      <c r="E2029" t="s">
        <v>2380</v>
      </c>
      <c r="F2029" t="s">
        <v>2382</v>
      </c>
      <c r="G2029">
        <v>1</v>
      </c>
      <c r="H2029" t="s">
        <v>2380</v>
      </c>
      <c r="L2029" t="s">
        <v>340</v>
      </c>
      <c r="M2029" t="str">
        <f t="shared" si="124"/>
        <v>No</v>
      </c>
      <c r="N2029" t="str">
        <f t="shared" si="125"/>
        <v>No</v>
      </c>
      <c r="O2029">
        <v>23.4</v>
      </c>
      <c r="P2029" t="str">
        <f t="shared" si="126"/>
        <v>Normal Weight</v>
      </c>
      <c r="Q2029">
        <v>5.53</v>
      </c>
      <c r="R2029" t="str">
        <f t="shared" si="127"/>
        <v>Normal</v>
      </c>
      <c r="S2029" t="s">
        <v>2380</v>
      </c>
      <c r="T2029" t="s">
        <v>2382</v>
      </c>
      <c r="U2029">
        <v>1</v>
      </c>
    </row>
    <row r="2030" spans="1:21" x14ac:dyDescent="0.3">
      <c r="A2030" t="s">
        <v>339</v>
      </c>
      <c r="B2030">
        <v>30</v>
      </c>
      <c r="C2030">
        <v>4.33</v>
      </c>
      <c r="D2030" t="s">
        <v>2381</v>
      </c>
      <c r="E2030" t="s">
        <v>2380</v>
      </c>
      <c r="F2030" t="s">
        <v>2380</v>
      </c>
      <c r="G2030">
        <v>0</v>
      </c>
      <c r="H2030" t="s">
        <v>2380</v>
      </c>
      <c r="L2030" t="s">
        <v>339</v>
      </c>
      <c r="M2030" t="str">
        <f t="shared" si="124"/>
        <v>Yes</v>
      </c>
      <c r="N2030" t="str">
        <f t="shared" si="125"/>
        <v>No</v>
      </c>
      <c r="O2030">
        <v>30</v>
      </c>
      <c r="P2030" t="str">
        <f t="shared" si="126"/>
        <v>Obesity</v>
      </c>
      <c r="Q2030">
        <v>4.33</v>
      </c>
      <c r="R2030" t="str">
        <f t="shared" si="127"/>
        <v>Normal</v>
      </c>
      <c r="S2030" t="s">
        <v>2380</v>
      </c>
      <c r="T2030" t="s">
        <v>2380</v>
      </c>
      <c r="U2030">
        <v>0</v>
      </c>
    </row>
    <row r="2031" spans="1:21" x14ac:dyDescent="0.3">
      <c r="A2031" t="s">
        <v>338</v>
      </c>
      <c r="B2031">
        <v>29.15</v>
      </c>
      <c r="C2031">
        <v>4.91</v>
      </c>
      <c r="D2031" t="s">
        <v>2381</v>
      </c>
      <c r="E2031" t="s">
        <v>2380</v>
      </c>
      <c r="F2031" t="s">
        <v>2380</v>
      </c>
      <c r="G2031">
        <v>0</v>
      </c>
      <c r="H2031" t="s">
        <v>2380</v>
      </c>
      <c r="L2031" t="s">
        <v>338</v>
      </c>
      <c r="M2031" t="str">
        <f t="shared" si="124"/>
        <v>Yes</v>
      </c>
      <c r="N2031" t="str">
        <f t="shared" si="125"/>
        <v>No</v>
      </c>
      <c r="O2031">
        <v>29.15</v>
      </c>
      <c r="P2031" t="str">
        <f t="shared" si="126"/>
        <v>Over Weight</v>
      </c>
      <c r="Q2031">
        <v>4.91</v>
      </c>
      <c r="R2031" t="str">
        <f t="shared" si="127"/>
        <v>Normal</v>
      </c>
      <c r="S2031" t="s">
        <v>2380</v>
      </c>
      <c r="T2031" t="s">
        <v>2380</v>
      </c>
      <c r="U2031">
        <v>0</v>
      </c>
    </row>
    <row r="2032" spans="1:21" x14ac:dyDescent="0.3">
      <c r="A2032" t="s">
        <v>337</v>
      </c>
      <c r="B2032">
        <v>34.865000000000002</v>
      </c>
      <c r="C2032">
        <v>4.8</v>
      </c>
      <c r="D2032" t="s">
        <v>2380</v>
      </c>
      <c r="E2032" t="s">
        <v>2380</v>
      </c>
      <c r="F2032" t="s">
        <v>2380</v>
      </c>
      <c r="G2032">
        <v>0</v>
      </c>
      <c r="H2032" t="s">
        <v>2380</v>
      </c>
      <c r="L2032" t="s">
        <v>337</v>
      </c>
      <c r="M2032" t="str">
        <f t="shared" si="124"/>
        <v>No</v>
      </c>
      <c r="N2032" t="str">
        <f t="shared" si="125"/>
        <v>No</v>
      </c>
      <c r="O2032">
        <v>34.865000000000002</v>
      </c>
      <c r="P2032" t="str">
        <f t="shared" si="126"/>
        <v>Obesity</v>
      </c>
      <c r="Q2032">
        <v>4.8</v>
      </c>
      <c r="R2032" t="str">
        <f t="shared" si="127"/>
        <v>Normal</v>
      </c>
      <c r="S2032" t="s">
        <v>2380</v>
      </c>
      <c r="T2032" t="s">
        <v>2380</v>
      </c>
      <c r="U2032">
        <v>0</v>
      </c>
    </row>
    <row r="2033" spans="1:21" x14ac:dyDescent="0.3">
      <c r="A2033" t="s">
        <v>336</v>
      </c>
      <c r="B2033">
        <v>28.12</v>
      </c>
      <c r="C2033">
        <v>5.55</v>
      </c>
      <c r="D2033" t="s">
        <v>2381</v>
      </c>
      <c r="E2033" t="s">
        <v>2381</v>
      </c>
      <c r="F2033" t="s">
        <v>2380</v>
      </c>
      <c r="G2033">
        <v>2</v>
      </c>
      <c r="H2033" t="s">
        <v>2380</v>
      </c>
      <c r="L2033" t="s">
        <v>336</v>
      </c>
      <c r="M2033" t="str">
        <f t="shared" si="124"/>
        <v>Yes</v>
      </c>
      <c r="N2033" t="str">
        <f t="shared" si="125"/>
        <v>No</v>
      </c>
      <c r="O2033">
        <v>28.12</v>
      </c>
      <c r="P2033" t="str">
        <f t="shared" si="126"/>
        <v>Over Weight</v>
      </c>
      <c r="Q2033">
        <v>5.55</v>
      </c>
      <c r="R2033" t="str">
        <f t="shared" si="127"/>
        <v>Normal</v>
      </c>
      <c r="S2033" t="s">
        <v>2381</v>
      </c>
      <c r="T2033" t="s">
        <v>2380</v>
      </c>
      <c r="U2033">
        <v>2</v>
      </c>
    </row>
    <row r="2034" spans="1:21" x14ac:dyDescent="0.3">
      <c r="A2034" t="s">
        <v>335</v>
      </c>
      <c r="B2034">
        <v>29.45</v>
      </c>
      <c r="C2034">
        <v>5.24</v>
      </c>
      <c r="D2034" t="s">
        <v>2381</v>
      </c>
      <c r="E2034" t="s">
        <v>2380</v>
      </c>
      <c r="F2034" t="s">
        <v>2380</v>
      </c>
      <c r="G2034">
        <v>0</v>
      </c>
      <c r="H2034" t="s">
        <v>2380</v>
      </c>
      <c r="L2034" t="s">
        <v>335</v>
      </c>
      <c r="M2034" t="str">
        <f t="shared" si="124"/>
        <v>Yes</v>
      </c>
      <c r="N2034" t="str">
        <f t="shared" si="125"/>
        <v>No</v>
      </c>
      <c r="O2034">
        <v>29.45</v>
      </c>
      <c r="P2034" t="str">
        <f t="shared" si="126"/>
        <v>Over Weight</v>
      </c>
      <c r="Q2034">
        <v>5.24</v>
      </c>
      <c r="R2034" t="str">
        <f t="shared" si="127"/>
        <v>Normal</v>
      </c>
      <c r="S2034" t="s">
        <v>2380</v>
      </c>
      <c r="T2034" t="s">
        <v>2380</v>
      </c>
      <c r="U2034">
        <v>0</v>
      </c>
    </row>
    <row r="2035" spans="1:21" x14ac:dyDescent="0.3">
      <c r="A2035" t="s">
        <v>334</v>
      </c>
      <c r="B2035">
        <v>27.94</v>
      </c>
      <c r="C2035">
        <v>6.08</v>
      </c>
      <c r="D2035" t="s">
        <v>2380</v>
      </c>
      <c r="E2035" t="s">
        <v>2380</v>
      </c>
      <c r="F2035" t="s">
        <v>2382</v>
      </c>
      <c r="G2035">
        <v>1</v>
      </c>
      <c r="H2035" t="s">
        <v>2380</v>
      </c>
      <c r="L2035" t="s">
        <v>334</v>
      </c>
      <c r="M2035" t="str">
        <f t="shared" si="124"/>
        <v>No</v>
      </c>
      <c r="N2035" t="str">
        <f t="shared" si="125"/>
        <v>No</v>
      </c>
      <c r="O2035">
        <v>27.94</v>
      </c>
      <c r="P2035" t="str">
        <f t="shared" si="126"/>
        <v>Over Weight</v>
      </c>
      <c r="Q2035">
        <v>6.08</v>
      </c>
      <c r="R2035" t="str">
        <f t="shared" si="127"/>
        <v>Prediabetes</v>
      </c>
      <c r="S2035" t="s">
        <v>2380</v>
      </c>
      <c r="T2035" t="s">
        <v>2382</v>
      </c>
      <c r="U2035">
        <v>1</v>
      </c>
    </row>
    <row r="2036" spans="1:21" x14ac:dyDescent="0.3">
      <c r="A2036" t="s">
        <v>333</v>
      </c>
      <c r="B2036">
        <v>27.2</v>
      </c>
      <c r="C2036">
        <v>5.83</v>
      </c>
      <c r="D2036" t="s">
        <v>2380</v>
      </c>
      <c r="E2036" t="s">
        <v>2380</v>
      </c>
      <c r="F2036" t="s">
        <v>2382</v>
      </c>
      <c r="G2036">
        <v>1</v>
      </c>
      <c r="H2036" t="s">
        <v>2380</v>
      </c>
      <c r="L2036" t="s">
        <v>333</v>
      </c>
      <c r="M2036" t="str">
        <f t="shared" si="124"/>
        <v>No</v>
      </c>
      <c r="N2036" t="str">
        <f t="shared" si="125"/>
        <v>No</v>
      </c>
      <c r="O2036">
        <v>27.2</v>
      </c>
      <c r="P2036" t="str">
        <f t="shared" si="126"/>
        <v>Over Weight</v>
      </c>
      <c r="Q2036">
        <v>5.83</v>
      </c>
      <c r="R2036" t="str">
        <f t="shared" si="127"/>
        <v>Prediabetes</v>
      </c>
      <c r="S2036" t="s">
        <v>2380</v>
      </c>
      <c r="T2036" t="s">
        <v>2382</v>
      </c>
      <c r="U2036">
        <v>1</v>
      </c>
    </row>
    <row r="2037" spans="1:21" x14ac:dyDescent="0.3">
      <c r="A2037" t="s">
        <v>332</v>
      </c>
      <c r="B2037">
        <v>33.344999999999999</v>
      </c>
      <c r="C2037">
        <v>4.29</v>
      </c>
      <c r="D2037" t="s">
        <v>2380</v>
      </c>
      <c r="E2037" t="s">
        <v>2380</v>
      </c>
      <c r="F2037" t="s">
        <v>2380</v>
      </c>
      <c r="G2037">
        <v>1</v>
      </c>
      <c r="H2037" t="s">
        <v>2380</v>
      </c>
      <c r="L2037" t="s">
        <v>332</v>
      </c>
      <c r="M2037" t="str">
        <f t="shared" si="124"/>
        <v>No</v>
      </c>
      <c r="N2037" t="str">
        <f t="shared" si="125"/>
        <v>No</v>
      </c>
      <c r="O2037">
        <v>33.344999999999999</v>
      </c>
      <c r="P2037" t="str">
        <f t="shared" si="126"/>
        <v>Obesity</v>
      </c>
      <c r="Q2037">
        <v>4.29</v>
      </c>
      <c r="R2037" t="str">
        <f t="shared" si="127"/>
        <v>Normal</v>
      </c>
      <c r="S2037" t="s">
        <v>2380</v>
      </c>
      <c r="T2037" t="s">
        <v>2380</v>
      </c>
      <c r="U2037">
        <v>1</v>
      </c>
    </row>
    <row r="2038" spans="1:21" x14ac:dyDescent="0.3">
      <c r="A2038" t="s">
        <v>331</v>
      </c>
      <c r="B2038">
        <v>29.925000000000001</v>
      </c>
      <c r="C2038">
        <v>5.3</v>
      </c>
      <c r="D2038" t="s">
        <v>2380</v>
      </c>
      <c r="E2038" t="s">
        <v>2380</v>
      </c>
      <c r="F2038" t="s">
        <v>2380</v>
      </c>
      <c r="G2038">
        <v>1</v>
      </c>
      <c r="H2038" t="s">
        <v>2380</v>
      </c>
      <c r="L2038" t="s">
        <v>331</v>
      </c>
      <c r="M2038" t="str">
        <f t="shared" si="124"/>
        <v>No</v>
      </c>
      <c r="N2038" t="str">
        <f t="shared" si="125"/>
        <v>No</v>
      </c>
      <c r="O2038">
        <v>29.925000000000001</v>
      </c>
      <c r="P2038" t="str">
        <f t="shared" si="126"/>
        <v>Over Weight</v>
      </c>
      <c r="Q2038">
        <v>5.3</v>
      </c>
      <c r="R2038" t="str">
        <f t="shared" si="127"/>
        <v>Normal</v>
      </c>
      <c r="S2038" t="s">
        <v>2380</v>
      </c>
      <c r="T2038" t="s">
        <v>2380</v>
      </c>
      <c r="U2038">
        <v>1</v>
      </c>
    </row>
    <row r="2039" spans="1:21" x14ac:dyDescent="0.3">
      <c r="A2039" t="s">
        <v>330</v>
      </c>
      <c r="B2039">
        <v>24.225000000000001</v>
      </c>
      <c r="C2039">
        <v>4.42</v>
      </c>
      <c r="D2039" t="s">
        <v>2380</v>
      </c>
      <c r="E2039" t="s">
        <v>2380</v>
      </c>
      <c r="F2039" t="s">
        <v>2380</v>
      </c>
      <c r="G2039">
        <v>1</v>
      </c>
      <c r="H2039" t="s">
        <v>2380</v>
      </c>
      <c r="L2039" t="s">
        <v>330</v>
      </c>
      <c r="M2039" t="str">
        <f t="shared" si="124"/>
        <v>No</v>
      </c>
      <c r="N2039" t="str">
        <f t="shared" si="125"/>
        <v>No</v>
      </c>
      <c r="O2039">
        <v>24.225000000000001</v>
      </c>
      <c r="P2039" t="str">
        <f t="shared" si="126"/>
        <v>Normal Weight</v>
      </c>
      <c r="Q2039">
        <v>4.42</v>
      </c>
      <c r="R2039" t="str">
        <f t="shared" si="127"/>
        <v>Normal</v>
      </c>
      <c r="S2039" t="s">
        <v>2380</v>
      </c>
      <c r="T2039" t="s">
        <v>2380</v>
      </c>
      <c r="U2039">
        <v>1</v>
      </c>
    </row>
    <row r="2040" spans="1:21" x14ac:dyDescent="0.3">
      <c r="A2040" t="s">
        <v>329</v>
      </c>
      <c r="B2040">
        <v>29.68</v>
      </c>
      <c r="C2040">
        <v>5.68</v>
      </c>
      <c r="D2040" t="s">
        <v>2380</v>
      </c>
      <c r="E2040" t="s">
        <v>2381</v>
      </c>
      <c r="F2040" t="s">
        <v>2380</v>
      </c>
      <c r="G2040">
        <v>1</v>
      </c>
      <c r="H2040" t="s">
        <v>2380</v>
      </c>
      <c r="L2040" t="s">
        <v>329</v>
      </c>
      <c r="M2040" t="str">
        <f t="shared" si="124"/>
        <v>No</v>
      </c>
      <c r="N2040" t="str">
        <f t="shared" si="125"/>
        <v>No</v>
      </c>
      <c r="O2040">
        <v>29.68</v>
      </c>
      <c r="P2040" t="str">
        <f t="shared" si="126"/>
        <v>Over Weight</v>
      </c>
      <c r="Q2040">
        <v>5.68</v>
      </c>
      <c r="R2040" t="str">
        <f t="shared" si="127"/>
        <v>Normal</v>
      </c>
      <c r="S2040" t="s">
        <v>2381</v>
      </c>
      <c r="T2040" t="s">
        <v>2380</v>
      </c>
      <c r="U2040">
        <v>1</v>
      </c>
    </row>
    <row r="2041" spans="1:21" x14ac:dyDescent="0.3">
      <c r="A2041" t="s">
        <v>328</v>
      </c>
      <c r="B2041">
        <v>20.614999999999998</v>
      </c>
      <c r="C2041">
        <v>6.05</v>
      </c>
      <c r="D2041" t="s">
        <v>2380</v>
      </c>
      <c r="E2041" t="s">
        <v>2380</v>
      </c>
      <c r="F2041" t="s">
        <v>2382</v>
      </c>
      <c r="G2041">
        <v>1</v>
      </c>
      <c r="H2041" t="s">
        <v>2380</v>
      </c>
      <c r="L2041" t="s">
        <v>328</v>
      </c>
      <c r="M2041" t="str">
        <f t="shared" si="124"/>
        <v>No</v>
      </c>
      <c r="N2041" t="str">
        <f t="shared" si="125"/>
        <v>No</v>
      </c>
      <c r="O2041">
        <v>20.614999999999998</v>
      </c>
      <c r="P2041" t="str">
        <f t="shared" si="126"/>
        <v>Normal Weight</v>
      </c>
      <c r="Q2041">
        <v>6.05</v>
      </c>
      <c r="R2041" t="str">
        <f t="shared" si="127"/>
        <v>Prediabetes</v>
      </c>
      <c r="S2041" t="s">
        <v>2380</v>
      </c>
      <c r="T2041" t="s">
        <v>2382</v>
      </c>
      <c r="U2041">
        <v>1</v>
      </c>
    </row>
    <row r="2042" spans="1:21" x14ac:dyDescent="0.3">
      <c r="A2042" t="s">
        <v>327</v>
      </c>
      <c r="B2042">
        <v>32.119999999999997</v>
      </c>
      <c r="C2042">
        <v>5.33</v>
      </c>
      <c r="D2042" t="s">
        <v>2380</v>
      </c>
      <c r="E2042" t="s">
        <v>2381</v>
      </c>
      <c r="F2042" t="s">
        <v>2380</v>
      </c>
      <c r="G2042">
        <v>1</v>
      </c>
      <c r="H2042" t="s">
        <v>2380</v>
      </c>
      <c r="L2042" t="s">
        <v>327</v>
      </c>
      <c r="M2042" t="str">
        <f t="shared" si="124"/>
        <v>No</v>
      </c>
      <c r="N2042" t="str">
        <f t="shared" si="125"/>
        <v>No</v>
      </c>
      <c r="O2042">
        <v>32.119999999999997</v>
      </c>
      <c r="P2042" t="str">
        <f t="shared" si="126"/>
        <v>Obesity</v>
      </c>
      <c r="Q2042">
        <v>5.33</v>
      </c>
      <c r="R2042" t="str">
        <f t="shared" si="127"/>
        <v>Normal</v>
      </c>
      <c r="S2042" t="s">
        <v>2381</v>
      </c>
      <c r="T2042" t="s">
        <v>2380</v>
      </c>
      <c r="U2042">
        <v>1</v>
      </c>
    </row>
    <row r="2043" spans="1:21" x14ac:dyDescent="0.3">
      <c r="A2043" t="s">
        <v>326</v>
      </c>
      <c r="B2043">
        <v>27.36</v>
      </c>
      <c r="C2043">
        <v>6.22</v>
      </c>
      <c r="D2043" t="s">
        <v>2380</v>
      </c>
      <c r="E2043" t="s">
        <v>2380</v>
      </c>
      <c r="F2043" t="s">
        <v>2380</v>
      </c>
      <c r="G2043">
        <v>0</v>
      </c>
      <c r="H2043" t="s">
        <v>2380</v>
      </c>
      <c r="L2043" t="s">
        <v>326</v>
      </c>
      <c r="M2043" t="str">
        <f t="shared" si="124"/>
        <v>No</v>
      </c>
      <c r="N2043" t="str">
        <f t="shared" si="125"/>
        <v>No</v>
      </c>
      <c r="O2043">
        <v>27.36</v>
      </c>
      <c r="P2043" t="str">
        <f t="shared" si="126"/>
        <v>Over Weight</v>
      </c>
      <c r="Q2043">
        <v>6.22</v>
      </c>
      <c r="R2043" t="str">
        <f t="shared" si="127"/>
        <v>Prediabetes</v>
      </c>
      <c r="S2043" t="s">
        <v>2380</v>
      </c>
      <c r="T2043" t="s">
        <v>2380</v>
      </c>
      <c r="U2043">
        <v>0</v>
      </c>
    </row>
    <row r="2044" spans="1:21" x14ac:dyDescent="0.3">
      <c r="A2044" t="s">
        <v>325</v>
      </c>
      <c r="B2044">
        <v>17.385000000000002</v>
      </c>
      <c r="C2044">
        <v>5.84</v>
      </c>
      <c r="D2044" t="s">
        <v>2380</v>
      </c>
      <c r="E2044" t="s">
        <v>2380</v>
      </c>
      <c r="F2044" t="s">
        <v>2380</v>
      </c>
      <c r="G2044">
        <v>0</v>
      </c>
      <c r="H2044" t="s">
        <v>2380</v>
      </c>
      <c r="L2044" t="s">
        <v>325</v>
      </c>
      <c r="M2044" t="str">
        <f t="shared" si="124"/>
        <v>No</v>
      </c>
      <c r="N2044" t="str">
        <f t="shared" si="125"/>
        <v>No</v>
      </c>
      <c r="O2044">
        <v>17.385000000000002</v>
      </c>
      <c r="P2044" t="str">
        <f t="shared" si="126"/>
        <v>Under Weight</v>
      </c>
      <c r="Q2044">
        <v>5.84</v>
      </c>
      <c r="R2044" t="str">
        <f t="shared" si="127"/>
        <v>Prediabetes</v>
      </c>
      <c r="S2044" t="s">
        <v>2380</v>
      </c>
      <c r="T2044" t="s">
        <v>2380</v>
      </c>
      <c r="U2044">
        <v>0</v>
      </c>
    </row>
    <row r="2045" spans="1:21" x14ac:dyDescent="0.3">
      <c r="A2045" t="s">
        <v>324</v>
      </c>
      <c r="B2045">
        <v>30.13</v>
      </c>
      <c r="C2045">
        <v>5.71</v>
      </c>
      <c r="D2045" t="s">
        <v>2380</v>
      </c>
      <c r="E2045" t="s">
        <v>2381</v>
      </c>
      <c r="F2045" t="s">
        <v>2380</v>
      </c>
      <c r="G2045">
        <v>1</v>
      </c>
      <c r="H2045" t="s">
        <v>2380</v>
      </c>
      <c r="L2045" t="s">
        <v>324</v>
      </c>
      <c r="M2045" t="str">
        <f t="shared" si="124"/>
        <v>No</v>
      </c>
      <c r="N2045" t="str">
        <f t="shared" si="125"/>
        <v>No</v>
      </c>
      <c r="O2045">
        <v>30.13</v>
      </c>
      <c r="P2045" t="str">
        <f t="shared" si="126"/>
        <v>Obesity</v>
      </c>
      <c r="Q2045">
        <v>5.71</v>
      </c>
      <c r="R2045" t="str">
        <f t="shared" si="127"/>
        <v>Prediabetes</v>
      </c>
      <c r="S2045" t="s">
        <v>2381</v>
      </c>
      <c r="T2045" t="s">
        <v>2380</v>
      </c>
      <c r="U2045">
        <v>1</v>
      </c>
    </row>
    <row r="2046" spans="1:21" x14ac:dyDescent="0.3">
      <c r="A2046" t="s">
        <v>323</v>
      </c>
      <c r="B2046">
        <v>25.44</v>
      </c>
      <c r="C2046">
        <v>6.04</v>
      </c>
      <c r="D2046" t="s">
        <v>2381</v>
      </c>
      <c r="E2046" t="s">
        <v>2380</v>
      </c>
      <c r="F2046" t="s">
        <v>2382</v>
      </c>
      <c r="G2046">
        <v>1</v>
      </c>
      <c r="H2046" t="s">
        <v>2380</v>
      </c>
      <c r="L2046" t="s">
        <v>323</v>
      </c>
      <c r="M2046" t="str">
        <f t="shared" si="124"/>
        <v>Yes</v>
      </c>
      <c r="N2046" t="str">
        <f t="shared" si="125"/>
        <v>No</v>
      </c>
      <c r="O2046">
        <v>25.44</v>
      </c>
      <c r="P2046" t="str">
        <f t="shared" si="126"/>
        <v>Over Weight</v>
      </c>
      <c r="Q2046">
        <v>6.04</v>
      </c>
      <c r="R2046" t="str">
        <f t="shared" si="127"/>
        <v>Prediabetes</v>
      </c>
      <c r="S2046" t="s">
        <v>2380</v>
      </c>
      <c r="T2046" t="s">
        <v>2382</v>
      </c>
      <c r="U2046">
        <v>1</v>
      </c>
    </row>
    <row r="2047" spans="1:21" x14ac:dyDescent="0.3">
      <c r="A2047" t="s">
        <v>322</v>
      </c>
      <c r="B2047">
        <v>39.805</v>
      </c>
      <c r="C2047">
        <v>4.38</v>
      </c>
      <c r="D2047" t="s">
        <v>2380</v>
      </c>
      <c r="E2047" t="s">
        <v>2381</v>
      </c>
      <c r="F2047" t="s">
        <v>2380</v>
      </c>
      <c r="G2047">
        <v>1</v>
      </c>
      <c r="H2047" t="s">
        <v>2380</v>
      </c>
      <c r="L2047" t="s">
        <v>322</v>
      </c>
      <c r="M2047" t="str">
        <f t="shared" si="124"/>
        <v>No</v>
      </c>
      <c r="N2047" t="str">
        <f t="shared" si="125"/>
        <v>No</v>
      </c>
      <c r="O2047">
        <v>39.805</v>
      </c>
      <c r="P2047" t="str">
        <f t="shared" si="126"/>
        <v>Obesity</v>
      </c>
      <c r="Q2047">
        <v>4.38</v>
      </c>
      <c r="R2047" t="str">
        <f t="shared" si="127"/>
        <v>Normal</v>
      </c>
      <c r="S2047" t="s">
        <v>2381</v>
      </c>
      <c r="T2047" t="s">
        <v>2380</v>
      </c>
      <c r="U2047">
        <v>1</v>
      </c>
    </row>
    <row r="2048" spans="1:21" x14ac:dyDescent="0.3">
      <c r="A2048" t="s">
        <v>321</v>
      </c>
      <c r="B2048">
        <v>30.4</v>
      </c>
      <c r="C2048">
        <v>5.56</v>
      </c>
      <c r="D2048" t="s">
        <v>2381</v>
      </c>
      <c r="E2048" t="s">
        <v>2381</v>
      </c>
      <c r="F2048" t="s">
        <v>2380</v>
      </c>
      <c r="G2048">
        <v>1</v>
      </c>
      <c r="H2048" t="s">
        <v>2380</v>
      </c>
      <c r="L2048" t="s">
        <v>321</v>
      </c>
      <c r="M2048" t="str">
        <f t="shared" si="124"/>
        <v>Yes</v>
      </c>
      <c r="N2048" t="str">
        <f t="shared" si="125"/>
        <v>No</v>
      </c>
      <c r="O2048">
        <v>30.4</v>
      </c>
      <c r="P2048" t="str">
        <f t="shared" si="126"/>
        <v>Obesity</v>
      </c>
      <c r="Q2048">
        <v>5.56</v>
      </c>
      <c r="R2048" t="str">
        <f t="shared" si="127"/>
        <v>Normal</v>
      </c>
      <c r="S2048" t="s">
        <v>2381</v>
      </c>
      <c r="T2048" t="s">
        <v>2380</v>
      </c>
      <c r="U2048">
        <v>1</v>
      </c>
    </row>
    <row r="2049" spans="1:21" x14ac:dyDescent="0.3">
      <c r="A2049" t="s">
        <v>320</v>
      </c>
      <c r="B2049">
        <v>23.18</v>
      </c>
      <c r="C2049">
        <v>4.24</v>
      </c>
      <c r="D2049" t="s">
        <v>2380</v>
      </c>
      <c r="E2049" t="s">
        <v>2381</v>
      </c>
      <c r="F2049" t="s">
        <v>2380</v>
      </c>
      <c r="G2049">
        <v>1</v>
      </c>
      <c r="H2049" t="s">
        <v>2380</v>
      </c>
      <c r="L2049" t="s">
        <v>320</v>
      </c>
      <c r="M2049" t="str">
        <f t="shared" si="124"/>
        <v>No</v>
      </c>
      <c r="N2049" t="str">
        <f t="shared" si="125"/>
        <v>No</v>
      </c>
      <c r="O2049">
        <v>23.18</v>
      </c>
      <c r="P2049" t="str">
        <f t="shared" si="126"/>
        <v>Normal Weight</v>
      </c>
      <c r="Q2049">
        <v>4.24</v>
      </c>
      <c r="R2049" t="str">
        <f t="shared" si="127"/>
        <v>Normal</v>
      </c>
      <c r="S2049" t="s">
        <v>2381</v>
      </c>
      <c r="T2049" t="s">
        <v>2380</v>
      </c>
      <c r="U2049">
        <v>1</v>
      </c>
    </row>
    <row r="2050" spans="1:21" x14ac:dyDescent="0.3">
      <c r="A2050" t="s">
        <v>319</v>
      </c>
      <c r="B2050">
        <v>39.615000000000002</v>
      </c>
      <c r="C2050">
        <v>6.32</v>
      </c>
      <c r="D2050" t="s">
        <v>2380</v>
      </c>
      <c r="E2050" t="s">
        <v>2380</v>
      </c>
      <c r="F2050" t="s">
        <v>2382</v>
      </c>
      <c r="G2050">
        <v>1</v>
      </c>
      <c r="H2050" t="s">
        <v>2380</v>
      </c>
      <c r="L2050" t="s">
        <v>319</v>
      </c>
      <c r="M2050" t="str">
        <f t="shared" si="124"/>
        <v>No</v>
      </c>
      <c r="N2050" t="str">
        <f t="shared" si="125"/>
        <v>No</v>
      </c>
      <c r="O2050">
        <v>39.615000000000002</v>
      </c>
      <c r="P2050" t="str">
        <f t="shared" si="126"/>
        <v>Obesity</v>
      </c>
      <c r="Q2050">
        <v>6.32</v>
      </c>
      <c r="R2050" t="str">
        <f t="shared" si="127"/>
        <v>Prediabetes</v>
      </c>
      <c r="S2050" t="s">
        <v>2380</v>
      </c>
      <c r="T2050" t="s">
        <v>2382</v>
      </c>
      <c r="U2050">
        <v>1</v>
      </c>
    </row>
    <row r="2051" spans="1:21" x14ac:dyDescent="0.3">
      <c r="A2051" t="s">
        <v>318</v>
      </c>
      <c r="B2051">
        <v>30.59</v>
      </c>
      <c r="C2051">
        <v>6.3</v>
      </c>
      <c r="D2051" t="s">
        <v>2381</v>
      </c>
      <c r="E2051" t="s">
        <v>2380</v>
      </c>
      <c r="F2051" t="s">
        <v>2382</v>
      </c>
      <c r="G2051">
        <v>1</v>
      </c>
      <c r="H2051" t="s">
        <v>2380</v>
      </c>
      <c r="L2051" t="s">
        <v>318</v>
      </c>
      <c r="M2051" t="str">
        <f t="shared" ref="M2051:M2114" si="128">PROPER(D2051)</f>
        <v>Yes</v>
      </c>
      <c r="N2051" t="str">
        <f t="shared" ref="N2051:N2114" si="129">PROPER(H2051)</f>
        <v>No</v>
      </c>
      <c r="O2051">
        <v>30.59</v>
      </c>
      <c r="P2051" t="str">
        <f t="shared" si="126"/>
        <v>Obesity</v>
      </c>
      <c r="Q2051">
        <v>6.3</v>
      </c>
      <c r="R2051" t="str">
        <f t="shared" si="127"/>
        <v>Prediabetes</v>
      </c>
      <c r="S2051" t="s">
        <v>2380</v>
      </c>
      <c r="T2051" t="s">
        <v>2382</v>
      </c>
      <c r="U2051">
        <v>1</v>
      </c>
    </row>
    <row r="2052" spans="1:21" x14ac:dyDescent="0.3">
      <c r="A2052" t="s">
        <v>317</v>
      </c>
      <c r="B2052">
        <v>16.72</v>
      </c>
      <c r="C2052">
        <v>4.38</v>
      </c>
      <c r="D2052" t="s">
        <v>2381</v>
      </c>
      <c r="E2052" t="s">
        <v>2380</v>
      </c>
      <c r="F2052" t="s">
        <v>2380</v>
      </c>
      <c r="G2052">
        <v>1</v>
      </c>
      <c r="H2052" t="s">
        <v>2380</v>
      </c>
      <c r="L2052" t="s">
        <v>317</v>
      </c>
      <c r="M2052" t="str">
        <f t="shared" si="128"/>
        <v>Yes</v>
      </c>
      <c r="N2052" t="str">
        <f t="shared" si="129"/>
        <v>No</v>
      </c>
      <c r="O2052">
        <v>16.72</v>
      </c>
      <c r="P2052" t="str">
        <f t="shared" ref="P2052:P2115" si="130">IF(O2052&lt;18.5,"Under Weight",IF(O2052&lt;25,"Normal Weight",IF(O2052&lt;30,"Over Weight","Obesity")))</f>
        <v>Under Weight</v>
      </c>
      <c r="Q2052">
        <v>4.38</v>
      </c>
      <c r="R2052" t="str">
        <f t="shared" ref="R2052:R2115" si="131">IF(Q2052&lt;5.7,"Normal",IF(Q2052&lt;6.5,"Prediabetes","Diabetes"))</f>
        <v>Normal</v>
      </c>
      <c r="S2052" t="s">
        <v>2380</v>
      </c>
      <c r="T2052" t="s">
        <v>2380</v>
      </c>
      <c r="U2052">
        <v>1</v>
      </c>
    </row>
    <row r="2053" spans="1:21" x14ac:dyDescent="0.3">
      <c r="A2053" t="s">
        <v>316</v>
      </c>
      <c r="B2053">
        <v>26.22</v>
      </c>
      <c r="C2053">
        <v>4.6500000000000004</v>
      </c>
      <c r="D2053" t="s">
        <v>2381</v>
      </c>
      <c r="E2053" t="s">
        <v>2380</v>
      </c>
      <c r="F2053" t="s">
        <v>2382</v>
      </c>
      <c r="G2053">
        <v>1</v>
      </c>
      <c r="H2053" t="s">
        <v>2380</v>
      </c>
      <c r="L2053" t="s">
        <v>316</v>
      </c>
      <c r="M2053" t="str">
        <f t="shared" si="128"/>
        <v>Yes</v>
      </c>
      <c r="N2053" t="str">
        <f t="shared" si="129"/>
        <v>No</v>
      </c>
      <c r="O2053">
        <v>26.22</v>
      </c>
      <c r="P2053" t="str">
        <f t="shared" si="130"/>
        <v>Over Weight</v>
      </c>
      <c r="Q2053">
        <v>4.6500000000000004</v>
      </c>
      <c r="R2053" t="str">
        <f t="shared" si="131"/>
        <v>Normal</v>
      </c>
      <c r="S2053" t="s">
        <v>2380</v>
      </c>
      <c r="T2053" t="s">
        <v>2382</v>
      </c>
      <c r="U2053">
        <v>1</v>
      </c>
    </row>
    <row r="2054" spans="1:21" x14ac:dyDescent="0.3">
      <c r="A2054" t="s">
        <v>315</v>
      </c>
      <c r="B2054">
        <v>31.824999999999999</v>
      </c>
      <c r="C2054">
        <v>4.7</v>
      </c>
      <c r="D2054" t="s">
        <v>2380</v>
      </c>
      <c r="E2054" t="s">
        <v>2380</v>
      </c>
      <c r="F2054" t="s">
        <v>2382</v>
      </c>
      <c r="G2054">
        <v>1</v>
      </c>
      <c r="H2054" t="s">
        <v>2380</v>
      </c>
      <c r="L2054" t="s">
        <v>315</v>
      </c>
      <c r="M2054" t="str">
        <f t="shared" si="128"/>
        <v>No</v>
      </c>
      <c r="N2054" t="str">
        <f t="shared" si="129"/>
        <v>No</v>
      </c>
      <c r="O2054">
        <v>31.824999999999999</v>
      </c>
      <c r="P2054" t="str">
        <f t="shared" si="130"/>
        <v>Obesity</v>
      </c>
      <c r="Q2054">
        <v>4.7</v>
      </c>
      <c r="R2054" t="str">
        <f t="shared" si="131"/>
        <v>Normal</v>
      </c>
      <c r="S2054" t="s">
        <v>2380</v>
      </c>
      <c r="T2054" t="s">
        <v>2382</v>
      </c>
      <c r="U2054">
        <v>1</v>
      </c>
    </row>
    <row r="2055" spans="1:21" x14ac:dyDescent="0.3">
      <c r="A2055" t="s">
        <v>314</v>
      </c>
      <c r="B2055">
        <v>25.745000000000001</v>
      </c>
      <c r="C2055">
        <v>4.34</v>
      </c>
      <c r="D2055" t="s">
        <v>2380</v>
      </c>
      <c r="E2055" t="s">
        <v>2380</v>
      </c>
      <c r="F2055" t="s">
        <v>2382</v>
      </c>
      <c r="G2055">
        <v>1</v>
      </c>
      <c r="H2055" t="s">
        <v>2380</v>
      </c>
      <c r="L2055" t="s">
        <v>314</v>
      </c>
      <c r="M2055" t="str">
        <f t="shared" si="128"/>
        <v>No</v>
      </c>
      <c r="N2055" t="str">
        <f t="shared" si="129"/>
        <v>No</v>
      </c>
      <c r="O2055">
        <v>25.745000000000001</v>
      </c>
      <c r="P2055" t="str">
        <f t="shared" si="130"/>
        <v>Over Weight</v>
      </c>
      <c r="Q2055">
        <v>4.34</v>
      </c>
      <c r="R2055" t="str">
        <f t="shared" si="131"/>
        <v>Normal</v>
      </c>
      <c r="S2055" t="s">
        <v>2380</v>
      </c>
      <c r="T2055" t="s">
        <v>2382</v>
      </c>
      <c r="U2055">
        <v>1</v>
      </c>
    </row>
    <row r="2056" spans="1:21" x14ac:dyDescent="0.3">
      <c r="A2056" t="s">
        <v>313</v>
      </c>
      <c r="B2056">
        <v>24.605</v>
      </c>
      <c r="C2056">
        <v>5.62</v>
      </c>
      <c r="D2056" t="s">
        <v>2380</v>
      </c>
      <c r="E2056" t="s">
        <v>2380</v>
      </c>
      <c r="F2056" t="s">
        <v>2382</v>
      </c>
      <c r="G2056">
        <v>1</v>
      </c>
      <c r="H2056" t="s">
        <v>2380</v>
      </c>
      <c r="L2056" t="s">
        <v>313</v>
      </c>
      <c r="M2056" t="str">
        <f t="shared" si="128"/>
        <v>No</v>
      </c>
      <c r="N2056" t="str">
        <f t="shared" si="129"/>
        <v>No</v>
      </c>
      <c r="O2056">
        <v>24.605</v>
      </c>
      <c r="P2056" t="str">
        <f t="shared" si="130"/>
        <v>Normal Weight</v>
      </c>
      <c r="Q2056">
        <v>5.62</v>
      </c>
      <c r="R2056" t="str">
        <f t="shared" si="131"/>
        <v>Normal</v>
      </c>
      <c r="S2056" t="s">
        <v>2380</v>
      </c>
      <c r="T2056" t="s">
        <v>2382</v>
      </c>
      <c r="U2056">
        <v>1</v>
      </c>
    </row>
    <row r="2057" spans="1:21" x14ac:dyDescent="0.3">
      <c r="A2057" t="s">
        <v>312</v>
      </c>
      <c r="B2057">
        <v>24.51</v>
      </c>
      <c r="C2057">
        <v>4.24</v>
      </c>
      <c r="D2057" t="s">
        <v>2380</v>
      </c>
      <c r="E2057" t="s">
        <v>2380</v>
      </c>
      <c r="F2057" t="s">
        <v>2382</v>
      </c>
      <c r="G2057">
        <v>1</v>
      </c>
      <c r="H2057" t="s">
        <v>2380</v>
      </c>
      <c r="L2057" t="s">
        <v>312</v>
      </c>
      <c r="M2057" t="str">
        <f t="shared" si="128"/>
        <v>No</v>
      </c>
      <c r="N2057" t="str">
        <f t="shared" si="129"/>
        <v>No</v>
      </c>
      <c r="O2057">
        <v>24.51</v>
      </c>
      <c r="P2057" t="str">
        <f t="shared" si="130"/>
        <v>Normal Weight</v>
      </c>
      <c r="Q2057">
        <v>4.24</v>
      </c>
      <c r="R2057" t="str">
        <f t="shared" si="131"/>
        <v>Normal</v>
      </c>
      <c r="S2057" t="s">
        <v>2380</v>
      </c>
      <c r="T2057" t="s">
        <v>2382</v>
      </c>
      <c r="U2057">
        <v>1</v>
      </c>
    </row>
    <row r="2058" spans="1:21" x14ac:dyDescent="0.3">
      <c r="A2058" t="s">
        <v>311</v>
      </c>
      <c r="B2058">
        <v>31.065000000000001</v>
      </c>
      <c r="C2058">
        <v>4.57</v>
      </c>
      <c r="D2058" t="s">
        <v>2381</v>
      </c>
      <c r="E2058" t="s">
        <v>2380</v>
      </c>
      <c r="F2058" t="s">
        <v>2380</v>
      </c>
      <c r="G2058">
        <v>0</v>
      </c>
      <c r="H2058" t="s">
        <v>2380</v>
      </c>
      <c r="L2058" t="s">
        <v>311</v>
      </c>
      <c r="M2058" t="str">
        <f t="shared" si="128"/>
        <v>Yes</v>
      </c>
      <c r="N2058" t="str">
        <f t="shared" si="129"/>
        <v>No</v>
      </c>
      <c r="O2058">
        <v>31.065000000000001</v>
      </c>
      <c r="P2058" t="str">
        <f t="shared" si="130"/>
        <v>Obesity</v>
      </c>
      <c r="Q2058">
        <v>4.57</v>
      </c>
      <c r="R2058" t="str">
        <f t="shared" si="131"/>
        <v>Normal</v>
      </c>
      <c r="S2058" t="s">
        <v>2380</v>
      </c>
      <c r="T2058" t="s">
        <v>2380</v>
      </c>
      <c r="U2058">
        <v>0</v>
      </c>
    </row>
    <row r="2059" spans="1:21" x14ac:dyDescent="0.3">
      <c r="A2059" t="s">
        <v>310</v>
      </c>
      <c r="B2059">
        <v>28.12</v>
      </c>
      <c r="C2059">
        <v>5.05</v>
      </c>
      <c r="D2059" t="s">
        <v>2380</v>
      </c>
      <c r="E2059" t="s">
        <v>2380</v>
      </c>
      <c r="F2059" t="s">
        <v>2380</v>
      </c>
      <c r="G2059">
        <v>0</v>
      </c>
      <c r="H2059" t="s">
        <v>2380</v>
      </c>
      <c r="L2059" t="s">
        <v>310</v>
      </c>
      <c r="M2059" t="str">
        <f t="shared" si="128"/>
        <v>No</v>
      </c>
      <c r="N2059" t="str">
        <f t="shared" si="129"/>
        <v>No</v>
      </c>
      <c r="O2059">
        <v>28.12</v>
      </c>
      <c r="P2059" t="str">
        <f t="shared" si="130"/>
        <v>Over Weight</v>
      </c>
      <c r="Q2059">
        <v>5.05</v>
      </c>
      <c r="R2059" t="str">
        <f t="shared" si="131"/>
        <v>Normal</v>
      </c>
      <c r="S2059" t="s">
        <v>2380</v>
      </c>
      <c r="T2059" t="s">
        <v>2380</v>
      </c>
      <c r="U2059">
        <v>0</v>
      </c>
    </row>
    <row r="2060" spans="1:21" x14ac:dyDescent="0.3">
      <c r="A2060" t="s">
        <v>309</v>
      </c>
      <c r="B2060">
        <v>38.06</v>
      </c>
      <c r="C2060">
        <v>6.16</v>
      </c>
      <c r="D2060" t="s">
        <v>2380</v>
      </c>
      <c r="E2060" t="s">
        <v>2380</v>
      </c>
      <c r="F2060" t="s">
        <v>2380</v>
      </c>
      <c r="G2060">
        <v>0</v>
      </c>
      <c r="H2060" t="s">
        <v>2380</v>
      </c>
      <c r="L2060" t="s">
        <v>309</v>
      </c>
      <c r="M2060" t="str">
        <f t="shared" si="128"/>
        <v>No</v>
      </c>
      <c r="N2060" t="str">
        <f t="shared" si="129"/>
        <v>No</v>
      </c>
      <c r="O2060">
        <v>38.06</v>
      </c>
      <c r="P2060" t="str">
        <f t="shared" si="130"/>
        <v>Obesity</v>
      </c>
      <c r="Q2060">
        <v>6.16</v>
      </c>
      <c r="R2060" t="str">
        <f t="shared" si="131"/>
        <v>Prediabetes</v>
      </c>
      <c r="S2060" t="s">
        <v>2380</v>
      </c>
      <c r="T2060" t="s">
        <v>2380</v>
      </c>
      <c r="U2060">
        <v>0</v>
      </c>
    </row>
    <row r="2061" spans="1:21" x14ac:dyDescent="0.3">
      <c r="A2061" t="s">
        <v>308</v>
      </c>
      <c r="B2061">
        <v>24.96</v>
      </c>
      <c r="C2061">
        <v>4.57</v>
      </c>
      <c r="D2061" t="s">
        <v>2380</v>
      </c>
      <c r="E2061" t="s">
        <v>2380</v>
      </c>
      <c r="F2061" t="s">
        <v>2380</v>
      </c>
      <c r="G2061">
        <v>0</v>
      </c>
      <c r="H2061" t="s">
        <v>2380</v>
      </c>
      <c r="L2061" t="s">
        <v>308</v>
      </c>
      <c r="M2061" t="str">
        <f t="shared" si="128"/>
        <v>No</v>
      </c>
      <c r="N2061" t="str">
        <f t="shared" si="129"/>
        <v>No</v>
      </c>
      <c r="O2061">
        <v>24.96</v>
      </c>
      <c r="P2061" t="str">
        <f t="shared" si="130"/>
        <v>Normal Weight</v>
      </c>
      <c r="Q2061">
        <v>4.57</v>
      </c>
      <c r="R2061" t="str">
        <f t="shared" si="131"/>
        <v>Normal</v>
      </c>
      <c r="S2061" t="s">
        <v>2380</v>
      </c>
      <c r="T2061" t="s">
        <v>2380</v>
      </c>
      <c r="U2061">
        <v>0</v>
      </c>
    </row>
    <row r="2062" spans="1:21" x14ac:dyDescent="0.3">
      <c r="A2062" t="s">
        <v>307</v>
      </c>
      <c r="B2062">
        <v>17.670000000000002</v>
      </c>
      <c r="C2062">
        <v>5.53</v>
      </c>
      <c r="D2062" t="s">
        <v>2381</v>
      </c>
      <c r="E2062" t="s">
        <v>2380</v>
      </c>
      <c r="F2062" t="s">
        <v>2380</v>
      </c>
      <c r="G2062">
        <v>0</v>
      </c>
      <c r="H2062" t="s">
        <v>2380</v>
      </c>
      <c r="L2062" t="s">
        <v>307</v>
      </c>
      <c r="M2062" t="str">
        <f t="shared" si="128"/>
        <v>Yes</v>
      </c>
      <c r="N2062" t="str">
        <f t="shared" si="129"/>
        <v>No</v>
      </c>
      <c r="O2062">
        <v>17.670000000000002</v>
      </c>
      <c r="P2062" t="str">
        <f t="shared" si="130"/>
        <v>Under Weight</v>
      </c>
      <c r="Q2062">
        <v>5.53</v>
      </c>
      <c r="R2062" t="str">
        <f t="shared" si="131"/>
        <v>Normal</v>
      </c>
      <c r="S2062" t="s">
        <v>2380</v>
      </c>
      <c r="T2062" t="s">
        <v>2380</v>
      </c>
      <c r="U2062">
        <v>0</v>
      </c>
    </row>
    <row r="2063" spans="1:21" x14ac:dyDescent="0.3">
      <c r="A2063" t="s">
        <v>306</v>
      </c>
      <c r="B2063">
        <v>31.35</v>
      </c>
      <c r="C2063">
        <v>5.84</v>
      </c>
      <c r="D2063" t="s">
        <v>2380</v>
      </c>
      <c r="E2063" t="s">
        <v>2381</v>
      </c>
      <c r="F2063" t="s">
        <v>2380</v>
      </c>
      <c r="G2063">
        <v>1</v>
      </c>
      <c r="H2063" t="s">
        <v>2380</v>
      </c>
      <c r="L2063" t="s">
        <v>306</v>
      </c>
      <c r="M2063" t="str">
        <f t="shared" si="128"/>
        <v>No</v>
      </c>
      <c r="N2063" t="str">
        <f t="shared" si="129"/>
        <v>No</v>
      </c>
      <c r="O2063">
        <v>31.35</v>
      </c>
      <c r="P2063" t="str">
        <f t="shared" si="130"/>
        <v>Obesity</v>
      </c>
      <c r="Q2063">
        <v>5.84</v>
      </c>
      <c r="R2063" t="str">
        <f t="shared" si="131"/>
        <v>Prediabetes</v>
      </c>
      <c r="S2063" t="s">
        <v>2381</v>
      </c>
      <c r="T2063" t="s">
        <v>2380</v>
      </c>
      <c r="U2063">
        <v>1</v>
      </c>
    </row>
    <row r="2064" spans="1:21" x14ac:dyDescent="0.3">
      <c r="A2064" t="s">
        <v>305</v>
      </c>
      <c r="B2064">
        <v>28.31</v>
      </c>
      <c r="C2064">
        <v>6.41</v>
      </c>
      <c r="D2064" t="s">
        <v>2380</v>
      </c>
      <c r="E2064" t="s">
        <v>2381</v>
      </c>
      <c r="F2064" t="s">
        <v>2380</v>
      </c>
      <c r="G2064">
        <v>1</v>
      </c>
      <c r="H2064" t="s">
        <v>2380</v>
      </c>
      <c r="L2064" t="s">
        <v>305</v>
      </c>
      <c r="M2064" t="str">
        <f t="shared" si="128"/>
        <v>No</v>
      </c>
      <c r="N2064" t="str">
        <f t="shared" si="129"/>
        <v>No</v>
      </c>
      <c r="O2064">
        <v>28.31</v>
      </c>
      <c r="P2064" t="str">
        <f t="shared" si="130"/>
        <v>Over Weight</v>
      </c>
      <c r="Q2064">
        <v>6.41</v>
      </c>
      <c r="R2064" t="str">
        <f t="shared" si="131"/>
        <v>Prediabetes</v>
      </c>
      <c r="S2064" t="s">
        <v>2381</v>
      </c>
      <c r="T2064" t="s">
        <v>2380</v>
      </c>
      <c r="U2064">
        <v>1</v>
      </c>
    </row>
    <row r="2065" spans="1:21" x14ac:dyDescent="0.3">
      <c r="A2065" t="s">
        <v>304</v>
      </c>
      <c r="B2065">
        <v>30.3</v>
      </c>
      <c r="C2065">
        <v>4.7300000000000004</v>
      </c>
      <c r="D2065" t="s">
        <v>2381</v>
      </c>
      <c r="E2065" t="s">
        <v>2380</v>
      </c>
      <c r="F2065" t="s">
        <v>2382</v>
      </c>
      <c r="G2065">
        <v>1</v>
      </c>
      <c r="H2065" t="s">
        <v>2380</v>
      </c>
      <c r="L2065" t="s">
        <v>304</v>
      </c>
      <c r="M2065" t="str">
        <f t="shared" si="128"/>
        <v>Yes</v>
      </c>
      <c r="N2065" t="str">
        <f t="shared" si="129"/>
        <v>No</v>
      </c>
      <c r="O2065">
        <v>30.3</v>
      </c>
      <c r="P2065" t="str">
        <f t="shared" si="130"/>
        <v>Obesity</v>
      </c>
      <c r="Q2065">
        <v>4.7300000000000004</v>
      </c>
      <c r="R2065" t="str">
        <f t="shared" si="131"/>
        <v>Normal</v>
      </c>
      <c r="S2065" t="s">
        <v>2380</v>
      </c>
      <c r="T2065" t="s">
        <v>2382</v>
      </c>
      <c r="U2065">
        <v>1</v>
      </c>
    </row>
    <row r="2066" spans="1:21" x14ac:dyDescent="0.3">
      <c r="A2066" t="s">
        <v>303</v>
      </c>
      <c r="B2066">
        <v>26.4</v>
      </c>
      <c r="C2066">
        <v>6.22</v>
      </c>
      <c r="D2066" t="s">
        <v>2381</v>
      </c>
      <c r="E2066" t="s">
        <v>2380</v>
      </c>
      <c r="F2066" t="s">
        <v>2380</v>
      </c>
      <c r="G2066">
        <v>0</v>
      </c>
      <c r="H2066" t="s">
        <v>2380</v>
      </c>
      <c r="L2066" t="s">
        <v>303</v>
      </c>
      <c r="M2066" t="str">
        <f t="shared" si="128"/>
        <v>Yes</v>
      </c>
      <c r="N2066" t="str">
        <f t="shared" si="129"/>
        <v>No</v>
      </c>
      <c r="O2066">
        <v>26.4</v>
      </c>
      <c r="P2066" t="str">
        <f t="shared" si="130"/>
        <v>Over Weight</v>
      </c>
      <c r="Q2066">
        <v>6.22</v>
      </c>
      <c r="R2066" t="str">
        <f t="shared" si="131"/>
        <v>Prediabetes</v>
      </c>
      <c r="S2066" t="s">
        <v>2380</v>
      </c>
      <c r="T2066" t="s">
        <v>2380</v>
      </c>
      <c r="U2066">
        <v>0</v>
      </c>
    </row>
    <row r="2067" spans="1:21" x14ac:dyDescent="0.3">
      <c r="A2067" t="s">
        <v>302</v>
      </c>
      <c r="B2067">
        <v>22.135000000000002</v>
      </c>
      <c r="C2067">
        <v>4.46</v>
      </c>
      <c r="D2067" t="s">
        <v>2381</v>
      </c>
      <c r="E2067" t="s">
        <v>2380</v>
      </c>
      <c r="F2067" t="s">
        <v>2380</v>
      </c>
      <c r="G2067">
        <v>0</v>
      </c>
      <c r="H2067" t="s">
        <v>2380</v>
      </c>
      <c r="L2067" t="s">
        <v>302</v>
      </c>
      <c r="M2067" t="str">
        <f t="shared" si="128"/>
        <v>Yes</v>
      </c>
      <c r="N2067" t="str">
        <f t="shared" si="129"/>
        <v>No</v>
      </c>
      <c r="O2067">
        <v>22.135000000000002</v>
      </c>
      <c r="P2067" t="str">
        <f t="shared" si="130"/>
        <v>Normal Weight</v>
      </c>
      <c r="Q2067">
        <v>4.46</v>
      </c>
      <c r="R2067" t="str">
        <f t="shared" si="131"/>
        <v>Normal</v>
      </c>
      <c r="S2067" t="s">
        <v>2380</v>
      </c>
      <c r="T2067" t="s">
        <v>2380</v>
      </c>
      <c r="U2067">
        <v>0</v>
      </c>
    </row>
    <row r="2068" spans="1:21" x14ac:dyDescent="0.3">
      <c r="A2068" t="s">
        <v>301</v>
      </c>
      <c r="B2068">
        <v>17.399999999999999</v>
      </c>
      <c r="C2068">
        <v>4.5</v>
      </c>
      <c r="D2068" t="s">
        <v>2381</v>
      </c>
      <c r="E2068" t="s">
        <v>2380</v>
      </c>
      <c r="F2068" t="s">
        <v>2380</v>
      </c>
      <c r="G2068">
        <v>0</v>
      </c>
      <c r="H2068" t="s">
        <v>2380</v>
      </c>
      <c r="L2068" t="s">
        <v>301</v>
      </c>
      <c r="M2068" t="str">
        <f t="shared" si="128"/>
        <v>Yes</v>
      </c>
      <c r="N2068" t="str">
        <f t="shared" si="129"/>
        <v>No</v>
      </c>
      <c r="O2068">
        <v>17.399999999999999</v>
      </c>
      <c r="P2068" t="str">
        <f t="shared" si="130"/>
        <v>Under Weight</v>
      </c>
      <c r="Q2068">
        <v>4.5</v>
      </c>
      <c r="R2068" t="str">
        <f t="shared" si="131"/>
        <v>Normal</v>
      </c>
      <c r="S2068" t="s">
        <v>2380</v>
      </c>
      <c r="T2068" t="s">
        <v>2380</v>
      </c>
      <c r="U2068">
        <v>0</v>
      </c>
    </row>
    <row r="2069" spans="1:21" x14ac:dyDescent="0.3">
      <c r="A2069" t="s">
        <v>299</v>
      </c>
      <c r="B2069">
        <v>28.06</v>
      </c>
      <c r="C2069">
        <v>8.93</v>
      </c>
      <c r="D2069" t="s">
        <v>2380</v>
      </c>
      <c r="E2069" t="s">
        <v>2380</v>
      </c>
      <c r="F2069" t="s">
        <v>2380</v>
      </c>
      <c r="G2069">
        <v>0</v>
      </c>
      <c r="H2069" t="s">
        <v>2380</v>
      </c>
      <c r="L2069" t="s">
        <v>299</v>
      </c>
      <c r="M2069" t="str">
        <f t="shared" si="128"/>
        <v>No</v>
      </c>
      <c r="N2069" t="str">
        <f t="shared" si="129"/>
        <v>No</v>
      </c>
      <c r="O2069">
        <v>28.06</v>
      </c>
      <c r="P2069" t="str">
        <f t="shared" si="130"/>
        <v>Over Weight</v>
      </c>
      <c r="Q2069">
        <v>8.93</v>
      </c>
      <c r="R2069" t="str">
        <f t="shared" si="131"/>
        <v>Diabetes</v>
      </c>
      <c r="S2069" t="s">
        <v>2380</v>
      </c>
      <c r="T2069" t="s">
        <v>2380</v>
      </c>
      <c r="U2069">
        <v>0</v>
      </c>
    </row>
    <row r="2070" spans="1:21" x14ac:dyDescent="0.3">
      <c r="A2070" t="s">
        <v>298</v>
      </c>
      <c r="B2070">
        <v>31.13</v>
      </c>
      <c r="C2070">
        <v>11.02</v>
      </c>
      <c r="D2070" t="s">
        <v>2380</v>
      </c>
      <c r="E2070" t="s">
        <v>2380</v>
      </c>
      <c r="F2070" t="s">
        <v>2380</v>
      </c>
      <c r="G2070">
        <v>0</v>
      </c>
      <c r="H2070" t="s">
        <v>2380</v>
      </c>
      <c r="L2070" t="s">
        <v>298</v>
      </c>
      <c r="M2070" t="str">
        <f t="shared" si="128"/>
        <v>No</v>
      </c>
      <c r="N2070" t="str">
        <f t="shared" si="129"/>
        <v>No</v>
      </c>
      <c r="O2070">
        <v>31.13</v>
      </c>
      <c r="P2070" t="str">
        <f t="shared" si="130"/>
        <v>Obesity</v>
      </c>
      <c r="Q2070">
        <v>11.02</v>
      </c>
      <c r="R2070" t="str">
        <f t="shared" si="131"/>
        <v>Diabetes</v>
      </c>
      <c r="S2070" t="s">
        <v>2380</v>
      </c>
      <c r="T2070" t="s">
        <v>2380</v>
      </c>
      <c r="U2070">
        <v>0</v>
      </c>
    </row>
    <row r="2071" spans="1:21" x14ac:dyDescent="0.3">
      <c r="A2071" t="s">
        <v>297</v>
      </c>
      <c r="B2071">
        <v>18.46</v>
      </c>
      <c r="C2071">
        <v>5.25</v>
      </c>
      <c r="D2071" t="s">
        <v>2380</v>
      </c>
      <c r="E2071" t="s">
        <v>2380</v>
      </c>
      <c r="F2071" t="s">
        <v>2380</v>
      </c>
      <c r="G2071">
        <v>0</v>
      </c>
      <c r="H2071" t="s">
        <v>2380</v>
      </c>
      <c r="L2071" t="s">
        <v>297</v>
      </c>
      <c r="M2071" t="str">
        <f t="shared" si="128"/>
        <v>No</v>
      </c>
      <c r="N2071" t="str">
        <f t="shared" si="129"/>
        <v>No</v>
      </c>
      <c r="O2071">
        <v>18.46</v>
      </c>
      <c r="P2071" t="str">
        <f t="shared" si="130"/>
        <v>Under Weight</v>
      </c>
      <c r="Q2071">
        <v>5.25</v>
      </c>
      <c r="R2071" t="str">
        <f t="shared" si="131"/>
        <v>Normal</v>
      </c>
      <c r="S2071" t="s">
        <v>2380</v>
      </c>
      <c r="T2071" t="s">
        <v>2380</v>
      </c>
      <c r="U2071">
        <v>0</v>
      </c>
    </row>
    <row r="2072" spans="1:21" x14ac:dyDescent="0.3">
      <c r="A2072" t="s">
        <v>296</v>
      </c>
      <c r="B2072">
        <v>17.3</v>
      </c>
      <c r="C2072">
        <v>4.75</v>
      </c>
      <c r="D2072" t="s">
        <v>2380</v>
      </c>
      <c r="E2072" t="s">
        <v>2380</v>
      </c>
      <c r="F2072" t="s">
        <v>2380</v>
      </c>
      <c r="G2072">
        <v>0</v>
      </c>
      <c r="H2072" t="s">
        <v>2380</v>
      </c>
      <c r="L2072" t="s">
        <v>296</v>
      </c>
      <c r="M2072" t="str">
        <f t="shared" si="128"/>
        <v>No</v>
      </c>
      <c r="N2072" t="str">
        <f t="shared" si="129"/>
        <v>No</v>
      </c>
      <c r="O2072">
        <v>17.3</v>
      </c>
      <c r="P2072" t="str">
        <f t="shared" si="130"/>
        <v>Under Weight</v>
      </c>
      <c r="Q2072">
        <v>4.75</v>
      </c>
      <c r="R2072" t="str">
        <f t="shared" si="131"/>
        <v>Normal</v>
      </c>
      <c r="S2072" t="s">
        <v>2380</v>
      </c>
      <c r="T2072" t="s">
        <v>2380</v>
      </c>
      <c r="U2072">
        <v>0</v>
      </c>
    </row>
    <row r="2073" spans="1:21" x14ac:dyDescent="0.3">
      <c r="A2073" t="s">
        <v>295</v>
      </c>
      <c r="B2073">
        <v>35.625</v>
      </c>
      <c r="C2073">
        <v>4.68</v>
      </c>
      <c r="D2073" t="s">
        <v>2381</v>
      </c>
      <c r="E2073" t="s">
        <v>2380</v>
      </c>
      <c r="F2073" t="s">
        <v>2382</v>
      </c>
      <c r="G2073">
        <v>1</v>
      </c>
      <c r="H2073" t="s">
        <v>2380</v>
      </c>
      <c r="L2073" t="s">
        <v>295</v>
      </c>
      <c r="M2073" t="str">
        <f t="shared" si="128"/>
        <v>Yes</v>
      </c>
      <c r="N2073" t="str">
        <f t="shared" si="129"/>
        <v>No</v>
      </c>
      <c r="O2073">
        <v>35.625</v>
      </c>
      <c r="P2073" t="str">
        <f t="shared" si="130"/>
        <v>Obesity</v>
      </c>
      <c r="Q2073">
        <v>4.68</v>
      </c>
      <c r="R2073" t="str">
        <f t="shared" si="131"/>
        <v>Normal</v>
      </c>
      <c r="S2073" t="s">
        <v>2380</v>
      </c>
      <c r="T2073" t="s">
        <v>2382</v>
      </c>
      <c r="U2073">
        <v>1</v>
      </c>
    </row>
    <row r="2074" spans="1:21" x14ac:dyDescent="0.3">
      <c r="A2074" t="s">
        <v>294</v>
      </c>
      <c r="B2074">
        <v>20.234999999999999</v>
      </c>
      <c r="C2074">
        <v>6.17</v>
      </c>
      <c r="D2074" t="s">
        <v>2381</v>
      </c>
      <c r="E2074" t="s">
        <v>2381</v>
      </c>
      <c r="F2074" t="s">
        <v>2380</v>
      </c>
      <c r="G2074">
        <v>2</v>
      </c>
      <c r="H2074" t="s">
        <v>2380</v>
      </c>
      <c r="L2074" t="s">
        <v>294</v>
      </c>
      <c r="M2074" t="str">
        <f t="shared" si="128"/>
        <v>Yes</v>
      </c>
      <c r="N2074" t="str">
        <f t="shared" si="129"/>
        <v>No</v>
      </c>
      <c r="O2074">
        <v>20.234999999999999</v>
      </c>
      <c r="P2074" t="str">
        <f t="shared" si="130"/>
        <v>Normal Weight</v>
      </c>
      <c r="Q2074">
        <v>6.17</v>
      </c>
      <c r="R2074" t="str">
        <f t="shared" si="131"/>
        <v>Prediabetes</v>
      </c>
      <c r="S2074" t="s">
        <v>2381</v>
      </c>
      <c r="T2074" t="s">
        <v>2380</v>
      </c>
      <c r="U2074">
        <v>2</v>
      </c>
    </row>
    <row r="2075" spans="1:21" x14ac:dyDescent="0.3">
      <c r="A2075" t="s">
        <v>293</v>
      </c>
      <c r="B2075">
        <v>27.55</v>
      </c>
      <c r="C2075">
        <v>4.5599999999999996</v>
      </c>
      <c r="D2075" t="s">
        <v>2381</v>
      </c>
      <c r="E2075" t="s">
        <v>2380</v>
      </c>
      <c r="F2075" t="s">
        <v>2382</v>
      </c>
      <c r="G2075">
        <v>1</v>
      </c>
      <c r="H2075" t="s">
        <v>2380</v>
      </c>
      <c r="L2075" t="s">
        <v>293</v>
      </c>
      <c r="M2075" t="str">
        <f t="shared" si="128"/>
        <v>Yes</v>
      </c>
      <c r="N2075" t="str">
        <f t="shared" si="129"/>
        <v>No</v>
      </c>
      <c r="O2075">
        <v>27.55</v>
      </c>
      <c r="P2075" t="str">
        <f t="shared" si="130"/>
        <v>Over Weight</v>
      </c>
      <c r="Q2075">
        <v>4.5599999999999996</v>
      </c>
      <c r="R2075" t="str">
        <f t="shared" si="131"/>
        <v>Normal</v>
      </c>
      <c r="S2075" t="s">
        <v>2380</v>
      </c>
      <c r="T2075" t="s">
        <v>2382</v>
      </c>
      <c r="U2075">
        <v>1</v>
      </c>
    </row>
    <row r="2076" spans="1:21" x14ac:dyDescent="0.3">
      <c r="A2076" t="s">
        <v>292</v>
      </c>
      <c r="B2076">
        <v>17.97</v>
      </c>
      <c r="C2076">
        <v>6.3</v>
      </c>
      <c r="D2076" t="s">
        <v>2380</v>
      </c>
      <c r="E2076" t="s">
        <v>2380</v>
      </c>
      <c r="F2076" t="s">
        <v>2380</v>
      </c>
      <c r="G2076">
        <v>0</v>
      </c>
      <c r="H2076" t="s">
        <v>2380</v>
      </c>
      <c r="L2076" t="s">
        <v>292</v>
      </c>
      <c r="M2076" t="str">
        <f t="shared" si="128"/>
        <v>No</v>
      </c>
      <c r="N2076" t="str">
        <f t="shared" si="129"/>
        <v>No</v>
      </c>
      <c r="O2076">
        <v>17.97</v>
      </c>
      <c r="P2076" t="str">
        <f t="shared" si="130"/>
        <v>Under Weight</v>
      </c>
      <c r="Q2076">
        <v>6.3</v>
      </c>
      <c r="R2076" t="str">
        <f t="shared" si="131"/>
        <v>Prediabetes</v>
      </c>
      <c r="S2076" t="s">
        <v>2380</v>
      </c>
      <c r="T2076" t="s">
        <v>2380</v>
      </c>
      <c r="U2076">
        <v>0</v>
      </c>
    </row>
    <row r="2077" spans="1:21" x14ac:dyDescent="0.3">
      <c r="A2077" t="s">
        <v>291</v>
      </c>
      <c r="B2077">
        <v>29.98</v>
      </c>
      <c r="C2077">
        <v>6.03</v>
      </c>
      <c r="D2077" t="s">
        <v>2380</v>
      </c>
      <c r="E2077" t="s">
        <v>2381</v>
      </c>
      <c r="F2077" t="s">
        <v>2380</v>
      </c>
      <c r="G2077">
        <v>1</v>
      </c>
      <c r="H2077" t="s">
        <v>2380</v>
      </c>
      <c r="L2077" t="s">
        <v>291</v>
      </c>
      <c r="M2077" t="str">
        <f t="shared" si="128"/>
        <v>No</v>
      </c>
      <c r="N2077" t="str">
        <f t="shared" si="129"/>
        <v>No</v>
      </c>
      <c r="O2077">
        <v>29.98</v>
      </c>
      <c r="P2077" t="str">
        <f t="shared" si="130"/>
        <v>Over Weight</v>
      </c>
      <c r="Q2077">
        <v>6.03</v>
      </c>
      <c r="R2077" t="str">
        <f t="shared" si="131"/>
        <v>Prediabetes</v>
      </c>
      <c r="S2077" t="s">
        <v>2381</v>
      </c>
      <c r="T2077" t="s">
        <v>2380</v>
      </c>
      <c r="U2077">
        <v>1</v>
      </c>
    </row>
    <row r="2078" spans="1:21" x14ac:dyDescent="0.3">
      <c r="A2078" t="s">
        <v>290</v>
      </c>
      <c r="B2078">
        <v>33.659999999999997</v>
      </c>
      <c r="C2078">
        <v>4.2</v>
      </c>
      <c r="D2078" t="s">
        <v>2381</v>
      </c>
      <c r="E2078" t="s">
        <v>2380</v>
      </c>
      <c r="F2078" t="s">
        <v>2380</v>
      </c>
      <c r="G2078">
        <v>1</v>
      </c>
      <c r="H2078" t="s">
        <v>2380</v>
      </c>
      <c r="L2078" t="s">
        <v>290</v>
      </c>
      <c r="M2078" t="str">
        <f t="shared" si="128"/>
        <v>Yes</v>
      </c>
      <c r="N2078" t="str">
        <f t="shared" si="129"/>
        <v>No</v>
      </c>
      <c r="O2078">
        <v>33.659999999999997</v>
      </c>
      <c r="P2078" t="str">
        <f t="shared" si="130"/>
        <v>Obesity</v>
      </c>
      <c r="Q2078">
        <v>4.2</v>
      </c>
      <c r="R2078" t="str">
        <f t="shared" si="131"/>
        <v>Normal</v>
      </c>
      <c r="S2078" t="s">
        <v>2380</v>
      </c>
      <c r="T2078" t="s">
        <v>2380</v>
      </c>
      <c r="U2078">
        <v>1</v>
      </c>
    </row>
    <row r="2079" spans="1:21" x14ac:dyDescent="0.3">
      <c r="A2079" t="s">
        <v>289</v>
      </c>
      <c r="B2079">
        <v>32.67</v>
      </c>
      <c r="C2079">
        <v>5.61</v>
      </c>
      <c r="D2079" t="s">
        <v>2381</v>
      </c>
      <c r="E2079" t="s">
        <v>2380</v>
      </c>
      <c r="F2079" t="s">
        <v>2380</v>
      </c>
      <c r="G2079">
        <v>1</v>
      </c>
      <c r="H2079" t="s">
        <v>2380</v>
      </c>
      <c r="L2079" t="s">
        <v>289</v>
      </c>
      <c r="M2079" t="str">
        <f t="shared" si="128"/>
        <v>Yes</v>
      </c>
      <c r="N2079" t="str">
        <f t="shared" si="129"/>
        <v>No</v>
      </c>
      <c r="O2079">
        <v>32.67</v>
      </c>
      <c r="P2079" t="str">
        <f t="shared" si="130"/>
        <v>Obesity</v>
      </c>
      <c r="Q2079">
        <v>5.61</v>
      </c>
      <c r="R2079" t="str">
        <f t="shared" si="131"/>
        <v>Normal</v>
      </c>
      <c r="S2079" t="s">
        <v>2380</v>
      </c>
      <c r="T2079" t="s">
        <v>2380</v>
      </c>
      <c r="U2079">
        <v>1</v>
      </c>
    </row>
    <row r="2080" spans="1:21" x14ac:dyDescent="0.3">
      <c r="A2080" t="s">
        <v>288</v>
      </c>
      <c r="B2080">
        <v>30.5</v>
      </c>
      <c r="C2080">
        <v>5.88</v>
      </c>
      <c r="D2080" t="s">
        <v>2381</v>
      </c>
      <c r="E2080" t="s">
        <v>2380</v>
      </c>
      <c r="F2080" t="s">
        <v>2380</v>
      </c>
      <c r="G2080">
        <v>1</v>
      </c>
      <c r="H2080" t="s">
        <v>2380</v>
      </c>
      <c r="L2080" t="s">
        <v>288</v>
      </c>
      <c r="M2080" t="str">
        <f t="shared" si="128"/>
        <v>Yes</v>
      </c>
      <c r="N2080" t="str">
        <f t="shared" si="129"/>
        <v>No</v>
      </c>
      <c r="O2080">
        <v>30.5</v>
      </c>
      <c r="P2080" t="str">
        <f t="shared" si="130"/>
        <v>Obesity</v>
      </c>
      <c r="Q2080">
        <v>5.88</v>
      </c>
      <c r="R2080" t="str">
        <f t="shared" si="131"/>
        <v>Prediabetes</v>
      </c>
      <c r="S2080" t="s">
        <v>2380</v>
      </c>
      <c r="T2080" t="s">
        <v>2380</v>
      </c>
      <c r="U2080">
        <v>1</v>
      </c>
    </row>
    <row r="2081" spans="1:21" x14ac:dyDescent="0.3">
      <c r="A2081" t="s">
        <v>287</v>
      </c>
      <c r="B2081">
        <v>23.1</v>
      </c>
      <c r="C2081">
        <v>5.92</v>
      </c>
      <c r="D2081" t="s">
        <v>2381</v>
      </c>
      <c r="E2081" t="s">
        <v>2380</v>
      </c>
      <c r="F2081" t="s">
        <v>2380</v>
      </c>
      <c r="G2081">
        <v>1</v>
      </c>
      <c r="H2081" t="s">
        <v>2380</v>
      </c>
      <c r="L2081" t="s">
        <v>287</v>
      </c>
      <c r="M2081" t="str">
        <f t="shared" si="128"/>
        <v>Yes</v>
      </c>
      <c r="N2081" t="str">
        <f t="shared" si="129"/>
        <v>No</v>
      </c>
      <c r="O2081">
        <v>23.1</v>
      </c>
      <c r="P2081" t="str">
        <f t="shared" si="130"/>
        <v>Normal Weight</v>
      </c>
      <c r="Q2081">
        <v>5.92</v>
      </c>
      <c r="R2081" t="str">
        <f t="shared" si="131"/>
        <v>Prediabetes</v>
      </c>
      <c r="S2081" t="s">
        <v>2380</v>
      </c>
      <c r="T2081" t="s">
        <v>2380</v>
      </c>
      <c r="U2081">
        <v>1</v>
      </c>
    </row>
    <row r="2082" spans="1:21" x14ac:dyDescent="0.3">
      <c r="A2082" t="s">
        <v>286</v>
      </c>
      <c r="B2082">
        <v>39.49</v>
      </c>
      <c r="C2082">
        <v>4.8099999999999996</v>
      </c>
      <c r="D2082" t="s">
        <v>2380</v>
      </c>
      <c r="E2082" t="s">
        <v>2380</v>
      </c>
      <c r="F2082" t="s">
        <v>2380</v>
      </c>
      <c r="G2082">
        <v>1</v>
      </c>
      <c r="H2082" t="s">
        <v>2380</v>
      </c>
      <c r="L2082" t="s">
        <v>286</v>
      </c>
      <c r="M2082" t="str">
        <f t="shared" si="128"/>
        <v>No</v>
      </c>
      <c r="N2082" t="str">
        <f t="shared" si="129"/>
        <v>No</v>
      </c>
      <c r="O2082">
        <v>39.49</v>
      </c>
      <c r="P2082" t="str">
        <f t="shared" si="130"/>
        <v>Obesity</v>
      </c>
      <c r="Q2082">
        <v>4.8099999999999996</v>
      </c>
      <c r="R2082" t="str">
        <f t="shared" si="131"/>
        <v>Normal</v>
      </c>
      <c r="S2082" t="s">
        <v>2380</v>
      </c>
      <c r="T2082" t="s">
        <v>2380</v>
      </c>
      <c r="U2082">
        <v>1</v>
      </c>
    </row>
    <row r="2083" spans="1:21" x14ac:dyDescent="0.3">
      <c r="A2083" t="s">
        <v>285</v>
      </c>
      <c r="B2083">
        <v>33.99</v>
      </c>
      <c r="C2083">
        <v>4.55</v>
      </c>
      <c r="D2083" t="s">
        <v>2380</v>
      </c>
      <c r="E2083" t="s">
        <v>2380</v>
      </c>
      <c r="F2083" t="s">
        <v>2380</v>
      </c>
      <c r="G2083">
        <v>1</v>
      </c>
      <c r="H2083" t="s">
        <v>2380</v>
      </c>
      <c r="L2083" t="s">
        <v>285</v>
      </c>
      <c r="M2083" t="str">
        <f t="shared" si="128"/>
        <v>No</v>
      </c>
      <c r="N2083" t="str">
        <f t="shared" si="129"/>
        <v>No</v>
      </c>
      <c r="O2083">
        <v>33.99</v>
      </c>
      <c r="P2083" t="str">
        <f t="shared" si="130"/>
        <v>Obesity</v>
      </c>
      <c r="Q2083">
        <v>4.55</v>
      </c>
      <c r="R2083" t="str">
        <f t="shared" si="131"/>
        <v>Normal</v>
      </c>
      <c r="S2083" t="s">
        <v>2380</v>
      </c>
      <c r="T2083" t="s">
        <v>2380</v>
      </c>
      <c r="U2083">
        <v>1</v>
      </c>
    </row>
    <row r="2084" spans="1:21" x14ac:dyDescent="0.3">
      <c r="A2084" t="s">
        <v>284</v>
      </c>
      <c r="B2084">
        <v>27.72</v>
      </c>
      <c r="C2084">
        <v>6.43</v>
      </c>
      <c r="D2084" t="s">
        <v>2380</v>
      </c>
      <c r="E2084" t="s">
        <v>2380</v>
      </c>
      <c r="F2084" t="s">
        <v>2380</v>
      </c>
      <c r="G2084">
        <v>1</v>
      </c>
      <c r="H2084" t="s">
        <v>2380</v>
      </c>
      <c r="L2084" t="s">
        <v>284</v>
      </c>
      <c r="M2084" t="str">
        <f t="shared" si="128"/>
        <v>No</v>
      </c>
      <c r="N2084" t="str">
        <f t="shared" si="129"/>
        <v>No</v>
      </c>
      <c r="O2084">
        <v>27.72</v>
      </c>
      <c r="P2084" t="str">
        <f t="shared" si="130"/>
        <v>Over Weight</v>
      </c>
      <c r="Q2084">
        <v>6.43</v>
      </c>
      <c r="R2084" t="str">
        <f t="shared" si="131"/>
        <v>Prediabetes</v>
      </c>
      <c r="S2084" t="s">
        <v>2380</v>
      </c>
      <c r="T2084" t="s">
        <v>2380</v>
      </c>
      <c r="U2084">
        <v>1</v>
      </c>
    </row>
    <row r="2085" spans="1:21" x14ac:dyDescent="0.3">
      <c r="A2085" t="s">
        <v>283</v>
      </c>
      <c r="B2085">
        <v>30.59</v>
      </c>
      <c r="C2085">
        <v>11.62</v>
      </c>
      <c r="D2085" t="s">
        <v>2380</v>
      </c>
      <c r="E2085" t="s">
        <v>2380</v>
      </c>
      <c r="F2085" t="s">
        <v>2380</v>
      </c>
      <c r="G2085">
        <v>0</v>
      </c>
      <c r="H2085" t="s">
        <v>2380</v>
      </c>
      <c r="L2085" t="s">
        <v>283</v>
      </c>
      <c r="M2085" t="str">
        <f t="shared" si="128"/>
        <v>No</v>
      </c>
      <c r="N2085" t="str">
        <f t="shared" si="129"/>
        <v>No</v>
      </c>
      <c r="O2085">
        <v>30.59</v>
      </c>
      <c r="P2085" t="str">
        <f t="shared" si="130"/>
        <v>Obesity</v>
      </c>
      <c r="Q2085">
        <v>11.62</v>
      </c>
      <c r="R2085" t="str">
        <f t="shared" si="131"/>
        <v>Diabetes</v>
      </c>
      <c r="S2085" t="s">
        <v>2380</v>
      </c>
      <c r="T2085" t="s">
        <v>2380</v>
      </c>
      <c r="U2085">
        <v>0</v>
      </c>
    </row>
    <row r="2086" spans="1:21" x14ac:dyDescent="0.3">
      <c r="A2086" t="s">
        <v>282</v>
      </c>
      <c r="B2086">
        <v>22.6</v>
      </c>
      <c r="C2086">
        <v>6.04</v>
      </c>
      <c r="D2086" t="s">
        <v>2380</v>
      </c>
      <c r="E2086" t="s">
        <v>2380</v>
      </c>
      <c r="F2086" t="s">
        <v>2380</v>
      </c>
      <c r="G2086">
        <v>1</v>
      </c>
      <c r="H2086" t="s">
        <v>2380</v>
      </c>
      <c r="L2086" t="s">
        <v>282</v>
      </c>
      <c r="M2086" t="str">
        <f t="shared" si="128"/>
        <v>No</v>
      </c>
      <c r="N2086" t="str">
        <f t="shared" si="129"/>
        <v>No</v>
      </c>
      <c r="O2086">
        <v>22.6</v>
      </c>
      <c r="P2086" t="str">
        <f t="shared" si="130"/>
        <v>Normal Weight</v>
      </c>
      <c r="Q2086">
        <v>6.04</v>
      </c>
      <c r="R2086" t="str">
        <f t="shared" si="131"/>
        <v>Prediabetes</v>
      </c>
      <c r="S2086" t="s">
        <v>2380</v>
      </c>
      <c r="T2086" t="s">
        <v>2380</v>
      </c>
      <c r="U2086">
        <v>1</v>
      </c>
    </row>
    <row r="2087" spans="1:21" x14ac:dyDescent="0.3">
      <c r="A2087" t="s">
        <v>281</v>
      </c>
      <c r="B2087">
        <v>28.785</v>
      </c>
      <c r="C2087">
        <v>8.82</v>
      </c>
      <c r="D2087" t="s">
        <v>2380</v>
      </c>
      <c r="E2087" t="s">
        <v>2380</v>
      </c>
      <c r="F2087" t="s">
        <v>2380</v>
      </c>
      <c r="G2087">
        <v>0</v>
      </c>
      <c r="H2087" t="s">
        <v>2380</v>
      </c>
      <c r="L2087" t="s">
        <v>281</v>
      </c>
      <c r="M2087" t="str">
        <f t="shared" si="128"/>
        <v>No</v>
      </c>
      <c r="N2087" t="str">
        <f t="shared" si="129"/>
        <v>No</v>
      </c>
      <c r="O2087">
        <v>28.785</v>
      </c>
      <c r="P2087" t="str">
        <f t="shared" si="130"/>
        <v>Over Weight</v>
      </c>
      <c r="Q2087">
        <v>8.82</v>
      </c>
      <c r="R2087" t="str">
        <f t="shared" si="131"/>
        <v>Diabetes</v>
      </c>
      <c r="S2087" t="s">
        <v>2380</v>
      </c>
      <c r="T2087" t="s">
        <v>2380</v>
      </c>
      <c r="U2087">
        <v>0</v>
      </c>
    </row>
    <row r="2088" spans="1:21" x14ac:dyDescent="0.3">
      <c r="A2088" t="s">
        <v>280</v>
      </c>
      <c r="B2088">
        <v>50.38</v>
      </c>
      <c r="C2088">
        <v>5.8</v>
      </c>
      <c r="D2088" t="s">
        <v>2380</v>
      </c>
      <c r="E2088" t="s">
        <v>2380</v>
      </c>
      <c r="F2088" t="s">
        <v>2380</v>
      </c>
      <c r="G2088">
        <v>0</v>
      </c>
      <c r="H2088" t="s">
        <v>2380</v>
      </c>
      <c r="L2088" t="s">
        <v>280</v>
      </c>
      <c r="M2088" t="str">
        <f t="shared" si="128"/>
        <v>No</v>
      </c>
      <c r="N2088" t="str">
        <f t="shared" si="129"/>
        <v>No</v>
      </c>
      <c r="O2088">
        <v>50.38</v>
      </c>
      <c r="P2088" t="str">
        <f t="shared" si="130"/>
        <v>Obesity</v>
      </c>
      <c r="Q2088">
        <v>5.8</v>
      </c>
      <c r="R2088" t="str">
        <f t="shared" si="131"/>
        <v>Prediabetes</v>
      </c>
      <c r="S2088" t="s">
        <v>2380</v>
      </c>
      <c r="T2088" t="s">
        <v>2380</v>
      </c>
      <c r="U2088">
        <v>0</v>
      </c>
    </row>
    <row r="2089" spans="1:21" x14ac:dyDescent="0.3">
      <c r="A2089" t="s">
        <v>279</v>
      </c>
      <c r="B2089">
        <v>35.200000000000003</v>
      </c>
      <c r="C2089">
        <v>4.28</v>
      </c>
      <c r="D2089" t="s">
        <v>2380</v>
      </c>
      <c r="E2089" t="s">
        <v>2380</v>
      </c>
      <c r="F2089" t="s">
        <v>2380</v>
      </c>
      <c r="G2089">
        <v>0</v>
      </c>
      <c r="H2089" t="s">
        <v>2380</v>
      </c>
      <c r="L2089" t="s">
        <v>279</v>
      </c>
      <c r="M2089" t="str">
        <f t="shared" si="128"/>
        <v>No</v>
      </c>
      <c r="N2089" t="str">
        <f t="shared" si="129"/>
        <v>No</v>
      </c>
      <c r="O2089">
        <v>35.200000000000003</v>
      </c>
      <c r="P2089" t="str">
        <f t="shared" si="130"/>
        <v>Obesity</v>
      </c>
      <c r="Q2089">
        <v>4.28</v>
      </c>
      <c r="R2089" t="str">
        <f t="shared" si="131"/>
        <v>Normal</v>
      </c>
      <c r="S2089" t="s">
        <v>2380</v>
      </c>
      <c r="T2089" t="s">
        <v>2380</v>
      </c>
      <c r="U2089">
        <v>0</v>
      </c>
    </row>
    <row r="2090" spans="1:21" x14ac:dyDescent="0.3">
      <c r="A2090" t="s">
        <v>278</v>
      </c>
      <c r="B2090">
        <v>35.72</v>
      </c>
      <c r="C2090">
        <v>5.5</v>
      </c>
      <c r="D2090" t="s">
        <v>2381</v>
      </c>
      <c r="E2090" t="s">
        <v>2380</v>
      </c>
      <c r="F2090" t="s">
        <v>2380</v>
      </c>
      <c r="G2090">
        <v>0</v>
      </c>
      <c r="H2090" t="s">
        <v>2380</v>
      </c>
      <c r="L2090" t="s">
        <v>278</v>
      </c>
      <c r="M2090" t="str">
        <f t="shared" si="128"/>
        <v>Yes</v>
      </c>
      <c r="N2090" t="str">
        <f t="shared" si="129"/>
        <v>No</v>
      </c>
      <c r="O2090">
        <v>35.72</v>
      </c>
      <c r="P2090" t="str">
        <f t="shared" si="130"/>
        <v>Obesity</v>
      </c>
      <c r="Q2090">
        <v>5.5</v>
      </c>
      <c r="R2090" t="str">
        <f t="shared" si="131"/>
        <v>Normal</v>
      </c>
      <c r="S2090" t="s">
        <v>2380</v>
      </c>
      <c r="T2090" t="s">
        <v>2380</v>
      </c>
      <c r="U2090">
        <v>0</v>
      </c>
    </row>
    <row r="2091" spans="1:21" x14ac:dyDescent="0.3">
      <c r="A2091" t="s">
        <v>277</v>
      </c>
      <c r="B2091">
        <v>24.51</v>
      </c>
      <c r="C2091">
        <v>4.6900000000000004</v>
      </c>
      <c r="D2091" t="s">
        <v>2380</v>
      </c>
      <c r="E2091" t="s">
        <v>2380</v>
      </c>
      <c r="F2091" t="s">
        <v>2380</v>
      </c>
      <c r="G2091">
        <v>0</v>
      </c>
      <c r="H2091" t="s">
        <v>2380</v>
      </c>
      <c r="L2091" t="s">
        <v>277</v>
      </c>
      <c r="M2091" t="str">
        <f t="shared" si="128"/>
        <v>No</v>
      </c>
      <c r="N2091" t="str">
        <f t="shared" si="129"/>
        <v>No</v>
      </c>
      <c r="O2091">
        <v>24.51</v>
      </c>
      <c r="P2091" t="str">
        <f t="shared" si="130"/>
        <v>Normal Weight</v>
      </c>
      <c r="Q2091">
        <v>4.6900000000000004</v>
      </c>
      <c r="R2091" t="str">
        <f t="shared" si="131"/>
        <v>Normal</v>
      </c>
      <c r="S2091" t="s">
        <v>2380</v>
      </c>
      <c r="T2091" t="s">
        <v>2380</v>
      </c>
      <c r="U2091">
        <v>0</v>
      </c>
    </row>
    <row r="2092" spans="1:21" x14ac:dyDescent="0.3">
      <c r="A2092" t="s">
        <v>275</v>
      </c>
      <c r="B2092">
        <v>23.844999999999999</v>
      </c>
      <c r="C2092">
        <v>4.43</v>
      </c>
      <c r="D2092" t="s">
        <v>2380</v>
      </c>
      <c r="E2092" t="s">
        <v>2380</v>
      </c>
      <c r="F2092" t="s">
        <v>2380</v>
      </c>
      <c r="G2092">
        <v>0</v>
      </c>
      <c r="H2092" t="s">
        <v>2380</v>
      </c>
      <c r="L2092" t="s">
        <v>275</v>
      </c>
      <c r="M2092" t="str">
        <f t="shared" si="128"/>
        <v>No</v>
      </c>
      <c r="N2092" t="str">
        <f t="shared" si="129"/>
        <v>No</v>
      </c>
      <c r="O2092">
        <v>23.844999999999999</v>
      </c>
      <c r="P2092" t="str">
        <f t="shared" si="130"/>
        <v>Normal Weight</v>
      </c>
      <c r="Q2092">
        <v>4.43</v>
      </c>
      <c r="R2092" t="str">
        <f t="shared" si="131"/>
        <v>Normal</v>
      </c>
      <c r="S2092" t="s">
        <v>2380</v>
      </c>
      <c r="T2092" t="s">
        <v>2380</v>
      </c>
      <c r="U2092">
        <v>0</v>
      </c>
    </row>
    <row r="2093" spans="1:21" x14ac:dyDescent="0.3">
      <c r="A2093" t="s">
        <v>274</v>
      </c>
      <c r="B2093">
        <v>15.68</v>
      </c>
      <c r="C2093">
        <v>6.16</v>
      </c>
      <c r="D2093" t="s">
        <v>2381</v>
      </c>
      <c r="E2093" t="s">
        <v>2380</v>
      </c>
      <c r="F2093" t="s">
        <v>2380</v>
      </c>
      <c r="G2093">
        <v>1</v>
      </c>
      <c r="H2093" t="s">
        <v>2380</v>
      </c>
      <c r="L2093" t="s">
        <v>274</v>
      </c>
      <c r="M2093" t="str">
        <f t="shared" si="128"/>
        <v>Yes</v>
      </c>
      <c r="N2093" t="str">
        <f t="shared" si="129"/>
        <v>No</v>
      </c>
      <c r="O2093">
        <v>15.68</v>
      </c>
      <c r="P2093" t="str">
        <f t="shared" si="130"/>
        <v>Under Weight</v>
      </c>
      <c r="Q2093">
        <v>6.16</v>
      </c>
      <c r="R2093" t="str">
        <f t="shared" si="131"/>
        <v>Prediabetes</v>
      </c>
      <c r="S2093" t="s">
        <v>2380</v>
      </c>
      <c r="T2093" t="s">
        <v>2380</v>
      </c>
      <c r="U2093">
        <v>1</v>
      </c>
    </row>
    <row r="2094" spans="1:21" x14ac:dyDescent="0.3">
      <c r="A2094" t="s">
        <v>273</v>
      </c>
      <c r="B2094">
        <v>32.395000000000003</v>
      </c>
      <c r="C2094">
        <v>6.66</v>
      </c>
      <c r="D2094" t="s">
        <v>2380</v>
      </c>
      <c r="E2094" t="s">
        <v>2380</v>
      </c>
      <c r="F2094" t="s">
        <v>2380</v>
      </c>
      <c r="G2094">
        <v>0</v>
      </c>
      <c r="H2094" t="s">
        <v>2380</v>
      </c>
      <c r="L2094" t="s">
        <v>273</v>
      </c>
      <c r="M2094" t="str">
        <f t="shared" si="128"/>
        <v>No</v>
      </c>
      <c r="N2094" t="str">
        <f t="shared" si="129"/>
        <v>No</v>
      </c>
      <c r="O2094">
        <v>32.395000000000003</v>
      </c>
      <c r="P2094" t="str">
        <f t="shared" si="130"/>
        <v>Obesity</v>
      </c>
      <c r="Q2094">
        <v>6.66</v>
      </c>
      <c r="R2094" t="str">
        <f t="shared" si="131"/>
        <v>Diabetes</v>
      </c>
      <c r="S2094" t="s">
        <v>2380</v>
      </c>
      <c r="T2094" t="s">
        <v>2380</v>
      </c>
      <c r="U2094">
        <v>0</v>
      </c>
    </row>
    <row r="2095" spans="1:21" x14ac:dyDescent="0.3">
      <c r="A2095" t="s">
        <v>272</v>
      </c>
      <c r="B2095">
        <v>23.655000000000001</v>
      </c>
      <c r="C2095">
        <v>5.92</v>
      </c>
      <c r="D2095" t="s">
        <v>2380</v>
      </c>
      <c r="E2095" t="s">
        <v>2380</v>
      </c>
      <c r="F2095" t="s">
        <v>2380</v>
      </c>
      <c r="G2095">
        <v>1</v>
      </c>
      <c r="H2095" t="s">
        <v>2380</v>
      </c>
      <c r="L2095" t="s">
        <v>272</v>
      </c>
      <c r="M2095" t="str">
        <f t="shared" si="128"/>
        <v>No</v>
      </c>
      <c r="N2095" t="str">
        <f t="shared" si="129"/>
        <v>No</v>
      </c>
      <c r="O2095">
        <v>23.655000000000001</v>
      </c>
      <c r="P2095" t="str">
        <f t="shared" si="130"/>
        <v>Normal Weight</v>
      </c>
      <c r="Q2095">
        <v>5.92</v>
      </c>
      <c r="R2095" t="str">
        <f t="shared" si="131"/>
        <v>Prediabetes</v>
      </c>
      <c r="S2095" t="s">
        <v>2380</v>
      </c>
      <c r="T2095" t="s">
        <v>2380</v>
      </c>
      <c r="U2095">
        <v>1</v>
      </c>
    </row>
    <row r="2096" spans="1:21" x14ac:dyDescent="0.3">
      <c r="A2096" t="s">
        <v>271</v>
      </c>
      <c r="B2096">
        <v>28.4</v>
      </c>
      <c r="C2096">
        <v>5.97</v>
      </c>
      <c r="D2096" t="s">
        <v>2380</v>
      </c>
      <c r="E2096" t="s">
        <v>2380</v>
      </c>
      <c r="F2096" t="s">
        <v>2382</v>
      </c>
      <c r="G2096">
        <v>1</v>
      </c>
      <c r="H2096" t="s">
        <v>2380</v>
      </c>
      <c r="L2096" t="s">
        <v>271</v>
      </c>
      <c r="M2096" t="str">
        <f t="shared" si="128"/>
        <v>No</v>
      </c>
      <c r="N2096" t="str">
        <f t="shared" si="129"/>
        <v>No</v>
      </c>
      <c r="O2096">
        <v>28.4</v>
      </c>
      <c r="P2096" t="str">
        <f t="shared" si="130"/>
        <v>Over Weight</v>
      </c>
      <c r="Q2096">
        <v>5.97</v>
      </c>
      <c r="R2096" t="str">
        <f t="shared" si="131"/>
        <v>Prediabetes</v>
      </c>
      <c r="S2096" t="s">
        <v>2380</v>
      </c>
      <c r="T2096" t="s">
        <v>2382</v>
      </c>
      <c r="U2096">
        <v>1</v>
      </c>
    </row>
    <row r="2097" spans="1:21" x14ac:dyDescent="0.3">
      <c r="A2097" t="s">
        <v>270</v>
      </c>
      <c r="B2097">
        <v>35.42</v>
      </c>
      <c r="C2097">
        <v>4.6399999999999997</v>
      </c>
      <c r="D2097" t="s">
        <v>2381</v>
      </c>
      <c r="E2097" t="s">
        <v>2380</v>
      </c>
      <c r="F2097" t="s">
        <v>2380</v>
      </c>
      <c r="G2097">
        <v>0</v>
      </c>
      <c r="H2097" t="s">
        <v>2380</v>
      </c>
      <c r="L2097" t="s">
        <v>270</v>
      </c>
      <c r="M2097" t="str">
        <f t="shared" si="128"/>
        <v>Yes</v>
      </c>
      <c r="N2097" t="str">
        <f t="shared" si="129"/>
        <v>No</v>
      </c>
      <c r="O2097">
        <v>35.42</v>
      </c>
      <c r="P2097" t="str">
        <f t="shared" si="130"/>
        <v>Obesity</v>
      </c>
      <c r="Q2097">
        <v>4.6399999999999997</v>
      </c>
      <c r="R2097" t="str">
        <f t="shared" si="131"/>
        <v>Normal</v>
      </c>
      <c r="S2097" t="s">
        <v>2380</v>
      </c>
      <c r="T2097" t="s">
        <v>2380</v>
      </c>
      <c r="U2097">
        <v>0</v>
      </c>
    </row>
    <row r="2098" spans="1:21" x14ac:dyDescent="0.3">
      <c r="A2098" t="s">
        <v>269</v>
      </c>
      <c r="B2098">
        <v>26.18</v>
      </c>
      <c r="C2098">
        <v>6.12</v>
      </c>
      <c r="D2098" t="s">
        <v>2380</v>
      </c>
      <c r="E2098" t="s">
        <v>2381</v>
      </c>
      <c r="F2098" t="s">
        <v>2380</v>
      </c>
      <c r="G2098">
        <v>1</v>
      </c>
      <c r="H2098" t="s">
        <v>2380</v>
      </c>
      <c r="L2098" t="s">
        <v>269</v>
      </c>
      <c r="M2098" t="str">
        <f t="shared" si="128"/>
        <v>No</v>
      </c>
      <c r="N2098" t="str">
        <f t="shared" si="129"/>
        <v>No</v>
      </c>
      <c r="O2098">
        <v>26.18</v>
      </c>
      <c r="P2098" t="str">
        <f t="shared" si="130"/>
        <v>Over Weight</v>
      </c>
      <c r="Q2098">
        <v>6.12</v>
      </c>
      <c r="R2098" t="str">
        <f t="shared" si="131"/>
        <v>Prediabetes</v>
      </c>
      <c r="S2098" t="s">
        <v>2381</v>
      </c>
      <c r="T2098" t="s">
        <v>2380</v>
      </c>
      <c r="U2098">
        <v>1</v>
      </c>
    </row>
    <row r="2099" spans="1:21" x14ac:dyDescent="0.3">
      <c r="A2099" t="s">
        <v>268</v>
      </c>
      <c r="B2099">
        <v>20.8</v>
      </c>
      <c r="C2099">
        <v>4.87</v>
      </c>
      <c r="D2099" t="s">
        <v>2381</v>
      </c>
      <c r="E2099" t="s">
        <v>2380</v>
      </c>
      <c r="F2099" t="s">
        <v>2380</v>
      </c>
      <c r="G2099">
        <v>0</v>
      </c>
      <c r="H2099" t="s">
        <v>2380</v>
      </c>
      <c r="L2099" t="s">
        <v>268</v>
      </c>
      <c r="M2099" t="str">
        <f t="shared" si="128"/>
        <v>Yes</v>
      </c>
      <c r="N2099" t="str">
        <f t="shared" si="129"/>
        <v>No</v>
      </c>
      <c r="O2099">
        <v>20.8</v>
      </c>
      <c r="P2099" t="str">
        <f t="shared" si="130"/>
        <v>Normal Weight</v>
      </c>
      <c r="Q2099">
        <v>4.87</v>
      </c>
      <c r="R2099" t="str">
        <f t="shared" si="131"/>
        <v>Normal</v>
      </c>
      <c r="S2099" t="s">
        <v>2380</v>
      </c>
      <c r="T2099" t="s">
        <v>2380</v>
      </c>
      <c r="U2099">
        <v>0</v>
      </c>
    </row>
    <row r="2100" spans="1:21" x14ac:dyDescent="0.3">
      <c r="A2100" t="s">
        <v>267</v>
      </c>
      <c r="B2100">
        <v>15.82</v>
      </c>
      <c r="C2100">
        <v>4.5999999999999996</v>
      </c>
      <c r="D2100" t="s">
        <v>2380</v>
      </c>
      <c r="E2100" t="s">
        <v>2380</v>
      </c>
      <c r="F2100" t="s">
        <v>2380</v>
      </c>
      <c r="G2100">
        <v>0</v>
      </c>
      <c r="H2100" t="s">
        <v>2380</v>
      </c>
      <c r="L2100" t="s">
        <v>267</v>
      </c>
      <c r="M2100" t="str">
        <f t="shared" si="128"/>
        <v>No</v>
      </c>
      <c r="N2100" t="str">
        <f t="shared" si="129"/>
        <v>No</v>
      </c>
      <c r="O2100">
        <v>15.82</v>
      </c>
      <c r="P2100" t="str">
        <f t="shared" si="130"/>
        <v>Under Weight</v>
      </c>
      <c r="Q2100">
        <v>4.5999999999999996</v>
      </c>
      <c r="R2100" t="str">
        <f t="shared" si="131"/>
        <v>Normal</v>
      </c>
      <c r="S2100" t="s">
        <v>2380</v>
      </c>
      <c r="T2100" t="s">
        <v>2380</v>
      </c>
      <c r="U2100">
        <v>0</v>
      </c>
    </row>
    <row r="2101" spans="1:21" x14ac:dyDescent="0.3">
      <c r="A2101" t="s">
        <v>266</v>
      </c>
      <c r="B2101">
        <v>17.670000000000002</v>
      </c>
      <c r="C2101">
        <v>4.78</v>
      </c>
      <c r="D2101" t="s">
        <v>2380</v>
      </c>
      <c r="E2101" t="s">
        <v>2380</v>
      </c>
      <c r="F2101" t="s">
        <v>2380</v>
      </c>
      <c r="G2101">
        <v>0</v>
      </c>
      <c r="H2101" t="s">
        <v>2380</v>
      </c>
      <c r="L2101" t="s">
        <v>266</v>
      </c>
      <c r="M2101" t="str">
        <f t="shared" si="128"/>
        <v>No</v>
      </c>
      <c r="N2101" t="str">
        <f t="shared" si="129"/>
        <v>No</v>
      </c>
      <c r="O2101">
        <v>17.670000000000002</v>
      </c>
      <c r="P2101" t="str">
        <f t="shared" si="130"/>
        <v>Under Weight</v>
      </c>
      <c r="Q2101">
        <v>4.78</v>
      </c>
      <c r="R2101" t="str">
        <f t="shared" si="131"/>
        <v>Normal</v>
      </c>
      <c r="S2101" t="s">
        <v>2380</v>
      </c>
      <c r="T2101" t="s">
        <v>2380</v>
      </c>
      <c r="U2101">
        <v>0</v>
      </c>
    </row>
    <row r="2102" spans="1:21" x14ac:dyDescent="0.3">
      <c r="A2102" t="s">
        <v>265</v>
      </c>
      <c r="B2102">
        <v>31.92</v>
      </c>
      <c r="C2102">
        <v>11.05</v>
      </c>
      <c r="D2102" t="s">
        <v>2380</v>
      </c>
      <c r="E2102" t="s">
        <v>2380</v>
      </c>
      <c r="F2102" t="s">
        <v>2380</v>
      </c>
      <c r="G2102">
        <v>0</v>
      </c>
      <c r="H2102" t="s">
        <v>2380</v>
      </c>
      <c r="L2102" t="s">
        <v>265</v>
      </c>
      <c r="M2102" t="str">
        <f t="shared" si="128"/>
        <v>No</v>
      </c>
      <c r="N2102" t="str">
        <f t="shared" si="129"/>
        <v>No</v>
      </c>
      <c r="O2102">
        <v>31.92</v>
      </c>
      <c r="P2102" t="str">
        <f t="shared" si="130"/>
        <v>Obesity</v>
      </c>
      <c r="Q2102">
        <v>11.05</v>
      </c>
      <c r="R2102" t="str">
        <f t="shared" si="131"/>
        <v>Diabetes</v>
      </c>
      <c r="S2102" t="s">
        <v>2380</v>
      </c>
      <c r="T2102" t="s">
        <v>2380</v>
      </c>
      <c r="U2102">
        <v>0</v>
      </c>
    </row>
    <row r="2103" spans="1:21" x14ac:dyDescent="0.3">
      <c r="A2103" t="s">
        <v>264</v>
      </c>
      <c r="B2103">
        <v>28.975000000000001</v>
      </c>
      <c r="C2103">
        <v>7.62</v>
      </c>
      <c r="D2103" t="s">
        <v>2380</v>
      </c>
      <c r="E2103" t="s">
        <v>2380</v>
      </c>
      <c r="F2103" t="s">
        <v>2380</v>
      </c>
      <c r="G2103">
        <v>0</v>
      </c>
      <c r="H2103" t="s">
        <v>2380</v>
      </c>
      <c r="L2103" t="s">
        <v>264</v>
      </c>
      <c r="M2103" t="str">
        <f t="shared" si="128"/>
        <v>No</v>
      </c>
      <c r="N2103" t="str">
        <f t="shared" si="129"/>
        <v>No</v>
      </c>
      <c r="O2103">
        <v>28.975000000000001</v>
      </c>
      <c r="P2103" t="str">
        <f t="shared" si="130"/>
        <v>Over Weight</v>
      </c>
      <c r="Q2103">
        <v>7.62</v>
      </c>
      <c r="R2103" t="str">
        <f t="shared" si="131"/>
        <v>Diabetes</v>
      </c>
      <c r="S2103" t="s">
        <v>2380</v>
      </c>
      <c r="T2103" t="s">
        <v>2380</v>
      </c>
      <c r="U2103">
        <v>0</v>
      </c>
    </row>
    <row r="2104" spans="1:21" x14ac:dyDescent="0.3">
      <c r="A2104" t="s">
        <v>263</v>
      </c>
      <c r="B2104">
        <v>31.73</v>
      </c>
      <c r="C2104">
        <v>4.78</v>
      </c>
      <c r="D2104" t="s">
        <v>2381</v>
      </c>
      <c r="E2104" t="s">
        <v>2381</v>
      </c>
      <c r="F2104" t="s">
        <v>2380</v>
      </c>
      <c r="G2104">
        <v>2</v>
      </c>
      <c r="H2104" t="s">
        <v>2380</v>
      </c>
      <c r="L2104" t="s">
        <v>263</v>
      </c>
      <c r="M2104" t="str">
        <f t="shared" si="128"/>
        <v>Yes</v>
      </c>
      <c r="N2104" t="str">
        <f t="shared" si="129"/>
        <v>No</v>
      </c>
      <c r="O2104">
        <v>31.73</v>
      </c>
      <c r="P2104" t="str">
        <f t="shared" si="130"/>
        <v>Obesity</v>
      </c>
      <c r="Q2104">
        <v>4.78</v>
      </c>
      <c r="R2104" t="str">
        <f t="shared" si="131"/>
        <v>Normal</v>
      </c>
      <c r="S2104" t="s">
        <v>2381</v>
      </c>
      <c r="T2104" t="s">
        <v>2380</v>
      </c>
      <c r="U2104">
        <v>2</v>
      </c>
    </row>
    <row r="2105" spans="1:21" x14ac:dyDescent="0.3">
      <c r="A2105" t="s">
        <v>262</v>
      </c>
      <c r="B2105">
        <v>28.88</v>
      </c>
      <c r="C2105">
        <v>6.09</v>
      </c>
      <c r="D2105" t="s">
        <v>2381</v>
      </c>
      <c r="E2105" t="s">
        <v>2381</v>
      </c>
      <c r="F2105" t="s">
        <v>2380</v>
      </c>
      <c r="G2105">
        <v>2</v>
      </c>
      <c r="H2105" t="s">
        <v>2380</v>
      </c>
      <c r="L2105" t="s">
        <v>262</v>
      </c>
      <c r="M2105" t="str">
        <f t="shared" si="128"/>
        <v>Yes</v>
      </c>
      <c r="N2105" t="str">
        <f t="shared" si="129"/>
        <v>No</v>
      </c>
      <c r="O2105">
        <v>28.88</v>
      </c>
      <c r="P2105" t="str">
        <f t="shared" si="130"/>
        <v>Over Weight</v>
      </c>
      <c r="Q2105">
        <v>6.09</v>
      </c>
      <c r="R2105" t="str">
        <f t="shared" si="131"/>
        <v>Prediabetes</v>
      </c>
      <c r="S2105" t="s">
        <v>2381</v>
      </c>
      <c r="T2105" t="s">
        <v>2380</v>
      </c>
      <c r="U2105">
        <v>2</v>
      </c>
    </row>
    <row r="2106" spans="1:21" x14ac:dyDescent="0.3">
      <c r="A2106" t="s">
        <v>261</v>
      </c>
      <c r="B2106">
        <v>25.555</v>
      </c>
      <c r="C2106">
        <v>5.1100000000000003</v>
      </c>
      <c r="D2106" t="s">
        <v>2380</v>
      </c>
      <c r="E2106" t="s">
        <v>2380</v>
      </c>
      <c r="F2106" t="s">
        <v>2382</v>
      </c>
      <c r="G2106">
        <v>1</v>
      </c>
      <c r="H2106" t="s">
        <v>2380</v>
      </c>
      <c r="L2106" t="s">
        <v>261</v>
      </c>
      <c r="M2106" t="str">
        <f t="shared" si="128"/>
        <v>No</v>
      </c>
      <c r="N2106" t="str">
        <f t="shared" si="129"/>
        <v>No</v>
      </c>
      <c r="O2106">
        <v>25.555</v>
      </c>
      <c r="P2106" t="str">
        <f t="shared" si="130"/>
        <v>Over Weight</v>
      </c>
      <c r="Q2106">
        <v>5.1100000000000003</v>
      </c>
      <c r="R2106" t="str">
        <f t="shared" si="131"/>
        <v>Normal</v>
      </c>
      <c r="S2106" t="s">
        <v>2380</v>
      </c>
      <c r="T2106" t="s">
        <v>2382</v>
      </c>
      <c r="U2106">
        <v>1</v>
      </c>
    </row>
    <row r="2107" spans="1:21" x14ac:dyDescent="0.3">
      <c r="A2107" t="s">
        <v>260</v>
      </c>
      <c r="B2107">
        <v>37.29</v>
      </c>
      <c r="C2107">
        <v>4.46</v>
      </c>
      <c r="D2107" t="s">
        <v>2380</v>
      </c>
      <c r="E2107" t="s">
        <v>2381</v>
      </c>
      <c r="F2107" t="s">
        <v>2380</v>
      </c>
      <c r="G2107">
        <v>1</v>
      </c>
      <c r="H2107" t="s">
        <v>2380</v>
      </c>
      <c r="L2107" t="s">
        <v>260</v>
      </c>
      <c r="M2107" t="str">
        <f t="shared" si="128"/>
        <v>No</v>
      </c>
      <c r="N2107" t="str">
        <f t="shared" si="129"/>
        <v>No</v>
      </c>
      <c r="O2107">
        <v>37.29</v>
      </c>
      <c r="P2107" t="str">
        <f t="shared" si="130"/>
        <v>Obesity</v>
      </c>
      <c r="Q2107">
        <v>4.46</v>
      </c>
      <c r="R2107" t="str">
        <f t="shared" si="131"/>
        <v>Normal</v>
      </c>
      <c r="S2107" t="s">
        <v>2381</v>
      </c>
      <c r="T2107" t="s">
        <v>2380</v>
      </c>
      <c r="U2107">
        <v>1</v>
      </c>
    </row>
    <row r="2108" spans="1:21" x14ac:dyDescent="0.3">
      <c r="A2108" t="s">
        <v>259</v>
      </c>
      <c r="B2108">
        <v>40.28</v>
      </c>
      <c r="C2108">
        <v>6.11</v>
      </c>
      <c r="D2108" t="s">
        <v>2380</v>
      </c>
      <c r="E2108" t="s">
        <v>2381</v>
      </c>
      <c r="F2108" t="s">
        <v>2380</v>
      </c>
      <c r="G2108">
        <v>1</v>
      </c>
      <c r="H2108" t="s">
        <v>2380</v>
      </c>
      <c r="L2108" t="s">
        <v>259</v>
      </c>
      <c r="M2108" t="str">
        <f t="shared" si="128"/>
        <v>No</v>
      </c>
      <c r="N2108" t="str">
        <f t="shared" si="129"/>
        <v>No</v>
      </c>
      <c r="O2108">
        <v>40.28</v>
      </c>
      <c r="P2108" t="str">
        <f t="shared" si="130"/>
        <v>Obesity</v>
      </c>
      <c r="Q2108">
        <v>6.11</v>
      </c>
      <c r="R2108" t="str">
        <f t="shared" si="131"/>
        <v>Prediabetes</v>
      </c>
      <c r="S2108" t="s">
        <v>2381</v>
      </c>
      <c r="T2108" t="s">
        <v>2380</v>
      </c>
      <c r="U2108">
        <v>1</v>
      </c>
    </row>
    <row r="2109" spans="1:21" x14ac:dyDescent="0.3">
      <c r="A2109" t="s">
        <v>258</v>
      </c>
      <c r="B2109">
        <v>40.185000000000002</v>
      </c>
      <c r="C2109">
        <v>4.66</v>
      </c>
      <c r="D2109" t="s">
        <v>2380</v>
      </c>
      <c r="E2109" t="s">
        <v>2381</v>
      </c>
      <c r="F2109" t="s">
        <v>2380</v>
      </c>
      <c r="G2109">
        <v>1</v>
      </c>
      <c r="H2109" t="s">
        <v>2380</v>
      </c>
      <c r="L2109" t="s">
        <v>258</v>
      </c>
      <c r="M2109" t="str">
        <f t="shared" si="128"/>
        <v>No</v>
      </c>
      <c r="N2109" t="str">
        <f t="shared" si="129"/>
        <v>No</v>
      </c>
      <c r="O2109">
        <v>40.185000000000002</v>
      </c>
      <c r="P2109" t="str">
        <f t="shared" si="130"/>
        <v>Obesity</v>
      </c>
      <c r="Q2109">
        <v>4.66</v>
      </c>
      <c r="R2109" t="str">
        <f t="shared" si="131"/>
        <v>Normal</v>
      </c>
      <c r="S2109" t="s">
        <v>2381</v>
      </c>
      <c r="T2109" t="s">
        <v>2380</v>
      </c>
      <c r="U2109">
        <v>1</v>
      </c>
    </row>
    <row r="2110" spans="1:21" x14ac:dyDescent="0.3">
      <c r="A2110" t="s">
        <v>257</v>
      </c>
      <c r="B2110">
        <v>23.57</v>
      </c>
      <c r="C2110">
        <v>6.14</v>
      </c>
      <c r="D2110" t="s">
        <v>2380</v>
      </c>
      <c r="E2110" t="s">
        <v>2380</v>
      </c>
      <c r="F2110" t="s">
        <v>2380</v>
      </c>
      <c r="G2110">
        <v>0</v>
      </c>
      <c r="H2110" t="s">
        <v>2380</v>
      </c>
      <c r="L2110" t="s">
        <v>257</v>
      </c>
      <c r="M2110" t="str">
        <f t="shared" si="128"/>
        <v>No</v>
      </c>
      <c r="N2110" t="str">
        <f t="shared" si="129"/>
        <v>No</v>
      </c>
      <c r="O2110">
        <v>23.57</v>
      </c>
      <c r="P2110" t="str">
        <f t="shared" si="130"/>
        <v>Normal Weight</v>
      </c>
      <c r="Q2110">
        <v>6.14</v>
      </c>
      <c r="R2110" t="str">
        <f t="shared" si="131"/>
        <v>Prediabetes</v>
      </c>
      <c r="S2110" t="s">
        <v>2380</v>
      </c>
      <c r="T2110" t="s">
        <v>2380</v>
      </c>
      <c r="U2110">
        <v>0</v>
      </c>
    </row>
    <row r="2111" spans="1:21" x14ac:dyDescent="0.3">
      <c r="A2111" t="s">
        <v>256</v>
      </c>
      <c r="B2111">
        <v>35.625</v>
      </c>
      <c r="C2111">
        <v>6.21</v>
      </c>
      <c r="D2111" t="s">
        <v>2380</v>
      </c>
      <c r="E2111" t="s">
        <v>2381</v>
      </c>
      <c r="F2111" t="s">
        <v>2380</v>
      </c>
      <c r="G2111">
        <v>1</v>
      </c>
      <c r="H2111" t="s">
        <v>2380</v>
      </c>
      <c r="L2111" t="s">
        <v>256</v>
      </c>
      <c r="M2111" t="str">
        <f t="shared" si="128"/>
        <v>No</v>
      </c>
      <c r="N2111" t="str">
        <f t="shared" si="129"/>
        <v>No</v>
      </c>
      <c r="O2111">
        <v>35.625</v>
      </c>
      <c r="P2111" t="str">
        <f t="shared" si="130"/>
        <v>Obesity</v>
      </c>
      <c r="Q2111">
        <v>6.21</v>
      </c>
      <c r="R2111" t="str">
        <f t="shared" si="131"/>
        <v>Prediabetes</v>
      </c>
      <c r="S2111" t="s">
        <v>2381</v>
      </c>
      <c r="T2111" t="s">
        <v>2380</v>
      </c>
      <c r="U2111">
        <v>1</v>
      </c>
    </row>
    <row r="2112" spans="1:21" x14ac:dyDescent="0.3">
      <c r="A2112" t="s">
        <v>255</v>
      </c>
      <c r="B2112">
        <v>33.155000000000001</v>
      </c>
      <c r="C2112">
        <v>4.5999999999999996</v>
      </c>
      <c r="D2112" t="s">
        <v>2380</v>
      </c>
      <c r="E2112" t="s">
        <v>2381</v>
      </c>
      <c r="F2112" t="s">
        <v>2380</v>
      </c>
      <c r="G2112">
        <v>1</v>
      </c>
      <c r="H2112" t="s">
        <v>2380</v>
      </c>
      <c r="L2112" t="s">
        <v>255</v>
      </c>
      <c r="M2112" t="str">
        <f t="shared" si="128"/>
        <v>No</v>
      </c>
      <c r="N2112" t="str">
        <f t="shared" si="129"/>
        <v>No</v>
      </c>
      <c r="O2112">
        <v>33.155000000000001</v>
      </c>
      <c r="P2112" t="str">
        <f t="shared" si="130"/>
        <v>Obesity</v>
      </c>
      <c r="Q2112">
        <v>4.5999999999999996</v>
      </c>
      <c r="R2112" t="str">
        <f t="shared" si="131"/>
        <v>Normal</v>
      </c>
      <c r="S2112" t="s">
        <v>2381</v>
      </c>
      <c r="T2112" t="s">
        <v>2380</v>
      </c>
      <c r="U2112">
        <v>1</v>
      </c>
    </row>
    <row r="2113" spans="1:21" x14ac:dyDescent="0.3">
      <c r="A2113" t="s">
        <v>254</v>
      </c>
      <c r="B2113">
        <v>31.92</v>
      </c>
      <c r="C2113">
        <v>5.04</v>
      </c>
      <c r="D2113" t="s">
        <v>2380</v>
      </c>
      <c r="E2113" t="s">
        <v>2381</v>
      </c>
      <c r="F2113" t="s">
        <v>2380</v>
      </c>
      <c r="G2113">
        <v>1</v>
      </c>
      <c r="H2113" t="s">
        <v>2380</v>
      </c>
      <c r="L2113" t="s">
        <v>254</v>
      </c>
      <c r="M2113" t="str">
        <f t="shared" si="128"/>
        <v>No</v>
      </c>
      <c r="N2113" t="str">
        <f t="shared" si="129"/>
        <v>No</v>
      </c>
      <c r="O2113">
        <v>31.92</v>
      </c>
      <c r="P2113" t="str">
        <f t="shared" si="130"/>
        <v>Obesity</v>
      </c>
      <c r="Q2113">
        <v>5.04</v>
      </c>
      <c r="R2113" t="str">
        <f t="shared" si="131"/>
        <v>Normal</v>
      </c>
      <c r="S2113" t="s">
        <v>2381</v>
      </c>
      <c r="T2113" t="s">
        <v>2380</v>
      </c>
      <c r="U2113">
        <v>1</v>
      </c>
    </row>
    <row r="2114" spans="1:21" x14ac:dyDescent="0.3">
      <c r="A2114" t="s">
        <v>253</v>
      </c>
      <c r="B2114">
        <v>30.305</v>
      </c>
      <c r="C2114">
        <v>5.08</v>
      </c>
      <c r="D2114" t="s">
        <v>2380</v>
      </c>
      <c r="E2114" t="s">
        <v>2381</v>
      </c>
      <c r="F2114" t="s">
        <v>2380</v>
      </c>
      <c r="G2114">
        <v>1</v>
      </c>
      <c r="H2114" t="s">
        <v>2380</v>
      </c>
      <c r="L2114" t="s">
        <v>253</v>
      </c>
      <c r="M2114" t="str">
        <f t="shared" si="128"/>
        <v>No</v>
      </c>
      <c r="N2114" t="str">
        <f t="shared" si="129"/>
        <v>No</v>
      </c>
      <c r="O2114">
        <v>30.305</v>
      </c>
      <c r="P2114" t="str">
        <f t="shared" si="130"/>
        <v>Obesity</v>
      </c>
      <c r="Q2114">
        <v>5.08</v>
      </c>
      <c r="R2114" t="str">
        <f t="shared" si="131"/>
        <v>Normal</v>
      </c>
      <c r="S2114" t="s">
        <v>2381</v>
      </c>
      <c r="T2114" t="s">
        <v>2380</v>
      </c>
      <c r="U2114">
        <v>1</v>
      </c>
    </row>
    <row r="2115" spans="1:21" x14ac:dyDescent="0.3">
      <c r="A2115" t="s">
        <v>252</v>
      </c>
      <c r="B2115">
        <v>30.114999999999998</v>
      </c>
      <c r="C2115">
        <v>4.38</v>
      </c>
      <c r="D2115" t="s">
        <v>2380</v>
      </c>
      <c r="E2115" t="s">
        <v>2381</v>
      </c>
      <c r="F2115" t="s">
        <v>2380</v>
      </c>
      <c r="G2115">
        <v>1</v>
      </c>
      <c r="H2115" t="s">
        <v>2380</v>
      </c>
      <c r="L2115" t="s">
        <v>252</v>
      </c>
      <c r="M2115" t="str">
        <f t="shared" ref="M2115:M2178" si="132">PROPER(D2115)</f>
        <v>No</v>
      </c>
      <c r="N2115" t="str">
        <f t="shared" ref="N2115:N2178" si="133">PROPER(H2115)</f>
        <v>No</v>
      </c>
      <c r="O2115">
        <v>30.114999999999998</v>
      </c>
      <c r="P2115" t="str">
        <f t="shared" si="130"/>
        <v>Obesity</v>
      </c>
      <c r="Q2115">
        <v>4.38</v>
      </c>
      <c r="R2115" t="str">
        <f t="shared" si="131"/>
        <v>Normal</v>
      </c>
      <c r="S2115" t="s">
        <v>2381</v>
      </c>
      <c r="T2115" t="s">
        <v>2380</v>
      </c>
      <c r="U2115">
        <v>1</v>
      </c>
    </row>
    <row r="2116" spans="1:21" x14ac:dyDescent="0.3">
      <c r="A2116" t="s">
        <v>251</v>
      </c>
      <c r="B2116">
        <v>24.09</v>
      </c>
      <c r="C2116">
        <v>4.79</v>
      </c>
      <c r="D2116" t="s">
        <v>2380</v>
      </c>
      <c r="E2116" t="s">
        <v>2381</v>
      </c>
      <c r="F2116" t="s">
        <v>2380</v>
      </c>
      <c r="G2116">
        <v>1</v>
      </c>
      <c r="H2116" t="s">
        <v>2380</v>
      </c>
      <c r="L2116" t="s">
        <v>251</v>
      </c>
      <c r="M2116" t="str">
        <f t="shared" si="132"/>
        <v>No</v>
      </c>
      <c r="N2116" t="str">
        <f t="shared" si="133"/>
        <v>No</v>
      </c>
      <c r="O2116">
        <v>24.09</v>
      </c>
      <c r="P2116" t="str">
        <f t="shared" ref="P2116:P2179" si="134">IF(O2116&lt;18.5,"Under Weight",IF(O2116&lt;25,"Normal Weight",IF(O2116&lt;30,"Over Weight","Obesity")))</f>
        <v>Normal Weight</v>
      </c>
      <c r="Q2116">
        <v>4.79</v>
      </c>
      <c r="R2116" t="str">
        <f t="shared" ref="R2116:R2179" si="135">IF(Q2116&lt;5.7,"Normal",IF(Q2116&lt;6.5,"Prediabetes","Diabetes"))</f>
        <v>Normal</v>
      </c>
      <c r="S2116" t="s">
        <v>2381</v>
      </c>
      <c r="T2116" t="s">
        <v>2380</v>
      </c>
      <c r="U2116">
        <v>1</v>
      </c>
    </row>
    <row r="2117" spans="1:21" x14ac:dyDescent="0.3">
      <c r="A2117" t="s">
        <v>250</v>
      </c>
      <c r="B2117">
        <v>28.215</v>
      </c>
      <c r="C2117">
        <v>4.21</v>
      </c>
      <c r="D2117" t="s">
        <v>2380</v>
      </c>
      <c r="E2117" t="s">
        <v>2381</v>
      </c>
      <c r="F2117" t="s">
        <v>2380</v>
      </c>
      <c r="G2117">
        <v>1</v>
      </c>
      <c r="H2117" t="s">
        <v>2380</v>
      </c>
      <c r="L2117" t="s">
        <v>250</v>
      </c>
      <c r="M2117" t="str">
        <f t="shared" si="132"/>
        <v>No</v>
      </c>
      <c r="N2117" t="str">
        <f t="shared" si="133"/>
        <v>No</v>
      </c>
      <c r="O2117">
        <v>28.215</v>
      </c>
      <c r="P2117" t="str">
        <f t="shared" si="134"/>
        <v>Over Weight</v>
      </c>
      <c r="Q2117">
        <v>4.21</v>
      </c>
      <c r="R2117" t="str">
        <f t="shared" si="135"/>
        <v>Normal</v>
      </c>
      <c r="S2117" t="s">
        <v>2381</v>
      </c>
      <c r="T2117" t="s">
        <v>2380</v>
      </c>
      <c r="U2117">
        <v>1</v>
      </c>
    </row>
    <row r="2118" spans="1:21" x14ac:dyDescent="0.3">
      <c r="A2118" t="s">
        <v>248</v>
      </c>
      <c r="B2118">
        <v>26.315000000000001</v>
      </c>
      <c r="C2118">
        <v>5.47</v>
      </c>
      <c r="D2118" t="s">
        <v>2380</v>
      </c>
      <c r="E2118" t="s">
        <v>2381</v>
      </c>
      <c r="F2118" t="s">
        <v>2380</v>
      </c>
      <c r="G2118">
        <v>1</v>
      </c>
      <c r="H2118" t="s">
        <v>2380</v>
      </c>
      <c r="L2118" t="s">
        <v>248</v>
      </c>
      <c r="M2118" t="str">
        <f t="shared" si="132"/>
        <v>No</v>
      </c>
      <c r="N2118" t="str">
        <f t="shared" si="133"/>
        <v>No</v>
      </c>
      <c r="O2118">
        <v>26.315000000000001</v>
      </c>
      <c r="P2118" t="str">
        <f t="shared" si="134"/>
        <v>Over Weight</v>
      </c>
      <c r="Q2118">
        <v>5.47</v>
      </c>
      <c r="R2118" t="str">
        <f t="shared" si="135"/>
        <v>Normal</v>
      </c>
      <c r="S2118" t="s">
        <v>2381</v>
      </c>
      <c r="T2118" t="s">
        <v>2380</v>
      </c>
      <c r="U2118">
        <v>1</v>
      </c>
    </row>
    <row r="2119" spans="1:21" x14ac:dyDescent="0.3">
      <c r="A2119" t="s">
        <v>246</v>
      </c>
      <c r="B2119">
        <v>25.08</v>
      </c>
      <c r="C2119">
        <v>5.09</v>
      </c>
      <c r="D2119" t="s">
        <v>2380</v>
      </c>
      <c r="E2119" t="s">
        <v>2381</v>
      </c>
      <c r="F2119" t="s">
        <v>2380</v>
      </c>
      <c r="G2119">
        <v>1</v>
      </c>
      <c r="H2119" t="s">
        <v>2380</v>
      </c>
      <c r="L2119" t="s">
        <v>246</v>
      </c>
      <c r="M2119" t="str">
        <f t="shared" si="132"/>
        <v>No</v>
      </c>
      <c r="N2119" t="str">
        <f t="shared" si="133"/>
        <v>No</v>
      </c>
      <c r="O2119">
        <v>25.08</v>
      </c>
      <c r="P2119" t="str">
        <f t="shared" si="134"/>
        <v>Over Weight</v>
      </c>
      <c r="Q2119">
        <v>5.09</v>
      </c>
      <c r="R2119" t="str">
        <f t="shared" si="135"/>
        <v>Normal</v>
      </c>
      <c r="S2119" t="s">
        <v>2381</v>
      </c>
      <c r="T2119" t="s">
        <v>2380</v>
      </c>
      <c r="U2119">
        <v>1</v>
      </c>
    </row>
    <row r="2120" spans="1:21" x14ac:dyDescent="0.3">
      <c r="A2120" t="s">
        <v>245</v>
      </c>
      <c r="B2120">
        <v>15.41</v>
      </c>
      <c r="C2120">
        <v>5.08</v>
      </c>
      <c r="D2120" t="s">
        <v>2380</v>
      </c>
      <c r="E2120" t="s">
        <v>2380</v>
      </c>
      <c r="F2120" t="s">
        <v>2380</v>
      </c>
      <c r="G2120">
        <v>0</v>
      </c>
      <c r="H2120" t="s">
        <v>2380</v>
      </c>
      <c r="L2120" t="s">
        <v>245</v>
      </c>
      <c r="M2120" t="str">
        <f t="shared" si="132"/>
        <v>No</v>
      </c>
      <c r="N2120" t="str">
        <f t="shared" si="133"/>
        <v>No</v>
      </c>
      <c r="O2120">
        <v>15.41</v>
      </c>
      <c r="P2120" t="str">
        <f t="shared" si="134"/>
        <v>Under Weight</v>
      </c>
      <c r="Q2120">
        <v>5.08</v>
      </c>
      <c r="R2120" t="str">
        <f t="shared" si="135"/>
        <v>Normal</v>
      </c>
      <c r="S2120" t="s">
        <v>2380</v>
      </c>
      <c r="T2120" t="s">
        <v>2380</v>
      </c>
      <c r="U2120">
        <v>0</v>
      </c>
    </row>
    <row r="2121" spans="1:21" x14ac:dyDescent="0.3">
      <c r="A2121" t="s">
        <v>244</v>
      </c>
      <c r="B2121">
        <v>23.83</v>
      </c>
      <c r="C2121">
        <v>5.68</v>
      </c>
      <c r="D2121" t="s">
        <v>2380</v>
      </c>
      <c r="E2121" t="s">
        <v>2380</v>
      </c>
      <c r="F2121" t="s">
        <v>2380</v>
      </c>
      <c r="G2121">
        <v>0</v>
      </c>
      <c r="H2121" t="s">
        <v>2380</v>
      </c>
      <c r="L2121" t="s">
        <v>244</v>
      </c>
      <c r="M2121" t="str">
        <f t="shared" si="132"/>
        <v>No</v>
      </c>
      <c r="N2121" t="str">
        <f t="shared" si="133"/>
        <v>No</v>
      </c>
      <c r="O2121">
        <v>23.83</v>
      </c>
      <c r="P2121" t="str">
        <f t="shared" si="134"/>
        <v>Normal Weight</v>
      </c>
      <c r="Q2121">
        <v>5.68</v>
      </c>
      <c r="R2121" t="str">
        <f t="shared" si="135"/>
        <v>Normal</v>
      </c>
      <c r="S2121" t="s">
        <v>2380</v>
      </c>
      <c r="T2121" t="s">
        <v>2380</v>
      </c>
      <c r="U2121">
        <v>0</v>
      </c>
    </row>
    <row r="2122" spans="1:21" x14ac:dyDescent="0.3">
      <c r="A2122" t="s">
        <v>243</v>
      </c>
      <c r="B2122">
        <v>36</v>
      </c>
      <c r="C2122">
        <v>4.66</v>
      </c>
      <c r="D2122" t="s">
        <v>2380</v>
      </c>
      <c r="E2122" t="s">
        <v>2381</v>
      </c>
      <c r="F2122" t="s">
        <v>2380</v>
      </c>
      <c r="G2122">
        <v>1</v>
      </c>
      <c r="H2122" t="s">
        <v>2380</v>
      </c>
      <c r="L2122" t="s">
        <v>243</v>
      </c>
      <c r="M2122" t="str">
        <f t="shared" si="132"/>
        <v>No</v>
      </c>
      <c r="N2122" t="str">
        <f t="shared" si="133"/>
        <v>No</v>
      </c>
      <c r="O2122">
        <v>36</v>
      </c>
      <c r="P2122" t="str">
        <f t="shared" si="134"/>
        <v>Obesity</v>
      </c>
      <c r="Q2122">
        <v>4.66</v>
      </c>
      <c r="R2122" t="str">
        <f t="shared" si="135"/>
        <v>Normal</v>
      </c>
      <c r="S2122" t="s">
        <v>2381</v>
      </c>
      <c r="T2122" t="s">
        <v>2380</v>
      </c>
      <c r="U2122">
        <v>1</v>
      </c>
    </row>
    <row r="2123" spans="1:21" x14ac:dyDescent="0.3">
      <c r="A2123" t="s">
        <v>242</v>
      </c>
      <c r="B2123">
        <v>28.82</v>
      </c>
      <c r="C2123">
        <v>5.59</v>
      </c>
      <c r="D2123" t="s">
        <v>2380</v>
      </c>
      <c r="E2123" t="s">
        <v>2381</v>
      </c>
      <c r="F2123" t="s">
        <v>2380</v>
      </c>
      <c r="G2123">
        <v>1</v>
      </c>
      <c r="H2123" t="s">
        <v>2380</v>
      </c>
      <c r="L2123" t="s">
        <v>242</v>
      </c>
      <c r="M2123" t="str">
        <f t="shared" si="132"/>
        <v>No</v>
      </c>
      <c r="N2123" t="str">
        <f t="shared" si="133"/>
        <v>No</v>
      </c>
      <c r="O2123">
        <v>28.82</v>
      </c>
      <c r="P2123" t="str">
        <f t="shared" si="134"/>
        <v>Over Weight</v>
      </c>
      <c r="Q2123">
        <v>5.59</v>
      </c>
      <c r="R2123" t="str">
        <f t="shared" si="135"/>
        <v>Normal</v>
      </c>
      <c r="S2123" t="s">
        <v>2381</v>
      </c>
      <c r="T2123" t="s">
        <v>2380</v>
      </c>
      <c r="U2123">
        <v>1</v>
      </c>
    </row>
    <row r="2124" spans="1:21" x14ac:dyDescent="0.3">
      <c r="A2124" t="s">
        <v>241</v>
      </c>
      <c r="B2124">
        <v>28.05</v>
      </c>
      <c r="C2124">
        <v>6.2</v>
      </c>
      <c r="D2124" t="s">
        <v>2380</v>
      </c>
      <c r="E2124" t="s">
        <v>2381</v>
      </c>
      <c r="F2124" t="s">
        <v>2380</v>
      </c>
      <c r="G2124">
        <v>1</v>
      </c>
      <c r="H2124" t="s">
        <v>2380</v>
      </c>
      <c r="L2124" t="s">
        <v>241</v>
      </c>
      <c r="M2124" t="str">
        <f t="shared" si="132"/>
        <v>No</v>
      </c>
      <c r="N2124" t="str">
        <f t="shared" si="133"/>
        <v>No</v>
      </c>
      <c r="O2124">
        <v>28.05</v>
      </c>
      <c r="P2124" t="str">
        <f t="shared" si="134"/>
        <v>Over Weight</v>
      </c>
      <c r="Q2124">
        <v>6.2</v>
      </c>
      <c r="R2124" t="str">
        <f t="shared" si="135"/>
        <v>Prediabetes</v>
      </c>
      <c r="S2124" t="s">
        <v>2381</v>
      </c>
      <c r="T2124" t="s">
        <v>2380</v>
      </c>
      <c r="U2124">
        <v>1</v>
      </c>
    </row>
    <row r="2125" spans="1:21" x14ac:dyDescent="0.3">
      <c r="A2125" t="s">
        <v>240</v>
      </c>
      <c r="B2125">
        <v>27.1</v>
      </c>
      <c r="C2125">
        <v>4.45</v>
      </c>
      <c r="D2125" t="s">
        <v>2380</v>
      </c>
      <c r="E2125" t="s">
        <v>2381</v>
      </c>
      <c r="F2125" t="s">
        <v>2380</v>
      </c>
      <c r="G2125">
        <v>1</v>
      </c>
      <c r="H2125" t="s">
        <v>2380</v>
      </c>
      <c r="L2125" t="s">
        <v>240</v>
      </c>
      <c r="M2125" t="str">
        <f t="shared" si="132"/>
        <v>No</v>
      </c>
      <c r="N2125" t="str">
        <f t="shared" si="133"/>
        <v>No</v>
      </c>
      <c r="O2125">
        <v>27.1</v>
      </c>
      <c r="P2125" t="str">
        <f t="shared" si="134"/>
        <v>Over Weight</v>
      </c>
      <c r="Q2125">
        <v>4.45</v>
      </c>
      <c r="R2125" t="str">
        <f t="shared" si="135"/>
        <v>Normal</v>
      </c>
      <c r="S2125" t="s">
        <v>2381</v>
      </c>
      <c r="T2125" t="s">
        <v>2380</v>
      </c>
      <c r="U2125">
        <v>1</v>
      </c>
    </row>
    <row r="2126" spans="1:21" x14ac:dyDescent="0.3">
      <c r="A2126" t="s">
        <v>239</v>
      </c>
      <c r="B2126">
        <v>24.3</v>
      </c>
      <c r="C2126">
        <v>6.1</v>
      </c>
      <c r="D2126" t="s">
        <v>2381</v>
      </c>
      <c r="E2126" t="s">
        <v>2381</v>
      </c>
      <c r="F2126" t="s">
        <v>2380</v>
      </c>
      <c r="G2126">
        <v>1</v>
      </c>
      <c r="H2126" t="s">
        <v>2380</v>
      </c>
      <c r="L2126" t="s">
        <v>239</v>
      </c>
      <c r="M2126" t="str">
        <f t="shared" si="132"/>
        <v>Yes</v>
      </c>
      <c r="N2126" t="str">
        <f t="shared" si="133"/>
        <v>No</v>
      </c>
      <c r="O2126">
        <v>24.3</v>
      </c>
      <c r="P2126" t="str">
        <f t="shared" si="134"/>
        <v>Normal Weight</v>
      </c>
      <c r="Q2126">
        <v>6.1</v>
      </c>
      <c r="R2126" t="str">
        <f t="shared" si="135"/>
        <v>Prediabetes</v>
      </c>
      <c r="S2126" t="s">
        <v>2381</v>
      </c>
      <c r="T2126" t="s">
        <v>2380</v>
      </c>
      <c r="U2126">
        <v>1</v>
      </c>
    </row>
    <row r="2127" spans="1:21" x14ac:dyDescent="0.3">
      <c r="A2127" t="s">
        <v>238</v>
      </c>
      <c r="B2127">
        <v>30.72</v>
      </c>
      <c r="C2127">
        <v>6.06</v>
      </c>
      <c r="D2127" t="s">
        <v>2380</v>
      </c>
      <c r="E2127" t="s">
        <v>2381</v>
      </c>
      <c r="F2127" t="s">
        <v>2380</v>
      </c>
      <c r="G2127">
        <v>1</v>
      </c>
      <c r="H2127" t="s">
        <v>2380</v>
      </c>
      <c r="L2127" t="s">
        <v>238</v>
      </c>
      <c r="M2127" t="str">
        <f t="shared" si="132"/>
        <v>No</v>
      </c>
      <c r="N2127" t="str">
        <f t="shared" si="133"/>
        <v>No</v>
      </c>
      <c r="O2127">
        <v>30.72</v>
      </c>
      <c r="P2127" t="str">
        <f t="shared" si="134"/>
        <v>Obesity</v>
      </c>
      <c r="Q2127">
        <v>6.06</v>
      </c>
      <c r="R2127" t="str">
        <f t="shared" si="135"/>
        <v>Prediabetes</v>
      </c>
      <c r="S2127" t="s">
        <v>2381</v>
      </c>
      <c r="T2127" t="s">
        <v>2380</v>
      </c>
      <c r="U2127">
        <v>1</v>
      </c>
    </row>
    <row r="2128" spans="1:21" x14ac:dyDescent="0.3">
      <c r="A2128" t="s">
        <v>237</v>
      </c>
      <c r="B2128">
        <v>37.43</v>
      </c>
      <c r="C2128">
        <v>4.5599999999999996</v>
      </c>
      <c r="D2128" t="s">
        <v>2380</v>
      </c>
      <c r="E2128" t="s">
        <v>2380</v>
      </c>
      <c r="F2128" t="s">
        <v>2382</v>
      </c>
      <c r="G2128">
        <v>1</v>
      </c>
      <c r="H2128" t="s">
        <v>2380</v>
      </c>
      <c r="L2128" t="s">
        <v>237</v>
      </c>
      <c r="M2128" t="str">
        <f t="shared" si="132"/>
        <v>No</v>
      </c>
      <c r="N2128" t="str">
        <f t="shared" si="133"/>
        <v>No</v>
      </c>
      <c r="O2128">
        <v>37.43</v>
      </c>
      <c r="P2128" t="str">
        <f t="shared" si="134"/>
        <v>Obesity</v>
      </c>
      <c r="Q2128">
        <v>4.5599999999999996</v>
      </c>
      <c r="R2128" t="str">
        <f t="shared" si="135"/>
        <v>Normal</v>
      </c>
      <c r="S2128" t="s">
        <v>2380</v>
      </c>
      <c r="T2128" t="s">
        <v>2382</v>
      </c>
      <c r="U2128">
        <v>1</v>
      </c>
    </row>
    <row r="2129" spans="1:21" x14ac:dyDescent="0.3">
      <c r="A2129" t="s">
        <v>236</v>
      </c>
      <c r="B2129">
        <v>25.74</v>
      </c>
      <c r="C2129">
        <v>6.41</v>
      </c>
      <c r="D2129" t="s">
        <v>2381</v>
      </c>
      <c r="E2129" t="s">
        <v>2380</v>
      </c>
      <c r="F2129" t="s">
        <v>2382</v>
      </c>
      <c r="G2129">
        <v>1</v>
      </c>
      <c r="H2129" t="s">
        <v>2380</v>
      </c>
      <c r="L2129" t="s">
        <v>236</v>
      </c>
      <c r="M2129" t="str">
        <f t="shared" si="132"/>
        <v>Yes</v>
      </c>
      <c r="N2129" t="str">
        <f t="shared" si="133"/>
        <v>No</v>
      </c>
      <c r="O2129">
        <v>25.74</v>
      </c>
      <c r="P2129" t="str">
        <f t="shared" si="134"/>
        <v>Over Weight</v>
      </c>
      <c r="Q2129">
        <v>6.41</v>
      </c>
      <c r="R2129" t="str">
        <f t="shared" si="135"/>
        <v>Prediabetes</v>
      </c>
      <c r="S2129" t="s">
        <v>2380</v>
      </c>
      <c r="T2129" t="s">
        <v>2382</v>
      </c>
      <c r="U2129">
        <v>1</v>
      </c>
    </row>
    <row r="2130" spans="1:21" x14ac:dyDescent="0.3">
      <c r="A2130" t="s">
        <v>235</v>
      </c>
      <c r="B2130">
        <v>36.575000000000003</v>
      </c>
      <c r="C2130">
        <v>5.57</v>
      </c>
      <c r="D2130" t="s">
        <v>2380</v>
      </c>
      <c r="E2130" t="s">
        <v>2380</v>
      </c>
      <c r="F2130" t="s">
        <v>2382</v>
      </c>
      <c r="G2130">
        <v>1</v>
      </c>
      <c r="H2130" t="s">
        <v>2380</v>
      </c>
      <c r="L2130" t="s">
        <v>235</v>
      </c>
      <c r="M2130" t="str">
        <f t="shared" si="132"/>
        <v>No</v>
      </c>
      <c r="N2130" t="str">
        <f t="shared" si="133"/>
        <v>No</v>
      </c>
      <c r="O2130">
        <v>36.575000000000003</v>
      </c>
      <c r="P2130" t="str">
        <f t="shared" si="134"/>
        <v>Obesity</v>
      </c>
      <c r="Q2130">
        <v>5.57</v>
      </c>
      <c r="R2130" t="str">
        <f t="shared" si="135"/>
        <v>Normal</v>
      </c>
      <c r="S2130" t="s">
        <v>2380</v>
      </c>
      <c r="T2130" t="s">
        <v>2382</v>
      </c>
      <c r="U2130">
        <v>1</v>
      </c>
    </row>
    <row r="2131" spans="1:21" x14ac:dyDescent="0.3">
      <c r="A2131" t="s">
        <v>234</v>
      </c>
      <c r="B2131">
        <v>35.15</v>
      </c>
      <c r="C2131">
        <v>5.47</v>
      </c>
      <c r="D2131" t="s">
        <v>2380</v>
      </c>
      <c r="E2131" t="s">
        <v>2380</v>
      </c>
      <c r="F2131" t="s">
        <v>2382</v>
      </c>
      <c r="G2131">
        <v>1</v>
      </c>
      <c r="H2131" t="s">
        <v>2380</v>
      </c>
      <c r="L2131" t="s">
        <v>234</v>
      </c>
      <c r="M2131" t="str">
        <f t="shared" si="132"/>
        <v>No</v>
      </c>
      <c r="N2131" t="str">
        <f t="shared" si="133"/>
        <v>No</v>
      </c>
      <c r="O2131">
        <v>35.15</v>
      </c>
      <c r="P2131" t="str">
        <f t="shared" si="134"/>
        <v>Obesity</v>
      </c>
      <c r="Q2131">
        <v>5.47</v>
      </c>
      <c r="R2131" t="str">
        <f t="shared" si="135"/>
        <v>Normal</v>
      </c>
      <c r="S2131" t="s">
        <v>2380</v>
      </c>
      <c r="T2131" t="s">
        <v>2382</v>
      </c>
      <c r="U2131">
        <v>1</v>
      </c>
    </row>
    <row r="2132" spans="1:21" x14ac:dyDescent="0.3">
      <c r="A2132" t="s">
        <v>233</v>
      </c>
      <c r="B2132">
        <v>32.11</v>
      </c>
      <c r="C2132">
        <v>4.43</v>
      </c>
      <c r="D2132" t="s">
        <v>2380</v>
      </c>
      <c r="E2132" t="s">
        <v>2380</v>
      </c>
      <c r="F2132" t="s">
        <v>2382</v>
      </c>
      <c r="G2132">
        <v>1</v>
      </c>
      <c r="H2132" t="s">
        <v>2380</v>
      </c>
      <c r="L2132" t="s">
        <v>233</v>
      </c>
      <c r="M2132" t="str">
        <f t="shared" si="132"/>
        <v>No</v>
      </c>
      <c r="N2132" t="str">
        <f t="shared" si="133"/>
        <v>No</v>
      </c>
      <c r="O2132">
        <v>32.11</v>
      </c>
      <c r="P2132" t="str">
        <f t="shared" si="134"/>
        <v>Obesity</v>
      </c>
      <c r="Q2132">
        <v>4.43</v>
      </c>
      <c r="R2132" t="str">
        <f t="shared" si="135"/>
        <v>Normal</v>
      </c>
      <c r="S2132" t="s">
        <v>2380</v>
      </c>
      <c r="T2132" t="s">
        <v>2382</v>
      </c>
      <c r="U2132">
        <v>1</v>
      </c>
    </row>
    <row r="2133" spans="1:21" x14ac:dyDescent="0.3">
      <c r="A2133" t="s">
        <v>232</v>
      </c>
      <c r="B2133">
        <v>30.495000000000001</v>
      </c>
      <c r="C2133">
        <v>4.95</v>
      </c>
      <c r="D2133" t="s">
        <v>2380</v>
      </c>
      <c r="E2133" t="s">
        <v>2380</v>
      </c>
      <c r="F2133" t="s">
        <v>2382</v>
      </c>
      <c r="G2133">
        <v>1</v>
      </c>
      <c r="H2133" t="s">
        <v>2380</v>
      </c>
      <c r="L2133" t="s">
        <v>232</v>
      </c>
      <c r="M2133" t="str">
        <f t="shared" si="132"/>
        <v>No</v>
      </c>
      <c r="N2133" t="str">
        <f t="shared" si="133"/>
        <v>No</v>
      </c>
      <c r="O2133">
        <v>30.495000000000001</v>
      </c>
      <c r="P2133" t="str">
        <f t="shared" si="134"/>
        <v>Obesity</v>
      </c>
      <c r="Q2133">
        <v>4.95</v>
      </c>
      <c r="R2133" t="str">
        <f t="shared" si="135"/>
        <v>Normal</v>
      </c>
      <c r="S2133" t="s">
        <v>2380</v>
      </c>
      <c r="T2133" t="s">
        <v>2382</v>
      </c>
      <c r="U2133">
        <v>1</v>
      </c>
    </row>
    <row r="2134" spans="1:21" x14ac:dyDescent="0.3">
      <c r="A2134" t="s">
        <v>231</v>
      </c>
      <c r="B2134">
        <v>29.24</v>
      </c>
      <c r="C2134">
        <v>4.04</v>
      </c>
      <c r="D2134" t="s">
        <v>2380</v>
      </c>
      <c r="E2134" t="s">
        <v>2381</v>
      </c>
      <c r="F2134" t="s">
        <v>2380</v>
      </c>
      <c r="G2134">
        <v>1</v>
      </c>
      <c r="H2134" t="s">
        <v>2380</v>
      </c>
      <c r="L2134" t="s">
        <v>231</v>
      </c>
      <c r="M2134" t="str">
        <f t="shared" si="132"/>
        <v>No</v>
      </c>
      <c r="N2134" t="str">
        <f t="shared" si="133"/>
        <v>No</v>
      </c>
      <c r="O2134">
        <v>29.24</v>
      </c>
      <c r="P2134" t="str">
        <f t="shared" si="134"/>
        <v>Over Weight</v>
      </c>
      <c r="Q2134">
        <v>4.04</v>
      </c>
      <c r="R2134" t="str">
        <f t="shared" si="135"/>
        <v>Normal</v>
      </c>
      <c r="S2134" t="s">
        <v>2381</v>
      </c>
      <c r="T2134" t="s">
        <v>2380</v>
      </c>
      <c r="U2134">
        <v>1</v>
      </c>
    </row>
    <row r="2135" spans="1:21" x14ac:dyDescent="0.3">
      <c r="A2135" t="s">
        <v>230</v>
      </c>
      <c r="B2135">
        <v>22.515000000000001</v>
      </c>
      <c r="C2135">
        <v>5.93</v>
      </c>
      <c r="D2135" t="s">
        <v>2380</v>
      </c>
      <c r="E2135" t="s">
        <v>2380</v>
      </c>
      <c r="F2135" t="s">
        <v>2382</v>
      </c>
      <c r="G2135">
        <v>1</v>
      </c>
      <c r="H2135" t="s">
        <v>2380</v>
      </c>
      <c r="L2135" t="s">
        <v>230</v>
      </c>
      <c r="M2135" t="str">
        <f t="shared" si="132"/>
        <v>No</v>
      </c>
      <c r="N2135" t="str">
        <f t="shared" si="133"/>
        <v>No</v>
      </c>
      <c r="O2135">
        <v>22.515000000000001</v>
      </c>
      <c r="P2135" t="str">
        <f t="shared" si="134"/>
        <v>Normal Weight</v>
      </c>
      <c r="Q2135">
        <v>5.93</v>
      </c>
      <c r="R2135" t="str">
        <f t="shared" si="135"/>
        <v>Prediabetes</v>
      </c>
      <c r="S2135" t="s">
        <v>2380</v>
      </c>
      <c r="T2135" t="s">
        <v>2382</v>
      </c>
      <c r="U2135">
        <v>1</v>
      </c>
    </row>
    <row r="2136" spans="1:21" x14ac:dyDescent="0.3">
      <c r="A2136" t="s">
        <v>229</v>
      </c>
      <c r="B2136">
        <v>15.65</v>
      </c>
      <c r="C2136">
        <v>4.2300000000000004</v>
      </c>
      <c r="D2136" t="s">
        <v>2380</v>
      </c>
      <c r="E2136" t="s">
        <v>2380</v>
      </c>
      <c r="F2136" t="s">
        <v>2380</v>
      </c>
      <c r="G2136">
        <v>0</v>
      </c>
      <c r="H2136" t="s">
        <v>2380</v>
      </c>
      <c r="L2136" t="s">
        <v>229</v>
      </c>
      <c r="M2136" t="str">
        <f t="shared" si="132"/>
        <v>No</v>
      </c>
      <c r="N2136" t="str">
        <f t="shared" si="133"/>
        <v>No</v>
      </c>
      <c r="O2136">
        <v>15.65</v>
      </c>
      <c r="P2136" t="str">
        <f t="shared" si="134"/>
        <v>Under Weight</v>
      </c>
      <c r="Q2136">
        <v>4.2300000000000004</v>
      </c>
      <c r="R2136" t="str">
        <f t="shared" si="135"/>
        <v>Normal</v>
      </c>
      <c r="S2136" t="s">
        <v>2380</v>
      </c>
      <c r="T2136" t="s">
        <v>2380</v>
      </c>
      <c r="U2136">
        <v>0</v>
      </c>
    </row>
    <row r="2137" spans="1:21" x14ac:dyDescent="0.3">
      <c r="A2137" t="s">
        <v>228</v>
      </c>
      <c r="B2137">
        <v>27.36</v>
      </c>
      <c r="C2137">
        <v>5.59</v>
      </c>
      <c r="D2137" t="s">
        <v>2381</v>
      </c>
      <c r="E2137" t="s">
        <v>2380</v>
      </c>
      <c r="F2137" t="s">
        <v>2380</v>
      </c>
      <c r="G2137">
        <v>0</v>
      </c>
      <c r="H2137" t="s">
        <v>2380</v>
      </c>
      <c r="L2137" t="s">
        <v>228</v>
      </c>
      <c r="M2137" t="str">
        <f t="shared" si="132"/>
        <v>Yes</v>
      </c>
      <c r="N2137" t="str">
        <f t="shared" si="133"/>
        <v>No</v>
      </c>
      <c r="O2137">
        <v>27.36</v>
      </c>
      <c r="P2137" t="str">
        <f t="shared" si="134"/>
        <v>Over Weight</v>
      </c>
      <c r="Q2137">
        <v>5.59</v>
      </c>
      <c r="R2137" t="str">
        <f t="shared" si="135"/>
        <v>Normal</v>
      </c>
      <c r="S2137" t="s">
        <v>2380</v>
      </c>
      <c r="T2137" t="s">
        <v>2380</v>
      </c>
      <c r="U2137">
        <v>0</v>
      </c>
    </row>
    <row r="2138" spans="1:21" x14ac:dyDescent="0.3">
      <c r="A2138" t="s">
        <v>227</v>
      </c>
      <c r="B2138">
        <v>22.3</v>
      </c>
      <c r="C2138">
        <v>4.8899999999999997</v>
      </c>
      <c r="D2138" t="s">
        <v>2381</v>
      </c>
      <c r="E2138" t="s">
        <v>2380</v>
      </c>
      <c r="F2138" t="s">
        <v>2380</v>
      </c>
      <c r="G2138">
        <v>0</v>
      </c>
      <c r="H2138" t="s">
        <v>2380</v>
      </c>
      <c r="L2138" t="s">
        <v>227</v>
      </c>
      <c r="M2138" t="str">
        <f t="shared" si="132"/>
        <v>Yes</v>
      </c>
      <c r="N2138" t="str">
        <f t="shared" si="133"/>
        <v>No</v>
      </c>
      <c r="O2138">
        <v>22.3</v>
      </c>
      <c r="P2138" t="str">
        <f t="shared" si="134"/>
        <v>Normal Weight</v>
      </c>
      <c r="Q2138">
        <v>4.8899999999999997</v>
      </c>
      <c r="R2138" t="str">
        <f t="shared" si="135"/>
        <v>Normal</v>
      </c>
      <c r="S2138" t="s">
        <v>2380</v>
      </c>
      <c r="T2138" t="s">
        <v>2380</v>
      </c>
      <c r="U2138">
        <v>0</v>
      </c>
    </row>
    <row r="2139" spans="1:21" x14ac:dyDescent="0.3">
      <c r="A2139" t="s">
        <v>226</v>
      </c>
      <c r="B2139">
        <v>26.03</v>
      </c>
      <c r="C2139">
        <v>5.81</v>
      </c>
      <c r="D2139" t="s">
        <v>2381</v>
      </c>
      <c r="E2139" t="s">
        <v>2380</v>
      </c>
      <c r="F2139" t="s">
        <v>2380</v>
      </c>
      <c r="G2139">
        <v>0</v>
      </c>
      <c r="H2139" t="s">
        <v>2380</v>
      </c>
      <c r="L2139" t="s">
        <v>226</v>
      </c>
      <c r="M2139" t="str">
        <f t="shared" si="132"/>
        <v>Yes</v>
      </c>
      <c r="N2139" t="str">
        <f t="shared" si="133"/>
        <v>No</v>
      </c>
      <c r="O2139">
        <v>26.03</v>
      </c>
      <c r="P2139" t="str">
        <f t="shared" si="134"/>
        <v>Over Weight</v>
      </c>
      <c r="Q2139">
        <v>5.81</v>
      </c>
      <c r="R2139" t="str">
        <f t="shared" si="135"/>
        <v>Prediabetes</v>
      </c>
      <c r="S2139" t="s">
        <v>2380</v>
      </c>
      <c r="T2139" t="s">
        <v>2380</v>
      </c>
      <c r="U2139">
        <v>0</v>
      </c>
    </row>
    <row r="2140" spans="1:21" x14ac:dyDescent="0.3">
      <c r="A2140" t="s">
        <v>225</v>
      </c>
      <c r="B2140">
        <v>27.74</v>
      </c>
      <c r="C2140">
        <v>4.29</v>
      </c>
      <c r="D2140" t="s">
        <v>2380</v>
      </c>
      <c r="E2140" t="s">
        <v>2381</v>
      </c>
      <c r="F2140" t="s">
        <v>2380</v>
      </c>
      <c r="G2140">
        <v>1</v>
      </c>
      <c r="H2140" t="s">
        <v>2380</v>
      </c>
      <c r="L2140" t="s">
        <v>225</v>
      </c>
      <c r="M2140" t="str">
        <f t="shared" si="132"/>
        <v>No</v>
      </c>
      <c r="N2140" t="str">
        <f t="shared" si="133"/>
        <v>No</v>
      </c>
      <c r="O2140">
        <v>27.74</v>
      </c>
      <c r="P2140" t="str">
        <f t="shared" si="134"/>
        <v>Over Weight</v>
      </c>
      <c r="Q2140">
        <v>4.29</v>
      </c>
      <c r="R2140" t="str">
        <f t="shared" si="135"/>
        <v>Normal</v>
      </c>
      <c r="S2140" t="s">
        <v>2381</v>
      </c>
      <c r="T2140" t="s">
        <v>2380</v>
      </c>
      <c r="U2140">
        <v>1</v>
      </c>
    </row>
    <row r="2141" spans="1:21" x14ac:dyDescent="0.3">
      <c r="A2141" t="s">
        <v>224</v>
      </c>
      <c r="B2141">
        <v>32.11</v>
      </c>
      <c r="C2141">
        <v>4.03</v>
      </c>
      <c r="D2141" t="s">
        <v>2381</v>
      </c>
      <c r="E2141" t="s">
        <v>2381</v>
      </c>
      <c r="F2141" t="s">
        <v>2380</v>
      </c>
      <c r="G2141">
        <v>2</v>
      </c>
      <c r="H2141" t="s">
        <v>2380</v>
      </c>
      <c r="L2141" t="s">
        <v>224</v>
      </c>
      <c r="M2141" t="str">
        <f t="shared" si="132"/>
        <v>Yes</v>
      </c>
      <c r="N2141" t="str">
        <f t="shared" si="133"/>
        <v>No</v>
      </c>
      <c r="O2141">
        <v>32.11</v>
      </c>
      <c r="P2141" t="str">
        <f t="shared" si="134"/>
        <v>Obesity</v>
      </c>
      <c r="Q2141">
        <v>4.03</v>
      </c>
      <c r="R2141" t="str">
        <f t="shared" si="135"/>
        <v>Normal</v>
      </c>
      <c r="S2141" t="s">
        <v>2381</v>
      </c>
      <c r="T2141" t="s">
        <v>2380</v>
      </c>
      <c r="U2141">
        <v>2</v>
      </c>
    </row>
    <row r="2142" spans="1:21" x14ac:dyDescent="0.3">
      <c r="A2142" t="s">
        <v>223</v>
      </c>
      <c r="B2142">
        <v>25.175000000000001</v>
      </c>
      <c r="C2142">
        <v>6.29</v>
      </c>
      <c r="D2142" t="s">
        <v>2381</v>
      </c>
      <c r="E2142" t="s">
        <v>2381</v>
      </c>
      <c r="F2142" t="s">
        <v>2380</v>
      </c>
      <c r="G2142">
        <v>2</v>
      </c>
      <c r="H2142" t="s">
        <v>2380</v>
      </c>
      <c r="L2142" t="s">
        <v>223</v>
      </c>
      <c r="M2142" t="str">
        <f t="shared" si="132"/>
        <v>Yes</v>
      </c>
      <c r="N2142" t="str">
        <f t="shared" si="133"/>
        <v>No</v>
      </c>
      <c r="O2142">
        <v>25.175000000000001</v>
      </c>
      <c r="P2142" t="str">
        <f t="shared" si="134"/>
        <v>Over Weight</v>
      </c>
      <c r="Q2142">
        <v>6.29</v>
      </c>
      <c r="R2142" t="str">
        <f t="shared" si="135"/>
        <v>Prediabetes</v>
      </c>
      <c r="S2142" t="s">
        <v>2381</v>
      </c>
      <c r="T2142" t="s">
        <v>2380</v>
      </c>
      <c r="U2142">
        <v>2</v>
      </c>
    </row>
    <row r="2143" spans="1:21" x14ac:dyDescent="0.3">
      <c r="A2143" t="s">
        <v>222</v>
      </c>
      <c r="B2143">
        <v>39.49</v>
      </c>
      <c r="C2143">
        <v>4.4800000000000004</v>
      </c>
      <c r="D2143" t="s">
        <v>2381</v>
      </c>
      <c r="E2143" t="s">
        <v>2380</v>
      </c>
      <c r="F2143" t="s">
        <v>2380</v>
      </c>
      <c r="G2143">
        <v>0</v>
      </c>
      <c r="H2143" t="s">
        <v>2380</v>
      </c>
      <c r="L2143" t="s">
        <v>222</v>
      </c>
      <c r="M2143" t="str">
        <f t="shared" si="132"/>
        <v>Yes</v>
      </c>
      <c r="N2143" t="str">
        <f t="shared" si="133"/>
        <v>No</v>
      </c>
      <c r="O2143">
        <v>39.49</v>
      </c>
      <c r="P2143" t="str">
        <f t="shared" si="134"/>
        <v>Obesity</v>
      </c>
      <c r="Q2143">
        <v>4.4800000000000004</v>
      </c>
      <c r="R2143" t="str">
        <f t="shared" si="135"/>
        <v>Normal</v>
      </c>
      <c r="S2143" t="s">
        <v>2380</v>
      </c>
      <c r="T2143" t="s">
        <v>2380</v>
      </c>
      <c r="U2143">
        <v>0</v>
      </c>
    </row>
    <row r="2144" spans="1:21" x14ac:dyDescent="0.3">
      <c r="A2144" t="s">
        <v>221</v>
      </c>
      <c r="B2144">
        <v>34.869999999999997</v>
      </c>
      <c r="C2144">
        <v>5.51</v>
      </c>
      <c r="D2144" t="s">
        <v>2381</v>
      </c>
      <c r="E2144" t="s">
        <v>2380</v>
      </c>
      <c r="F2144" t="s">
        <v>2380</v>
      </c>
      <c r="G2144">
        <v>0</v>
      </c>
      <c r="H2144" t="s">
        <v>2380</v>
      </c>
      <c r="L2144" t="s">
        <v>221</v>
      </c>
      <c r="M2144" t="str">
        <f t="shared" si="132"/>
        <v>Yes</v>
      </c>
      <c r="N2144" t="str">
        <f t="shared" si="133"/>
        <v>No</v>
      </c>
      <c r="O2144">
        <v>34.869999999999997</v>
      </c>
      <c r="P2144" t="str">
        <f t="shared" si="134"/>
        <v>Obesity</v>
      </c>
      <c r="Q2144">
        <v>5.51</v>
      </c>
      <c r="R2144" t="str">
        <f t="shared" si="135"/>
        <v>Normal</v>
      </c>
      <c r="S2144" t="s">
        <v>2380</v>
      </c>
      <c r="T2144" t="s">
        <v>2380</v>
      </c>
      <c r="U2144">
        <v>0</v>
      </c>
    </row>
    <row r="2145" spans="1:21" x14ac:dyDescent="0.3">
      <c r="A2145" t="s">
        <v>220</v>
      </c>
      <c r="B2145">
        <v>34.6</v>
      </c>
      <c r="C2145">
        <v>4.5</v>
      </c>
      <c r="D2145" t="s">
        <v>2381</v>
      </c>
      <c r="E2145" t="s">
        <v>2380</v>
      </c>
      <c r="F2145" t="s">
        <v>2380</v>
      </c>
      <c r="G2145">
        <v>0</v>
      </c>
      <c r="H2145" t="s">
        <v>2380</v>
      </c>
      <c r="L2145" t="s">
        <v>220</v>
      </c>
      <c r="M2145" t="str">
        <f t="shared" si="132"/>
        <v>Yes</v>
      </c>
      <c r="N2145" t="str">
        <f t="shared" si="133"/>
        <v>No</v>
      </c>
      <c r="O2145">
        <v>34.6</v>
      </c>
      <c r="P2145" t="str">
        <f t="shared" si="134"/>
        <v>Obesity</v>
      </c>
      <c r="Q2145">
        <v>4.5</v>
      </c>
      <c r="R2145" t="str">
        <f t="shared" si="135"/>
        <v>Normal</v>
      </c>
      <c r="S2145" t="s">
        <v>2380</v>
      </c>
      <c r="T2145" t="s">
        <v>2380</v>
      </c>
      <c r="U2145">
        <v>0</v>
      </c>
    </row>
    <row r="2146" spans="1:21" x14ac:dyDescent="0.3">
      <c r="A2146" t="s">
        <v>219</v>
      </c>
      <c r="B2146">
        <v>25.8</v>
      </c>
      <c r="C2146">
        <v>6.29</v>
      </c>
      <c r="D2146" t="s">
        <v>2381</v>
      </c>
      <c r="E2146" t="s">
        <v>2380</v>
      </c>
      <c r="F2146" t="s">
        <v>2380</v>
      </c>
      <c r="G2146">
        <v>0</v>
      </c>
      <c r="H2146" t="s">
        <v>2380</v>
      </c>
      <c r="L2146" t="s">
        <v>219</v>
      </c>
      <c r="M2146" t="str">
        <f t="shared" si="132"/>
        <v>Yes</v>
      </c>
      <c r="N2146" t="str">
        <f t="shared" si="133"/>
        <v>No</v>
      </c>
      <c r="O2146">
        <v>25.8</v>
      </c>
      <c r="P2146" t="str">
        <f t="shared" si="134"/>
        <v>Over Weight</v>
      </c>
      <c r="Q2146">
        <v>6.29</v>
      </c>
      <c r="R2146" t="str">
        <f t="shared" si="135"/>
        <v>Prediabetes</v>
      </c>
      <c r="S2146" t="s">
        <v>2380</v>
      </c>
      <c r="T2146" t="s">
        <v>2380</v>
      </c>
      <c r="U2146">
        <v>0</v>
      </c>
    </row>
    <row r="2147" spans="1:21" x14ac:dyDescent="0.3">
      <c r="A2147" t="s">
        <v>218</v>
      </c>
      <c r="B2147">
        <v>35.86</v>
      </c>
      <c r="C2147">
        <v>4.33</v>
      </c>
      <c r="D2147" t="s">
        <v>2380</v>
      </c>
      <c r="E2147" t="s">
        <v>2380</v>
      </c>
      <c r="F2147" t="s">
        <v>2380</v>
      </c>
      <c r="G2147">
        <v>1</v>
      </c>
      <c r="H2147" t="s">
        <v>2380</v>
      </c>
      <c r="L2147" t="s">
        <v>218</v>
      </c>
      <c r="M2147" t="str">
        <f t="shared" si="132"/>
        <v>No</v>
      </c>
      <c r="N2147" t="str">
        <f t="shared" si="133"/>
        <v>No</v>
      </c>
      <c r="O2147">
        <v>35.86</v>
      </c>
      <c r="P2147" t="str">
        <f t="shared" si="134"/>
        <v>Obesity</v>
      </c>
      <c r="Q2147">
        <v>4.33</v>
      </c>
      <c r="R2147" t="str">
        <f t="shared" si="135"/>
        <v>Normal</v>
      </c>
      <c r="S2147" t="s">
        <v>2380</v>
      </c>
      <c r="T2147" t="s">
        <v>2380</v>
      </c>
      <c r="U2147">
        <v>1</v>
      </c>
    </row>
    <row r="2148" spans="1:21" x14ac:dyDescent="0.3">
      <c r="A2148" t="s">
        <v>217</v>
      </c>
      <c r="B2148">
        <v>40.47</v>
      </c>
      <c r="C2148">
        <v>11.15</v>
      </c>
      <c r="D2148" t="s">
        <v>2380</v>
      </c>
      <c r="E2148" t="s">
        <v>2380</v>
      </c>
      <c r="F2148" t="s">
        <v>2380</v>
      </c>
      <c r="G2148">
        <v>0</v>
      </c>
      <c r="H2148" t="s">
        <v>2380</v>
      </c>
      <c r="L2148" t="s">
        <v>217</v>
      </c>
      <c r="M2148" t="str">
        <f t="shared" si="132"/>
        <v>No</v>
      </c>
      <c r="N2148" t="str">
        <f t="shared" si="133"/>
        <v>No</v>
      </c>
      <c r="O2148">
        <v>40.47</v>
      </c>
      <c r="P2148" t="str">
        <f t="shared" si="134"/>
        <v>Obesity</v>
      </c>
      <c r="Q2148">
        <v>11.15</v>
      </c>
      <c r="R2148" t="str">
        <f t="shared" si="135"/>
        <v>Diabetes</v>
      </c>
      <c r="S2148" t="s">
        <v>2380</v>
      </c>
      <c r="T2148" t="s">
        <v>2380</v>
      </c>
      <c r="U2148">
        <v>0</v>
      </c>
    </row>
    <row r="2149" spans="1:21" x14ac:dyDescent="0.3">
      <c r="A2149" t="s">
        <v>216</v>
      </c>
      <c r="B2149">
        <v>32.01</v>
      </c>
      <c r="C2149">
        <v>6.45</v>
      </c>
      <c r="D2149" t="s">
        <v>2380</v>
      </c>
      <c r="E2149" t="s">
        <v>2380</v>
      </c>
      <c r="F2149" t="s">
        <v>2380</v>
      </c>
      <c r="G2149">
        <v>1</v>
      </c>
      <c r="H2149" t="s">
        <v>2380</v>
      </c>
      <c r="L2149" t="s">
        <v>216</v>
      </c>
      <c r="M2149" t="str">
        <f t="shared" si="132"/>
        <v>No</v>
      </c>
      <c r="N2149" t="str">
        <f t="shared" si="133"/>
        <v>No</v>
      </c>
      <c r="O2149">
        <v>32.01</v>
      </c>
      <c r="P2149" t="str">
        <f t="shared" si="134"/>
        <v>Obesity</v>
      </c>
      <c r="Q2149">
        <v>6.45</v>
      </c>
      <c r="R2149" t="str">
        <f t="shared" si="135"/>
        <v>Prediabetes</v>
      </c>
      <c r="S2149" t="s">
        <v>2380</v>
      </c>
      <c r="T2149" t="s">
        <v>2380</v>
      </c>
      <c r="U2149">
        <v>1</v>
      </c>
    </row>
    <row r="2150" spans="1:21" x14ac:dyDescent="0.3">
      <c r="A2150" t="s">
        <v>215</v>
      </c>
      <c r="B2150">
        <v>33</v>
      </c>
      <c r="C2150">
        <v>9.27</v>
      </c>
      <c r="D2150" t="s">
        <v>2380</v>
      </c>
      <c r="E2150" t="s">
        <v>2380</v>
      </c>
      <c r="F2150" t="s">
        <v>2380</v>
      </c>
      <c r="G2150">
        <v>0</v>
      </c>
      <c r="H2150" t="s">
        <v>2380</v>
      </c>
      <c r="L2150" t="s">
        <v>215</v>
      </c>
      <c r="M2150" t="str">
        <f t="shared" si="132"/>
        <v>No</v>
      </c>
      <c r="N2150" t="str">
        <f t="shared" si="133"/>
        <v>No</v>
      </c>
      <c r="O2150">
        <v>33</v>
      </c>
      <c r="P2150" t="str">
        <f t="shared" si="134"/>
        <v>Obesity</v>
      </c>
      <c r="Q2150">
        <v>9.27</v>
      </c>
      <c r="R2150" t="str">
        <f t="shared" si="135"/>
        <v>Diabetes</v>
      </c>
      <c r="S2150" t="s">
        <v>2380</v>
      </c>
      <c r="T2150" t="s">
        <v>2380</v>
      </c>
      <c r="U2150">
        <v>0</v>
      </c>
    </row>
    <row r="2151" spans="1:21" x14ac:dyDescent="0.3">
      <c r="A2151" t="s">
        <v>214</v>
      </c>
      <c r="B2151">
        <v>29.3</v>
      </c>
      <c r="C2151">
        <v>6.15</v>
      </c>
      <c r="D2151" t="s">
        <v>2380</v>
      </c>
      <c r="E2151" t="s">
        <v>2380</v>
      </c>
      <c r="F2151" t="s">
        <v>2380</v>
      </c>
      <c r="G2151">
        <v>1</v>
      </c>
      <c r="H2151" t="s">
        <v>2380</v>
      </c>
      <c r="L2151" t="s">
        <v>214</v>
      </c>
      <c r="M2151" t="str">
        <f t="shared" si="132"/>
        <v>No</v>
      </c>
      <c r="N2151" t="str">
        <f t="shared" si="133"/>
        <v>No</v>
      </c>
      <c r="O2151">
        <v>29.3</v>
      </c>
      <c r="P2151" t="str">
        <f t="shared" si="134"/>
        <v>Over Weight</v>
      </c>
      <c r="Q2151">
        <v>6.15</v>
      </c>
      <c r="R2151" t="str">
        <f t="shared" si="135"/>
        <v>Prediabetes</v>
      </c>
      <c r="S2151" t="s">
        <v>2380</v>
      </c>
      <c r="T2151" t="s">
        <v>2380</v>
      </c>
      <c r="U2151">
        <v>1</v>
      </c>
    </row>
    <row r="2152" spans="1:21" x14ac:dyDescent="0.3">
      <c r="A2152" t="s">
        <v>213</v>
      </c>
      <c r="B2152">
        <v>25.8</v>
      </c>
      <c r="C2152">
        <v>4.13</v>
      </c>
      <c r="D2152" t="s">
        <v>2380</v>
      </c>
      <c r="E2152" t="s">
        <v>2380</v>
      </c>
      <c r="F2152" t="s">
        <v>2380</v>
      </c>
      <c r="G2152">
        <v>1</v>
      </c>
      <c r="H2152" t="s">
        <v>2380</v>
      </c>
      <c r="L2152" t="s">
        <v>213</v>
      </c>
      <c r="M2152" t="str">
        <f t="shared" si="132"/>
        <v>No</v>
      </c>
      <c r="N2152" t="str">
        <f t="shared" si="133"/>
        <v>No</v>
      </c>
      <c r="O2152">
        <v>25.8</v>
      </c>
      <c r="P2152" t="str">
        <f t="shared" si="134"/>
        <v>Over Weight</v>
      </c>
      <c r="Q2152">
        <v>4.13</v>
      </c>
      <c r="R2152" t="str">
        <f t="shared" si="135"/>
        <v>Normal</v>
      </c>
      <c r="S2152" t="s">
        <v>2380</v>
      </c>
      <c r="T2152" t="s">
        <v>2380</v>
      </c>
      <c r="U2152">
        <v>1</v>
      </c>
    </row>
    <row r="2153" spans="1:21" x14ac:dyDescent="0.3">
      <c r="A2153" t="s">
        <v>212</v>
      </c>
      <c r="B2153">
        <v>23.4</v>
      </c>
      <c r="C2153">
        <v>4.24</v>
      </c>
      <c r="D2153" t="s">
        <v>2380</v>
      </c>
      <c r="E2153" t="s">
        <v>2380</v>
      </c>
      <c r="F2153" t="s">
        <v>2380</v>
      </c>
      <c r="G2153">
        <v>1</v>
      </c>
      <c r="H2153" t="s">
        <v>2380</v>
      </c>
      <c r="L2153" t="s">
        <v>212</v>
      </c>
      <c r="M2153" t="str">
        <f t="shared" si="132"/>
        <v>No</v>
      </c>
      <c r="N2153" t="str">
        <f t="shared" si="133"/>
        <v>No</v>
      </c>
      <c r="O2153">
        <v>23.4</v>
      </c>
      <c r="P2153" t="str">
        <f t="shared" si="134"/>
        <v>Normal Weight</v>
      </c>
      <c r="Q2153">
        <v>4.24</v>
      </c>
      <c r="R2153" t="str">
        <f t="shared" si="135"/>
        <v>Normal</v>
      </c>
      <c r="S2153" t="s">
        <v>2380</v>
      </c>
      <c r="T2153" t="s">
        <v>2380</v>
      </c>
      <c r="U2153">
        <v>1</v>
      </c>
    </row>
    <row r="2154" spans="1:21" x14ac:dyDescent="0.3">
      <c r="A2154" t="s">
        <v>211</v>
      </c>
      <c r="B2154">
        <v>27.93</v>
      </c>
      <c r="C2154">
        <v>9.8800000000000008</v>
      </c>
      <c r="D2154" t="s">
        <v>2380</v>
      </c>
      <c r="E2154" t="s">
        <v>2380</v>
      </c>
      <c r="F2154" t="s">
        <v>2380</v>
      </c>
      <c r="G2154">
        <v>0</v>
      </c>
      <c r="H2154" t="s">
        <v>2380</v>
      </c>
      <c r="L2154" t="s">
        <v>211</v>
      </c>
      <c r="M2154" t="str">
        <f t="shared" si="132"/>
        <v>No</v>
      </c>
      <c r="N2154" t="str">
        <f t="shared" si="133"/>
        <v>No</v>
      </c>
      <c r="O2154">
        <v>27.93</v>
      </c>
      <c r="P2154" t="str">
        <f t="shared" si="134"/>
        <v>Over Weight</v>
      </c>
      <c r="Q2154">
        <v>9.8800000000000008</v>
      </c>
      <c r="R2154" t="str">
        <f t="shared" si="135"/>
        <v>Diabetes</v>
      </c>
      <c r="S2154" t="s">
        <v>2380</v>
      </c>
      <c r="T2154" t="s">
        <v>2380</v>
      </c>
      <c r="U2154">
        <v>0</v>
      </c>
    </row>
    <row r="2155" spans="1:21" x14ac:dyDescent="0.3">
      <c r="A2155" t="s">
        <v>210</v>
      </c>
      <c r="B2155">
        <v>22</v>
      </c>
      <c r="C2155">
        <v>9.5</v>
      </c>
      <c r="D2155" t="s">
        <v>2380</v>
      </c>
      <c r="E2155" t="s">
        <v>2380</v>
      </c>
      <c r="F2155" t="s">
        <v>2380</v>
      </c>
      <c r="G2155">
        <v>0</v>
      </c>
      <c r="H2155" t="s">
        <v>2380</v>
      </c>
      <c r="L2155" t="s">
        <v>210</v>
      </c>
      <c r="M2155" t="str">
        <f t="shared" si="132"/>
        <v>No</v>
      </c>
      <c r="N2155" t="str">
        <f t="shared" si="133"/>
        <v>No</v>
      </c>
      <c r="O2155">
        <v>22</v>
      </c>
      <c r="P2155" t="str">
        <f t="shared" si="134"/>
        <v>Normal Weight</v>
      </c>
      <c r="Q2155">
        <v>9.5</v>
      </c>
      <c r="R2155" t="str">
        <f t="shared" si="135"/>
        <v>Diabetes</v>
      </c>
      <c r="S2155" t="s">
        <v>2380</v>
      </c>
      <c r="T2155" t="s">
        <v>2380</v>
      </c>
      <c r="U2155">
        <v>0</v>
      </c>
    </row>
    <row r="2156" spans="1:21" x14ac:dyDescent="0.3">
      <c r="A2156" t="s">
        <v>209</v>
      </c>
      <c r="B2156">
        <v>36.86</v>
      </c>
      <c r="C2156">
        <v>4.97</v>
      </c>
      <c r="D2156" t="s">
        <v>2381</v>
      </c>
      <c r="E2156" t="s">
        <v>2380</v>
      </c>
      <c r="F2156" t="s">
        <v>2380</v>
      </c>
      <c r="G2156">
        <v>0</v>
      </c>
      <c r="H2156" t="s">
        <v>2380</v>
      </c>
      <c r="L2156" t="s">
        <v>209</v>
      </c>
      <c r="M2156" t="str">
        <f t="shared" si="132"/>
        <v>Yes</v>
      </c>
      <c r="N2156" t="str">
        <f t="shared" si="133"/>
        <v>No</v>
      </c>
      <c r="O2156">
        <v>36.86</v>
      </c>
      <c r="P2156" t="str">
        <f t="shared" si="134"/>
        <v>Obesity</v>
      </c>
      <c r="Q2156">
        <v>4.97</v>
      </c>
      <c r="R2156" t="str">
        <f t="shared" si="135"/>
        <v>Normal</v>
      </c>
      <c r="S2156" t="s">
        <v>2380</v>
      </c>
      <c r="T2156" t="s">
        <v>2380</v>
      </c>
      <c r="U2156">
        <v>0</v>
      </c>
    </row>
    <row r="2157" spans="1:21" x14ac:dyDescent="0.3">
      <c r="A2157" t="s">
        <v>208</v>
      </c>
      <c r="B2157">
        <v>31.254999999999999</v>
      </c>
      <c r="C2157">
        <v>5.49</v>
      </c>
      <c r="D2157" t="s">
        <v>2381</v>
      </c>
      <c r="E2157" t="s">
        <v>2380</v>
      </c>
      <c r="F2157" t="s">
        <v>2380</v>
      </c>
      <c r="G2157">
        <v>0</v>
      </c>
      <c r="H2157" t="s">
        <v>2380</v>
      </c>
      <c r="L2157" t="s">
        <v>208</v>
      </c>
      <c r="M2157" t="str">
        <f t="shared" si="132"/>
        <v>Yes</v>
      </c>
      <c r="N2157" t="str">
        <f t="shared" si="133"/>
        <v>No</v>
      </c>
      <c r="O2157">
        <v>31.254999999999999</v>
      </c>
      <c r="P2157" t="str">
        <f t="shared" si="134"/>
        <v>Obesity</v>
      </c>
      <c r="Q2157">
        <v>5.49</v>
      </c>
      <c r="R2157" t="str">
        <f t="shared" si="135"/>
        <v>Normal</v>
      </c>
      <c r="S2157" t="s">
        <v>2380</v>
      </c>
      <c r="T2157" t="s">
        <v>2380</v>
      </c>
      <c r="U2157">
        <v>0</v>
      </c>
    </row>
    <row r="2158" spans="1:21" x14ac:dyDescent="0.3">
      <c r="A2158" t="s">
        <v>207</v>
      </c>
      <c r="B2158">
        <v>23.06</v>
      </c>
      <c r="C2158">
        <v>4.47</v>
      </c>
      <c r="D2158" t="s">
        <v>2380</v>
      </c>
      <c r="E2158" t="s">
        <v>2380</v>
      </c>
      <c r="F2158" t="s">
        <v>2380</v>
      </c>
      <c r="G2158">
        <v>0</v>
      </c>
      <c r="H2158" t="s">
        <v>2380</v>
      </c>
      <c r="L2158" t="s">
        <v>207</v>
      </c>
      <c r="M2158" t="str">
        <f t="shared" si="132"/>
        <v>No</v>
      </c>
      <c r="N2158" t="str">
        <f t="shared" si="133"/>
        <v>No</v>
      </c>
      <c r="O2158">
        <v>23.06</v>
      </c>
      <c r="P2158" t="str">
        <f t="shared" si="134"/>
        <v>Normal Weight</v>
      </c>
      <c r="Q2158">
        <v>4.47</v>
      </c>
      <c r="R2158" t="str">
        <f t="shared" si="135"/>
        <v>Normal</v>
      </c>
      <c r="S2158" t="s">
        <v>2380</v>
      </c>
      <c r="T2158" t="s">
        <v>2380</v>
      </c>
      <c r="U2158">
        <v>0</v>
      </c>
    </row>
    <row r="2159" spans="1:21" x14ac:dyDescent="0.3">
      <c r="A2159" t="s">
        <v>206</v>
      </c>
      <c r="B2159">
        <v>28.975000000000001</v>
      </c>
      <c r="C2159">
        <v>4.34</v>
      </c>
      <c r="D2159" t="s">
        <v>2381</v>
      </c>
      <c r="E2159" t="s">
        <v>2380</v>
      </c>
      <c r="F2159" t="s">
        <v>2380</v>
      </c>
      <c r="G2159">
        <v>0</v>
      </c>
      <c r="H2159" t="s">
        <v>2380</v>
      </c>
      <c r="L2159" t="s">
        <v>206</v>
      </c>
      <c r="M2159" t="str">
        <f t="shared" si="132"/>
        <v>Yes</v>
      </c>
      <c r="N2159" t="str">
        <f t="shared" si="133"/>
        <v>No</v>
      </c>
      <c r="O2159">
        <v>28.975000000000001</v>
      </c>
      <c r="P2159" t="str">
        <f t="shared" si="134"/>
        <v>Over Weight</v>
      </c>
      <c r="Q2159">
        <v>4.34</v>
      </c>
      <c r="R2159" t="str">
        <f t="shared" si="135"/>
        <v>Normal</v>
      </c>
      <c r="S2159" t="s">
        <v>2380</v>
      </c>
      <c r="T2159" t="s">
        <v>2380</v>
      </c>
      <c r="U2159">
        <v>0</v>
      </c>
    </row>
    <row r="2160" spans="1:21" x14ac:dyDescent="0.3">
      <c r="A2160" t="s">
        <v>205</v>
      </c>
      <c r="B2160">
        <v>33.299999999999997</v>
      </c>
      <c r="C2160">
        <v>9.49</v>
      </c>
      <c r="D2160" t="s">
        <v>2380</v>
      </c>
      <c r="E2160" t="s">
        <v>2380</v>
      </c>
      <c r="F2160" t="s">
        <v>2380</v>
      </c>
      <c r="G2160">
        <v>0</v>
      </c>
      <c r="H2160" t="s">
        <v>2380</v>
      </c>
      <c r="L2160" t="s">
        <v>205</v>
      </c>
      <c r="M2160" t="str">
        <f t="shared" si="132"/>
        <v>No</v>
      </c>
      <c r="N2160" t="str">
        <f t="shared" si="133"/>
        <v>No</v>
      </c>
      <c r="O2160">
        <v>33.299999999999997</v>
      </c>
      <c r="P2160" t="str">
        <f t="shared" si="134"/>
        <v>Obesity</v>
      </c>
      <c r="Q2160">
        <v>9.49</v>
      </c>
      <c r="R2160" t="str">
        <f t="shared" si="135"/>
        <v>Diabetes</v>
      </c>
      <c r="S2160" t="s">
        <v>2380</v>
      </c>
      <c r="T2160" t="s">
        <v>2380</v>
      </c>
      <c r="U2160">
        <v>0</v>
      </c>
    </row>
    <row r="2161" spans="1:21" x14ac:dyDescent="0.3">
      <c r="A2161" t="s">
        <v>204</v>
      </c>
      <c r="B2161">
        <v>33</v>
      </c>
      <c r="C2161">
        <v>10.16</v>
      </c>
      <c r="D2161" t="s">
        <v>2380</v>
      </c>
      <c r="E2161" t="s">
        <v>2380</v>
      </c>
      <c r="F2161" t="s">
        <v>2380</v>
      </c>
      <c r="G2161">
        <v>0</v>
      </c>
      <c r="H2161" t="s">
        <v>2380</v>
      </c>
      <c r="L2161" t="s">
        <v>204</v>
      </c>
      <c r="M2161" t="str">
        <f t="shared" si="132"/>
        <v>No</v>
      </c>
      <c r="N2161" t="str">
        <f t="shared" si="133"/>
        <v>No</v>
      </c>
      <c r="O2161">
        <v>33</v>
      </c>
      <c r="P2161" t="str">
        <f t="shared" si="134"/>
        <v>Obesity</v>
      </c>
      <c r="Q2161">
        <v>10.16</v>
      </c>
      <c r="R2161" t="str">
        <f t="shared" si="135"/>
        <v>Diabetes</v>
      </c>
      <c r="S2161" t="s">
        <v>2380</v>
      </c>
      <c r="T2161" t="s">
        <v>2380</v>
      </c>
      <c r="U2161">
        <v>0</v>
      </c>
    </row>
    <row r="2162" spans="1:21" x14ac:dyDescent="0.3">
      <c r="A2162" t="s">
        <v>203</v>
      </c>
      <c r="B2162">
        <v>31.46</v>
      </c>
      <c r="C2162">
        <v>11.19</v>
      </c>
      <c r="D2162" t="s">
        <v>2380</v>
      </c>
      <c r="E2162" t="s">
        <v>2380</v>
      </c>
      <c r="F2162" t="s">
        <v>2380</v>
      </c>
      <c r="G2162">
        <v>0</v>
      </c>
      <c r="H2162" t="s">
        <v>2380</v>
      </c>
      <c r="L2162" t="s">
        <v>203</v>
      </c>
      <c r="M2162" t="str">
        <f t="shared" si="132"/>
        <v>No</v>
      </c>
      <c r="N2162" t="str">
        <f t="shared" si="133"/>
        <v>No</v>
      </c>
      <c r="O2162">
        <v>31.46</v>
      </c>
      <c r="P2162" t="str">
        <f t="shared" si="134"/>
        <v>Obesity</v>
      </c>
      <c r="Q2162">
        <v>11.19</v>
      </c>
      <c r="R2162" t="str">
        <f t="shared" si="135"/>
        <v>Diabetes</v>
      </c>
      <c r="S2162" t="s">
        <v>2380</v>
      </c>
      <c r="T2162" t="s">
        <v>2380</v>
      </c>
      <c r="U2162">
        <v>0</v>
      </c>
    </row>
    <row r="2163" spans="1:21" x14ac:dyDescent="0.3">
      <c r="A2163" t="s">
        <v>202</v>
      </c>
      <c r="B2163">
        <v>29.6</v>
      </c>
      <c r="C2163">
        <v>11.03</v>
      </c>
      <c r="D2163" t="s">
        <v>2380</v>
      </c>
      <c r="E2163" t="s">
        <v>2380</v>
      </c>
      <c r="F2163" t="s">
        <v>2380</v>
      </c>
      <c r="G2163">
        <v>0</v>
      </c>
      <c r="H2163" t="s">
        <v>2380</v>
      </c>
      <c r="L2163" t="s">
        <v>202</v>
      </c>
      <c r="M2163" t="str">
        <f t="shared" si="132"/>
        <v>No</v>
      </c>
      <c r="N2163" t="str">
        <f t="shared" si="133"/>
        <v>No</v>
      </c>
      <c r="O2163">
        <v>29.6</v>
      </c>
      <c r="P2163" t="str">
        <f t="shared" si="134"/>
        <v>Over Weight</v>
      </c>
      <c r="Q2163">
        <v>11.03</v>
      </c>
      <c r="R2163" t="str">
        <f t="shared" si="135"/>
        <v>Diabetes</v>
      </c>
      <c r="S2163" t="s">
        <v>2380</v>
      </c>
      <c r="T2163" t="s">
        <v>2380</v>
      </c>
      <c r="U2163">
        <v>0</v>
      </c>
    </row>
    <row r="2164" spans="1:21" x14ac:dyDescent="0.3">
      <c r="A2164" t="s">
        <v>201</v>
      </c>
      <c r="B2164">
        <v>22.05</v>
      </c>
      <c r="C2164">
        <v>4.43</v>
      </c>
      <c r="D2164" t="s">
        <v>2381</v>
      </c>
      <c r="E2164" t="s">
        <v>2380</v>
      </c>
      <c r="F2164" t="s">
        <v>2380</v>
      </c>
      <c r="G2164">
        <v>0</v>
      </c>
      <c r="H2164" t="s">
        <v>2380</v>
      </c>
      <c r="L2164" t="s">
        <v>201</v>
      </c>
      <c r="M2164" t="str">
        <f t="shared" si="132"/>
        <v>Yes</v>
      </c>
      <c r="N2164" t="str">
        <f t="shared" si="133"/>
        <v>No</v>
      </c>
      <c r="O2164">
        <v>22.05</v>
      </c>
      <c r="P2164" t="str">
        <f t="shared" si="134"/>
        <v>Normal Weight</v>
      </c>
      <c r="Q2164">
        <v>4.43</v>
      </c>
      <c r="R2164" t="str">
        <f t="shared" si="135"/>
        <v>Normal</v>
      </c>
      <c r="S2164" t="s">
        <v>2380</v>
      </c>
      <c r="T2164" t="s">
        <v>2380</v>
      </c>
      <c r="U2164">
        <v>0</v>
      </c>
    </row>
    <row r="2165" spans="1:21" x14ac:dyDescent="0.3">
      <c r="A2165" t="s">
        <v>199</v>
      </c>
      <c r="B2165">
        <v>27.06</v>
      </c>
      <c r="C2165">
        <v>6.14</v>
      </c>
      <c r="D2165" t="s">
        <v>2380</v>
      </c>
      <c r="E2165" t="s">
        <v>2381</v>
      </c>
      <c r="F2165" t="s">
        <v>2380</v>
      </c>
      <c r="G2165">
        <v>1</v>
      </c>
      <c r="H2165" t="s">
        <v>2380</v>
      </c>
      <c r="L2165" t="s">
        <v>199</v>
      </c>
      <c r="M2165" t="str">
        <f t="shared" si="132"/>
        <v>No</v>
      </c>
      <c r="N2165" t="str">
        <f t="shared" si="133"/>
        <v>No</v>
      </c>
      <c r="O2165">
        <v>27.06</v>
      </c>
      <c r="P2165" t="str">
        <f t="shared" si="134"/>
        <v>Over Weight</v>
      </c>
      <c r="Q2165">
        <v>6.14</v>
      </c>
      <c r="R2165" t="str">
        <f t="shared" si="135"/>
        <v>Prediabetes</v>
      </c>
      <c r="S2165" t="s">
        <v>2381</v>
      </c>
      <c r="T2165" t="s">
        <v>2380</v>
      </c>
      <c r="U2165">
        <v>1</v>
      </c>
    </row>
    <row r="2166" spans="1:21" x14ac:dyDescent="0.3">
      <c r="A2166" t="s">
        <v>198</v>
      </c>
      <c r="B2166">
        <v>20.49</v>
      </c>
      <c r="C2166">
        <v>4.87</v>
      </c>
      <c r="D2166" t="s">
        <v>2380</v>
      </c>
      <c r="E2166" t="s">
        <v>2380</v>
      </c>
      <c r="F2166" t="s">
        <v>2380</v>
      </c>
      <c r="G2166">
        <v>0</v>
      </c>
      <c r="H2166" t="s">
        <v>2380</v>
      </c>
      <c r="L2166" t="s">
        <v>198</v>
      </c>
      <c r="M2166" t="str">
        <f t="shared" si="132"/>
        <v>No</v>
      </c>
      <c r="N2166" t="str">
        <f t="shared" si="133"/>
        <v>No</v>
      </c>
      <c r="O2166">
        <v>20.49</v>
      </c>
      <c r="P2166" t="str">
        <f t="shared" si="134"/>
        <v>Normal Weight</v>
      </c>
      <c r="Q2166">
        <v>4.87</v>
      </c>
      <c r="R2166" t="str">
        <f t="shared" si="135"/>
        <v>Normal</v>
      </c>
      <c r="S2166" t="s">
        <v>2380</v>
      </c>
      <c r="T2166" t="s">
        <v>2380</v>
      </c>
      <c r="U2166">
        <v>0</v>
      </c>
    </row>
    <row r="2167" spans="1:21" x14ac:dyDescent="0.3">
      <c r="A2167" t="s">
        <v>197</v>
      </c>
      <c r="B2167">
        <v>28.4</v>
      </c>
      <c r="C2167">
        <v>4.3</v>
      </c>
      <c r="D2167" t="s">
        <v>2380</v>
      </c>
      <c r="E2167" t="s">
        <v>2380</v>
      </c>
      <c r="F2167" t="s">
        <v>2382</v>
      </c>
      <c r="G2167">
        <v>1</v>
      </c>
      <c r="H2167" t="s">
        <v>2380</v>
      </c>
      <c r="L2167" t="s">
        <v>197</v>
      </c>
      <c r="M2167" t="str">
        <f t="shared" si="132"/>
        <v>No</v>
      </c>
      <c r="N2167" t="str">
        <f t="shared" si="133"/>
        <v>No</v>
      </c>
      <c r="O2167">
        <v>28.4</v>
      </c>
      <c r="P2167" t="str">
        <f t="shared" si="134"/>
        <v>Over Weight</v>
      </c>
      <c r="Q2167">
        <v>4.3</v>
      </c>
      <c r="R2167" t="str">
        <f t="shared" si="135"/>
        <v>Normal</v>
      </c>
      <c r="S2167" t="s">
        <v>2380</v>
      </c>
      <c r="T2167" t="s">
        <v>2382</v>
      </c>
      <c r="U2167">
        <v>1</v>
      </c>
    </row>
    <row r="2168" spans="1:21" x14ac:dyDescent="0.3">
      <c r="A2168" t="s">
        <v>196</v>
      </c>
      <c r="B2168">
        <v>41.91</v>
      </c>
      <c r="C2168">
        <v>6.19</v>
      </c>
      <c r="D2168" t="s">
        <v>2380</v>
      </c>
      <c r="E2168" t="s">
        <v>2380</v>
      </c>
      <c r="F2168" t="s">
        <v>2380</v>
      </c>
      <c r="G2168">
        <v>0</v>
      </c>
      <c r="H2168" t="s">
        <v>2380</v>
      </c>
      <c r="L2168" t="s">
        <v>196</v>
      </c>
      <c r="M2168" t="str">
        <f t="shared" si="132"/>
        <v>No</v>
      </c>
      <c r="N2168" t="str">
        <f t="shared" si="133"/>
        <v>No</v>
      </c>
      <c r="O2168">
        <v>41.91</v>
      </c>
      <c r="P2168" t="str">
        <f t="shared" si="134"/>
        <v>Obesity</v>
      </c>
      <c r="Q2168">
        <v>6.19</v>
      </c>
      <c r="R2168" t="str">
        <f t="shared" si="135"/>
        <v>Prediabetes</v>
      </c>
      <c r="S2168" t="s">
        <v>2380</v>
      </c>
      <c r="T2168" t="s">
        <v>2380</v>
      </c>
      <c r="U2168">
        <v>0</v>
      </c>
    </row>
    <row r="2169" spans="1:21" x14ac:dyDescent="0.3">
      <c r="A2169" t="s">
        <v>195</v>
      </c>
      <c r="B2169">
        <v>24.6</v>
      </c>
      <c r="C2169">
        <v>6.19</v>
      </c>
      <c r="D2169" t="s">
        <v>2380</v>
      </c>
      <c r="E2169" t="s">
        <v>2380</v>
      </c>
      <c r="F2169" t="s">
        <v>2382</v>
      </c>
      <c r="G2169">
        <v>1</v>
      </c>
      <c r="H2169" t="s">
        <v>2380</v>
      </c>
      <c r="L2169" t="s">
        <v>195</v>
      </c>
      <c r="M2169" t="str">
        <f t="shared" si="132"/>
        <v>No</v>
      </c>
      <c r="N2169" t="str">
        <f t="shared" si="133"/>
        <v>No</v>
      </c>
      <c r="O2169">
        <v>24.6</v>
      </c>
      <c r="P2169" t="str">
        <f t="shared" si="134"/>
        <v>Normal Weight</v>
      </c>
      <c r="Q2169">
        <v>6.19</v>
      </c>
      <c r="R2169" t="str">
        <f t="shared" si="135"/>
        <v>Prediabetes</v>
      </c>
      <c r="S2169" t="s">
        <v>2380</v>
      </c>
      <c r="T2169" t="s">
        <v>2382</v>
      </c>
      <c r="U2169">
        <v>1</v>
      </c>
    </row>
    <row r="2170" spans="1:21" x14ac:dyDescent="0.3">
      <c r="A2170" t="s">
        <v>194</v>
      </c>
      <c r="B2170">
        <v>20.9</v>
      </c>
      <c r="C2170">
        <v>5.12</v>
      </c>
      <c r="D2170" t="s">
        <v>2380</v>
      </c>
      <c r="E2170" t="s">
        <v>2380</v>
      </c>
      <c r="F2170" t="s">
        <v>2382</v>
      </c>
      <c r="G2170">
        <v>1</v>
      </c>
      <c r="H2170" t="s">
        <v>2380</v>
      </c>
      <c r="L2170" t="s">
        <v>194</v>
      </c>
      <c r="M2170" t="str">
        <f t="shared" si="132"/>
        <v>No</v>
      </c>
      <c r="N2170" t="str">
        <f t="shared" si="133"/>
        <v>No</v>
      </c>
      <c r="O2170">
        <v>20.9</v>
      </c>
      <c r="P2170" t="str">
        <f t="shared" si="134"/>
        <v>Normal Weight</v>
      </c>
      <c r="Q2170">
        <v>5.12</v>
      </c>
      <c r="R2170" t="str">
        <f t="shared" si="135"/>
        <v>Normal</v>
      </c>
      <c r="S2170" t="s">
        <v>2380</v>
      </c>
      <c r="T2170" t="s">
        <v>2382</v>
      </c>
      <c r="U2170">
        <v>1</v>
      </c>
    </row>
    <row r="2171" spans="1:21" x14ac:dyDescent="0.3">
      <c r="A2171" t="s">
        <v>193</v>
      </c>
      <c r="B2171">
        <v>34.4</v>
      </c>
      <c r="C2171">
        <v>4.04</v>
      </c>
      <c r="D2171" t="s">
        <v>2380</v>
      </c>
      <c r="E2171" t="s">
        <v>2380</v>
      </c>
      <c r="F2171" t="s">
        <v>2380</v>
      </c>
      <c r="G2171">
        <v>0</v>
      </c>
      <c r="H2171" t="s">
        <v>2380</v>
      </c>
      <c r="L2171" t="s">
        <v>193</v>
      </c>
      <c r="M2171" t="str">
        <f t="shared" si="132"/>
        <v>No</v>
      </c>
      <c r="N2171" t="str">
        <f t="shared" si="133"/>
        <v>No</v>
      </c>
      <c r="O2171">
        <v>34.4</v>
      </c>
      <c r="P2171" t="str">
        <f t="shared" si="134"/>
        <v>Obesity</v>
      </c>
      <c r="Q2171">
        <v>4.04</v>
      </c>
      <c r="R2171" t="str">
        <f t="shared" si="135"/>
        <v>Normal</v>
      </c>
      <c r="S2171" t="s">
        <v>2380</v>
      </c>
      <c r="T2171" t="s">
        <v>2380</v>
      </c>
      <c r="U2171">
        <v>0</v>
      </c>
    </row>
    <row r="2172" spans="1:21" x14ac:dyDescent="0.3">
      <c r="A2172" t="s">
        <v>192</v>
      </c>
      <c r="B2172">
        <v>32.56</v>
      </c>
      <c r="C2172">
        <v>5.36</v>
      </c>
      <c r="D2172" t="s">
        <v>2380</v>
      </c>
      <c r="E2172" t="s">
        <v>2380</v>
      </c>
      <c r="F2172" t="s">
        <v>2380</v>
      </c>
      <c r="G2172">
        <v>0</v>
      </c>
      <c r="H2172" t="s">
        <v>2380</v>
      </c>
      <c r="L2172" t="s">
        <v>192</v>
      </c>
      <c r="M2172" t="str">
        <f t="shared" si="132"/>
        <v>No</v>
      </c>
      <c r="N2172" t="str">
        <f t="shared" si="133"/>
        <v>No</v>
      </c>
      <c r="O2172">
        <v>32.56</v>
      </c>
      <c r="P2172" t="str">
        <f t="shared" si="134"/>
        <v>Obesity</v>
      </c>
      <c r="Q2172">
        <v>5.36</v>
      </c>
      <c r="R2172" t="str">
        <f t="shared" si="135"/>
        <v>Normal</v>
      </c>
      <c r="S2172" t="s">
        <v>2380</v>
      </c>
      <c r="T2172" t="s">
        <v>2380</v>
      </c>
      <c r="U2172">
        <v>0</v>
      </c>
    </row>
    <row r="2173" spans="1:21" x14ac:dyDescent="0.3">
      <c r="A2173" t="s">
        <v>191</v>
      </c>
      <c r="B2173">
        <v>27.98</v>
      </c>
      <c r="C2173">
        <v>4.38</v>
      </c>
      <c r="D2173" t="s">
        <v>2380</v>
      </c>
      <c r="E2173" t="s">
        <v>2381</v>
      </c>
      <c r="F2173" t="s">
        <v>2380</v>
      </c>
      <c r="G2173">
        <v>1</v>
      </c>
      <c r="H2173" t="s">
        <v>2380</v>
      </c>
      <c r="L2173" t="s">
        <v>191</v>
      </c>
      <c r="M2173" t="str">
        <f t="shared" si="132"/>
        <v>No</v>
      </c>
      <c r="N2173" t="str">
        <f t="shared" si="133"/>
        <v>No</v>
      </c>
      <c r="O2173">
        <v>27.98</v>
      </c>
      <c r="P2173" t="str">
        <f t="shared" si="134"/>
        <v>Over Weight</v>
      </c>
      <c r="Q2173">
        <v>4.38</v>
      </c>
      <c r="R2173" t="str">
        <f t="shared" si="135"/>
        <v>Normal</v>
      </c>
      <c r="S2173" t="s">
        <v>2381</v>
      </c>
      <c r="T2173" t="s">
        <v>2380</v>
      </c>
      <c r="U2173">
        <v>1</v>
      </c>
    </row>
    <row r="2174" spans="1:21" x14ac:dyDescent="0.3">
      <c r="A2174" t="s">
        <v>190</v>
      </c>
      <c r="B2174">
        <v>26.51</v>
      </c>
      <c r="C2174">
        <v>4.58</v>
      </c>
      <c r="D2174" t="s">
        <v>2380</v>
      </c>
      <c r="E2174" t="s">
        <v>2380</v>
      </c>
      <c r="F2174" t="s">
        <v>2380</v>
      </c>
      <c r="G2174">
        <v>0</v>
      </c>
      <c r="H2174" t="s">
        <v>2380</v>
      </c>
      <c r="L2174" t="s">
        <v>190</v>
      </c>
      <c r="M2174" t="str">
        <f t="shared" si="132"/>
        <v>No</v>
      </c>
      <c r="N2174" t="str">
        <f t="shared" si="133"/>
        <v>No</v>
      </c>
      <c r="O2174">
        <v>26.51</v>
      </c>
      <c r="P2174" t="str">
        <f t="shared" si="134"/>
        <v>Over Weight</v>
      </c>
      <c r="Q2174">
        <v>4.58</v>
      </c>
      <c r="R2174" t="str">
        <f t="shared" si="135"/>
        <v>Normal</v>
      </c>
      <c r="S2174" t="s">
        <v>2380</v>
      </c>
      <c r="T2174" t="s">
        <v>2380</v>
      </c>
      <c r="U2174">
        <v>0</v>
      </c>
    </row>
    <row r="2175" spans="1:21" x14ac:dyDescent="0.3">
      <c r="A2175" t="s">
        <v>189</v>
      </c>
      <c r="B2175">
        <v>29.734999999999999</v>
      </c>
      <c r="C2175">
        <v>11.92</v>
      </c>
      <c r="D2175" t="s">
        <v>2380</v>
      </c>
      <c r="E2175" t="s">
        <v>2380</v>
      </c>
      <c r="F2175" t="s">
        <v>2380</v>
      </c>
      <c r="G2175">
        <v>0</v>
      </c>
      <c r="H2175" t="s">
        <v>2380</v>
      </c>
      <c r="L2175" t="s">
        <v>189</v>
      </c>
      <c r="M2175" t="str">
        <f t="shared" si="132"/>
        <v>No</v>
      </c>
      <c r="N2175" t="str">
        <f t="shared" si="133"/>
        <v>No</v>
      </c>
      <c r="O2175">
        <v>29.734999999999999</v>
      </c>
      <c r="P2175" t="str">
        <f t="shared" si="134"/>
        <v>Over Weight</v>
      </c>
      <c r="Q2175">
        <v>11.92</v>
      </c>
      <c r="R2175" t="str">
        <f t="shared" si="135"/>
        <v>Diabetes</v>
      </c>
      <c r="S2175" t="s">
        <v>2380</v>
      </c>
      <c r="T2175" t="s">
        <v>2380</v>
      </c>
      <c r="U2175">
        <v>0</v>
      </c>
    </row>
    <row r="2176" spans="1:21" x14ac:dyDescent="0.3">
      <c r="A2176" t="s">
        <v>188</v>
      </c>
      <c r="B2176">
        <v>40.5</v>
      </c>
      <c r="C2176">
        <v>5.4</v>
      </c>
      <c r="D2176" t="s">
        <v>2380</v>
      </c>
      <c r="E2176" t="s">
        <v>2380</v>
      </c>
      <c r="F2176" t="s">
        <v>2382</v>
      </c>
      <c r="G2176">
        <v>1</v>
      </c>
      <c r="H2176" t="s">
        <v>2380</v>
      </c>
      <c r="L2176" t="s">
        <v>188</v>
      </c>
      <c r="M2176" t="str">
        <f t="shared" si="132"/>
        <v>No</v>
      </c>
      <c r="N2176" t="str">
        <f t="shared" si="133"/>
        <v>No</v>
      </c>
      <c r="O2176">
        <v>40.5</v>
      </c>
      <c r="P2176" t="str">
        <f t="shared" si="134"/>
        <v>Obesity</v>
      </c>
      <c r="Q2176">
        <v>5.4</v>
      </c>
      <c r="R2176" t="str">
        <f t="shared" si="135"/>
        <v>Normal</v>
      </c>
      <c r="S2176" t="s">
        <v>2380</v>
      </c>
      <c r="T2176" t="s">
        <v>2382</v>
      </c>
      <c r="U2176">
        <v>1</v>
      </c>
    </row>
    <row r="2177" spans="1:21" x14ac:dyDescent="0.3">
      <c r="A2177" t="s">
        <v>187</v>
      </c>
      <c r="B2177">
        <v>25.64</v>
      </c>
      <c r="C2177">
        <v>4.76</v>
      </c>
      <c r="D2177" t="s">
        <v>2380</v>
      </c>
      <c r="E2177" t="s">
        <v>2380</v>
      </c>
      <c r="F2177" t="s">
        <v>2380</v>
      </c>
      <c r="G2177">
        <v>1</v>
      </c>
      <c r="H2177" t="s">
        <v>2380</v>
      </c>
      <c r="L2177" t="s">
        <v>187</v>
      </c>
      <c r="M2177" t="str">
        <f t="shared" si="132"/>
        <v>No</v>
      </c>
      <c r="N2177" t="str">
        <f t="shared" si="133"/>
        <v>No</v>
      </c>
      <c r="O2177">
        <v>25.64</v>
      </c>
      <c r="P2177" t="str">
        <f t="shared" si="134"/>
        <v>Over Weight</v>
      </c>
      <c r="Q2177">
        <v>4.76</v>
      </c>
      <c r="R2177" t="str">
        <f t="shared" si="135"/>
        <v>Normal</v>
      </c>
      <c r="S2177" t="s">
        <v>2380</v>
      </c>
      <c r="T2177" t="s">
        <v>2380</v>
      </c>
      <c r="U2177">
        <v>1</v>
      </c>
    </row>
    <row r="2178" spans="1:21" x14ac:dyDescent="0.3">
      <c r="A2178" t="s">
        <v>186</v>
      </c>
      <c r="B2178">
        <v>32.9</v>
      </c>
      <c r="C2178">
        <v>4.78</v>
      </c>
      <c r="D2178" t="s">
        <v>2380</v>
      </c>
      <c r="E2178" t="s">
        <v>2380</v>
      </c>
      <c r="F2178" t="s">
        <v>2382</v>
      </c>
      <c r="G2178">
        <v>1</v>
      </c>
      <c r="H2178" t="s">
        <v>2380</v>
      </c>
      <c r="L2178" t="s">
        <v>186</v>
      </c>
      <c r="M2178" t="str">
        <f t="shared" si="132"/>
        <v>No</v>
      </c>
      <c r="N2178" t="str">
        <f t="shared" si="133"/>
        <v>No</v>
      </c>
      <c r="O2178">
        <v>32.9</v>
      </c>
      <c r="P2178" t="str">
        <f t="shared" si="134"/>
        <v>Obesity</v>
      </c>
      <c r="Q2178">
        <v>4.78</v>
      </c>
      <c r="R2178" t="str">
        <f t="shared" si="135"/>
        <v>Normal</v>
      </c>
      <c r="S2178" t="s">
        <v>2380</v>
      </c>
      <c r="T2178" t="s">
        <v>2382</v>
      </c>
      <c r="U2178">
        <v>1</v>
      </c>
    </row>
    <row r="2179" spans="1:21" x14ac:dyDescent="0.3">
      <c r="A2179" t="s">
        <v>185</v>
      </c>
      <c r="B2179">
        <v>29.8</v>
      </c>
      <c r="C2179">
        <v>4.26</v>
      </c>
      <c r="D2179" t="s">
        <v>2380</v>
      </c>
      <c r="E2179" t="s">
        <v>2380</v>
      </c>
      <c r="F2179" t="s">
        <v>2382</v>
      </c>
      <c r="G2179">
        <v>1</v>
      </c>
      <c r="H2179" t="s">
        <v>2380</v>
      </c>
      <c r="L2179" t="s">
        <v>185</v>
      </c>
      <c r="M2179" t="str">
        <f t="shared" ref="M2179:M2242" si="136">PROPER(D2179)</f>
        <v>No</v>
      </c>
      <c r="N2179" t="str">
        <f t="shared" ref="N2179:N2242" si="137">PROPER(H2179)</f>
        <v>No</v>
      </c>
      <c r="O2179">
        <v>29.8</v>
      </c>
      <c r="P2179" t="str">
        <f t="shared" si="134"/>
        <v>Over Weight</v>
      </c>
      <c r="Q2179">
        <v>4.26</v>
      </c>
      <c r="R2179" t="str">
        <f t="shared" si="135"/>
        <v>Normal</v>
      </c>
      <c r="S2179" t="s">
        <v>2380</v>
      </c>
      <c r="T2179" t="s">
        <v>2382</v>
      </c>
      <c r="U2179">
        <v>1</v>
      </c>
    </row>
    <row r="2180" spans="1:21" x14ac:dyDescent="0.3">
      <c r="A2180" t="s">
        <v>184</v>
      </c>
      <c r="B2180">
        <v>28.9</v>
      </c>
      <c r="C2180">
        <v>5.85</v>
      </c>
      <c r="D2180" t="s">
        <v>2380</v>
      </c>
      <c r="E2180" t="s">
        <v>2380</v>
      </c>
      <c r="F2180" t="s">
        <v>2382</v>
      </c>
      <c r="G2180">
        <v>1</v>
      </c>
      <c r="H2180" t="s">
        <v>2380</v>
      </c>
      <c r="L2180" t="s">
        <v>184</v>
      </c>
      <c r="M2180" t="str">
        <f t="shared" si="136"/>
        <v>No</v>
      </c>
      <c r="N2180" t="str">
        <f t="shared" si="137"/>
        <v>No</v>
      </c>
      <c r="O2180">
        <v>28.9</v>
      </c>
      <c r="P2180" t="str">
        <f t="shared" ref="P2180:P2243" si="138">IF(O2180&lt;18.5,"Under Weight",IF(O2180&lt;25,"Normal Weight",IF(O2180&lt;30,"Over Weight","Obesity")))</f>
        <v>Over Weight</v>
      </c>
      <c r="Q2180">
        <v>5.85</v>
      </c>
      <c r="R2180" t="str">
        <f t="shared" ref="R2180:R2243" si="139">IF(Q2180&lt;5.7,"Normal",IF(Q2180&lt;6.5,"Prediabetes","Diabetes"))</f>
        <v>Prediabetes</v>
      </c>
      <c r="S2180" t="s">
        <v>2380</v>
      </c>
      <c r="T2180" t="s">
        <v>2382</v>
      </c>
      <c r="U2180">
        <v>1</v>
      </c>
    </row>
    <row r="2181" spans="1:21" x14ac:dyDescent="0.3">
      <c r="A2181" t="s">
        <v>183</v>
      </c>
      <c r="B2181">
        <v>24.7</v>
      </c>
      <c r="C2181">
        <v>5.32</v>
      </c>
      <c r="D2181" t="s">
        <v>2380</v>
      </c>
      <c r="E2181" t="s">
        <v>2380</v>
      </c>
      <c r="F2181" t="s">
        <v>2382</v>
      </c>
      <c r="G2181">
        <v>1</v>
      </c>
      <c r="H2181" t="s">
        <v>2380</v>
      </c>
      <c r="L2181" t="s">
        <v>183</v>
      </c>
      <c r="M2181" t="str">
        <f t="shared" si="136"/>
        <v>No</v>
      </c>
      <c r="N2181" t="str">
        <f t="shared" si="137"/>
        <v>No</v>
      </c>
      <c r="O2181">
        <v>24.7</v>
      </c>
      <c r="P2181" t="str">
        <f t="shared" si="138"/>
        <v>Normal Weight</v>
      </c>
      <c r="Q2181">
        <v>5.32</v>
      </c>
      <c r="R2181" t="str">
        <f t="shared" si="139"/>
        <v>Normal</v>
      </c>
      <c r="S2181" t="s">
        <v>2380</v>
      </c>
      <c r="T2181" t="s">
        <v>2382</v>
      </c>
      <c r="U2181">
        <v>1</v>
      </c>
    </row>
    <row r="2182" spans="1:21" x14ac:dyDescent="0.3">
      <c r="A2182" t="s">
        <v>182</v>
      </c>
      <c r="B2182">
        <v>20.6</v>
      </c>
      <c r="C2182">
        <v>5.14</v>
      </c>
      <c r="D2182" t="s">
        <v>2380</v>
      </c>
      <c r="E2182" t="s">
        <v>2380</v>
      </c>
      <c r="F2182" t="s">
        <v>2382</v>
      </c>
      <c r="G2182">
        <v>1</v>
      </c>
      <c r="H2182" t="s">
        <v>2380</v>
      </c>
      <c r="L2182" t="s">
        <v>182</v>
      </c>
      <c r="M2182" t="str">
        <f t="shared" si="136"/>
        <v>No</v>
      </c>
      <c r="N2182" t="str">
        <f t="shared" si="137"/>
        <v>No</v>
      </c>
      <c r="O2182">
        <v>20.6</v>
      </c>
      <c r="P2182" t="str">
        <f t="shared" si="138"/>
        <v>Normal Weight</v>
      </c>
      <c r="Q2182">
        <v>5.14</v>
      </c>
      <c r="R2182" t="str">
        <f t="shared" si="139"/>
        <v>Normal</v>
      </c>
      <c r="S2182" t="s">
        <v>2380</v>
      </c>
      <c r="T2182" t="s">
        <v>2382</v>
      </c>
      <c r="U2182">
        <v>1</v>
      </c>
    </row>
    <row r="2183" spans="1:21" x14ac:dyDescent="0.3">
      <c r="A2183" t="s">
        <v>181</v>
      </c>
      <c r="B2183">
        <v>18.600000000000001</v>
      </c>
      <c r="C2183">
        <v>5</v>
      </c>
      <c r="D2183" t="s">
        <v>2380</v>
      </c>
      <c r="E2183" t="s">
        <v>2380</v>
      </c>
      <c r="F2183" t="s">
        <v>2382</v>
      </c>
      <c r="G2183">
        <v>1</v>
      </c>
      <c r="H2183" t="s">
        <v>2380</v>
      </c>
      <c r="L2183" t="s">
        <v>181</v>
      </c>
      <c r="M2183" t="str">
        <f t="shared" si="136"/>
        <v>No</v>
      </c>
      <c r="N2183" t="str">
        <f t="shared" si="137"/>
        <v>No</v>
      </c>
      <c r="O2183">
        <v>18.600000000000001</v>
      </c>
      <c r="P2183" t="str">
        <f t="shared" si="138"/>
        <v>Normal Weight</v>
      </c>
      <c r="Q2183">
        <v>5</v>
      </c>
      <c r="R2183" t="str">
        <f t="shared" si="139"/>
        <v>Normal</v>
      </c>
      <c r="S2183" t="s">
        <v>2380</v>
      </c>
      <c r="T2183" t="s">
        <v>2382</v>
      </c>
      <c r="U2183">
        <v>1</v>
      </c>
    </row>
    <row r="2184" spans="1:21" x14ac:dyDescent="0.3">
      <c r="A2184" t="s">
        <v>180</v>
      </c>
      <c r="B2184">
        <v>17.8</v>
      </c>
      <c r="C2184">
        <v>4.55</v>
      </c>
      <c r="D2184" t="s">
        <v>2380</v>
      </c>
      <c r="E2184" t="s">
        <v>2380</v>
      </c>
      <c r="F2184" t="s">
        <v>2382</v>
      </c>
      <c r="G2184">
        <v>1</v>
      </c>
      <c r="H2184" t="s">
        <v>2380</v>
      </c>
      <c r="L2184" t="s">
        <v>180</v>
      </c>
      <c r="M2184" t="str">
        <f t="shared" si="136"/>
        <v>No</v>
      </c>
      <c r="N2184" t="str">
        <f t="shared" si="137"/>
        <v>No</v>
      </c>
      <c r="O2184">
        <v>17.8</v>
      </c>
      <c r="P2184" t="str">
        <f t="shared" si="138"/>
        <v>Under Weight</v>
      </c>
      <c r="Q2184">
        <v>4.55</v>
      </c>
      <c r="R2184" t="str">
        <f t="shared" si="139"/>
        <v>Normal</v>
      </c>
      <c r="S2184" t="s">
        <v>2380</v>
      </c>
      <c r="T2184" t="s">
        <v>2382</v>
      </c>
      <c r="U2184">
        <v>1</v>
      </c>
    </row>
    <row r="2185" spans="1:21" x14ac:dyDescent="0.3">
      <c r="A2185" t="s">
        <v>179</v>
      </c>
      <c r="B2185">
        <v>35.200000000000003</v>
      </c>
      <c r="C2185">
        <v>5.97</v>
      </c>
      <c r="D2185" t="s">
        <v>2380</v>
      </c>
      <c r="E2185" t="s">
        <v>2381</v>
      </c>
      <c r="F2185" t="s">
        <v>2380</v>
      </c>
      <c r="G2185">
        <v>1</v>
      </c>
      <c r="H2185" t="s">
        <v>2380</v>
      </c>
      <c r="L2185" t="s">
        <v>179</v>
      </c>
      <c r="M2185" t="str">
        <f t="shared" si="136"/>
        <v>No</v>
      </c>
      <c r="N2185" t="str">
        <f t="shared" si="137"/>
        <v>No</v>
      </c>
      <c r="O2185">
        <v>35.200000000000003</v>
      </c>
      <c r="P2185" t="str">
        <f t="shared" si="138"/>
        <v>Obesity</v>
      </c>
      <c r="Q2185">
        <v>5.97</v>
      </c>
      <c r="R2185" t="str">
        <f t="shared" si="139"/>
        <v>Prediabetes</v>
      </c>
      <c r="S2185" t="s">
        <v>2381</v>
      </c>
      <c r="T2185" t="s">
        <v>2380</v>
      </c>
      <c r="U2185">
        <v>1</v>
      </c>
    </row>
    <row r="2186" spans="1:21" x14ac:dyDescent="0.3">
      <c r="A2186" t="s">
        <v>178</v>
      </c>
      <c r="B2186">
        <v>33.770000000000003</v>
      </c>
      <c r="C2186">
        <v>4.0199999999999996</v>
      </c>
      <c r="D2186" t="s">
        <v>2380</v>
      </c>
      <c r="E2186" t="s">
        <v>2381</v>
      </c>
      <c r="F2186" t="s">
        <v>2380</v>
      </c>
      <c r="G2186">
        <v>1</v>
      </c>
      <c r="H2186" t="s">
        <v>2380</v>
      </c>
      <c r="L2186" t="s">
        <v>178</v>
      </c>
      <c r="M2186" t="str">
        <f t="shared" si="136"/>
        <v>No</v>
      </c>
      <c r="N2186" t="str">
        <f t="shared" si="137"/>
        <v>No</v>
      </c>
      <c r="O2186">
        <v>33.770000000000003</v>
      </c>
      <c r="P2186" t="str">
        <f t="shared" si="138"/>
        <v>Obesity</v>
      </c>
      <c r="Q2186">
        <v>4.0199999999999996</v>
      </c>
      <c r="R2186" t="str">
        <f t="shared" si="139"/>
        <v>Normal</v>
      </c>
      <c r="S2186" t="s">
        <v>2381</v>
      </c>
      <c r="T2186" t="s">
        <v>2380</v>
      </c>
      <c r="U2186">
        <v>1</v>
      </c>
    </row>
    <row r="2187" spans="1:21" x14ac:dyDescent="0.3">
      <c r="A2187" t="s">
        <v>177</v>
      </c>
      <c r="B2187">
        <v>30.03</v>
      </c>
      <c r="C2187">
        <v>4.04</v>
      </c>
      <c r="D2187" t="s">
        <v>2380</v>
      </c>
      <c r="E2187" t="s">
        <v>2381</v>
      </c>
      <c r="F2187" t="s">
        <v>2380</v>
      </c>
      <c r="G2187">
        <v>1</v>
      </c>
      <c r="H2187" t="s">
        <v>2380</v>
      </c>
      <c r="L2187" t="s">
        <v>177</v>
      </c>
      <c r="M2187" t="str">
        <f t="shared" si="136"/>
        <v>No</v>
      </c>
      <c r="N2187" t="str">
        <f t="shared" si="137"/>
        <v>No</v>
      </c>
      <c r="O2187">
        <v>30.03</v>
      </c>
      <c r="P2187" t="str">
        <f t="shared" si="138"/>
        <v>Obesity</v>
      </c>
      <c r="Q2187">
        <v>4.04</v>
      </c>
      <c r="R2187" t="str">
        <f t="shared" si="139"/>
        <v>Normal</v>
      </c>
      <c r="S2187" t="s">
        <v>2381</v>
      </c>
      <c r="T2187" t="s">
        <v>2380</v>
      </c>
      <c r="U2187">
        <v>1</v>
      </c>
    </row>
    <row r="2188" spans="1:21" x14ac:dyDescent="0.3">
      <c r="A2188" t="s">
        <v>176</v>
      </c>
      <c r="B2188">
        <v>29.37</v>
      </c>
      <c r="C2188">
        <v>5.54</v>
      </c>
      <c r="D2188" t="s">
        <v>2380</v>
      </c>
      <c r="E2188" t="s">
        <v>2381</v>
      </c>
      <c r="F2188" t="s">
        <v>2380</v>
      </c>
      <c r="G2188">
        <v>1</v>
      </c>
      <c r="H2188" t="s">
        <v>2380</v>
      </c>
      <c r="L2188" t="s">
        <v>176</v>
      </c>
      <c r="M2188" t="str">
        <f t="shared" si="136"/>
        <v>No</v>
      </c>
      <c r="N2188" t="str">
        <f t="shared" si="137"/>
        <v>No</v>
      </c>
      <c r="O2188">
        <v>29.37</v>
      </c>
      <c r="P2188" t="str">
        <f t="shared" si="138"/>
        <v>Over Weight</v>
      </c>
      <c r="Q2188">
        <v>5.54</v>
      </c>
      <c r="R2188" t="str">
        <f t="shared" si="139"/>
        <v>Normal</v>
      </c>
      <c r="S2188" t="s">
        <v>2381</v>
      </c>
      <c r="T2188" t="s">
        <v>2380</v>
      </c>
      <c r="U2188">
        <v>1</v>
      </c>
    </row>
    <row r="2189" spans="1:21" x14ac:dyDescent="0.3">
      <c r="A2189" t="s">
        <v>175</v>
      </c>
      <c r="B2189">
        <v>28.5</v>
      </c>
      <c r="C2189">
        <v>4.03</v>
      </c>
      <c r="D2189" t="s">
        <v>2380</v>
      </c>
      <c r="E2189" t="s">
        <v>2381</v>
      </c>
      <c r="F2189" t="s">
        <v>2380</v>
      </c>
      <c r="G2189">
        <v>1</v>
      </c>
      <c r="H2189" t="s">
        <v>2380</v>
      </c>
      <c r="L2189" t="s">
        <v>175</v>
      </c>
      <c r="M2189" t="str">
        <f t="shared" si="136"/>
        <v>No</v>
      </c>
      <c r="N2189" t="str">
        <f t="shared" si="137"/>
        <v>No</v>
      </c>
      <c r="O2189">
        <v>28.5</v>
      </c>
      <c r="P2189" t="str">
        <f t="shared" si="138"/>
        <v>Over Weight</v>
      </c>
      <c r="Q2189">
        <v>4.03</v>
      </c>
      <c r="R2189" t="str">
        <f t="shared" si="139"/>
        <v>Normal</v>
      </c>
      <c r="S2189" t="s">
        <v>2381</v>
      </c>
      <c r="T2189" t="s">
        <v>2380</v>
      </c>
      <c r="U2189">
        <v>1</v>
      </c>
    </row>
    <row r="2190" spans="1:21" x14ac:dyDescent="0.3">
      <c r="A2190" t="s">
        <v>174</v>
      </c>
      <c r="B2190">
        <v>23.32</v>
      </c>
      <c r="C2190">
        <v>5.62</v>
      </c>
      <c r="D2190" t="s">
        <v>2380</v>
      </c>
      <c r="E2190" t="s">
        <v>2381</v>
      </c>
      <c r="F2190" t="s">
        <v>2380</v>
      </c>
      <c r="G2190">
        <v>1</v>
      </c>
      <c r="H2190" t="s">
        <v>2380</v>
      </c>
      <c r="L2190" t="s">
        <v>174</v>
      </c>
      <c r="M2190" t="str">
        <f t="shared" si="136"/>
        <v>No</v>
      </c>
      <c r="N2190" t="str">
        <f t="shared" si="137"/>
        <v>No</v>
      </c>
      <c r="O2190">
        <v>23.32</v>
      </c>
      <c r="P2190" t="str">
        <f t="shared" si="138"/>
        <v>Normal Weight</v>
      </c>
      <c r="Q2190">
        <v>5.62</v>
      </c>
      <c r="R2190" t="str">
        <f t="shared" si="139"/>
        <v>Normal</v>
      </c>
      <c r="S2190" t="s">
        <v>2381</v>
      </c>
      <c r="T2190" t="s">
        <v>2380</v>
      </c>
      <c r="U2190">
        <v>1</v>
      </c>
    </row>
    <row r="2191" spans="1:21" x14ac:dyDescent="0.3">
      <c r="A2191" t="s">
        <v>173</v>
      </c>
      <c r="B2191">
        <v>26.125</v>
      </c>
      <c r="C2191">
        <v>5.27</v>
      </c>
      <c r="D2191" t="s">
        <v>2380</v>
      </c>
      <c r="E2191" t="s">
        <v>2381</v>
      </c>
      <c r="F2191" t="s">
        <v>2380</v>
      </c>
      <c r="G2191">
        <v>1</v>
      </c>
      <c r="H2191" t="s">
        <v>2380</v>
      </c>
      <c r="L2191" t="s">
        <v>173</v>
      </c>
      <c r="M2191" t="str">
        <f t="shared" si="136"/>
        <v>No</v>
      </c>
      <c r="N2191" t="str">
        <f t="shared" si="137"/>
        <v>No</v>
      </c>
      <c r="O2191">
        <v>26.125</v>
      </c>
      <c r="P2191" t="str">
        <f t="shared" si="138"/>
        <v>Over Weight</v>
      </c>
      <c r="Q2191">
        <v>5.27</v>
      </c>
      <c r="R2191" t="str">
        <f t="shared" si="139"/>
        <v>Normal</v>
      </c>
      <c r="S2191" t="s">
        <v>2381</v>
      </c>
      <c r="T2191" t="s">
        <v>2380</v>
      </c>
      <c r="U2191">
        <v>1</v>
      </c>
    </row>
    <row r="2192" spans="1:21" x14ac:dyDescent="0.3">
      <c r="A2192" t="s">
        <v>172</v>
      </c>
      <c r="B2192">
        <v>25.46</v>
      </c>
      <c r="C2192">
        <v>5.18</v>
      </c>
      <c r="D2192" t="s">
        <v>2380</v>
      </c>
      <c r="E2192" t="s">
        <v>2381</v>
      </c>
      <c r="F2192" t="s">
        <v>2380</v>
      </c>
      <c r="G2192">
        <v>1</v>
      </c>
      <c r="H2192" t="s">
        <v>2380</v>
      </c>
      <c r="L2192" t="s">
        <v>172</v>
      </c>
      <c r="M2192" t="str">
        <f t="shared" si="136"/>
        <v>No</v>
      </c>
      <c r="N2192" t="str">
        <f t="shared" si="137"/>
        <v>No</v>
      </c>
      <c r="O2192">
        <v>25.46</v>
      </c>
      <c r="P2192" t="str">
        <f t="shared" si="138"/>
        <v>Over Weight</v>
      </c>
      <c r="Q2192">
        <v>5.18</v>
      </c>
      <c r="R2192" t="str">
        <f t="shared" si="139"/>
        <v>Normal</v>
      </c>
      <c r="S2192" t="s">
        <v>2381</v>
      </c>
      <c r="T2192" t="s">
        <v>2380</v>
      </c>
      <c r="U2192">
        <v>1</v>
      </c>
    </row>
    <row r="2193" spans="1:21" x14ac:dyDescent="0.3">
      <c r="A2193" t="s">
        <v>171</v>
      </c>
      <c r="B2193">
        <v>23.75</v>
      </c>
      <c r="C2193">
        <v>5.27</v>
      </c>
      <c r="D2193" t="s">
        <v>2380</v>
      </c>
      <c r="E2193" t="s">
        <v>2381</v>
      </c>
      <c r="F2193" t="s">
        <v>2380</v>
      </c>
      <c r="G2193">
        <v>1</v>
      </c>
      <c r="H2193" t="s">
        <v>2380</v>
      </c>
      <c r="L2193" t="s">
        <v>171</v>
      </c>
      <c r="M2193" t="str">
        <f t="shared" si="136"/>
        <v>No</v>
      </c>
      <c r="N2193" t="str">
        <f t="shared" si="137"/>
        <v>No</v>
      </c>
      <c r="O2193">
        <v>23.75</v>
      </c>
      <c r="P2193" t="str">
        <f t="shared" si="138"/>
        <v>Normal Weight</v>
      </c>
      <c r="Q2193">
        <v>5.27</v>
      </c>
      <c r="R2193" t="str">
        <f t="shared" si="139"/>
        <v>Normal</v>
      </c>
      <c r="S2193" t="s">
        <v>2381</v>
      </c>
      <c r="T2193" t="s">
        <v>2380</v>
      </c>
      <c r="U2193">
        <v>1</v>
      </c>
    </row>
    <row r="2194" spans="1:21" x14ac:dyDescent="0.3">
      <c r="A2194" t="s">
        <v>169</v>
      </c>
      <c r="B2194">
        <v>23.085000000000001</v>
      </c>
      <c r="C2194">
        <v>5.62</v>
      </c>
      <c r="D2194" t="s">
        <v>2380</v>
      </c>
      <c r="E2194" t="s">
        <v>2381</v>
      </c>
      <c r="F2194" t="s">
        <v>2380</v>
      </c>
      <c r="G2194">
        <v>1</v>
      </c>
      <c r="H2194" t="s">
        <v>2380</v>
      </c>
      <c r="L2194" t="s">
        <v>169</v>
      </c>
      <c r="M2194" t="str">
        <f t="shared" si="136"/>
        <v>No</v>
      </c>
      <c r="N2194" t="str">
        <f t="shared" si="137"/>
        <v>No</v>
      </c>
      <c r="O2194">
        <v>23.085000000000001</v>
      </c>
      <c r="P2194" t="str">
        <f t="shared" si="138"/>
        <v>Normal Weight</v>
      </c>
      <c r="Q2194">
        <v>5.62</v>
      </c>
      <c r="R2194" t="str">
        <f t="shared" si="139"/>
        <v>Normal</v>
      </c>
      <c r="S2194" t="s">
        <v>2381</v>
      </c>
      <c r="T2194" t="s">
        <v>2380</v>
      </c>
      <c r="U2194">
        <v>1</v>
      </c>
    </row>
    <row r="2195" spans="1:21" x14ac:dyDescent="0.3">
      <c r="A2195" t="s">
        <v>167</v>
      </c>
      <c r="B2195">
        <v>22.99</v>
      </c>
      <c r="C2195">
        <v>5.0599999999999996</v>
      </c>
      <c r="D2195" t="s">
        <v>2380</v>
      </c>
      <c r="E2195" t="s">
        <v>2381</v>
      </c>
      <c r="F2195" t="s">
        <v>2380</v>
      </c>
      <c r="G2195">
        <v>1</v>
      </c>
      <c r="H2195" t="s">
        <v>2380</v>
      </c>
      <c r="L2195" t="s">
        <v>167</v>
      </c>
      <c r="M2195" t="str">
        <f t="shared" si="136"/>
        <v>No</v>
      </c>
      <c r="N2195" t="str">
        <f t="shared" si="137"/>
        <v>No</v>
      </c>
      <c r="O2195">
        <v>22.99</v>
      </c>
      <c r="P2195" t="str">
        <f t="shared" si="138"/>
        <v>Normal Weight</v>
      </c>
      <c r="Q2195">
        <v>5.0599999999999996</v>
      </c>
      <c r="R2195" t="str">
        <f t="shared" si="139"/>
        <v>Normal</v>
      </c>
      <c r="S2195" t="s">
        <v>2381</v>
      </c>
      <c r="T2195" t="s">
        <v>2380</v>
      </c>
      <c r="U2195">
        <v>1</v>
      </c>
    </row>
    <row r="2196" spans="1:21" x14ac:dyDescent="0.3">
      <c r="A2196" t="s">
        <v>165</v>
      </c>
      <c r="B2196">
        <v>21.47</v>
      </c>
      <c r="C2196">
        <v>4.6900000000000004</v>
      </c>
      <c r="D2196" t="s">
        <v>2380</v>
      </c>
      <c r="E2196" t="s">
        <v>2381</v>
      </c>
      <c r="F2196" t="s">
        <v>2380</v>
      </c>
      <c r="G2196">
        <v>1</v>
      </c>
      <c r="H2196" t="s">
        <v>2380</v>
      </c>
      <c r="L2196" t="s">
        <v>165</v>
      </c>
      <c r="M2196" t="str">
        <f t="shared" si="136"/>
        <v>No</v>
      </c>
      <c r="N2196" t="str">
        <f t="shared" si="137"/>
        <v>No</v>
      </c>
      <c r="O2196">
        <v>21.47</v>
      </c>
      <c r="P2196" t="str">
        <f t="shared" si="138"/>
        <v>Normal Weight</v>
      </c>
      <c r="Q2196">
        <v>4.6900000000000004</v>
      </c>
      <c r="R2196" t="str">
        <f t="shared" si="139"/>
        <v>Normal</v>
      </c>
      <c r="S2196" t="s">
        <v>2381</v>
      </c>
      <c r="T2196" t="s">
        <v>2380</v>
      </c>
      <c r="U2196">
        <v>1</v>
      </c>
    </row>
    <row r="2197" spans="1:21" x14ac:dyDescent="0.3">
      <c r="A2197" t="s">
        <v>163</v>
      </c>
      <c r="B2197">
        <v>15.96</v>
      </c>
      <c r="C2197">
        <v>5.44</v>
      </c>
      <c r="D2197" t="s">
        <v>2380</v>
      </c>
      <c r="E2197" t="s">
        <v>2381</v>
      </c>
      <c r="F2197" t="s">
        <v>2380</v>
      </c>
      <c r="G2197">
        <v>1</v>
      </c>
      <c r="H2197" t="s">
        <v>2380</v>
      </c>
      <c r="L2197" t="s">
        <v>163</v>
      </c>
      <c r="M2197" t="str">
        <f t="shared" si="136"/>
        <v>No</v>
      </c>
      <c r="N2197" t="str">
        <f t="shared" si="137"/>
        <v>No</v>
      </c>
      <c r="O2197">
        <v>15.96</v>
      </c>
      <c r="P2197" t="str">
        <f t="shared" si="138"/>
        <v>Under Weight</v>
      </c>
      <c r="Q2197">
        <v>5.44</v>
      </c>
      <c r="R2197" t="str">
        <f t="shared" si="139"/>
        <v>Normal</v>
      </c>
      <c r="S2197" t="s">
        <v>2381</v>
      </c>
      <c r="T2197" t="s">
        <v>2380</v>
      </c>
      <c r="U2197">
        <v>1</v>
      </c>
    </row>
    <row r="2198" spans="1:21" x14ac:dyDescent="0.3">
      <c r="A2198" t="s">
        <v>162</v>
      </c>
      <c r="B2198">
        <v>39.5</v>
      </c>
      <c r="C2198">
        <v>5.05</v>
      </c>
      <c r="D2198" t="s">
        <v>2380</v>
      </c>
      <c r="E2198" t="s">
        <v>2381</v>
      </c>
      <c r="F2198" t="s">
        <v>2380</v>
      </c>
      <c r="G2198">
        <v>1</v>
      </c>
      <c r="H2198" t="s">
        <v>2380</v>
      </c>
      <c r="L2198" t="s">
        <v>162</v>
      </c>
      <c r="M2198" t="str">
        <f t="shared" si="136"/>
        <v>No</v>
      </c>
      <c r="N2198" t="str">
        <f t="shared" si="137"/>
        <v>No</v>
      </c>
      <c r="O2198">
        <v>39.5</v>
      </c>
      <c r="P2198" t="str">
        <f t="shared" si="138"/>
        <v>Obesity</v>
      </c>
      <c r="Q2198">
        <v>5.05</v>
      </c>
      <c r="R2198" t="str">
        <f t="shared" si="139"/>
        <v>Normal</v>
      </c>
      <c r="S2198" t="s">
        <v>2381</v>
      </c>
      <c r="T2198" t="s">
        <v>2380</v>
      </c>
      <c r="U2198">
        <v>1</v>
      </c>
    </row>
    <row r="2199" spans="1:21" x14ac:dyDescent="0.3">
      <c r="A2199" t="s">
        <v>161</v>
      </c>
      <c r="B2199">
        <v>33.770000000000003</v>
      </c>
      <c r="C2199">
        <v>6</v>
      </c>
      <c r="D2199" t="s">
        <v>2380</v>
      </c>
      <c r="E2199" t="s">
        <v>2381</v>
      </c>
      <c r="F2199" t="s">
        <v>2380</v>
      </c>
      <c r="G2199">
        <v>1</v>
      </c>
      <c r="H2199" t="s">
        <v>2380</v>
      </c>
      <c r="L2199" t="s">
        <v>161</v>
      </c>
      <c r="M2199" t="str">
        <f t="shared" si="136"/>
        <v>No</v>
      </c>
      <c r="N2199" t="str">
        <f t="shared" si="137"/>
        <v>No</v>
      </c>
      <c r="O2199">
        <v>33.770000000000003</v>
      </c>
      <c r="P2199" t="str">
        <f t="shared" si="138"/>
        <v>Obesity</v>
      </c>
      <c r="Q2199">
        <v>6</v>
      </c>
      <c r="R2199" t="str">
        <f t="shared" si="139"/>
        <v>Prediabetes</v>
      </c>
      <c r="S2199" t="s">
        <v>2381</v>
      </c>
      <c r="T2199" t="s">
        <v>2380</v>
      </c>
      <c r="U2199">
        <v>1</v>
      </c>
    </row>
    <row r="2200" spans="1:21" x14ac:dyDescent="0.3">
      <c r="A2200" t="s">
        <v>160</v>
      </c>
      <c r="B2200">
        <v>26.84</v>
      </c>
      <c r="C2200">
        <v>5.99</v>
      </c>
      <c r="D2200" t="s">
        <v>2381</v>
      </c>
      <c r="E2200" t="s">
        <v>2381</v>
      </c>
      <c r="F2200" t="s">
        <v>2380</v>
      </c>
      <c r="G2200">
        <v>1</v>
      </c>
      <c r="H2200" t="s">
        <v>2380</v>
      </c>
      <c r="L2200" t="s">
        <v>160</v>
      </c>
      <c r="M2200" t="str">
        <f t="shared" si="136"/>
        <v>Yes</v>
      </c>
      <c r="N2200" t="str">
        <f t="shared" si="137"/>
        <v>No</v>
      </c>
      <c r="O2200">
        <v>26.84</v>
      </c>
      <c r="P2200" t="str">
        <f t="shared" si="138"/>
        <v>Over Weight</v>
      </c>
      <c r="Q2200">
        <v>5.99</v>
      </c>
      <c r="R2200" t="str">
        <f t="shared" si="139"/>
        <v>Prediabetes</v>
      </c>
      <c r="S2200" t="s">
        <v>2381</v>
      </c>
      <c r="T2200" t="s">
        <v>2380</v>
      </c>
      <c r="U2200">
        <v>1</v>
      </c>
    </row>
    <row r="2201" spans="1:21" x14ac:dyDescent="0.3">
      <c r="A2201" t="s">
        <v>159</v>
      </c>
      <c r="B2201">
        <v>35.53</v>
      </c>
      <c r="C2201">
        <v>4.3600000000000003</v>
      </c>
      <c r="D2201" t="s">
        <v>2380</v>
      </c>
      <c r="E2201" t="s">
        <v>2380</v>
      </c>
      <c r="F2201" t="s">
        <v>2382</v>
      </c>
      <c r="G2201">
        <v>1</v>
      </c>
      <c r="H2201" t="s">
        <v>2380</v>
      </c>
      <c r="L2201" t="s">
        <v>159</v>
      </c>
      <c r="M2201" t="str">
        <f t="shared" si="136"/>
        <v>No</v>
      </c>
      <c r="N2201" t="str">
        <f t="shared" si="137"/>
        <v>No</v>
      </c>
      <c r="O2201">
        <v>35.53</v>
      </c>
      <c r="P2201" t="str">
        <f t="shared" si="138"/>
        <v>Obesity</v>
      </c>
      <c r="Q2201">
        <v>4.3600000000000003</v>
      </c>
      <c r="R2201" t="str">
        <f t="shared" si="139"/>
        <v>Normal</v>
      </c>
      <c r="S2201" t="s">
        <v>2380</v>
      </c>
      <c r="T2201" t="s">
        <v>2382</v>
      </c>
      <c r="U2201">
        <v>1</v>
      </c>
    </row>
    <row r="2202" spans="1:21" x14ac:dyDescent="0.3">
      <c r="A2202" t="s">
        <v>158</v>
      </c>
      <c r="B2202">
        <v>30.59</v>
      </c>
      <c r="C2202">
        <v>4.41</v>
      </c>
      <c r="D2202" t="s">
        <v>2380</v>
      </c>
      <c r="E2202" t="s">
        <v>2380</v>
      </c>
      <c r="F2202" t="s">
        <v>2382</v>
      </c>
      <c r="G2202">
        <v>1</v>
      </c>
      <c r="H2202" t="s">
        <v>2380</v>
      </c>
      <c r="L2202" t="s">
        <v>158</v>
      </c>
      <c r="M2202" t="str">
        <f t="shared" si="136"/>
        <v>No</v>
      </c>
      <c r="N2202" t="str">
        <f t="shared" si="137"/>
        <v>No</v>
      </c>
      <c r="O2202">
        <v>30.59</v>
      </c>
      <c r="P2202" t="str">
        <f t="shared" si="138"/>
        <v>Obesity</v>
      </c>
      <c r="Q2202">
        <v>4.41</v>
      </c>
      <c r="R2202" t="str">
        <f t="shared" si="139"/>
        <v>Normal</v>
      </c>
      <c r="S2202" t="s">
        <v>2380</v>
      </c>
      <c r="T2202" t="s">
        <v>2382</v>
      </c>
      <c r="U2202">
        <v>1</v>
      </c>
    </row>
    <row r="2203" spans="1:21" x14ac:dyDescent="0.3">
      <c r="A2203" t="s">
        <v>157</v>
      </c>
      <c r="B2203">
        <v>30.59</v>
      </c>
      <c r="C2203">
        <v>4.17</v>
      </c>
      <c r="D2203" t="s">
        <v>2380</v>
      </c>
      <c r="E2203" t="s">
        <v>2380</v>
      </c>
      <c r="F2203" t="s">
        <v>2382</v>
      </c>
      <c r="G2203">
        <v>1</v>
      </c>
      <c r="H2203" t="s">
        <v>2380</v>
      </c>
      <c r="L2203" t="s">
        <v>157</v>
      </c>
      <c r="M2203" t="str">
        <f t="shared" si="136"/>
        <v>No</v>
      </c>
      <c r="N2203" t="str">
        <f t="shared" si="137"/>
        <v>No</v>
      </c>
      <c r="O2203">
        <v>30.59</v>
      </c>
      <c r="P2203" t="str">
        <f t="shared" si="138"/>
        <v>Obesity</v>
      </c>
      <c r="Q2203">
        <v>4.17</v>
      </c>
      <c r="R2203" t="str">
        <f t="shared" si="139"/>
        <v>Normal</v>
      </c>
      <c r="S2203" t="s">
        <v>2380</v>
      </c>
      <c r="T2203" t="s">
        <v>2382</v>
      </c>
      <c r="U2203">
        <v>1</v>
      </c>
    </row>
    <row r="2204" spans="1:21" x14ac:dyDescent="0.3">
      <c r="A2204" t="s">
        <v>156</v>
      </c>
      <c r="B2204">
        <v>27.835000000000001</v>
      </c>
      <c r="C2204">
        <v>4.4400000000000004</v>
      </c>
      <c r="D2204" t="s">
        <v>2380</v>
      </c>
      <c r="E2204" t="s">
        <v>2380</v>
      </c>
      <c r="F2204" t="s">
        <v>2382</v>
      </c>
      <c r="G2204">
        <v>1</v>
      </c>
      <c r="H2204" t="s">
        <v>2380</v>
      </c>
      <c r="L2204" t="s">
        <v>156</v>
      </c>
      <c r="M2204" t="str">
        <f t="shared" si="136"/>
        <v>No</v>
      </c>
      <c r="N2204" t="str">
        <f t="shared" si="137"/>
        <v>No</v>
      </c>
      <c r="O2204">
        <v>27.835000000000001</v>
      </c>
      <c r="P2204" t="str">
        <f t="shared" si="138"/>
        <v>Over Weight</v>
      </c>
      <c r="Q2204">
        <v>4.4400000000000004</v>
      </c>
      <c r="R2204" t="str">
        <f t="shared" si="139"/>
        <v>Normal</v>
      </c>
      <c r="S2204" t="s">
        <v>2380</v>
      </c>
      <c r="T2204" t="s">
        <v>2382</v>
      </c>
      <c r="U2204">
        <v>1</v>
      </c>
    </row>
    <row r="2205" spans="1:21" x14ac:dyDescent="0.3">
      <c r="A2205" t="s">
        <v>155</v>
      </c>
      <c r="B2205">
        <v>40.26</v>
      </c>
      <c r="C2205">
        <v>5.52</v>
      </c>
      <c r="D2205" t="s">
        <v>2380</v>
      </c>
      <c r="E2205" t="s">
        <v>2381</v>
      </c>
      <c r="F2205" t="s">
        <v>2380</v>
      </c>
      <c r="G2205">
        <v>1</v>
      </c>
      <c r="H2205" t="s">
        <v>2380</v>
      </c>
      <c r="L2205" t="s">
        <v>155</v>
      </c>
      <c r="M2205" t="str">
        <f t="shared" si="136"/>
        <v>No</v>
      </c>
      <c r="N2205" t="str">
        <f t="shared" si="137"/>
        <v>No</v>
      </c>
      <c r="O2205">
        <v>40.26</v>
      </c>
      <c r="P2205" t="str">
        <f t="shared" si="138"/>
        <v>Obesity</v>
      </c>
      <c r="Q2205">
        <v>5.52</v>
      </c>
      <c r="R2205" t="str">
        <f t="shared" si="139"/>
        <v>Normal</v>
      </c>
      <c r="S2205" t="s">
        <v>2381</v>
      </c>
      <c r="T2205" t="s">
        <v>2380</v>
      </c>
      <c r="U2205">
        <v>1</v>
      </c>
    </row>
    <row r="2206" spans="1:21" x14ac:dyDescent="0.3">
      <c r="A2206" t="s">
        <v>154</v>
      </c>
      <c r="B2206">
        <v>39.82</v>
      </c>
      <c r="C2206">
        <v>6.01</v>
      </c>
      <c r="D2206" t="s">
        <v>2380</v>
      </c>
      <c r="E2206" t="s">
        <v>2381</v>
      </c>
      <c r="F2206" t="s">
        <v>2380</v>
      </c>
      <c r="G2206">
        <v>1</v>
      </c>
      <c r="H2206" t="s">
        <v>2380</v>
      </c>
      <c r="L2206" t="s">
        <v>154</v>
      </c>
      <c r="M2206" t="str">
        <f t="shared" si="136"/>
        <v>No</v>
      </c>
      <c r="N2206" t="str">
        <f t="shared" si="137"/>
        <v>No</v>
      </c>
      <c r="O2206">
        <v>39.82</v>
      </c>
      <c r="P2206" t="str">
        <f t="shared" si="138"/>
        <v>Obesity</v>
      </c>
      <c r="Q2206">
        <v>6.01</v>
      </c>
      <c r="R2206" t="str">
        <f t="shared" si="139"/>
        <v>Prediabetes</v>
      </c>
      <c r="S2206" t="s">
        <v>2381</v>
      </c>
      <c r="T2206" t="s">
        <v>2380</v>
      </c>
      <c r="U2206">
        <v>1</v>
      </c>
    </row>
    <row r="2207" spans="1:21" x14ac:dyDescent="0.3">
      <c r="A2207" t="s">
        <v>153</v>
      </c>
      <c r="B2207">
        <v>39.159999999999997</v>
      </c>
      <c r="C2207">
        <v>5.81</v>
      </c>
      <c r="D2207" t="s">
        <v>2380</v>
      </c>
      <c r="E2207" t="s">
        <v>2381</v>
      </c>
      <c r="F2207" t="s">
        <v>2380</v>
      </c>
      <c r="G2207">
        <v>1</v>
      </c>
      <c r="H2207" t="s">
        <v>2380</v>
      </c>
      <c r="L2207" t="s">
        <v>153</v>
      </c>
      <c r="M2207" t="str">
        <f t="shared" si="136"/>
        <v>No</v>
      </c>
      <c r="N2207" t="str">
        <f t="shared" si="137"/>
        <v>No</v>
      </c>
      <c r="O2207">
        <v>39.159999999999997</v>
      </c>
      <c r="P2207" t="str">
        <f t="shared" si="138"/>
        <v>Obesity</v>
      </c>
      <c r="Q2207">
        <v>5.81</v>
      </c>
      <c r="R2207" t="str">
        <f t="shared" si="139"/>
        <v>Prediabetes</v>
      </c>
      <c r="S2207" t="s">
        <v>2381</v>
      </c>
      <c r="T2207" t="s">
        <v>2380</v>
      </c>
      <c r="U2207">
        <v>1</v>
      </c>
    </row>
    <row r="2208" spans="1:21" x14ac:dyDescent="0.3">
      <c r="A2208" t="s">
        <v>152</v>
      </c>
      <c r="B2208">
        <v>25.555</v>
      </c>
      <c r="C2208">
        <v>4.37</v>
      </c>
      <c r="D2208" t="s">
        <v>2380</v>
      </c>
      <c r="E2208" t="s">
        <v>2380</v>
      </c>
      <c r="F2208" t="s">
        <v>2382</v>
      </c>
      <c r="G2208">
        <v>1</v>
      </c>
      <c r="H2208" t="s">
        <v>2380</v>
      </c>
      <c r="L2208" t="s">
        <v>152</v>
      </c>
      <c r="M2208" t="str">
        <f t="shared" si="136"/>
        <v>No</v>
      </c>
      <c r="N2208" t="str">
        <f t="shared" si="137"/>
        <v>No</v>
      </c>
      <c r="O2208">
        <v>25.555</v>
      </c>
      <c r="P2208" t="str">
        <f t="shared" si="138"/>
        <v>Over Weight</v>
      </c>
      <c r="Q2208">
        <v>4.37</v>
      </c>
      <c r="R2208" t="str">
        <f t="shared" si="139"/>
        <v>Normal</v>
      </c>
      <c r="S2208" t="s">
        <v>2380</v>
      </c>
      <c r="T2208" t="s">
        <v>2382</v>
      </c>
      <c r="U2208">
        <v>1</v>
      </c>
    </row>
    <row r="2209" spans="1:21" x14ac:dyDescent="0.3">
      <c r="A2209" t="s">
        <v>151</v>
      </c>
      <c r="B2209">
        <v>25.175000000000001</v>
      </c>
      <c r="C2209">
        <v>5.74</v>
      </c>
      <c r="D2209" t="s">
        <v>2380</v>
      </c>
      <c r="E2209" t="s">
        <v>2380</v>
      </c>
      <c r="F2209" t="s">
        <v>2382</v>
      </c>
      <c r="G2209">
        <v>1</v>
      </c>
      <c r="H2209" t="s">
        <v>2380</v>
      </c>
      <c r="L2209" t="s">
        <v>151</v>
      </c>
      <c r="M2209" t="str">
        <f t="shared" si="136"/>
        <v>No</v>
      </c>
      <c r="N2209" t="str">
        <f t="shared" si="137"/>
        <v>No</v>
      </c>
      <c r="O2209">
        <v>25.175000000000001</v>
      </c>
      <c r="P2209" t="str">
        <f t="shared" si="138"/>
        <v>Over Weight</v>
      </c>
      <c r="Q2209">
        <v>5.74</v>
      </c>
      <c r="R2209" t="str">
        <f t="shared" si="139"/>
        <v>Prediabetes</v>
      </c>
      <c r="S2209" t="s">
        <v>2380</v>
      </c>
      <c r="T2209" t="s">
        <v>2382</v>
      </c>
      <c r="U2209">
        <v>1</v>
      </c>
    </row>
    <row r="2210" spans="1:21" x14ac:dyDescent="0.3">
      <c r="A2210" t="s">
        <v>150</v>
      </c>
      <c r="B2210">
        <v>38.28</v>
      </c>
      <c r="C2210">
        <v>5.39</v>
      </c>
      <c r="D2210" t="s">
        <v>2380</v>
      </c>
      <c r="E2210" t="s">
        <v>2381</v>
      </c>
      <c r="F2210" t="s">
        <v>2380</v>
      </c>
      <c r="G2210">
        <v>1</v>
      </c>
      <c r="H2210" t="s">
        <v>2380</v>
      </c>
      <c r="L2210" t="s">
        <v>150</v>
      </c>
      <c r="M2210" t="str">
        <f t="shared" si="136"/>
        <v>No</v>
      </c>
      <c r="N2210" t="str">
        <f t="shared" si="137"/>
        <v>No</v>
      </c>
      <c r="O2210">
        <v>38.28</v>
      </c>
      <c r="P2210" t="str">
        <f t="shared" si="138"/>
        <v>Obesity</v>
      </c>
      <c r="Q2210">
        <v>5.39</v>
      </c>
      <c r="R2210" t="str">
        <f t="shared" si="139"/>
        <v>Normal</v>
      </c>
      <c r="S2210" t="s">
        <v>2381</v>
      </c>
      <c r="T2210" t="s">
        <v>2380</v>
      </c>
      <c r="U2210">
        <v>1</v>
      </c>
    </row>
    <row r="2211" spans="1:21" x14ac:dyDescent="0.3">
      <c r="A2211" t="s">
        <v>149</v>
      </c>
      <c r="B2211">
        <v>38.17</v>
      </c>
      <c r="C2211">
        <v>4.07</v>
      </c>
      <c r="D2211" t="s">
        <v>2380</v>
      </c>
      <c r="E2211" t="s">
        <v>2381</v>
      </c>
      <c r="F2211" t="s">
        <v>2380</v>
      </c>
      <c r="G2211">
        <v>1</v>
      </c>
      <c r="H2211" t="s">
        <v>2380</v>
      </c>
      <c r="L2211" t="s">
        <v>149</v>
      </c>
      <c r="M2211" t="str">
        <f t="shared" si="136"/>
        <v>No</v>
      </c>
      <c r="N2211" t="str">
        <f t="shared" si="137"/>
        <v>No</v>
      </c>
      <c r="O2211">
        <v>38.17</v>
      </c>
      <c r="P2211" t="str">
        <f t="shared" si="138"/>
        <v>Obesity</v>
      </c>
      <c r="Q2211">
        <v>4.07</v>
      </c>
      <c r="R2211" t="str">
        <f t="shared" si="139"/>
        <v>Normal</v>
      </c>
      <c r="S2211" t="s">
        <v>2381</v>
      </c>
      <c r="T2211" t="s">
        <v>2380</v>
      </c>
      <c r="U2211">
        <v>1</v>
      </c>
    </row>
    <row r="2212" spans="1:21" x14ac:dyDescent="0.3">
      <c r="A2212" t="s">
        <v>148</v>
      </c>
      <c r="B2212">
        <v>36.85</v>
      </c>
      <c r="C2212">
        <v>5.49</v>
      </c>
      <c r="D2212" t="s">
        <v>2380</v>
      </c>
      <c r="E2212" t="s">
        <v>2381</v>
      </c>
      <c r="F2212" t="s">
        <v>2380</v>
      </c>
      <c r="G2212">
        <v>1</v>
      </c>
      <c r="H2212" t="s">
        <v>2380</v>
      </c>
      <c r="L2212" t="s">
        <v>148</v>
      </c>
      <c r="M2212" t="str">
        <f t="shared" si="136"/>
        <v>No</v>
      </c>
      <c r="N2212" t="str">
        <f t="shared" si="137"/>
        <v>No</v>
      </c>
      <c r="O2212">
        <v>36.85</v>
      </c>
      <c r="P2212" t="str">
        <f t="shared" si="138"/>
        <v>Obesity</v>
      </c>
      <c r="Q2212">
        <v>5.49</v>
      </c>
      <c r="R2212" t="str">
        <f t="shared" si="139"/>
        <v>Normal</v>
      </c>
      <c r="S2212" t="s">
        <v>2381</v>
      </c>
      <c r="T2212" t="s">
        <v>2380</v>
      </c>
      <c r="U2212">
        <v>1</v>
      </c>
    </row>
    <row r="2213" spans="1:21" x14ac:dyDescent="0.3">
      <c r="A2213" t="s">
        <v>147</v>
      </c>
      <c r="B2213">
        <v>22.61</v>
      </c>
      <c r="C2213">
        <v>5.68</v>
      </c>
      <c r="D2213" t="s">
        <v>2380</v>
      </c>
      <c r="E2213" t="s">
        <v>2380</v>
      </c>
      <c r="F2213" t="s">
        <v>2382</v>
      </c>
      <c r="G2213">
        <v>1</v>
      </c>
      <c r="H2213" t="s">
        <v>2380</v>
      </c>
      <c r="L2213" t="s">
        <v>147</v>
      </c>
      <c r="M2213" t="str">
        <f t="shared" si="136"/>
        <v>No</v>
      </c>
      <c r="N2213" t="str">
        <f t="shared" si="137"/>
        <v>No</v>
      </c>
      <c r="O2213">
        <v>22.61</v>
      </c>
      <c r="P2213" t="str">
        <f t="shared" si="138"/>
        <v>Normal Weight</v>
      </c>
      <c r="Q2213">
        <v>5.68</v>
      </c>
      <c r="R2213" t="str">
        <f t="shared" si="139"/>
        <v>Normal</v>
      </c>
      <c r="S2213" t="s">
        <v>2380</v>
      </c>
      <c r="T2213" t="s">
        <v>2382</v>
      </c>
      <c r="U2213">
        <v>1</v>
      </c>
    </row>
    <row r="2214" spans="1:21" x14ac:dyDescent="0.3">
      <c r="A2214" t="s">
        <v>146</v>
      </c>
      <c r="B2214">
        <v>21.754999999999999</v>
      </c>
      <c r="C2214">
        <v>6.09</v>
      </c>
      <c r="D2214" t="s">
        <v>2380</v>
      </c>
      <c r="E2214" t="s">
        <v>2380</v>
      </c>
      <c r="F2214" t="s">
        <v>2382</v>
      </c>
      <c r="G2214">
        <v>1</v>
      </c>
      <c r="H2214" t="s">
        <v>2380</v>
      </c>
      <c r="L2214" t="s">
        <v>146</v>
      </c>
      <c r="M2214" t="str">
        <f t="shared" si="136"/>
        <v>No</v>
      </c>
      <c r="N2214" t="str">
        <f t="shared" si="137"/>
        <v>No</v>
      </c>
      <c r="O2214">
        <v>21.754999999999999</v>
      </c>
      <c r="P2214" t="str">
        <f t="shared" si="138"/>
        <v>Normal Weight</v>
      </c>
      <c r="Q2214">
        <v>6.09</v>
      </c>
      <c r="R2214" t="str">
        <f t="shared" si="139"/>
        <v>Prediabetes</v>
      </c>
      <c r="S2214" t="s">
        <v>2380</v>
      </c>
      <c r="T2214" t="s">
        <v>2382</v>
      </c>
      <c r="U2214">
        <v>1</v>
      </c>
    </row>
    <row r="2215" spans="1:21" x14ac:dyDescent="0.3">
      <c r="A2215" t="s">
        <v>145</v>
      </c>
      <c r="B2215">
        <v>20.425000000000001</v>
      </c>
      <c r="C2215">
        <v>5.53</v>
      </c>
      <c r="D2215" t="s">
        <v>2380</v>
      </c>
      <c r="E2215" t="s">
        <v>2380</v>
      </c>
      <c r="F2215" t="s">
        <v>2382</v>
      </c>
      <c r="G2215">
        <v>1</v>
      </c>
      <c r="H2215" t="s">
        <v>2380</v>
      </c>
      <c r="L2215" t="s">
        <v>145</v>
      </c>
      <c r="M2215" t="str">
        <f t="shared" si="136"/>
        <v>No</v>
      </c>
      <c r="N2215" t="str">
        <f t="shared" si="137"/>
        <v>No</v>
      </c>
      <c r="O2215">
        <v>20.425000000000001</v>
      </c>
      <c r="P2215" t="str">
        <f t="shared" si="138"/>
        <v>Normal Weight</v>
      </c>
      <c r="Q2215">
        <v>5.53</v>
      </c>
      <c r="R2215" t="str">
        <f t="shared" si="139"/>
        <v>Normal</v>
      </c>
      <c r="S2215" t="s">
        <v>2380</v>
      </c>
      <c r="T2215" t="s">
        <v>2382</v>
      </c>
      <c r="U2215">
        <v>1</v>
      </c>
    </row>
    <row r="2216" spans="1:21" x14ac:dyDescent="0.3">
      <c r="A2216" t="s">
        <v>144</v>
      </c>
      <c r="B2216">
        <v>31.35</v>
      </c>
      <c r="C2216">
        <v>4.28</v>
      </c>
      <c r="D2216" t="s">
        <v>2380</v>
      </c>
      <c r="E2216" t="s">
        <v>2381</v>
      </c>
      <c r="F2216" t="s">
        <v>2380</v>
      </c>
      <c r="G2216">
        <v>1</v>
      </c>
      <c r="H2216" t="s">
        <v>2380</v>
      </c>
      <c r="L2216" t="s">
        <v>144</v>
      </c>
      <c r="M2216" t="str">
        <f t="shared" si="136"/>
        <v>No</v>
      </c>
      <c r="N2216" t="str">
        <f t="shared" si="137"/>
        <v>No</v>
      </c>
      <c r="O2216">
        <v>31.35</v>
      </c>
      <c r="P2216" t="str">
        <f t="shared" si="138"/>
        <v>Obesity</v>
      </c>
      <c r="Q2216">
        <v>4.28</v>
      </c>
      <c r="R2216" t="str">
        <f t="shared" si="139"/>
        <v>Normal</v>
      </c>
      <c r="S2216" t="s">
        <v>2381</v>
      </c>
      <c r="T2216" t="s">
        <v>2380</v>
      </c>
      <c r="U2216">
        <v>1</v>
      </c>
    </row>
    <row r="2217" spans="1:21" x14ac:dyDescent="0.3">
      <c r="A2217" t="s">
        <v>143</v>
      </c>
      <c r="B2217">
        <v>31.13</v>
      </c>
      <c r="C2217">
        <v>6.01</v>
      </c>
      <c r="D2217" t="s">
        <v>2380</v>
      </c>
      <c r="E2217" t="s">
        <v>2381</v>
      </c>
      <c r="F2217" t="s">
        <v>2380</v>
      </c>
      <c r="G2217">
        <v>1</v>
      </c>
      <c r="H2217" t="s">
        <v>2380</v>
      </c>
      <c r="L2217" t="s">
        <v>143</v>
      </c>
      <c r="M2217" t="str">
        <f t="shared" si="136"/>
        <v>No</v>
      </c>
      <c r="N2217" t="str">
        <f t="shared" si="137"/>
        <v>No</v>
      </c>
      <c r="O2217">
        <v>31.13</v>
      </c>
      <c r="P2217" t="str">
        <f t="shared" si="138"/>
        <v>Obesity</v>
      </c>
      <c r="Q2217">
        <v>6.01</v>
      </c>
      <c r="R2217" t="str">
        <f t="shared" si="139"/>
        <v>Prediabetes</v>
      </c>
      <c r="S2217" t="s">
        <v>2381</v>
      </c>
      <c r="T2217" t="s">
        <v>2380</v>
      </c>
      <c r="U2217">
        <v>1</v>
      </c>
    </row>
    <row r="2218" spans="1:21" x14ac:dyDescent="0.3">
      <c r="A2218" t="s">
        <v>142</v>
      </c>
      <c r="B2218">
        <v>17.48</v>
      </c>
      <c r="C2218">
        <v>4.59</v>
      </c>
      <c r="D2218" t="s">
        <v>2380</v>
      </c>
      <c r="E2218" t="s">
        <v>2380</v>
      </c>
      <c r="F2218" t="s">
        <v>2382</v>
      </c>
      <c r="G2218">
        <v>1</v>
      </c>
      <c r="H2218" t="s">
        <v>2380</v>
      </c>
      <c r="L2218" t="s">
        <v>142</v>
      </c>
      <c r="M2218" t="str">
        <f t="shared" si="136"/>
        <v>No</v>
      </c>
      <c r="N2218" t="str">
        <f t="shared" si="137"/>
        <v>No</v>
      </c>
      <c r="O2218">
        <v>17.48</v>
      </c>
      <c r="P2218" t="str">
        <f t="shared" si="138"/>
        <v>Under Weight</v>
      </c>
      <c r="Q2218">
        <v>4.59</v>
      </c>
      <c r="R2218" t="str">
        <f t="shared" si="139"/>
        <v>Normal</v>
      </c>
      <c r="S2218" t="s">
        <v>2380</v>
      </c>
      <c r="T2218" t="s">
        <v>2382</v>
      </c>
      <c r="U2218">
        <v>1</v>
      </c>
    </row>
    <row r="2219" spans="1:21" x14ac:dyDescent="0.3">
      <c r="A2219" t="s">
        <v>141</v>
      </c>
      <c r="B2219">
        <v>22.57</v>
      </c>
      <c r="C2219">
        <v>5.8</v>
      </c>
      <c r="D2219" t="s">
        <v>2381</v>
      </c>
      <c r="E2219" t="s">
        <v>2380</v>
      </c>
      <c r="F2219" t="s">
        <v>2380</v>
      </c>
      <c r="G2219">
        <v>1</v>
      </c>
      <c r="H2219" t="s">
        <v>2380</v>
      </c>
      <c r="L2219" t="s">
        <v>141</v>
      </c>
      <c r="M2219" t="str">
        <f t="shared" si="136"/>
        <v>Yes</v>
      </c>
      <c r="N2219" t="str">
        <f t="shared" si="137"/>
        <v>No</v>
      </c>
      <c r="O2219">
        <v>22.57</v>
      </c>
      <c r="P2219" t="str">
        <f t="shared" si="138"/>
        <v>Normal Weight</v>
      </c>
      <c r="Q2219">
        <v>5.8</v>
      </c>
      <c r="R2219" t="str">
        <f t="shared" si="139"/>
        <v>Prediabetes</v>
      </c>
      <c r="S2219" t="s">
        <v>2380</v>
      </c>
      <c r="T2219" t="s">
        <v>2380</v>
      </c>
      <c r="U2219">
        <v>1</v>
      </c>
    </row>
    <row r="2220" spans="1:21" x14ac:dyDescent="0.3">
      <c r="A2220" t="s">
        <v>140</v>
      </c>
      <c r="B2220">
        <v>26.73</v>
      </c>
      <c r="C2220">
        <v>5.08</v>
      </c>
      <c r="D2220" t="s">
        <v>2380</v>
      </c>
      <c r="E2220" t="s">
        <v>2381</v>
      </c>
      <c r="F2220" t="s">
        <v>2380</v>
      </c>
      <c r="G2220">
        <v>1</v>
      </c>
      <c r="H2220" t="s">
        <v>2380</v>
      </c>
      <c r="L2220" t="s">
        <v>140</v>
      </c>
      <c r="M2220" t="str">
        <f t="shared" si="136"/>
        <v>No</v>
      </c>
      <c r="N2220" t="str">
        <f t="shared" si="137"/>
        <v>No</v>
      </c>
      <c r="O2220">
        <v>26.73</v>
      </c>
      <c r="P2220" t="str">
        <f t="shared" si="138"/>
        <v>Over Weight</v>
      </c>
      <c r="Q2220">
        <v>5.08</v>
      </c>
      <c r="R2220" t="str">
        <f t="shared" si="139"/>
        <v>Normal</v>
      </c>
      <c r="S2220" t="s">
        <v>2381</v>
      </c>
      <c r="T2220" t="s">
        <v>2380</v>
      </c>
      <c r="U2220">
        <v>1</v>
      </c>
    </row>
    <row r="2221" spans="1:21" x14ac:dyDescent="0.3">
      <c r="A2221" t="s">
        <v>139</v>
      </c>
      <c r="B2221">
        <v>20.79</v>
      </c>
      <c r="C2221">
        <v>5.84</v>
      </c>
      <c r="D2221" t="s">
        <v>2380</v>
      </c>
      <c r="E2221" t="s">
        <v>2381</v>
      </c>
      <c r="F2221" t="s">
        <v>2380</v>
      </c>
      <c r="G2221">
        <v>1</v>
      </c>
      <c r="H2221" t="s">
        <v>2380</v>
      </c>
      <c r="L2221" t="s">
        <v>139</v>
      </c>
      <c r="M2221" t="str">
        <f t="shared" si="136"/>
        <v>No</v>
      </c>
      <c r="N2221" t="str">
        <f t="shared" si="137"/>
        <v>No</v>
      </c>
      <c r="O2221">
        <v>20.79</v>
      </c>
      <c r="P2221" t="str">
        <f t="shared" si="138"/>
        <v>Normal Weight</v>
      </c>
      <c r="Q2221">
        <v>5.84</v>
      </c>
      <c r="R2221" t="str">
        <f t="shared" si="139"/>
        <v>Prediabetes</v>
      </c>
      <c r="S2221" t="s">
        <v>2381</v>
      </c>
      <c r="T2221" t="s">
        <v>2380</v>
      </c>
      <c r="U2221">
        <v>1</v>
      </c>
    </row>
    <row r="2222" spans="1:21" x14ac:dyDescent="0.3">
      <c r="A2222" t="s">
        <v>138</v>
      </c>
      <c r="B2222">
        <v>20.149999999999999</v>
      </c>
      <c r="C2222">
        <v>4.1500000000000004</v>
      </c>
      <c r="D2222" t="s">
        <v>2380</v>
      </c>
      <c r="E2222" t="s">
        <v>2380</v>
      </c>
      <c r="F2222" t="s">
        <v>2380</v>
      </c>
      <c r="G2222">
        <v>1</v>
      </c>
      <c r="H2222" t="s">
        <v>2380</v>
      </c>
      <c r="L2222" t="s">
        <v>138</v>
      </c>
      <c r="M2222" t="str">
        <f t="shared" si="136"/>
        <v>No</v>
      </c>
      <c r="N2222" t="str">
        <f t="shared" si="137"/>
        <v>No</v>
      </c>
      <c r="O2222">
        <v>20.149999999999999</v>
      </c>
      <c r="P2222" t="str">
        <f t="shared" si="138"/>
        <v>Normal Weight</v>
      </c>
      <c r="Q2222">
        <v>4.1500000000000004</v>
      </c>
      <c r="R2222" t="str">
        <f t="shared" si="139"/>
        <v>Normal</v>
      </c>
      <c r="S2222" t="s">
        <v>2380</v>
      </c>
      <c r="T2222" t="s">
        <v>2380</v>
      </c>
      <c r="U2222">
        <v>1</v>
      </c>
    </row>
    <row r="2223" spans="1:21" x14ac:dyDescent="0.3">
      <c r="A2223" t="s">
        <v>137</v>
      </c>
      <c r="B2223">
        <v>36.85</v>
      </c>
      <c r="C2223">
        <v>4.3600000000000003</v>
      </c>
      <c r="D2223" t="s">
        <v>2381</v>
      </c>
      <c r="E2223" t="s">
        <v>2380</v>
      </c>
      <c r="F2223" t="s">
        <v>2380</v>
      </c>
      <c r="G2223">
        <v>0</v>
      </c>
      <c r="H2223" t="s">
        <v>2380</v>
      </c>
      <c r="L2223" t="s">
        <v>137</v>
      </c>
      <c r="M2223" t="str">
        <f t="shared" si="136"/>
        <v>Yes</v>
      </c>
      <c r="N2223" t="str">
        <f t="shared" si="137"/>
        <v>No</v>
      </c>
      <c r="O2223">
        <v>36.85</v>
      </c>
      <c r="P2223" t="str">
        <f t="shared" si="138"/>
        <v>Obesity</v>
      </c>
      <c r="Q2223">
        <v>4.3600000000000003</v>
      </c>
      <c r="R2223" t="str">
        <f t="shared" si="139"/>
        <v>Normal</v>
      </c>
      <c r="S2223" t="s">
        <v>2380</v>
      </c>
      <c r="T2223" t="s">
        <v>2380</v>
      </c>
      <c r="U2223">
        <v>0</v>
      </c>
    </row>
    <row r="2224" spans="1:21" x14ac:dyDescent="0.3">
      <c r="A2224" t="s">
        <v>136</v>
      </c>
      <c r="B2224">
        <v>35.53</v>
      </c>
      <c r="C2224">
        <v>4.55</v>
      </c>
      <c r="D2224" t="s">
        <v>2381</v>
      </c>
      <c r="E2224" t="s">
        <v>2380</v>
      </c>
      <c r="F2224" t="s">
        <v>2380</v>
      </c>
      <c r="G2224">
        <v>0</v>
      </c>
      <c r="H2224" t="s">
        <v>2380</v>
      </c>
      <c r="L2224" t="s">
        <v>136</v>
      </c>
      <c r="M2224" t="str">
        <f t="shared" si="136"/>
        <v>Yes</v>
      </c>
      <c r="N2224" t="str">
        <f t="shared" si="137"/>
        <v>No</v>
      </c>
      <c r="O2224">
        <v>35.53</v>
      </c>
      <c r="P2224" t="str">
        <f t="shared" si="138"/>
        <v>Obesity</v>
      </c>
      <c r="Q2224">
        <v>4.55</v>
      </c>
      <c r="R2224" t="str">
        <f t="shared" si="139"/>
        <v>Normal</v>
      </c>
      <c r="S2224" t="s">
        <v>2380</v>
      </c>
      <c r="T2224" t="s">
        <v>2380</v>
      </c>
      <c r="U2224">
        <v>0</v>
      </c>
    </row>
    <row r="2225" spans="1:21" x14ac:dyDescent="0.3">
      <c r="A2225" t="s">
        <v>135</v>
      </c>
      <c r="B2225">
        <v>31.1</v>
      </c>
      <c r="C2225">
        <v>4.37</v>
      </c>
      <c r="D2225" t="s">
        <v>2381</v>
      </c>
      <c r="E2225" t="s">
        <v>2380</v>
      </c>
      <c r="F2225" t="s">
        <v>2380</v>
      </c>
      <c r="G2225">
        <v>0</v>
      </c>
      <c r="H2225" t="s">
        <v>2380</v>
      </c>
      <c r="L2225" t="s">
        <v>135</v>
      </c>
      <c r="M2225" t="str">
        <f t="shared" si="136"/>
        <v>Yes</v>
      </c>
      <c r="N2225" t="str">
        <f t="shared" si="137"/>
        <v>No</v>
      </c>
      <c r="O2225">
        <v>31.1</v>
      </c>
      <c r="P2225" t="str">
        <f t="shared" si="138"/>
        <v>Obesity</v>
      </c>
      <c r="Q2225">
        <v>4.37</v>
      </c>
      <c r="R2225" t="str">
        <f t="shared" si="139"/>
        <v>Normal</v>
      </c>
      <c r="S2225" t="s">
        <v>2380</v>
      </c>
      <c r="T2225" t="s">
        <v>2380</v>
      </c>
      <c r="U2225">
        <v>0</v>
      </c>
    </row>
    <row r="2226" spans="1:21" x14ac:dyDescent="0.3">
      <c r="A2226" t="s">
        <v>134</v>
      </c>
      <c r="B2226">
        <v>23.21</v>
      </c>
      <c r="C2226">
        <v>5.24</v>
      </c>
      <c r="D2226" t="s">
        <v>2381</v>
      </c>
      <c r="E2226" t="s">
        <v>2380</v>
      </c>
      <c r="F2226" t="s">
        <v>2380</v>
      </c>
      <c r="G2226">
        <v>0</v>
      </c>
      <c r="H2226" t="s">
        <v>2380</v>
      </c>
      <c r="L2226" t="s">
        <v>134</v>
      </c>
      <c r="M2226" t="str">
        <f t="shared" si="136"/>
        <v>Yes</v>
      </c>
      <c r="N2226" t="str">
        <f t="shared" si="137"/>
        <v>No</v>
      </c>
      <c r="O2226">
        <v>23.21</v>
      </c>
      <c r="P2226" t="str">
        <f t="shared" si="138"/>
        <v>Normal Weight</v>
      </c>
      <c r="Q2226">
        <v>5.24</v>
      </c>
      <c r="R2226" t="str">
        <f t="shared" si="139"/>
        <v>Normal</v>
      </c>
      <c r="S2226" t="s">
        <v>2380</v>
      </c>
      <c r="T2226" t="s">
        <v>2380</v>
      </c>
      <c r="U2226">
        <v>0</v>
      </c>
    </row>
    <row r="2227" spans="1:21" x14ac:dyDescent="0.3">
      <c r="A2227" t="s">
        <v>133</v>
      </c>
      <c r="B2227">
        <v>18.36</v>
      </c>
      <c r="C2227">
        <v>5.96</v>
      </c>
      <c r="D2227" t="s">
        <v>2380</v>
      </c>
      <c r="E2227" t="s">
        <v>2380</v>
      </c>
      <c r="F2227" t="s">
        <v>2380</v>
      </c>
      <c r="G2227">
        <v>1</v>
      </c>
      <c r="H2227" t="s">
        <v>2380</v>
      </c>
      <c r="L2227" t="s">
        <v>133</v>
      </c>
      <c r="M2227" t="str">
        <f t="shared" si="136"/>
        <v>No</v>
      </c>
      <c r="N2227" t="str">
        <f t="shared" si="137"/>
        <v>No</v>
      </c>
      <c r="O2227">
        <v>18.36</v>
      </c>
      <c r="P2227" t="str">
        <f t="shared" si="138"/>
        <v>Under Weight</v>
      </c>
      <c r="Q2227">
        <v>5.96</v>
      </c>
      <c r="R2227" t="str">
        <f t="shared" si="139"/>
        <v>Prediabetes</v>
      </c>
      <c r="S2227" t="s">
        <v>2380</v>
      </c>
      <c r="T2227" t="s">
        <v>2380</v>
      </c>
      <c r="U2227">
        <v>1</v>
      </c>
    </row>
    <row r="2228" spans="1:21" x14ac:dyDescent="0.3">
      <c r="A2228" t="s">
        <v>132</v>
      </c>
      <c r="B2228">
        <v>15.92</v>
      </c>
      <c r="C2228">
        <v>4.76</v>
      </c>
      <c r="D2228" t="s">
        <v>2381</v>
      </c>
      <c r="E2228" t="s">
        <v>2380</v>
      </c>
      <c r="F2228" t="s">
        <v>2380</v>
      </c>
      <c r="G2228">
        <v>1</v>
      </c>
      <c r="H2228" t="s">
        <v>2380</v>
      </c>
      <c r="L2228" t="s">
        <v>132</v>
      </c>
      <c r="M2228" t="str">
        <f t="shared" si="136"/>
        <v>Yes</v>
      </c>
      <c r="N2228" t="str">
        <f t="shared" si="137"/>
        <v>No</v>
      </c>
      <c r="O2228">
        <v>15.92</v>
      </c>
      <c r="P2228" t="str">
        <f t="shared" si="138"/>
        <v>Under Weight</v>
      </c>
      <c r="Q2228">
        <v>4.76</v>
      </c>
      <c r="R2228" t="str">
        <f t="shared" si="139"/>
        <v>Normal</v>
      </c>
      <c r="S2228" t="s">
        <v>2380</v>
      </c>
      <c r="T2228" t="s">
        <v>2380</v>
      </c>
      <c r="U2228">
        <v>1</v>
      </c>
    </row>
    <row r="2229" spans="1:21" x14ac:dyDescent="0.3">
      <c r="A2229" t="s">
        <v>131</v>
      </c>
      <c r="B2229">
        <v>15.17</v>
      </c>
      <c r="C2229">
        <v>4.3</v>
      </c>
      <c r="D2229" t="s">
        <v>2381</v>
      </c>
      <c r="E2229" t="s">
        <v>2380</v>
      </c>
      <c r="F2229" t="s">
        <v>2382</v>
      </c>
      <c r="G2229">
        <v>1</v>
      </c>
      <c r="H2229" t="s">
        <v>2380</v>
      </c>
      <c r="L2229" t="s">
        <v>131</v>
      </c>
      <c r="M2229" t="str">
        <f t="shared" si="136"/>
        <v>Yes</v>
      </c>
      <c r="N2229" t="str">
        <f t="shared" si="137"/>
        <v>No</v>
      </c>
      <c r="O2229">
        <v>15.17</v>
      </c>
      <c r="P2229" t="str">
        <f t="shared" si="138"/>
        <v>Under Weight</v>
      </c>
      <c r="Q2229">
        <v>4.3</v>
      </c>
      <c r="R2229" t="str">
        <f t="shared" si="139"/>
        <v>Normal</v>
      </c>
      <c r="S2229" t="s">
        <v>2380</v>
      </c>
      <c r="T2229" t="s">
        <v>2382</v>
      </c>
      <c r="U2229">
        <v>1</v>
      </c>
    </row>
    <row r="2230" spans="1:21" x14ac:dyDescent="0.3">
      <c r="A2230" t="s">
        <v>130</v>
      </c>
      <c r="B2230">
        <v>16.63</v>
      </c>
      <c r="C2230">
        <v>4.5</v>
      </c>
      <c r="D2230" t="s">
        <v>2380</v>
      </c>
      <c r="E2230" t="s">
        <v>2380</v>
      </c>
      <c r="F2230" t="s">
        <v>2380</v>
      </c>
      <c r="G2230">
        <v>1</v>
      </c>
      <c r="H2230" t="s">
        <v>2380</v>
      </c>
      <c r="L2230" t="s">
        <v>130</v>
      </c>
      <c r="M2230" t="str">
        <f t="shared" si="136"/>
        <v>No</v>
      </c>
      <c r="N2230" t="str">
        <f t="shared" si="137"/>
        <v>No</v>
      </c>
      <c r="O2230">
        <v>16.63</v>
      </c>
      <c r="P2230" t="str">
        <f t="shared" si="138"/>
        <v>Under Weight</v>
      </c>
      <c r="Q2230">
        <v>4.5</v>
      </c>
      <c r="R2230" t="str">
        <f t="shared" si="139"/>
        <v>Normal</v>
      </c>
      <c r="S2230" t="s">
        <v>2380</v>
      </c>
      <c r="T2230" t="s">
        <v>2380</v>
      </c>
      <c r="U2230">
        <v>1</v>
      </c>
    </row>
    <row r="2231" spans="1:21" x14ac:dyDescent="0.3">
      <c r="A2231" t="s">
        <v>129</v>
      </c>
      <c r="B2231">
        <v>19.39</v>
      </c>
      <c r="C2231">
        <v>5.59</v>
      </c>
      <c r="D2231" t="s">
        <v>2380</v>
      </c>
      <c r="E2231" t="s">
        <v>2380</v>
      </c>
      <c r="F2231" t="s">
        <v>2382</v>
      </c>
      <c r="G2231">
        <v>1</v>
      </c>
      <c r="H2231" t="s">
        <v>2380</v>
      </c>
      <c r="L2231" t="s">
        <v>129</v>
      </c>
      <c r="M2231" t="str">
        <f t="shared" si="136"/>
        <v>No</v>
      </c>
      <c r="N2231" t="str">
        <f t="shared" si="137"/>
        <v>No</v>
      </c>
      <c r="O2231">
        <v>19.39</v>
      </c>
      <c r="P2231" t="str">
        <f t="shared" si="138"/>
        <v>Normal Weight</v>
      </c>
      <c r="Q2231">
        <v>5.59</v>
      </c>
      <c r="R2231" t="str">
        <f t="shared" si="139"/>
        <v>Normal</v>
      </c>
      <c r="S2231" t="s">
        <v>2380</v>
      </c>
      <c r="T2231" t="s">
        <v>2382</v>
      </c>
      <c r="U2231">
        <v>1</v>
      </c>
    </row>
    <row r="2232" spans="1:21" x14ac:dyDescent="0.3">
      <c r="A2232" t="s">
        <v>128</v>
      </c>
      <c r="B2232">
        <v>17.34</v>
      </c>
      <c r="C2232">
        <v>6.29</v>
      </c>
      <c r="D2232" t="s">
        <v>2381</v>
      </c>
      <c r="E2232" t="s">
        <v>2380</v>
      </c>
      <c r="F2232" t="s">
        <v>2382</v>
      </c>
      <c r="G2232">
        <v>1</v>
      </c>
      <c r="H2232" t="s">
        <v>2380</v>
      </c>
      <c r="L2232" t="s">
        <v>128</v>
      </c>
      <c r="M2232" t="str">
        <f t="shared" si="136"/>
        <v>Yes</v>
      </c>
      <c r="N2232" t="str">
        <f t="shared" si="137"/>
        <v>No</v>
      </c>
      <c r="O2232">
        <v>17.34</v>
      </c>
      <c r="P2232" t="str">
        <f t="shared" si="138"/>
        <v>Under Weight</v>
      </c>
      <c r="Q2232">
        <v>6.29</v>
      </c>
      <c r="R2232" t="str">
        <f t="shared" si="139"/>
        <v>Prediabetes</v>
      </c>
      <c r="S2232" t="s">
        <v>2380</v>
      </c>
      <c r="T2232" t="s">
        <v>2382</v>
      </c>
      <c r="U2232">
        <v>1</v>
      </c>
    </row>
    <row r="2233" spans="1:21" x14ac:dyDescent="0.3">
      <c r="A2233" t="s">
        <v>127</v>
      </c>
      <c r="B2233">
        <v>17.940000000000001</v>
      </c>
      <c r="C2233">
        <v>4.1900000000000004</v>
      </c>
      <c r="D2233" t="s">
        <v>2380</v>
      </c>
      <c r="E2233" t="s">
        <v>2381</v>
      </c>
      <c r="F2233" t="s">
        <v>2380</v>
      </c>
      <c r="G2233">
        <v>1</v>
      </c>
      <c r="H2233" t="s">
        <v>2380</v>
      </c>
      <c r="L2233" t="s">
        <v>127</v>
      </c>
      <c r="M2233" t="str">
        <f t="shared" si="136"/>
        <v>No</v>
      </c>
      <c r="N2233" t="str">
        <f t="shared" si="137"/>
        <v>No</v>
      </c>
      <c r="O2233">
        <v>17.940000000000001</v>
      </c>
      <c r="P2233" t="str">
        <f t="shared" si="138"/>
        <v>Under Weight</v>
      </c>
      <c r="Q2233">
        <v>4.1900000000000004</v>
      </c>
      <c r="R2233" t="str">
        <f t="shared" si="139"/>
        <v>Normal</v>
      </c>
      <c r="S2233" t="s">
        <v>2381</v>
      </c>
      <c r="T2233" t="s">
        <v>2380</v>
      </c>
      <c r="U2233">
        <v>1</v>
      </c>
    </row>
    <row r="2234" spans="1:21" x14ac:dyDescent="0.3">
      <c r="A2234" t="s">
        <v>126</v>
      </c>
      <c r="B2234">
        <v>16.670000000000002</v>
      </c>
      <c r="C2234">
        <v>4.7</v>
      </c>
      <c r="D2234" t="s">
        <v>2381</v>
      </c>
      <c r="E2234" t="s">
        <v>2380</v>
      </c>
      <c r="F2234" t="s">
        <v>2382</v>
      </c>
      <c r="G2234">
        <v>1</v>
      </c>
      <c r="H2234" t="s">
        <v>2380</v>
      </c>
      <c r="L2234" t="s">
        <v>126</v>
      </c>
      <c r="M2234" t="str">
        <f t="shared" si="136"/>
        <v>Yes</v>
      </c>
      <c r="N2234" t="str">
        <f t="shared" si="137"/>
        <v>No</v>
      </c>
      <c r="O2234">
        <v>16.670000000000002</v>
      </c>
      <c r="P2234" t="str">
        <f t="shared" si="138"/>
        <v>Under Weight</v>
      </c>
      <c r="Q2234">
        <v>4.7</v>
      </c>
      <c r="R2234" t="str">
        <f t="shared" si="139"/>
        <v>Normal</v>
      </c>
      <c r="S2234" t="s">
        <v>2380</v>
      </c>
      <c r="T2234" t="s">
        <v>2382</v>
      </c>
      <c r="U2234">
        <v>1</v>
      </c>
    </row>
    <row r="2235" spans="1:21" x14ac:dyDescent="0.3">
      <c r="A2235" t="s">
        <v>125</v>
      </c>
      <c r="B2235">
        <v>20.58</v>
      </c>
      <c r="C2235">
        <v>5.64</v>
      </c>
      <c r="D2235" t="s">
        <v>2381</v>
      </c>
      <c r="E2235" t="s">
        <v>2380</v>
      </c>
      <c r="F2235" t="s">
        <v>2380</v>
      </c>
      <c r="G2235">
        <v>0</v>
      </c>
      <c r="H2235" t="s">
        <v>2380</v>
      </c>
      <c r="L2235" t="s">
        <v>125</v>
      </c>
      <c r="M2235" t="str">
        <f t="shared" si="136"/>
        <v>Yes</v>
      </c>
      <c r="N2235" t="str">
        <f t="shared" si="137"/>
        <v>No</v>
      </c>
      <c r="O2235">
        <v>20.58</v>
      </c>
      <c r="P2235" t="str">
        <f t="shared" si="138"/>
        <v>Normal Weight</v>
      </c>
      <c r="Q2235">
        <v>5.64</v>
      </c>
      <c r="R2235" t="str">
        <f t="shared" si="139"/>
        <v>Normal</v>
      </c>
      <c r="S2235" t="s">
        <v>2380</v>
      </c>
      <c r="T2235" t="s">
        <v>2380</v>
      </c>
      <c r="U2235">
        <v>0</v>
      </c>
    </row>
    <row r="2236" spans="1:21" x14ac:dyDescent="0.3">
      <c r="A2236" t="s">
        <v>124</v>
      </c>
      <c r="B2236">
        <v>16.5</v>
      </c>
      <c r="C2236">
        <v>4.1100000000000003</v>
      </c>
      <c r="D2236" t="s">
        <v>2381</v>
      </c>
      <c r="E2236" t="s">
        <v>2380</v>
      </c>
      <c r="F2236" t="s">
        <v>2380</v>
      </c>
      <c r="G2236">
        <v>0</v>
      </c>
      <c r="H2236" t="s">
        <v>2380</v>
      </c>
      <c r="L2236" t="s">
        <v>124</v>
      </c>
      <c r="M2236" t="str">
        <f t="shared" si="136"/>
        <v>Yes</v>
      </c>
      <c r="N2236" t="str">
        <f t="shared" si="137"/>
        <v>No</v>
      </c>
      <c r="O2236">
        <v>16.5</v>
      </c>
      <c r="P2236" t="str">
        <f t="shared" si="138"/>
        <v>Under Weight</v>
      </c>
      <c r="Q2236">
        <v>4.1100000000000003</v>
      </c>
      <c r="R2236" t="str">
        <f t="shared" si="139"/>
        <v>Normal</v>
      </c>
      <c r="S2236" t="s">
        <v>2380</v>
      </c>
      <c r="T2236" t="s">
        <v>2380</v>
      </c>
      <c r="U2236">
        <v>0</v>
      </c>
    </row>
    <row r="2237" spans="1:21" x14ac:dyDescent="0.3">
      <c r="A2237" t="s">
        <v>123</v>
      </c>
      <c r="B2237">
        <v>15.41</v>
      </c>
      <c r="C2237">
        <v>5.43</v>
      </c>
      <c r="D2237" t="s">
        <v>2381</v>
      </c>
      <c r="E2237" t="s">
        <v>2380</v>
      </c>
      <c r="F2237" t="s">
        <v>2382</v>
      </c>
      <c r="G2237">
        <v>1</v>
      </c>
      <c r="H2237" t="s">
        <v>2380</v>
      </c>
      <c r="L2237" t="s">
        <v>123</v>
      </c>
      <c r="M2237" t="str">
        <f t="shared" si="136"/>
        <v>Yes</v>
      </c>
      <c r="N2237" t="str">
        <f t="shared" si="137"/>
        <v>No</v>
      </c>
      <c r="O2237">
        <v>15.41</v>
      </c>
      <c r="P2237" t="str">
        <f t="shared" si="138"/>
        <v>Under Weight</v>
      </c>
      <c r="Q2237">
        <v>5.43</v>
      </c>
      <c r="R2237" t="str">
        <f t="shared" si="139"/>
        <v>Normal</v>
      </c>
      <c r="S2237" t="s">
        <v>2380</v>
      </c>
      <c r="T2237" t="s">
        <v>2382</v>
      </c>
      <c r="U2237">
        <v>1</v>
      </c>
    </row>
    <row r="2238" spans="1:21" x14ac:dyDescent="0.3">
      <c r="A2238" t="s">
        <v>122</v>
      </c>
      <c r="B2238">
        <v>24.59</v>
      </c>
      <c r="C2238">
        <v>4.38</v>
      </c>
      <c r="D2238" t="s">
        <v>2380</v>
      </c>
      <c r="E2238" t="s">
        <v>2380</v>
      </c>
      <c r="F2238" t="s">
        <v>2380</v>
      </c>
      <c r="G2238">
        <v>1</v>
      </c>
      <c r="H2238" t="s">
        <v>2380</v>
      </c>
      <c r="L2238" t="s">
        <v>122</v>
      </c>
      <c r="M2238" t="str">
        <f t="shared" si="136"/>
        <v>No</v>
      </c>
      <c r="N2238" t="str">
        <f t="shared" si="137"/>
        <v>No</v>
      </c>
      <c r="O2238">
        <v>24.59</v>
      </c>
      <c r="P2238" t="str">
        <f t="shared" si="138"/>
        <v>Normal Weight</v>
      </c>
      <c r="Q2238">
        <v>4.38</v>
      </c>
      <c r="R2238" t="str">
        <f t="shared" si="139"/>
        <v>Normal</v>
      </c>
      <c r="S2238" t="s">
        <v>2380</v>
      </c>
      <c r="T2238" t="s">
        <v>2380</v>
      </c>
      <c r="U2238">
        <v>1</v>
      </c>
    </row>
    <row r="2239" spans="1:21" x14ac:dyDescent="0.3">
      <c r="A2239" t="s">
        <v>121</v>
      </c>
      <c r="B2239">
        <v>33.33</v>
      </c>
      <c r="C2239">
        <v>9.7899999999999991</v>
      </c>
      <c r="D2239" t="s">
        <v>2380</v>
      </c>
      <c r="E2239" t="s">
        <v>2380</v>
      </c>
      <c r="F2239" t="s">
        <v>2380</v>
      </c>
      <c r="G2239">
        <v>0</v>
      </c>
      <c r="H2239" t="s">
        <v>2380</v>
      </c>
      <c r="L2239" t="s">
        <v>121</v>
      </c>
      <c r="M2239" t="str">
        <f t="shared" si="136"/>
        <v>No</v>
      </c>
      <c r="N2239" t="str">
        <f t="shared" si="137"/>
        <v>No</v>
      </c>
      <c r="O2239">
        <v>33.33</v>
      </c>
      <c r="P2239" t="str">
        <f t="shared" si="138"/>
        <v>Obesity</v>
      </c>
      <c r="Q2239">
        <v>9.7899999999999991</v>
      </c>
      <c r="R2239" t="str">
        <f t="shared" si="139"/>
        <v>Diabetes</v>
      </c>
      <c r="S2239" t="s">
        <v>2380</v>
      </c>
      <c r="T2239" t="s">
        <v>2380</v>
      </c>
      <c r="U2239">
        <v>0</v>
      </c>
    </row>
    <row r="2240" spans="1:21" x14ac:dyDescent="0.3">
      <c r="A2240" t="s">
        <v>120</v>
      </c>
      <c r="B2240">
        <v>18.5</v>
      </c>
      <c r="C2240">
        <v>11.84</v>
      </c>
      <c r="D2240" t="s">
        <v>2380</v>
      </c>
      <c r="E2240" t="s">
        <v>2380</v>
      </c>
      <c r="F2240" t="s">
        <v>2380</v>
      </c>
      <c r="G2240">
        <v>0</v>
      </c>
      <c r="H2240" t="s">
        <v>2380</v>
      </c>
      <c r="L2240" t="s">
        <v>120</v>
      </c>
      <c r="M2240" t="str">
        <f t="shared" si="136"/>
        <v>No</v>
      </c>
      <c r="N2240" t="str">
        <f t="shared" si="137"/>
        <v>No</v>
      </c>
      <c r="O2240">
        <v>18.5</v>
      </c>
      <c r="P2240" t="str">
        <f t="shared" si="138"/>
        <v>Normal Weight</v>
      </c>
      <c r="Q2240">
        <v>11.84</v>
      </c>
      <c r="R2240" t="str">
        <f t="shared" si="139"/>
        <v>Diabetes</v>
      </c>
      <c r="S2240" t="s">
        <v>2380</v>
      </c>
      <c r="T2240" t="s">
        <v>2380</v>
      </c>
      <c r="U2240">
        <v>0</v>
      </c>
    </row>
    <row r="2241" spans="1:21" x14ac:dyDescent="0.3">
      <c r="A2241" t="s">
        <v>119</v>
      </c>
      <c r="B2241">
        <v>18.579999999999998</v>
      </c>
      <c r="C2241">
        <v>6.22</v>
      </c>
      <c r="D2241" t="s">
        <v>2380</v>
      </c>
      <c r="E2241" t="s">
        <v>2380</v>
      </c>
      <c r="F2241" t="s">
        <v>2380</v>
      </c>
      <c r="G2241">
        <v>0</v>
      </c>
      <c r="H2241" t="s">
        <v>2380</v>
      </c>
      <c r="L2241" t="s">
        <v>119</v>
      </c>
      <c r="M2241" t="str">
        <f t="shared" si="136"/>
        <v>No</v>
      </c>
      <c r="N2241" t="str">
        <f t="shared" si="137"/>
        <v>No</v>
      </c>
      <c r="O2241">
        <v>18.579999999999998</v>
      </c>
      <c r="P2241" t="str">
        <f t="shared" si="138"/>
        <v>Normal Weight</v>
      </c>
      <c r="Q2241">
        <v>6.22</v>
      </c>
      <c r="R2241" t="str">
        <f t="shared" si="139"/>
        <v>Prediabetes</v>
      </c>
      <c r="S2241" t="s">
        <v>2380</v>
      </c>
      <c r="T2241" t="s">
        <v>2380</v>
      </c>
      <c r="U2241">
        <v>0</v>
      </c>
    </row>
    <row r="2242" spans="1:21" x14ac:dyDescent="0.3">
      <c r="A2242" t="s">
        <v>118</v>
      </c>
      <c r="B2242">
        <v>16.64</v>
      </c>
      <c r="C2242">
        <v>10.01</v>
      </c>
      <c r="D2242" t="s">
        <v>2380</v>
      </c>
      <c r="E2242" t="s">
        <v>2380</v>
      </c>
      <c r="F2242" t="s">
        <v>2380</v>
      </c>
      <c r="G2242">
        <v>0</v>
      </c>
      <c r="H2242" t="s">
        <v>2380</v>
      </c>
      <c r="L2242" t="s">
        <v>118</v>
      </c>
      <c r="M2242" t="str">
        <f t="shared" si="136"/>
        <v>No</v>
      </c>
      <c r="N2242" t="str">
        <f t="shared" si="137"/>
        <v>No</v>
      </c>
      <c r="O2242">
        <v>16.64</v>
      </c>
      <c r="P2242" t="str">
        <f t="shared" si="138"/>
        <v>Under Weight</v>
      </c>
      <c r="Q2242">
        <v>10.01</v>
      </c>
      <c r="R2242" t="str">
        <f t="shared" si="139"/>
        <v>Diabetes</v>
      </c>
      <c r="S2242" t="s">
        <v>2380</v>
      </c>
      <c r="T2242" t="s">
        <v>2380</v>
      </c>
      <c r="U2242">
        <v>0</v>
      </c>
    </row>
    <row r="2243" spans="1:21" x14ac:dyDescent="0.3">
      <c r="A2243" t="s">
        <v>117</v>
      </c>
      <c r="B2243">
        <v>19.329999999999998</v>
      </c>
      <c r="C2243">
        <v>4.32</v>
      </c>
      <c r="D2243" t="s">
        <v>2380</v>
      </c>
      <c r="E2243" t="s">
        <v>2380</v>
      </c>
      <c r="F2243" t="s">
        <v>2380</v>
      </c>
      <c r="G2243">
        <v>1</v>
      </c>
      <c r="H2243" t="s">
        <v>2380</v>
      </c>
      <c r="L2243" t="s">
        <v>117</v>
      </c>
      <c r="M2243" t="str">
        <f t="shared" ref="M2243:M2306" si="140">PROPER(D2243)</f>
        <v>No</v>
      </c>
      <c r="N2243" t="str">
        <f t="shared" ref="N2243:N2306" si="141">PROPER(H2243)</f>
        <v>No</v>
      </c>
      <c r="O2243">
        <v>19.329999999999998</v>
      </c>
      <c r="P2243" t="str">
        <f t="shared" si="138"/>
        <v>Normal Weight</v>
      </c>
      <c r="Q2243">
        <v>4.32</v>
      </c>
      <c r="R2243" t="str">
        <f t="shared" si="139"/>
        <v>Normal</v>
      </c>
      <c r="S2243" t="s">
        <v>2380</v>
      </c>
      <c r="T2243" t="s">
        <v>2380</v>
      </c>
      <c r="U2243">
        <v>1</v>
      </c>
    </row>
    <row r="2244" spans="1:21" x14ac:dyDescent="0.3">
      <c r="A2244" t="s">
        <v>116</v>
      </c>
      <c r="B2244">
        <v>21.26</v>
      </c>
      <c r="C2244">
        <v>5.65</v>
      </c>
      <c r="D2244" t="s">
        <v>2381</v>
      </c>
      <c r="E2244" t="s">
        <v>2380</v>
      </c>
      <c r="F2244" t="s">
        <v>2382</v>
      </c>
      <c r="G2244">
        <v>1</v>
      </c>
      <c r="H2244" t="s">
        <v>2380</v>
      </c>
      <c r="L2244" t="s">
        <v>116</v>
      </c>
      <c r="M2244" t="str">
        <f t="shared" si="140"/>
        <v>Yes</v>
      </c>
      <c r="N2244" t="str">
        <f t="shared" si="141"/>
        <v>No</v>
      </c>
      <c r="O2244">
        <v>21.26</v>
      </c>
      <c r="P2244" t="str">
        <f t="shared" ref="P2244:P2307" si="142">IF(O2244&lt;18.5,"Under Weight",IF(O2244&lt;25,"Normal Weight",IF(O2244&lt;30,"Over Weight","Obesity")))</f>
        <v>Normal Weight</v>
      </c>
      <c r="Q2244">
        <v>5.65</v>
      </c>
      <c r="R2244" t="str">
        <f t="shared" ref="R2244:R2307" si="143">IF(Q2244&lt;5.7,"Normal",IF(Q2244&lt;6.5,"Prediabetes","Diabetes"))</f>
        <v>Normal</v>
      </c>
      <c r="S2244" t="s">
        <v>2380</v>
      </c>
      <c r="T2244" t="s">
        <v>2382</v>
      </c>
      <c r="U2244">
        <v>1</v>
      </c>
    </row>
    <row r="2245" spans="1:21" x14ac:dyDescent="0.3">
      <c r="A2245" t="s">
        <v>115</v>
      </c>
      <c r="B2245">
        <v>15.6</v>
      </c>
      <c r="C2245">
        <v>4.12</v>
      </c>
      <c r="D2245" t="s">
        <v>2381</v>
      </c>
      <c r="E2245" t="s">
        <v>2380</v>
      </c>
      <c r="F2245" t="s">
        <v>2380</v>
      </c>
      <c r="G2245">
        <v>1</v>
      </c>
      <c r="H2245" t="s">
        <v>2380</v>
      </c>
      <c r="L2245" t="s">
        <v>115</v>
      </c>
      <c r="M2245" t="str">
        <f t="shared" si="140"/>
        <v>Yes</v>
      </c>
      <c r="N2245" t="str">
        <f t="shared" si="141"/>
        <v>No</v>
      </c>
      <c r="O2245">
        <v>15.6</v>
      </c>
      <c r="P2245" t="str">
        <f t="shared" si="142"/>
        <v>Under Weight</v>
      </c>
      <c r="Q2245">
        <v>4.12</v>
      </c>
      <c r="R2245" t="str">
        <f t="shared" si="143"/>
        <v>Normal</v>
      </c>
      <c r="S2245" t="s">
        <v>2380</v>
      </c>
      <c r="T2245" t="s">
        <v>2380</v>
      </c>
      <c r="U2245">
        <v>1</v>
      </c>
    </row>
    <row r="2246" spans="1:21" x14ac:dyDescent="0.3">
      <c r="A2246" t="s">
        <v>114</v>
      </c>
      <c r="B2246">
        <v>24.39</v>
      </c>
      <c r="C2246">
        <v>6.24</v>
      </c>
      <c r="D2246" t="s">
        <v>2380</v>
      </c>
      <c r="E2246" t="s">
        <v>2380</v>
      </c>
      <c r="F2246" t="s">
        <v>2380</v>
      </c>
      <c r="G2246">
        <v>1</v>
      </c>
      <c r="H2246" t="s">
        <v>2380</v>
      </c>
      <c r="L2246" t="s">
        <v>114</v>
      </c>
      <c r="M2246" t="str">
        <f t="shared" si="140"/>
        <v>No</v>
      </c>
      <c r="N2246" t="str">
        <f t="shared" si="141"/>
        <v>No</v>
      </c>
      <c r="O2246">
        <v>24.39</v>
      </c>
      <c r="P2246" t="str">
        <f t="shared" si="142"/>
        <v>Normal Weight</v>
      </c>
      <c r="Q2246">
        <v>6.24</v>
      </c>
      <c r="R2246" t="str">
        <f t="shared" si="143"/>
        <v>Prediabetes</v>
      </c>
      <c r="S2246" t="s">
        <v>2380</v>
      </c>
      <c r="T2246" t="s">
        <v>2380</v>
      </c>
      <c r="U2246">
        <v>1</v>
      </c>
    </row>
    <row r="2247" spans="1:21" x14ac:dyDescent="0.3">
      <c r="A2247" t="s">
        <v>113</v>
      </c>
      <c r="B2247">
        <v>24.75</v>
      </c>
      <c r="C2247">
        <v>4.83</v>
      </c>
      <c r="D2247" t="s">
        <v>2380</v>
      </c>
      <c r="E2247" t="s">
        <v>2380</v>
      </c>
      <c r="F2247" t="s">
        <v>2380</v>
      </c>
      <c r="G2247">
        <v>0</v>
      </c>
      <c r="H2247" t="s">
        <v>2380</v>
      </c>
      <c r="L2247" t="s">
        <v>113</v>
      </c>
      <c r="M2247" t="str">
        <f t="shared" si="140"/>
        <v>No</v>
      </c>
      <c r="N2247" t="str">
        <f t="shared" si="141"/>
        <v>No</v>
      </c>
      <c r="O2247">
        <v>24.75</v>
      </c>
      <c r="P2247" t="str">
        <f t="shared" si="142"/>
        <v>Normal Weight</v>
      </c>
      <c r="Q2247">
        <v>4.83</v>
      </c>
      <c r="R2247" t="str">
        <f t="shared" si="143"/>
        <v>Normal</v>
      </c>
      <c r="S2247" t="s">
        <v>2380</v>
      </c>
      <c r="T2247" t="s">
        <v>2380</v>
      </c>
      <c r="U2247">
        <v>0</v>
      </c>
    </row>
    <row r="2248" spans="1:21" x14ac:dyDescent="0.3">
      <c r="A2248" t="s">
        <v>112</v>
      </c>
      <c r="B2248">
        <v>20.88</v>
      </c>
      <c r="C2248">
        <v>7.4</v>
      </c>
      <c r="D2248" t="s">
        <v>2380</v>
      </c>
      <c r="E2248" t="s">
        <v>2380</v>
      </c>
      <c r="F2248" t="s">
        <v>2380</v>
      </c>
      <c r="G2248">
        <v>0</v>
      </c>
      <c r="H2248" t="s">
        <v>2380</v>
      </c>
      <c r="L2248" t="s">
        <v>112</v>
      </c>
      <c r="M2248" t="str">
        <f t="shared" si="140"/>
        <v>No</v>
      </c>
      <c r="N2248" t="str">
        <f t="shared" si="141"/>
        <v>No</v>
      </c>
      <c r="O2248">
        <v>20.88</v>
      </c>
      <c r="P2248" t="str">
        <f t="shared" si="142"/>
        <v>Normal Weight</v>
      </c>
      <c r="Q2248">
        <v>7.4</v>
      </c>
      <c r="R2248" t="str">
        <f t="shared" si="143"/>
        <v>Diabetes</v>
      </c>
      <c r="S2248" t="s">
        <v>2380</v>
      </c>
      <c r="T2248" t="s">
        <v>2380</v>
      </c>
      <c r="U2248">
        <v>0</v>
      </c>
    </row>
    <row r="2249" spans="1:21" x14ac:dyDescent="0.3">
      <c r="A2249" t="s">
        <v>111</v>
      </c>
      <c r="B2249">
        <v>20.43</v>
      </c>
      <c r="C2249">
        <v>4.54</v>
      </c>
      <c r="D2249" t="s">
        <v>2380</v>
      </c>
      <c r="E2249" t="s">
        <v>2380</v>
      </c>
      <c r="F2249" t="s">
        <v>2380</v>
      </c>
      <c r="G2249">
        <v>0</v>
      </c>
      <c r="H2249" t="s">
        <v>2380</v>
      </c>
      <c r="L2249" t="s">
        <v>111</v>
      </c>
      <c r="M2249" t="str">
        <f t="shared" si="140"/>
        <v>No</v>
      </c>
      <c r="N2249" t="str">
        <f t="shared" si="141"/>
        <v>No</v>
      </c>
      <c r="O2249">
        <v>20.43</v>
      </c>
      <c r="P2249" t="str">
        <f t="shared" si="142"/>
        <v>Normal Weight</v>
      </c>
      <c r="Q2249">
        <v>4.54</v>
      </c>
      <c r="R2249" t="str">
        <f t="shared" si="143"/>
        <v>Normal</v>
      </c>
      <c r="S2249" t="s">
        <v>2380</v>
      </c>
      <c r="T2249" t="s">
        <v>2380</v>
      </c>
      <c r="U2249">
        <v>0</v>
      </c>
    </row>
    <row r="2250" spans="1:21" x14ac:dyDescent="0.3">
      <c r="A2250" t="s">
        <v>110</v>
      </c>
      <c r="B2250">
        <v>15.18</v>
      </c>
      <c r="C2250">
        <v>11.11</v>
      </c>
      <c r="D2250" t="s">
        <v>2380</v>
      </c>
      <c r="E2250" t="s">
        <v>2380</v>
      </c>
      <c r="F2250" t="s">
        <v>2380</v>
      </c>
      <c r="G2250">
        <v>0</v>
      </c>
      <c r="H2250" t="s">
        <v>2380</v>
      </c>
      <c r="L2250" t="s">
        <v>110</v>
      </c>
      <c r="M2250" t="str">
        <f t="shared" si="140"/>
        <v>No</v>
      </c>
      <c r="N2250" t="str">
        <f t="shared" si="141"/>
        <v>No</v>
      </c>
      <c r="O2250">
        <v>15.18</v>
      </c>
      <c r="P2250" t="str">
        <f t="shared" si="142"/>
        <v>Under Weight</v>
      </c>
      <c r="Q2250">
        <v>11.11</v>
      </c>
      <c r="R2250" t="str">
        <f t="shared" si="143"/>
        <v>Diabetes</v>
      </c>
      <c r="S2250" t="s">
        <v>2380</v>
      </c>
      <c r="T2250" t="s">
        <v>2380</v>
      </c>
      <c r="U2250">
        <v>0</v>
      </c>
    </row>
    <row r="2251" spans="1:21" x14ac:dyDescent="0.3">
      <c r="A2251" t="s">
        <v>109</v>
      </c>
      <c r="B2251">
        <v>15.12</v>
      </c>
      <c r="C2251">
        <v>4.03</v>
      </c>
      <c r="D2251" t="s">
        <v>2381</v>
      </c>
      <c r="E2251" t="s">
        <v>2380</v>
      </c>
      <c r="F2251" t="s">
        <v>2380</v>
      </c>
      <c r="G2251">
        <v>0</v>
      </c>
      <c r="H2251" t="s">
        <v>2380</v>
      </c>
      <c r="L2251" t="s">
        <v>109</v>
      </c>
      <c r="M2251" t="str">
        <f t="shared" si="140"/>
        <v>Yes</v>
      </c>
      <c r="N2251" t="str">
        <f t="shared" si="141"/>
        <v>No</v>
      </c>
      <c r="O2251">
        <v>15.12</v>
      </c>
      <c r="P2251" t="str">
        <f t="shared" si="142"/>
        <v>Under Weight</v>
      </c>
      <c r="Q2251">
        <v>4.03</v>
      </c>
      <c r="R2251" t="str">
        <f t="shared" si="143"/>
        <v>Normal</v>
      </c>
      <c r="S2251" t="s">
        <v>2380</v>
      </c>
      <c r="T2251" t="s">
        <v>2380</v>
      </c>
      <c r="U2251">
        <v>0</v>
      </c>
    </row>
    <row r="2252" spans="1:21" x14ac:dyDescent="0.3">
      <c r="A2252" t="s">
        <v>108</v>
      </c>
      <c r="B2252">
        <v>23.88</v>
      </c>
      <c r="C2252">
        <v>4.51</v>
      </c>
      <c r="D2252" t="s">
        <v>2380</v>
      </c>
      <c r="E2252" t="s">
        <v>2380</v>
      </c>
      <c r="F2252" t="s">
        <v>2380</v>
      </c>
      <c r="G2252">
        <v>1</v>
      </c>
      <c r="H2252" t="s">
        <v>2380</v>
      </c>
      <c r="L2252" t="s">
        <v>108</v>
      </c>
      <c r="M2252" t="str">
        <f t="shared" si="140"/>
        <v>No</v>
      </c>
      <c r="N2252" t="str">
        <f t="shared" si="141"/>
        <v>No</v>
      </c>
      <c r="O2252">
        <v>23.88</v>
      </c>
      <c r="P2252" t="str">
        <f t="shared" si="142"/>
        <v>Normal Weight</v>
      </c>
      <c r="Q2252">
        <v>4.51</v>
      </c>
      <c r="R2252" t="str">
        <f t="shared" si="143"/>
        <v>Normal</v>
      </c>
      <c r="S2252" t="s">
        <v>2380</v>
      </c>
      <c r="T2252" t="s">
        <v>2380</v>
      </c>
      <c r="U2252">
        <v>1</v>
      </c>
    </row>
    <row r="2253" spans="1:21" x14ac:dyDescent="0.3">
      <c r="A2253" t="s">
        <v>107</v>
      </c>
      <c r="B2253">
        <v>16.13</v>
      </c>
      <c r="C2253">
        <v>5.56</v>
      </c>
      <c r="D2253" t="s">
        <v>2380</v>
      </c>
      <c r="E2253" t="s">
        <v>2381</v>
      </c>
      <c r="F2253" t="s">
        <v>2380</v>
      </c>
      <c r="G2253">
        <v>1</v>
      </c>
      <c r="H2253" t="s">
        <v>2380</v>
      </c>
      <c r="L2253" t="s">
        <v>107</v>
      </c>
      <c r="M2253" t="str">
        <f t="shared" si="140"/>
        <v>No</v>
      </c>
      <c r="N2253" t="str">
        <f t="shared" si="141"/>
        <v>No</v>
      </c>
      <c r="O2253">
        <v>16.13</v>
      </c>
      <c r="P2253" t="str">
        <f t="shared" si="142"/>
        <v>Under Weight</v>
      </c>
      <c r="Q2253">
        <v>5.56</v>
      </c>
      <c r="R2253" t="str">
        <f t="shared" si="143"/>
        <v>Normal</v>
      </c>
      <c r="S2253" t="s">
        <v>2381</v>
      </c>
      <c r="T2253" t="s">
        <v>2380</v>
      </c>
      <c r="U2253">
        <v>1</v>
      </c>
    </row>
    <row r="2254" spans="1:21" x14ac:dyDescent="0.3">
      <c r="A2254" t="s">
        <v>106</v>
      </c>
      <c r="B2254">
        <v>24.09</v>
      </c>
      <c r="C2254">
        <v>4.0999999999999996</v>
      </c>
      <c r="D2254" t="s">
        <v>2380</v>
      </c>
      <c r="E2254" t="s">
        <v>2381</v>
      </c>
      <c r="F2254" t="s">
        <v>2380</v>
      </c>
      <c r="G2254">
        <v>1</v>
      </c>
      <c r="H2254" t="s">
        <v>2380</v>
      </c>
      <c r="L2254" t="s">
        <v>106</v>
      </c>
      <c r="M2254" t="str">
        <f t="shared" si="140"/>
        <v>No</v>
      </c>
      <c r="N2254" t="str">
        <f t="shared" si="141"/>
        <v>No</v>
      </c>
      <c r="O2254">
        <v>24.09</v>
      </c>
      <c r="P2254" t="str">
        <f t="shared" si="142"/>
        <v>Normal Weight</v>
      </c>
      <c r="Q2254">
        <v>4.0999999999999996</v>
      </c>
      <c r="R2254" t="str">
        <f t="shared" si="143"/>
        <v>Normal</v>
      </c>
      <c r="S2254" t="s">
        <v>2381</v>
      </c>
      <c r="T2254" t="s">
        <v>2380</v>
      </c>
      <c r="U2254">
        <v>1</v>
      </c>
    </row>
    <row r="2255" spans="1:21" x14ac:dyDescent="0.3">
      <c r="A2255" t="s">
        <v>105</v>
      </c>
      <c r="B2255">
        <v>19.43</v>
      </c>
      <c r="C2255">
        <v>5.85</v>
      </c>
      <c r="D2255" t="s">
        <v>2380</v>
      </c>
      <c r="E2255" t="s">
        <v>2381</v>
      </c>
      <c r="F2255" t="s">
        <v>2380</v>
      </c>
      <c r="G2255">
        <v>1</v>
      </c>
      <c r="H2255" t="s">
        <v>2380</v>
      </c>
      <c r="L2255" t="s">
        <v>105</v>
      </c>
      <c r="M2255" t="str">
        <f t="shared" si="140"/>
        <v>No</v>
      </c>
      <c r="N2255" t="str">
        <f t="shared" si="141"/>
        <v>No</v>
      </c>
      <c r="O2255">
        <v>19.43</v>
      </c>
      <c r="P2255" t="str">
        <f t="shared" si="142"/>
        <v>Normal Weight</v>
      </c>
      <c r="Q2255">
        <v>5.85</v>
      </c>
      <c r="R2255" t="str">
        <f t="shared" si="143"/>
        <v>Prediabetes</v>
      </c>
      <c r="S2255" t="s">
        <v>2381</v>
      </c>
      <c r="T2255" t="s">
        <v>2380</v>
      </c>
      <c r="U2255">
        <v>1</v>
      </c>
    </row>
    <row r="2256" spans="1:21" x14ac:dyDescent="0.3">
      <c r="A2256" t="s">
        <v>104</v>
      </c>
      <c r="B2256">
        <v>15.22</v>
      </c>
      <c r="C2256">
        <v>4.92</v>
      </c>
      <c r="D2256" t="s">
        <v>2381</v>
      </c>
      <c r="E2256" t="s">
        <v>2380</v>
      </c>
      <c r="F2256" t="s">
        <v>2382</v>
      </c>
      <c r="G2256">
        <v>1</v>
      </c>
      <c r="H2256" t="s">
        <v>2380</v>
      </c>
      <c r="L2256" t="s">
        <v>104</v>
      </c>
      <c r="M2256" t="str">
        <f t="shared" si="140"/>
        <v>Yes</v>
      </c>
      <c r="N2256" t="str">
        <f t="shared" si="141"/>
        <v>No</v>
      </c>
      <c r="O2256">
        <v>15.22</v>
      </c>
      <c r="P2256" t="str">
        <f t="shared" si="142"/>
        <v>Under Weight</v>
      </c>
      <c r="Q2256">
        <v>4.92</v>
      </c>
      <c r="R2256" t="str">
        <f t="shared" si="143"/>
        <v>Normal</v>
      </c>
      <c r="S2256" t="s">
        <v>2380</v>
      </c>
      <c r="T2256" t="s">
        <v>2382</v>
      </c>
      <c r="U2256">
        <v>1</v>
      </c>
    </row>
    <row r="2257" spans="1:21" x14ac:dyDescent="0.3">
      <c r="A2257" t="s">
        <v>103</v>
      </c>
      <c r="B2257">
        <v>20.72</v>
      </c>
      <c r="C2257">
        <v>9.4600000000000009</v>
      </c>
      <c r="D2257" t="s">
        <v>2380</v>
      </c>
      <c r="E2257" t="s">
        <v>2380</v>
      </c>
      <c r="F2257" t="s">
        <v>2380</v>
      </c>
      <c r="G2257">
        <v>0</v>
      </c>
      <c r="H2257" t="s">
        <v>2380</v>
      </c>
      <c r="L2257" t="s">
        <v>103</v>
      </c>
      <c r="M2257" t="str">
        <f t="shared" si="140"/>
        <v>No</v>
      </c>
      <c r="N2257" t="str">
        <f t="shared" si="141"/>
        <v>No</v>
      </c>
      <c r="O2257">
        <v>20.72</v>
      </c>
      <c r="P2257" t="str">
        <f t="shared" si="142"/>
        <v>Normal Weight</v>
      </c>
      <c r="Q2257">
        <v>9.4600000000000009</v>
      </c>
      <c r="R2257" t="str">
        <f t="shared" si="143"/>
        <v>Diabetes</v>
      </c>
      <c r="S2257" t="s">
        <v>2380</v>
      </c>
      <c r="T2257" t="s">
        <v>2380</v>
      </c>
      <c r="U2257">
        <v>0</v>
      </c>
    </row>
    <row r="2258" spans="1:21" x14ac:dyDescent="0.3">
      <c r="A2258" t="s">
        <v>102</v>
      </c>
      <c r="B2258">
        <v>35.4</v>
      </c>
      <c r="C2258">
        <v>5.94</v>
      </c>
      <c r="D2258" t="s">
        <v>2380</v>
      </c>
      <c r="E2258" t="s">
        <v>2380</v>
      </c>
      <c r="F2258" t="s">
        <v>2382</v>
      </c>
      <c r="G2258">
        <v>1</v>
      </c>
      <c r="H2258" t="s">
        <v>2380</v>
      </c>
      <c r="L2258" t="s">
        <v>102</v>
      </c>
      <c r="M2258" t="str">
        <f t="shared" si="140"/>
        <v>No</v>
      </c>
      <c r="N2258" t="str">
        <f t="shared" si="141"/>
        <v>No</v>
      </c>
      <c r="O2258">
        <v>35.4</v>
      </c>
      <c r="P2258" t="str">
        <f t="shared" si="142"/>
        <v>Obesity</v>
      </c>
      <c r="Q2258">
        <v>5.94</v>
      </c>
      <c r="R2258" t="str">
        <f t="shared" si="143"/>
        <v>Prediabetes</v>
      </c>
      <c r="S2258" t="s">
        <v>2380</v>
      </c>
      <c r="T2258" t="s">
        <v>2382</v>
      </c>
      <c r="U2258">
        <v>1</v>
      </c>
    </row>
    <row r="2259" spans="1:21" x14ac:dyDescent="0.3">
      <c r="A2259" t="s">
        <v>101</v>
      </c>
      <c r="B2259">
        <v>34.4</v>
      </c>
      <c r="C2259">
        <v>5.7</v>
      </c>
      <c r="D2259" t="s">
        <v>2380</v>
      </c>
      <c r="E2259" t="s">
        <v>2380</v>
      </c>
      <c r="F2259" t="s">
        <v>2382</v>
      </c>
      <c r="G2259">
        <v>1</v>
      </c>
      <c r="H2259" t="s">
        <v>2380</v>
      </c>
      <c r="L2259" t="s">
        <v>101</v>
      </c>
      <c r="M2259" t="str">
        <f t="shared" si="140"/>
        <v>No</v>
      </c>
      <c r="N2259" t="str">
        <f t="shared" si="141"/>
        <v>No</v>
      </c>
      <c r="O2259">
        <v>34.4</v>
      </c>
      <c r="P2259" t="str">
        <f t="shared" si="142"/>
        <v>Obesity</v>
      </c>
      <c r="Q2259">
        <v>5.7</v>
      </c>
      <c r="R2259" t="str">
        <f t="shared" si="143"/>
        <v>Prediabetes</v>
      </c>
      <c r="S2259" t="s">
        <v>2380</v>
      </c>
      <c r="T2259" t="s">
        <v>2382</v>
      </c>
      <c r="U2259">
        <v>1</v>
      </c>
    </row>
    <row r="2260" spans="1:21" x14ac:dyDescent="0.3">
      <c r="A2260" t="s">
        <v>100</v>
      </c>
      <c r="B2260">
        <v>34.1</v>
      </c>
      <c r="C2260">
        <v>4.13</v>
      </c>
      <c r="D2260" t="s">
        <v>2380</v>
      </c>
      <c r="E2260" t="s">
        <v>2380</v>
      </c>
      <c r="F2260" t="s">
        <v>2382</v>
      </c>
      <c r="G2260">
        <v>1</v>
      </c>
      <c r="H2260" t="s">
        <v>2380</v>
      </c>
      <c r="L2260" t="s">
        <v>100</v>
      </c>
      <c r="M2260" t="str">
        <f t="shared" si="140"/>
        <v>No</v>
      </c>
      <c r="N2260" t="str">
        <f t="shared" si="141"/>
        <v>No</v>
      </c>
      <c r="O2260">
        <v>34.1</v>
      </c>
      <c r="P2260" t="str">
        <f t="shared" si="142"/>
        <v>Obesity</v>
      </c>
      <c r="Q2260">
        <v>4.13</v>
      </c>
      <c r="R2260" t="str">
        <f t="shared" si="143"/>
        <v>Normal</v>
      </c>
      <c r="S2260" t="s">
        <v>2380</v>
      </c>
      <c r="T2260" t="s">
        <v>2382</v>
      </c>
      <c r="U2260">
        <v>1</v>
      </c>
    </row>
    <row r="2261" spans="1:21" x14ac:dyDescent="0.3">
      <c r="A2261" t="s">
        <v>99</v>
      </c>
      <c r="B2261">
        <v>30.4</v>
      </c>
      <c r="C2261">
        <v>4.7699999999999996</v>
      </c>
      <c r="D2261" t="s">
        <v>2380</v>
      </c>
      <c r="E2261" t="s">
        <v>2380</v>
      </c>
      <c r="F2261" t="s">
        <v>2382</v>
      </c>
      <c r="G2261">
        <v>1</v>
      </c>
      <c r="H2261" t="s">
        <v>2380</v>
      </c>
      <c r="L2261" t="s">
        <v>99</v>
      </c>
      <c r="M2261" t="str">
        <f t="shared" si="140"/>
        <v>No</v>
      </c>
      <c r="N2261" t="str">
        <f t="shared" si="141"/>
        <v>No</v>
      </c>
      <c r="O2261">
        <v>30.4</v>
      </c>
      <c r="P2261" t="str">
        <f t="shared" si="142"/>
        <v>Obesity</v>
      </c>
      <c r="Q2261">
        <v>4.7699999999999996</v>
      </c>
      <c r="R2261" t="str">
        <f t="shared" si="143"/>
        <v>Normal</v>
      </c>
      <c r="S2261" t="s">
        <v>2380</v>
      </c>
      <c r="T2261" t="s">
        <v>2382</v>
      </c>
      <c r="U2261">
        <v>1</v>
      </c>
    </row>
    <row r="2262" spans="1:21" x14ac:dyDescent="0.3">
      <c r="A2262" t="s">
        <v>98</v>
      </c>
      <c r="B2262">
        <v>28.7</v>
      </c>
      <c r="C2262">
        <v>4.99</v>
      </c>
      <c r="D2262" t="s">
        <v>2380</v>
      </c>
      <c r="E2262" t="s">
        <v>2380</v>
      </c>
      <c r="F2262" t="s">
        <v>2382</v>
      </c>
      <c r="G2262">
        <v>1</v>
      </c>
      <c r="H2262" t="s">
        <v>2380</v>
      </c>
      <c r="L2262" t="s">
        <v>98</v>
      </c>
      <c r="M2262" t="str">
        <f t="shared" si="140"/>
        <v>No</v>
      </c>
      <c r="N2262" t="str">
        <f t="shared" si="141"/>
        <v>No</v>
      </c>
      <c r="O2262">
        <v>28.7</v>
      </c>
      <c r="P2262" t="str">
        <f t="shared" si="142"/>
        <v>Over Weight</v>
      </c>
      <c r="Q2262">
        <v>4.99</v>
      </c>
      <c r="R2262" t="str">
        <f t="shared" si="143"/>
        <v>Normal</v>
      </c>
      <c r="S2262" t="s">
        <v>2380</v>
      </c>
      <c r="T2262" t="s">
        <v>2382</v>
      </c>
      <c r="U2262">
        <v>1</v>
      </c>
    </row>
    <row r="2263" spans="1:21" x14ac:dyDescent="0.3">
      <c r="A2263" t="s">
        <v>97</v>
      </c>
      <c r="B2263">
        <v>17.440000000000001</v>
      </c>
      <c r="C2263">
        <v>4.42</v>
      </c>
      <c r="D2263" t="s">
        <v>2381</v>
      </c>
      <c r="E2263" t="s">
        <v>2380</v>
      </c>
      <c r="F2263" t="s">
        <v>2382</v>
      </c>
      <c r="G2263">
        <v>1</v>
      </c>
      <c r="H2263" t="s">
        <v>2380</v>
      </c>
      <c r="L2263" t="s">
        <v>97</v>
      </c>
      <c r="M2263" t="str">
        <f t="shared" si="140"/>
        <v>Yes</v>
      </c>
      <c r="N2263" t="str">
        <f t="shared" si="141"/>
        <v>No</v>
      </c>
      <c r="O2263">
        <v>17.440000000000001</v>
      </c>
      <c r="P2263" t="str">
        <f t="shared" si="142"/>
        <v>Under Weight</v>
      </c>
      <c r="Q2263">
        <v>4.42</v>
      </c>
      <c r="R2263" t="str">
        <f t="shared" si="143"/>
        <v>Normal</v>
      </c>
      <c r="S2263" t="s">
        <v>2380</v>
      </c>
      <c r="T2263" t="s">
        <v>2382</v>
      </c>
      <c r="U2263">
        <v>1</v>
      </c>
    </row>
    <row r="2264" spans="1:21" x14ac:dyDescent="0.3">
      <c r="A2264" t="s">
        <v>96</v>
      </c>
      <c r="B2264">
        <v>27.6</v>
      </c>
      <c r="C2264">
        <v>4.01</v>
      </c>
      <c r="D2264" t="s">
        <v>2380</v>
      </c>
      <c r="E2264" t="s">
        <v>2380</v>
      </c>
      <c r="F2264" t="s">
        <v>2382</v>
      </c>
      <c r="G2264">
        <v>1</v>
      </c>
      <c r="H2264" t="s">
        <v>2380</v>
      </c>
      <c r="L2264" t="s">
        <v>96</v>
      </c>
      <c r="M2264" t="str">
        <f t="shared" si="140"/>
        <v>No</v>
      </c>
      <c r="N2264" t="str">
        <f t="shared" si="141"/>
        <v>No</v>
      </c>
      <c r="O2264">
        <v>27.6</v>
      </c>
      <c r="P2264" t="str">
        <f t="shared" si="142"/>
        <v>Over Weight</v>
      </c>
      <c r="Q2264">
        <v>4.01</v>
      </c>
      <c r="R2264" t="str">
        <f t="shared" si="143"/>
        <v>Normal</v>
      </c>
      <c r="S2264" t="s">
        <v>2380</v>
      </c>
      <c r="T2264" t="s">
        <v>2382</v>
      </c>
      <c r="U2264">
        <v>1</v>
      </c>
    </row>
    <row r="2265" spans="1:21" x14ac:dyDescent="0.3">
      <c r="A2265" t="s">
        <v>95</v>
      </c>
      <c r="B2265">
        <v>20.7</v>
      </c>
      <c r="C2265">
        <v>4.49</v>
      </c>
      <c r="D2265" t="s">
        <v>2380</v>
      </c>
      <c r="E2265" t="s">
        <v>2380</v>
      </c>
      <c r="F2265" t="s">
        <v>2382</v>
      </c>
      <c r="G2265">
        <v>1</v>
      </c>
      <c r="H2265" t="s">
        <v>2380</v>
      </c>
      <c r="L2265" t="s">
        <v>95</v>
      </c>
      <c r="M2265" t="str">
        <f t="shared" si="140"/>
        <v>No</v>
      </c>
      <c r="N2265" t="str">
        <f t="shared" si="141"/>
        <v>No</v>
      </c>
      <c r="O2265">
        <v>20.7</v>
      </c>
      <c r="P2265" t="str">
        <f t="shared" si="142"/>
        <v>Normal Weight</v>
      </c>
      <c r="Q2265">
        <v>4.49</v>
      </c>
      <c r="R2265" t="str">
        <f t="shared" si="143"/>
        <v>Normal</v>
      </c>
      <c r="S2265" t="s">
        <v>2380</v>
      </c>
      <c r="T2265" t="s">
        <v>2382</v>
      </c>
      <c r="U2265">
        <v>1</v>
      </c>
    </row>
    <row r="2266" spans="1:21" x14ac:dyDescent="0.3">
      <c r="A2266" t="s">
        <v>94</v>
      </c>
      <c r="B2266">
        <v>20.3</v>
      </c>
      <c r="C2266">
        <v>6.37</v>
      </c>
      <c r="D2266" t="s">
        <v>2380</v>
      </c>
      <c r="E2266" t="s">
        <v>2380</v>
      </c>
      <c r="F2266" t="s">
        <v>2382</v>
      </c>
      <c r="G2266">
        <v>1</v>
      </c>
      <c r="H2266" t="s">
        <v>2380</v>
      </c>
      <c r="L2266" t="s">
        <v>94</v>
      </c>
      <c r="M2266" t="str">
        <f t="shared" si="140"/>
        <v>No</v>
      </c>
      <c r="N2266" t="str">
        <f t="shared" si="141"/>
        <v>No</v>
      </c>
      <c r="O2266">
        <v>20.3</v>
      </c>
      <c r="P2266" t="str">
        <f t="shared" si="142"/>
        <v>Normal Weight</v>
      </c>
      <c r="Q2266">
        <v>6.37</v>
      </c>
      <c r="R2266" t="str">
        <f t="shared" si="143"/>
        <v>Prediabetes</v>
      </c>
      <c r="S2266" t="s">
        <v>2380</v>
      </c>
      <c r="T2266" t="s">
        <v>2382</v>
      </c>
      <c r="U2266">
        <v>1</v>
      </c>
    </row>
    <row r="2267" spans="1:21" x14ac:dyDescent="0.3">
      <c r="A2267" t="s">
        <v>93</v>
      </c>
      <c r="B2267">
        <v>19.8</v>
      </c>
      <c r="C2267">
        <v>5.12</v>
      </c>
      <c r="D2267" t="s">
        <v>2380</v>
      </c>
      <c r="E2267" t="s">
        <v>2380</v>
      </c>
      <c r="F2267" t="s">
        <v>2382</v>
      </c>
      <c r="G2267">
        <v>1</v>
      </c>
      <c r="H2267" t="s">
        <v>2380</v>
      </c>
      <c r="L2267" t="s">
        <v>93</v>
      </c>
      <c r="M2267" t="str">
        <f t="shared" si="140"/>
        <v>No</v>
      </c>
      <c r="N2267" t="str">
        <f t="shared" si="141"/>
        <v>No</v>
      </c>
      <c r="O2267">
        <v>19.8</v>
      </c>
      <c r="P2267" t="str">
        <f t="shared" si="142"/>
        <v>Normal Weight</v>
      </c>
      <c r="Q2267">
        <v>5.12</v>
      </c>
      <c r="R2267" t="str">
        <f t="shared" si="143"/>
        <v>Normal</v>
      </c>
      <c r="S2267" t="s">
        <v>2380</v>
      </c>
      <c r="T2267" t="s">
        <v>2382</v>
      </c>
      <c r="U2267">
        <v>1</v>
      </c>
    </row>
    <row r="2268" spans="1:21" x14ac:dyDescent="0.3">
      <c r="A2268" t="s">
        <v>92</v>
      </c>
      <c r="B2268">
        <v>21.87</v>
      </c>
      <c r="C2268">
        <v>8.59</v>
      </c>
      <c r="D2268" t="s">
        <v>2380</v>
      </c>
      <c r="E2268" t="s">
        <v>2380</v>
      </c>
      <c r="F2268" t="s">
        <v>2380</v>
      </c>
      <c r="G2268">
        <v>0</v>
      </c>
      <c r="H2268" t="s">
        <v>2380</v>
      </c>
      <c r="L2268" t="s">
        <v>92</v>
      </c>
      <c r="M2268" t="str">
        <f t="shared" si="140"/>
        <v>No</v>
      </c>
      <c r="N2268" t="str">
        <f t="shared" si="141"/>
        <v>No</v>
      </c>
      <c r="O2268">
        <v>21.87</v>
      </c>
      <c r="P2268" t="str">
        <f t="shared" si="142"/>
        <v>Normal Weight</v>
      </c>
      <c r="Q2268">
        <v>8.59</v>
      </c>
      <c r="R2268" t="str">
        <f t="shared" si="143"/>
        <v>Diabetes</v>
      </c>
      <c r="S2268" t="s">
        <v>2380</v>
      </c>
      <c r="T2268" t="s">
        <v>2380</v>
      </c>
      <c r="U2268">
        <v>0</v>
      </c>
    </row>
    <row r="2269" spans="1:21" x14ac:dyDescent="0.3">
      <c r="A2269" t="s">
        <v>91</v>
      </c>
      <c r="B2269">
        <v>16.600000000000001</v>
      </c>
      <c r="C2269">
        <v>5.87</v>
      </c>
      <c r="D2269" t="s">
        <v>2380</v>
      </c>
      <c r="E2269" t="s">
        <v>2380</v>
      </c>
      <c r="F2269" t="s">
        <v>2380</v>
      </c>
      <c r="G2269">
        <v>1</v>
      </c>
      <c r="H2269" t="s">
        <v>2380</v>
      </c>
      <c r="L2269" t="s">
        <v>91</v>
      </c>
      <c r="M2269" t="str">
        <f t="shared" si="140"/>
        <v>No</v>
      </c>
      <c r="N2269" t="str">
        <f t="shared" si="141"/>
        <v>No</v>
      </c>
      <c r="O2269">
        <v>16.600000000000001</v>
      </c>
      <c r="P2269" t="str">
        <f t="shared" si="142"/>
        <v>Under Weight</v>
      </c>
      <c r="Q2269">
        <v>5.87</v>
      </c>
      <c r="R2269" t="str">
        <f t="shared" si="143"/>
        <v>Prediabetes</v>
      </c>
      <c r="S2269" t="s">
        <v>2380</v>
      </c>
      <c r="T2269" t="s">
        <v>2380</v>
      </c>
      <c r="U2269">
        <v>1</v>
      </c>
    </row>
    <row r="2270" spans="1:21" x14ac:dyDescent="0.3">
      <c r="A2270" t="s">
        <v>90</v>
      </c>
      <c r="B2270">
        <v>21.98</v>
      </c>
      <c r="C2270">
        <v>7.03</v>
      </c>
      <c r="D2270" t="s">
        <v>2380</v>
      </c>
      <c r="E2270" t="s">
        <v>2380</v>
      </c>
      <c r="F2270" t="s">
        <v>2380</v>
      </c>
      <c r="G2270">
        <v>0</v>
      </c>
      <c r="H2270" t="s">
        <v>2380</v>
      </c>
      <c r="L2270" t="s">
        <v>90</v>
      </c>
      <c r="M2270" t="str">
        <f t="shared" si="140"/>
        <v>No</v>
      </c>
      <c r="N2270" t="str">
        <f t="shared" si="141"/>
        <v>No</v>
      </c>
      <c r="O2270">
        <v>21.98</v>
      </c>
      <c r="P2270" t="str">
        <f t="shared" si="142"/>
        <v>Normal Weight</v>
      </c>
      <c r="Q2270">
        <v>7.03</v>
      </c>
      <c r="R2270" t="str">
        <f t="shared" si="143"/>
        <v>Diabetes</v>
      </c>
      <c r="S2270" t="s">
        <v>2380</v>
      </c>
      <c r="T2270" t="s">
        <v>2380</v>
      </c>
      <c r="U2270">
        <v>0</v>
      </c>
    </row>
    <row r="2271" spans="1:21" x14ac:dyDescent="0.3">
      <c r="A2271" t="s">
        <v>89</v>
      </c>
      <c r="B2271">
        <v>19.7</v>
      </c>
      <c r="C2271">
        <v>5.51</v>
      </c>
      <c r="D2271" t="s">
        <v>2380</v>
      </c>
      <c r="E2271" t="s">
        <v>2380</v>
      </c>
      <c r="F2271" t="s">
        <v>2380</v>
      </c>
      <c r="G2271">
        <v>1</v>
      </c>
      <c r="H2271" t="s">
        <v>2380</v>
      </c>
      <c r="L2271" t="s">
        <v>89</v>
      </c>
      <c r="M2271" t="str">
        <f t="shared" si="140"/>
        <v>No</v>
      </c>
      <c r="N2271" t="str">
        <f t="shared" si="141"/>
        <v>No</v>
      </c>
      <c r="O2271">
        <v>19.7</v>
      </c>
      <c r="P2271" t="str">
        <f t="shared" si="142"/>
        <v>Normal Weight</v>
      </c>
      <c r="Q2271">
        <v>5.51</v>
      </c>
      <c r="R2271" t="str">
        <f t="shared" si="143"/>
        <v>Normal</v>
      </c>
      <c r="S2271" t="s">
        <v>2380</v>
      </c>
      <c r="T2271" t="s">
        <v>2380</v>
      </c>
      <c r="U2271">
        <v>1</v>
      </c>
    </row>
    <row r="2272" spans="1:21" x14ac:dyDescent="0.3">
      <c r="A2272" t="s">
        <v>88</v>
      </c>
      <c r="B2272">
        <v>19.21</v>
      </c>
      <c r="C2272">
        <v>4.76</v>
      </c>
      <c r="D2272" t="s">
        <v>2380</v>
      </c>
      <c r="E2272" t="s">
        <v>2381</v>
      </c>
      <c r="F2272" t="s">
        <v>2380</v>
      </c>
      <c r="G2272">
        <v>1</v>
      </c>
      <c r="H2272" t="s">
        <v>2380</v>
      </c>
      <c r="L2272" t="s">
        <v>88</v>
      </c>
      <c r="M2272" t="str">
        <f t="shared" si="140"/>
        <v>No</v>
      </c>
      <c r="N2272" t="str">
        <f t="shared" si="141"/>
        <v>No</v>
      </c>
      <c r="O2272">
        <v>19.21</v>
      </c>
      <c r="P2272" t="str">
        <f t="shared" si="142"/>
        <v>Normal Weight</v>
      </c>
      <c r="Q2272">
        <v>4.76</v>
      </c>
      <c r="R2272" t="str">
        <f t="shared" si="143"/>
        <v>Normal</v>
      </c>
      <c r="S2272" t="s">
        <v>2381</v>
      </c>
      <c r="T2272" t="s">
        <v>2380</v>
      </c>
      <c r="U2272">
        <v>1</v>
      </c>
    </row>
    <row r="2273" spans="1:21" x14ac:dyDescent="0.3">
      <c r="A2273" t="s">
        <v>87</v>
      </c>
      <c r="B2273">
        <v>19.3</v>
      </c>
      <c r="C2273">
        <v>4.7</v>
      </c>
      <c r="D2273" t="s">
        <v>2380</v>
      </c>
      <c r="E2273" t="s">
        <v>2381</v>
      </c>
      <c r="F2273" t="s">
        <v>2380</v>
      </c>
      <c r="G2273">
        <v>1</v>
      </c>
      <c r="H2273" t="s">
        <v>2380</v>
      </c>
      <c r="L2273" t="s">
        <v>87</v>
      </c>
      <c r="M2273" t="str">
        <f t="shared" si="140"/>
        <v>No</v>
      </c>
      <c r="N2273" t="str">
        <f t="shared" si="141"/>
        <v>No</v>
      </c>
      <c r="O2273">
        <v>19.3</v>
      </c>
      <c r="P2273" t="str">
        <f t="shared" si="142"/>
        <v>Normal Weight</v>
      </c>
      <c r="Q2273">
        <v>4.7</v>
      </c>
      <c r="R2273" t="str">
        <f t="shared" si="143"/>
        <v>Normal</v>
      </c>
      <c r="S2273" t="s">
        <v>2381</v>
      </c>
      <c r="T2273" t="s">
        <v>2380</v>
      </c>
      <c r="U2273">
        <v>1</v>
      </c>
    </row>
    <row r="2274" spans="1:21" x14ac:dyDescent="0.3">
      <c r="A2274" t="s">
        <v>86</v>
      </c>
      <c r="B2274">
        <v>16.22</v>
      </c>
      <c r="C2274">
        <v>6.21</v>
      </c>
      <c r="D2274" t="s">
        <v>2381</v>
      </c>
      <c r="E2274" t="s">
        <v>2380</v>
      </c>
      <c r="F2274" t="s">
        <v>2380</v>
      </c>
      <c r="G2274">
        <v>0</v>
      </c>
      <c r="H2274" t="s">
        <v>2380</v>
      </c>
      <c r="L2274" t="s">
        <v>86</v>
      </c>
      <c r="M2274" t="str">
        <f t="shared" si="140"/>
        <v>Yes</v>
      </c>
      <c r="N2274" t="str">
        <f t="shared" si="141"/>
        <v>No</v>
      </c>
      <c r="O2274">
        <v>16.22</v>
      </c>
      <c r="P2274" t="str">
        <f t="shared" si="142"/>
        <v>Under Weight</v>
      </c>
      <c r="Q2274">
        <v>6.21</v>
      </c>
      <c r="R2274" t="str">
        <f t="shared" si="143"/>
        <v>Prediabetes</v>
      </c>
      <c r="S2274" t="s">
        <v>2380</v>
      </c>
      <c r="T2274" t="s">
        <v>2380</v>
      </c>
      <c r="U2274">
        <v>0</v>
      </c>
    </row>
    <row r="2275" spans="1:21" x14ac:dyDescent="0.3">
      <c r="A2275" t="s">
        <v>85</v>
      </c>
      <c r="B2275">
        <v>17.12</v>
      </c>
      <c r="C2275">
        <v>4.5199999999999996</v>
      </c>
      <c r="D2275" t="s">
        <v>2380</v>
      </c>
      <c r="E2275" t="s">
        <v>2381</v>
      </c>
      <c r="F2275" t="s">
        <v>2380</v>
      </c>
      <c r="G2275">
        <v>1</v>
      </c>
      <c r="H2275" t="s">
        <v>2380</v>
      </c>
      <c r="L2275" t="s">
        <v>85</v>
      </c>
      <c r="M2275" t="str">
        <f t="shared" si="140"/>
        <v>No</v>
      </c>
      <c r="N2275" t="str">
        <f t="shared" si="141"/>
        <v>No</v>
      </c>
      <c r="O2275">
        <v>17.12</v>
      </c>
      <c r="P2275" t="str">
        <f t="shared" si="142"/>
        <v>Under Weight</v>
      </c>
      <c r="Q2275">
        <v>4.5199999999999996</v>
      </c>
      <c r="R2275" t="str">
        <f t="shared" si="143"/>
        <v>Normal</v>
      </c>
      <c r="S2275" t="s">
        <v>2381</v>
      </c>
      <c r="T2275" t="s">
        <v>2380</v>
      </c>
      <c r="U2275">
        <v>1</v>
      </c>
    </row>
    <row r="2276" spans="1:21" x14ac:dyDescent="0.3">
      <c r="A2276" t="s">
        <v>84</v>
      </c>
      <c r="B2276">
        <v>19.07</v>
      </c>
      <c r="C2276">
        <v>5.45</v>
      </c>
      <c r="D2276" t="s">
        <v>2380</v>
      </c>
      <c r="E2276" t="s">
        <v>2380</v>
      </c>
      <c r="F2276" t="s">
        <v>2380</v>
      </c>
      <c r="G2276">
        <v>1</v>
      </c>
      <c r="H2276" t="s">
        <v>2380</v>
      </c>
      <c r="L2276" t="s">
        <v>84</v>
      </c>
      <c r="M2276" t="str">
        <f t="shared" si="140"/>
        <v>No</v>
      </c>
      <c r="N2276" t="str">
        <f t="shared" si="141"/>
        <v>No</v>
      </c>
      <c r="O2276">
        <v>19.07</v>
      </c>
      <c r="P2276" t="str">
        <f t="shared" si="142"/>
        <v>Normal Weight</v>
      </c>
      <c r="Q2276">
        <v>5.45</v>
      </c>
      <c r="R2276" t="str">
        <f t="shared" si="143"/>
        <v>Normal</v>
      </c>
      <c r="S2276" t="s">
        <v>2380</v>
      </c>
      <c r="T2276" t="s">
        <v>2380</v>
      </c>
      <c r="U2276">
        <v>1</v>
      </c>
    </row>
    <row r="2277" spans="1:21" x14ac:dyDescent="0.3">
      <c r="A2277" t="s">
        <v>83</v>
      </c>
      <c r="B2277">
        <v>15.56</v>
      </c>
      <c r="C2277">
        <v>4.42</v>
      </c>
      <c r="D2277" t="s">
        <v>2380</v>
      </c>
      <c r="E2277" t="s">
        <v>2380</v>
      </c>
      <c r="F2277" t="s">
        <v>2380</v>
      </c>
      <c r="G2277">
        <v>0</v>
      </c>
      <c r="H2277" t="s">
        <v>2380</v>
      </c>
      <c r="L2277" t="s">
        <v>83</v>
      </c>
      <c r="M2277" t="str">
        <f t="shared" si="140"/>
        <v>No</v>
      </c>
      <c r="N2277" t="str">
        <f t="shared" si="141"/>
        <v>No</v>
      </c>
      <c r="O2277">
        <v>15.56</v>
      </c>
      <c r="P2277" t="str">
        <f t="shared" si="142"/>
        <v>Under Weight</v>
      </c>
      <c r="Q2277">
        <v>4.42</v>
      </c>
      <c r="R2277" t="str">
        <f t="shared" si="143"/>
        <v>Normal</v>
      </c>
      <c r="S2277" t="s">
        <v>2380</v>
      </c>
      <c r="T2277" t="s">
        <v>2380</v>
      </c>
      <c r="U2277">
        <v>0</v>
      </c>
    </row>
    <row r="2278" spans="1:21" x14ac:dyDescent="0.3">
      <c r="A2278" t="s">
        <v>82</v>
      </c>
      <c r="B2278">
        <v>22.76</v>
      </c>
      <c r="C2278">
        <v>9.44</v>
      </c>
      <c r="D2278" t="s">
        <v>2380</v>
      </c>
      <c r="E2278" t="s">
        <v>2380</v>
      </c>
      <c r="F2278" t="s">
        <v>2380</v>
      </c>
      <c r="G2278">
        <v>0</v>
      </c>
      <c r="H2278" t="s">
        <v>2380</v>
      </c>
      <c r="L2278" t="s">
        <v>82</v>
      </c>
      <c r="M2278" t="str">
        <f t="shared" si="140"/>
        <v>No</v>
      </c>
      <c r="N2278" t="str">
        <f t="shared" si="141"/>
        <v>No</v>
      </c>
      <c r="O2278">
        <v>22.76</v>
      </c>
      <c r="P2278" t="str">
        <f t="shared" si="142"/>
        <v>Normal Weight</v>
      </c>
      <c r="Q2278">
        <v>9.44</v>
      </c>
      <c r="R2278" t="str">
        <f t="shared" si="143"/>
        <v>Diabetes</v>
      </c>
      <c r="S2278" t="s">
        <v>2380</v>
      </c>
      <c r="T2278" t="s">
        <v>2380</v>
      </c>
      <c r="U2278">
        <v>0</v>
      </c>
    </row>
    <row r="2279" spans="1:21" x14ac:dyDescent="0.3">
      <c r="A2279" t="s">
        <v>81</v>
      </c>
      <c r="B2279">
        <v>22.79</v>
      </c>
      <c r="C2279">
        <v>6.15</v>
      </c>
      <c r="D2279" t="s">
        <v>2381</v>
      </c>
      <c r="E2279" t="s">
        <v>2380</v>
      </c>
      <c r="F2279" t="s">
        <v>2382</v>
      </c>
      <c r="G2279">
        <v>1</v>
      </c>
      <c r="H2279" t="s">
        <v>2380</v>
      </c>
      <c r="L2279" t="s">
        <v>81</v>
      </c>
      <c r="M2279" t="str">
        <f t="shared" si="140"/>
        <v>Yes</v>
      </c>
      <c r="N2279" t="str">
        <f t="shared" si="141"/>
        <v>No</v>
      </c>
      <c r="O2279">
        <v>22.79</v>
      </c>
      <c r="P2279" t="str">
        <f t="shared" si="142"/>
        <v>Normal Weight</v>
      </c>
      <c r="Q2279">
        <v>6.15</v>
      </c>
      <c r="R2279" t="str">
        <f t="shared" si="143"/>
        <v>Prediabetes</v>
      </c>
      <c r="S2279" t="s">
        <v>2380</v>
      </c>
      <c r="T2279" t="s">
        <v>2382</v>
      </c>
      <c r="U2279">
        <v>1</v>
      </c>
    </row>
    <row r="2280" spans="1:21" x14ac:dyDescent="0.3">
      <c r="A2280" t="s">
        <v>80</v>
      </c>
      <c r="B2280">
        <v>17.41</v>
      </c>
      <c r="C2280">
        <v>5.13</v>
      </c>
      <c r="D2280" t="s">
        <v>2381</v>
      </c>
      <c r="E2280" t="s">
        <v>2380</v>
      </c>
      <c r="F2280" t="s">
        <v>2380</v>
      </c>
      <c r="G2280">
        <v>0</v>
      </c>
      <c r="H2280" t="s">
        <v>2380</v>
      </c>
      <c r="L2280" t="s">
        <v>80</v>
      </c>
      <c r="M2280" t="str">
        <f t="shared" si="140"/>
        <v>Yes</v>
      </c>
      <c r="N2280" t="str">
        <f t="shared" si="141"/>
        <v>No</v>
      </c>
      <c r="O2280">
        <v>17.41</v>
      </c>
      <c r="P2280" t="str">
        <f t="shared" si="142"/>
        <v>Under Weight</v>
      </c>
      <c r="Q2280">
        <v>5.13</v>
      </c>
      <c r="R2280" t="str">
        <f t="shared" si="143"/>
        <v>Normal</v>
      </c>
      <c r="S2280" t="s">
        <v>2380</v>
      </c>
      <c r="T2280" t="s">
        <v>2380</v>
      </c>
      <c r="U2280">
        <v>0</v>
      </c>
    </row>
    <row r="2281" spans="1:21" x14ac:dyDescent="0.3">
      <c r="A2281" t="s">
        <v>79</v>
      </c>
      <c r="B2281">
        <v>19.32</v>
      </c>
      <c r="C2281">
        <v>4.96</v>
      </c>
      <c r="D2281" t="s">
        <v>2381</v>
      </c>
      <c r="E2281" t="s">
        <v>2380</v>
      </c>
      <c r="F2281" t="s">
        <v>2380</v>
      </c>
      <c r="G2281">
        <v>0</v>
      </c>
      <c r="H2281" t="s">
        <v>2380</v>
      </c>
      <c r="L2281" t="s">
        <v>79</v>
      </c>
      <c r="M2281" t="str">
        <f t="shared" si="140"/>
        <v>Yes</v>
      </c>
      <c r="N2281" t="str">
        <f t="shared" si="141"/>
        <v>No</v>
      </c>
      <c r="O2281">
        <v>19.32</v>
      </c>
      <c r="P2281" t="str">
        <f t="shared" si="142"/>
        <v>Normal Weight</v>
      </c>
      <c r="Q2281">
        <v>4.96</v>
      </c>
      <c r="R2281" t="str">
        <f t="shared" si="143"/>
        <v>Normal</v>
      </c>
      <c r="S2281" t="s">
        <v>2380</v>
      </c>
      <c r="T2281" t="s">
        <v>2380</v>
      </c>
      <c r="U2281">
        <v>0</v>
      </c>
    </row>
    <row r="2282" spans="1:21" x14ac:dyDescent="0.3">
      <c r="A2282" t="s">
        <v>78</v>
      </c>
      <c r="B2282">
        <v>18.25</v>
      </c>
      <c r="C2282">
        <v>10.95</v>
      </c>
      <c r="D2282" t="s">
        <v>2380</v>
      </c>
      <c r="E2282" t="s">
        <v>2380</v>
      </c>
      <c r="F2282" t="s">
        <v>2380</v>
      </c>
      <c r="G2282">
        <v>0</v>
      </c>
      <c r="H2282" t="s">
        <v>2380</v>
      </c>
      <c r="L2282" t="s">
        <v>78</v>
      </c>
      <c r="M2282" t="str">
        <f t="shared" si="140"/>
        <v>No</v>
      </c>
      <c r="N2282" t="str">
        <f t="shared" si="141"/>
        <v>No</v>
      </c>
      <c r="O2282">
        <v>18.25</v>
      </c>
      <c r="P2282" t="str">
        <f t="shared" si="142"/>
        <v>Under Weight</v>
      </c>
      <c r="Q2282">
        <v>10.95</v>
      </c>
      <c r="R2282" t="str">
        <f t="shared" si="143"/>
        <v>Diabetes</v>
      </c>
      <c r="S2282" t="s">
        <v>2380</v>
      </c>
      <c r="T2282" t="s">
        <v>2380</v>
      </c>
      <c r="U2282">
        <v>0</v>
      </c>
    </row>
    <row r="2283" spans="1:21" x14ac:dyDescent="0.3">
      <c r="A2283" t="s">
        <v>77</v>
      </c>
      <c r="B2283">
        <v>53.13</v>
      </c>
      <c r="C2283">
        <v>4.4400000000000004</v>
      </c>
      <c r="D2283" t="s">
        <v>2380</v>
      </c>
      <c r="E2283" t="s">
        <v>2381</v>
      </c>
      <c r="F2283" t="s">
        <v>2380</v>
      </c>
      <c r="G2283">
        <v>1</v>
      </c>
      <c r="H2283" t="s">
        <v>2380</v>
      </c>
      <c r="L2283" t="s">
        <v>77</v>
      </c>
      <c r="M2283" t="str">
        <f t="shared" si="140"/>
        <v>No</v>
      </c>
      <c r="N2283" t="str">
        <f t="shared" si="141"/>
        <v>No</v>
      </c>
      <c r="O2283">
        <v>53.13</v>
      </c>
      <c r="P2283" t="str">
        <f t="shared" si="142"/>
        <v>Obesity</v>
      </c>
      <c r="Q2283">
        <v>4.4400000000000004</v>
      </c>
      <c r="R2283" t="str">
        <f t="shared" si="143"/>
        <v>Normal</v>
      </c>
      <c r="S2283" t="s">
        <v>2381</v>
      </c>
      <c r="T2283" t="s">
        <v>2380</v>
      </c>
      <c r="U2283">
        <v>1</v>
      </c>
    </row>
    <row r="2284" spans="1:21" x14ac:dyDescent="0.3">
      <c r="A2284" t="s">
        <v>76</v>
      </c>
      <c r="B2284">
        <v>20.46</v>
      </c>
      <c r="C2284">
        <v>4.0199999999999996</v>
      </c>
      <c r="D2284" t="s">
        <v>2380</v>
      </c>
      <c r="E2284" t="s">
        <v>2380</v>
      </c>
      <c r="F2284" t="s">
        <v>2380</v>
      </c>
      <c r="G2284">
        <v>0</v>
      </c>
      <c r="H2284" t="s">
        <v>2380</v>
      </c>
      <c r="L2284" t="s">
        <v>76</v>
      </c>
      <c r="M2284" t="str">
        <f t="shared" si="140"/>
        <v>No</v>
      </c>
      <c r="N2284" t="str">
        <f t="shared" si="141"/>
        <v>No</v>
      </c>
      <c r="O2284">
        <v>20.46</v>
      </c>
      <c r="P2284" t="str">
        <f t="shared" si="142"/>
        <v>Normal Weight</v>
      </c>
      <c r="Q2284">
        <v>4.0199999999999996</v>
      </c>
      <c r="R2284" t="str">
        <f t="shared" si="143"/>
        <v>Normal</v>
      </c>
      <c r="S2284" t="s">
        <v>2380</v>
      </c>
      <c r="T2284" t="s">
        <v>2380</v>
      </c>
      <c r="U2284">
        <v>0</v>
      </c>
    </row>
    <row r="2285" spans="1:21" x14ac:dyDescent="0.3">
      <c r="A2285" t="s">
        <v>75</v>
      </c>
      <c r="B2285">
        <v>43.01</v>
      </c>
      <c r="C2285">
        <v>5.44</v>
      </c>
      <c r="D2285" t="s">
        <v>2380</v>
      </c>
      <c r="E2285" t="s">
        <v>2381</v>
      </c>
      <c r="F2285" t="s">
        <v>2380</v>
      </c>
      <c r="G2285">
        <v>1</v>
      </c>
      <c r="H2285" t="s">
        <v>2380</v>
      </c>
      <c r="L2285" t="s">
        <v>75</v>
      </c>
      <c r="M2285" t="str">
        <f t="shared" si="140"/>
        <v>No</v>
      </c>
      <c r="N2285" t="str">
        <f t="shared" si="141"/>
        <v>No</v>
      </c>
      <c r="O2285">
        <v>43.01</v>
      </c>
      <c r="P2285" t="str">
        <f t="shared" si="142"/>
        <v>Obesity</v>
      </c>
      <c r="Q2285">
        <v>5.44</v>
      </c>
      <c r="R2285" t="str">
        <f t="shared" si="143"/>
        <v>Normal</v>
      </c>
      <c r="S2285" t="s">
        <v>2381</v>
      </c>
      <c r="T2285" t="s">
        <v>2380</v>
      </c>
      <c r="U2285">
        <v>1</v>
      </c>
    </row>
    <row r="2286" spans="1:21" x14ac:dyDescent="0.3">
      <c r="A2286" t="s">
        <v>74</v>
      </c>
      <c r="B2286">
        <v>15.01</v>
      </c>
      <c r="C2286">
        <v>4.1500000000000004</v>
      </c>
      <c r="D2286" t="s">
        <v>2380</v>
      </c>
      <c r="E2286" t="s">
        <v>2380</v>
      </c>
      <c r="F2286" t="s">
        <v>2382</v>
      </c>
      <c r="G2286">
        <v>1</v>
      </c>
      <c r="H2286" t="s">
        <v>2380</v>
      </c>
      <c r="L2286" t="s">
        <v>74</v>
      </c>
      <c r="M2286" t="str">
        <f t="shared" si="140"/>
        <v>No</v>
      </c>
      <c r="N2286" t="str">
        <f t="shared" si="141"/>
        <v>No</v>
      </c>
      <c r="O2286">
        <v>15.01</v>
      </c>
      <c r="P2286" t="str">
        <f t="shared" si="142"/>
        <v>Under Weight</v>
      </c>
      <c r="Q2286">
        <v>4.1500000000000004</v>
      </c>
      <c r="R2286" t="str">
        <f t="shared" si="143"/>
        <v>Normal</v>
      </c>
      <c r="S2286" t="s">
        <v>2380</v>
      </c>
      <c r="T2286" t="s">
        <v>2382</v>
      </c>
      <c r="U2286">
        <v>1</v>
      </c>
    </row>
    <row r="2287" spans="1:21" x14ac:dyDescent="0.3">
      <c r="A2287" t="s">
        <v>73</v>
      </c>
      <c r="B2287">
        <v>41.14</v>
      </c>
      <c r="C2287">
        <v>6.02</v>
      </c>
      <c r="D2287" t="s">
        <v>2380</v>
      </c>
      <c r="E2287" t="s">
        <v>2381</v>
      </c>
      <c r="F2287" t="s">
        <v>2380</v>
      </c>
      <c r="G2287">
        <v>1</v>
      </c>
      <c r="H2287" t="s">
        <v>2380</v>
      </c>
      <c r="L2287" t="s">
        <v>73</v>
      </c>
      <c r="M2287" t="str">
        <f t="shared" si="140"/>
        <v>No</v>
      </c>
      <c r="N2287" t="str">
        <f t="shared" si="141"/>
        <v>No</v>
      </c>
      <c r="O2287">
        <v>41.14</v>
      </c>
      <c r="P2287" t="str">
        <f t="shared" si="142"/>
        <v>Obesity</v>
      </c>
      <c r="Q2287">
        <v>6.02</v>
      </c>
      <c r="R2287" t="str">
        <f t="shared" si="143"/>
        <v>Prediabetes</v>
      </c>
      <c r="S2287" t="s">
        <v>2381</v>
      </c>
      <c r="T2287" t="s">
        <v>2380</v>
      </c>
      <c r="U2287">
        <v>1</v>
      </c>
    </row>
    <row r="2288" spans="1:21" x14ac:dyDescent="0.3">
      <c r="A2288" t="s">
        <v>72</v>
      </c>
      <c r="B2288">
        <v>16.55</v>
      </c>
      <c r="C2288">
        <v>7.73</v>
      </c>
      <c r="D2288" t="s">
        <v>2380</v>
      </c>
      <c r="E2288" t="s">
        <v>2380</v>
      </c>
      <c r="F2288" t="s">
        <v>2380</v>
      </c>
      <c r="G2288">
        <v>0</v>
      </c>
      <c r="H2288" t="s">
        <v>2380</v>
      </c>
      <c r="L2288" t="s">
        <v>72</v>
      </c>
      <c r="M2288" t="str">
        <f t="shared" si="140"/>
        <v>No</v>
      </c>
      <c r="N2288" t="str">
        <f t="shared" si="141"/>
        <v>No</v>
      </c>
      <c r="O2288">
        <v>16.55</v>
      </c>
      <c r="P2288" t="str">
        <f t="shared" si="142"/>
        <v>Under Weight</v>
      </c>
      <c r="Q2288">
        <v>7.73</v>
      </c>
      <c r="R2288" t="str">
        <f t="shared" si="143"/>
        <v>Diabetes</v>
      </c>
      <c r="S2288" t="s">
        <v>2380</v>
      </c>
      <c r="T2288" t="s">
        <v>2380</v>
      </c>
      <c r="U2288">
        <v>0</v>
      </c>
    </row>
    <row r="2289" spans="1:21" x14ac:dyDescent="0.3">
      <c r="A2289" t="s">
        <v>71</v>
      </c>
      <c r="B2289">
        <v>37.29</v>
      </c>
      <c r="C2289">
        <v>5.03</v>
      </c>
      <c r="D2289" t="s">
        <v>2380</v>
      </c>
      <c r="E2289" t="s">
        <v>2381</v>
      </c>
      <c r="F2289" t="s">
        <v>2380</v>
      </c>
      <c r="G2289">
        <v>1</v>
      </c>
      <c r="H2289" t="s">
        <v>2380</v>
      </c>
      <c r="L2289" t="s">
        <v>71</v>
      </c>
      <c r="M2289" t="str">
        <f t="shared" si="140"/>
        <v>No</v>
      </c>
      <c r="N2289" t="str">
        <f t="shared" si="141"/>
        <v>No</v>
      </c>
      <c r="O2289">
        <v>37.29</v>
      </c>
      <c r="P2289" t="str">
        <f t="shared" si="142"/>
        <v>Obesity</v>
      </c>
      <c r="Q2289">
        <v>5.03</v>
      </c>
      <c r="R2289" t="str">
        <f t="shared" si="143"/>
        <v>Normal</v>
      </c>
      <c r="S2289" t="s">
        <v>2381</v>
      </c>
      <c r="T2289" t="s">
        <v>2380</v>
      </c>
      <c r="U2289">
        <v>1</v>
      </c>
    </row>
    <row r="2290" spans="1:21" x14ac:dyDescent="0.3">
      <c r="A2290" t="s">
        <v>70</v>
      </c>
      <c r="B2290">
        <v>16.739999999999998</v>
      </c>
      <c r="C2290">
        <v>4.08</v>
      </c>
      <c r="D2290" t="s">
        <v>2381</v>
      </c>
      <c r="E2290" t="s">
        <v>2380</v>
      </c>
      <c r="F2290" t="s">
        <v>2380</v>
      </c>
      <c r="G2290">
        <v>0</v>
      </c>
      <c r="H2290" t="s">
        <v>2380</v>
      </c>
      <c r="L2290" t="s">
        <v>70</v>
      </c>
      <c r="M2290" t="str">
        <f t="shared" si="140"/>
        <v>Yes</v>
      </c>
      <c r="N2290" t="str">
        <f t="shared" si="141"/>
        <v>No</v>
      </c>
      <c r="O2290">
        <v>16.739999999999998</v>
      </c>
      <c r="P2290" t="str">
        <f t="shared" si="142"/>
        <v>Under Weight</v>
      </c>
      <c r="Q2290">
        <v>4.08</v>
      </c>
      <c r="R2290" t="str">
        <f t="shared" si="143"/>
        <v>Normal</v>
      </c>
      <c r="S2290" t="s">
        <v>2380</v>
      </c>
      <c r="T2290" t="s">
        <v>2380</v>
      </c>
      <c r="U2290">
        <v>0</v>
      </c>
    </row>
    <row r="2291" spans="1:21" x14ac:dyDescent="0.3">
      <c r="A2291" t="s">
        <v>69</v>
      </c>
      <c r="B2291">
        <v>34.43</v>
      </c>
      <c r="C2291">
        <v>4.2699999999999996</v>
      </c>
      <c r="D2291" t="s">
        <v>2380</v>
      </c>
      <c r="E2291" t="s">
        <v>2381</v>
      </c>
      <c r="F2291" t="s">
        <v>2380</v>
      </c>
      <c r="G2291">
        <v>1</v>
      </c>
      <c r="H2291" t="s">
        <v>2380</v>
      </c>
      <c r="L2291" t="s">
        <v>69</v>
      </c>
      <c r="M2291" t="str">
        <f t="shared" si="140"/>
        <v>No</v>
      </c>
      <c r="N2291" t="str">
        <f t="shared" si="141"/>
        <v>No</v>
      </c>
      <c r="O2291">
        <v>34.43</v>
      </c>
      <c r="P2291" t="str">
        <f t="shared" si="142"/>
        <v>Obesity</v>
      </c>
      <c r="Q2291">
        <v>4.2699999999999996</v>
      </c>
      <c r="R2291" t="str">
        <f t="shared" si="143"/>
        <v>Normal</v>
      </c>
      <c r="S2291" t="s">
        <v>2381</v>
      </c>
      <c r="T2291" t="s">
        <v>2380</v>
      </c>
      <c r="U2291">
        <v>1</v>
      </c>
    </row>
    <row r="2292" spans="1:21" x14ac:dyDescent="0.3">
      <c r="A2292" t="s">
        <v>68</v>
      </c>
      <c r="B2292">
        <v>34.1</v>
      </c>
      <c r="C2292">
        <v>4.07</v>
      </c>
      <c r="D2292" t="s">
        <v>2380</v>
      </c>
      <c r="E2292" t="s">
        <v>2381</v>
      </c>
      <c r="F2292" t="s">
        <v>2380</v>
      </c>
      <c r="G2292">
        <v>1</v>
      </c>
      <c r="H2292" t="s">
        <v>2380</v>
      </c>
      <c r="L2292" t="s">
        <v>68</v>
      </c>
      <c r="M2292" t="str">
        <f t="shared" si="140"/>
        <v>No</v>
      </c>
      <c r="N2292" t="str">
        <f t="shared" si="141"/>
        <v>No</v>
      </c>
      <c r="O2292">
        <v>34.1</v>
      </c>
      <c r="P2292" t="str">
        <f t="shared" si="142"/>
        <v>Obesity</v>
      </c>
      <c r="Q2292">
        <v>4.07</v>
      </c>
      <c r="R2292" t="str">
        <f t="shared" si="143"/>
        <v>Normal</v>
      </c>
      <c r="S2292" t="s">
        <v>2381</v>
      </c>
      <c r="T2292" t="s">
        <v>2380</v>
      </c>
      <c r="U2292">
        <v>1</v>
      </c>
    </row>
    <row r="2293" spans="1:21" x14ac:dyDescent="0.3">
      <c r="A2293" t="s">
        <v>67</v>
      </c>
      <c r="B2293">
        <v>19.3</v>
      </c>
      <c r="C2293">
        <v>10.36</v>
      </c>
      <c r="D2293" t="s">
        <v>2380</v>
      </c>
      <c r="E2293" t="s">
        <v>2380</v>
      </c>
      <c r="F2293" t="s">
        <v>2380</v>
      </c>
      <c r="G2293">
        <v>0</v>
      </c>
      <c r="H2293" t="s">
        <v>2380</v>
      </c>
      <c r="L2293" t="s">
        <v>67</v>
      </c>
      <c r="M2293" t="str">
        <f t="shared" si="140"/>
        <v>No</v>
      </c>
      <c r="N2293" t="str">
        <f t="shared" si="141"/>
        <v>No</v>
      </c>
      <c r="O2293">
        <v>19.3</v>
      </c>
      <c r="P2293" t="str">
        <f t="shared" si="142"/>
        <v>Normal Weight</v>
      </c>
      <c r="Q2293">
        <v>10.36</v>
      </c>
      <c r="R2293" t="str">
        <f t="shared" si="143"/>
        <v>Diabetes</v>
      </c>
      <c r="S2293" t="s">
        <v>2380</v>
      </c>
      <c r="T2293" t="s">
        <v>2380</v>
      </c>
      <c r="U2293">
        <v>0</v>
      </c>
    </row>
    <row r="2294" spans="1:21" x14ac:dyDescent="0.3">
      <c r="A2294" t="s">
        <v>66</v>
      </c>
      <c r="B2294">
        <v>33.659999999999997</v>
      </c>
      <c r="C2294">
        <v>5.71</v>
      </c>
      <c r="D2294" t="s">
        <v>2380</v>
      </c>
      <c r="E2294" t="s">
        <v>2381</v>
      </c>
      <c r="F2294" t="s">
        <v>2380</v>
      </c>
      <c r="G2294">
        <v>1</v>
      </c>
      <c r="H2294" t="s">
        <v>2380</v>
      </c>
      <c r="L2294" t="s">
        <v>66</v>
      </c>
      <c r="M2294" t="str">
        <f t="shared" si="140"/>
        <v>No</v>
      </c>
      <c r="N2294" t="str">
        <f t="shared" si="141"/>
        <v>No</v>
      </c>
      <c r="O2294">
        <v>33.659999999999997</v>
      </c>
      <c r="P2294" t="str">
        <f t="shared" si="142"/>
        <v>Obesity</v>
      </c>
      <c r="Q2294">
        <v>5.71</v>
      </c>
      <c r="R2294" t="str">
        <f t="shared" si="143"/>
        <v>Prediabetes</v>
      </c>
      <c r="S2294" t="s">
        <v>2381</v>
      </c>
      <c r="T2294" t="s">
        <v>2380</v>
      </c>
      <c r="U2294">
        <v>1</v>
      </c>
    </row>
    <row r="2295" spans="1:21" x14ac:dyDescent="0.3">
      <c r="A2295" t="s">
        <v>65</v>
      </c>
      <c r="B2295">
        <v>33.33</v>
      </c>
      <c r="C2295">
        <v>6.08</v>
      </c>
      <c r="D2295" t="s">
        <v>2380</v>
      </c>
      <c r="E2295" t="s">
        <v>2381</v>
      </c>
      <c r="F2295" t="s">
        <v>2380</v>
      </c>
      <c r="G2295">
        <v>1</v>
      </c>
      <c r="H2295" t="s">
        <v>2380</v>
      </c>
      <c r="L2295" t="s">
        <v>65</v>
      </c>
      <c r="M2295" t="str">
        <f t="shared" si="140"/>
        <v>No</v>
      </c>
      <c r="N2295" t="str">
        <f t="shared" si="141"/>
        <v>No</v>
      </c>
      <c r="O2295">
        <v>33.33</v>
      </c>
      <c r="P2295" t="str">
        <f t="shared" si="142"/>
        <v>Obesity</v>
      </c>
      <c r="Q2295">
        <v>6.08</v>
      </c>
      <c r="R2295" t="str">
        <f t="shared" si="143"/>
        <v>Prediabetes</v>
      </c>
      <c r="S2295" t="s">
        <v>2381</v>
      </c>
      <c r="T2295" t="s">
        <v>2380</v>
      </c>
      <c r="U2295">
        <v>1</v>
      </c>
    </row>
    <row r="2296" spans="1:21" x14ac:dyDescent="0.3">
      <c r="A2296" t="s">
        <v>64</v>
      </c>
      <c r="B2296">
        <v>21.84</v>
      </c>
      <c r="C2296">
        <v>5.71</v>
      </c>
      <c r="D2296" t="s">
        <v>2380</v>
      </c>
      <c r="E2296" t="s">
        <v>2381</v>
      </c>
      <c r="F2296" t="s">
        <v>2380</v>
      </c>
      <c r="G2296">
        <v>1</v>
      </c>
      <c r="H2296" t="s">
        <v>2380</v>
      </c>
      <c r="L2296" t="s">
        <v>64</v>
      </c>
      <c r="M2296" t="str">
        <f t="shared" si="140"/>
        <v>No</v>
      </c>
      <c r="N2296" t="str">
        <f t="shared" si="141"/>
        <v>No</v>
      </c>
      <c r="O2296">
        <v>21.84</v>
      </c>
      <c r="P2296" t="str">
        <f t="shared" si="142"/>
        <v>Normal Weight</v>
      </c>
      <c r="Q2296">
        <v>5.71</v>
      </c>
      <c r="R2296" t="str">
        <f t="shared" si="143"/>
        <v>Prediabetes</v>
      </c>
      <c r="S2296" t="s">
        <v>2381</v>
      </c>
      <c r="T2296" t="s">
        <v>2380</v>
      </c>
      <c r="U2296">
        <v>1</v>
      </c>
    </row>
    <row r="2297" spans="1:21" x14ac:dyDescent="0.3">
      <c r="A2297" t="s">
        <v>63</v>
      </c>
      <c r="B2297">
        <v>16.87</v>
      </c>
      <c r="C2297">
        <v>9.1300000000000008</v>
      </c>
      <c r="D2297" t="s">
        <v>2380</v>
      </c>
      <c r="E2297" t="s">
        <v>2380</v>
      </c>
      <c r="F2297" t="s">
        <v>2380</v>
      </c>
      <c r="G2297">
        <v>0</v>
      </c>
      <c r="H2297" t="s">
        <v>2380</v>
      </c>
      <c r="L2297" t="s">
        <v>63</v>
      </c>
      <c r="M2297" t="str">
        <f t="shared" si="140"/>
        <v>No</v>
      </c>
      <c r="N2297" t="str">
        <f t="shared" si="141"/>
        <v>No</v>
      </c>
      <c r="O2297">
        <v>16.87</v>
      </c>
      <c r="P2297" t="str">
        <f t="shared" si="142"/>
        <v>Under Weight</v>
      </c>
      <c r="Q2297">
        <v>9.1300000000000008</v>
      </c>
      <c r="R2297" t="str">
        <f t="shared" si="143"/>
        <v>Diabetes</v>
      </c>
      <c r="S2297" t="s">
        <v>2380</v>
      </c>
      <c r="T2297" t="s">
        <v>2380</v>
      </c>
      <c r="U2297">
        <v>0</v>
      </c>
    </row>
    <row r="2298" spans="1:21" x14ac:dyDescent="0.3">
      <c r="A2298" t="s">
        <v>62</v>
      </c>
      <c r="B2298">
        <v>30.14</v>
      </c>
      <c r="C2298">
        <v>5.49</v>
      </c>
      <c r="D2298" t="s">
        <v>2380</v>
      </c>
      <c r="E2298" t="s">
        <v>2381</v>
      </c>
      <c r="F2298" t="s">
        <v>2380</v>
      </c>
      <c r="G2298">
        <v>1</v>
      </c>
      <c r="H2298" t="s">
        <v>2380</v>
      </c>
      <c r="L2298" t="s">
        <v>62</v>
      </c>
      <c r="M2298" t="str">
        <f t="shared" si="140"/>
        <v>No</v>
      </c>
      <c r="N2298" t="str">
        <f t="shared" si="141"/>
        <v>No</v>
      </c>
      <c r="O2298">
        <v>30.14</v>
      </c>
      <c r="P2298" t="str">
        <f t="shared" si="142"/>
        <v>Obesity</v>
      </c>
      <c r="Q2298">
        <v>5.49</v>
      </c>
      <c r="R2298" t="str">
        <f t="shared" si="143"/>
        <v>Normal</v>
      </c>
      <c r="S2298" t="s">
        <v>2381</v>
      </c>
      <c r="T2298" t="s">
        <v>2380</v>
      </c>
      <c r="U2298">
        <v>1</v>
      </c>
    </row>
    <row r="2299" spans="1:21" x14ac:dyDescent="0.3">
      <c r="A2299" t="s">
        <v>61</v>
      </c>
      <c r="B2299">
        <v>23.21</v>
      </c>
      <c r="C2299">
        <v>4.37</v>
      </c>
      <c r="D2299" t="s">
        <v>2380</v>
      </c>
      <c r="E2299" t="s">
        <v>2381</v>
      </c>
      <c r="F2299" t="s">
        <v>2380</v>
      </c>
      <c r="G2299">
        <v>1</v>
      </c>
      <c r="H2299" t="s">
        <v>2380</v>
      </c>
      <c r="L2299" t="s">
        <v>61</v>
      </c>
      <c r="M2299" t="str">
        <f t="shared" si="140"/>
        <v>No</v>
      </c>
      <c r="N2299" t="str">
        <f t="shared" si="141"/>
        <v>No</v>
      </c>
      <c r="O2299">
        <v>23.21</v>
      </c>
      <c r="P2299" t="str">
        <f t="shared" si="142"/>
        <v>Normal Weight</v>
      </c>
      <c r="Q2299">
        <v>4.37</v>
      </c>
      <c r="R2299" t="str">
        <f t="shared" si="143"/>
        <v>Normal</v>
      </c>
      <c r="S2299" t="s">
        <v>2381</v>
      </c>
      <c r="T2299" t="s">
        <v>2380</v>
      </c>
      <c r="U2299">
        <v>1</v>
      </c>
    </row>
    <row r="2300" spans="1:21" x14ac:dyDescent="0.3">
      <c r="A2300" t="s">
        <v>60</v>
      </c>
      <c r="B2300">
        <v>17.170000000000002</v>
      </c>
      <c r="C2300">
        <v>8.4600000000000009</v>
      </c>
      <c r="D2300" t="s">
        <v>2380</v>
      </c>
      <c r="E2300" t="s">
        <v>2380</v>
      </c>
      <c r="F2300" t="s">
        <v>2380</v>
      </c>
      <c r="G2300">
        <v>0</v>
      </c>
      <c r="H2300" t="s">
        <v>2380</v>
      </c>
      <c r="L2300" t="s">
        <v>60</v>
      </c>
      <c r="M2300" t="str">
        <f t="shared" si="140"/>
        <v>No</v>
      </c>
      <c r="N2300" t="str">
        <f t="shared" si="141"/>
        <v>No</v>
      </c>
      <c r="O2300">
        <v>17.170000000000002</v>
      </c>
      <c r="P2300" t="str">
        <f t="shared" si="142"/>
        <v>Under Weight</v>
      </c>
      <c r="Q2300">
        <v>8.4600000000000009</v>
      </c>
      <c r="R2300" t="str">
        <f t="shared" si="143"/>
        <v>Diabetes</v>
      </c>
      <c r="S2300" t="s">
        <v>2380</v>
      </c>
      <c r="T2300" t="s">
        <v>2380</v>
      </c>
      <c r="U2300">
        <v>0</v>
      </c>
    </row>
    <row r="2301" spans="1:21" x14ac:dyDescent="0.3">
      <c r="A2301" t="s">
        <v>59</v>
      </c>
      <c r="B2301">
        <v>15.61</v>
      </c>
      <c r="C2301">
        <v>5.28</v>
      </c>
      <c r="D2301" t="s">
        <v>2380</v>
      </c>
      <c r="E2301" t="s">
        <v>2380</v>
      </c>
      <c r="F2301" t="s">
        <v>2380</v>
      </c>
      <c r="G2301">
        <v>1</v>
      </c>
      <c r="H2301" t="s">
        <v>2380</v>
      </c>
      <c r="L2301" t="s">
        <v>59</v>
      </c>
      <c r="M2301" t="str">
        <f t="shared" si="140"/>
        <v>No</v>
      </c>
      <c r="N2301" t="str">
        <f t="shared" si="141"/>
        <v>No</v>
      </c>
      <c r="O2301">
        <v>15.61</v>
      </c>
      <c r="P2301" t="str">
        <f t="shared" si="142"/>
        <v>Under Weight</v>
      </c>
      <c r="Q2301">
        <v>5.28</v>
      </c>
      <c r="R2301" t="str">
        <f t="shared" si="143"/>
        <v>Normal</v>
      </c>
      <c r="S2301" t="s">
        <v>2380</v>
      </c>
      <c r="T2301" t="s">
        <v>2380</v>
      </c>
      <c r="U2301">
        <v>1</v>
      </c>
    </row>
    <row r="2302" spans="1:21" x14ac:dyDescent="0.3">
      <c r="A2302" t="s">
        <v>58</v>
      </c>
      <c r="B2302">
        <v>17.98</v>
      </c>
      <c r="C2302">
        <v>5.33</v>
      </c>
      <c r="D2302" t="s">
        <v>2381</v>
      </c>
      <c r="E2302" t="s">
        <v>2380</v>
      </c>
      <c r="F2302" t="s">
        <v>2382</v>
      </c>
      <c r="G2302">
        <v>1</v>
      </c>
      <c r="H2302" t="s">
        <v>2380</v>
      </c>
      <c r="L2302" t="s">
        <v>58</v>
      </c>
      <c r="M2302" t="str">
        <f t="shared" si="140"/>
        <v>Yes</v>
      </c>
      <c r="N2302" t="str">
        <f t="shared" si="141"/>
        <v>No</v>
      </c>
      <c r="O2302">
        <v>17.98</v>
      </c>
      <c r="P2302" t="str">
        <f t="shared" si="142"/>
        <v>Under Weight</v>
      </c>
      <c r="Q2302">
        <v>5.33</v>
      </c>
      <c r="R2302" t="str">
        <f t="shared" si="143"/>
        <v>Normal</v>
      </c>
      <c r="S2302" t="s">
        <v>2380</v>
      </c>
      <c r="T2302" t="s">
        <v>2382</v>
      </c>
      <c r="U2302">
        <v>1</v>
      </c>
    </row>
    <row r="2303" spans="1:21" x14ac:dyDescent="0.3">
      <c r="A2303" t="s">
        <v>57</v>
      </c>
      <c r="B2303">
        <v>21.64</v>
      </c>
      <c r="C2303">
        <v>5.5</v>
      </c>
      <c r="D2303" t="s">
        <v>2380</v>
      </c>
      <c r="E2303" t="s">
        <v>2381</v>
      </c>
      <c r="F2303" t="s">
        <v>2380</v>
      </c>
      <c r="G2303">
        <v>1</v>
      </c>
      <c r="H2303" t="s">
        <v>2380</v>
      </c>
      <c r="L2303" t="s">
        <v>57</v>
      </c>
      <c r="M2303" t="str">
        <f t="shared" si="140"/>
        <v>No</v>
      </c>
      <c r="N2303" t="str">
        <f t="shared" si="141"/>
        <v>No</v>
      </c>
      <c r="O2303">
        <v>21.64</v>
      </c>
      <c r="P2303" t="str">
        <f t="shared" si="142"/>
        <v>Normal Weight</v>
      </c>
      <c r="Q2303">
        <v>5.5</v>
      </c>
      <c r="R2303" t="str">
        <f t="shared" si="143"/>
        <v>Normal</v>
      </c>
      <c r="S2303" t="s">
        <v>2381</v>
      </c>
      <c r="T2303" t="s">
        <v>2380</v>
      </c>
      <c r="U2303">
        <v>1</v>
      </c>
    </row>
    <row r="2304" spans="1:21" x14ac:dyDescent="0.3">
      <c r="A2304" t="s">
        <v>56</v>
      </c>
      <c r="B2304">
        <v>16.399999999999999</v>
      </c>
      <c r="C2304">
        <v>5.4</v>
      </c>
      <c r="D2304" t="s">
        <v>2380</v>
      </c>
      <c r="E2304" t="s">
        <v>2380</v>
      </c>
      <c r="F2304" t="s">
        <v>2382</v>
      </c>
      <c r="G2304">
        <v>1</v>
      </c>
      <c r="H2304" t="s">
        <v>2380</v>
      </c>
      <c r="L2304" t="s">
        <v>56</v>
      </c>
      <c r="M2304" t="str">
        <f t="shared" si="140"/>
        <v>No</v>
      </c>
      <c r="N2304" t="str">
        <f t="shared" si="141"/>
        <v>No</v>
      </c>
      <c r="O2304">
        <v>16.399999999999999</v>
      </c>
      <c r="P2304" t="str">
        <f t="shared" si="142"/>
        <v>Under Weight</v>
      </c>
      <c r="Q2304">
        <v>5.4</v>
      </c>
      <c r="R2304" t="str">
        <f t="shared" si="143"/>
        <v>Normal</v>
      </c>
      <c r="S2304" t="s">
        <v>2380</v>
      </c>
      <c r="T2304" t="s">
        <v>2382</v>
      </c>
      <c r="U2304">
        <v>1</v>
      </c>
    </row>
    <row r="2305" spans="1:21" x14ac:dyDescent="0.3">
      <c r="A2305" t="s">
        <v>55</v>
      </c>
      <c r="B2305">
        <v>15.77</v>
      </c>
      <c r="C2305">
        <v>6.05</v>
      </c>
      <c r="D2305" t="s">
        <v>2381</v>
      </c>
      <c r="E2305" t="s">
        <v>2380</v>
      </c>
      <c r="F2305" t="s">
        <v>2380</v>
      </c>
      <c r="G2305">
        <v>1</v>
      </c>
      <c r="H2305" t="s">
        <v>2380</v>
      </c>
      <c r="L2305" t="s">
        <v>55</v>
      </c>
      <c r="M2305" t="str">
        <f t="shared" si="140"/>
        <v>Yes</v>
      </c>
      <c r="N2305" t="str">
        <f t="shared" si="141"/>
        <v>No</v>
      </c>
      <c r="O2305">
        <v>15.77</v>
      </c>
      <c r="P2305" t="str">
        <f t="shared" si="142"/>
        <v>Under Weight</v>
      </c>
      <c r="Q2305">
        <v>6.05</v>
      </c>
      <c r="R2305" t="str">
        <f t="shared" si="143"/>
        <v>Prediabetes</v>
      </c>
      <c r="S2305" t="s">
        <v>2380</v>
      </c>
      <c r="T2305" t="s">
        <v>2380</v>
      </c>
      <c r="U2305">
        <v>1</v>
      </c>
    </row>
    <row r="2306" spans="1:21" x14ac:dyDescent="0.3">
      <c r="A2306" t="s">
        <v>54</v>
      </c>
      <c r="B2306">
        <v>18.27</v>
      </c>
      <c r="C2306">
        <v>11.46</v>
      </c>
      <c r="D2306" t="s">
        <v>2380</v>
      </c>
      <c r="E2306" t="s">
        <v>2380</v>
      </c>
      <c r="F2306" t="s">
        <v>2380</v>
      </c>
      <c r="G2306">
        <v>0</v>
      </c>
      <c r="H2306" t="s">
        <v>2380</v>
      </c>
      <c r="L2306" t="s">
        <v>54</v>
      </c>
      <c r="M2306" t="str">
        <f t="shared" si="140"/>
        <v>No</v>
      </c>
      <c r="N2306" t="str">
        <f t="shared" si="141"/>
        <v>No</v>
      </c>
      <c r="O2306">
        <v>18.27</v>
      </c>
      <c r="P2306" t="str">
        <f t="shared" si="142"/>
        <v>Under Weight</v>
      </c>
      <c r="Q2306">
        <v>11.46</v>
      </c>
      <c r="R2306" t="str">
        <f t="shared" si="143"/>
        <v>Diabetes</v>
      </c>
      <c r="S2306" t="s">
        <v>2380</v>
      </c>
      <c r="T2306" t="s">
        <v>2380</v>
      </c>
      <c r="U2306">
        <v>0</v>
      </c>
    </row>
    <row r="2307" spans="1:21" x14ac:dyDescent="0.3">
      <c r="A2307" t="s">
        <v>53</v>
      </c>
      <c r="B2307">
        <v>16.489999999999998</v>
      </c>
      <c r="C2307">
        <v>8.48</v>
      </c>
      <c r="D2307" t="s">
        <v>2380</v>
      </c>
      <c r="E2307" t="s">
        <v>2380</v>
      </c>
      <c r="F2307" t="s">
        <v>2380</v>
      </c>
      <c r="G2307">
        <v>0</v>
      </c>
      <c r="H2307" t="s">
        <v>2380</v>
      </c>
      <c r="L2307" t="s">
        <v>53</v>
      </c>
      <c r="M2307" t="str">
        <f t="shared" ref="M2307:M2337" si="144">PROPER(D2307)</f>
        <v>No</v>
      </c>
      <c r="N2307" t="str">
        <f t="shared" ref="N2307:N2337" si="145">PROPER(H2307)</f>
        <v>No</v>
      </c>
      <c r="O2307">
        <v>16.489999999999998</v>
      </c>
      <c r="P2307" t="str">
        <f t="shared" si="142"/>
        <v>Under Weight</v>
      </c>
      <c r="Q2307">
        <v>8.48</v>
      </c>
      <c r="R2307" t="str">
        <f t="shared" si="143"/>
        <v>Diabetes</v>
      </c>
      <c r="S2307" t="s">
        <v>2380</v>
      </c>
      <c r="T2307" t="s">
        <v>2380</v>
      </c>
      <c r="U2307">
        <v>0</v>
      </c>
    </row>
    <row r="2308" spans="1:21" x14ac:dyDescent="0.3">
      <c r="A2308" t="s">
        <v>52</v>
      </c>
      <c r="B2308">
        <v>16.14</v>
      </c>
      <c r="C2308">
        <v>4.8600000000000003</v>
      </c>
      <c r="D2308" t="s">
        <v>2380</v>
      </c>
      <c r="E2308" t="s">
        <v>2380</v>
      </c>
      <c r="F2308" t="s">
        <v>2380</v>
      </c>
      <c r="G2308">
        <v>0</v>
      </c>
      <c r="H2308" t="s">
        <v>2380</v>
      </c>
      <c r="L2308" t="s">
        <v>52</v>
      </c>
      <c r="M2308" t="str">
        <f t="shared" si="144"/>
        <v>No</v>
      </c>
      <c r="N2308" t="str">
        <f t="shared" si="145"/>
        <v>No</v>
      </c>
      <c r="O2308">
        <v>16.14</v>
      </c>
      <c r="P2308" t="str">
        <f t="shared" ref="P2308:P2337" si="146">IF(O2308&lt;18.5,"Under Weight",IF(O2308&lt;25,"Normal Weight",IF(O2308&lt;30,"Over Weight","Obesity")))</f>
        <v>Under Weight</v>
      </c>
      <c r="Q2308">
        <v>4.8600000000000003</v>
      </c>
      <c r="R2308" t="str">
        <f t="shared" ref="R2308:R2337" si="147">IF(Q2308&lt;5.7,"Normal",IF(Q2308&lt;6.5,"Prediabetes","Diabetes"))</f>
        <v>Normal</v>
      </c>
      <c r="S2308" t="s">
        <v>2380</v>
      </c>
      <c r="T2308" t="s">
        <v>2380</v>
      </c>
      <c r="U2308">
        <v>0</v>
      </c>
    </row>
    <row r="2309" spans="1:21" x14ac:dyDescent="0.3">
      <c r="A2309" t="s">
        <v>51</v>
      </c>
      <c r="B2309">
        <v>20.85</v>
      </c>
      <c r="C2309">
        <v>4.45</v>
      </c>
      <c r="D2309" t="s">
        <v>2381</v>
      </c>
      <c r="E2309" t="s">
        <v>2380</v>
      </c>
      <c r="F2309" t="s">
        <v>2380</v>
      </c>
      <c r="G2309">
        <v>1</v>
      </c>
      <c r="H2309" t="s">
        <v>2380</v>
      </c>
      <c r="L2309" t="s">
        <v>51</v>
      </c>
      <c r="M2309" t="str">
        <f t="shared" si="144"/>
        <v>Yes</v>
      </c>
      <c r="N2309" t="str">
        <f t="shared" si="145"/>
        <v>No</v>
      </c>
      <c r="O2309">
        <v>20.85</v>
      </c>
      <c r="P2309" t="str">
        <f t="shared" si="146"/>
        <v>Normal Weight</v>
      </c>
      <c r="Q2309">
        <v>4.45</v>
      </c>
      <c r="R2309" t="str">
        <f t="shared" si="147"/>
        <v>Normal</v>
      </c>
      <c r="S2309" t="s">
        <v>2380</v>
      </c>
      <c r="T2309" t="s">
        <v>2380</v>
      </c>
      <c r="U2309">
        <v>1</v>
      </c>
    </row>
    <row r="2310" spans="1:21" x14ac:dyDescent="0.3">
      <c r="A2310" t="s">
        <v>50</v>
      </c>
      <c r="B2310">
        <v>15.88</v>
      </c>
      <c r="C2310">
        <v>4.3600000000000003</v>
      </c>
      <c r="D2310" t="s">
        <v>2380</v>
      </c>
      <c r="E2310" t="s">
        <v>2380</v>
      </c>
      <c r="F2310" t="s">
        <v>2380</v>
      </c>
      <c r="G2310">
        <v>0</v>
      </c>
      <c r="H2310" t="s">
        <v>2380</v>
      </c>
      <c r="L2310" t="s">
        <v>50</v>
      </c>
      <c r="M2310" t="str">
        <f t="shared" si="144"/>
        <v>No</v>
      </c>
      <c r="N2310" t="str">
        <f t="shared" si="145"/>
        <v>No</v>
      </c>
      <c r="O2310">
        <v>15.88</v>
      </c>
      <c r="P2310" t="str">
        <f t="shared" si="146"/>
        <v>Under Weight</v>
      </c>
      <c r="Q2310">
        <v>4.3600000000000003</v>
      </c>
      <c r="R2310" t="str">
        <f t="shared" si="147"/>
        <v>Normal</v>
      </c>
      <c r="S2310" t="s">
        <v>2380</v>
      </c>
      <c r="T2310" t="s">
        <v>2380</v>
      </c>
      <c r="U2310">
        <v>0</v>
      </c>
    </row>
    <row r="2311" spans="1:21" x14ac:dyDescent="0.3">
      <c r="A2311" t="s">
        <v>49</v>
      </c>
      <c r="B2311">
        <v>20.66</v>
      </c>
      <c r="C2311">
        <v>5.8</v>
      </c>
      <c r="D2311" t="s">
        <v>2380</v>
      </c>
      <c r="E2311" t="s">
        <v>2381</v>
      </c>
      <c r="F2311" t="s">
        <v>2380</v>
      </c>
      <c r="G2311">
        <v>1</v>
      </c>
      <c r="H2311" t="s">
        <v>2380</v>
      </c>
      <c r="L2311" t="s">
        <v>49</v>
      </c>
      <c r="M2311" t="str">
        <f t="shared" si="144"/>
        <v>No</v>
      </c>
      <c r="N2311" t="str">
        <f t="shared" si="145"/>
        <v>No</v>
      </c>
      <c r="O2311">
        <v>20.66</v>
      </c>
      <c r="P2311" t="str">
        <f t="shared" si="146"/>
        <v>Normal Weight</v>
      </c>
      <c r="Q2311">
        <v>5.8</v>
      </c>
      <c r="R2311" t="str">
        <f t="shared" si="147"/>
        <v>Prediabetes</v>
      </c>
      <c r="S2311" t="s">
        <v>2381</v>
      </c>
      <c r="T2311" t="s">
        <v>2380</v>
      </c>
      <c r="U2311">
        <v>1</v>
      </c>
    </row>
    <row r="2312" spans="1:21" x14ac:dyDescent="0.3">
      <c r="A2312" t="s">
        <v>48</v>
      </c>
      <c r="B2312">
        <v>20.399999999999999</v>
      </c>
      <c r="C2312">
        <v>5.27</v>
      </c>
      <c r="D2312" t="s">
        <v>2380</v>
      </c>
      <c r="E2312" t="s">
        <v>2380</v>
      </c>
      <c r="F2312" t="s">
        <v>2380</v>
      </c>
      <c r="G2312">
        <v>0</v>
      </c>
      <c r="H2312" t="s">
        <v>2380</v>
      </c>
      <c r="L2312" t="s">
        <v>48</v>
      </c>
      <c r="M2312" t="str">
        <f t="shared" si="144"/>
        <v>No</v>
      </c>
      <c r="N2312" t="str">
        <f t="shared" si="145"/>
        <v>No</v>
      </c>
      <c r="O2312">
        <v>20.399999999999999</v>
      </c>
      <c r="P2312" t="str">
        <f t="shared" si="146"/>
        <v>Normal Weight</v>
      </c>
      <c r="Q2312">
        <v>5.27</v>
      </c>
      <c r="R2312" t="str">
        <f t="shared" si="147"/>
        <v>Normal</v>
      </c>
      <c r="S2312" t="s">
        <v>2380</v>
      </c>
      <c r="T2312" t="s">
        <v>2380</v>
      </c>
      <c r="U2312">
        <v>0</v>
      </c>
    </row>
    <row r="2313" spans="1:21" x14ac:dyDescent="0.3">
      <c r="A2313" t="s">
        <v>47</v>
      </c>
      <c r="B2313">
        <v>25.19</v>
      </c>
      <c r="C2313">
        <v>5.64</v>
      </c>
      <c r="D2313" t="s">
        <v>2381</v>
      </c>
      <c r="E2313" t="s">
        <v>2380</v>
      </c>
      <c r="F2313" t="s">
        <v>2380</v>
      </c>
      <c r="G2313">
        <v>0</v>
      </c>
      <c r="H2313" t="s">
        <v>2380</v>
      </c>
      <c r="L2313" t="s">
        <v>47</v>
      </c>
      <c r="M2313" t="str">
        <f t="shared" si="144"/>
        <v>Yes</v>
      </c>
      <c r="N2313" t="str">
        <f t="shared" si="145"/>
        <v>No</v>
      </c>
      <c r="O2313">
        <v>25.19</v>
      </c>
      <c r="P2313" t="str">
        <f t="shared" si="146"/>
        <v>Over Weight</v>
      </c>
      <c r="Q2313">
        <v>5.64</v>
      </c>
      <c r="R2313" t="str">
        <f t="shared" si="147"/>
        <v>Normal</v>
      </c>
      <c r="S2313" t="s">
        <v>2380</v>
      </c>
      <c r="T2313" t="s">
        <v>2380</v>
      </c>
      <c r="U2313">
        <v>0</v>
      </c>
    </row>
    <row r="2314" spans="1:21" x14ac:dyDescent="0.3">
      <c r="A2314" t="s">
        <v>46</v>
      </c>
      <c r="B2314">
        <v>20.54</v>
      </c>
      <c r="C2314">
        <v>4.2</v>
      </c>
      <c r="D2314" t="s">
        <v>2381</v>
      </c>
      <c r="E2314" t="s">
        <v>2380</v>
      </c>
      <c r="F2314" t="s">
        <v>2380</v>
      </c>
      <c r="G2314">
        <v>1</v>
      </c>
      <c r="H2314" t="s">
        <v>2380</v>
      </c>
      <c r="L2314" t="s">
        <v>46</v>
      </c>
      <c r="M2314" t="str">
        <f t="shared" si="144"/>
        <v>Yes</v>
      </c>
      <c r="N2314" t="str">
        <f t="shared" si="145"/>
        <v>No</v>
      </c>
      <c r="O2314">
        <v>20.54</v>
      </c>
      <c r="P2314" t="str">
        <f t="shared" si="146"/>
        <v>Normal Weight</v>
      </c>
      <c r="Q2314">
        <v>4.2</v>
      </c>
      <c r="R2314" t="str">
        <f t="shared" si="147"/>
        <v>Normal</v>
      </c>
      <c r="S2314" t="s">
        <v>2380</v>
      </c>
      <c r="T2314" t="s">
        <v>2380</v>
      </c>
      <c r="U2314">
        <v>1</v>
      </c>
    </row>
    <row r="2315" spans="1:21" x14ac:dyDescent="0.3">
      <c r="A2315" t="s">
        <v>45</v>
      </c>
      <c r="B2315">
        <v>20.13</v>
      </c>
      <c r="C2315">
        <v>5.42</v>
      </c>
      <c r="D2315" t="s">
        <v>2380</v>
      </c>
      <c r="E2315" t="s">
        <v>2380</v>
      </c>
      <c r="F2315" t="s">
        <v>2380</v>
      </c>
      <c r="G2315">
        <v>0</v>
      </c>
      <c r="H2315" t="s">
        <v>2380</v>
      </c>
      <c r="L2315" t="s">
        <v>45</v>
      </c>
      <c r="M2315" t="str">
        <f t="shared" si="144"/>
        <v>No</v>
      </c>
      <c r="N2315" t="str">
        <f t="shared" si="145"/>
        <v>No</v>
      </c>
      <c r="O2315">
        <v>20.13</v>
      </c>
      <c r="P2315" t="str">
        <f t="shared" si="146"/>
        <v>Normal Weight</v>
      </c>
      <c r="Q2315">
        <v>5.42</v>
      </c>
      <c r="R2315" t="str">
        <f t="shared" si="147"/>
        <v>Normal</v>
      </c>
      <c r="S2315" t="s">
        <v>2380</v>
      </c>
      <c r="T2315" t="s">
        <v>2380</v>
      </c>
      <c r="U2315">
        <v>0</v>
      </c>
    </row>
    <row r="2316" spans="1:21" x14ac:dyDescent="0.3">
      <c r="A2316" t="s">
        <v>44</v>
      </c>
      <c r="B2316">
        <v>18.93</v>
      </c>
      <c r="C2316">
        <v>6.11</v>
      </c>
      <c r="D2316" t="s">
        <v>2380</v>
      </c>
      <c r="E2316" t="s">
        <v>2380</v>
      </c>
      <c r="F2316" t="s">
        <v>2382</v>
      </c>
      <c r="G2316">
        <v>1</v>
      </c>
      <c r="H2316" t="s">
        <v>2380</v>
      </c>
      <c r="L2316" t="s">
        <v>44</v>
      </c>
      <c r="M2316" t="str">
        <f t="shared" si="144"/>
        <v>No</v>
      </c>
      <c r="N2316" t="str">
        <f t="shared" si="145"/>
        <v>No</v>
      </c>
      <c r="O2316">
        <v>18.93</v>
      </c>
      <c r="P2316" t="str">
        <f t="shared" si="146"/>
        <v>Normal Weight</v>
      </c>
      <c r="Q2316">
        <v>6.11</v>
      </c>
      <c r="R2316" t="str">
        <f t="shared" si="147"/>
        <v>Prediabetes</v>
      </c>
      <c r="S2316" t="s">
        <v>2380</v>
      </c>
      <c r="T2316" t="s">
        <v>2382</v>
      </c>
      <c r="U2316">
        <v>1</v>
      </c>
    </row>
    <row r="2317" spans="1:21" x14ac:dyDescent="0.3">
      <c r="A2317" t="s">
        <v>43</v>
      </c>
      <c r="B2317">
        <v>24.14</v>
      </c>
      <c r="C2317">
        <v>5.29</v>
      </c>
      <c r="D2317" t="s">
        <v>2380</v>
      </c>
      <c r="E2317" t="s">
        <v>2381</v>
      </c>
      <c r="F2317" t="s">
        <v>2380</v>
      </c>
      <c r="G2317">
        <v>1</v>
      </c>
      <c r="H2317" t="s">
        <v>2380</v>
      </c>
      <c r="L2317" t="s">
        <v>43</v>
      </c>
      <c r="M2317" t="str">
        <f t="shared" si="144"/>
        <v>No</v>
      </c>
      <c r="N2317" t="str">
        <f t="shared" si="145"/>
        <v>No</v>
      </c>
      <c r="O2317">
        <v>24.14</v>
      </c>
      <c r="P2317" t="str">
        <f t="shared" si="146"/>
        <v>Normal Weight</v>
      </c>
      <c r="Q2317">
        <v>5.29</v>
      </c>
      <c r="R2317" t="str">
        <f t="shared" si="147"/>
        <v>Normal</v>
      </c>
      <c r="S2317" t="s">
        <v>2381</v>
      </c>
      <c r="T2317" t="s">
        <v>2380</v>
      </c>
      <c r="U2317">
        <v>1</v>
      </c>
    </row>
    <row r="2318" spans="1:21" x14ac:dyDescent="0.3">
      <c r="A2318" t="s">
        <v>41</v>
      </c>
      <c r="B2318">
        <v>25.03</v>
      </c>
      <c r="C2318">
        <v>5.91</v>
      </c>
      <c r="D2318" t="s">
        <v>2380</v>
      </c>
      <c r="E2318" t="s">
        <v>2381</v>
      </c>
      <c r="F2318" t="s">
        <v>2380</v>
      </c>
      <c r="G2318">
        <v>1</v>
      </c>
      <c r="H2318" t="s">
        <v>2380</v>
      </c>
      <c r="L2318" t="s">
        <v>41</v>
      </c>
      <c r="M2318" t="str">
        <f t="shared" si="144"/>
        <v>No</v>
      </c>
      <c r="N2318" t="str">
        <f t="shared" si="145"/>
        <v>No</v>
      </c>
      <c r="O2318">
        <v>25.03</v>
      </c>
      <c r="P2318" t="str">
        <f t="shared" si="146"/>
        <v>Over Weight</v>
      </c>
      <c r="Q2318">
        <v>5.91</v>
      </c>
      <c r="R2318" t="str">
        <f t="shared" si="147"/>
        <v>Prediabetes</v>
      </c>
      <c r="S2318" t="s">
        <v>2381</v>
      </c>
      <c r="T2318" t="s">
        <v>2380</v>
      </c>
      <c r="U2318">
        <v>1</v>
      </c>
    </row>
    <row r="2319" spans="1:21" x14ac:dyDescent="0.3">
      <c r="A2319" t="s">
        <v>40</v>
      </c>
      <c r="B2319">
        <v>20.47</v>
      </c>
      <c r="C2319">
        <v>5.81</v>
      </c>
      <c r="D2319" t="s">
        <v>2381</v>
      </c>
      <c r="E2319" t="s">
        <v>2380</v>
      </c>
      <c r="F2319" t="s">
        <v>2380</v>
      </c>
      <c r="G2319">
        <v>1</v>
      </c>
      <c r="H2319" t="s">
        <v>2380</v>
      </c>
      <c r="L2319" t="s">
        <v>40</v>
      </c>
      <c r="M2319" t="str">
        <f t="shared" si="144"/>
        <v>Yes</v>
      </c>
      <c r="N2319" t="str">
        <f t="shared" si="145"/>
        <v>No</v>
      </c>
      <c r="O2319">
        <v>20.47</v>
      </c>
      <c r="P2319" t="str">
        <f t="shared" si="146"/>
        <v>Normal Weight</v>
      </c>
      <c r="Q2319">
        <v>5.81</v>
      </c>
      <c r="R2319" t="str">
        <f t="shared" si="147"/>
        <v>Prediabetes</v>
      </c>
      <c r="S2319" t="s">
        <v>2380</v>
      </c>
      <c r="T2319" t="s">
        <v>2380</v>
      </c>
      <c r="U2319">
        <v>1</v>
      </c>
    </row>
    <row r="2320" spans="1:21" x14ac:dyDescent="0.3">
      <c r="A2320" t="s">
        <v>39</v>
      </c>
      <c r="B2320">
        <v>18.82</v>
      </c>
      <c r="C2320">
        <v>5.51</v>
      </c>
      <c r="D2320" t="s">
        <v>2381</v>
      </c>
      <c r="E2320" t="s">
        <v>2380</v>
      </c>
      <c r="F2320" t="s">
        <v>2380</v>
      </c>
      <c r="G2320">
        <v>0</v>
      </c>
      <c r="H2320" t="s">
        <v>2380</v>
      </c>
      <c r="L2320" t="s">
        <v>39</v>
      </c>
      <c r="M2320" t="str">
        <f t="shared" si="144"/>
        <v>Yes</v>
      </c>
      <c r="N2320" t="str">
        <f t="shared" si="145"/>
        <v>No</v>
      </c>
      <c r="O2320">
        <v>18.82</v>
      </c>
      <c r="P2320" t="str">
        <f t="shared" si="146"/>
        <v>Normal Weight</v>
      </c>
      <c r="Q2320">
        <v>5.51</v>
      </c>
      <c r="R2320" t="str">
        <f t="shared" si="147"/>
        <v>Normal</v>
      </c>
      <c r="S2320" t="s">
        <v>2380</v>
      </c>
      <c r="T2320" t="s">
        <v>2380</v>
      </c>
      <c r="U2320">
        <v>0</v>
      </c>
    </row>
    <row r="2321" spans="1:21" x14ac:dyDescent="0.3">
      <c r="A2321" t="s">
        <v>38</v>
      </c>
      <c r="B2321">
        <v>17.079999999999998</v>
      </c>
      <c r="C2321">
        <v>5.73</v>
      </c>
      <c r="D2321" t="s">
        <v>2380</v>
      </c>
      <c r="E2321" t="s">
        <v>2380</v>
      </c>
      <c r="F2321" t="s">
        <v>2382</v>
      </c>
      <c r="G2321">
        <v>1</v>
      </c>
      <c r="H2321" t="s">
        <v>2380</v>
      </c>
      <c r="L2321" t="s">
        <v>38</v>
      </c>
      <c r="M2321" t="str">
        <f t="shared" si="144"/>
        <v>No</v>
      </c>
      <c r="N2321" t="str">
        <f t="shared" si="145"/>
        <v>No</v>
      </c>
      <c r="O2321">
        <v>17.079999999999998</v>
      </c>
      <c r="P2321" t="str">
        <f t="shared" si="146"/>
        <v>Under Weight</v>
      </c>
      <c r="Q2321">
        <v>5.73</v>
      </c>
      <c r="R2321" t="str">
        <f t="shared" si="147"/>
        <v>Prediabetes</v>
      </c>
      <c r="S2321" t="s">
        <v>2380</v>
      </c>
      <c r="T2321" t="s">
        <v>2382</v>
      </c>
      <c r="U2321">
        <v>1</v>
      </c>
    </row>
    <row r="2322" spans="1:21" x14ac:dyDescent="0.3">
      <c r="A2322" t="s">
        <v>36</v>
      </c>
      <c r="B2322">
        <v>19.21</v>
      </c>
      <c r="C2322">
        <v>5.53</v>
      </c>
      <c r="D2322" t="s">
        <v>2381</v>
      </c>
      <c r="E2322" t="s">
        <v>2380</v>
      </c>
      <c r="F2322" t="s">
        <v>2380</v>
      </c>
      <c r="G2322">
        <v>0</v>
      </c>
      <c r="H2322" t="s">
        <v>2380</v>
      </c>
      <c r="L2322" t="s">
        <v>36</v>
      </c>
      <c r="M2322" t="str">
        <f t="shared" si="144"/>
        <v>Yes</v>
      </c>
      <c r="N2322" t="str">
        <f t="shared" si="145"/>
        <v>No</v>
      </c>
      <c r="O2322">
        <v>19.21</v>
      </c>
      <c r="P2322" t="str">
        <f t="shared" si="146"/>
        <v>Normal Weight</v>
      </c>
      <c r="Q2322">
        <v>5.53</v>
      </c>
      <c r="R2322" t="str">
        <f t="shared" si="147"/>
        <v>Normal</v>
      </c>
      <c r="S2322" t="s">
        <v>2380</v>
      </c>
      <c r="T2322" t="s">
        <v>2380</v>
      </c>
      <c r="U2322">
        <v>0</v>
      </c>
    </row>
    <row r="2323" spans="1:21" x14ac:dyDescent="0.3">
      <c r="A2323" t="s">
        <v>34</v>
      </c>
      <c r="B2323">
        <v>17.86</v>
      </c>
      <c r="C2323">
        <v>5.43</v>
      </c>
      <c r="D2323" t="s">
        <v>2380</v>
      </c>
      <c r="E2323" t="s">
        <v>2380</v>
      </c>
      <c r="F2323" t="s">
        <v>2382</v>
      </c>
      <c r="G2323">
        <v>1</v>
      </c>
      <c r="H2323" t="s">
        <v>2380</v>
      </c>
      <c r="L2323" t="s">
        <v>34</v>
      </c>
      <c r="M2323" t="str">
        <f t="shared" si="144"/>
        <v>No</v>
      </c>
      <c r="N2323" t="str">
        <f t="shared" si="145"/>
        <v>No</v>
      </c>
      <c r="O2323">
        <v>17.86</v>
      </c>
      <c r="P2323" t="str">
        <f t="shared" si="146"/>
        <v>Under Weight</v>
      </c>
      <c r="Q2323">
        <v>5.43</v>
      </c>
      <c r="R2323" t="str">
        <f t="shared" si="147"/>
        <v>Normal</v>
      </c>
      <c r="S2323" t="s">
        <v>2380</v>
      </c>
      <c r="T2323" t="s">
        <v>2382</v>
      </c>
      <c r="U2323">
        <v>1</v>
      </c>
    </row>
    <row r="2324" spans="1:21" x14ac:dyDescent="0.3">
      <c r="A2324" t="s">
        <v>33</v>
      </c>
      <c r="B2324">
        <v>21.38</v>
      </c>
      <c r="C2324">
        <v>8.01</v>
      </c>
      <c r="D2324" t="s">
        <v>2380</v>
      </c>
      <c r="E2324" t="s">
        <v>2380</v>
      </c>
      <c r="F2324" t="s">
        <v>2380</v>
      </c>
      <c r="G2324">
        <v>0</v>
      </c>
      <c r="H2324" t="s">
        <v>2380</v>
      </c>
      <c r="L2324" t="s">
        <v>33</v>
      </c>
      <c r="M2324" t="str">
        <f t="shared" si="144"/>
        <v>No</v>
      </c>
      <c r="N2324" t="str">
        <f t="shared" si="145"/>
        <v>No</v>
      </c>
      <c r="O2324">
        <v>21.38</v>
      </c>
      <c r="P2324" t="str">
        <f t="shared" si="146"/>
        <v>Normal Weight</v>
      </c>
      <c r="Q2324">
        <v>8.01</v>
      </c>
      <c r="R2324" t="str">
        <f t="shared" si="147"/>
        <v>Diabetes</v>
      </c>
      <c r="S2324" t="s">
        <v>2380</v>
      </c>
      <c r="T2324" t="s">
        <v>2380</v>
      </c>
      <c r="U2324">
        <v>0</v>
      </c>
    </row>
    <row r="2325" spans="1:21" x14ac:dyDescent="0.3">
      <c r="A2325" t="s">
        <v>32</v>
      </c>
      <c r="B2325">
        <v>23.35</v>
      </c>
      <c r="C2325">
        <v>5.94</v>
      </c>
      <c r="D2325" t="s">
        <v>2380</v>
      </c>
      <c r="E2325" t="s">
        <v>2380</v>
      </c>
      <c r="F2325" t="s">
        <v>2380</v>
      </c>
      <c r="G2325">
        <v>0</v>
      </c>
      <c r="H2325" t="s">
        <v>2380</v>
      </c>
      <c r="L2325" t="s">
        <v>32</v>
      </c>
      <c r="M2325" t="str">
        <f t="shared" si="144"/>
        <v>No</v>
      </c>
      <c r="N2325" t="str">
        <f t="shared" si="145"/>
        <v>No</v>
      </c>
      <c r="O2325">
        <v>23.35</v>
      </c>
      <c r="P2325" t="str">
        <f t="shared" si="146"/>
        <v>Normal Weight</v>
      </c>
      <c r="Q2325">
        <v>5.94</v>
      </c>
      <c r="R2325" t="str">
        <f t="shared" si="147"/>
        <v>Prediabetes</v>
      </c>
      <c r="S2325" t="s">
        <v>2380</v>
      </c>
      <c r="T2325" t="s">
        <v>2380</v>
      </c>
      <c r="U2325">
        <v>0</v>
      </c>
    </row>
    <row r="2326" spans="1:21" x14ac:dyDescent="0.3">
      <c r="A2326" t="s">
        <v>29</v>
      </c>
      <c r="B2326">
        <v>22.24</v>
      </c>
      <c r="C2326">
        <v>5.04</v>
      </c>
      <c r="D2326" t="s">
        <v>2380</v>
      </c>
      <c r="E2326" t="s">
        <v>2380</v>
      </c>
      <c r="F2326" t="s">
        <v>2380</v>
      </c>
      <c r="G2326">
        <v>0</v>
      </c>
      <c r="H2326" t="s">
        <v>2380</v>
      </c>
      <c r="L2326" t="s">
        <v>29</v>
      </c>
      <c r="M2326" t="str">
        <f t="shared" si="144"/>
        <v>No</v>
      </c>
      <c r="N2326" t="str">
        <f t="shared" si="145"/>
        <v>No</v>
      </c>
      <c r="O2326">
        <v>22.24</v>
      </c>
      <c r="P2326" t="str">
        <f t="shared" si="146"/>
        <v>Normal Weight</v>
      </c>
      <c r="Q2326">
        <v>5.04</v>
      </c>
      <c r="R2326" t="str">
        <f t="shared" si="147"/>
        <v>Normal</v>
      </c>
      <c r="S2326" t="s">
        <v>2380</v>
      </c>
      <c r="T2326" t="s">
        <v>2380</v>
      </c>
      <c r="U2326">
        <v>0</v>
      </c>
    </row>
    <row r="2327" spans="1:21" x14ac:dyDescent="0.3">
      <c r="A2327" t="s">
        <v>28</v>
      </c>
      <c r="B2327">
        <v>24.76</v>
      </c>
      <c r="C2327">
        <v>4.54</v>
      </c>
      <c r="D2327" t="s">
        <v>2381</v>
      </c>
      <c r="E2327" t="s">
        <v>2380</v>
      </c>
      <c r="F2327" t="s">
        <v>2380</v>
      </c>
      <c r="G2327">
        <v>0</v>
      </c>
      <c r="H2327" t="s">
        <v>2380</v>
      </c>
      <c r="L2327" t="s">
        <v>28</v>
      </c>
      <c r="M2327" t="str">
        <f t="shared" si="144"/>
        <v>Yes</v>
      </c>
      <c r="N2327" t="str">
        <f t="shared" si="145"/>
        <v>No</v>
      </c>
      <c r="O2327">
        <v>24.76</v>
      </c>
      <c r="P2327" t="str">
        <f t="shared" si="146"/>
        <v>Normal Weight</v>
      </c>
      <c r="Q2327">
        <v>4.54</v>
      </c>
      <c r="R2327" t="str">
        <f t="shared" si="147"/>
        <v>Normal</v>
      </c>
      <c r="S2327" t="s">
        <v>2380</v>
      </c>
      <c r="T2327" t="s">
        <v>2380</v>
      </c>
      <c r="U2327">
        <v>0</v>
      </c>
    </row>
    <row r="2328" spans="1:21" x14ac:dyDescent="0.3">
      <c r="A2328" t="s">
        <v>27</v>
      </c>
      <c r="B2328">
        <v>20.100000000000001</v>
      </c>
      <c r="C2328">
        <v>5.6</v>
      </c>
      <c r="D2328" t="s">
        <v>2381</v>
      </c>
      <c r="E2328" t="s">
        <v>2380</v>
      </c>
      <c r="F2328" t="s">
        <v>2382</v>
      </c>
      <c r="G2328">
        <v>1</v>
      </c>
      <c r="H2328" t="s">
        <v>2380</v>
      </c>
      <c r="L2328" t="s">
        <v>27</v>
      </c>
      <c r="M2328" t="str">
        <f t="shared" si="144"/>
        <v>Yes</v>
      </c>
      <c r="N2328" t="str">
        <f t="shared" si="145"/>
        <v>No</v>
      </c>
      <c r="O2328">
        <v>20.100000000000001</v>
      </c>
      <c r="P2328" t="str">
        <f t="shared" si="146"/>
        <v>Normal Weight</v>
      </c>
      <c r="Q2328">
        <v>5.6</v>
      </c>
      <c r="R2328" t="str">
        <f t="shared" si="147"/>
        <v>Normal</v>
      </c>
      <c r="S2328" t="s">
        <v>2380</v>
      </c>
      <c r="T2328" t="s">
        <v>2382</v>
      </c>
      <c r="U2328">
        <v>1</v>
      </c>
    </row>
    <row r="2329" spans="1:21" x14ac:dyDescent="0.3">
      <c r="A2329" t="s">
        <v>26</v>
      </c>
      <c r="B2329">
        <v>21.77</v>
      </c>
      <c r="C2329">
        <v>10.67</v>
      </c>
      <c r="D2329" t="s">
        <v>2380</v>
      </c>
      <c r="E2329" t="s">
        <v>2380</v>
      </c>
      <c r="F2329" t="s">
        <v>2380</v>
      </c>
      <c r="G2329">
        <v>0</v>
      </c>
      <c r="H2329" t="s">
        <v>2380</v>
      </c>
      <c r="L2329" t="s">
        <v>26</v>
      </c>
      <c r="M2329" t="str">
        <f t="shared" si="144"/>
        <v>No</v>
      </c>
      <c r="N2329" t="str">
        <f t="shared" si="145"/>
        <v>No</v>
      </c>
      <c r="O2329">
        <v>21.77</v>
      </c>
      <c r="P2329" t="str">
        <f t="shared" si="146"/>
        <v>Normal Weight</v>
      </c>
      <c r="Q2329">
        <v>10.67</v>
      </c>
      <c r="R2329" t="str">
        <f t="shared" si="147"/>
        <v>Diabetes</v>
      </c>
      <c r="S2329" t="s">
        <v>2380</v>
      </c>
      <c r="T2329" t="s">
        <v>2380</v>
      </c>
      <c r="U2329">
        <v>0</v>
      </c>
    </row>
    <row r="2330" spans="1:21" x14ac:dyDescent="0.3">
      <c r="A2330" t="s">
        <v>25</v>
      </c>
      <c r="B2330">
        <v>17.82</v>
      </c>
      <c r="C2330">
        <v>5.26</v>
      </c>
      <c r="D2330" t="s">
        <v>2381</v>
      </c>
      <c r="E2330" t="s">
        <v>2380</v>
      </c>
      <c r="F2330" t="s">
        <v>2380</v>
      </c>
      <c r="G2330">
        <v>1</v>
      </c>
      <c r="H2330" t="s">
        <v>2380</v>
      </c>
      <c r="L2330" t="s">
        <v>25</v>
      </c>
      <c r="M2330" t="str">
        <f t="shared" si="144"/>
        <v>Yes</v>
      </c>
      <c r="N2330" t="str">
        <f t="shared" si="145"/>
        <v>No</v>
      </c>
      <c r="O2330">
        <v>17.82</v>
      </c>
      <c r="P2330" t="str">
        <f t="shared" si="146"/>
        <v>Under Weight</v>
      </c>
      <c r="Q2330">
        <v>5.26</v>
      </c>
      <c r="R2330" t="str">
        <f t="shared" si="147"/>
        <v>Normal</v>
      </c>
      <c r="S2330" t="s">
        <v>2380</v>
      </c>
      <c r="T2330" t="s">
        <v>2380</v>
      </c>
      <c r="U2330">
        <v>1</v>
      </c>
    </row>
    <row r="2331" spans="1:21" x14ac:dyDescent="0.3">
      <c r="A2331" t="s">
        <v>24</v>
      </c>
      <c r="B2331">
        <v>17.07</v>
      </c>
      <c r="C2331">
        <v>5.22</v>
      </c>
      <c r="D2331" t="s">
        <v>2380</v>
      </c>
      <c r="E2331" t="s">
        <v>2380</v>
      </c>
      <c r="F2331" t="s">
        <v>2382</v>
      </c>
      <c r="G2331">
        <v>1</v>
      </c>
      <c r="H2331" t="s">
        <v>2380</v>
      </c>
      <c r="L2331" t="s">
        <v>24</v>
      </c>
      <c r="M2331" t="str">
        <f t="shared" si="144"/>
        <v>No</v>
      </c>
      <c r="N2331" t="str">
        <f t="shared" si="145"/>
        <v>No</v>
      </c>
      <c r="O2331">
        <v>17.07</v>
      </c>
      <c r="P2331" t="str">
        <f t="shared" si="146"/>
        <v>Under Weight</v>
      </c>
      <c r="Q2331">
        <v>5.22</v>
      </c>
      <c r="R2331" t="str">
        <f t="shared" si="147"/>
        <v>Normal</v>
      </c>
      <c r="S2331" t="s">
        <v>2380</v>
      </c>
      <c r="T2331" t="s">
        <v>2382</v>
      </c>
      <c r="U2331">
        <v>1</v>
      </c>
    </row>
    <row r="2332" spans="1:21" x14ac:dyDescent="0.3">
      <c r="A2332" t="s">
        <v>22</v>
      </c>
      <c r="B2332">
        <v>22.24</v>
      </c>
      <c r="C2332">
        <v>4.29</v>
      </c>
      <c r="D2332" t="s">
        <v>2381</v>
      </c>
      <c r="E2332" t="s">
        <v>2380</v>
      </c>
      <c r="F2332" t="s">
        <v>2380</v>
      </c>
      <c r="G2332">
        <v>0</v>
      </c>
      <c r="H2332" t="s">
        <v>2380</v>
      </c>
      <c r="L2332" t="s">
        <v>22</v>
      </c>
      <c r="M2332" t="str">
        <f t="shared" si="144"/>
        <v>Yes</v>
      </c>
      <c r="N2332" t="str">
        <f t="shared" si="145"/>
        <v>No</v>
      </c>
      <c r="O2332">
        <v>22.24</v>
      </c>
      <c r="P2332" t="str">
        <f t="shared" si="146"/>
        <v>Normal Weight</v>
      </c>
      <c r="Q2332">
        <v>4.29</v>
      </c>
      <c r="R2332" t="str">
        <f t="shared" si="147"/>
        <v>Normal</v>
      </c>
      <c r="S2332" t="s">
        <v>2380</v>
      </c>
      <c r="T2332" t="s">
        <v>2380</v>
      </c>
      <c r="U2332">
        <v>0</v>
      </c>
    </row>
    <row r="2333" spans="1:21" x14ac:dyDescent="0.3">
      <c r="A2333" t="s">
        <v>21</v>
      </c>
      <c r="B2333">
        <v>22.34</v>
      </c>
      <c r="C2333">
        <v>5.57</v>
      </c>
      <c r="D2333" t="s">
        <v>2380</v>
      </c>
      <c r="E2333" t="s">
        <v>2380</v>
      </c>
      <c r="F2333" t="s">
        <v>2380</v>
      </c>
      <c r="G2333">
        <v>1</v>
      </c>
      <c r="H2333" t="s">
        <v>2380</v>
      </c>
      <c r="L2333" t="s">
        <v>21</v>
      </c>
      <c r="M2333" t="str">
        <f t="shared" si="144"/>
        <v>No</v>
      </c>
      <c r="N2333" t="str">
        <f t="shared" si="145"/>
        <v>No</v>
      </c>
      <c r="O2333">
        <v>22.34</v>
      </c>
      <c r="P2333" t="str">
        <f t="shared" si="146"/>
        <v>Normal Weight</v>
      </c>
      <c r="Q2333">
        <v>5.57</v>
      </c>
      <c r="R2333" t="str">
        <f t="shared" si="147"/>
        <v>Normal</v>
      </c>
      <c r="S2333" t="s">
        <v>2380</v>
      </c>
      <c r="T2333" t="s">
        <v>2380</v>
      </c>
      <c r="U2333">
        <v>1</v>
      </c>
    </row>
    <row r="2334" spans="1:21" x14ac:dyDescent="0.3">
      <c r="A2334" t="s">
        <v>19</v>
      </c>
      <c r="B2334">
        <v>17.7</v>
      </c>
      <c r="C2334">
        <v>6.28</v>
      </c>
      <c r="D2334" t="s">
        <v>2380</v>
      </c>
      <c r="E2334" t="s">
        <v>2380</v>
      </c>
      <c r="F2334" t="s">
        <v>2380</v>
      </c>
      <c r="G2334">
        <v>1</v>
      </c>
      <c r="H2334" t="s">
        <v>2380</v>
      </c>
      <c r="L2334" t="s">
        <v>19</v>
      </c>
      <c r="M2334" t="str">
        <f t="shared" si="144"/>
        <v>No</v>
      </c>
      <c r="N2334" t="str">
        <f t="shared" si="145"/>
        <v>No</v>
      </c>
      <c r="O2334">
        <v>17.7</v>
      </c>
      <c r="P2334" t="str">
        <f t="shared" si="146"/>
        <v>Under Weight</v>
      </c>
      <c r="Q2334">
        <v>6.28</v>
      </c>
      <c r="R2334" t="str">
        <f t="shared" si="147"/>
        <v>Prediabetes</v>
      </c>
      <c r="S2334" t="s">
        <v>2380</v>
      </c>
      <c r="T2334" t="s">
        <v>2380</v>
      </c>
      <c r="U2334">
        <v>1</v>
      </c>
    </row>
    <row r="2335" spans="1:21" x14ac:dyDescent="0.3">
      <c r="A2335" t="s">
        <v>17</v>
      </c>
      <c r="B2335">
        <v>16.47</v>
      </c>
      <c r="C2335">
        <v>6.35</v>
      </c>
      <c r="D2335" t="s">
        <v>2380</v>
      </c>
      <c r="E2335" t="s">
        <v>2380</v>
      </c>
      <c r="F2335" t="s">
        <v>2382</v>
      </c>
      <c r="G2335">
        <v>1</v>
      </c>
      <c r="H2335" t="s">
        <v>2380</v>
      </c>
      <c r="L2335" t="s">
        <v>17</v>
      </c>
      <c r="M2335" t="str">
        <f t="shared" si="144"/>
        <v>No</v>
      </c>
      <c r="N2335" t="str">
        <f t="shared" si="145"/>
        <v>No</v>
      </c>
      <c r="O2335">
        <v>16.47</v>
      </c>
      <c r="P2335" t="str">
        <f t="shared" si="146"/>
        <v>Under Weight</v>
      </c>
      <c r="Q2335">
        <v>6.35</v>
      </c>
      <c r="R2335" t="str">
        <f t="shared" si="147"/>
        <v>Prediabetes</v>
      </c>
      <c r="S2335" t="s">
        <v>2380</v>
      </c>
      <c r="T2335" t="s">
        <v>2382</v>
      </c>
      <c r="U2335">
        <v>1</v>
      </c>
    </row>
    <row r="2336" spans="1:21" x14ac:dyDescent="0.3">
      <c r="A2336" t="s">
        <v>14</v>
      </c>
      <c r="B2336">
        <v>17.600000000000001</v>
      </c>
      <c r="C2336">
        <v>4.3899999999999997</v>
      </c>
      <c r="D2336" t="s">
        <v>2380</v>
      </c>
      <c r="E2336" t="s">
        <v>2380</v>
      </c>
      <c r="F2336" t="s">
        <v>2380</v>
      </c>
      <c r="G2336">
        <v>1</v>
      </c>
      <c r="H2336" t="s">
        <v>2380</v>
      </c>
      <c r="L2336" t="s">
        <v>14</v>
      </c>
      <c r="M2336" t="str">
        <f t="shared" si="144"/>
        <v>No</v>
      </c>
      <c r="N2336" t="str">
        <f t="shared" si="145"/>
        <v>No</v>
      </c>
      <c r="O2336">
        <v>17.600000000000001</v>
      </c>
      <c r="P2336" t="str">
        <f t="shared" si="146"/>
        <v>Under Weight</v>
      </c>
      <c r="Q2336">
        <v>4.3899999999999997</v>
      </c>
      <c r="R2336" t="str">
        <f t="shared" si="147"/>
        <v>Normal</v>
      </c>
      <c r="S2336" t="s">
        <v>2380</v>
      </c>
      <c r="T2336" t="s">
        <v>2380</v>
      </c>
      <c r="U2336">
        <v>1</v>
      </c>
    </row>
    <row r="2337" spans="1:21" x14ac:dyDescent="0.3">
      <c r="A2337" t="s">
        <v>9</v>
      </c>
      <c r="B2337">
        <v>17.579999999999998</v>
      </c>
      <c r="C2337">
        <v>4.51</v>
      </c>
      <c r="D2337" t="s">
        <v>2380</v>
      </c>
      <c r="E2337" t="s">
        <v>2380</v>
      </c>
      <c r="F2337" t="s">
        <v>2380</v>
      </c>
      <c r="G2337">
        <v>1</v>
      </c>
      <c r="H2337" t="s">
        <v>2380</v>
      </c>
      <c r="L2337" t="s">
        <v>9</v>
      </c>
      <c r="M2337" t="str">
        <f t="shared" si="144"/>
        <v>No</v>
      </c>
      <c r="N2337" t="str">
        <f t="shared" si="145"/>
        <v>No</v>
      </c>
      <c r="O2337">
        <v>17.579999999999998</v>
      </c>
      <c r="P2337" t="str">
        <f t="shared" si="146"/>
        <v>Under Weight</v>
      </c>
      <c r="Q2337">
        <v>4.51</v>
      </c>
      <c r="R2337" t="str">
        <f t="shared" si="147"/>
        <v>Normal</v>
      </c>
      <c r="S2337" t="s">
        <v>2380</v>
      </c>
      <c r="T2337" t="s">
        <v>2380</v>
      </c>
      <c r="U2337">
        <v>1</v>
      </c>
    </row>
    <row r="2338" spans="1:21" x14ac:dyDescent="0.3">
      <c r="A2338">
        <f>COUNTIF(A2:A2337,"?")</f>
        <v>0</v>
      </c>
      <c r="B2338">
        <f t="shared" ref="B2338:H2338" si="148">COUNTIF(B2:B2337,"?")</f>
        <v>0</v>
      </c>
      <c r="C2338">
        <f t="shared" si="148"/>
        <v>0</v>
      </c>
      <c r="D2338">
        <f t="shared" si="148"/>
        <v>0</v>
      </c>
      <c r="E2338">
        <f t="shared" si="148"/>
        <v>0</v>
      </c>
      <c r="F2338">
        <f t="shared" si="148"/>
        <v>0</v>
      </c>
      <c r="G2338">
        <f t="shared" si="148"/>
        <v>0</v>
      </c>
      <c r="H2338">
        <f t="shared" si="148"/>
        <v>0</v>
      </c>
    </row>
  </sheetData>
  <mergeCells count="1">
    <mergeCell ref="L1:U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X2347"/>
  <sheetViews>
    <sheetView topLeftCell="F1" workbookViewId="0">
      <selection activeCell="N1" sqref="N1:X1"/>
    </sheetView>
  </sheetViews>
  <sheetFormatPr defaultRowHeight="14.4" x14ac:dyDescent="0.3"/>
  <cols>
    <col min="1" max="1" width="12.88671875" bestFit="1" customWidth="1"/>
    <col min="7" max="7" width="13.109375" bestFit="1" customWidth="1"/>
    <col min="9" max="9" width="8.33203125" customWidth="1"/>
    <col min="13" max="13" width="12.5546875" bestFit="1" customWidth="1"/>
    <col min="14" max="14" width="14.44140625" customWidth="1"/>
    <col min="16" max="16" width="9.109375" customWidth="1"/>
    <col min="18" max="18" width="10.44140625" customWidth="1"/>
    <col min="19" max="19" width="12.5546875" style="18" bestFit="1" customWidth="1"/>
    <col min="20" max="20" width="14.44140625" customWidth="1"/>
    <col min="21" max="22" width="10.21875" customWidth="1"/>
    <col min="23" max="23" width="14.88671875" customWidth="1"/>
  </cols>
  <sheetData>
    <row r="1" spans="1:24" s="2" customFormat="1" ht="18.899999999999999" customHeight="1" x14ac:dyDescent="0.3">
      <c r="A1" s="3" t="s">
        <v>0</v>
      </c>
      <c r="B1" s="3" t="s">
        <v>1</v>
      </c>
      <c r="C1" s="3" t="s">
        <v>2</v>
      </c>
      <c r="D1" s="3" t="s">
        <v>3</v>
      </c>
      <c r="E1" s="3" t="s">
        <v>4</v>
      </c>
      <c r="F1" s="3" t="s">
        <v>5</v>
      </c>
      <c r="G1" s="3" t="s">
        <v>6</v>
      </c>
      <c r="H1" s="3" t="s">
        <v>7</v>
      </c>
      <c r="I1" s="3" t="s">
        <v>8</v>
      </c>
      <c r="N1" s="35" t="s">
        <v>4727</v>
      </c>
      <c r="O1" s="35"/>
      <c r="P1" s="35"/>
      <c r="Q1" s="35"/>
      <c r="R1" s="35"/>
      <c r="S1" s="35"/>
      <c r="T1" s="35"/>
      <c r="U1" s="35"/>
      <c r="V1" s="35"/>
      <c r="W1" s="35"/>
      <c r="X1" s="35"/>
    </row>
    <row r="2" spans="1:24" ht="15.6" x14ac:dyDescent="0.3">
      <c r="A2" t="s">
        <v>9</v>
      </c>
      <c r="B2">
        <v>1992</v>
      </c>
      <c r="C2" t="s">
        <v>10</v>
      </c>
      <c r="D2">
        <v>9</v>
      </c>
      <c r="E2">
        <v>0</v>
      </c>
      <c r="F2">
        <v>563.84</v>
      </c>
      <c r="G2" t="s">
        <v>11</v>
      </c>
      <c r="H2" t="s">
        <v>12</v>
      </c>
      <c r="I2" t="s">
        <v>13</v>
      </c>
      <c r="N2" s="3" t="s">
        <v>0</v>
      </c>
      <c r="O2" s="3" t="s">
        <v>1</v>
      </c>
      <c r="P2" s="3" t="s">
        <v>2</v>
      </c>
      <c r="Q2" s="3" t="s">
        <v>3</v>
      </c>
      <c r="R2" s="3" t="s">
        <v>4</v>
      </c>
      <c r="S2" s="17" t="s">
        <v>5</v>
      </c>
      <c r="T2" s="3" t="s">
        <v>6</v>
      </c>
      <c r="U2" s="3" t="s">
        <v>7</v>
      </c>
      <c r="V2" s="3" t="s">
        <v>8</v>
      </c>
      <c r="W2" s="15" t="s">
        <v>4748</v>
      </c>
      <c r="X2" s="15" t="s">
        <v>4752</v>
      </c>
    </row>
    <row r="3" spans="1:24" x14ac:dyDescent="0.3">
      <c r="A3" t="s">
        <v>14</v>
      </c>
      <c r="B3">
        <v>1992</v>
      </c>
      <c r="C3" t="s">
        <v>15</v>
      </c>
      <c r="D3">
        <v>30</v>
      </c>
      <c r="E3">
        <v>0</v>
      </c>
      <c r="F3">
        <v>570.62</v>
      </c>
      <c r="G3" t="s">
        <v>11</v>
      </c>
      <c r="H3" t="s">
        <v>16</v>
      </c>
      <c r="I3" t="s">
        <v>13</v>
      </c>
      <c r="N3" t="s">
        <v>9</v>
      </c>
      <c r="O3">
        <v>1992</v>
      </c>
      <c r="P3" t="str">
        <f t="shared" ref="P3:P66" si="0">IF(C2="?","Sep",C2)</f>
        <v>Jul</v>
      </c>
      <c r="Q3">
        <v>9</v>
      </c>
      <c r="R3">
        <v>0</v>
      </c>
      <c r="S3" s="18">
        <v>563.84</v>
      </c>
      <c r="T3" t="s">
        <v>11</v>
      </c>
      <c r="U3" t="s">
        <v>12</v>
      </c>
      <c r="V3" t="s">
        <v>13</v>
      </c>
      <c r="W3" s="16">
        <f>DATE(O3,MONTH("1-"&amp;P3),Q3)</f>
        <v>33794</v>
      </c>
      <c r="X3">
        <f>DATEDIF(W3,"08-06-2023","y")</f>
        <v>30</v>
      </c>
    </row>
    <row r="4" spans="1:24" x14ac:dyDescent="0.3">
      <c r="A4" t="s">
        <v>17</v>
      </c>
      <c r="B4">
        <v>1993</v>
      </c>
      <c r="C4" t="s">
        <v>18</v>
      </c>
      <c r="D4">
        <v>30</v>
      </c>
      <c r="E4">
        <v>0</v>
      </c>
      <c r="F4">
        <v>600</v>
      </c>
      <c r="G4" t="s">
        <v>11</v>
      </c>
      <c r="H4" t="s">
        <v>16</v>
      </c>
      <c r="I4" t="s">
        <v>13</v>
      </c>
      <c r="N4" t="s">
        <v>14</v>
      </c>
      <c r="O4">
        <v>1992</v>
      </c>
      <c r="P4" t="str">
        <f t="shared" si="0"/>
        <v>Nov</v>
      </c>
      <c r="Q4">
        <v>30</v>
      </c>
      <c r="R4">
        <v>0</v>
      </c>
      <c r="S4" s="18">
        <v>570.62</v>
      </c>
      <c r="T4" t="s">
        <v>11</v>
      </c>
      <c r="U4" t="s">
        <v>16</v>
      </c>
      <c r="V4" t="s">
        <v>13</v>
      </c>
      <c r="W4" s="16">
        <f t="shared" ref="W4:W67" si="1">DATE(O4,MONTH("1-"&amp;P4),Q4)</f>
        <v>33938</v>
      </c>
      <c r="X4">
        <f t="shared" ref="X4:X67" si="2">DATEDIF(W4,"08-06-2023","y")</f>
        <v>30</v>
      </c>
    </row>
    <row r="5" spans="1:24" x14ac:dyDescent="0.3">
      <c r="A5" t="s">
        <v>19</v>
      </c>
      <c r="B5">
        <v>1992</v>
      </c>
      <c r="C5" t="s">
        <v>20</v>
      </c>
      <c r="D5">
        <v>13</v>
      </c>
      <c r="E5">
        <v>0</v>
      </c>
      <c r="F5">
        <v>604.54</v>
      </c>
      <c r="G5" t="s">
        <v>12</v>
      </c>
      <c r="H5" t="s">
        <v>12</v>
      </c>
      <c r="I5" t="s">
        <v>13</v>
      </c>
      <c r="K5" s="5" t="s">
        <v>4728</v>
      </c>
      <c r="N5" t="s">
        <v>17</v>
      </c>
      <c r="O5">
        <v>1993</v>
      </c>
      <c r="P5" t="str">
        <f t="shared" si="0"/>
        <v>Jun</v>
      </c>
      <c r="Q5">
        <v>30</v>
      </c>
      <c r="R5">
        <v>0</v>
      </c>
      <c r="S5" s="18">
        <v>600</v>
      </c>
      <c r="T5" t="s">
        <v>11</v>
      </c>
      <c r="U5" t="s">
        <v>16</v>
      </c>
      <c r="V5" t="s">
        <v>13</v>
      </c>
      <c r="W5" s="16">
        <f t="shared" si="1"/>
        <v>34150</v>
      </c>
      <c r="X5">
        <f t="shared" si="2"/>
        <v>29</v>
      </c>
    </row>
    <row r="6" spans="1:24" x14ac:dyDescent="0.3">
      <c r="A6" t="s">
        <v>21</v>
      </c>
      <c r="B6">
        <v>1998</v>
      </c>
      <c r="C6" t="s">
        <v>10</v>
      </c>
      <c r="D6">
        <v>27</v>
      </c>
      <c r="E6">
        <v>0</v>
      </c>
      <c r="F6">
        <v>637.26</v>
      </c>
      <c r="G6" t="s">
        <v>12</v>
      </c>
      <c r="H6" t="s">
        <v>12</v>
      </c>
      <c r="I6" t="s">
        <v>13</v>
      </c>
      <c r="K6">
        <f>ROUND(AVERAGE(O3:O2345),0)</f>
        <v>1983</v>
      </c>
      <c r="N6" t="s">
        <v>19</v>
      </c>
      <c r="O6">
        <v>1992</v>
      </c>
      <c r="P6" t="str">
        <f t="shared" si="0"/>
        <v>Sep</v>
      </c>
      <c r="Q6">
        <v>13</v>
      </c>
      <c r="R6">
        <v>0</v>
      </c>
      <c r="S6" s="18">
        <v>604.54</v>
      </c>
      <c r="T6" t="s">
        <v>12</v>
      </c>
      <c r="U6" t="s">
        <v>12</v>
      </c>
      <c r="V6" t="s">
        <v>13</v>
      </c>
      <c r="W6" s="16">
        <f t="shared" si="1"/>
        <v>33860</v>
      </c>
      <c r="X6">
        <f t="shared" si="2"/>
        <v>30</v>
      </c>
    </row>
    <row r="7" spans="1:24" x14ac:dyDescent="0.3">
      <c r="A7" t="s">
        <v>22</v>
      </c>
      <c r="B7">
        <v>2001</v>
      </c>
      <c r="C7" t="s">
        <v>15</v>
      </c>
      <c r="D7">
        <v>20</v>
      </c>
      <c r="E7">
        <v>0</v>
      </c>
      <c r="F7">
        <v>646.14</v>
      </c>
      <c r="G7" t="s">
        <v>12</v>
      </c>
      <c r="H7" t="s">
        <v>12</v>
      </c>
      <c r="I7" t="s">
        <v>23</v>
      </c>
      <c r="N7" t="s">
        <v>21</v>
      </c>
      <c r="O7">
        <v>1998</v>
      </c>
      <c r="P7" t="str">
        <f t="shared" si="0"/>
        <v>Jul</v>
      </c>
      <c r="Q7">
        <v>27</v>
      </c>
      <c r="R7">
        <v>0</v>
      </c>
      <c r="S7" s="18">
        <v>637.26</v>
      </c>
      <c r="T7" t="s">
        <v>12</v>
      </c>
      <c r="U7" t="s">
        <v>12</v>
      </c>
      <c r="V7" t="s">
        <v>13</v>
      </c>
      <c r="W7" s="16">
        <f t="shared" si="1"/>
        <v>36003</v>
      </c>
      <c r="X7">
        <f t="shared" si="2"/>
        <v>24</v>
      </c>
    </row>
    <row r="8" spans="1:24" x14ac:dyDescent="0.3">
      <c r="A8" t="s">
        <v>24</v>
      </c>
      <c r="B8">
        <v>1993</v>
      </c>
      <c r="C8" t="s">
        <v>18</v>
      </c>
      <c r="D8">
        <v>1</v>
      </c>
      <c r="E8">
        <v>0</v>
      </c>
      <c r="F8">
        <v>650</v>
      </c>
      <c r="G8" t="s">
        <v>12</v>
      </c>
      <c r="H8" t="s">
        <v>12</v>
      </c>
      <c r="I8" t="s">
        <v>13</v>
      </c>
      <c r="N8" t="s">
        <v>22</v>
      </c>
      <c r="O8">
        <v>2001</v>
      </c>
      <c r="P8" t="str">
        <f t="shared" si="0"/>
        <v>Nov</v>
      </c>
      <c r="Q8">
        <v>20</v>
      </c>
      <c r="R8">
        <v>0</v>
      </c>
      <c r="S8" s="18">
        <v>646.14</v>
      </c>
      <c r="T8" t="s">
        <v>12</v>
      </c>
      <c r="U8" t="s">
        <v>12</v>
      </c>
      <c r="V8" t="s">
        <v>23</v>
      </c>
      <c r="W8" s="16">
        <f t="shared" si="1"/>
        <v>37215</v>
      </c>
      <c r="X8">
        <f t="shared" si="2"/>
        <v>21</v>
      </c>
    </row>
    <row r="9" spans="1:24" x14ac:dyDescent="0.3">
      <c r="A9" t="s">
        <v>25</v>
      </c>
      <c r="B9">
        <v>1995</v>
      </c>
      <c r="C9" t="s">
        <v>10</v>
      </c>
      <c r="D9">
        <v>4</v>
      </c>
      <c r="E9">
        <v>0</v>
      </c>
      <c r="F9">
        <v>650</v>
      </c>
      <c r="G9" t="s">
        <v>12</v>
      </c>
      <c r="H9" t="s">
        <v>12</v>
      </c>
      <c r="I9" t="s">
        <v>13</v>
      </c>
      <c r="N9" t="s">
        <v>24</v>
      </c>
      <c r="O9">
        <v>1993</v>
      </c>
      <c r="P9" t="str">
        <f t="shared" si="0"/>
        <v>Jun</v>
      </c>
      <c r="Q9">
        <v>1</v>
      </c>
      <c r="R9">
        <v>0</v>
      </c>
      <c r="S9" s="18">
        <v>650</v>
      </c>
      <c r="T9" t="s">
        <v>12</v>
      </c>
      <c r="U9" t="s">
        <v>12</v>
      </c>
      <c r="V9" t="s">
        <v>13</v>
      </c>
      <c r="W9" s="16">
        <f t="shared" si="1"/>
        <v>34121</v>
      </c>
      <c r="X9">
        <f t="shared" si="2"/>
        <v>30</v>
      </c>
    </row>
    <row r="10" spans="1:24" x14ac:dyDescent="0.3">
      <c r="A10" t="s">
        <v>26</v>
      </c>
      <c r="B10">
        <v>2002</v>
      </c>
      <c r="C10" t="s">
        <v>15</v>
      </c>
      <c r="D10">
        <v>29</v>
      </c>
      <c r="E10">
        <v>0</v>
      </c>
      <c r="F10">
        <v>668</v>
      </c>
      <c r="G10" t="s">
        <v>12</v>
      </c>
      <c r="H10" t="s">
        <v>11</v>
      </c>
      <c r="I10" t="s">
        <v>23</v>
      </c>
      <c r="N10" t="s">
        <v>25</v>
      </c>
      <c r="O10">
        <v>1995</v>
      </c>
      <c r="P10" t="str">
        <f t="shared" si="0"/>
        <v>Jul</v>
      </c>
      <c r="Q10">
        <v>4</v>
      </c>
      <c r="R10">
        <v>0</v>
      </c>
      <c r="S10" s="18">
        <v>650</v>
      </c>
      <c r="T10" t="s">
        <v>12</v>
      </c>
      <c r="U10" t="s">
        <v>12</v>
      </c>
      <c r="V10" t="s">
        <v>13</v>
      </c>
      <c r="W10" s="16">
        <f t="shared" si="1"/>
        <v>34884</v>
      </c>
      <c r="X10">
        <f t="shared" si="2"/>
        <v>27</v>
      </c>
    </row>
    <row r="11" spans="1:24" x14ac:dyDescent="0.3">
      <c r="A11" t="s">
        <v>27</v>
      </c>
      <c r="B11">
        <v>1997</v>
      </c>
      <c r="C11" t="s">
        <v>15</v>
      </c>
      <c r="D11">
        <v>9</v>
      </c>
      <c r="E11">
        <v>0</v>
      </c>
      <c r="F11">
        <v>670</v>
      </c>
      <c r="G11" t="s">
        <v>12</v>
      </c>
      <c r="H11" t="s">
        <v>12</v>
      </c>
      <c r="I11" t="s">
        <v>13</v>
      </c>
      <c r="N11" t="s">
        <v>26</v>
      </c>
      <c r="O11">
        <v>2002</v>
      </c>
      <c r="P11" t="str">
        <f t="shared" si="0"/>
        <v>Nov</v>
      </c>
      <c r="Q11">
        <v>29</v>
      </c>
      <c r="R11">
        <v>0</v>
      </c>
      <c r="S11" s="18">
        <v>668</v>
      </c>
      <c r="T11" t="s">
        <v>12</v>
      </c>
      <c r="U11" t="s">
        <v>11</v>
      </c>
      <c r="V11" t="s">
        <v>23</v>
      </c>
      <c r="W11" s="16">
        <f t="shared" si="1"/>
        <v>37589</v>
      </c>
      <c r="X11">
        <f t="shared" si="2"/>
        <v>20</v>
      </c>
    </row>
    <row r="12" spans="1:24" x14ac:dyDescent="0.3">
      <c r="A12" t="s">
        <v>28</v>
      </c>
      <c r="B12">
        <v>2001</v>
      </c>
      <c r="C12" t="s">
        <v>20</v>
      </c>
      <c r="D12">
        <v>12</v>
      </c>
      <c r="E12">
        <v>0</v>
      </c>
      <c r="F12">
        <v>687.54</v>
      </c>
      <c r="G12" t="s">
        <v>12</v>
      </c>
      <c r="H12" t="s">
        <v>11</v>
      </c>
      <c r="I12" t="s">
        <v>13</v>
      </c>
      <c r="N12" t="s">
        <v>27</v>
      </c>
      <c r="O12">
        <v>1997</v>
      </c>
      <c r="P12" t="str">
        <f t="shared" si="0"/>
        <v>Nov</v>
      </c>
      <c r="Q12">
        <v>9</v>
      </c>
      <c r="R12">
        <v>0</v>
      </c>
      <c r="S12" s="18">
        <v>670</v>
      </c>
      <c r="T12" t="s">
        <v>12</v>
      </c>
      <c r="U12" t="s">
        <v>12</v>
      </c>
      <c r="V12" t="s">
        <v>13</v>
      </c>
      <c r="W12" s="16">
        <f t="shared" si="1"/>
        <v>35743</v>
      </c>
      <c r="X12">
        <f t="shared" si="2"/>
        <v>25</v>
      </c>
    </row>
    <row r="13" spans="1:24" x14ac:dyDescent="0.3">
      <c r="A13" t="s">
        <v>29</v>
      </c>
      <c r="B13">
        <v>1999</v>
      </c>
      <c r="C13" t="s">
        <v>30</v>
      </c>
      <c r="D13">
        <v>26</v>
      </c>
      <c r="E13">
        <v>0</v>
      </c>
      <c r="F13">
        <v>700</v>
      </c>
      <c r="G13" t="s">
        <v>31</v>
      </c>
      <c r="H13" t="s">
        <v>12</v>
      </c>
      <c r="I13" t="s">
        <v>13</v>
      </c>
      <c r="N13" t="s">
        <v>28</v>
      </c>
      <c r="O13">
        <v>2001</v>
      </c>
      <c r="P13" t="str">
        <f t="shared" si="0"/>
        <v>Sep</v>
      </c>
      <c r="Q13">
        <v>12</v>
      </c>
      <c r="R13">
        <v>0</v>
      </c>
      <c r="S13" s="18">
        <v>687.54</v>
      </c>
      <c r="T13" t="s">
        <v>12</v>
      </c>
      <c r="U13" t="s">
        <v>11</v>
      </c>
      <c r="V13" t="s">
        <v>13</v>
      </c>
      <c r="W13" s="16">
        <f t="shared" si="1"/>
        <v>37146</v>
      </c>
      <c r="X13">
        <f t="shared" si="2"/>
        <v>21</v>
      </c>
    </row>
    <row r="14" spans="1:24" x14ac:dyDescent="0.3">
      <c r="A14" t="s">
        <v>32</v>
      </c>
      <c r="B14">
        <v>1999</v>
      </c>
      <c r="C14" t="s">
        <v>30</v>
      </c>
      <c r="D14">
        <v>14</v>
      </c>
      <c r="E14">
        <v>0</v>
      </c>
      <c r="F14">
        <v>722.99</v>
      </c>
      <c r="G14" t="s">
        <v>12</v>
      </c>
      <c r="H14" t="s">
        <v>16</v>
      </c>
      <c r="I14" t="s">
        <v>13</v>
      </c>
      <c r="N14" t="s">
        <v>29</v>
      </c>
      <c r="O14">
        <v>1999</v>
      </c>
      <c r="P14" t="str">
        <f t="shared" si="0"/>
        <v>Dec</v>
      </c>
      <c r="Q14">
        <v>26</v>
      </c>
      <c r="R14">
        <v>0</v>
      </c>
      <c r="S14" s="18">
        <v>700</v>
      </c>
      <c r="T14" t="s">
        <v>11</v>
      </c>
      <c r="U14" t="s">
        <v>12</v>
      </c>
      <c r="V14" t="s">
        <v>13</v>
      </c>
      <c r="W14" s="16">
        <f t="shared" si="1"/>
        <v>36520</v>
      </c>
      <c r="X14">
        <f t="shared" si="2"/>
        <v>23</v>
      </c>
    </row>
    <row r="15" spans="1:24" x14ac:dyDescent="0.3">
      <c r="A15" t="s">
        <v>33</v>
      </c>
      <c r="B15">
        <v>2002</v>
      </c>
      <c r="C15" t="s">
        <v>31</v>
      </c>
      <c r="D15">
        <v>19</v>
      </c>
      <c r="E15">
        <v>0</v>
      </c>
      <c r="F15">
        <v>750</v>
      </c>
      <c r="G15" t="s">
        <v>12</v>
      </c>
      <c r="H15" t="s">
        <v>16</v>
      </c>
      <c r="I15" t="s">
        <v>23</v>
      </c>
      <c r="N15" t="s">
        <v>32</v>
      </c>
      <c r="O15">
        <v>1999</v>
      </c>
      <c r="P15" t="str">
        <f t="shared" si="0"/>
        <v>Dec</v>
      </c>
      <c r="Q15">
        <v>14</v>
      </c>
      <c r="R15">
        <v>0</v>
      </c>
      <c r="S15" s="18">
        <v>722.99</v>
      </c>
      <c r="T15" t="s">
        <v>12</v>
      </c>
      <c r="U15" t="s">
        <v>16</v>
      </c>
      <c r="V15" t="s">
        <v>13</v>
      </c>
      <c r="W15" s="16">
        <f t="shared" si="1"/>
        <v>36508</v>
      </c>
      <c r="X15">
        <f t="shared" si="2"/>
        <v>23</v>
      </c>
    </row>
    <row r="16" spans="1:24" x14ac:dyDescent="0.3">
      <c r="A16" t="s">
        <v>34</v>
      </c>
      <c r="B16">
        <v>1993</v>
      </c>
      <c r="C16" t="s">
        <v>35</v>
      </c>
      <c r="D16">
        <v>9</v>
      </c>
      <c r="E16">
        <v>0</v>
      </c>
      <c r="F16">
        <v>760</v>
      </c>
      <c r="G16" t="s">
        <v>12</v>
      </c>
      <c r="H16" t="s">
        <v>16</v>
      </c>
      <c r="I16" t="s">
        <v>13</v>
      </c>
      <c r="N16" t="s">
        <v>33</v>
      </c>
      <c r="O16">
        <v>2002</v>
      </c>
      <c r="P16" t="str">
        <f t="shared" si="0"/>
        <v>Sep</v>
      </c>
      <c r="Q16">
        <v>19</v>
      </c>
      <c r="R16">
        <v>0</v>
      </c>
      <c r="S16" s="18">
        <v>750</v>
      </c>
      <c r="T16" t="s">
        <v>12</v>
      </c>
      <c r="U16" t="s">
        <v>16</v>
      </c>
      <c r="V16" t="s">
        <v>23</v>
      </c>
      <c r="W16" s="16">
        <f t="shared" si="1"/>
        <v>37518</v>
      </c>
      <c r="X16">
        <f t="shared" si="2"/>
        <v>20</v>
      </c>
    </row>
    <row r="17" spans="1:24" x14ac:dyDescent="0.3">
      <c r="A17" t="s">
        <v>36</v>
      </c>
      <c r="B17">
        <v>1996</v>
      </c>
      <c r="C17" t="s">
        <v>37</v>
      </c>
      <c r="D17">
        <v>22</v>
      </c>
      <c r="E17">
        <v>0</v>
      </c>
      <c r="F17">
        <v>760</v>
      </c>
      <c r="G17" t="s">
        <v>12</v>
      </c>
      <c r="H17" t="s">
        <v>12</v>
      </c>
      <c r="I17" t="s">
        <v>13</v>
      </c>
      <c r="N17" t="s">
        <v>34</v>
      </c>
      <c r="O17">
        <v>1993</v>
      </c>
      <c r="P17" t="str">
        <f t="shared" si="0"/>
        <v>Aug</v>
      </c>
      <c r="Q17">
        <v>9</v>
      </c>
      <c r="R17">
        <v>0</v>
      </c>
      <c r="S17" s="18">
        <v>760</v>
      </c>
      <c r="T17" t="s">
        <v>12</v>
      </c>
      <c r="U17" t="s">
        <v>16</v>
      </c>
      <c r="V17" t="s">
        <v>13</v>
      </c>
      <c r="W17" s="16">
        <f t="shared" si="1"/>
        <v>34190</v>
      </c>
      <c r="X17">
        <f t="shared" si="2"/>
        <v>29</v>
      </c>
    </row>
    <row r="18" spans="1:24" x14ac:dyDescent="0.3">
      <c r="A18" t="s">
        <v>38</v>
      </c>
      <c r="B18">
        <v>1993</v>
      </c>
      <c r="C18" t="s">
        <v>18</v>
      </c>
      <c r="D18">
        <v>28</v>
      </c>
      <c r="E18">
        <v>0</v>
      </c>
      <c r="F18">
        <v>770</v>
      </c>
      <c r="G18" t="s">
        <v>12</v>
      </c>
      <c r="H18" t="s">
        <v>12</v>
      </c>
      <c r="I18" t="s">
        <v>13</v>
      </c>
      <c r="N18" t="s">
        <v>36</v>
      </c>
      <c r="O18">
        <v>1996</v>
      </c>
      <c r="P18" t="str">
        <f t="shared" si="0"/>
        <v>Oct</v>
      </c>
      <c r="Q18">
        <v>22</v>
      </c>
      <c r="R18">
        <v>0</v>
      </c>
      <c r="S18" s="18">
        <v>760</v>
      </c>
      <c r="T18" t="s">
        <v>12</v>
      </c>
      <c r="U18" t="s">
        <v>12</v>
      </c>
      <c r="V18" t="s">
        <v>13</v>
      </c>
      <c r="W18" s="16">
        <f t="shared" si="1"/>
        <v>35360</v>
      </c>
      <c r="X18">
        <f t="shared" si="2"/>
        <v>26</v>
      </c>
    </row>
    <row r="19" spans="1:24" x14ac:dyDescent="0.3">
      <c r="A19" t="s">
        <v>39</v>
      </c>
      <c r="B19">
        <v>1996</v>
      </c>
      <c r="C19" t="s">
        <v>31</v>
      </c>
      <c r="D19">
        <v>18</v>
      </c>
      <c r="E19">
        <v>0</v>
      </c>
      <c r="F19">
        <v>770.38</v>
      </c>
      <c r="G19" t="s">
        <v>12</v>
      </c>
      <c r="H19" t="s">
        <v>31</v>
      </c>
      <c r="I19" t="s">
        <v>23</v>
      </c>
      <c r="N19" t="s">
        <v>38</v>
      </c>
      <c r="O19">
        <v>1993</v>
      </c>
      <c r="P19" t="str">
        <f t="shared" si="0"/>
        <v>Jun</v>
      </c>
      <c r="Q19">
        <v>28</v>
      </c>
      <c r="R19">
        <v>0</v>
      </c>
      <c r="S19" s="18">
        <v>770</v>
      </c>
      <c r="T19" t="s">
        <v>12</v>
      </c>
      <c r="U19" t="s">
        <v>11</v>
      </c>
      <c r="V19" t="s">
        <v>13</v>
      </c>
      <c r="W19" s="16">
        <f t="shared" si="1"/>
        <v>34148</v>
      </c>
      <c r="X19">
        <f t="shared" si="2"/>
        <v>29</v>
      </c>
    </row>
    <row r="20" spans="1:24" x14ac:dyDescent="0.3">
      <c r="A20" t="s">
        <v>40</v>
      </c>
      <c r="B20">
        <v>1995</v>
      </c>
      <c r="C20" t="s">
        <v>30</v>
      </c>
      <c r="D20">
        <v>7</v>
      </c>
      <c r="E20">
        <v>0</v>
      </c>
      <c r="F20">
        <v>773.54</v>
      </c>
      <c r="G20" t="s">
        <v>12</v>
      </c>
      <c r="H20" t="s">
        <v>11</v>
      </c>
      <c r="I20" t="s">
        <v>13</v>
      </c>
      <c r="N20" t="s">
        <v>39</v>
      </c>
      <c r="O20">
        <v>1996</v>
      </c>
      <c r="P20" t="str">
        <f t="shared" si="0"/>
        <v>Sep</v>
      </c>
      <c r="Q20">
        <v>18</v>
      </c>
      <c r="R20">
        <v>0</v>
      </c>
      <c r="S20" s="18">
        <v>770.38</v>
      </c>
      <c r="T20" t="s">
        <v>12</v>
      </c>
      <c r="U20" t="s">
        <v>11</v>
      </c>
      <c r="V20" t="s">
        <v>23</v>
      </c>
      <c r="W20" s="16">
        <f t="shared" si="1"/>
        <v>35326</v>
      </c>
      <c r="X20">
        <f t="shared" si="2"/>
        <v>26</v>
      </c>
    </row>
    <row r="21" spans="1:24" x14ac:dyDescent="0.3">
      <c r="A21" t="s">
        <v>41</v>
      </c>
      <c r="B21">
        <v>2004</v>
      </c>
      <c r="C21" t="s">
        <v>37</v>
      </c>
      <c r="D21">
        <v>7</v>
      </c>
      <c r="E21">
        <v>0</v>
      </c>
      <c r="F21">
        <v>830.52</v>
      </c>
      <c r="G21" t="s">
        <v>12</v>
      </c>
      <c r="H21" t="s">
        <v>11</v>
      </c>
      <c r="I21" t="s">
        <v>42</v>
      </c>
      <c r="N21" t="s">
        <v>40</v>
      </c>
      <c r="O21">
        <v>1995</v>
      </c>
      <c r="P21" t="str">
        <f t="shared" si="0"/>
        <v>Dec</v>
      </c>
      <c r="Q21">
        <v>7</v>
      </c>
      <c r="R21">
        <v>0</v>
      </c>
      <c r="S21" s="18">
        <v>773.54</v>
      </c>
      <c r="T21" t="s">
        <v>12</v>
      </c>
      <c r="U21" t="s">
        <v>11</v>
      </c>
      <c r="V21" t="s">
        <v>13</v>
      </c>
      <c r="W21" s="16">
        <f t="shared" si="1"/>
        <v>35040</v>
      </c>
      <c r="X21">
        <f t="shared" si="2"/>
        <v>27</v>
      </c>
    </row>
    <row r="22" spans="1:24" x14ac:dyDescent="0.3">
      <c r="A22" t="s">
        <v>43</v>
      </c>
      <c r="B22">
        <v>2000</v>
      </c>
      <c r="C22" t="s">
        <v>15</v>
      </c>
      <c r="D22">
        <v>18</v>
      </c>
      <c r="E22">
        <v>0</v>
      </c>
      <c r="F22">
        <v>865.41</v>
      </c>
      <c r="G22" t="s">
        <v>12</v>
      </c>
      <c r="H22" t="s">
        <v>16</v>
      </c>
      <c r="I22" t="s">
        <v>13</v>
      </c>
      <c r="N22" t="s">
        <v>41</v>
      </c>
      <c r="O22">
        <v>2004</v>
      </c>
      <c r="P22" t="str">
        <f t="shared" si="0"/>
        <v>Oct</v>
      </c>
      <c r="Q22">
        <v>7</v>
      </c>
      <c r="R22">
        <v>0</v>
      </c>
      <c r="S22" s="18">
        <v>830.52</v>
      </c>
      <c r="T22" t="s">
        <v>12</v>
      </c>
      <c r="U22" t="s">
        <v>11</v>
      </c>
      <c r="V22" t="s">
        <v>42</v>
      </c>
      <c r="W22" s="16">
        <f t="shared" si="1"/>
        <v>38267</v>
      </c>
      <c r="X22">
        <f t="shared" si="2"/>
        <v>18</v>
      </c>
    </row>
    <row r="23" spans="1:24" x14ac:dyDescent="0.3">
      <c r="A23" t="s">
        <v>44</v>
      </c>
      <c r="B23">
        <v>1993</v>
      </c>
      <c r="C23" t="s">
        <v>15</v>
      </c>
      <c r="D23">
        <v>27</v>
      </c>
      <c r="E23">
        <v>0</v>
      </c>
      <c r="F23">
        <v>896.21</v>
      </c>
      <c r="G23" t="s">
        <v>12</v>
      </c>
      <c r="H23" t="s">
        <v>16</v>
      </c>
      <c r="I23" t="s">
        <v>13</v>
      </c>
      <c r="N23" t="s">
        <v>43</v>
      </c>
      <c r="O23">
        <v>2000</v>
      </c>
      <c r="P23" t="str">
        <f t="shared" si="0"/>
        <v>Nov</v>
      </c>
      <c r="Q23">
        <v>18</v>
      </c>
      <c r="R23">
        <v>0</v>
      </c>
      <c r="S23" s="18">
        <v>865.41</v>
      </c>
      <c r="T23" t="s">
        <v>12</v>
      </c>
      <c r="U23" t="s">
        <v>16</v>
      </c>
      <c r="V23" t="s">
        <v>13</v>
      </c>
      <c r="W23" s="16">
        <f t="shared" si="1"/>
        <v>36848</v>
      </c>
      <c r="X23">
        <f t="shared" si="2"/>
        <v>22</v>
      </c>
    </row>
    <row r="24" spans="1:24" x14ac:dyDescent="0.3">
      <c r="A24" t="s">
        <v>45</v>
      </c>
      <c r="B24">
        <v>1994</v>
      </c>
      <c r="C24" t="s">
        <v>37</v>
      </c>
      <c r="D24">
        <v>30</v>
      </c>
      <c r="E24">
        <v>0</v>
      </c>
      <c r="F24">
        <v>915.07</v>
      </c>
      <c r="G24" t="s">
        <v>12</v>
      </c>
      <c r="H24" t="s">
        <v>16</v>
      </c>
      <c r="I24" t="s">
        <v>13</v>
      </c>
      <c r="N24" t="s">
        <v>44</v>
      </c>
      <c r="O24">
        <v>1993</v>
      </c>
      <c r="P24" t="str">
        <f t="shared" si="0"/>
        <v>Nov</v>
      </c>
      <c r="Q24">
        <v>27</v>
      </c>
      <c r="R24">
        <v>0</v>
      </c>
      <c r="S24" s="18">
        <v>896.21</v>
      </c>
      <c r="T24" t="s">
        <v>12</v>
      </c>
      <c r="U24" t="s">
        <v>16</v>
      </c>
      <c r="V24" t="s">
        <v>13</v>
      </c>
      <c r="W24" s="16">
        <f t="shared" si="1"/>
        <v>34300</v>
      </c>
      <c r="X24">
        <f t="shared" si="2"/>
        <v>29</v>
      </c>
    </row>
    <row r="25" spans="1:24" x14ac:dyDescent="0.3">
      <c r="A25" t="s">
        <v>46</v>
      </c>
      <c r="B25">
        <v>1995</v>
      </c>
      <c r="C25" t="s">
        <v>37</v>
      </c>
      <c r="D25">
        <v>28</v>
      </c>
      <c r="E25">
        <v>0</v>
      </c>
      <c r="F25">
        <v>928.59</v>
      </c>
      <c r="G25" t="s">
        <v>12</v>
      </c>
      <c r="H25" t="s">
        <v>16</v>
      </c>
      <c r="I25" t="s">
        <v>13</v>
      </c>
      <c r="N25" t="s">
        <v>45</v>
      </c>
      <c r="O25">
        <v>1994</v>
      </c>
      <c r="P25" t="str">
        <f t="shared" si="0"/>
        <v>Oct</v>
      </c>
      <c r="Q25">
        <v>30</v>
      </c>
      <c r="R25">
        <v>0</v>
      </c>
      <c r="S25" s="18">
        <v>915.07</v>
      </c>
      <c r="T25" t="s">
        <v>12</v>
      </c>
      <c r="U25" t="s">
        <v>16</v>
      </c>
      <c r="V25" t="s">
        <v>13</v>
      </c>
      <c r="W25" s="16">
        <f t="shared" si="1"/>
        <v>34637</v>
      </c>
      <c r="X25">
        <f t="shared" si="2"/>
        <v>28</v>
      </c>
    </row>
    <row r="26" spans="1:24" x14ac:dyDescent="0.3">
      <c r="A26" t="s">
        <v>47</v>
      </c>
      <c r="B26">
        <v>2001</v>
      </c>
      <c r="C26" t="s">
        <v>35</v>
      </c>
      <c r="D26">
        <v>19</v>
      </c>
      <c r="E26">
        <v>0</v>
      </c>
      <c r="F26">
        <v>964.71</v>
      </c>
      <c r="G26" t="s">
        <v>12</v>
      </c>
      <c r="H26" t="s">
        <v>11</v>
      </c>
      <c r="I26" t="s">
        <v>13</v>
      </c>
      <c r="N26" t="s">
        <v>46</v>
      </c>
      <c r="O26">
        <v>1995</v>
      </c>
      <c r="P26" t="str">
        <f t="shared" si="0"/>
        <v>Oct</v>
      </c>
      <c r="Q26">
        <v>28</v>
      </c>
      <c r="R26">
        <v>0</v>
      </c>
      <c r="S26" s="18">
        <v>928.59</v>
      </c>
      <c r="T26" t="s">
        <v>12</v>
      </c>
      <c r="U26" t="s">
        <v>16</v>
      </c>
      <c r="V26" t="s">
        <v>13</v>
      </c>
      <c r="W26" s="16">
        <f t="shared" si="1"/>
        <v>35000</v>
      </c>
      <c r="X26">
        <f t="shared" si="2"/>
        <v>27</v>
      </c>
    </row>
    <row r="27" spans="1:24" x14ac:dyDescent="0.3">
      <c r="A27" t="s">
        <v>48</v>
      </c>
      <c r="B27">
        <v>1994</v>
      </c>
      <c r="C27" t="s">
        <v>15</v>
      </c>
      <c r="D27">
        <v>22</v>
      </c>
      <c r="E27">
        <v>0</v>
      </c>
      <c r="F27">
        <v>1006.65</v>
      </c>
      <c r="G27" t="s">
        <v>12</v>
      </c>
      <c r="H27" t="s">
        <v>11</v>
      </c>
      <c r="I27" t="s">
        <v>13</v>
      </c>
      <c r="N27" t="s">
        <v>47</v>
      </c>
      <c r="O27">
        <v>2001</v>
      </c>
      <c r="P27" t="str">
        <f t="shared" si="0"/>
        <v>Aug</v>
      </c>
      <c r="Q27">
        <v>19</v>
      </c>
      <c r="R27">
        <v>0</v>
      </c>
      <c r="S27" s="18">
        <v>964.71</v>
      </c>
      <c r="T27" t="s">
        <v>12</v>
      </c>
      <c r="U27" t="s">
        <v>11</v>
      </c>
      <c r="V27" t="s">
        <v>13</v>
      </c>
      <c r="W27" s="16">
        <f t="shared" si="1"/>
        <v>37122</v>
      </c>
      <c r="X27">
        <f t="shared" si="2"/>
        <v>21</v>
      </c>
    </row>
    <row r="28" spans="1:24" x14ac:dyDescent="0.3">
      <c r="A28" t="s">
        <v>49</v>
      </c>
      <c r="B28">
        <v>2000</v>
      </c>
      <c r="C28" t="s">
        <v>37</v>
      </c>
      <c r="D28">
        <v>9</v>
      </c>
      <c r="E28">
        <v>0</v>
      </c>
      <c r="F28">
        <v>1012</v>
      </c>
      <c r="G28" t="s">
        <v>12</v>
      </c>
      <c r="H28" t="s">
        <v>11</v>
      </c>
      <c r="I28" t="s">
        <v>13</v>
      </c>
      <c r="N28" t="s">
        <v>48</v>
      </c>
      <c r="O28">
        <v>1994</v>
      </c>
      <c r="P28" t="str">
        <f t="shared" si="0"/>
        <v>Nov</v>
      </c>
      <c r="Q28">
        <v>22</v>
      </c>
      <c r="R28">
        <v>0</v>
      </c>
      <c r="S28" s="18">
        <v>1006.65</v>
      </c>
      <c r="T28" t="s">
        <v>12</v>
      </c>
      <c r="U28" t="s">
        <v>11</v>
      </c>
      <c r="V28" t="s">
        <v>13</v>
      </c>
      <c r="W28" s="16">
        <f t="shared" si="1"/>
        <v>34660</v>
      </c>
      <c r="X28">
        <f t="shared" si="2"/>
        <v>28</v>
      </c>
    </row>
    <row r="29" spans="1:24" x14ac:dyDescent="0.3">
      <c r="A29" t="s">
        <v>50</v>
      </c>
      <c r="B29">
        <v>1999</v>
      </c>
      <c r="C29" t="s">
        <v>35</v>
      </c>
      <c r="D29">
        <v>5</v>
      </c>
      <c r="E29">
        <v>0</v>
      </c>
      <c r="F29">
        <v>1019</v>
      </c>
      <c r="G29" t="s">
        <v>12</v>
      </c>
      <c r="H29" t="s">
        <v>11</v>
      </c>
      <c r="I29" t="s">
        <v>13</v>
      </c>
      <c r="N29" t="s">
        <v>49</v>
      </c>
      <c r="O29">
        <v>2000</v>
      </c>
      <c r="P29" t="str">
        <f t="shared" si="0"/>
        <v>Oct</v>
      </c>
      <c r="Q29">
        <v>9</v>
      </c>
      <c r="R29">
        <v>0</v>
      </c>
      <c r="S29" s="18">
        <v>1012</v>
      </c>
      <c r="T29" t="s">
        <v>12</v>
      </c>
      <c r="U29" t="s">
        <v>11</v>
      </c>
      <c r="V29" t="s">
        <v>13</v>
      </c>
      <c r="W29" s="16">
        <f t="shared" si="1"/>
        <v>36808</v>
      </c>
      <c r="X29">
        <f t="shared" si="2"/>
        <v>22</v>
      </c>
    </row>
    <row r="30" spans="1:24" x14ac:dyDescent="0.3">
      <c r="A30" t="s">
        <v>51</v>
      </c>
      <c r="B30">
        <v>1995</v>
      </c>
      <c r="C30" t="s">
        <v>37</v>
      </c>
      <c r="D30">
        <v>5</v>
      </c>
      <c r="E30">
        <v>0</v>
      </c>
      <c r="F30">
        <v>1033.74</v>
      </c>
      <c r="G30" t="s">
        <v>12</v>
      </c>
      <c r="H30" t="s">
        <v>16</v>
      </c>
      <c r="I30" t="s">
        <v>13</v>
      </c>
      <c r="N30" t="s">
        <v>50</v>
      </c>
      <c r="O30">
        <v>1999</v>
      </c>
      <c r="P30" t="str">
        <f t="shared" si="0"/>
        <v>Aug</v>
      </c>
      <c r="Q30">
        <v>5</v>
      </c>
      <c r="R30">
        <v>0</v>
      </c>
      <c r="S30" s="18">
        <v>1019</v>
      </c>
      <c r="T30" t="s">
        <v>12</v>
      </c>
      <c r="U30" t="s">
        <v>11</v>
      </c>
      <c r="V30" t="s">
        <v>13</v>
      </c>
      <c r="W30" s="16">
        <f t="shared" si="1"/>
        <v>36377</v>
      </c>
      <c r="X30">
        <f t="shared" si="2"/>
        <v>23</v>
      </c>
    </row>
    <row r="31" spans="1:24" x14ac:dyDescent="0.3">
      <c r="A31" t="s">
        <v>52</v>
      </c>
      <c r="B31">
        <v>1994</v>
      </c>
      <c r="C31" t="s">
        <v>15</v>
      </c>
      <c r="D31">
        <v>17</v>
      </c>
      <c r="E31">
        <v>0</v>
      </c>
      <c r="F31">
        <v>1044</v>
      </c>
      <c r="G31" t="s">
        <v>12</v>
      </c>
      <c r="H31" t="s">
        <v>11</v>
      </c>
      <c r="I31" t="s">
        <v>13</v>
      </c>
      <c r="N31" t="s">
        <v>51</v>
      </c>
      <c r="O31">
        <v>1995</v>
      </c>
      <c r="P31" t="str">
        <f t="shared" si="0"/>
        <v>Oct</v>
      </c>
      <c r="Q31">
        <v>5</v>
      </c>
      <c r="R31">
        <v>0</v>
      </c>
      <c r="S31" s="18">
        <v>1033.74</v>
      </c>
      <c r="T31" t="s">
        <v>12</v>
      </c>
      <c r="U31" t="s">
        <v>16</v>
      </c>
      <c r="V31" t="s">
        <v>13</v>
      </c>
      <c r="W31" s="16">
        <f t="shared" si="1"/>
        <v>34977</v>
      </c>
      <c r="X31">
        <f t="shared" si="2"/>
        <v>27</v>
      </c>
    </row>
    <row r="32" spans="1:24" x14ac:dyDescent="0.3">
      <c r="A32" t="s">
        <v>53</v>
      </c>
      <c r="B32">
        <v>2002</v>
      </c>
      <c r="C32" t="s">
        <v>10</v>
      </c>
      <c r="D32">
        <v>20</v>
      </c>
      <c r="E32">
        <v>0</v>
      </c>
      <c r="F32">
        <v>1047</v>
      </c>
      <c r="G32" t="s">
        <v>12</v>
      </c>
      <c r="H32" t="s">
        <v>16</v>
      </c>
      <c r="I32" t="s">
        <v>13</v>
      </c>
      <c r="N32" t="s">
        <v>52</v>
      </c>
      <c r="O32">
        <v>1994</v>
      </c>
      <c r="P32" t="str">
        <f t="shared" si="0"/>
        <v>Nov</v>
      </c>
      <c r="Q32">
        <v>17</v>
      </c>
      <c r="R32">
        <v>0</v>
      </c>
      <c r="S32" s="18">
        <v>1044</v>
      </c>
      <c r="T32" t="s">
        <v>12</v>
      </c>
      <c r="U32" t="s">
        <v>11</v>
      </c>
      <c r="V32" t="s">
        <v>13</v>
      </c>
      <c r="W32" s="16">
        <f t="shared" si="1"/>
        <v>34655</v>
      </c>
      <c r="X32">
        <f t="shared" si="2"/>
        <v>28</v>
      </c>
    </row>
    <row r="33" spans="1:24" x14ac:dyDescent="0.3">
      <c r="A33" t="s">
        <v>54</v>
      </c>
      <c r="B33">
        <v>2002</v>
      </c>
      <c r="C33" t="s">
        <v>10</v>
      </c>
      <c r="D33">
        <v>1</v>
      </c>
      <c r="E33">
        <v>0</v>
      </c>
      <c r="F33">
        <v>1049</v>
      </c>
      <c r="G33" t="s">
        <v>12</v>
      </c>
      <c r="H33" t="s">
        <v>11</v>
      </c>
      <c r="I33" t="s">
        <v>23</v>
      </c>
      <c r="N33" t="s">
        <v>53</v>
      </c>
      <c r="O33">
        <v>2002</v>
      </c>
      <c r="P33" t="str">
        <f t="shared" si="0"/>
        <v>Jul</v>
      </c>
      <c r="Q33">
        <v>20</v>
      </c>
      <c r="R33">
        <v>0</v>
      </c>
      <c r="S33" s="18">
        <v>1047</v>
      </c>
      <c r="T33" t="s">
        <v>12</v>
      </c>
      <c r="U33" t="s">
        <v>16</v>
      </c>
      <c r="V33" t="s">
        <v>13</v>
      </c>
      <c r="W33" s="16">
        <f t="shared" si="1"/>
        <v>37457</v>
      </c>
      <c r="X33">
        <f t="shared" si="2"/>
        <v>20</v>
      </c>
    </row>
    <row r="34" spans="1:24" x14ac:dyDescent="0.3">
      <c r="A34" t="s">
        <v>55</v>
      </c>
      <c r="B34">
        <v>1995</v>
      </c>
      <c r="C34" t="s">
        <v>18</v>
      </c>
      <c r="D34">
        <v>1</v>
      </c>
      <c r="E34">
        <v>0</v>
      </c>
      <c r="F34">
        <v>1056</v>
      </c>
      <c r="G34" t="s">
        <v>12</v>
      </c>
      <c r="H34" t="s">
        <v>11</v>
      </c>
      <c r="I34" t="s">
        <v>13</v>
      </c>
      <c r="N34" t="s">
        <v>54</v>
      </c>
      <c r="O34">
        <v>2002</v>
      </c>
      <c r="P34" t="str">
        <f t="shared" si="0"/>
        <v>Jul</v>
      </c>
      <c r="Q34">
        <v>1</v>
      </c>
      <c r="R34">
        <v>0</v>
      </c>
      <c r="S34" s="18">
        <v>1049</v>
      </c>
      <c r="T34" t="s">
        <v>12</v>
      </c>
      <c r="U34" t="s">
        <v>11</v>
      </c>
      <c r="V34" t="s">
        <v>23</v>
      </c>
      <c r="W34" s="16">
        <f t="shared" si="1"/>
        <v>37438</v>
      </c>
      <c r="X34">
        <f t="shared" si="2"/>
        <v>20</v>
      </c>
    </row>
    <row r="35" spans="1:24" x14ac:dyDescent="0.3">
      <c r="A35" t="s">
        <v>56</v>
      </c>
      <c r="B35">
        <v>1993</v>
      </c>
      <c r="C35" t="s">
        <v>20</v>
      </c>
      <c r="D35">
        <v>28</v>
      </c>
      <c r="E35">
        <v>0</v>
      </c>
      <c r="F35">
        <v>1068</v>
      </c>
      <c r="G35" t="s">
        <v>12</v>
      </c>
      <c r="H35" t="s">
        <v>16</v>
      </c>
      <c r="I35" t="s">
        <v>13</v>
      </c>
      <c r="N35" t="s">
        <v>55</v>
      </c>
      <c r="O35">
        <v>1995</v>
      </c>
      <c r="P35" t="str">
        <f t="shared" si="0"/>
        <v>Jun</v>
      </c>
      <c r="Q35">
        <v>1</v>
      </c>
      <c r="R35">
        <v>0</v>
      </c>
      <c r="S35" s="18">
        <v>1056</v>
      </c>
      <c r="T35" t="s">
        <v>12</v>
      </c>
      <c r="U35" t="s">
        <v>11</v>
      </c>
      <c r="V35" t="s">
        <v>13</v>
      </c>
      <c r="W35" s="16">
        <f t="shared" si="1"/>
        <v>34851</v>
      </c>
      <c r="X35">
        <f t="shared" si="2"/>
        <v>28</v>
      </c>
    </row>
    <row r="36" spans="1:24" x14ac:dyDescent="0.3">
      <c r="A36" t="s">
        <v>57</v>
      </c>
      <c r="B36">
        <v>2004</v>
      </c>
      <c r="C36" t="s">
        <v>35</v>
      </c>
      <c r="D36">
        <v>24</v>
      </c>
      <c r="E36">
        <v>0</v>
      </c>
      <c r="F36">
        <v>1070</v>
      </c>
      <c r="G36" t="s">
        <v>12</v>
      </c>
      <c r="H36" t="s">
        <v>12</v>
      </c>
      <c r="I36" t="s">
        <v>13</v>
      </c>
      <c r="N36" t="s">
        <v>56</v>
      </c>
      <c r="O36">
        <v>1993</v>
      </c>
      <c r="P36" t="str">
        <f t="shared" si="0"/>
        <v>Sep</v>
      </c>
      <c r="Q36">
        <v>28</v>
      </c>
      <c r="R36">
        <v>0</v>
      </c>
      <c r="S36" s="18">
        <v>1068</v>
      </c>
      <c r="T36" t="s">
        <v>12</v>
      </c>
      <c r="U36" t="s">
        <v>16</v>
      </c>
      <c r="V36" t="s">
        <v>13</v>
      </c>
      <c r="W36" s="16">
        <f t="shared" si="1"/>
        <v>34240</v>
      </c>
      <c r="X36">
        <f t="shared" si="2"/>
        <v>29</v>
      </c>
    </row>
    <row r="37" spans="1:24" x14ac:dyDescent="0.3">
      <c r="A37" t="s">
        <v>58</v>
      </c>
      <c r="B37">
        <v>1997</v>
      </c>
      <c r="C37" t="s">
        <v>35</v>
      </c>
      <c r="D37">
        <v>13</v>
      </c>
      <c r="E37">
        <v>0</v>
      </c>
      <c r="F37">
        <v>1071</v>
      </c>
      <c r="G37" t="s">
        <v>12</v>
      </c>
      <c r="H37" t="s">
        <v>12</v>
      </c>
      <c r="I37" t="s">
        <v>13</v>
      </c>
      <c r="N37" t="s">
        <v>57</v>
      </c>
      <c r="O37">
        <v>2004</v>
      </c>
      <c r="P37" t="str">
        <f t="shared" si="0"/>
        <v>Aug</v>
      </c>
      <c r="Q37">
        <v>24</v>
      </c>
      <c r="R37">
        <v>0</v>
      </c>
      <c r="S37" s="18">
        <v>1070</v>
      </c>
      <c r="T37" t="s">
        <v>12</v>
      </c>
      <c r="U37" t="s">
        <v>12</v>
      </c>
      <c r="V37" t="s">
        <v>13</v>
      </c>
      <c r="W37" s="16">
        <f t="shared" si="1"/>
        <v>38223</v>
      </c>
      <c r="X37">
        <f t="shared" si="2"/>
        <v>18</v>
      </c>
    </row>
    <row r="38" spans="1:24" x14ac:dyDescent="0.3">
      <c r="A38" t="s">
        <v>59</v>
      </c>
      <c r="B38">
        <v>1998</v>
      </c>
      <c r="C38" t="s">
        <v>30</v>
      </c>
      <c r="D38">
        <v>26</v>
      </c>
      <c r="E38">
        <v>0</v>
      </c>
      <c r="F38">
        <v>1082</v>
      </c>
      <c r="G38" t="s">
        <v>12</v>
      </c>
      <c r="H38" t="s">
        <v>11</v>
      </c>
      <c r="I38" t="s">
        <v>13</v>
      </c>
      <c r="N38" t="s">
        <v>58</v>
      </c>
      <c r="O38">
        <v>1997</v>
      </c>
      <c r="P38" t="str">
        <f t="shared" si="0"/>
        <v>Aug</v>
      </c>
      <c r="Q38">
        <v>13</v>
      </c>
      <c r="R38">
        <v>0</v>
      </c>
      <c r="S38" s="18">
        <v>1071</v>
      </c>
      <c r="T38" t="s">
        <v>12</v>
      </c>
      <c r="U38" t="s">
        <v>12</v>
      </c>
      <c r="V38" t="s">
        <v>13</v>
      </c>
      <c r="W38" s="16">
        <f t="shared" si="1"/>
        <v>35655</v>
      </c>
      <c r="X38">
        <f t="shared" si="2"/>
        <v>25</v>
      </c>
    </row>
    <row r="39" spans="1:24" x14ac:dyDescent="0.3">
      <c r="A39" t="s">
        <v>60</v>
      </c>
      <c r="B39">
        <v>2002</v>
      </c>
      <c r="C39" t="s">
        <v>35</v>
      </c>
      <c r="D39">
        <v>13</v>
      </c>
      <c r="E39">
        <v>0</v>
      </c>
      <c r="F39">
        <v>1086</v>
      </c>
      <c r="G39" t="s">
        <v>12</v>
      </c>
      <c r="H39" t="s">
        <v>12</v>
      </c>
      <c r="I39" t="s">
        <v>13</v>
      </c>
      <c r="N39" t="s">
        <v>59</v>
      </c>
      <c r="O39">
        <v>1998</v>
      </c>
      <c r="P39" t="str">
        <f t="shared" si="0"/>
        <v>Dec</v>
      </c>
      <c r="Q39">
        <v>26</v>
      </c>
      <c r="R39">
        <v>0</v>
      </c>
      <c r="S39" s="18">
        <v>1082</v>
      </c>
      <c r="T39" t="s">
        <v>12</v>
      </c>
      <c r="U39" t="s">
        <v>11</v>
      </c>
      <c r="V39" t="s">
        <v>13</v>
      </c>
      <c r="W39" s="16">
        <f t="shared" si="1"/>
        <v>36155</v>
      </c>
      <c r="X39">
        <f t="shared" si="2"/>
        <v>24</v>
      </c>
    </row>
    <row r="40" spans="1:24" x14ac:dyDescent="0.3">
      <c r="A40" t="s">
        <v>61</v>
      </c>
      <c r="B40">
        <v>2004</v>
      </c>
      <c r="C40" t="s">
        <v>15</v>
      </c>
      <c r="D40">
        <v>12</v>
      </c>
      <c r="E40">
        <v>0</v>
      </c>
      <c r="F40">
        <v>1121.8699999999999</v>
      </c>
      <c r="G40" t="s">
        <v>12</v>
      </c>
      <c r="H40" t="s">
        <v>16</v>
      </c>
      <c r="I40" t="s">
        <v>13</v>
      </c>
      <c r="N40" t="s">
        <v>60</v>
      </c>
      <c r="O40">
        <v>2002</v>
      </c>
      <c r="P40" t="str">
        <f t="shared" si="0"/>
        <v>Aug</v>
      </c>
      <c r="Q40">
        <v>13</v>
      </c>
      <c r="R40">
        <v>0</v>
      </c>
      <c r="S40" s="18">
        <v>1086</v>
      </c>
      <c r="T40" t="s">
        <v>12</v>
      </c>
      <c r="U40" t="s">
        <v>12</v>
      </c>
      <c r="V40" t="s">
        <v>13</v>
      </c>
      <c r="W40" s="16">
        <f t="shared" si="1"/>
        <v>37481</v>
      </c>
      <c r="X40">
        <f t="shared" si="2"/>
        <v>20</v>
      </c>
    </row>
    <row r="41" spans="1:24" x14ac:dyDescent="0.3">
      <c r="A41" t="s">
        <v>62</v>
      </c>
      <c r="B41">
        <v>2004</v>
      </c>
      <c r="C41" t="s">
        <v>18</v>
      </c>
      <c r="D41">
        <v>14</v>
      </c>
      <c r="E41">
        <v>0</v>
      </c>
      <c r="F41">
        <v>1131.51</v>
      </c>
      <c r="G41" t="s">
        <v>12</v>
      </c>
      <c r="H41" t="s">
        <v>16</v>
      </c>
      <c r="I41" t="s">
        <v>13</v>
      </c>
      <c r="N41" t="s">
        <v>61</v>
      </c>
      <c r="O41">
        <v>2004</v>
      </c>
      <c r="P41" t="str">
        <f t="shared" si="0"/>
        <v>Nov</v>
      </c>
      <c r="Q41">
        <v>12</v>
      </c>
      <c r="R41">
        <v>0</v>
      </c>
      <c r="S41" s="18">
        <v>1121.8699999999999</v>
      </c>
      <c r="T41" t="s">
        <v>12</v>
      </c>
      <c r="U41" t="s">
        <v>16</v>
      </c>
      <c r="V41" t="s">
        <v>13</v>
      </c>
      <c r="W41" s="16">
        <f t="shared" si="1"/>
        <v>38303</v>
      </c>
      <c r="X41">
        <f t="shared" si="2"/>
        <v>18</v>
      </c>
    </row>
    <row r="42" spans="1:24" x14ac:dyDescent="0.3">
      <c r="A42" t="s">
        <v>63</v>
      </c>
      <c r="B42">
        <v>2002</v>
      </c>
      <c r="C42" t="s">
        <v>10</v>
      </c>
      <c r="D42">
        <v>19</v>
      </c>
      <c r="E42">
        <v>0</v>
      </c>
      <c r="F42">
        <v>1132</v>
      </c>
      <c r="G42" t="s">
        <v>12</v>
      </c>
      <c r="H42" t="s">
        <v>16</v>
      </c>
      <c r="I42" t="s">
        <v>13</v>
      </c>
      <c r="N42" t="s">
        <v>62</v>
      </c>
      <c r="O42">
        <v>2004</v>
      </c>
      <c r="P42" t="str">
        <f t="shared" si="0"/>
        <v>Jun</v>
      </c>
      <c r="Q42">
        <v>14</v>
      </c>
      <c r="R42">
        <v>0</v>
      </c>
      <c r="S42" s="18">
        <v>1131.51</v>
      </c>
      <c r="T42" t="s">
        <v>12</v>
      </c>
      <c r="U42" t="s">
        <v>16</v>
      </c>
      <c r="V42" t="s">
        <v>13</v>
      </c>
      <c r="W42" s="16">
        <f t="shared" si="1"/>
        <v>38152</v>
      </c>
      <c r="X42">
        <f t="shared" si="2"/>
        <v>18</v>
      </c>
    </row>
    <row r="43" spans="1:24" x14ac:dyDescent="0.3">
      <c r="A43" t="s">
        <v>64</v>
      </c>
      <c r="B43">
        <v>2004</v>
      </c>
      <c r="C43" t="s">
        <v>37</v>
      </c>
      <c r="D43">
        <v>6</v>
      </c>
      <c r="E43">
        <v>0</v>
      </c>
      <c r="F43">
        <v>1135</v>
      </c>
      <c r="G43" t="s">
        <v>12</v>
      </c>
      <c r="H43" t="s">
        <v>12</v>
      </c>
      <c r="I43" t="s">
        <v>13</v>
      </c>
      <c r="N43" t="s">
        <v>63</v>
      </c>
      <c r="O43">
        <v>2002</v>
      </c>
      <c r="P43" t="str">
        <f t="shared" si="0"/>
        <v>Jul</v>
      </c>
      <c r="Q43">
        <v>19</v>
      </c>
      <c r="R43">
        <v>0</v>
      </c>
      <c r="S43" s="18">
        <v>1132</v>
      </c>
      <c r="T43" t="s">
        <v>12</v>
      </c>
      <c r="U43" t="s">
        <v>16</v>
      </c>
      <c r="V43" t="s">
        <v>13</v>
      </c>
      <c r="W43" s="16">
        <f t="shared" si="1"/>
        <v>37456</v>
      </c>
      <c r="X43">
        <f t="shared" si="2"/>
        <v>20</v>
      </c>
    </row>
    <row r="44" spans="1:24" x14ac:dyDescent="0.3">
      <c r="A44" t="s">
        <v>65</v>
      </c>
      <c r="B44">
        <v>2004</v>
      </c>
      <c r="C44" t="s">
        <v>18</v>
      </c>
      <c r="D44">
        <v>11</v>
      </c>
      <c r="E44">
        <v>0</v>
      </c>
      <c r="F44">
        <v>1135.94</v>
      </c>
      <c r="G44" t="s">
        <v>12</v>
      </c>
      <c r="H44" t="s">
        <v>12</v>
      </c>
      <c r="I44" t="s">
        <v>13</v>
      </c>
      <c r="N44" t="s">
        <v>64</v>
      </c>
      <c r="O44">
        <v>2004</v>
      </c>
      <c r="P44" t="str">
        <f t="shared" si="0"/>
        <v>Oct</v>
      </c>
      <c r="Q44">
        <v>6</v>
      </c>
      <c r="R44">
        <v>0</v>
      </c>
      <c r="S44" s="18">
        <v>1135</v>
      </c>
      <c r="T44" t="s">
        <v>12</v>
      </c>
      <c r="U44" t="s">
        <v>12</v>
      </c>
      <c r="V44" t="s">
        <v>13</v>
      </c>
      <c r="W44" s="16">
        <f t="shared" si="1"/>
        <v>38266</v>
      </c>
      <c r="X44">
        <f t="shared" si="2"/>
        <v>18</v>
      </c>
    </row>
    <row r="45" spans="1:24" x14ac:dyDescent="0.3">
      <c r="A45" t="s">
        <v>66</v>
      </c>
      <c r="B45">
        <v>2004</v>
      </c>
      <c r="C45" t="s">
        <v>15</v>
      </c>
      <c r="D45">
        <v>28</v>
      </c>
      <c r="E45">
        <v>0</v>
      </c>
      <c r="F45">
        <v>1136.4000000000001</v>
      </c>
      <c r="G45" t="s">
        <v>12</v>
      </c>
      <c r="H45" t="s">
        <v>12</v>
      </c>
      <c r="I45" t="s">
        <v>13</v>
      </c>
      <c r="N45" t="s">
        <v>65</v>
      </c>
      <c r="O45">
        <v>2004</v>
      </c>
      <c r="P45" t="str">
        <f t="shared" si="0"/>
        <v>Jun</v>
      </c>
      <c r="Q45">
        <v>11</v>
      </c>
      <c r="R45">
        <v>0</v>
      </c>
      <c r="S45" s="18">
        <v>1135.94</v>
      </c>
      <c r="T45" t="s">
        <v>12</v>
      </c>
      <c r="U45" t="s">
        <v>12</v>
      </c>
      <c r="V45" t="s">
        <v>13</v>
      </c>
      <c r="W45" s="16">
        <f t="shared" si="1"/>
        <v>38149</v>
      </c>
      <c r="X45">
        <f t="shared" si="2"/>
        <v>18</v>
      </c>
    </row>
    <row r="46" spans="1:24" x14ac:dyDescent="0.3">
      <c r="A46" t="s">
        <v>67</v>
      </c>
      <c r="B46">
        <v>2002</v>
      </c>
      <c r="C46" t="s">
        <v>35</v>
      </c>
      <c r="D46">
        <v>11</v>
      </c>
      <c r="E46">
        <v>0</v>
      </c>
      <c r="F46">
        <v>1137</v>
      </c>
      <c r="G46" t="s">
        <v>12</v>
      </c>
      <c r="H46" t="s">
        <v>16</v>
      </c>
      <c r="I46" t="s">
        <v>13</v>
      </c>
      <c r="N46" t="s">
        <v>66</v>
      </c>
      <c r="O46">
        <v>2004</v>
      </c>
      <c r="P46" t="str">
        <f t="shared" si="0"/>
        <v>Nov</v>
      </c>
      <c r="Q46">
        <v>28</v>
      </c>
      <c r="R46">
        <v>0</v>
      </c>
      <c r="S46" s="18">
        <v>1136.4000000000001</v>
      </c>
      <c r="T46" t="s">
        <v>12</v>
      </c>
      <c r="U46" t="s">
        <v>12</v>
      </c>
      <c r="V46" t="s">
        <v>13</v>
      </c>
      <c r="W46" s="16">
        <f t="shared" si="1"/>
        <v>38319</v>
      </c>
      <c r="X46">
        <f t="shared" si="2"/>
        <v>18</v>
      </c>
    </row>
    <row r="47" spans="1:24" x14ac:dyDescent="0.3">
      <c r="A47" t="s">
        <v>31</v>
      </c>
      <c r="B47">
        <v>2004</v>
      </c>
      <c r="C47" t="s">
        <v>15</v>
      </c>
      <c r="D47">
        <v>6</v>
      </c>
      <c r="E47">
        <v>0</v>
      </c>
      <c r="F47">
        <v>1137.01</v>
      </c>
      <c r="G47" t="s">
        <v>12</v>
      </c>
      <c r="H47" t="s">
        <v>16</v>
      </c>
      <c r="I47" t="s">
        <v>13</v>
      </c>
      <c r="N47" t="s">
        <v>67</v>
      </c>
      <c r="O47">
        <v>2002</v>
      </c>
      <c r="P47" t="str">
        <f t="shared" si="0"/>
        <v>Aug</v>
      </c>
      <c r="Q47">
        <v>11</v>
      </c>
      <c r="R47">
        <v>0</v>
      </c>
      <c r="S47" s="18">
        <v>1137</v>
      </c>
      <c r="T47" t="s">
        <v>12</v>
      </c>
      <c r="U47" t="s">
        <v>16</v>
      </c>
      <c r="V47" t="s">
        <v>13</v>
      </c>
      <c r="W47" s="16">
        <f t="shared" si="1"/>
        <v>37479</v>
      </c>
      <c r="X47">
        <f t="shared" si="2"/>
        <v>20</v>
      </c>
    </row>
    <row r="48" spans="1:24" x14ac:dyDescent="0.3">
      <c r="A48" t="s">
        <v>68</v>
      </c>
      <c r="B48">
        <v>2004</v>
      </c>
      <c r="C48" t="s">
        <v>37</v>
      </c>
      <c r="D48">
        <v>15</v>
      </c>
      <c r="E48">
        <v>0</v>
      </c>
      <c r="F48">
        <v>1137.01</v>
      </c>
      <c r="G48" t="s">
        <v>12</v>
      </c>
      <c r="H48" t="s">
        <v>16</v>
      </c>
      <c r="I48" t="s">
        <v>13</v>
      </c>
      <c r="N48" t="s">
        <v>31</v>
      </c>
      <c r="O48">
        <v>2004</v>
      </c>
      <c r="P48" t="str">
        <f t="shared" si="0"/>
        <v>Nov</v>
      </c>
      <c r="Q48">
        <v>6</v>
      </c>
      <c r="R48">
        <v>0</v>
      </c>
      <c r="S48" s="18">
        <v>1137.01</v>
      </c>
      <c r="T48" t="s">
        <v>12</v>
      </c>
      <c r="U48" t="s">
        <v>16</v>
      </c>
      <c r="V48" t="s">
        <v>13</v>
      </c>
      <c r="W48" s="16">
        <f t="shared" si="1"/>
        <v>38297</v>
      </c>
      <c r="X48">
        <f t="shared" si="2"/>
        <v>18</v>
      </c>
    </row>
    <row r="49" spans="1:24" x14ac:dyDescent="0.3">
      <c r="A49" t="s">
        <v>69</v>
      </c>
      <c r="B49">
        <v>2004</v>
      </c>
      <c r="C49" t="s">
        <v>15</v>
      </c>
      <c r="D49">
        <v>27</v>
      </c>
      <c r="E49">
        <v>0</v>
      </c>
      <c r="F49">
        <v>1137.47</v>
      </c>
      <c r="G49" t="s">
        <v>12</v>
      </c>
      <c r="H49" t="s">
        <v>11</v>
      </c>
      <c r="I49" t="s">
        <v>13</v>
      </c>
      <c r="N49" t="s">
        <v>68</v>
      </c>
      <c r="O49">
        <v>2004</v>
      </c>
      <c r="P49" t="str">
        <f t="shared" si="0"/>
        <v>Oct</v>
      </c>
      <c r="Q49">
        <v>15</v>
      </c>
      <c r="R49">
        <v>0</v>
      </c>
      <c r="S49" s="18">
        <v>1137.01</v>
      </c>
      <c r="T49" t="s">
        <v>12</v>
      </c>
      <c r="U49" t="s">
        <v>16</v>
      </c>
      <c r="V49" t="s">
        <v>13</v>
      </c>
      <c r="W49" s="16">
        <f t="shared" si="1"/>
        <v>38275</v>
      </c>
      <c r="X49">
        <f t="shared" si="2"/>
        <v>18</v>
      </c>
    </row>
    <row r="50" spans="1:24" x14ac:dyDescent="0.3">
      <c r="A50" t="s">
        <v>70</v>
      </c>
      <c r="B50">
        <v>2001</v>
      </c>
      <c r="C50" t="s">
        <v>37</v>
      </c>
      <c r="D50">
        <v>25</v>
      </c>
      <c r="E50">
        <v>0</v>
      </c>
      <c r="F50">
        <v>1141</v>
      </c>
      <c r="G50" t="s">
        <v>12</v>
      </c>
      <c r="H50" t="s">
        <v>16</v>
      </c>
      <c r="I50" t="s">
        <v>13</v>
      </c>
      <c r="N50" t="s">
        <v>69</v>
      </c>
      <c r="O50">
        <v>2004</v>
      </c>
      <c r="P50" t="str">
        <f t="shared" si="0"/>
        <v>Nov</v>
      </c>
      <c r="Q50">
        <v>27</v>
      </c>
      <c r="R50">
        <v>0</v>
      </c>
      <c r="S50" s="18">
        <v>1137.47</v>
      </c>
      <c r="T50" t="s">
        <v>12</v>
      </c>
      <c r="U50" t="s">
        <v>11</v>
      </c>
      <c r="V50" t="s">
        <v>13</v>
      </c>
      <c r="W50" s="16">
        <f t="shared" si="1"/>
        <v>38318</v>
      </c>
      <c r="X50">
        <f t="shared" si="2"/>
        <v>18</v>
      </c>
    </row>
    <row r="51" spans="1:24" x14ac:dyDescent="0.3">
      <c r="A51" t="s">
        <v>71</v>
      </c>
      <c r="B51">
        <v>2004</v>
      </c>
      <c r="C51" t="s">
        <v>20</v>
      </c>
      <c r="D51">
        <v>12</v>
      </c>
      <c r="E51">
        <v>0</v>
      </c>
      <c r="F51">
        <v>1141.45</v>
      </c>
      <c r="G51" t="s">
        <v>12</v>
      </c>
      <c r="H51" t="s">
        <v>12</v>
      </c>
      <c r="I51" t="s">
        <v>13</v>
      </c>
      <c r="N51" t="s">
        <v>70</v>
      </c>
      <c r="O51">
        <v>2001</v>
      </c>
      <c r="P51" t="str">
        <f t="shared" si="0"/>
        <v>Oct</v>
      </c>
      <c r="Q51">
        <v>25</v>
      </c>
      <c r="R51">
        <v>0</v>
      </c>
      <c r="S51" s="18">
        <v>1141</v>
      </c>
      <c r="T51" t="s">
        <v>12</v>
      </c>
      <c r="U51" t="s">
        <v>16</v>
      </c>
      <c r="V51" t="s">
        <v>13</v>
      </c>
      <c r="W51" s="16">
        <f t="shared" si="1"/>
        <v>37189</v>
      </c>
      <c r="X51">
        <f t="shared" si="2"/>
        <v>21</v>
      </c>
    </row>
    <row r="52" spans="1:24" x14ac:dyDescent="0.3">
      <c r="A52" t="s">
        <v>72</v>
      </c>
      <c r="B52">
        <v>2002</v>
      </c>
      <c r="C52" t="s">
        <v>37</v>
      </c>
      <c r="D52">
        <v>1</v>
      </c>
      <c r="E52">
        <v>0</v>
      </c>
      <c r="F52">
        <v>1142</v>
      </c>
      <c r="G52" t="s">
        <v>12</v>
      </c>
      <c r="H52" t="s">
        <v>11</v>
      </c>
      <c r="I52" t="s">
        <v>42</v>
      </c>
      <c r="N52" t="s">
        <v>71</v>
      </c>
      <c r="O52">
        <v>2004</v>
      </c>
      <c r="P52" t="str">
        <f t="shared" si="0"/>
        <v>Sep</v>
      </c>
      <c r="Q52">
        <v>12</v>
      </c>
      <c r="R52">
        <v>0</v>
      </c>
      <c r="S52" s="18">
        <v>1141.45</v>
      </c>
      <c r="T52" t="s">
        <v>12</v>
      </c>
      <c r="U52" t="s">
        <v>12</v>
      </c>
      <c r="V52" t="s">
        <v>13</v>
      </c>
      <c r="W52" s="16">
        <f t="shared" si="1"/>
        <v>38242</v>
      </c>
      <c r="X52">
        <f t="shared" si="2"/>
        <v>18</v>
      </c>
    </row>
    <row r="53" spans="1:24" x14ac:dyDescent="0.3">
      <c r="A53" t="s">
        <v>73</v>
      </c>
      <c r="B53">
        <v>2004</v>
      </c>
      <c r="C53" t="s">
        <v>18</v>
      </c>
      <c r="D53">
        <v>10</v>
      </c>
      <c r="E53">
        <v>0</v>
      </c>
      <c r="F53">
        <v>1146.8</v>
      </c>
      <c r="G53" t="s">
        <v>11</v>
      </c>
      <c r="H53" t="s">
        <v>11</v>
      </c>
      <c r="I53" t="s">
        <v>13</v>
      </c>
      <c r="N53" t="s">
        <v>72</v>
      </c>
      <c r="O53">
        <v>2002</v>
      </c>
      <c r="P53" t="str">
        <f t="shared" si="0"/>
        <v>Oct</v>
      </c>
      <c r="Q53">
        <v>1</v>
      </c>
      <c r="R53">
        <v>0</v>
      </c>
      <c r="S53" s="18">
        <v>1142</v>
      </c>
      <c r="T53" t="s">
        <v>12</v>
      </c>
      <c r="U53" t="s">
        <v>11</v>
      </c>
      <c r="V53" t="s">
        <v>42</v>
      </c>
      <c r="W53" s="16">
        <f t="shared" si="1"/>
        <v>37530</v>
      </c>
      <c r="X53">
        <f t="shared" si="2"/>
        <v>20</v>
      </c>
    </row>
    <row r="54" spans="1:24" x14ac:dyDescent="0.3">
      <c r="A54" t="s">
        <v>74</v>
      </c>
      <c r="B54">
        <v>2003</v>
      </c>
      <c r="C54" t="s">
        <v>18</v>
      </c>
      <c r="D54">
        <v>12</v>
      </c>
      <c r="E54">
        <v>0</v>
      </c>
      <c r="F54">
        <v>1149</v>
      </c>
      <c r="G54" t="s">
        <v>11</v>
      </c>
      <c r="H54" t="s">
        <v>16</v>
      </c>
      <c r="I54" t="s">
        <v>23</v>
      </c>
      <c r="N54" t="s">
        <v>73</v>
      </c>
      <c r="O54">
        <v>2004</v>
      </c>
      <c r="P54" t="str">
        <f t="shared" si="0"/>
        <v>Jun</v>
      </c>
      <c r="Q54">
        <v>10</v>
      </c>
      <c r="R54">
        <v>0</v>
      </c>
      <c r="S54" s="18">
        <v>1146.8</v>
      </c>
      <c r="T54" t="s">
        <v>11</v>
      </c>
      <c r="U54" t="s">
        <v>11</v>
      </c>
      <c r="V54" t="s">
        <v>13</v>
      </c>
      <c r="W54" s="16">
        <f t="shared" si="1"/>
        <v>38148</v>
      </c>
      <c r="X54">
        <f t="shared" si="2"/>
        <v>18</v>
      </c>
    </row>
    <row r="55" spans="1:24" x14ac:dyDescent="0.3">
      <c r="A55" t="s">
        <v>75</v>
      </c>
      <c r="B55">
        <v>2004</v>
      </c>
      <c r="C55" t="s">
        <v>10</v>
      </c>
      <c r="D55">
        <v>18</v>
      </c>
      <c r="E55">
        <v>0</v>
      </c>
      <c r="F55">
        <v>1149.4000000000001</v>
      </c>
      <c r="G55" t="s">
        <v>11</v>
      </c>
      <c r="H55" t="s">
        <v>11</v>
      </c>
      <c r="I55" t="s">
        <v>13</v>
      </c>
      <c r="N55" t="s">
        <v>74</v>
      </c>
      <c r="O55">
        <v>2003</v>
      </c>
      <c r="P55" t="str">
        <f t="shared" si="0"/>
        <v>Jun</v>
      </c>
      <c r="Q55">
        <v>12</v>
      </c>
      <c r="R55">
        <v>0</v>
      </c>
      <c r="S55" s="18">
        <v>1149</v>
      </c>
      <c r="T55" t="s">
        <v>11</v>
      </c>
      <c r="U55" t="s">
        <v>16</v>
      </c>
      <c r="V55" t="s">
        <v>23</v>
      </c>
      <c r="W55" s="16">
        <f t="shared" si="1"/>
        <v>37784</v>
      </c>
      <c r="X55">
        <f t="shared" si="2"/>
        <v>19</v>
      </c>
    </row>
    <row r="56" spans="1:24" x14ac:dyDescent="0.3">
      <c r="A56" t="s">
        <v>76</v>
      </c>
      <c r="B56">
        <v>1994</v>
      </c>
      <c r="C56" t="s">
        <v>10</v>
      </c>
      <c r="D56">
        <v>26</v>
      </c>
      <c r="E56">
        <v>0</v>
      </c>
      <c r="F56">
        <v>1158.32</v>
      </c>
      <c r="G56" t="s">
        <v>11</v>
      </c>
      <c r="H56" t="s">
        <v>16</v>
      </c>
      <c r="I56" t="s">
        <v>13</v>
      </c>
      <c r="N56" t="s">
        <v>75</v>
      </c>
      <c r="O56">
        <v>2004</v>
      </c>
      <c r="P56" t="str">
        <f t="shared" si="0"/>
        <v>Jul</v>
      </c>
      <c r="Q56">
        <v>18</v>
      </c>
      <c r="R56">
        <v>0</v>
      </c>
      <c r="S56" s="18">
        <v>1149.4000000000001</v>
      </c>
      <c r="T56" t="s">
        <v>11</v>
      </c>
      <c r="U56" t="s">
        <v>11</v>
      </c>
      <c r="V56" t="s">
        <v>13</v>
      </c>
      <c r="W56" s="16">
        <f t="shared" si="1"/>
        <v>38186</v>
      </c>
      <c r="X56">
        <f t="shared" si="2"/>
        <v>18</v>
      </c>
    </row>
    <row r="57" spans="1:24" x14ac:dyDescent="0.3">
      <c r="A57" t="s">
        <v>77</v>
      </c>
      <c r="B57">
        <v>2004</v>
      </c>
      <c r="C57" t="s">
        <v>15</v>
      </c>
      <c r="D57">
        <v>11</v>
      </c>
      <c r="E57">
        <v>0</v>
      </c>
      <c r="F57">
        <v>1163.46</v>
      </c>
      <c r="G57" t="s">
        <v>11</v>
      </c>
      <c r="H57" t="s">
        <v>12</v>
      </c>
      <c r="I57" t="s">
        <v>13</v>
      </c>
      <c r="N57" t="s">
        <v>76</v>
      </c>
      <c r="O57">
        <v>1994</v>
      </c>
      <c r="P57" t="str">
        <f t="shared" si="0"/>
        <v>Jul</v>
      </c>
      <c r="Q57">
        <v>26</v>
      </c>
      <c r="R57">
        <v>0</v>
      </c>
      <c r="S57" s="18">
        <v>1158.32</v>
      </c>
      <c r="T57" t="s">
        <v>11</v>
      </c>
      <c r="U57" t="s">
        <v>16</v>
      </c>
      <c r="V57" t="s">
        <v>13</v>
      </c>
      <c r="W57" s="16">
        <f t="shared" si="1"/>
        <v>34541</v>
      </c>
      <c r="X57">
        <f t="shared" si="2"/>
        <v>28</v>
      </c>
    </row>
    <row r="58" spans="1:24" x14ac:dyDescent="0.3">
      <c r="A58" t="s">
        <v>78</v>
      </c>
      <c r="B58">
        <v>2002</v>
      </c>
      <c r="C58" t="s">
        <v>18</v>
      </c>
      <c r="D58">
        <v>11</v>
      </c>
      <c r="E58">
        <v>0</v>
      </c>
      <c r="F58">
        <v>1165</v>
      </c>
      <c r="G58" t="s">
        <v>11</v>
      </c>
      <c r="H58" t="s">
        <v>12</v>
      </c>
      <c r="I58" t="s">
        <v>23</v>
      </c>
      <c r="N58" t="s">
        <v>77</v>
      </c>
      <c r="O58">
        <v>2004</v>
      </c>
      <c r="P58" t="str">
        <f t="shared" si="0"/>
        <v>Nov</v>
      </c>
      <c r="Q58">
        <v>11</v>
      </c>
      <c r="R58">
        <v>0</v>
      </c>
      <c r="S58" s="18">
        <v>1163.46</v>
      </c>
      <c r="T58" t="s">
        <v>11</v>
      </c>
      <c r="U58" t="s">
        <v>12</v>
      </c>
      <c r="V58" t="s">
        <v>13</v>
      </c>
      <c r="W58" s="16">
        <f t="shared" si="1"/>
        <v>38302</v>
      </c>
      <c r="X58">
        <f t="shared" si="2"/>
        <v>18</v>
      </c>
    </row>
    <row r="59" spans="1:24" x14ac:dyDescent="0.3">
      <c r="A59" t="s">
        <v>79</v>
      </c>
      <c r="B59">
        <v>2001</v>
      </c>
      <c r="C59" t="s">
        <v>15</v>
      </c>
      <c r="D59">
        <v>12</v>
      </c>
      <c r="E59">
        <v>0</v>
      </c>
      <c r="F59">
        <v>1167</v>
      </c>
      <c r="G59" t="s">
        <v>11</v>
      </c>
      <c r="H59" t="s">
        <v>16</v>
      </c>
      <c r="I59" t="s">
        <v>13</v>
      </c>
      <c r="N59" t="s">
        <v>78</v>
      </c>
      <c r="O59">
        <v>2002</v>
      </c>
      <c r="P59" t="str">
        <f t="shared" si="0"/>
        <v>Jun</v>
      </c>
      <c r="Q59">
        <v>11</v>
      </c>
      <c r="R59">
        <v>0</v>
      </c>
      <c r="S59" s="18">
        <v>1165</v>
      </c>
      <c r="T59" t="s">
        <v>11</v>
      </c>
      <c r="U59" t="s">
        <v>12</v>
      </c>
      <c r="V59" t="s">
        <v>23</v>
      </c>
      <c r="W59" s="16">
        <f t="shared" si="1"/>
        <v>37418</v>
      </c>
      <c r="X59">
        <f t="shared" si="2"/>
        <v>20</v>
      </c>
    </row>
    <row r="60" spans="1:24" x14ac:dyDescent="0.3">
      <c r="A60" t="s">
        <v>80</v>
      </c>
      <c r="B60">
        <v>1996</v>
      </c>
      <c r="C60" t="s">
        <v>35</v>
      </c>
      <c r="D60">
        <v>11</v>
      </c>
      <c r="E60">
        <v>0</v>
      </c>
      <c r="F60">
        <v>1178</v>
      </c>
      <c r="G60" t="s">
        <v>11</v>
      </c>
      <c r="H60" t="s">
        <v>12</v>
      </c>
      <c r="I60" t="s">
        <v>13</v>
      </c>
      <c r="N60" t="s">
        <v>79</v>
      </c>
      <c r="O60">
        <v>2001</v>
      </c>
      <c r="P60" t="str">
        <f t="shared" si="0"/>
        <v>Nov</v>
      </c>
      <c r="Q60">
        <v>12</v>
      </c>
      <c r="R60">
        <v>0</v>
      </c>
      <c r="S60" s="18">
        <v>1167</v>
      </c>
      <c r="T60" t="s">
        <v>11</v>
      </c>
      <c r="U60" t="s">
        <v>16</v>
      </c>
      <c r="V60" t="s">
        <v>13</v>
      </c>
      <c r="W60" s="16">
        <f t="shared" si="1"/>
        <v>37207</v>
      </c>
      <c r="X60">
        <f t="shared" si="2"/>
        <v>21</v>
      </c>
    </row>
    <row r="61" spans="1:24" x14ac:dyDescent="0.3">
      <c r="A61" t="s">
        <v>81</v>
      </c>
      <c r="B61">
        <v>1997</v>
      </c>
      <c r="C61" t="s">
        <v>18</v>
      </c>
      <c r="D61">
        <v>28</v>
      </c>
      <c r="E61">
        <v>0</v>
      </c>
      <c r="F61">
        <v>1178.07</v>
      </c>
      <c r="G61" t="s">
        <v>11</v>
      </c>
      <c r="H61" t="s">
        <v>11</v>
      </c>
      <c r="I61" t="s">
        <v>13</v>
      </c>
      <c r="N61" t="s">
        <v>80</v>
      </c>
      <c r="O61">
        <v>1996</v>
      </c>
      <c r="P61" t="str">
        <f t="shared" si="0"/>
        <v>Aug</v>
      </c>
      <c r="Q61">
        <v>11</v>
      </c>
      <c r="R61">
        <v>0</v>
      </c>
      <c r="S61" s="18">
        <v>1178</v>
      </c>
      <c r="T61" t="s">
        <v>11</v>
      </c>
      <c r="U61" t="s">
        <v>12</v>
      </c>
      <c r="V61" t="s">
        <v>13</v>
      </c>
      <c r="W61" s="16">
        <f t="shared" si="1"/>
        <v>35288</v>
      </c>
      <c r="X61">
        <f t="shared" si="2"/>
        <v>26</v>
      </c>
    </row>
    <row r="62" spans="1:24" x14ac:dyDescent="0.3">
      <c r="A62" t="s">
        <v>82</v>
      </c>
      <c r="B62">
        <v>2002</v>
      </c>
      <c r="C62" t="s">
        <v>35</v>
      </c>
      <c r="D62">
        <v>26</v>
      </c>
      <c r="E62">
        <v>0</v>
      </c>
      <c r="F62">
        <v>1191</v>
      </c>
      <c r="G62" t="s">
        <v>11</v>
      </c>
      <c r="H62" t="s">
        <v>16</v>
      </c>
      <c r="I62" t="s">
        <v>13</v>
      </c>
      <c r="N62" t="s">
        <v>81</v>
      </c>
      <c r="O62">
        <v>1997</v>
      </c>
      <c r="P62" t="str">
        <f t="shared" si="0"/>
        <v>Jun</v>
      </c>
      <c r="Q62">
        <v>28</v>
      </c>
      <c r="R62">
        <v>0</v>
      </c>
      <c r="S62" s="18">
        <v>1178.07</v>
      </c>
      <c r="T62" t="s">
        <v>11</v>
      </c>
      <c r="U62" t="s">
        <v>11</v>
      </c>
      <c r="V62" t="s">
        <v>13</v>
      </c>
      <c r="W62" s="16">
        <f t="shared" si="1"/>
        <v>35609</v>
      </c>
      <c r="X62">
        <f t="shared" si="2"/>
        <v>25</v>
      </c>
    </row>
    <row r="63" spans="1:24" x14ac:dyDescent="0.3">
      <c r="A63" t="s">
        <v>83</v>
      </c>
      <c r="B63">
        <v>1999</v>
      </c>
      <c r="C63" t="s">
        <v>18</v>
      </c>
      <c r="D63">
        <v>28</v>
      </c>
      <c r="E63">
        <v>0</v>
      </c>
      <c r="F63">
        <v>1200</v>
      </c>
      <c r="G63" t="s">
        <v>11</v>
      </c>
      <c r="H63" t="s">
        <v>12</v>
      </c>
      <c r="I63" t="s">
        <v>23</v>
      </c>
      <c r="N63" t="s">
        <v>82</v>
      </c>
      <c r="O63">
        <v>2002</v>
      </c>
      <c r="P63" t="str">
        <f t="shared" si="0"/>
        <v>Aug</v>
      </c>
      <c r="Q63">
        <v>26</v>
      </c>
      <c r="R63">
        <v>0</v>
      </c>
      <c r="S63" s="18">
        <v>1191</v>
      </c>
      <c r="T63" t="s">
        <v>11</v>
      </c>
      <c r="U63" t="s">
        <v>16</v>
      </c>
      <c r="V63" t="s">
        <v>13</v>
      </c>
      <c r="W63" s="16">
        <f t="shared" si="1"/>
        <v>37494</v>
      </c>
      <c r="X63">
        <f t="shared" si="2"/>
        <v>20</v>
      </c>
    </row>
    <row r="64" spans="1:24" x14ac:dyDescent="0.3">
      <c r="A64" t="s">
        <v>84</v>
      </c>
      <c r="B64">
        <v>1992</v>
      </c>
      <c r="C64" t="s">
        <v>37</v>
      </c>
      <c r="D64">
        <v>6</v>
      </c>
      <c r="E64">
        <v>0</v>
      </c>
      <c r="F64">
        <v>1200.55</v>
      </c>
      <c r="G64" t="s">
        <v>11</v>
      </c>
      <c r="H64" t="s">
        <v>12</v>
      </c>
      <c r="I64" t="s">
        <v>13</v>
      </c>
      <c r="N64" t="s">
        <v>83</v>
      </c>
      <c r="O64">
        <v>1999</v>
      </c>
      <c r="P64" t="str">
        <f t="shared" si="0"/>
        <v>Jun</v>
      </c>
      <c r="Q64">
        <v>28</v>
      </c>
      <c r="R64">
        <v>0</v>
      </c>
      <c r="S64" s="18">
        <v>1200</v>
      </c>
      <c r="T64" t="s">
        <v>11</v>
      </c>
      <c r="U64" t="s">
        <v>12</v>
      </c>
      <c r="V64" t="s">
        <v>23</v>
      </c>
      <c r="W64" s="16">
        <f t="shared" si="1"/>
        <v>36339</v>
      </c>
      <c r="X64">
        <f t="shared" si="2"/>
        <v>23</v>
      </c>
    </row>
    <row r="65" spans="1:24" x14ac:dyDescent="0.3">
      <c r="A65" t="s">
        <v>85</v>
      </c>
      <c r="B65">
        <v>2004</v>
      </c>
      <c r="C65" t="s">
        <v>18</v>
      </c>
      <c r="D65">
        <v>2</v>
      </c>
      <c r="E65">
        <v>0</v>
      </c>
      <c r="F65">
        <v>1210</v>
      </c>
      <c r="G65" t="s">
        <v>11</v>
      </c>
      <c r="H65" t="s">
        <v>16</v>
      </c>
      <c r="I65" t="s">
        <v>13</v>
      </c>
      <c r="N65" t="s">
        <v>84</v>
      </c>
      <c r="O65">
        <v>1992</v>
      </c>
      <c r="P65" t="str">
        <f t="shared" si="0"/>
        <v>Oct</v>
      </c>
      <c r="Q65">
        <v>6</v>
      </c>
      <c r="R65">
        <v>0</v>
      </c>
      <c r="S65" s="18">
        <v>1200.55</v>
      </c>
      <c r="T65" t="s">
        <v>11</v>
      </c>
      <c r="U65" t="s">
        <v>12</v>
      </c>
      <c r="V65" t="s">
        <v>13</v>
      </c>
      <c r="W65" s="16">
        <f t="shared" si="1"/>
        <v>33883</v>
      </c>
      <c r="X65">
        <f t="shared" si="2"/>
        <v>30</v>
      </c>
    </row>
    <row r="66" spans="1:24" x14ac:dyDescent="0.3">
      <c r="A66" t="s">
        <v>86</v>
      </c>
      <c r="B66">
        <v>1996</v>
      </c>
      <c r="C66" t="s">
        <v>15</v>
      </c>
      <c r="D66">
        <v>4</v>
      </c>
      <c r="E66">
        <v>0</v>
      </c>
      <c r="F66">
        <v>1220</v>
      </c>
      <c r="G66" t="s">
        <v>11</v>
      </c>
      <c r="H66" t="s">
        <v>12</v>
      </c>
      <c r="I66" t="s">
        <v>23</v>
      </c>
      <c r="N66" t="s">
        <v>85</v>
      </c>
      <c r="O66">
        <v>2004</v>
      </c>
      <c r="P66" t="str">
        <f t="shared" si="0"/>
        <v>Jun</v>
      </c>
      <c r="Q66">
        <v>2</v>
      </c>
      <c r="R66">
        <v>0</v>
      </c>
      <c r="S66" s="18">
        <v>1210</v>
      </c>
      <c r="T66" t="s">
        <v>11</v>
      </c>
      <c r="U66" t="s">
        <v>16</v>
      </c>
      <c r="V66" t="s">
        <v>13</v>
      </c>
      <c r="W66" s="16">
        <f t="shared" si="1"/>
        <v>38140</v>
      </c>
      <c r="X66">
        <f t="shared" si="2"/>
        <v>19</v>
      </c>
    </row>
    <row r="67" spans="1:24" x14ac:dyDescent="0.3">
      <c r="A67" t="s">
        <v>87</v>
      </c>
      <c r="B67">
        <v>2004</v>
      </c>
      <c r="C67" t="s">
        <v>10</v>
      </c>
      <c r="D67">
        <v>9</v>
      </c>
      <c r="E67">
        <v>0</v>
      </c>
      <c r="F67">
        <v>1224</v>
      </c>
      <c r="G67" t="s">
        <v>11</v>
      </c>
      <c r="H67" t="s">
        <v>16</v>
      </c>
      <c r="I67" t="s">
        <v>13</v>
      </c>
      <c r="N67" t="s">
        <v>86</v>
      </c>
      <c r="O67">
        <v>1996</v>
      </c>
      <c r="P67" t="str">
        <f t="shared" ref="P67:P130" si="3">IF(C66="?","Sep",C66)</f>
        <v>Nov</v>
      </c>
      <c r="Q67">
        <v>4</v>
      </c>
      <c r="R67">
        <v>0</v>
      </c>
      <c r="S67" s="18">
        <v>1220</v>
      </c>
      <c r="T67" t="s">
        <v>11</v>
      </c>
      <c r="U67" t="s">
        <v>12</v>
      </c>
      <c r="V67" t="s">
        <v>23</v>
      </c>
      <c r="W67" s="16">
        <f t="shared" si="1"/>
        <v>35373</v>
      </c>
      <c r="X67">
        <f t="shared" si="2"/>
        <v>26</v>
      </c>
    </row>
    <row r="68" spans="1:24" x14ac:dyDescent="0.3">
      <c r="A68" t="s">
        <v>88</v>
      </c>
      <c r="B68">
        <v>2004</v>
      </c>
      <c r="C68" t="s">
        <v>37</v>
      </c>
      <c r="D68">
        <v>16</v>
      </c>
      <c r="E68">
        <v>0</v>
      </c>
      <c r="F68">
        <v>1228</v>
      </c>
      <c r="G68" t="s">
        <v>11</v>
      </c>
      <c r="H68" t="s">
        <v>16</v>
      </c>
      <c r="I68" t="s">
        <v>23</v>
      </c>
      <c r="N68" t="s">
        <v>87</v>
      </c>
      <c r="O68">
        <v>2004</v>
      </c>
      <c r="P68" t="str">
        <f t="shared" si="3"/>
        <v>Jul</v>
      </c>
      <c r="Q68">
        <v>9</v>
      </c>
      <c r="R68">
        <v>0</v>
      </c>
      <c r="S68" s="18">
        <v>1224</v>
      </c>
      <c r="T68" t="s">
        <v>11</v>
      </c>
      <c r="U68" t="s">
        <v>16</v>
      </c>
      <c r="V68" t="s">
        <v>13</v>
      </c>
      <c r="W68" s="16">
        <f t="shared" ref="W68:W131" si="4">DATE(O68,MONTH("1-"&amp;P68),Q68)</f>
        <v>38177</v>
      </c>
      <c r="X68">
        <f t="shared" ref="X68:X131" si="5">DATEDIF(W68,"08-06-2023","y")</f>
        <v>18</v>
      </c>
    </row>
    <row r="69" spans="1:24" x14ac:dyDescent="0.3">
      <c r="A69" t="s">
        <v>89</v>
      </c>
      <c r="B69">
        <v>1998</v>
      </c>
      <c r="C69" t="s">
        <v>10</v>
      </c>
      <c r="D69">
        <v>13</v>
      </c>
      <c r="E69">
        <v>0</v>
      </c>
      <c r="F69">
        <v>1234</v>
      </c>
      <c r="G69" t="s">
        <v>11</v>
      </c>
      <c r="H69" t="s">
        <v>16</v>
      </c>
      <c r="I69" t="s">
        <v>13</v>
      </c>
      <c r="N69" t="s">
        <v>88</v>
      </c>
      <c r="O69">
        <v>2004</v>
      </c>
      <c r="P69" t="str">
        <f t="shared" si="3"/>
        <v>Oct</v>
      </c>
      <c r="Q69">
        <v>16</v>
      </c>
      <c r="R69">
        <v>0</v>
      </c>
      <c r="S69" s="18">
        <v>1228</v>
      </c>
      <c r="T69" t="s">
        <v>11</v>
      </c>
      <c r="U69" t="s">
        <v>16</v>
      </c>
      <c r="V69" t="s">
        <v>23</v>
      </c>
      <c r="W69" s="16">
        <f t="shared" si="4"/>
        <v>38276</v>
      </c>
      <c r="X69">
        <f t="shared" si="5"/>
        <v>18</v>
      </c>
    </row>
    <row r="70" spans="1:24" x14ac:dyDescent="0.3">
      <c r="A70" t="s">
        <v>90</v>
      </c>
      <c r="B70">
        <v>2002</v>
      </c>
      <c r="C70" t="s">
        <v>30</v>
      </c>
      <c r="D70">
        <v>12</v>
      </c>
      <c r="E70">
        <v>0</v>
      </c>
      <c r="F70">
        <v>1237</v>
      </c>
      <c r="G70" t="s">
        <v>11</v>
      </c>
      <c r="H70" t="s">
        <v>11</v>
      </c>
      <c r="I70" t="s">
        <v>13</v>
      </c>
      <c r="N70" t="s">
        <v>89</v>
      </c>
      <c r="O70">
        <v>1998</v>
      </c>
      <c r="P70" t="str">
        <f t="shared" si="3"/>
        <v>Jul</v>
      </c>
      <c r="Q70">
        <v>13</v>
      </c>
      <c r="R70">
        <v>0</v>
      </c>
      <c r="S70" s="18">
        <v>1234</v>
      </c>
      <c r="T70" t="s">
        <v>11</v>
      </c>
      <c r="U70" t="s">
        <v>16</v>
      </c>
      <c r="V70" t="s">
        <v>13</v>
      </c>
      <c r="W70" s="16">
        <f t="shared" si="4"/>
        <v>35989</v>
      </c>
      <c r="X70">
        <f t="shared" si="5"/>
        <v>24</v>
      </c>
    </row>
    <row r="71" spans="1:24" x14ac:dyDescent="0.3">
      <c r="A71" t="s">
        <v>91</v>
      </c>
      <c r="B71">
        <v>1998</v>
      </c>
      <c r="C71" t="s">
        <v>37</v>
      </c>
      <c r="D71">
        <v>11</v>
      </c>
      <c r="E71">
        <v>0</v>
      </c>
      <c r="F71">
        <v>1240</v>
      </c>
      <c r="G71" t="s">
        <v>11</v>
      </c>
      <c r="H71" t="s">
        <v>16</v>
      </c>
      <c r="I71" t="s">
        <v>23</v>
      </c>
      <c r="N71" t="s">
        <v>90</v>
      </c>
      <c r="O71">
        <v>2002</v>
      </c>
      <c r="P71" t="str">
        <f t="shared" si="3"/>
        <v>Dec</v>
      </c>
      <c r="Q71">
        <v>12</v>
      </c>
      <c r="R71">
        <v>0</v>
      </c>
      <c r="S71" s="18">
        <v>1237</v>
      </c>
      <c r="T71" t="s">
        <v>11</v>
      </c>
      <c r="U71" t="s">
        <v>11</v>
      </c>
      <c r="V71" t="s">
        <v>13</v>
      </c>
      <c r="W71" s="16">
        <f t="shared" si="4"/>
        <v>37602</v>
      </c>
      <c r="X71">
        <f t="shared" si="5"/>
        <v>20</v>
      </c>
    </row>
    <row r="72" spans="1:24" x14ac:dyDescent="0.3">
      <c r="A72" t="s">
        <v>92</v>
      </c>
      <c r="B72">
        <v>2002</v>
      </c>
      <c r="C72" t="s">
        <v>10</v>
      </c>
      <c r="D72">
        <v>1</v>
      </c>
      <c r="E72">
        <v>0</v>
      </c>
      <c r="F72">
        <v>1241</v>
      </c>
      <c r="G72" t="s">
        <v>11</v>
      </c>
      <c r="H72" t="s">
        <v>11</v>
      </c>
      <c r="I72" t="s">
        <v>13</v>
      </c>
      <c r="N72" t="s">
        <v>91</v>
      </c>
      <c r="O72">
        <v>1998</v>
      </c>
      <c r="P72" t="str">
        <f t="shared" si="3"/>
        <v>Oct</v>
      </c>
      <c r="Q72">
        <v>11</v>
      </c>
      <c r="R72">
        <v>0</v>
      </c>
      <c r="S72" s="18">
        <v>1240</v>
      </c>
      <c r="T72" t="s">
        <v>11</v>
      </c>
      <c r="U72" t="s">
        <v>16</v>
      </c>
      <c r="V72" t="s">
        <v>23</v>
      </c>
      <c r="W72" s="16">
        <f t="shared" si="4"/>
        <v>36079</v>
      </c>
      <c r="X72">
        <f t="shared" si="5"/>
        <v>24</v>
      </c>
    </row>
    <row r="73" spans="1:24" x14ac:dyDescent="0.3">
      <c r="A73" t="s">
        <v>93</v>
      </c>
      <c r="B73">
        <v>2003</v>
      </c>
      <c r="C73" t="s">
        <v>35</v>
      </c>
      <c r="D73">
        <v>2</v>
      </c>
      <c r="E73">
        <v>0</v>
      </c>
      <c r="F73">
        <v>1241.57</v>
      </c>
      <c r="G73" t="s">
        <v>11</v>
      </c>
      <c r="H73" t="s">
        <v>11</v>
      </c>
      <c r="I73" t="s">
        <v>42</v>
      </c>
      <c r="N73" t="s">
        <v>92</v>
      </c>
      <c r="O73">
        <v>2002</v>
      </c>
      <c r="P73" t="str">
        <f t="shared" si="3"/>
        <v>Jul</v>
      </c>
      <c r="Q73">
        <v>1</v>
      </c>
      <c r="R73">
        <v>0</v>
      </c>
      <c r="S73" s="18">
        <v>1241</v>
      </c>
      <c r="T73" t="s">
        <v>11</v>
      </c>
      <c r="U73" t="s">
        <v>11</v>
      </c>
      <c r="V73" t="s">
        <v>13</v>
      </c>
      <c r="W73" s="16">
        <f t="shared" si="4"/>
        <v>37438</v>
      </c>
      <c r="X73">
        <f t="shared" si="5"/>
        <v>20</v>
      </c>
    </row>
    <row r="74" spans="1:24" x14ac:dyDescent="0.3">
      <c r="A74" t="s">
        <v>94</v>
      </c>
      <c r="B74">
        <v>2003</v>
      </c>
      <c r="C74" t="s">
        <v>20</v>
      </c>
      <c r="D74">
        <v>15</v>
      </c>
      <c r="E74">
        <v>0</v>
      </c>
      <c r="F74">
        <v>1242.26</v>
      </c>
      <c r="G74" t="s">
        <v>11</v>
      </c>
      <c r="H74" t="s">
        <v>16</v>
      </c>
      <c r="I74" t="s">
        <v>42</v>
      </c>
      <c r="N74" t="s">
        <v>93</v>
      </c>
      <c r="O74">
        <v>2003</v>
      </c>
      <c r="P74" t="str">
        <f t="shared" si="3"/>
        <v>Aug</v>
      </c>
      <c r="Q74">
        <v>2</v>
      </c>
      <c r="R74">
        <v>0</v>
      </c>
      <c r="S74" s="18">
        <v>1241.57</v>
      </c>
      <c r="T74" t="s">
        <v>11</v>
      </c>
      <c r="U74" t="s">
        <v>11</v>
      </c>
      <c r="V74" t="s">
        <v>42</v>
      </c>
      <c r="W74" s="16">
        <f t="shared" si="4"/>
        <v>37835</v>
      </c>
      <c r="X74">
        <f t="shared" si="5"/>
        <v>19</v>
      </c>
    </row>
    <row r="75" spans="1:24" x14ac:dyDescent="0.3">
      <c r="A75" t="s">
        <v>95</v>
      </c>
      <c r="B75">
        <v>2003</v>
      </c>
      <c r="C75" t="s">
        <v>20</v>
      </c>
      <c r="D75">
        <v>8</v>
      </c>
      <c r="E75">
        <v>0</v>
      </c>
      <c r="F75">
        <v>1242.82</v>
      </c>
      <c r="G75" t="s">
        <v>11</v>
      </c>
      <c r="H75" t="s">
        <v>16</v>
      </c>
      <c r="I75" t="s">
        <v>42</v>
      </c>
      <c r="N75" t="s">
        <v>94</v>
      </c>
      <c r="O75">
        <v>2003</v>
      </c>
      <c r="P75" t="str">
        <f t="shared" si="3"/>
        <v>Sep</v>
      </c>
      <c r="Q75">
        <v>15</v>
      </c>
      <c r="R75">
        <v>0</v>
      </c>
      <c r="S75" s="18">
        <v>1242.26</v>
      </c>
      <c r="T75" t="s">
        <v>11</v>
      </c>
      <c r="U75" t="s">
        <v>16</v>
      </c>
      <c r="V75" t="s">
        <v>42</v>
      </c>
      <c r="W75" s="16">
        <f t="shared" si="4"/>
        <v>37879</v>
      </c>
      <c r="X75">
        <f t="shared" si="5"/>
        <v>19</v>
      </c>
    </row>
    <row r="76" spans="1:24" x14ac:dyDescent="0.3">
      <c r="A76" t="s">
        <v>96</v>
      </c>
      <c r="B76">
        <v>2003</v>
      </c>
      <c r="C76" t="s">
        <v>20</v>
      </c>
      <c r="D76">
        <v>15</v>
      </c>
      <c r="E76">
        <v>0</v>
      </c>
      <c r="F76">
        <v>1252.4100000000001</v>
      </c>
      <c r="G76" t="s">
        <v>11</v>
      </c>
      <c r="H76" t="s">
        <v>12</v>
      </c>
      <c r="I76" t="s">
        <v>42</v>
      </c>
      <c r="N76" t="s">
        <v>95</v>
      </c>
      <c r="O76">
        <v>2003</v>
      </c>
      <c r="P76" t="str">
        <f t="shared" si="3"/>
        <v>Sep</v>
      </c>
      <c r="Q76">
        <v>8</v>
      </c>
      <c r="R76">
        <v>0</v>
      </c>
      <c r="S76" s="18">
        <v>1242.82</v>
      </c>
      <c r="T76" t="s">
        <v>11</v>
      </c>
      <c r="U76" t="s">
        <v>16</v>
      </c>
      <c r="V76" t="s">
        <v>42</v>
      </c>
      <c r="W76" s="16">
        <f t="shared" si="4"/>
        <v>37872</v>
      </c>
      <c r="X76">
        <f t="shared" si="5"/>
        <v>19</v>
      </c>
    </row>
    <row r="77" spans="1:24" x14ac:dyDescent="0.3">
      <c r="A77" t="s">
        <v>97</v>
      </c>
      <c r="B77">
        <v>1997</v>
      </c>
      <c r="C77" t="s">
        <v>15</v>
      </c>
      <c r="D77">
        <v>4</v>
      </c>
      <c r="E77">
        <v>0</v>
      </c>
      <c r="F77">
        <v>1253</v>
      </c>
      <c r="G77" t="s">
        <v>11</v>
      </c>
      <c r="H77" t="s">
        <v>11</v>
      </c>
      <c r="I77" t="s">
        <v>13</v>
      </c>
      <c r="N77" t="s">
        <v>96</v>
      </c>
      <c r="O77">
        <v>2003</v>
      </c>
      <c r="P77" t="str">
        <f t="shared" si="3"/>
        <v>Sep</v>
      </c>
      <c r="Q77">
        <v>15</v>
      </c>
      <c r="R77">
        <v>0</v>
      </c>
      <c r="S77" s="18">
        <v>1252.4100000000001</v>
      </c>
      <c r="T77" t="s">
        <v>11</v>
      </c>
      <c r="U77" t="s">
        <v>12</v>
      </c>
      <c r="V77" t="s">
        <v>42</v>
      </c>
      <c r="W77" s="16">
        <f t="shared" si="4"/>
        <v>37879</v>
      </c>
      <c r="X77">
        <f t="shared" si="5"/>
        <v>19</v>
      </c>
    </row>
    <row r="78" spans="1:24" x14ac:dyDescent="0.3">
      <c r="A78" t="s">
        <v>98</v>
      </c>
      <c r="B78">
        <v>2003</v>
      </c>
      <c r="C78" t="s">
        <v>30</v>
      </c>
      <c r="D78">
        <v>10</v>
      </c>
      <c r="E78">
        <v>0</v>
      </c>
      <c r="F78">
        <v>1253.94</v>
      </c>
      <c r="G78" t="s">
        <v>11</v>
      </c>
      <c r="H78" t="s">
        <v>11</v>
      </c>
      <c r="I78" t="s">
        <v>42</v>
      </c>
      <c r="N78" t="s">
        <v>97</v>
      </c>
      <c r="O78">
        <v>1997</v>
      </c>
      <c r="P78" t="str">
        <f t="shared" si="3"/>
        <v>Nov</v>
      </c>
      <c r="Q78">
        <v>4</v>
      </c>
      <c r="R78">
        <v>0</v>
      </c>
      <c r="S78" s="18">
        <v>1253</v>
      </c>
      <c r="T78" t="s">
        <v>11</v>
      </c>
      <c r="U78" t="s">
        <v>11</v>
      </c>
      <c r="V78" t="s">
        <v>13</v>
      </c>
      <c r="W78" s="16">
        <f t="shared" si="4"/>
        <v>35738</v>
      </c>
      <c r="X78">
        <f t="shared" si="5"/>
        <v>25</v>
      </c>
    </row>
    <row r="79" spans="1:24" x14ac:dyDescent="0.3">
      <c r="A79" t="s">
        <v>99</v>
      </c>
      <c r="B79">
        <v>2003</v>
      </c>
      <c r="C79" t="s">
        <v>37</v>
      </c>
      <c r="D79">
        <v>13</v>
      </c>
      <c r="E79">
        <v>0</v>
      </c>
      <c r="F79">
        <v>1256.3</v>
      </c>
      <c r="G79" t="s">
        <v>11</v>
      </c>
      <c r="H79" t="s">
        <v>12</v>
      </c>
      <c r="I79" t="s">
        <v>42</v>
      </c>
      <c r="N79" t="s">
        <v>98</v>
      </c>
      <c r="O79">
        <v>2003</v>
      </c>
      <c r="P79" t="str">
        <f t="shared" si="3"/>
        <v>Dec</v>
      </c>
      <c r="Q79">
        <v>10</v>
      </c>
      <c r="R79">
        <v>0</v>
      </c>
      <c r="S79" s="18">
        <v>1253.94</v>
      </c>
      <c r="T79" t="s">
        <v>11</v>
      </c>
      <c r="U79" t="s">
        <v>11</v>
      </c>
      <c r="V79" t="s">
        <v>42</v>
      </c>
      <c r="W79" s="16">
        <f t="shared" si="4"/>
        <v>37965</v>
      </c>
      <c r="X79">
        <f t="shared" si="5"/>
        <v>19</v>
      </c>
    </row>
    <row r="80" spans="1:24" x14ac:dyDescent="0.3">
      <c r="A80" t="s">
        <v>100</v>
      </c>
      <c r="B80">
        <v>2003</v>
      </c>
      <c r="C80" t="s">
        <v>37</v>
      </c>
      <c r="D80">
        <v>30</v>
      </c>
      <c r="E80">
        <v>0</v>
      </c>
      <c r="F80">
        <v>1261.44</v>
      </c>
      <c r="G80" t="s">
        <v>11</v>
      </c>
      <c r="H80" t="s">
        <v>12</v>
      </c>
      <c r="I80" t="s">
        <v>42</v>
      </c>
      <c r="N80" t="s">
        <v>99</v>
      </c>
      <c r="O80">
        <v>2003</v>
      </c>
      <c r="P80" t="str">
        <f t="shared" si="3"/>
        <v>Oct</v>
      </c>
      <c r="Q80">
        <v>13</v>
      </c>
      <c r="R80">
        <v>0</v>
      </c>
      <c r="S80" s="18">
        <v>1256.3</v>
      </c>
      <c r="T80" t="s">
        <v>11</v>
      </c>
      <c r="U80" t="s">
        <v>12</v>
      </c>
      <c r="V80" t="s">
        <v>42</v>
      </c>
      <c r="W80" s="16">
        <f t="shared" si="4"/>
        <v>37907</v>
      </c>
      <c r="X80">
        <f t="shared" si="5"/>
        <v>19</v>
      </c>
    </row>
    <row r="81" spans="1:24" x14ac:dyDescent="0.3">
      <c r="A81" t="s">
        <v>101</v>
      </c>
      <c r="B81">
        <v>2003</v>
      </c>
      <c r="C81" t="s">
        <v>35</v>
      </c>
      <c r="D81">
        <v>15</v>
      </c>
      <c r="E81">
        <v>0</v>
      </c>
      <c r="F81">
        <v>1261.8599999999999</v>
      </c>
      <c r="G81" t="s">
        <v>11</v>
      </c>
      <c r="H81" t="s">
        <v>12</v>
      </c>
      <c r="I81" t="s">
        <v>42</v>
      </c>
      <c r="N81" t="s">
        <v>100</v>
      </c>
      <c r="O81">
        <v>2003</v>
      </c>
      <c r="P81" t="str">
        <f t="shared" si="3"/>
        <v>Oct</v>
      </c>
      <c r="Q81">
        <v>30</v>
      </c>
      <c r="R81">
        <v>0</v>
      </c>
      <c r="S81" s="18">
        <v>1261.44</v>
      </c>
      <c r="T81" t="s">
        <v>11</v>
      </c>
      <c r="U81" t="s">
        <v>12</v>
      </c>
      <c r="V81" t="s">
        <v>42</v>
      </c>
      <c r="W81" s="16">
        <f t="shared" si="4"/>
        <v>37924</v>
      </c>
      <c r="X81">
        <f t="shared" si="5"/>
        <v>19</v>
      </c>
    </row>
    <row r="82" spans="1:24" x14ac:dyDescent="0.3">
      <c r="A82" t="s">
        <v>102</v>
      </c>
      <c r="B82">
        <v>2003</v>
      </c>
      <c r="C82" t="s">
        <v>15</v>
      </c>
      <c r="D82">
        <v>21</v>
      </c>
      <c r="E82">
        <v>0</v>
      </c>
      <c r="F82">
        <v>1263.25</v>
      </c>
      <c r="G82" t="s">
        <v>11</v>
      </c>
      <c r="H82" t="s">
        <v>12</v>
      </c>
      <c r="I82" t="s">
        <v>42</v>
      </c>
      <c r="N82" t="s">
        <v>101</v>
      </c>
      <c r="O82">
        <v>2003</v>
      </c>
      <c r="P82" t="str">
        <f t="shared" si="3"/>
        <v>Aug</v>
      </c>
      <c r="Q82">
        <v>15</v>
      </c>
      <c r="R82">
        <v>0</v>
      </c>
      <c r="S82" s="18">
        <v>1261.8599999999999</v>
      </c>
      <c r="T82" t="s">
        <v>11</v>
      </c>
      <c r="U82" t="s">
        <v>12</v>
      </c>
      <c r="V82" t="s">
        <v>42</v>
      </c>
      <c r="W82" s="16">
        <f t="shared" si="4"/>
        <v>37848</v>
      </c>
      <c r="X82">
        <f t="shared" si="5"/>
        <v>19</v>
      </c>
    </row>
    <row r="83" spans="1:24" x14ac:dyDescent="0.3">
      <c r="A83" t="s">
        <v>103</v>
      </c>
      <c r="B83">
        <v>2002</v>
      </c>
      <c r="C83" t="s">
        <v>30</v>
      </c>
      <c r="D83">
        <v>4</v>
      </c>
      <c r="E83">
        <v>0</v>
      </c>
      <c r="F83">
        <v>1267</v>
      </c>
      <c r="G83" t="s">
        <v>11</v>
      </c>
      <c r="H83" t="s">
        <v>16</v>
      </c>
      <c r="I83" t="s">
        <v>13</v>
      </c>
      <c r="N83" t="s">
        <v>102</v>
      </c>
      <c r="O83">
        <v>2003</v>
      </c>
      <c r="P83" t="str">
        <f t="shared" si="3"/>
        <v>Nov</v>
      </c>
      <c r="Q83">
        <v>21</v>
      </c>
      <c r="R83">
        <v>0</v>
      </c>
      <c r="S83" s="18">
        <v>1263.25</v>
      </c>
      <c r="T83" t="s">
        <v>11</v>
      </c>
      <c r="U83" t="s">
        <v>12</v>
      </c>
      <c r="V83" t="s">
        <v>42</v>
      </c>
      <c r="W83" s="16">
        <f t="shared" si="4"/>
        <v>37946</v>
      </c>
      <c r="X83">
        <f t="shared" si="5"/>
        <v>19</v>
      </c>
    </row>
    <row r="84" spans="1:24" x14ac:dyDescent="0.3">
      <c r="A84" t="s">
        <v>104</v>
      </c>
      <c r="B84">
        <v>1997</v>
      </c>
      <c r="C84" t="s">
        <v>37</v>
      </c>
      <c r="D84">
        <v>26</v>
      </c>
      <c r="E84">
        <v>0</v>
      </c>
      <c r="F84">
        <v>1276</v>
      </c>
      <c r="G84" t="s">
        <v>11</v>
      </c>
      <c r="H84" t="s">
        <v>11</v>
      </c>
      <c r="I84" t="s">
        <v>23</v>
      </c>
      <c r="N84" t="s">
        <v>103</v>
      </c>
      <c r="O84">
        <v>2002</v>
      </c>
      <c r="P84" t="str">
        <f t="shared" si="3"/>
        <v>Dec</v>
      </c>
      <c r="Q84">
        <v>4</v>
      </c>
      <c r="R84">
        <v>0</v>
      </c>
      <c r="S84" s="18">
        <v>1267</v>
      </c>
      <c r="T84" t="s">
        <v>11</v>
      </c>
      <c r="U84" t="s">
        <v>16</v>
      </c>
      <c r="V84" t="s">
        <v>13</v>
      </c>
      <c r="W84" s="16">
        <f t="shared" si="4"/>
        <v>37594</v>
      </c>
      <c r="X84">
        <f t="shared" si="5"/>
        <v>20</v>
      </c>
    </row>
    <row r="85" spans="1:24" x14ac:dyDescent="0.3">
      <c r="A85" t="s">
        <v>105</v>
      </c>
      <c r="B85">
        <v>2004</v>
      </c>
      <c r="C85" t="s">
        <v>20</v>
      </c>
      <c r="D85">
        <v>30</v>
      </c>
      <c r="E85">
        <v>0</v>
      </c>
      <c r="F85">
        <v>1283</v>
      </c>
      <c r="G85" t="s">
        <v>11</v>
      </c>
      <c r="H85" t="s">
        <v>16</v>
      </c>
      <c r="I85" t="s">
        <v>13</v>
      </c>
      <c r="N85" t="s">
        <v>104</v>
      </c>
      <c r="O85">
        <v>1997</v>
      </c>
      <c r="P85" t="str">
        <f t="shared" si="3"/>
        <v>Oct</v>
      </c>
      <c r="Q85">
        <v>26</v>
      </c>
      <c r="R85">
        <v>0</v>
      </c>
      <c r="S85" s="18">
        <v>1276</v>
      </c>
      <c r="T85" t="s">
        <v>11</v>
      </c>
      <c r="U85" t="s">
        <v>11</v>
      </c>
      <c r="V85" t="s">
        <v>23</v>
      </c>
      <c r="W85" s="16">
        <f t="shared" si="4"/>
        <v>35729</v>
      </c>
      <c r="X85">
        <f t="shared" si="5"/>
        <v>25</v>
      </c>
    </row>
    <row r="86" spans="1:24" x14ac:dyDescent="0.3">
      <c r="A86" t="s">
        <v>106</v>
      </c>
      <c r="B86">
        <v>2004</v>
      </c>
      <c r="C86" t="s">
        <v>10</v>
      </c>
      <c r="D86">
        <v>28</v>
      </c>
      <c r="E86">
        <v>0</v>
      </c>
      <c r="F86">
        <v>1285</v>
      </c>
      <c r="G86" t="s">
        <v>11</v>
      </c>
      <c r="H86" t="s">
        <v>12</v>
      </c>
      <c r="I86" t="s">
        <v>13</v>
      </c>
      <c r="N86" t="s">
        <v>105</v>
      </c>
      <c r="O86">
        <v>2004</v>
      </c>
      <c r="P86" t="str">
        <f t="shared" si="3"/>
        <v>Sep</v>
      </c>
      <c r="Q86">
        <v>30</v>
      </c>
      <c r="R86">
        <v>0</v>
      </c>
      <c r="S86" s="18">
        <v>1283</v>
      </c>
      <c r="T86" t="s">
        <v>11</v>
      </c>
      <c r="U86" t="s">
        <v>16</v>
      </c>
      <c r="V86" t="s">
        <v>13</v>
      </c>
      <c r="W86" s="16">
        <f t="shared" si="4"/>
        <v>38260</v>
      </c>
      <c r="X86">
        <f t="shared" si="5"/>
        <v>18</v>
      </c>
    </row>
    <row r="87" spans="1:24" x14ac:dyDescent="0.3">
      <c r="A87" t="s">
        <v>107</v>
      </c>
      <c r="B87">
        <v>2000</v>
      </c>
      <c r="C87" t="s">
        <v>18</v>
      </c>
      <c r="D87">
        <v>26</v>
      </c>
      <c r="E87">
        <v>0</v>
      </c>
      <c r="F87">
        <v>1286</v>
      </c>
      <c r="G87" t="s">
        <v>11</v>
      </c>
      <c r="H87" t="s">
        <v>11</v>
      </c>
      <c r="I87" t="s">
        <v>13</v>
      </c>
      <c r="N87" t="s">
        <v>106</v>
      </c>
      <c r="O87">
        <v>2004</v>
      </c>
      <c r="P87" t="str">
        <f t="shared" si="3"/>
        <v>Jul</v>
      </c>
      <c r="Q87">
        <v>28</v>
      </c>
      <c r="R87">
        <v>0</v>
      </c>
      <c r="S87" s="18">
        <v>1285</v>
      </c>
      <c r="T87" t="s">
        <v>11</v>
      </c>
      <c r="U87" t="s">
        <v>12</v>
      </c>
      <c r="V87" t="s">
        <v>13</v>
      </c>
      <c r="W87" s="16">
        <f t="shared" si="4"/>
        <v>38196</v>
      </c>
      <c r="X87">
        <f t="shared" si="5"/>
        <v>18</v>
      </c>
    </row>
    <row r="88" spans="1:24" x14ac:dyDescent="0.3">
      <c r="A88" t="s">
        <v>108</v>
      </c>
      <c r="B88">
        <v>1998</v>
      </c>
      <c r="C88" t="s">
        <v>18</v>
      </c>
      <c r="D88">
        <v>4</v>
      </c>
      <c r="E88">
        <v>0</v>
      </c>
      <c r="F88">
        <v>1290.93</v>
      </c>
      <c r="G88" t="s">
        <v>11</v>
      </c>
      <c r="H88" t="s">
        <v>11</v>
      </c>
      <c r="I88" t="s">
        <v>13</v>
      </c>
      <c r="N88" t="s">
        <v>107</v>
      </c>
      <c r="O88">
        <v>2000</v>
      </c>
      <c r="P88" t="str">
        <f t="shared" si="3"/>
        <v>Jun</v>
      </c>
      <c r="Q88">
        <v>26</v>
      </c>
      <c r="R88">
        <v>0</v>
      </c>
      <c r="S88" s="18">
        <v>1286</v>
      </c>
      <c r="T88" t="s">
        <v>11</v>
      </c>
      <c r="U88" t="s">
        <v>11</v>
      </c>
      <c r="V88" t="s">
        <v>13</v>
      </c>
      <c r="W88" s="16">
        <f t="shared" si="4"/>
        <v>36703</v>
      </c>
      <c r="X88">
        <f t="shared" si="5"/>
        <v>22</v>
      </c>
    </row>
    <row r="89" spans="1:24" x14ac:dyDescent="0.3">
      <c r="A89" t="s">
        <v>109</v>
      </c>
      <c r="B89">
        <v>2001</v>
      </c>
      <c r="C89" t="s">
        <v>15</v>
      </c>
      <c r="D89">
        <v>29</v>
      </c>
      <c r="E89">
        <v>0</v>
      </c>
      <c r="F89">
        <v>1293</v>
      </c>
      <c r="G89" t="s">
        <v>11</v>
      </c>
      <c r="H89" t="s">
        <v>12</v>
      </c>
      <c r="I89" t="s">
        <v>23</v>
      </c>
      <c r="N89" t="s">
        <v>108</v>
      </c>
      <c r="O89">
        <v>1998</v>
      </c>
      <c r="P89" t="str">
        <f t="shared" si="3"/>
        <v>Jun</v>
      </c>
      <c r="Q89">
        <v>4</v>
      </c>
      <c r="R89">
        <v>0</v>
      </c>
      <c r="S89" s="18">
        <v>1290.93</v>
      </c>
      <c r="T89" t="s">
        <v>11</v>
      </c>
      <c r="U89" t="s">
        <v>11</v>
      </c>
      <c r="V89" t="s">
        <v>13</v>
      </c>
      <c r="W89" s="16">
        <f t="shared" si="4"/>
        <v>35950</v>
      </c>
      <c r="X89">
        <f t="shared" si="5"/>
        <v>25</v>
      </c>
    </row>
    <row r="90" spans="1:24" x14ac:dyDescent="0.3">
      <c r="A90" t="s">
        <v>110</v>
      </c>
      <c r="B90">
        <v>2002</v>
      </c>
      <c r="C90" t="s">
        <v>30</v>
      </c>
      <c r="D90">
        <v>10</v>
      </c>
      <c r="E90">
        <v>0</v>
      </c>
      <c r="F90">
        <v>1304</v>
      </c>
      <c r="G90" t="s">
        <v>11</v>
      </c>
      <c r="H90" t="s">
        <v>11</v>
      </c>
      <c r="I90" t="s">
        <v>23</v>
      </c>
      <c r="N90" t="s">
        <v>109</v>
      </c>
      <c r="O90">
        <v>2001</v>
      </c>
      <c r="P90" t="str">
        <f t="shared" si="3"/>
        <v>Nov</v>
      </c>
      <c r="Q90">
        <v>29</v>
      </c>
      <c r="R90">
        <v>0</v>
      </c>
      <c r="S90" s="18">
        <v>1293</v>
      </c>
      <c r="T90" t="s">
        <v>11</v>
      </c>
      <c r="U90" t="s">
        <v>12</v>
      </c>
      <c r="V90" t="s">
        <v>23</v>
      </c>
      <c r="W90" s="16">
        <f t="shared" si="4"/>
        <v>37224</v>
      </c>
      <c r="X90">
        <f t="shared" si="5"/>
        <v>21</v>
      </c>
    </row>
    <row r="91" spans="1:24" x14ac:dyDescent="0.3">
      <c r="A91" t="s">
        <v>111</v>
      </c>
      <c r="B91">
        <v>1999</v>
      </c>
      <c r="C91" t="s">
        <v>30</v>
      </c>
      <c r="D91">
        <v>2</v>
      </c>
      <c r="E91">
        <v>0</v>
      </c>
      <c r="F91">
        <v>1304</v>
      </c>
      <c r="G91" t="s">
        <v>11</v>
      </c>
      <c r="H91" t="s">
        <v>11</v>
      </c>
      <c r="I91" t="s">
        <v>13</v>
      </c>
      <c r="N91" t="s">
        <v>110</v>
      </c>
      <c r="O91">
        <v>2002</v>
      </c>
      <c r="P91" t="str">
        <f t="shared" si="3"/>
        <v>Dec</v>
      </c>
      <c r="Q91">
        <v>10</v>
      </c>
      <c r="R91">
        <v>0</v>
      </c>
      <c r="S91" s="18">
        <v>1304</v>
      </c>
      <c r="T91" t="s">
        <v>11</v>
      </c>
      <c r="U91" t="s">
        <v>11</v>
      </c>
      <c r="V91" t="s">
        <v>23</v>
      </c>
      <c r="W91" s="16">
        <f t="shared" si="4"/>
        <v>37600</v>
      </c>
      <c r="X91">
        <f t="shared" si="5"/>
        <v>20</v>
      </c>
    </row>
    <row r="92" spans="1:24" x14ac:dyDescent="0.3">
      <c r="A92" t="s">
        <v>112</v>
      </c>
      <c r="B92">
        <v>2002</v>
      </c>
      <c r="C92" t="s">
        <v>37</v>
      </c>
      <c r="D92">
        <v>13</v>
      </c>
      <c r="E92">
        <v>0</v>
      </c>
      <c r="F92">
        <v>1315</v>
      </c>
      <c r="G92" t="s">
        <v>11</v>
      </c>
      <c r="H92" t="s">
        <v>11</v>
      </c>
      <c r="I92" t="s">
        <v>13</v>
      </c>
      <c r="N92" t="s">
        <v>111</v>
      </c>
      <c r="O92">
        <v>1999</v>
      </c>
      <c r="P92" t="str">
        <f t="shared" si="3"/>
        <v>Dec</v>
      </c>
      <c r="Q92">
        <v>2</v>
      </c>
      <c r="R92">
        <v>0</v>
      </c>
      <c r="S92" s="18">
        <v>1304</v>
      </c>
      <c r="T92" t="s">
        <v>11</v>
      </c>
      <c r="U92" t="s">
        <v>11</v>
      </c>
      <c r="V92" t="s">
        <v>13</v>
      </c>
      <c r="W92" s="16">
        <f t="shared" si="4"/>
        <v>36496</v>
      </c>
      <c r="X92">
        <f t="shared" si="5"/>
        <v>23</v>
      </c>
    </row>
    <row r="93" spans="1:24" x14ac:dyDescent="0.3">
      <c r="A93" t="s">
        <v>113</v>
      </c>
      <c r="B93">
        <v>1999</v>
      </c>
      <c r="C93" t="s">
        <v>37</v>
      </c>
      <c r="D93">
        <v>14</v>
      </c>
      <c r="E93">
        <v>0</v>
      </c>
      <c r="F93">
        <v>1329.17</v>
      </c>
      <c r="G93" t="s">
        <v>11</v>
      </c>
      <c r="H93" t="s">
        <v>12</v>
      </c>
      <c r="I93" t="s">
        <v>13</v>
      </c>
      <c r="N93" t="s">
        <v>112</v>
      </c>
      <c r="O93">
        <v>2002</v>
      </c>
      <c r="P93" t="str">
        <f t="shared" si="3"/>
        <v>Oct</v>
      </c>
      <c r="Q93">
        <v>13</v>
      </c>
      <c r="R93">
        <v>0</v>
      </c>
      <c r="S93" s="18">
        <v>1315</v>
      </c>
      <c r="T93" t="s">
        <v>11</v>
      </c>
      <c r="U93" t="s">
        <v>11</v>
      </c>
      <c r="V93" t="s">
        <v>13</v>
      </c>
      <c r="W93" s="16">
        <f t="shared" si="4"/>
        <v>37542</v>
      </c>
      <c r="X93">
        <f t="shared" si="5"/>
        <v>20</v>
      </c>
    </row>
    <row r="94" spans="1:24" x14ac:dyDescent="0.3">
      <c r="A94" t="s">
        <v>114</v>
      </c>
      <c r="B94">
        <v>1998</v>
      </c>
      <c r="C94" t="s">
        <v>10</v>
      </c>
      <c r="D94">
        <v>12</v>
      </c>
      <c r="E94">
        <v>0</v>
      </c>
      <c r="F94">
        <v>1332.61</v>
      </c>
      <c r="G94" t="s">
        <v>11</v>
      </c>
      <c r="H94" t="s">
        <v>12</v>
      </c>
      <c r="I94" t="s">
        <v>13</v>
      </c>
      <c r="N94" t="s">
        <v>113</v>
      </c>
      <c r="O94">
        <v>1999</v>
      </c>
      <c r="P94" t="str">
        <f t="shared" si="3"/>
        <v>Oct</v>
      </c>
      <c r="Q94">
        <v>14</v>
      </c>
      <c r="R94">
        <v>0</v>
      </c>
      <c r="S94" s="18">
        <v>1329.17</v>
      </c>
      <c r="T94" t="s">
        <v>11</v>
      </c>
      <c r="U94" t="s">
        <v>12</v>
      </c>
      <c r="V94" t="s">
        <v>13</v>
      </c>
      <c r="W94" s="16">
        <f t="shared" si="4"/>
        <v>36447</v>
      </c>
      <c r="X94">
        <f t="shared" si="5"/>
        <v>23</v>
      </c>
    </row>
    <row r="95" spans="1:24" x14ac:dyDescent="0.3">
      <c r="A95" t="s">
        <v>115</v>
      </c>
      <c r="B95">
        <v>1995</v>
      </c>
      <c r="C95" t="s">
        <v>10</v>
      </c>
      <c r="D95">
        <v>30</v>
      </c>
      <c r="E95">
        <v>0</v>
      </c>
      <c r="F95">
        <v>1338</v>
      </c>
      <c r="G95" t="s">
        <v>11</v>
      </c>
      <c r="H95" t="s">
        <v>12</v>
      </c>
      <c r="I95" t="s">
        <v>23</v>
      </c>
      <c r="N95" t="s">
        <v>114</v>
      </c>
      <c r="O95">
        <v>1998</v>
      </c>
      <c r="P95" t="str">
        <f t="shared" si="3"/>
        <v>Jul</v>
      </c>
      <c r="Q95">
        <v>12</v>
      </c>
      <c r="R95">
        <v>0</v>
      </c>
      <c r="S95" s="18">
        <v>1332.61</v>
      </c>
      <c r="T95" t="s">
        <v>11</v>
      </c>
      <c r="U95" t="s">
        <v>12</v>
      </c>
      <c r="V95" t="s">
        <v>13</v>
      </c>
      <c r="W95" s="16">
        <f t="shared" si="4"/>
        <v>35988</v>
      </c>
      <c r="X95">
        <f t="shared" si="5"/>
        <v>24</v>
      </c>
    </row>
    <row r="96" spans="1:24" x14ac:dyDescent="0.3">
      <c r="A96" t="s">
        <v>116</v>
      </c>
      <c r="B96">
        <v>1997</v>
      </c>
      <c r="C96" t="s">
        <v>15</v>
      </c>
      <c r="D96">
        <v>7</v>
      </c>
      <c r="E96">
        <v>0</v>
      </c>
      <c r="F96">
        <v>1341.16</v>
      </c>
      <c r="G96" t="s">
        <v>11</v>
      </c>
      <c r="H96" t="s">
        <v>11</v>
      </c>
      <c r="I96" t="s">
        <v>23</v>
      </c>
      <c r="N96" t="s">
        <v>115</v>
      </c>
      <c r="O96">
        <v>1995</v>
      </c>
      <c r="P96" t="str">
        <f t="shared" si="3"/>
        <v>Jul</v>
      </c>
      <c r="Q96">
        <v>30</v>
      </c>
      <c r="R96">
        <v>0</v>
      </c>
      <c r="S96" s="18">
        <v>1338</v>
      </c>
      <c r="T96" t="s">
        <v>11</v>
      </c>
      <c r="U96" t="s">
        <v>12</v>
      </c>
      <c r="V96" t="s">
        <v>23</v>
      </c>
      <c r="W96" s="16">
        <f t="shared" si="4"/>
        <v>34910</v>
      </c>
      <c r="X96">
        <f t="shared" si="5"/>
        <v>27</v>
      </c>
    </row>
    <row r="97" spans="1:24" x14ac:dyDescent="0.3">
      <c r="A97" t="s">
        <v>117</v>
      </c>
      <c r="B97">
        <v>1998</v>
      </c>
      <c r="C97" t="s">
        <v>30</v>
      </c>
      <c r="D97">
        <v>3</v>
      </c>
      <c r="E97">
        <v>0</v>
      </c>
      <c r="F97">
        <v>1359</v>
      </c>
      <c r="G97" t="s">
        <v>11</v>
      </c>
      <c r="H97" t="s">
        <v>16</v>
      </c>
      <c r="I97" t="s">
        <v>13</v>
      </c>
      <c r="N97" t="s">
        <v>116</v>
      </c>
      <c r="O97">
        <v>1997</v>
      </c>
      <c r="P97" t="str">
        <f t="shared" si="3"/>
        <v>Nov</v>
      </c>
      <c r="Q97">
        <v>7</v>
      </c>
      <c r="R97">
        <v>0</v>
      </c>
      <c r="S97" s="18">
        <v>1341.16</v>
      </c>
      <c r="T97" t="s">
        <v>11</v>
      </c>
      <c r="U97" t="s">
        <v>11</v>
      </c>
      <c r="V97" t="s">
        <v>23</v>
      </c>
      <c r="W97" s="16">
        <f t="shared" si="4"/>
        <v>35741</v>
      </c>
      <c r="X97">
        <f t="shared" si="5"/>
        <v>25</v>
      </c>
    </row>
    <row r="98" spans="1:24" x14ac:dyDescent="0.3">
      <c r="A98" t="s">
        <v>118</v>
      </c>
      <c r="B98">
        <v>2002</v>
      </c>
      <c r="C98" t="s">
        <v>35</v>
      </c>
      <c r="D98">
        <v>15</v>
      </c>
      <c r="E98">
        <v>0</v>
      </c>
      <c r="F98">
        <v>1382</v>
      </c>
      <c r="G98" t="s">
        <v>11</v>
      </c>
      <c r="H98" t="s">
        <v>16</v>
      </c>
      <c r="I98" t="s">
        <v>13</v>
      </c>
      <c r="N98" t="s">
        <v>117</v>
      </c>
      <c r="O98">
        <v>1998</v>
      </c>
      <c r="P98" t="str">
        <f t="shared" si="3"/>
        <v>Dec</v>
      </c>
      <c r="Q98">
        <v>3</v>
      </c>
      <c r="R98">
        <v>0</v>
      </c>
      <c r="S98" s="18">
        <v>1359</v>
      </c>
      <c r="T98" t="s">
        <v>11</v>
      </c>
      <c r="U98" t="s">
        <v>16</v>
      </c>
      <c r="V98" t="s">
        <v>13</v>
      </c>
      <c r="W98" s="16">
        <f t="shared" si="4"/>
        <v>36132</v>
      </c>
      <c r="X98">
        <f t="shared" si="5"/>
        <v>24</v>
      </c>
    </row>
    <row r="99" spans="1:24" x14ac:dyDescent="0.3">
      <c r="A99" t="s">
        <v>119</v>
      </c>
      <c r="B99">
        <v>1999</v>
      </c>
      <c r="C99" t="s">
        <v>10</v>
      </c>
      <c r="D99">
        <v>6</v>
      </c>
      <c r="E99">
        <v>0</v>
      </c>
      <c r="F99">
        <v>1389</v>
      </c>
      <c r="G99" t="s">
        <v>11</v>
      </c>
      <c r="H99" t="s">
        <v>11</v>
      </c>
      <c r="I99" t="s">
        <v>13</v>
      </c>
      <c r="N99" t="s">
        <v>118</v>
      </c>
      <c r="O99">
        <v>2002</v>
      </c>
      <c r="P99" t="str">
        <f t="shared" si="3"/>
        <v>Aug</v>
      </c>
      <c r="Q99">
        <v>15</v>
      </c>
      <c r="R99">
        <v>0</v>
      </c>
      <c r="S99" s="18">
        <v>1382</v>
      </c>
      <c r="T99" t="s">
        <v>11</v>
      </c>
      <c r="U99" t="s">
        <v>16</v>
      </c>
      <c r="V99" t="s">
        <v>13</v>
      </c>
      <c r="W99" s="16">
        <f t="shared" si="4"/>
        <v>37483</v>
      </c>
      <c r="X99">
        <f t="shared" si="5"/>
        <v>20</v>
      </c>
    </row>
    <row r="100" spans="1:24" x14ac:dyDescent="0.3">
      <c r="A100" t="s">
        <v>120</v>
      </c>
      <c r="B100">
        <v>2002</v>
      </c>
      <c r="C100" t="s">
        <v>15</v>
      </c>
      <c r="D100">
        <v>14</v>
      </c>
      <c r="E100">
        <v>0</v>
      </c>
      <c r="F100">
        <v>1390</v>
      </c>
      <c r="G100" t="s">
        <v>11</v>
      </c>
      <c r="H100" t="s">
        <v>11</v>
      </c>
      <c r="I100" t="s">
        <v>13</v>
      </c>
      <c r="N100" t="s">
        <v>119</v>
      </c>
      <c r="O100">
        <v>1999</v>
      </c>
      <c r="P100" t="str">
        <f t="shared" si="3"/>
        <v>Jul</v>
      </c>
      <c r="Q100">
        <v>6</v>
      </c>
      <c r="R100">
        <v>0</v>
      </c>
      <c r="S100" s="18">
        <v>1389</v>
      </c>
      <c r="T100" t="s">
        <v>11</v>
      </c>
      <c r="U100" t="s">
        <v>11</v>
      </c>
      <c r="V100" t="s">
        <v>13</v>
      </c>
      <c r="W100" s="16">
        <f t="shared" si="4"/>
        <v>36347</v>
      </c>
      <c r="X100">
        <f t="shared" si="5"/>
        <v>23</v>
      </c>
    </row>
    <row r="101" spans="1:24" x14ac:dyDescent="0.3">
      <c r="A101" t="s">
        <v>121</v>
      </c>
      <c r="B101">
        <v>2002</v>
      </c>
      <c r="C101" t="s">
        <v>30</v>
      </c>
      <c r="D101">
        <v>22</v>
      </c>
      <c r="E101">
        <v>0</v>
      </c>
      <c r="F101">
        <v>1391.53</v>
      </c>
      <c r="G101" t="s">
        <v>11</v>
      </c>
      <c r="H101" t="s">
        <v>16</v>
      </c>
      <c r="I101" t="s">
        <v>13</v>
      </c>
      <c r="N101" t="s">
        <v>120</v>
      </c>
      <c r="O101">
        <v>2002</v>
      </c>
      <c r="P101" t="str">
        <f t="shared" si="3"/>
        <v>Nov</v>
      </c>
      <c r="Q101">
        <v>14</v>
      </c>
      <c r="R101">
        <v>0</v>
      </c>
      <c r="S101" s="18">
        <v>1390</v>
      </c>
      <c r="T101" t="s">
        <v>11</v>
      </c>
      <c r="U101" t="s">
        <v>11</v>
      </c>
      <c r="V101" t="s">
        <v>13</v>
      </c>
      <c r="W101" s="16">
        <f t="shared" si="4"/>
        <v>37574</v>
      </c>
      <c r="X101">
        <f t="shared" si="5"/>
        <v>20</v>
      </c>
    </row>
    <row r="102" spans="1:24" x14ac:dyDescent="0.3">
      <c r="A102" t="s">
        <v>122</v>
      </c>
      <c r="B102">
        <v>1998</v>
      </c>
      <c r="C102" t="s">
        <v>20</v>
      </c>
      <c r="D102">
        <v>5</v>
      </c>
      <c r="E102">
        <v>0</v>
      </c>
      <c r="F102">
        <v>1400.44</v>
      </c>
      <c r="G102" t="s">
        <v>11</v>
      </c>
      <c r="H102" t="s">
        <v>11</v>
      </c>
      <c r="I102" t="s">
        <v>13</v>
      </c>
      <c r="N102" t="s">
        <v>121</v>
      </c>
      <c r="O102">
        <v>2002</v>
      </c>
      <c r="P102" t="str">
        <f t="shared" si="3"/>
        <v>Dec</v>
      </c>
      <c r="Q102">
        <v>22</v>
      </c>
      <c r="R102">
        <v>0</v>
      </c>
      <c r="S102" s="18">
        <v>1391.53</v>
      </c>
      <c r="T102" t="s">
        <v>11</v>
      </c>
      <c r="U102" t="s">
        <v>16</v>
      </c>
      <c r="V102" t="s">
        <v>13</v>
      </c>
      <c r="W102" s="16">
        <f t="shared" si="4"/>
        <v>37612</v>
      </c>
      <c r="X102">
        <f t="shared" si="5"/>
        <v>20</v>
      </c>
    </row>
    <row r="103" spans="1:24" x14ac:dyDescent="0.3">
      <c r="A103" t="s">
        <v>123</v>
      </c>
      <c r="B103">
        <v>1997</v>
      </c>
      <c r="C103" t="s">
        <v>37</v>
      </c>
      <c r="D103">
        <v>27</v>
      </c>
      <c r="E103">
        <v>0</v>
      </c>
      <c r="F103">
        <v>1402</v>
      </c>
      <c r="G103" t="s">
        <v>11</v>
      </c>
      <c r="H103" t="s">
        <v>12</v>
      </c>
      <c r="I103" t="s">
        <v>42</v>
      </c>
      <c r="N103" t="s">
        <v>122</v>
      </c>
      <c r="O103">
        <v>1998</v>
      </c>
      <c r="P103" t="str">
        <f t="shared" si="3"/>
        <v>Sep</v>
      </c>
      <c r="Q103">
        <v>5</v>
      </c>
      <c r="R103">
        <v>0</v>
      </c>
      <c r="S103" s="18">
        <v>1400.44</v>
      </c>
      <c r="T103" t="s">
        <v>11</v>
      </c>
      <c r="U103" t="s">
        <v>11</v>
      </c>
      <c r="V103" t="s">
        <v>13</v>
      </c>
      <c r="W103" s="16">
        <f t="shared" si="4"/>
        <v>36043</v>
      </c>
      <c r="X103">
        <f t="shared" si="5"/>
        <v>24</v>
      </c>
    </row>
    <row r="104" spans="1:24" x14ac:dyDescent="0.3">
      <c r="A104" t="s">
        <v>124</v>
      </c>
      <c r="B104">
        <v>1996</v>
      </c>
      <c r="C104" t="s">
        <v>18</v>
      </c>
      <c r="D104">
        <v>23</v>
      </c>
      <c r="E104">
        <v>0</v>
      </c>
      <c r="F104">
        <v>1417</v>
      </c>
      <c r="G104" t="s">
        <v>11</v>
      </c>
      <c r="H104" t="s">
        <v>12</v>
      </c>
      <c r="I104" t="s">
        <v>13</v>
      </c>
      <c r="N104" t="s">
        <v>123</v>
      </c>
      <c r="O104">
        <v>1997</v>
      </c>
      <c r="P104" t="str">
        <f t="shared" si="3"/>
        <v>Oct</v>
      </c>
      <c r="Q104">
        <v>27</v>
      </c>
      <c r="R104">
        <v>0</v>
      </c>
      <c r="S104" s="18">
        <v>1402</v>
      </c>
      <c r="T104" t="s">
        <v>11</v>
      </c>
      <c r="U104" t="s">
        <v>12</v>
      </c>
      <c r="V104" t="s">
        <v>42</v>
      </c>
      <c r="W104" s="16">
        <f t="shared" si="4"/>
        <v>35730</v>
      </c>
      <c r="X104">
        <f t="shared" si="5"/>
        <v>25</v>
      </c>
    </row>
    <row r="105" spans="1:24" x14ac:dyDescent="0.3">
      <c r="A105" t="s">
        <v>125</v>
      </c>
      <c r="B105">
        <v>2001</v>
      </c>
      <c r="C105" t="s">
        <v>35</v>
      </c>
      <c r="D105">
        <v>23</v>
      </c>
      <c r="E105">
        <v>0</v>
      </c>
      <c r="F105">
        <v>1421</v>
      </c>
      <c r="G105" t="s">
        <v>11</v>
      </c>
      <c r="H105" t="s">
        <v>11</v>
      </c>
      <c r="I105" t="s">
        <v>13</v>
      </c>
      <c r="N105" t="s">
        <v>124</v>
      </c>
      <c r="O105">
        <v>1996</v>
      </c>
      <c r="P105" t="str">
        <f t="shared" si="3"/>
        <v>Jun</v>
      </c>
      <c r="Q105">
        <v>23</v>
      </c>
      <c r="R105">
        <v>0</v>
      </c>
      <c r="S105" s="18">
        <v>1417</v>
      </c>
      <c r="T105" t="s">
        <v>11</v>
      </c>
      <c r="U105" t="s">
        <v>12</v>
      </c>
      <c r="V105" t="s">
        <v>13</v>
      </c>
      <c r="W105" s="16">
        <f t="shared" si="4"/>
        <v>35239</v>
      </c>
      <c r="X105">
        <f t="shared" si="5"/>
        <v>26</v>
      </c>
    </row>
    <row r="106" spans="1:24" x14ac:dyDescent="0.3">
      <c r="A106" t="s">
        <v>126</v>
      </c>
      <c r="B106">
        <v>1997</v>
      </c>
      <c r="C106" t="s">
        <v>30</v>
      </c>
      <c r="D106">
        <v>5</v>
      </c>
      <c r="E106">
        <v>0</v>
      </c>
      <c r="F106">
        <v>1422</v>
      </c>
      <c r="G106" t="s">
        <v>11</v>
      </c>
      <c r="H106" t="s">
        <v>11</v>
      </c>
      <c r="I106" t="s">
        <v>13</v>
      </c>
      <c r="N106" t="s">
        <v>125</v>
      </c>
      <c r="O106">
        <v>2001</v>
      </c>
      <c r="P106" t="str">
        <f t="shared" si="3"/>
        <v>Aug</v>
      </c>
      <c r="Q106">
        <v>23</v>
      </c>
      <c r="R106">
        <v>0</v>
      </c>
      <c r="S106" s="18">
        <v>1421</v>
      </c>
      <c r="T106" t="s">
        <v>11</v>
      </c>
      <c r="U106" t="s">
        <v>11</v>
      </c>
      <c r="V106" t="s">
        <v>13</v>
      </c>
      <c r="W106" s="16">
        <f t="shared" si="4"/>
        <v>37126</v>
      </c>
      <c r="X106">
        <f t="shared" si="5"/>
        <v>21</v>
      </c>
    </row>
    <row r="107" spans="1:24" x14ac:dyDescent="0.3">
      <c r="A107" t="s">
        <v>127</v>
      </c>
      <c r="B107">
        <v>2000</v>
      </c>
      <c r="C107" t="s">
        <v>20</v>
      </c>
      <c r="D107">
        <v>1</v>
      </c>
      <c r="E107">
        <v>0</v>
      </c>
      <c r="F107">
        <v>1438</v>
      </c>
      <c r="G107" t="s">
        <v>11</v>
      </c>
      <c r="H107" t="s">
        <v>11</v>
      </c>
      <c r="I107" t="s">
        <v>13</v>
      </c>
      <c r="N107" t="s">
        <v>126</v>
      </c>
      <c r="O107">
        <v>1997</v>
      </c>
      <c r="P107" t="str">
        <f t="shared" si="3"/>
        <v>Dec</v>
      </c>
      <c r="Q107">
        <v>5</v>
      </c>
      <c r="R107">
        <v>0</v>
      </c>
      <c r="S107" s="18">
        <v>1422</v>
      </c>
      <c r="T107" t="s">
        <v>11</v>
      </c>
      <c r="U107" t="s">
        <v>11</v>
      </c>
      <c r="V107" t="s">
        <v>13</v>
      </c>
      <c r="W107" s="16">
        <f t="shared" si="4"/>
        <v>35769</v>
      </c>
      <c r="X107">
        <f t="shared" si="5"/>
        <v>25</v>
      </c>
    </row>
    <row r="108" spans="1:24" x14ac:dyDescent="0.3">
      <c r="A108" t="s">
        <v>128</v>
      </c>
      <c r="B108">
        <v>1997</v>
      </c>
      <c r="C108" t="s">
        <v>18</v>
      </c>
      <c r="D108">
        <v>19</v>
      </c>
      <c r="E108">
        <v>0</v>
      </c>
      <c r="F108">
        <v>1445</v>
      </c>
      <c r="G108" t="s">
        <v>11</v>
      </c>
      <c r="H108" t="s">
        <v>16</v>
      </c>
      <c r="I108" t="s">
        <v>13</v>
      </c>
      <c r="N108" t="s">
        <v>127</v>
      </c>
      <c r="O108">
        <v>2000</v>
      </c>
      <c r="P108" t="str">
        <f t="shared" si="3"/>
        <v>Sep</v>
      </c>
      <c r="Q108">
        <v>1</v>
      </c>
      <c r="R108">
        <v>0</v>
      </c>
      <c r="S108" s="18">
        <v>1438</v>
      </c>
      <c r="T108" t="s">
        <v>11</v>
      </c>
      <c r="U108" t="s">
        <v>11</v>
      </c>
      <c r="V108" t="s">
        <v>13</v>
      </c>
      <c r="W108" s="16">
        <f t="shared" si="4"/>
        <v>36770</v>
      </c>
      <c r="X108">
        <f t="shared" si="5"/>
        <v>22</v>
      </c>
    </row>
    <row r="109" spans="1:24" x14ac:dyDescent="0.3">
      <c r="A109" t="s">
        <v>129</v>
      </c>
      <c r="B109">
        <v>2003</v>
      </c>
      <c r="C109" t="s">
        <v>18</v>
      </c>
      <c r="D109">
        <v>20</v>
      </c>
      <c r="E109">
        <v>0</v>
      </c>
      <c r="F109">
        <v>1467</v>
      </c>
      <c r="G109" t="s">
        <v>11</v>
      </c>
      <c r="H109" t="s">
        <v>11</v>
      </c>
      <c r="I109" t="s">
        <v>13</v>
      </c>
      <c r="N109" t="s">
        <v>128</v>
      </c>
      <c r="O109">
        <v>1997</v>
      </c>
      <c r="P109" t="str">
        <f t="shared" si="3"/>
        <v>Jun</v>
      </c>
      <c r="Q109">
        <v>19</v>
      </c>
      <c r="R109">
        <v>0</v>
      </c>
      <c r="S109" s="18">
        <v>1445</v>
      </c>
      <c r="T109" t="s">
        <v>11</v>
      </c>
      <c r="U109" t="s">
        <v>16</v>
      </c>
      <c r="V109" t="s">
        <v>13</v>
      </c>
      <c r="W109" s="16">
        <f t="shared" si="4"/>
        <v>35600</v>
      </c>
      <c r="X109">
        <f t="shared" si="5"/>
        <v>25</v>
      </c>
    </row>
    <row r="110" spans="1:24" x14ac:dyDescent="0.3">
      <c r="A110" t="s">
        <v>130</v>
      </c>
      <c r="B110">
        <v>1998</v>
      </c>
      <c r="C110" t="s">
        <v>30</v>
      </c>
      <c r="D110">
        <v>7</v>
      </c>
      <c r="E110">
        <v>0</v>
      </c>
      <c r="F110">
        <v>1477</v>
      </c>
      <c r="G110" t="s">
        <v>11</v>
      </c>
      <c r="H110" t="s">
        <v>16</v>
      </c>
      <c r="I110" t="s">
        <v>13</v>
      </c>
      <c r="N110" t="s">
        <v>129</v>
      </c>
      <c r="O110">
        <v>2003</v>
      </c>
      <c r="P110" t="str">
        <f t="shared" si="3"/>
        <v>Jun</v>
      </c>
      <c r="Q110">
        <v>20</v>
      </c>
      <c r="R110">
        <v>0</v>
      </c>
      <c r="S110" s="18">
        <v>1467</v>
      </c>
      <c r="T110" t="s">
        <v>11</v>
      </c>
      <c r="U110" t="s">
        <v>11</v>
      </c>
      <c r="V110" t="s">
        <v>13</v>
      </c>
      <c r="W110" s="16">
        <f t="shared" si="4"/>
        <v>37792</v>
      </c>
      <c r="X110">
        <f t="shared" si="5"/>
        <v>19</v>
      </c>
    </row>
    <row r="111" spans="1:24" x14ac:dyDescent="0.3">
      <c r="A111" t="s">
        <v>131</v>
      </c>
      <c r="B111">
        <v>1997</v>
      </c>
      <c r="C111" t="s">
        <v>18</v>
      </c>
      <c r="D111">
        <v>9</v>
      </c>
      <c r="E111">
        <v>0</v>
      </c>
      <c r="F111">
        <v>1481</v>
      </c>
      <c r="G111" t="s">
        <v>11</v>
      </c>
      <c r="H111" t="s">
        <v>16</v>
      </c>
      <c r="I111" t="s">
        <v>23</v>
      </c>
      <c r="N111" t="s">
        <v>130</v>
      </c>
      <c r="O111">
        <v>1998</v>
      </c>
      <c r="P111" t="str">
        <f t="shared" si="3"/>
        <v>Dec</v>
      </c>
      <c r="Q111">
        <v>7</v>
      </c>
      <c r="R111">
        <v>0</v>
      </c>
      <c r="S111" s="18">
        <v>1477</v>
      </c>
      <c r="T111" t="s">
        <v>11</v>
      </c>
      <c r="U111" t="s">
        <v>16</v>
      </c>
      <c r="V111" t="s">
        <v>13</v>
      </c>
      <c r="W111" s="16">
        <f t="shared" si="4"/>
        <v>36136</v>
      </c>
      <c r="X111">
        <f t="shared" si="5"/>
        <v>24</v>
      </c>
    </row>
    <row r="112" spans="1:24" x14ac:dyDescent="0.3">
      <c r="A112" t="s">
        <v>132</v>
      </c>
      <c r="B112">
        <v>1995</v>
      </c>
      <c r="C112" t="s">
        <v>37</v>
      </c>
      <c r="D112">
        <v>7</v>
      </c>
      <c r="E112">
        <v>0</v>
      </c>
      <c r="F112">
        <v>1493</v>
      </c>
      <c r="G112" t="s">
        <v>11</v>
      </c>
      <c r="H112" t="s">
        <v>12</v>
      </c>
      <c r="I112" t="s">
        <v>13</v>
      </c>
      <c r="N112" t="s">
        <v>131</v>
      </c>
      <c r="O112">
        <v>1997</v>
      </c>
      <c r="P112" t="str">
        <f t="shared" si="3"/>
        <v>Jun</v>
      </c>
      <c r="Q112">
        <v>9</v>
      </c>
      <c r="R112">
        <v>0</v>
      </c>
      <c r="S112" s="18">
        <v>1481</v>
      </c>
      <c r="T112" t="s">
        <v>11</v>
      </c>
      <c r="U112" t="s">
        <v>16</v>
      </c>
      <c r="V112" t="s">
        <v>23</v>
      </c>
      <c r="W112" s="16">
        <f t="shared" si="4"/>
        <v>35590</v>
      </c>
      <c r="X112">
        <f t="shared" si="5"/>
        <v>25</v>
      </c>
    </row>
    <row r="113" spans="1:24" x14ac:dyDescent="0.3">
      <c r="A113" t="s">
        <v>133</v>
      </c>
      <c r="B113">
        <v>1998</v>
      </c>
      <c r="C113" t="s">
        <v>18</v>
      </c>
      <c r="D113">
        <v>19</v>
      </c>
      <c r="E113">
        <v>0</v>
      </c>
      <c r="F113">
        <v>1497</v>
      </c>
      <c r="G113" t="s">
        <v>11</v>
      </c>
      <c r="H113" t="s">
        <v>11</v>
      </c>
      <c r="I113" t="s">
        <v>13</v>
      </c>
      <c r="N113" t="s">
        <v>132</v>
      </c>
      <c r="O113">
        <v>1995</v>
      </c>
      <c r="P113" t="str">
        <f t="shared" si="3"/>
        <v>Oct</v>
      </c>
      <c r="Q113">
        <v>7</v>
      </c>
      <c r="R113">
        <v>0</v>
      </c>
      <c r="S113" s="18">
        <v>1493</v>
      </c>
      <c r="T113" t="s">
        <v>11</v>
      </c>
      <c r="U113" t="s">
        <v>12</v>
      </c>
      <c r="V113" t="s">
        <v>13</v>
      </c>
      <c r="W113" s="16">
        <f t="shared" si="4"/>
        <v>34979</v>
      </c>
      <c r="X113">
        <f t="shared" si="5"/>
        <v>27</v>
      </c>
    </row>
    <row r="114" spans="1:24" x14ac:dyDescent="0.3">
      <c r="A114" t="s">
        <v>134</v>
      </c>
      <c r="B114">
        <v>2001</v>
      </c>
      <c r="C114" t="s">
        <v>35</v>
      </c>
      <c r="D114">
        <v>25</v>
      </c>
      <c r="E114">
        <v>0</v>
      </c>
      <c r="F114">
        <v>1515.34</v>
      </c>
      <c r="G114" t="s">
        <v>11</v>
      </c>
      <c r="H114" t="s">
        <v>12</v>
      </c>
      <c r="I114" t="s">
        <v>13</v>
      </c>
      <c r="N114" t="s">
        <v>133</v>
      </c>
      <c r="O114">
        <v>1998</v>
      </c>
      <c r="P114" t="str">
        <f t="shared" si="3"/>
        <v>Jun</v>
      </c>
      <c r="Q114">
        <v>19</v>
      </c>
      <c r="R114">
        <v>0</v>
      </c>
      <c r="S114" s="18">
        <v>1497</v>
      </c>
      <c r="T114" t="s">
        <v>11</v>
      </c>
      <c r="U114" t="s">
        <v>11</v>
      </c>
      <c r="V114" t="s">
        <v>13</v>
      </c>
      <c r="W114" s="16">
        <f t="shared" si="4"/>
        <v>35965</v>
      </c>
      <c r="X114">
        <f t="shared" si="5"/>
        <v>24</v>
      </c>
    </row>
    <row r="115" spans="1:24" x14ac:dyDescent="0.3">
      <c r="A115" t="s">
        <v>135</v>
      </c>
      <c r="B115">
        <v>2001</v>
      </c>
      <c r="C115" t="s">
        <v>10</v>
      </c>
      <c r="D115">
        <v>7</v>
      </c>
      <c r="E115">
        <v>0</v>
      </c>
      <c r="F115">
        <v>1526.31</v>
      </c>
      <c r="G115" t="s">
        <v>11</v>
      </c>
      <c r="H115" t="s">
        <v>12</v>
      </c>
      <c r="I115" t="s">
        <v>42</v>
      </c>
      <c r="N115" t="s">
        <v>134</v>
      </c>
      <c r="O115">
        <v>2001</v>
      </c>
      <c r="P115" t="str">
        <f t="shared" si="3"/>
        <v>Aug</v>
      </c>
      <c r="Q115">
        <v>25</v>
      </c>
      <c r="R115">
        <v>0</v>
      </c>
      <c r="S115" s="18">
        <v>1515.34</v>
      </c>
      <c r="T115" t="s">
        <v>11</v>
      </c>
      <c r="U115" t="s">
        <v>12</v>
      </c>
      <c r="V115" t="s">
        <v>13</v>
      </c>
      <c r="W115" s="16">
        <f t="shared" si="4"/>
        <v>37128</v>
      </c>
      <c r="X115">
        <f t="shared" si="5"/>
        <v>21</v>
      </c>
    </row>
    <row r="116" spans="1:24" x14ac:dyDescent="0.3">
      <c r="A116" t="s">
        <v>136</v>
      </c>
      <c r="B116">
        <v>2001</v>
      </c>
      <c r="C116" t="s">
        <v>18</v>
      </c>
      <c r="D116">
        <v>2</v>
      </c>
      <c r="E116">
        <v>0</v>
      </c>
      <c r="F116">
        <v>1532.47</v>
      </c>
      <c r="G116" t="s">
        <v>11</v>
      </c>
      <c r="H116" t="s">
        <v>11</v>
      </c>
      <c r="I116" t="s">
        <v>13</v>
      </c>
      <c r="N116" t="s">
        <v>135</v>
      </c>
      <c r="O116">
        <v>2001</v>
      </c>
      <c r="P116" t="str">
        <f t="shared" si="3"/>
        <v>Jul</v>
      </c>
      <c r="Q116">
        <v>7</v>
      </c>
      <c r="R116">
        <v>0</v>
      </c>
      <c r="S116" s="18">
        <v>1526.31</v>
      </c>
      <c r="T116" t="s">
        <v>11</v>
      </c>
      <c r="U116" t="s">
        <v>12</v>
      </c>
      <c r="V116" t="s">
        <v>42</v>
      </c>
      <c r="W116" s="16">
        <f t="shared" si="4"/>
        <v>37079</v>
      </c>
      <c r="X116">
        <f t="shared" si="5"/>
        <v>21</v>
      </c>
    </row>
    <row r="117" spans="1:24" x14ac:dyDescent="0.3">
      <c r="A117" t="s">
        <v>137</v>
      </c>
      <c r="B117">
        <v>2001</v>
      </c>
      <c r="C117" t="s">
        <v>30</v>
      </c>
      <c r="D117">
        <v>5</v>
      </c>
      <c r="E117">
        <v>0</v>
      </c>
      <c r="F117">
        <v>1534.3</v>
      </c>
      <c r="G117" t="s">
        <v>11</v>
      </c>
      <c r="H117" t="s">
        <v>11</v>
      </c>
      <c r="I117" t="s">
        <v>13</v>
      </c>
      <c r="N117" t="s">
        <v>136</v>
      </c>
      <c r="O117">
        <v>2001</v>
      </c>
      <c r="P117" t="str">
        <f t="shared" si="3"/>
        <v>Jun</v>
      </c>
      <c r="Q117">
        <v>2</v>
      </c>
      <c r="R117">
        <v>0</v>
      </c>
      <c r="S117" s="18">
        <v>1532.47</v>
      </c>
      <c r="T117" t="s">
        <v>11</v>
      </c>
      <c r="U117" t="s">
        <v>11</v>
      </c>
      <c r="V117" t="s">
        <v>13</v>
      </c>
      <c r="W117" s="16">
        <f t="shared" si="4"/>
        <v>37044</v>
      </c>
      <c r="X117">
        <f t="shared" si="5"/>
        <v>22</v>
      </c>
    </row>
    <row r="118" spans="1:24" x14ac:dyDescent="0.3">
      <c r="A118" t="s">
        <v>138</v>
      </c>
      <c r="B118">
        <v>1992</v>
      </c>
      <c r="C118" t="s">
        <v>20</v>
      </c>
      <c r="D118">
        <v>22</v>
      </c>
      <c r="E118">
        <v>0</v>
      </c>
      <c r="F118">
        <v>1566.88</v>
      </c>
      <c r="G118" t="s">
        <v>11</v>
      </c>
      <c r="H118" t="s">
        <v>16</v>
      </c>
      <c r="I118" t="s">
        <v>13</v>
      </c>
      <c r="N118" t="s">
        <v>137</v>
      </c>
      <c r="O118">
        <v>2001</v>
      </c>
      <c r="P118" t="str">
        <f t="shared" si="3"/>
        <v>Dec</v>
      </c>
      <c r="Q118">
        <v>5</v>
      </c>
      <c r="R118">
        <v>0</v>
      </c>
      <c r="S118" s="18">
        <v>1534.3</v>
      </c>
      <c r="T118" t="s">
        <v>11</v>
      </c>
      <c r="U118" t="s">
        <v>11</v>
      </c>
      <c r="V118" t="s">
        <v>13</v>
      </c>
      <c r="W118" s="16">
        <f t="shared" si="4"/>
        <v>37230</v>
      </c>
      <c r="X118">
        <f t="shared" si="5"/>
        <v>21</v>
      </c>
    </row>
    <row r="119" spans="1:24" x14ac:dyDescent="0.3">
      <c r="A119" t="s">
        <v>139</v>
      </c>
      <c r="B119">
        <v>2004</v>
      </c>
      <c r="C119" t="s">
        <v>15</v>
      </c>
      <c r="D119">
        <v>19</v>
      </c>
      <c r="E119">
        <v>0</v>
      </c>
      <c r="F119">
        <v>1607.51</v>
      </c>
      <c r="G119" t="s">
        <v>11</v>
      </c>
      <c r="H119" t="s">
        <v>12</v>
      </c>
      <c r="I119" t="s">
        <v>13</v>
      </c>
      <c r="N119" t="s">
        <v>138</v>
      </c>
      <c r="O119">
        <v>1992</v>
      </c>
      <c r="P119" t="str">
        <f t="shared" si="3"/>
        <v>Sep</v>
      </c>
      <c r="Q119">
        <v>22</v>
      </c>
      <c r="R119">
        <v>0</v>
      </c>
      <c r="S119" s="18">
        <v>1566.88</v>
      </c>
      <c r="T119" t="s">
        <v>11</v>
      </c>
      <c r="U119" t="s">
        <v>16</v>
      </c>
      <c r="V119" t="s">
        <v>13</v>
      </c>
      <c r="W119" s="16">
        <f t="shared" si="4"/>
        <v>33869</v>
      </c>
      <c r="X119">
        <f t="shared" si="5"/>
        <v>30</v>
      </c>
    </row>
    <row r="120" spans="1:24" x14ac:dyDescent="0.3">
      <c r="A120" t="s">
        <v>140</v>
      </c>
      <c r="B120">
        <v>2004</v>
      </c>
      <c r="C120" t="s">
        <v>10</v>
      </c>
      <c r="D120">
        <v>22</v>
      </c>
      <c r="E120">
        <v>0</v>
      </c>
      <c r="F120">
        <v>1615.77</v>
      </c>
      <c r="G120" t="s">
        <v>11</v>
      </c>
      <c r="H120" t="s">
        <v>16</v>
      </c>
      <c r="I120" t="s">
        <v>13</v>
      </c>
      <c r="N120" t="s">
        <v>139</v>
      </c>
      <c r="O120">
        <v>2004</v>
      </c>
      <c r="P120" t="str">
        <f t="shared" si="3"/>
        <v>Nov</v>
      </c>
      <c r="Q120">
        <v>19</v>
      </c>
      <c r="R120">
        <v>0</v>
      </c>
      <c r="S120" s="18">
        <v>1607.51</v>
      </c>
      <c r="T120" t="s">
        <v>11</v>
      </c>
      <c r="U120" t="s">
        <v>12</v>
      </c>
      <c r="V120" t="s">
        <v>13</v>
      </c>
      <c r="W120" s="16">
        <f t="shared" si="4"/>
        <v>38310</v>
      </c>
      <c r="X120">
        <f t="shared" si="5"/>
        <v>18</v>
      </c>
    </row>
    <row r="121" spans="1:24" x14ac:dyDescent="0.3">
      <c r="A121" t="s">
        <v>141</v>
      </c>
      <c r="B121">
        <v>1995</v>
      </c>
      <c r="C121" t="s">
        <v>35</v>
      </c>
      <c r="D121">
        <v>5</v>
      </c>
      <c r="E121">
        <v>0</v>
      </c>
      <c r="F121">
        <v>1617.16</v>
      </c>
      <c r="G121" t="s">
        <v>11</v>
      </c>
      <c r="H121" t="s">
        <v>16</v>
      </c>
      <c r="I121" t="s">
        <v>13</v>
      </c>
      <c r="N121" t="s">
        <v>140</v>
      </c>
      <c r="O121">
        <v>2004</v>
      </c>
      <c r="P121" t="str">
        <f t="shared" si="3"/>
        <v>Jul</v>
      </c>
      <c r="Q121">
        <v>22</v>
      </c>
      <c r="R121">
        <v>0</v>
      </c>
      <c r="S121" s="18">
        <v>1615.77</v>
      </c>
      <c r="T121" t="s">
        <v>11</v>
      </c>
      <c r="U121" t="s">
        <v>16</v>
      </c>
      <c r="V121" t="s">
        <v>13</v>
      </c>
      <c r="W121" s="16">
        <f t="shared" si="4"/>
        <v>38190</v>
      </c>
      <c r="X121">
        <f t="shared" si="5"/>
        <v>18</v>
      </c>
    </row>
    <row r="122" spans="1:24" x14ac:dyDescent="0.3">
      <c r="A122" t="s">
        <v>142</v>
      </c>
      <c r="B122">
        <v>2003</v>
      </c>
      <c r="C122" t="s">
        <v>20</v>
      </c>
      <c r="D122">
        <v>14</v>
      </c>
      <c r="E122">
        <v>0</v>
      </c>
      <c r="F122">
        <v>1621.34</v>
      </c>
      <c r="G122" t="s">
        <v>11</v>
      </c>
      <c r="H122" t="s">
        <v>11</v>
      </c>
      <c r="I122" t="s">
        <v>23</v>
      </c>
      <c r="N122" t="s">
        <v>141</v>
      </c>
      <c r="O122">
        <v>1995</v>
      </c>
      <c r="P122" t="str">
        <f t="shared" si="3"/>
        <v>Aug</v>
      </c>
      <c r="Q122">
        <v>5</v>
      </c>
      <c r="R122">
        <v>0</v>
      </c>
      <c r="S122" s="18">
        <v>1617.16</v>
      </c>
      <c r="T122" t="s">
        <v>11</v>
      </c>
      <c r="U122" t="s">
        <v>16</v>
      </c>
      <c r="V122" t="s">
        <v>13</v>
      </c>
      <c r="W122" s="16">
        <f t="shared" si="4"/>
        <v>34916</v>
      </c>
      <c r="X122">
        <f t="shared" si="5"/>
        <v>27</v>
      </c>
    </row>
    <row r="123" spans="1:24" x14ac:dyDescent="0.3">
      <c r="A123" t="s">
        <v>143</v>
      </c>
      <c r="B123">
        <v>2004</v>
      </c>
      <c r="C123" t="s">
        <v>35</v>
      </c>
      <c r="D123">
        <v>21</v>
      </c>
      <c r="E123">
        <v>0</v>
      </c>
      <c r="F123">
        <v>1621.88</v>
      </c>
      <c r="G123" t="s">
        <v>11</v>
      </c>
      <c r="H123" t="s">
        <v>11</v>
      </c>
      <c r="I123" t="s">
        <v>13</v>
      </c>
      <c r="N123" t="s">
        <v>142</v>
      </c>
      <c r="O123">
        <v>2003</v>
      </c>
      <c r="P123" t="str">
        <f t="shared" si="3"/>
        <v>Sep</v>
      </c>
      <c r="Q123">
        <v>14</v>
      </c>
      <c r="R123">
        <v>0</v>
      </c>
      <c r="S123" s="18">
        <v>1621.34</v>
      </c>
      <c r="T123" t="s">
        <v>11</v>
      </c>
      <c r="U123" t="s">
        <v>11</v>
      </c>
      <c r="V123" t="s">
        <v>23</v>
      </c>
      <c r="W123" s="16">
        <f t="shared" si="4"/>
        <v>37878</v>
      </c>
      <c r="X123">
        <f t="shared" si="5"/>
        <v>19</v>
      </c>
    </row>
    <row r="124" spans="1:24" x14ac:dyDescent="0.3">
      <c r="A124" t="s">
        <v>144</v>
      </c>
      <c r="B124">
        <v>2004</v>
      </c>
      <c r="C124" t="s">
        <v>10</v>
      </c>
      <c r="D124">
        <v>25</v>
      </c>
      <c r="E124">
        <v>0</v>
      </c>
      <c r="F124">
        <v>1622.19</v>
      </c>
      <c r="G124" t="s">
        <v>11</v>
      </c>
      <c r="H124" t="s">
        <v>16</v>
      </c>
      <c r="I124" t="s">
        <v>13</v>
      </c>
      <c r="N124" t="s">
        <v>143</v>
      </c>
      <c r="O124">
        <v>2004</v>
      </c>
      <c r="P124" t="str">
        <f t="shared" si="3"/>
        <v>Aug</v>
      </c>
      <c r="Q124">
        <v>21</v>
      </c>
      <c r="R124">
        <v>0</v>
      </c>
      <c r="S124" s="18">
        <v>1621.88</v>
      </c>
      <c r="T124" t="s">
        <v>11</v>
      </c>
      <c r="U124" t="s">
        <v>11</v>
      </c>
      <c r="V124" t="s">
        <v>13</v>
      </c>
      <c r="W124" s="16">
        <f t="shared" si="4"/>
        <v>38220</v>
      </c>
      <c r="X124">
        <f t="shared" si="5"/>
        <v>18</v>
      </c>
    </row>
    <row r="125" spans="1:24" x14ac:dyDescent="0.3">
      <c r="A125" t="s">
        <v>145</v>
      </c>
      <c r="B125">
        <v>2003</v>
      </c>
      <c r="C125" t="s">
        <v>20</v>
      </c>
      <c r="D125">
        <v>9</v>
      </c>
      <c r="E125">
        <v>0</v>
      </c>
      <c r="F125">
        <v>1625.43</v>
      </c>
      <c r="G125" t="s">
        <v>11</v>
      </c>
      <c r="H125" t="s">
        <v>12</v>
      </c>
      <c r="I125" t="s">
        <v>23</v>
      </c>
      <c r="N125" t="s">
        <v>144</v>
      </c>
      <c r="O125">
        <v>2004</v>
      </c>
      <c r="P125" t="str">
        <f t="shared" si="3"/>
        <v>Jul</v>
      </c>
      <c r="Q125">
        <v>25</v>
      </c>
      <c r="R125">
        <v>0</v>
      </c>
      <c r="S125" s="18">
        <v>1622.19</v>
      </c>
      <c r="T125" t="s">
        <v>11</v>
      </c>
      <c r="U125" t="s">
        <v>16</v>
      </c>
      <c r="V125" t="s">
        <v>13</v>
      </c>
      <c r="W125" s="16">
        <f t="shared" si="4"/>
        <v>38193</v>
      </c>
      <c r="X125">
        <f t="shared" si="5"/>
        <v>18</v>
      </c>
    </row>
    <row r="126" spans="1:24" x14ac:dyDescent="0.3">
      <c r="A126" t="s">
        <v>146</v>
      </c>
      <c r="B126">
        <v>2003</v>
      </c>
      <c r="C126" t="s">
        <v>30</v>
      </c>
      <c r="D126">
        <v>4</v>
      </c>
      <c r="E126">
        <v>0</v>
      </c>
      <c r="F126">
        <v>1627.28</v>
      </c>
      <c r="G126" t="s">
        <v>11</v>
      </c>
      <c r="H126" t="s">
        <v>11</v>
      </c>
      <c r="I126" t="s">
        <v>23</v>
      </c>
      <c r="N126" t="s">
        <v>145</v>
      </c>
      <c r="O126">
        <v>2003</v>
      </c>
      <c r="P126" t="str">
        <f t="shared" si="3"/>
        <v>Sep</v>
      </c>
      <c r="Q126">
        <v>9</v>
      </c>
      <c r="R126">
        <v>0</v>
      </c>
      <c r="S126" s="18">
        <v>1625.43</v>
      </c>
      <c r="T126" t="s">
        <v>11</v>
      </c>
      <c r="U126" t="s">
        <v>12</v>
      </c>
      <c r="V126" t="s">
        <v>23</v>
      </c>
      <c r="W126" s="16">
        <f t="shared" si="4"/>
        <v>37873</v>
      </c>
      <c r="X126">
        <f t="shared" si="5"/>
        <v>19</v>
      </c>
    </row>
    <row r="127" spans="1:24" x14ac:dyDescent="0.3">
      <c r="A127" t="s">
        <v>147</v>
      </c>
      <c r="B127">
        <v>2003</v>
      </c>
      <c r="C127" t="s">
        <v>10</v>
      </c>
      <c r="D127">
        <v>17</v>
      </c>
      <c r="E127">
        <v>0</v>
      </c>
      <c r="F127">
        <v>1628.47</v>
      </c>
      <c r="G127" t="s">
        <v>11</v>
      </c>
      <c r="H127" t="s">
        <v>16</v>
      </c>
      <c r="I127" t="s">
        <v>23</v>
      </c>
      <c r="N127" t="s">
        <v>146</v>
      </c>
      <c r="O127">
        <v>2003</v>
      </c>
      <c r="P127" t="str">
        <f t="shared" si="3"/>
        <v>Dec</v>
      </c>
      <c r="Q127">
        <v>4</v>
      </c>
      <c r="R127">
        <v>0</v>
      </c>
      <c r="S127" s="18">
        <v>1627.28</v>
      </c>
      <c r="T127" t="s">
        <v>11</v>
      </c>
      <c r="U127" t="s">
        <v>11</v>
      </c>
      <c r="V127" t="s">
        <v>23</v>
      </c>
      <c r="W127" s="16">
        <f t="shared" si="4"/>
        <v>37959</v>
      </c>
      <c r="X127">
        <f t="shared" si="5"/>
        <v>19</v>
      </c>
    </row>
    <row r="128" spans="1:24" x14ac:dyDescent="0.3">
      <c r="A128" t="s">
        <v>148</v>
      </c>
      <c r="B128">
        <v>2004</v>
      </c>
      <c r="C128" t="s">
        <v>37</v>
      </c>
      <c r="D128">
        <v>4</v>
      </c>
      <c r="E128">
        <v>0</v>
      </c>
      <c r="F128">
        <v>1629.83</v>
      </c>
      <c r="G128" t="s">
        <v>11</v>
      </c>
      <c r="H128" t="s">
        <v>11</v>
      </c>
      <c r="I128" t="s">
        <v>13</v>
      </c>
      <c r="N128" t="s">
        <v>147</v>
      </c>
      <c r="O128">
        <v>2003</v>
      </c>
      <c r="P128" t="str">
        <f t="shared" si="3"/>
        <v>Jul</v>
      </c>
      <c r="Q128">
        <v>17</v>
      </c>
      <c r="R128">
        <v>0</v>
      </c>
      <c r="S128" s="18">
        <v>1628.47</v>
      </c>
      <c r="T128" t="s">
        <v>11</v>
      </c>
      <c r="U128" t="s">
        <v>16</v>
      </c>
      <c r="V128" t="s">
        <v>23</v>
      </c>
      <c r="W128" s="16">
        <f t="shared" si="4"/>
        <v>37819</v>
      </c>
      <c r="X128">
        <f t="shared" si="5"/>
        <v>19</v>
      </c>
    </row>
    <row r="129" spans="1:24" x14ac:dyDescent="0.3">
      <c r="A129" t="s">
        <v>149</v>
      </c>
      <c r="B129">
        <v>2004</v>
      </c>
      <c r="C129" t="s">
        <v>30</v>
      </c>
      <c r="D129">
        <v>5</v>
      </c>
      <c r="E129">
        <v>0</v>
      </c>
      <c r="F129">
        <v>1631.67</v>
      </c>
      <c r="G129" t="s">
        <v>11</v>
      </c>
      <c r="H129" t="s">
        <v>12</v>
      </c>
      <c r="I129" t="s">
        <v>13</v>
      </c>
      <c r="N129" t="s">
        <v>148</v>
      </c>
      <c r="O129">
        <v>2004</v>
      </c>
      <c r="P129" t="str">
        <f t="shared" si="3"/>
        <v>Oct</v>
      </c>
      <c r="Q129">
        <v>4</v>
      </c>
      <c r="R129">
        <v>0</v>
      </c>
      <c r="S129" s="18">
        <v>1629.83</v>
      </c>
      <c r="T129" t="s">
        <v>11</v>
      </c>
      <c r="U129" t="s">
        <v>11</v>
      </c>
      <c r="V129" t="s">
        <v>13</v>
      </c>
      <c r="W129" s="16">
        <f t="shared" si="4"/>
        <v>38264</v>
      </c>
      <c r="X129">
        <f t="shared" si="5"/>
        <v>18</v>
      </c>
    </row>
    <row r="130" spans="1:24" x14ac:dyDescent="0.3">
      <c r="A130" t="s">
        <v>150</v>
      </c>
      <c r="B130">
        <v>2004</v>
      </c>
      <c r="C130" t="s">
        <v>10</v>
      </c>
      <c r="D130">
        <v>9</v>
      </c>
      <c r="E130">
        <v>0</v>
      </c>
      <c r="F130">
        <v>1631.82</v>
      </c>
      <c r="G130" t="s">
        <v>11</v>
      </c>
      <c r="H130" t="s">
        <v>16</v>
      </c>
      <c r="I130" t="s">
        <v>13</v>
      </c>
      <c r="N130" t="s">
        <v>149</v>
      </c>
      <c r="O130">
        <v>2004</v>
      </c>
      <c r="P130" t="str">
        <f t="shared" si="3"/>
        <v>Dec</v>
      </c>
      <c r="Q130">
        <v>5</v>
      </c>
      <c r="R130">
        <v>0</v>
      </c>
      <c r="S130" s="18">
        <v>1631.67</v>
      </c>
      <c r="T130" t="s">
        <v>11</v>
      </c>
      <c r="U130" t="s">
        <v>12</v>
      </c>
      <c r="V130" t="s">
        <v>13</v>
      </c>
      <c r="W130" s="16">
        <f t="shared" si="4"/>
        <v>38326</v>
      </c>
      <c r="X130">
        <f t="shared" si="5"/>
        <v>18</v>
      </c>
    </row>
    <row r="131" spans="1:24" x14ac:dyDescent="0.3">
      <c r="A131" t="s">
        <v>151</v>
      </c>
      <c r="B131">
        <v>2003</v>
      </c>
      <c r="C131" t="s">
        <v>37</v>
      </c>
      <c r="D131">
        <v>3</v>
      </c>
      <c r="E131">
        <v>0</v>
      </c>
      <c r="F131">
        <v>1632.04</v>
      </c>
      <c r="G131" t="s">
        <v>11</v>
      </c>
      <c r="H131" t="s">
        <v>11</v>
      </c>
      <c r="I131" t="s">
        <v>23</v>
      </c>
      <c r="N131" t="s">
        <v>150</v>
      </c>
      <c r="O131">
        <v>2004</v>
      </c>
      <c r="P131" t="str">
        <f t="shared" ref="P131:P194" si="6">IF(C130="?","Sep",C130)</f>
        <v>Jul</v>
      </c>
      <c r="Q131">
        <v>9</v>
      </c>
      <c r="R131">
        <v>0</v>
      </c>
      <c r="S131" s="18">
        <v>1631.82</v>
      </c>
      <c r="T131" t="s">
        <v>11</v>
      </c>
      <c r="U131" t="s">
        <v>16</v>
      </c>
      <c r="V131" t="s">
        <v>13</v>
      </c>
      <c r="W131" s="16">
        <f t="shared" si="4"/>
        <v>38177</v>
      </c>
      <c r="X131">
        <f t="shared" si="5"/>
        <v>18</v>
      </c>
    </row>
    <row r="132" spans="1:24" x14ac:dyDescent="0.3">
      <c r="A132" t="s">
        <v>152</v>
      </c>
      <c r="B132">
        <v>2003</v>
      </c>
      <c r="C132" t="s">
        <v>20</v>
      </c>
      <c r="D132">
        <v>16</v>
      </c>
      <c r="E132">
        <v>0</v>
      </c>
      <c r="F132">
        <v>1632.56</v>
      </c>
      <c r="G132" t="s">
        <v>11</v>
      </c>
      <c r="H132" t="s">
        <v>11</v>
      </c>
      <c r="I132" t="s">
        <v>23</v>
      </c>
      <c r="N132" t="s">
        <v>151</v>
      </c>
      <c r="O132">
        <v>2003</v>
      </c>
      <c r="P132" t="str">
        <f t="shared" si="6"/>
        <v>Oct</v>
      </c>
      <c r="Q132">
        <v>3</v>
      </c>
      <c r="R132">
        <v>0</v>
      </c>
      <c r="S132" s="18">
        <v>1632.04</v>
      </c>
      <c r="T132" t="s">
        <v>11</v>
      </c>
      <c r="U132" t="s">
        <v>11</v>
      </c>
      <c r="V132" t="s">
        <v>23</v>
      </c>
      <c r="W132" s="16">
        <f t="shared" ref="W132:W195" si="7">DATE(O132,MONTH("1-"&amp;P132),Q132)</f>
        <v>37897</v>
      </c>
      <c r="X132">
        <f t="shared" ref="X132:X195" si="8">DATEDIF(W132,"08-06-2023","y")</f>
        <v>19</v>
      </c>
    </row>
    <row r="133" spans="1:24" x14ac:dyDescent="0.3">
      <c r="A133" t="s">
        <v>153</v>
      </c>
      <c r="B133">
        <v>2004</v>
      </c>
      <c r="C133" t="s">
        <v>30</v>
      </c>
      <c r="D133">
        <v>13</v>
      </c>
      <c r="E133">
        <v>0</v>
      </c>
      <c r="F133">
        <v>1633.04</v>
      </c>
      <c r="G133" t="s">
        <v>11</v>
      </c>
      <c r="H133" t="s">
        <v>11</v>
      </c>
      <c r="I133" t="s">
        <v>13</v>
      </c>
      <c r="N133" t="s">
        <v>152</v>
      </c>
      <c r="O133">
        <v>2003</v>
      </c>
      <c r="P133" t="str">
        <f t="shared" si="6"/>
        <v>Sep</v>
      </c>
      <c r="Q133">
        <v>16</v>
      </c>
      <c r="R133">
        <v>0</v>
      </c>
      <c r="S133" s="18">
        <v>1632.56</v>
      </c>
      <c r="T133" t="s">
        <v>11</v>
      </c>
      <c r="U133" t="s">
        <v>11</v>
      </c>
      <c r="V133" t="s">
        <v>23</v>
      </c>
      <c r="W133" s="16">
        <f t="shared" si="7"/>
        <v>37880</v>
      </c>
      <c r="X133">
        <f t="shared" si="8"/>
        <v>19</v>
      </c>
    </row>
    <row r="134" spans="1:24" x14ac:dyDescent="0.3">
      <c r="A134" t="s">
        <v>154</v>
      </c>
      <c r="B134">
        <v>2004</v>
      </c>
      <c r="C134" t="s">
        <v>35</v>
      </c>
      <c r="D134">
        <v>8</v>
      </c>
      <c r="E134">
        <v>0</v>
      </c>
      <c r="F134">
        <v>1633.96</v>
      </c>
      <c r="G134" t="s">
        <v>11</v>
      </c>
      <c r="H134" t="s">
        <v>16</v>
      </c>
      <c r="I134" t="s">
        <v>13</v>
      </c>
      <c r="N134" t="s">
        <v>153</v>
      </c>
      <c r="O134">
        <v>2004</v>
      </c>
      <c r="P134" t="str">
        <f t="shared" si="6"/>
        <v>Dec</v>
      </c>
      <c r="Q134">
        <v>13</v>
      </c>
      <c r="R134">
        <v>0</v>
      </c>
      <c r="S134" s="18">
        <v>1633.04</v>
      </c>
      <c r="T134" t="s">
        <v>11</v>
      </c>
      <c r="U134" t="s">
        <v>11</v>
      </c>
      <c r="V134" t="s">
        <v>13</v>
      </c>
      <c r="W134" s="16">
        <f t="shared" si="7"/>
        <v>38334</v>
      </c>
      <c r="X134">
        <f t="shared" si="8"/>
        <v>18</v>
      </c>
    </row>
    <row r="135" spans="1:24" x14ac:dyDescent="0.3">
      <c r="A135" t="s">
        <v>155</v>
      </c>
      <c r="B135">
        <v>2004</v>
      </c>
      <c r="C135" t="s">
        <v>18</v>
      </c>
      <c r="D135">
        <v>13</v>
      </c>
      <c r="E135">
        <v>0</v>
      </c>
      <c r="F135">
        <v>1634.57</v>
      </c>
      <c r="G135" t="s">
        <v>11</v>
      </c>
      <c r="H135" t="s">
        <v>11</v>
      </c>
      <c r="I135" t="s">
        <v>13</v>
      </c>
      <c r="N135" t="s">
        <v>154</v>
      </c>
      <c r="O135">
        <v>2004</v>
      </c>
      <c r="P135" t="str">
        <f t="shared" si="6"/>
        <v>Aug</v>
      </c>
      <c r="Q135">
        <v>8</v>
      </c>
      <c r="R135">
        <v>0</v>
      </c>
      <c r="S135" s="18">
        <v>1633.96</v>
      </c>
      <c r="T135" t="s">
        <v>11</v>
      </c>
      <c r="U135" t="s">
        <v>16</v>
      </c>
      <c r="V135" t="s">
        <v>13</v>
      </c>
      <c r="W135" s="16">
        <f t="shared" si="7"/>
        <v>38207</v>
      </c>
      <c r="X135">
        <f t="shared" si="8"/>
        <v>18</v>
      </c>
    </row>
    <row r="136" spans="1:24" x14ac:dyDescent="0.3">
      <c r="A136" t="s">
        <v>156</v>
      </c>
      <c r="B136">
        <v>2003</v>
      </c>
      <c r="C136" t="s">
        <v>30</v>
      </c>
      <c r="D136">
        <v>30</v>
      </c>
      <c r="E136">
        <v>0</v>
      </c>
      <c r="F136">
        <v>1635.73</v>
      </c>
      <c r="G136" t="s">
        <v>11</v>
      </c>
      <c r="H136" t="s">
        <v>12</v>
      </c>
      <c r="I136" t="s">
        <v>23</v>
      </c>
      <c r="N136" t="s">
        <v>155</v>
      </c>
      <c r="O136">
        <v>2004</v>
      </c>
      <c r="P136" t="str">
        <f t="shared" si="6"/>
        <v>Jun</v>
      </c>
      <c r="Q136">
        <v>13</v>
      </c>
      <c r="R136">
        <v>0</v>
      </c>
      <c r="S136" s="18">
        <v>1634.57</v>
      </c>
      <c r="T136" t="s">
        <v>11</v>
      </c>
      <c r="U136" t="s">
        <v>11</v>
      </c>
      <c r="V136" t="s">
        <v>13</v>
      </c>
      <c r="W136" s="16">
        <f t="shared" si="7"/>
        <v>38151</v>
      </c>
      <c r="X136">
        <f t="shared" si="8"/>
        <v>18</v>
      </c>
    </row>
    <row r="137" spans="1:24" x14ac:dyDescent="0.3">
      <c r="A137" t="s">
        <v>157</v>
      </c>
      <c r="B137">
        <v>2003</v>
      </c>
      <c r="C137" t="s">
        <v>20</v>
      </c>
      <c r="D137">
        <v>16</v>
      </c>
      <c r="E137">
        <v>0</v>
      </c>
      <c r="F137">
        <v>1639.56</v>
      </c>
      <c r="G137" t="s">
        <v>11</v>
      </c>
      <c r="H137" t="s">
        <v>11</v>
      </c>
      <c r="I137" t="s">
        <v>23</v>
      </c>
      <c r="N137" t="s">
        <v>156</v>
      </c>
      <c r="O137">
        <v>2003</v>
      </c>
      <c r="P137" t="str">
        <f t="shared" si="6"/>
        <v>Dec</v>
      </c>
      <c r="Q137">
        <v>30</v>
      </c>
      <c r="R137">
        <v>0</v>
      </c>
      <c r="S137" s="18">
        <v>1635.73</v>
      </c>
      <c r="T137" t="s">
        <v>11</v>
      </c>
      <c r="U137" t="s">
        <v>12</v>
      </c>
      <c r="V137" t="s">
        <v>23</v>
      </c>
      <c r="W137" s="16">
        <f t="shared" si="7"/>
        <v>37985</v>
      </c>
      <c r="X137">
        <f t="shared" si="8"/>
        <v>19</v>
      </c>
    </row>
    <row r="138" spans="1:24" x14ac:dyDescent="0.3">
      <c r="A138" t="s">
        <v>158</v>
      </c>
      <c r="B138">
        <v>2003</v>
      </c>
      <c r="C138" t="s">
        <v>35</v>
      </c>
      <c r="D138">
        <v>21</v>
      </c>
      <c r="E138">
        <v>0</v>
      </c>
      <c r="F138">
        <v>1639.56</v>
      </c>
      <c r="G138" t="s">
        <v>11</v>
      </c>
      <c r="H138" t="s">
        <v>11</v>
      </c>
      <c r="I138" t="s">
        <v>23</v>
      </c>
      <c r="N138" t="s">
        <v>157</v>
      </c>
      <c r="O138">
        <v>2003</v>
      </c>
      <c r="P138" t="str">
        <f t="shared" si="6"/>
        <v>Sep</v>
      </c>
      <c r="Q138">
        <v>16</v>
      </c>
      <c r="R138">
        <v>0</v>
      </c>
      <c r="S138" s="18">
        <v>1639.56</v>
      </c>
      <c r="T138" t="s">
        <v>11</v>
      </c>
      <c r="U138" t="s">
        <v>11</v>
      </c>
      <c r="V138" t="s">
        <v>23</v>
      </c>
      <c r="W138" s="16">
        <f t="shared" si="7"/>
        <v>37880</v>
      </c>
      <c r="X138">
        <f t="shared" si="8"/>
        <v>19</v>
      </c>
    </row>
    <row r="139" spans="1:24" x14ac:dyDescent="0.3">
      <c r="A139" t="s">
        <v>159</v>
      </c>
      <c r="B139">
        <v>2003</v>
      </c>
      <c r="C139" t="s">
        <v>30</v>
      </c>
      <c r="D139">
        <v>30</v>
      </c>
      <c r="E139">
        <v>0</v>
      </c>
      <c r="F139">
        <v>1646.43</v>
      </c>
      <c r="G139" t="s">
        <v>11</v>
      </c>
      <c r="H139" t="s">
        <v>16</v>
      </c>
      <c r="I139" t="s">
        <v>23</v>
      </c>
      <c r="N139" t="s">
        <v>158</v>
      </c>
      <c r="O139">
        <v>2003</v>
      </c>
      <c r="P139" t="str">
        <f t="shared" si="6"/>
        <v>Aug</v>
      </c>
      <c r="Q139">
        <v>21</v>
      </c>
      <c r="R139">
        <v>0</v>
      </c>
      <c r="S139" s="18">
        <v>1639.56</v>
      </c>
      <c r="T139" t="s">
        <v>11</v>
      </c>
      <c r="U139" t="s">
        <v>11</v>
      </c>
      <c r="V139" t="s">
        <v>23</v>
      </c>
      <c r="W139" s="16">
        <f t="shared" si="7"/>
        <v>37854</v>
      </c>
      <c r="X139">
        <f t="shared" si="8"/>
        <v>19</v>
      </c>
    </row>
    <row r="140" spans="1:24" x14ac:dyDescent="0.3">
      <c r="A140" t="s">
        <v>160</v>
      </c>
      <c r="B140">
        <v>2000</v>
      </c>
      <c r="C140" t="s">
        <v>37</v>
      </c>
      <c r="D140">
        <v>23</v>
      </c>
      <c r="E140">
        <v>0</v>
      </c>
      <c r="F140">
        <v>1665</v>
      </c>
      <c r="G140" t="s">
        <v>11</v>
      </c>
      <c r="H140" t="s">
        <v>11</v>
      </c>
      <c r="I140" t="s">
        <v>13</v>
      </c>
      <c r="N140" t="s">
        <v>159</v>
      </c>
      <c r="O140">
        <v>2003</v>
      </c>
      <c r="P140" t="str">
        <f t="shared" si="6"/>
        <v>Dec</v>
      </c>
      <c r="Q140">
        <v>30</v>
      </c>
      <c r="R140">
        <v>0</v>
      </c>
      <c r="S140" s="18">
        <v>1646.43</v>
      </c>
      <c r="T140" t="s">
        <v>11</v>
      </c>
      <c r="U140" t="s">
        <v>16</v>
      </c>
      <c r="V140" t="s">
        <v>23</v>
      </c>
      <c r="W140" s="16">
        <f t="shared" si="7"/>
        <v>37985</v>
      </c>
      <c r="X140">
        <f t="shared" si="8"/>
        <v>19</v>
      </c>
    </row>
    <row r="141" spans="1:24" x14ac:dyDescent="0.3">
      <c r="A141" t="s">
        <v>161</v>
      </c>
      <c r="B141">
        <v>2000</v>
      </c>
      <c r="C141" t="s">
        <v>18</v>
      </c>
      <c r="D141">
        <v>10</v>
      </c>
      <c r="E141">
        <v>0</v>
      </c>
      <c r="F141">
        <v>1674.63</v>
      </c>
      <c r="G141" t="s">
        <v>11</v>
      </c>
      <c r="H141" t="s">
        <v>11</v>
      </c>
      <c r="I141" t="s">
        <v>13</v>
      </c>
      <c r="N141" t="s">
        <v>160</v>
      </c>
      <c r="O141">
        <v>2000</v>
      </c>
      <c r="P141" t="str">
        <f t="shared" si="6"/>
        <v>Oct</v>
      </c>
      <c r="Q141">
        <v>23</v>
      </c>
      <c r="R141">
        <v>0</v>
      </c>
      <c r="S141" s="18">
        <v>1665</v>
      </c>
      <c r="T141" t="s">
        <v>11</v>
      </c>
      <c r="U141" t="s">
        <v>11</v>
      </c>
      <c r="V141" t="s">
        <v>13</v>
      </c>
      <c r="W141" s="16">
        <f t="shared" si="7"/>
        <v>36822</v>
      </c>
      <c r="X141">
        <f t="shared" si="8"/>
        <v>22</v>
      </c>
    </row>
    <row r="142" spans="1:24" x14ac:dyDescent="0.3">
      <c r="A142" t="s">
        <v>162</v>
      </c>
      <c r="B142">
        <v>2000</v>
      </c>
      <c r="C142" t="s">
        <v>37</v>
      </c>
      <c r="D142">
        <v>21</v>
      </c>
      <c r="E142">
        <v>0</v>
      </c>
      <c r="F142">
        <v>1682.6</v>
      </c>
      <c r="G142" t="s">
        <v>11</v>
      </c>
      <c r="H142" t="s">
        <v>11</v>
      </c>
      <c r="I142" t="s">
        <v>42</v>
      </c>
      <c r="N142" t="s">
        <v>161</v>
      </c>
      <c r="O142">
        <v>2000</v>
      </c>
      <c r="P142" t="str">
        <f t="shared" si="6"/>
        <v>Jun</v>
      </c>
      <c r="Q142">
        <v>10</v>
      </c>
      <c r="R142">
        <v>0</v>
      </c>
      <c r="S142" s="18">
        <v>1674.63</v>
      </c>
      <c r="T142" t="s">
        <v>11</v>
      </c>
      <c r="U142" t="s">
        <v>11</v>
      </c>
      <c r="V142" t="s">
        <v>13</v>
      </c>
      <c r="W142" s="16">
        <f t="shared" si="7"/>
        <v>36687</v>
      </c>
      <c r="X142">
        <f t="shared" si="8"/>
        <v>22</v>
      </c>
    </row>
    <row r="143" spans="1:24" x14ac:dyDescent="0.3">
      <c r="A143" t="s">
        <v>163</v>
      </c>
      <c r="B143">
        <v>2004</v>
      </c>
      <c r="C143" t="s">
        <v>15</v>
      </c>
      <c r="D143">
        <v>17</v>
      </c>
      <c r="E143">
        <v>0</v>
      </c>
      <c r="F143">
        <v>1694.8</v>
      </c>
      <c r="G143" t="s">
        <v>11</v>
      </c>
      <c r="H143" t="s">
        <v>11</v>
      </c>
      <c r="I143" t="s">
        <v>164</v>
      </c>
      <c r="N143" t="s">
        <v>162</v>
      </c>
      <c r="O143">
        <v>2000</v>
      </c>
      <c r="P143" t="str">
        <f t="shared" si="6"/>
        <v>Oct</v>
      </c>
      <c r="Q143">
        <v>21</v>
      </c>
      <c r="R143">
        <v>0</v>
      </c>
      <c r="S143" s="18">
        <v>1682.6</v>
      </c>
      <c r="T143" t="s">
        <v>11</v>
      </c>
      <c r="U143" t="s">
        <v>11</v>
      </c>
      <c r="V143" t="s">
        <v>42</v>
      </c>
      <c r="W143" s="16">
        <f t="shared" si="7"/>
        <v>36820</v>
      </c>
      <c r="X143">
        <f t="shared" si="8"/>
        <v>22</v>
      </c>
    </row>
    <row r="144" spans="1:24" x14ac:dyDescent="0.3">
      <c r="A144" t="s">
        <v>165</v>
      </c>
      <c r="B144">
        <v>2004</v>
      </c>
      <c r="C144" t="s">
        <v>30</v>
      </c>
      <c r="D144">
        <v>10</v>
      </c>
      <c r="E144">
        <v>0</v>
      </c>
      <c r="F144">
        <v>1702.46</v>
      </c>
      <c r="G144" t="s">
        <v>11</v>
      </c>
      <c r="H144" t="s">
        <v>12</v>
      </c>
      <c r="I144" t="s">
        <v>166</v>
      </c>
      <c r="N144" t="s">
        <v>163</v>
      </c>
      <c r="O144">
        <v>2004</v>
      </c>
      <c r="P144" t="str">
        <f t="shared" si="6"/>
        <v>Nov</v>
      </c>
      <c r="Q144">
        <v>17</v>
      </c>
      <c r="R144">
        <v>0</v>
      </c>
      <c r="S144" s="18">
        <v>1694.8</v>
      </c>
      <c r="T144" t="s">
        <v>11</v>
      </c>
      <c r="U144" t="s">
        <v>11</v>
      </c>
      <c r="V144" t="s">
        <v>164</v>
      </c>
      <c r="W144" s="16">
        <f t="shared" si="7"/>
        <v>38308</v>
      </c>
      <c r="X144">
        <f t="shared" si="8"/>
        <v>18</v>
      </c>
    </row>
    <row r="145" spans="1:24" x14ac:dyDescent="0.3">
      <c r="A145" t="s">
        <v>167</v>
      </c>
      <c r="B145">
        <v>2004</v>
      </c>
      <c r="C145" t="s">
        <v>15</v>
      </c>
      <c r="D145">
        <v>7</v>
      </c>
      <c r="E145">
        <v>0</v>
      </c>
      <c r="F145">
        <v>1704.57</v>
      </c>
      <c r="G145" t="s">
        <v>11</v>
      </c>
      <c r="H145" t="s">
        <v>16</v>
      </c>
      <c r="I145" t="s">
        <v>168</v>
      </c>
      <c r="N145" t="s">
        <v>165</v>
      </c>
      <c r="O145">
        <v>2004</v>
      </c>
      <c r="P145" t="str">
        <f t="shared" si="6"/>
        <v>Dec</v>
      </c>
      <c r="Q145">
        <v>10</v>
      </c>
      <c r="R145">
        <v>0</v>
      </c>
      <c r="S145" s="18">
        <v>1702.46</v>
      </c>
      <c r="T145" t="s">
        <v>11</v>
      </c>
      <c r="U145" t="s">
        <v>12</v>
      </c>
      <c r="V145" t="s">
        <v>166</v>
      </c>
      <c r="W145" s="16">
        <f t="shared" si="7"/>
        <v>38331</v>
      </c>
      <c r="X145">
        <f t="shared" si="8"/>
        <v>18</v>
      </c>
    </row>
    <row r="146" spans="1:24" x14ac:dyDescent="0.3">
      <c r="A146" t="s">
        <v>169</v>
      </c>
      <c r="B146">
        <v>2004</v>
      </c>
      <c r="C146" t="s">
        <v>30</v>
      </c>
      <c r="D146">
        <v>14</v>
      </c>
      <c r="E146">
        <v>0</v>
      </c>
      <c r="F146">
        <v>1704.7</v>
      </c>
      <c r="G146" t="s">
        <v>11</v>
      </c>
      <c r="H146" t="s">
        <v>12</v>
      </c>
      <c r="I146" t="s">
        <v>170</v>
      </c>
      <c r="N146" t="s">
        <v>167</v>
      </c>
      <c r="O146">
        <v>2004</v>
      </c>
      <c r="P146" t="str">
        <f t="shared" si="6"/>
        <v>Nov</v>
      </c>
      <c r="Q146">
        <v>7</v>
      </c>
      <c r="R146">
        <v>0</v>
      </c>
      <c r="S146" s="18">
        <v>1704.57</v>
      </c>
      <c r="T146" t="s">
        <v>11</v>
      </c>
      <c r="U146" t="s">
        <v>16</v>
      </c>
      <c r="V146" t="s">
        <v>168</v>
      </c>
      <c r="W146" s="16">
        <f t="shared" si="7"/>
        <v>38298</v>
      </c>
      <c r="X146">
        <f t="shared" si="8"/>
        <v>18</v>
      </c>
    </row>
    <row r="147" spans="1:24" x14ac:dyDescent="0.3">
      <c r="A147" t="s">
        <v>171</v>
      </c>
      <c r="B147">
        <v>2004</v>
      </c>
      <c r="C147" t="s">
        <v>30</v>
      </c>
      <c r="D147">
        <v>6</v>
      </c>
      <c r="E147">
        <v>0</v>
      </c>
      <c r="F147">
        <v>1705.62</v>
      </c>
      <c r="G147" t="s">
        <v>11</v>
      </c>
      <c r="H147" t="s">
        <v>11</v>
      </c>
      <c r="I147" t="s">
        <v>164</v>
      </c>
      <c r="N147" t="s">
        <v>169</v>
      </c>
      <c r="O147">
        <v>2004</v>
      </c>
      <c r="P147" t="str">
        <f t="shared" si="6"/>
        <v>Dec</v>
      </c>
      <c r="Q147">
        <v>14</v>
      </c>
      <c r="R147">
        <v>0</v>
      </c>
      <c r="S147" s="18">
        <v>1704.7</v>
      </c>
      <c r="T147" t="s">
        <v>11</v>
      </c>
      <c r="U147" t="s">
        <v>12</v>
      </c>
      <c r="V147" t="s">
        <v>170</v>
      </c>
      <c r="W147" s="16">
        <f t="shared" si="7"/>
        <v>38335</v>
      </c>
      <c r="X147">
        <f t="shared" si="8"/>
        <v>18</v>
      </c>
    </row>
    <row r="148" spans="1:24" x14ac:dyDescent="0.3">
      <c r="A148" t="s">
        <v>172</v>
      </c>
      <c r="B148">
        <v>2004</v>
      </c>
      <c r="C148" t="s">
        <v>37</v>
      </c>
      <c r="D148">
        <v>17</v>
      </c>
      <c r="E148">
        <v>0</v>
      </c>
      <c r="F148">
        <v>1708</v>
      </c>
      <c r="G148" t="s">
        <v>12</v>
      </c>
      <c r="H148" t="s">
        <v>11</v>
      </c>
      <c r="I148" t="s">
        <v>168</v>
      </c>
      <c r="N148" t="s">
        <v>171</v>
      </c>
      <c r="O148">
        <v>2004</v>
      </c>
      <c r="P148" t="str">
        <f t="shared" si="6"/>
        <v>Dec</v>
      </c>
      <c r="Q148">
        <v>6</v>
      </c>
      <c r="R148">
        <v>0</v>
      </c>
      <c r="S148" s="18">
        <v>1705.62</v>
      </c>
      <c r="T148" t="s">
        <v>11</v>
      </c>
      <c r="U148" t="s">
        <v>11</v>
      </c>
      <c r="V148" t="s">
        <v>164</v>
      </c>
      <c r="W148" s="16">
        <f t="shared" si="7"/>
        <v>38327</v>
      </c>
      <c r="X148">
        <f t="shared" si="8"/>
        <v>18</v>
      </c>
    </row>
    <row r="149" spans="1:24" x14ac:dyDescent="0.3">
      <c r="A149" t="s">
        <v>173</v>
      </c>
      <c r="B149">
        <v>2004</v>
      </c>
      <c r="C149" t="s">
        <v>30</v>
      </c>
      <c r="D149">
        <v>12</v>
      </c>
      <c r="E149">
        <v>0</v>
      </c>
      <c r="F149">
        <v>1708.93</v>
      </c>
      <c r="G149" t="s">
        <v>12</v>
      </c>
      <c r="H149" t="s">
        <v>16</v>
      </c>
      <c r="I149" t="s">
        <v>166</v>
      </c>
      <c r="N149" t="s">
        <v>172</v>
      </c>
      <c r="O149">
        <v>2004</v>
      </c>
      <c r="P149" t="str">
        <f t="shared" si="6"/>
        <v>Oct</v>
      </c>
      <c r="Q149">
        <v>17</v>
      </c>
      <c r="R149">
        <v>0</v>
      </c>
      <c r="S149" s="18">
        <v>1708</v>
      </c>
      <c r="T149" t="s">
        <v>12</v>
      </c>
      <c r="U149" t="s">
        <v>11</v>
      </c>
      <c r="V149" t="s">
        <v>168</v>
      </c>
      <c r="W149" s="16">
        <f t="shared" si="7"/>
        <v>38277</v>
      </c>
      <c r="X149">
        <f t="shared" si="8"/>
        <v>18</v>
      </c>
    </row>
    <row r="150" spans="1:24" x14ac:dyDescent="0.3">
      <c r="A150" t="s">
        <v>174</v>
      </c>
      <c r="B150">
        <v>2004</v>
      </c>
      <c r="C150" t="s">
        <v>20</v>
      </c>
      <c r="D150">
        <v>19</v>
      </c>
      <c r="E150">
        <v>1</v>
      </c>
      <c r="F150">
        <v>1711.03</v>
      </c>
      <c r="G150" t="s">
        <v>12</v>
      </c>
      <c r="H150" t="s">
        <v>12</v>
      </c>
      <c r="I150" t="s">
        <v>13</v>
      </c>
      <c r="N150" t="s">
        <v>173</v>
      </c>
      <c r="O150">
        <v>2004</v>
      </c>
      <c r="P150" t="str">
        <f t="shared" si="6"/>
        <v>Dec</v>
      </c>
      <c r="Q150">
        <v>12</v>
      </c>
      <c r="R150">
        <v>0</v>
      </c>
      <c r="S150" s="18">
        <v>1708.93</v>
      </c>
      <c r="T150" t="s">
        <v>12</v>
      </c>
      <c r="U150" t="s">
        <v>16</v>
      </c>
      <c r="V150" t="s">
        <v>166</v>
      </c>
      <c r="W150" s="16">
        <f t="shared" si="7"/>
        <v>38333</v>
      </c>
      <c r="X150">
        <f t="shared" si="8"/>
        <v>18</v>
      </c>
    </row>
    <row r="151" spans="1:24" x14ac:dyDescent="0.3">
      <c r="A151" t="s">
        <v>175</v>
      </c>
      <c r="B151">
        <v>2004</v>
      </c>
      <c r="C151" t="s">
        <v>20</v>
      </c>
      <c r="D151">
        <v>21</v>
      </c>
      <c r="E151">
        <v>0</v>
      </c>
      <c r="F151">
        <v>1712.23</v>
      </c>
      <c r="G151" t="s">
        <v>12</v>
      </c>
      <c r="H151" t="s">
        <v>16</v>
      </c>
      <c r="I151" t="s">
        <v>168</v>
      </c>
      <c r="N151" t="s">
        <v>174</v>
      </c>
      <c r="O151">
        <v>2004</v>
      </c>
      <c r="P151" t="str">
        <f t="shared" si="6"/>
        <v>Sep</v>
      </c>
      <c r="Q151">
        <v>19</v>
      </c>
      <c r="R151">
        <v>1</v>
      </c>
      <c r="S151" s="18">
        <v>1711.03</v>
      </c>
      <c r="T151" t="s">
        <v>12</v>
      </c>
      <c r="U151" t="s">
        <v>12</v>
      </c>
      <c r="V151" t="s">
        <v>13</v>
      </c>
      <c r="W151" s="16">
        <f t="shared" si="7"/>
        <v>38249</v>
      </c>
      <c r="X151">
        <f t="shared" si="8"/>
        <v>18</v>
      </c>
    </row>
    <row r="152" spans="1:24" x14ac:dyDescent="0.3">
      <c r="A152" t="s">
        <v>176</v>
      </c>
      <c r="B152">
        <v>2004</v>
      </c>
      <c r="C152" t="s">
        <v>18</v>
      </c>
      <c r="D152">
        <v>10</v>
      </c>
      <c r="E152">
        <v>1</v>
      </c>
      <c r="F152">
        <v>1719.44</v>
      </c>
      <c r="G152" t="s">
        <v>12</v>
      </c>
      <c r="H152" t="s">
        <v>12</v>
      </c>
      <c r="I152" t="s">
        <v>13</v>
      </c>
      <c r="N152" t="s">
        <v>175</v>
      </c>
      <c r="O152">
        <v>2004</v>
      </c>
      <c r="P152" t="str">
        <f t="shared" si="6"/>
        <v>Sep</v>
      </c>
      <c r="Q152">
        <v>21</v>
      </c>
      <c r="R152">
        <v>0</v>
      </c>
      <c r="S152" s="18">
        <v>1712.23</v>
      </c>
      <c r="T152" t="s">
        <v>12</v>
      </c>
      <c r="U152" t="s">
        <v>16</v>
      </c>
      <c r="V152" t="s">
        <v>168</v>
      </c>
      <c r="W152" s="16">
        <f t="shared" si="7"/>
        <v>38251</v>
      </c>
      <c r="X152">
        <f t="shared" si="8"/>
        <v>18</v>
      </c>
    </row>
    <row r="153" spans="1:24" x14ac:dyDescent="0.3">
      <c r="A153" t="s">
        <v>177</v>
      </c>
      <c r="B153">
        <v>2004</v>
      </c>
      <c r="C153" t="s">
        <v>20</v>
      </c>
      <c r="D153">
        <v>11</v>
      </c>
      <c r="E153">
        <v>1</v>
      </c>
      <c r="F153">
        <v>1720.35</v>
      </c>
      <c r="G153" t="s">
        <v>12</v>
      </c>
      <c r="H153" t="s">
        <v>12</v>
      </c>
      <c r="I153" t="s">
        <v>13</v>
      </c>
      <c r="N153" t="s">
        <v>176</v>
      </c>
      <c r="O153">
        <v>2004</v>
      </c>
      <c r="P153" t="str">
        <f t="shared" si="6"/>
        <v>Jun</v>
      </c>
      <c r="Q153">
        <v>10</v>
      </c>
      <c r="R153">
        <v>1</v>
      </c>
      <c r="S153" s="18">
        <v>1719.44</v>
      </c>
      <c r="T153" t="s">
        <v>12</v>
      </c>
      <c r="U153" t="s">
        <v>12</v>
      </c>
      <c r="V153" t="s">
        <v>13</v>
      </c>
      <c r="W153" s="16">
        <f t="shared" si="7"/>
        <v>38148</v>
      </c>
      <c r="X153">
        <f t="shared" si="8"/>
        <v>18</v>
      </c>
    </row>
    <row r="154" spans="1:24" x14ac:dyDescent="0.3">
      <c r="A154" t="s">
        <v>178</v>
      </c>
      <c r="B154">
        <v>2004</v>
      </c>
      <c r="C154" t="s">
        <v>37</v>
      </c>
      <c r="D154">
        <v>21</v>
      </c>
      <c r="E154">
        <v>1</v>
      </c>
      <c r="F154">
        <v>1725.55</v>
      </c>
      <c r="G154" t="s">
        <v>12</v>
      </c>
      <c r="H154" t="s">
        <v>11</v>
      </c>
      <c r="I154" t="s">
        <v>13</v>
      </c>
      <c r="N154" t="s">
        <v>177</v>
      </c>
      <c r="O154">
        <v>2004</v>
      </c>
      <c r="P154" t="str">
        <f t="shared" si="6"/>
        <v>Sep</v>
      </c>
      <c r="Q154">
        <v>11</v>
      </c>
      <c r="R154">
        <v>1</v>
      </c>
      <c r="S154" s="18">
        <v>1720.35</v>
      </c>
      <c r="T154" t="s">
        <v>12</v>
      </c>
      <c r="U154" t="s">
        <v>12</v>
      </c>
      <c r="V154" t="s">
        <v>13</v>
      </c>
      <c r="W154" s="16">
        <f t="shared" si="7"/>
        <v>38241</v>
      </c>
      <c r="X154">
        <f t="shared" si="8"/>
        <v>18</v>
      </c>
    </row>
    <row r="155" spans="1:24" x14ac:dyDescent="0.3">
      <c r="A155" t="s">
        <v>179</v>
      </c>
      <c r="B155">
        <v>2004</v>
      </c>
      <c r="C155" t="s">
        <v>20</v>
      </c>
      <c r="D155">
        <v>9</v>
      </c>
      <c r="E155">
        <v>1</v>
      </c>
      <c r="F155">
        <v>1727.54</v>
      </c>
      <c r="G155" t="s">
        <v>12</v>
      </c>
      <c r="H155" t="s">
        <v>16</v>
      </c>
      <c r="I155" t="s">
        <v>13</v>
      </c>
      <c r="N155" t="s">
        <v>178</v>
      </c>
      <c r="O155">
        <v>2004</v>
      </c>
      <c r="P155" t="str">
        <f t="shared" si="6"/>
        <v>Oct</v>
      </c>
      <c r="Q155">
        <v>21</v>
      </c>
      <c r="R155">
        <v>1</v>
      </c>
      <c r="S155" s="18">
        <v>1725.55</v>
      </c>
      <c r="T155" t="s">
        <v>12</v>
      </c>
      <c r="U155" t="s">
        <v>11</v>
      </c>
      <c r="V155" t="s">
        <v>13</v>
      </c>
      <c r="W155" s="16">
        <f t="shared" si="7"/>
        <v>38281</v>
      </c>
      <c r="X155">
        <f t="shared" si="8"/>
        <v>18</v>
      </c>
    </row>
    <row r="156" spans="1:24" x14ac:dyDescent="0.3">
      <c r="A156" t="s">
        <v>180</v>
      </c>
      <c r="B156">
        <v>2003</v>
      </c>
      <c r="C156" t="s">
        <v>15</v>
      </c>
      <c r="D156">
        <v>21</v>
      </c>
      <c r="E156">
        <v>0</v>
      </c>
      <c r="F156">
        <v>1727.79</v>
      </c>
      <c r="G156" t="s">
        <v>12</v>
      </c>
      <c r="H156" t="s">
        <v>12</v>
      </c>
      <c r="I156" t="s">
        <v>42</v>
      </c>
      <c r="N156" t="s">
        <v>179</v>
      </c>
      <c r="O156">
        <v>2004</v>
      </c>
      <c r="P156" t="str">
        <f t="shared" si="6"/>
        <v>Sep</v>
      </c>
      <c r="Q156">
        <v>9</v>
      </c>
      <c r="R156">
        <v>1</v>
      </c>
      <c r="S156" s="18">
        <v>1727.54</v>
      </c>
      <c r="T156" t="s">
        <v>12</v>
      </c>
      <c r="U156" t="s">
        <v>16</v>
      </c>
      <c r="V156" t="s">
        <v>13</v>
      </c>
      <c r="W156" s="16">
        <f t="shared" si="7"/>
        <v>38239</v>
      </c>
      <c r="X156">
        <f t="shared" si="8"/>
        <v>18</v>
      </c>
    </row>
    <row r="157" spans="1:24" x14ac:dyDescent="0.3">
      <c r="A157" t="s">
        <v>181</v>
      </c>
      <c r="B157">
        <v>2003</v>
      </c>
      <c r="C157" t="s">
        <v>20</v>
      </c>
      <c r="D157">
        <v>1</v>
      </c>
      <c r="E157">
        <v>0</v>
      </c>
      <c r="F157">
        <v>1728.9</v>
      </c>
      <c r="G157" t="s">
        <v>12</v>
      </c>
      <c r="H157" t="s">
        <v>11</v>
      </c>
      <c r="I157" t="s">
        <v>42</v>
      </c>
      <c r="N157" t="s">
        <v>180</v>
      </c>
      <c r="O157">
        <v>2003</v>
      </c>
      <c r="P157" t="str">
        <f t="shared" si="6"/>
        <v>Nov</v>
      </c>
      <c r="Q157">
        <v>21</v>
      </c>
      <c r="R157">
        <v>0</v>
      </c>
      <c r="S157" s="18">
        <v>1727.79</v>
      </c>
      <c r="T157" t="s">
        <v>12</v>
      </c>
      <c r="U157" t="s">
        <v>12</v>
      </c>
      <c r="V157" t="s">
        <v>42</v>
      </c>
      <c r="W157" s="16">
        <f t="shared" si="7"/>
        <v>37946</v>
      </c>
      <c r="X157">
        <f t="shared" si="8"/>
        <v>19</v>
      </c>
    </row>
    <row r="158" spans="1:24" x14ac:dyDescent="0.3">
      <c r="A158" t="s">
        <v>182</v>
      </c>
      <c r="B158">
        <v>2003</v>
      </c>
      <c r="C158" t="s">
        <v>15</v>
      </c>
      <c r="D158">
        <v>9</v>
      </c>
      <c r="E158">
        <v>0</v>
      </c>
      <c r="F158">
        <v>1731.68</v>
      </c>
      <c r="G158" t="s">
        <v>12</v>
      </c>
      <c r="H158" t="s">
        <v>11</v>
      </c>
      <c r="I158" t="s">
        <v>42</v>
      </c>
      <c r="N158" t="s">
        <v>181</v>
      </c>
      <c r="O158">
        <v>2003</v>
      </c>
      <c r="P158" t="str">
        <f t="shared" si="6"/>
        <v>Sep</v>
      </c>
      <c r="Q158">
        <v>1</v>
      </c>
      <c r="R158">
        <v>0</v>
      </c>
      <c r="S158" s="18">
        <v>1728.9</v>
      </c>
      <c r="T158" t="s">
        <v>12</v>
      </c>
      <c r="U158" t="s">
        <v>11</v>
      </c>
      <c r="V158" t="s">
        <v>42</v>
      </c>
      <c r="W158" s="16">
        <f t="shared" si="7"/>
        <v>37865</v>
      </c>
      <c r="X158">
        <f t="shared" si="8"/>
        <v>19</v>
      </c>
    </row>
    <row r="159" spans="1:24" x14ac:dyDescent="0.3">
      <c r="A159" t="s">
        <v>183</v>
      </c>
      <c r="B159">
        <v>2003</v>
      </c>
      <c r="C159" t="s">
        <v>15</v>
      </c>
      <c r="D159">
        <v>14</v>
      </c>
      <c r="E159">
        <v>0</v>
      </c>
      <c r="F159">
        <v>1737.38</v>
      </c>
      <c r="G159" t="s">
        <v>12</v>
      </c>
      <c r="H159" t="s">
        <v>11</v>
      </c>
      <c r="I159" t="s">
        <v>42</v>
      </c>
      <c r="N159" t="s">
        <v>182</v>
      </c>
      <c r="O159">
        <v>2003</v>
      </c>
      <c r="P159" t="str">
        <f t="shared" si="6"/>
        <v>Nov</v>
      </c>
      <c r="Q159">
        <v>9</v>
      </c>
      <c r="R159">
        <v>0</v>
      </c>
      <c r="S159" s="18">
        <v>1731.68</v>
      </c>
      <c r="T159" t="s">
        <v>12</v>
      </c>
      <c r="U159" t="s">
        <v>11</v>
      </c>
      <c r="V159" t="s">
        <v>42</v>
      </c>
      <c r="W159" s="16">
        <f t="shared" si="7"/>
        <v>37934</v>
      </c>
      <c r="X159">
        <f t="shared" si="8"/>
        <v>19</v>
      </c>
    </row>
    <row r="160" spans="1:24" x14ac:dyDescent="0.3">
      <c r="A160" t="s">
        <v>184</v>
      </c>
      <c r="B160">
        <v>2003</v>
      </c>
      <c r="C160" t="s">
        <v>10</v>
      </c>
      <c r="D160">
        <v>25</v>
      </c>
      <c r="E160">
        <v>0</v>
      </c>
      <c r="F160">
        <v>1743.21</v>
      </c>
      <c r="G160" t="s">
        <v>12</v>
      </c>
      <c r="H160" t="s">
        <v>16</v>
      </c>
      <c r="I160" t="s">
        <v>42</v>
      </c>
      <c r="N160" t="s">
        <v>183</v>
      </c>
      <c r="O160">
        <v>2003</v>
      </c>
      <c r="P160" t="str">
        <f t="shared" si="6"/>
        <v>Nov</v>
      </c>
      <c r="Q160">
        <v>14</v>
      </c>
      <c r="R160">
        <v>0</v>
      </c>
      <c r="S160" s="18">
        <v>1737.38</v>
      </c>
      <c r="T160" t="s">
        <v>12</v>
      </c>
      <c r="U160" t="s">
        <v>11</v>
      </c>
      <c r="V160" t="s">
        <v>42</v>
      </c>
      <c r="W160" s="16">
        <f t="shared" si="7"/>
        <v>37939</v>
      </c>
      <c r="X160">
        <f t="shared" si="8"/>
        <v>19</v>
      </c>
    </row>
    <row r="161" spans="1:24" x14ac:dyDescent="0.3">
      <c r="A161" t="s">
        <v>185</v>
      </c>
      <c r="B161">
        <v>2003</v>
      </c>
      <c r="C161" t="s">
        <v>10</v>
      </c>
      <c r="D161">
        <v>28</v>
      </c>
      <c r="E161">
        <v>0</v>
      </c>
      <c r="F161">
        <v>1744.47</v>
      </c>
      <c r="G161" t="s">
        <v>12</v>
      </c>
      <c r="H161" t="s">
        <v>16</v>
      </c>
      <c r="I161" t="s">
        <v>42</v>
      </c>
      <c r="N161" t="s">
        <v>184</v>
      </c>
      <c r="O161">
        <v>2003</v>
      </c>
      <c r="P161" t="str">
        <f t="shared" si="6"/>
        <v>Jul</v>
      </c>
      <c r="Q161">
        <v>25</v>
      </c>
      <c r="R161">
        <v>0</v>
      </c>
      <c r="S161" s="18">
        <v>1743.21</v>
      </c>
      <c r="T161" t="s">
        <v>12</v>
      </c>
      <c r="U161" t="s">
        <v>16</v>
      </c>
      <c r="V161" t="s">
        <v>42</v>
      </c>
      <c r="W161" s="16">
        <f t="shared" si="7"/>
        <v>37827</v>
      </c>
      <c r="X161">
        <f t="shared" si="8"/>
        <v>19</v>
      </c>
    </row>
    <row r="162" spans="1:24" x14ac:dyDescent="0.3">
      <c r="A162" t="s">
        <v>186</v>
      </c>
      <c r="B162">
        <v>2003</v>
      </c>
      <c r="C162" t="s">
        <v>20</v>
      </c>
      <c r="D162">
        <v>26</v>
      </c>
      <c r="E162">
        <v>0</v>
      </c>
      <c r="F162">
        <v>1748.77</v>
      </c>
      <c r="G162" t="s">
        <v>12</v>
      </c>
      <c r="H162" t="s">
        <v>16</v>
      </c>
      <c r="I162" t="s">
        <v>42</v>
      </c>
      <c r="N162" t="s">
        <v>185</v>
      </c>
      <c r="O162">
        <v>2003</v>
      </c>
      <c r="P162" t="str">
        <f t="shared" si="6"/>
        <v>Jul</v>
      </c>
      <c r="Q162">
        <v>28</v>
      </c>
      <c r="R162">
        <v>0</v>
      </c>
      <c r="S162" s="18">
        <v>1744.47</v>
      </c>
      <c r="T162" t="s">
        <v>12</v>
      </c>
      <c r="U162" t="s">
        <v>16</v>
      </c>
      <c r="V162" t="s">
        <v>42</v>
      </c>
      <c r="W162" s="16">
        <f t="shared" si="7"/>
        <v>37830</v>
      </c>
      <c r="X162">
        <f t="shared" si="8"/>
        <v>19</v>
      </c>
    </row>
    <row r="163" spans="1:24" x14ac:dyDescent="0.3">
      <c r="A163" t="s">
        <v>187</v>
      </c>
      <c r="B163">
        <v>1998</v>
      </c>
      <c r="C163" t="s">
        <v>37</v>
      </c>
      <c r="D163">
        <v>7</v>
      </c>
      <c r="E163">
        <v>0</v>
      </c>
      <c r="F163">
        <v>1756.6</v>
      </c>
      <c r="G163" t="s">
        <v>12</v>
      </c>
      <c r="H163" t="s">
        <v>12</v>
      </c>
      <c r="I163" t="s">
        <v>13</v>
      </c>
      <c r="N163" t="s">
        <v>186</v>
      </c>
      <c r="O163">
        <v>2003</v>
      </c>
      <c r="P163" t="str">
        <f t="shared" si="6"/>
        <v>Sep</v>
      </c>
      <c r="Q163">
        <v>26</v>
      </c>
      <c r="R163">
        <v>0</v>
      </c>
      <c r="S163" s="18">
        <v>1748.77</v>
      </c>
      <c r="T163" t="s">
        <v>12</v>
      </c>
      <c r="U163" t="s">
        <v>16</v>
      </c>
      <c r="V163" t="s">
        <v>42</v>
      </c>
      <c r="W163" s="16">
        <f t="shared" si="7"/>
        <v>37890</v>
      </c>
      <c r="X163">
        <f t="shared" si="8"/>
        <v>19</v>
      </c>
    </row>
    <row r="164" spans="1:24" x14ac:dyDescent="0.3">
      <c r="A164" t="s">
        <v>188</v>
      </c>
      <c r="B164">
        <v>2003</v>
      </c>
      <c r="C164" t="s">
        <v>15</v>
      </c>
      <c r="D164">
        <v>19</v>
      </c>
      <c r="E164">
        <v>0</v>
      </c>
      <c r="F164">
        <v>1759.34</v>
      </c>
      <c r="G164" t="s">
        <v>12</v>
      </c>
      <c r="H164" t="s">
        <v>16</v>
      </c>
      <c r="I164" t="s">
        <v>42</v>
      </c>
      <c r="N164" t="s">
        <v>187</v>
      </c>
      <c r="O164">
        <v>1998</v>
      </c>
      <c r="P164" t="str">
        <f t="shared" si="6"/>
        <v>Oct</v>
      </c>
      <c r="Q164">
        <v>7</v>
      </c>
      <c r="R164">
        <v>0</v>
      </c>
      <c r="S164" s="18">
        <v>1756.6</v>
      </c>
      <c r="T164" t="s">
        <v>12</v>
      </c>
      <c r="U164" t="s">
        <v>12</v>
      </c>
      <c r="V164" t="s">
        <v>13</v>
      </c>
      <c r="W164" s="16">
        <f t="shared" si="7"/>
        <v>36075</v>
      </c>
      <c r="X164">
        <f t="shared" si="8"/>
        <v>24</v>
      </c>
    </row>
    <row r="165" spans="1:24" x14ac:dyDescent="0.3">
      <c r="A165" t="s">
        <v>189</v>
      </c>
      <c r="B165">
        <v>2002</v>
      </c>
      <c r="C165" t="s">
        <v>30</v>
      </c>
      <c r="D165">
        <v>13</v>
      </c>
      <c r="E165">
        <v>0</v>
      </c>
      <c r="F165">
        <v>1769.53</v>
      </c>
      <c r="G165" t="s">
        <v>12</v>
      </c>
      <c r="H165" t="s">
        <v>12</v>
      </c>
      <c r="I165" t="s">
        <v>23</v>
      </c>
      <c r="N165" t="s">
        <v>188</v>
      </c>
      <c r="O165">
        <v>2003</v>
      </c>
      <c r="P165" t="str">
        <f t="shared" si="6"/>
        <v>Nov</v>
      </c>
      <c r="Q165">
        <v>19</v>
      </c>
      <c r="R165">
        <v>0</v>
      </c>
      <c r="S165" s="18">
        <v>1759.34</v>
      </c>
      <c r="T165" t="s">
        <v>12</v>
      </c>
      <c r="U165" t="s">
        <v>16</v>
      </c>
      <c r="V165" t="s">
        <v>42</v>
      </c>
      <c r="W165" s="16">
        <f t="shared" si="7"/>
        <v>37944</v>
      </c>
      <c r="X165">
        <f t="shared" si="8"/>
        <v>19</v>
      </c>
    </row>
    <row r="166" spans="1:24" x14ac:dyDescent="0.3">
      <c r="A166" t="s">
        <v>190</v>
      </c>
      <c r="B166">
        <v>1999</v>
      </c>
      <c r="C166" t="s">
        <v>20</v>
      </c>
      <c r="D166">
        <v>25</v>
      </c>
      <c r="E166">
        <v>0</v>
      </c>
      <c r="F166">
        <v>1815.88</v>
      </c>
      <c r="G166" t="s">
        <v>12</v>
      </c>
      <c r="H166" t="s">
        <v>12</v>
      </c>
      <c r="I166" t="s">
        <v>13</v>
      </c>
      <c r="N166" t="s">
        <v>189</v>
      </c>
      <c r="O166">
        <v>2002</v>
      </c>
      <c r="P166" t="str">
        <f t="shared" si="6"/>
        <v>Dec</v>
      </c>
      <c r="Q166">
        <v>13</v>
      </c>
      <c r="R166">
        <v>0</v>
      </c>
      <c r="S166" s="18">
        <v>1769.53</v>
      </c>
      <c r="T166" t="s">
        <v>12</v>
      </c>
      <c r="U166" t="s">
        <v>12</v>
      </c>
      <c r="V166" t="s">
        <v>23</v>
      </c>
      <c r="W166" s="16">
        <f t="shared" si="7"/>
        <v>37603</v>
      </c>
      <c r="X166">
        <f t="shared" si="8"/>
        <v>20</v>
      </c>
    </row>
    <row r="167" spans="1:24" x14ac:dyDescent="0.3">
      <c r="A167" t="s">
        <v>191</v>
      </c>
      <c r="B167">
        <v>2004</v>
      </c>
      <c r="C167" t="s">
        <v>35</v>
      </c>
      <c r="D167">
        <v>19</v>
      </c>
      <c r="E167">
        <v>0</v>
      </c>
      <c r="F167">
        <v>1822.54</v>
      </c>
      <c r="G167" t="s">
        <v>12</v>
      </c>
      <c r="H167" t="s">
        <v>16</v>
      </c>
      <c r="I167" t="s">
        <v>23</v>
      </c>
      <c r="N167" t="s">
        <v>190</v>
      </c>
      <c r="O167">
        <v>1999</v>
      </c>
      <c r="P167" t="str">
        <f t="shared" si="6"/>
        <v>Sep</v>
      </c>
      <c r="Q167">
        <v>25</v>
      </c>
      <c r="R167">
        <v>0</v>
      </c>
      <c r="S167" s="18">
        <v>1815.88</v>
      </c>
      <c r="T167" t="s">
        <v>12</v>
      </c>
      <c r="U167" t="s">
        <v>12</v>
      </c>
      <c r="V167" t="s">
        <v>13</v>
      </c>
      <c r="W167" s="16">
        <f t="shared" si="7"/>
        <v>36428</v>
      </c>
      <c r="X167">
        <f t="shared" si="8"/>
        <v>23</v>
      </c>
    </row>
    <row r="168" spans="1:24" x14ac:dyDescent="0.3">
      <c r="A168" t="s">
        <v>192</v>
      </c>
      <c r="B168">
        <v>1999</v>
      </c>
      <c r="C168" t="s">
        <v>15</v>
      </c>
      <c r="D168">
        <v>17</v>
      </c>
      <c r="E168">
        <v>0</v>
      </c>
      <c r="F168">
        <v>1824.29</v>
      </c>
      <c r="G168" t="s">
        <v>12</v>
      </c>
      <c r="H168" t="s">
        <v>12</v>
      </c>
      <c r="I168" t="s">
        <v>13</v>
      </c>
      <c r="N168" t="s">
        <v>191</v>
      </c>
      <c r="O168">
        <v>2004</v>
      </c>
      <c r="P168" t="str">
        <f t="shared" si="6"/>
        <v>Aug</v>
      </c>
      <c r="Q168">
        <v>19</v>
      </c>
      <c r="R168">
        <v>0</v>
      </c>
      <c r="S168" s="18">
        <v>1822.54</v>
      </c>
      <c r="T168" t="s">
        <v>12</v>
      </c>
      <c r="U168" t="s">
        <v>16</v>
      </c>
      <c r="V168" t="s">
        <v>23</v>
      </c>
      <c r="W168" s="16">
        <f t="shared" si="7"/>
        <v>38218</v>
      </c>
      <c r="X168">
        <f t="shared" si="8"/>
        <v>18</v>
      </c>
    </row>
    <row r="169" spans="1:24" x14ac:dyDescent="0.3">
      <c r="A169" t="s">
        <v>193</v>
      </c>
      <c r="B169">
        <v>1999</v>
      </c>
      <c r="C169" t="s">
        <v>37</v>
      </c>
      <c r="D169">
        <v>1</v>
      </c>
      <c r="E169">
        <v>0</v>
      </c>
      <c r="F169">
        <v>1826.84</v>
      </c>
      <c r="G169" t="s">
        <v>12</v>
      </c>
      <c r="H169" t="s">
        <v>11</v>
      </c>
      <c r="I169" t="s">
        <v>42</v>
      </c>
      <c r="N169" t="s">
        <v>192</v>
      </c>
      <c r="O169">
        <v>1999</v>
      </c>
      <c r="P169" t="str">
        <f t="shared" si="6"/>
        <v>Nov</v>
      </c>
      <c r="Q169">
        <v>17</v>
      </c>
      <c r="R169">
        <v>0</v>
      </c>
      <c r="S169" s="18">
        <v>1824.29</v>
      </c>
      <c r="T169" t="s">
        <v>12</v>
      </c>
      <c r="U169" t="s">
        <v>12</v>
      </c>
      <c r="V169" t="s">
        <v>13</v>
      </c>
      <c r="W169" s="16">
        <f t="shared" si="7"/>
        <v>36481</v>
      </c>
      <c r="X169">
        <f t="shared" si="8"/>
        <v>23</v>
      </c>
    </row>
    <row r="170" spans="1:24" x14ac:dyDescent="0.3">
      <c r="A170" t="s">
        <v>194</v>
      </c>
      <c r="B170">
        <v>2003</v>
      </c>
      <c r="C170" t="s">
        <v>35</v>
      </c>
      <c r="D170">
        <v>11</v>
      </c>
      <c r="E170">
        <v>1</v>
      </c>
      <c r="F170">
        <v>1832.09</v>
      </c>
      <c r="G170" t="s">
        <v>12</v>
      </c>
      <c r="H170" t="s">
        <v>12</v>
      </c>
      <c r="I170" t="s">
        <v>42</v>
      </c>
      <c r="N170" t="s">
        <v>193</v>
      </c>
      <c r="O170">
        <v>1999</v>
      </c>
      <c r="P170" t="str">
        <f t="shared" si="6"/>
        <v>Oct</v>
      </c>
      <c r="Q170">
        <v>1</v>
      </c>
      <c r="R170">
        <v>0</v>
      </c>
      <c r="S170" s="18">
        <v>1826.84</v>
      </c>
      <c r="T170" t="s">
        <v>12</v>
      </c>
      <c r="U170" t="s">
        <v>11</v>
      </c>
      <c r="V170" t="s">
        <v>42</v>
      </c>
      <c r="W170" s="16">
        <f t="shared" si="7"/>
        <v>36434</v>
      </c>
      <c r="X170">
        <f t="shared" si="8"/>
        <v>23</v>
      </c>
    </row>
    <row r="171" spans="1:24" x14ac:dyDescent="0.3">
      <c r="A171" t="s">
        <v>195</v>
      </c>
      <c r="B171">
        <v>2003</v>
      </c>
      <c r="C171" t="s">
        <v>35</v>
      </c>
      <c r="D171">
        <v>4</v>
      </c>
      <c r="E171">
        <v>1</v>
      </c>
      <c r="F171">
        <v>1837.24</v>
      </c>
      <c r="G171" t="s">
        <v>12</v>
      </c>
      <c r="H171" t="s">
        <v>11</v>
      </c>
      <c r="I171" t="s">
        <v>42</v>
      </c>
      <c r="N171" t="s">
        <v>194</v>
      </c>
      <c r="O171">
        <v>2003</v>
      </c>
      <c r="P171" t="str">
        <f t="shared" si="6"/>
        <v>Aug</v>
      </c>
      <c r="Q171">
        <v>11</v>
      </c>
      <c r="R171">
        <v>1</v>
      </c>
      <c r="S171" s="18">
        <v>1832.09</v>
      </c>
      <c r="T171" t="s">
        <v>12</v>
      </c>
      <c r="U171" t="s">
        <v>12</v>
      </c>
      <c r="V171" t="s">
        <v>42</v>
      </c>
      <c r="W171" s="16">
        <f t="shared" si="7"/>
        <v>37844</v>
      </c>
      <c r="X171">
        <f t="shared" si="8"/>
        <v>19</v>
      </c>
    </row>
    <row r="172" spans="1:24" x14ac:dyDescent="0.3">
      <c r="A172" t="s">
        <v>196</v>
      </c>
      <c r="B172">
        <v>1999</v>
      </c>
      <c r="C172" t="s">
        <v>30</v>
      </c>
      <c r="D172">
        <v>12</v>
      </c>
      <c r="E172">
        <v>0</v>
      </c>
      <c r="F172">
        <v>1837.28</v>
      </c>
      <c r="G172" t="s">
        <v>12</v>
      </c>
      <c r="H172" t="s">
        <v>11</v>
      </c>
      <c r="I172" t="s">
        <v>13</v>
      </c>
      <c r="N172" t="s">
        <v>195</v>
      </c>
      <c r="O172">
        <v>2003</v>
      </c>
      <c r="P172" t="str">
        <f t="shared" si="6"/>
        <v>Aug</v>
      </c>
      <c r="Q172">
        <v>4</v>
      </c>
      <c r="R172">
        <v>1</v>
      </c>
      <c r="S172" s="18">
        <v>1837.24</v>
      </c>
      <c r="T172" t="s">
        <v>12</v>
      </c>
      <c r="U172" t="s">
        <v>11</v>
      </c>
      <c r="V172" t="s">
        <v>42</v>
      </c>
      <c r="W172" s="16">
        <f t="shared" si="7"/>
        <v>37837</v>
      </c>
      <c r="X172">
        <f t="shared" si="8"/>
        <v>19</v>
      </c>
    </row>
    <row r="173" spans="1:24" x14ac:dyDescent="0.3">
      <c r="A173" t="s">
        <v>197</v>
      </c>
      <c r="B173">
        <v>2003</v>
      </c>
      <c r="C173" t="s">
        <v>10</v>
      </c>
      <c r="D173">
        <v>20</v>
      </c>
      <c r="E173">
        <v>1</v>
      </c>
      <c r="F173">
        <v>1842.52</v>
      </c>
      <c r="G173" t="s">
        <v>12</v>
      </c>
      <c r="H173" t="s">
        <v>11</v>
      </c>
      <c r="I173" t="s">
        <v>42</v>
      </c>
      <c r="N173" t="s">
        <v>196</v>
      </c>
      <c r="O173">
        <v>1999</v>
      </c>
      <c r="P173" t="str">
        <f t="shared" si="6"/>
        <v>Dec</v>
      </c>
      <c r="Q173">
        <v>12</v>
      </c>
      <c r="R173">
        <v>0</v>
      </c>
      <c r="S173" s="18">
        <v>1837.28</v>
      </c>
      <c r="T173" t="s">
        <v>12</v>
      </c>
      <c r="U173" t="s">
        <v>11</v>
      </c>
      <c r="V173" t="s">
        <v>13</v>
      </c>
      <c r="W173" s="16">
        <f t="shared" si="7"/>
        <v>36506</v>
      </c>
      <c r="X173">
        <f t="shared" si="8"/>
        <v>23</v>
      </c>
    </row>
    <row r="174" spans="1:24" x14ac:dyDescent="0.3">
      <c r="A174" t="s">
        <v>198</v>
      </c>
      <c r="B174">
        <v>1994</v>
      </c>
      <c r="C174" t="s">
        <v>30</v>
      </c>
      <c r="D174">
        <v>6</v>
      </c>
      <c r="E174">
        <v>0</v>
      </c>
      <c r="F174">
        <v>1850.55</v>
      </c>
      <c r="G174" t="s">
        <v>12</v>
      </c>
      <c r="H174" t="s">
        <v>11</v>
      </c>
      <c r="I174" t="s">
        <v>23</v>
      </c>
      <c r="N174" t="s">
        <v>197</v>
      </c>
      <c r="O174">
        <v>2003</v>
      </c>
      <c r="P174" t="str">
        <f t="shared" si="6"/>
        <v>Jul</v>
      </c>
      <c r="Q174">
        <v>20</v>
      </c>
      <c r="R174">
        <v>1</v>
      </c>
      <c r="S174" s="18">
        <v>1842.52</v>
      </c>
      <c r="T174" t="s">
        <v>12</v>
      </c>
      <c r="U174" t="s">
        <v>11</v>
      </c>
      <c r="V174" t="s">
        <v>42</v>
      </c>
      <c r="W174" s="16">
        <f t="shared" si="7"/>
        <v>37822</v>
      </c>
      <c r="X174">
        <f t="shared" si="8"/>
        <v>19</v>
      </c>
    </row>
    <row r="175" spans="1:24" x14ac:dyDescent="0.3">
      <c r="A175" t="s">
        <v>199</v>
      </c>
      <c r="B175">
        <v>2004</v>
      </c>
      <c r="C175" t="s">
        <v>30</v>
      </c>
      <c r="D175">
        <v>27</v>
      </c>
      <c r="E175">
        <v>0</v>
      </c>
      <c r="F175">
        <v>1863.45</v>
      </c>
      <c r="G175" t="s">
        <v>12</v>
      </c>
      <c r="H175" t="s">
        <v>16</v>
      </c>
      <c r="I175" t="s">
        <v>200</v>
      </c>
      <c r="N175" t="s">
        <v>198</v>
      </c>
      <c r="O175">
        <v>1994</v>
      </c>
      <c r="P175" t="str">
        <f t="shared" si="6"/>
        <v>Dec</v>
      </c>
      <c r="Q175">
        <v>6</v>
      </c>
      <c r="R175">
        <v>0</v>
      </c>
      <c r="S175" s="18">
        <v>1850.55</v>
      </c>
      <c r="T175" t="s">
        <v>12</v>
      </c>
      <c r="U175" t="s">
        <v>11</v>
      </c>
      <c r="V175" t="s">
        <v>23</v>
      </c>
      <c r="W175" s="16">
        <f t="shared" si="7"/>
        <v>34674</v>
      </c>
      <c r="X175">
        <f t="shared" si="8"/>
        <v>28</v>
      </c>
    </row>
    <row r="176" spans="1:24" x14ac:dyDescent="0.3">
      <c r="A176" t="s">
        <v>201</v>
      </c>
      <c r="B176">
        <v>1996</v>
      </c>
      <c r="C176" t="s">
        <v>10</v>
      </c>
      <c r="D176">
        <v>2</v>
      </c>
      <c r="E176">
        <v>0</v>
      </c>
      <c r="F176">
        <v>1865.98</v>
      </c>
      <c r="G176" t="s">
        <v>12</v>
      </c>
      <c r="H176" t="s">
        <v>12</v>
      </c>
      <c r="I176" t="s">
        <v>23</v>
      </c>
      <c r="N176" t="s">
        <v>199</v>
      </c>
      <c r="O176">
        <v>2004</v>
      </c>
      <c r="P176" t="str">
        <f t="shared" si="6"/>
        <v>Dec</v>
      </c>
      <c r="Q176">
        <v>27</v>
      </c>
      <c r="R176">
        <v>0</v>
      </c>
      <c r="S176" s="18">
        <v>1863.45</v>
      </c>
      <c r="T176" t="s">
        <v>12</v>
      </c>
      <c r="U176" t="s">
        <v>16</v>
      </c>
      <c r="V176" t="s">
        <v>200</v>
      </c>
      <c r="W176" s="16">
        <f t="shared" si="7"/>
        <v>38348</v>
      </c>
      <c r="X176">
        <f t="shared" si="8"/>
        <v>18</v>
      </c>
    </row>
    <row r="177" spans="1:24" x14ac:dyDescent="0.3">
      <c r="A177" t="s">
        <v>202</v>
      </c>
      <c r="B177">
        <v>2002</v>
      </c>
      <c r="C177" t="s">
        <v>20</v>
      </c>
      <c r="D177">
        <v>22</v>
      </c>
      <c r="E177">
        <v>0</v>
      </c>
      <c r="F177">
        <v>1875.34</v>
      </c>
      <c r="G177" t="s">
        <v>12</v>
      </c>
      <c r="H177" t="s">
        <v>11</v>
      </c>
      <c r="I177" t="s">
        <v>42</v>
      </c>
      <c r="N177" t="s">
        <v>201</v>
      </c>
      <c r="O177">
        <v>1996</v>
      </c>
      <c r="P177" t="str">
        <f t="shared" si="6"/>
        <v>Jul</v>
      </c>
      <c r="Q177">
        <v>2</v>
      </c>
      <c r="R177">
        <v>0</v>
      </c>
      <c r="S177" s="18">
        <v>1865.98</v>
      </c>
      <c r="T177" t="s">
        <v>12</v>
      </c>
      <c r="U177" t="s">
        <v>12</v>
      </c>
      <c r="V177" t="s">
        <v>23</v>
      </c>
      <c r="W177" s="16">
        <f t="shared" si="7"/>
        <v>35248</v>
      </c>
      <c r="X177">
        <f t="shared" si="8"/>
        <v>26</v>
      </c>
    </row>
    <row r="178" spans="1:24" x14ac:dyDescent="0.3">
      <c r="A178" t="s">
        <v>203</v>
      </c>
      <c r="B178">
        <v>2002</v>
      </c>
      <c r="C178" t="s">
        <v>37</v>
      </c>
      <c r="D178">
        <v>29</v>
      </c>
      <c r="E178">
        <v>0</v>
      </c>
      <c r="F178">
        <v>1877.93</v>
      </c>
      <c r="G178" t="s">
        <v>12</v>
      </c>
      <c r="H178" t="s">
        <v>16</v>
      </c>
      <c r="I178" t="s">
        <v>13</v>
      </c>
      <c r="N178" t="s">
        <v>202</v>
      </c>
      <c r="O178">
        <v>2002</v>
      </c>
      <c r="P178" t="str">
        <f t="shared" si="6"/>
        <v>Sep</v>
      </c>
      <c r="Q178">
        <v>22</v>
      </c>
      <c r="R178">
        <v>0</v>
      </c>
      <c r="S178" s="18">
        <v>1875.34</v>
      </c>
      <c r="T178" t="s">
        <v>12</v>
      </c>
      <c r="U178" t="s">
        <v>11</v>
      </c>
      <c r="V178" t="s">
        <v>42</v>
      </c>
      <c r="W178" s="16">
        <f t="shared" si="7"/>
        <v>37521</v>
      </c>
      <c r="X178">
        <f t="shared" si="8"/>
        <v>20</v>
      </c>
    </row>
    <row r="179" spans="1:24" x14ac:dyDescent="0.3">
      <c r="A179" t="s">
        <v>204</v>
      </c>
      <c r="B179">
        <v>2002</v>
      </c>
      <c r="C179" t="s">
        <v>35</v>
      </c>
      <c r="D179">
        <v>29</v>
      </c>
      <c r="E179">
        <v>0</v>
      </c>
      <c r="F179">
        <v>1880.07</v>
      </c>
      <c r="G179" t="s">
        <v>12</v>
      </c>
      <c r="H179" t="s">
        <v>11</v>
      </c>
      <c r="I179" t="s">
        <v>13</v>
      </c>
      <c r="N179" t="s">
        <v>203</v>
      </c>
      <c r="O179">
        <v>2002</v>
      </c>
      <c r="P179" t="str">
        <f t="shared" si="6"/>
        <v>Oct</v>
      </c>
      <c r="Q179">
        <v>29</v>
      </c>
      <c r="R179">
        <v>0</v>
      </c>
      <c r="S179" s="18">
        <v>1877.93</v>
      </c>
      <c r="T179" t="s">
        <v>12</v>
      </c>
      <c r="U179" t="s">
        <v>16</v>
      </c>
      <c r="V179" t="s">
        <v>13</v>
      </c>
      <c r="W179" s="16">
        <f t="shared" si="7"/>
        <v>37558</v>
      </c>
      <c r="X179">
        <f t="shared" si="8"/>
        <v>20</v>
      </c>
    </row>
    <row r="180" spans="1:24" x14ac:dyDescent="0.3">
      <c r="A180" t="s">
        <v>205</v>
      </c>
      <c r="B180">
        <v>2002</v>
      </c>
      <c r="C180" t="s">
        <v>35</v>
      </c>
      <c r="D180">
        <v>21</v>
      </c>
      <c r="E180">
        <v>0</v>
      </c>
      <c r="F180">
        <v>1880.49</v>
      </c>
      <c r="G180" t="s">
        <v>12</v>
      </c>
      <c r="H180" t="s">
        <v>16</v>
      </c>
      <c r="I180" t="s">
        <v>42</v>
      </c>
      <c r="N180" t="s">
        <v>204</v>
      </c>
      <c r="O180">
        <v>2002</v>
      </c>
      <c r="P180" t="str">
        <f t="shared" si="6"/>
        <v>Aug</v>
      </c>
      <c r="Q180">
        <v>29</v>
      </c>
      <c r="R180">
        <v>0</v>
      </c>
      <c r="S180" s="18">
        <v>1880.07</v>
      </c>
      <c r="T180" t="s">
        <v>12</v>
      </c>
      <c r="U180" t="s">
        <v>11</v>
      </c>
      <c r="V180" t="s">
        <v>13</v>
      </c>
      <c r="W180" s="16">
        <f t="shared" si="7"/>
        <v>37497</v>
      </c>
      <c r="X180">
        <f t="shared" si="8"/>
        <v>20</v>
      </c>
    </row>
    <row r="181" spans="1:24" x14ac:dyDescent="0.3">
      <c r="A181" t="s">
        <v>206</v>
      </c>
      <c r="B181">
        <v>2001</v>
      </c>
      <c r="C181" t="s">
        <v>35</v>
      </c>
      <c r="D181">
        <v>10</v>
      </c>
      <c r="E181">
        <v>0</v>
      </c>
      <c r="F181">
        <v>1906.36</v>
      </c>
      <c r="G181" t="s">
        <v>12</v>
      </c>
      <c r="H181" t="s">
        <v>16</v>
      </c>
      <c r="I181" t="s">
        <v>23</v>
      </c>
      <c r="N181" t="s">
        <v>205</v>
      </c>
      <c r="O181">
        <v>2002</v>
      </c>
      <c r="P181" t="str">
        <f t="shared" si="6"/>
        <v>Aug</v>
      </c>
      <c r="Q181">
        <v>21</v>
      </c>
      <c r="R181">
        <v>0</v>
      </c>
      <c r="S181" s="18">
        <v>1880.49</v>
      </c>
      <c r="T181" t="s">
        <v>12</v>
      </c>
      <c r="U181" t="s">
        <v>16</v>
      </c>
      <c r="V181" t="s">
        <v>42</v>
      </c>
      <c r="W181" s="16">
        <f t="shared" si="7"/>
        <v>37489</v>
      </c>
      <c r="X181">
        <f t="shared" si="8"/>
        <v>20</v>
      </c>
    </row>
    <row r="182" spans="1:24" x14ac:dyDescent="0.3">
      <c r="A182" t="s">
        <v>207</v>
      </c>
      <c r="B182">
        <v>1994</v>
      </c>
      <c r="C182" t="s">
        <v>37</v>
      </c>
      <c r="D182">
        <v>6</v>
      </c>
      <c r="E182">
        <v>0</v>
      </c>
      <c r="F182">
        <v>1908.9</v>
      </c>
      <c r="G182" t="s">
        <v>12</v>
      </c>
      <c r="H182" t="s">
        <v>12</v>
      </c>
      <c r="I182" t="s">
        <v>13</v>
      </c>
      <c r="N182" t="s">
        <v>206</v>
      </c>
      <c r="O182">
        <v>2001</v>
      </c>
      <c r="P182" t="str">
        <f t="shared" si="6"/>
        <v>Aug</v>
      </c>
      <c r="Q182">
        <v>10</v>
      </c>
      <c r="R182">
        <v>0</v>
      </c>
      <c r="S182" s="18">
        <v>1906.36</v>
      </c>
      <c r="T182" t="s">
        <v>12</v>
      </c>
      <c r="U182" t="s">
        <v>16</v>
      </c>
      <c r="V182" t="s">
        <v>23</v>
      </c>
      <c r="W182" s="16">
        <f t="shared" si="7"/>
        <v>37113</v>
      </c>
      <c r="X182">
        <f t="shared" si="8"/>
        <v>21</v>
      </c>
    </row>
    <row r="183" spans="1:24" x14ac:dyDescent="0.3">
      <c r="A183" t="s">
        <v>208</v>
      </c>
      <c r="B183">
        <v>2001</v>
      </c>
      <c r="C183" t="s">
        <v>35</v>
      </c>
      <c r="D183">
        <v>3</v>
      </c>
      <c r="E183">
        <v>0</v>
      </c>
      <c r="F183">
        <v>1909.53</v>
      </c>
      <c r="G183" t="s">
        <v>12</v>
      </c>
      <c r="H183" t="s">
        <v>12</v>
      </c>
      <c r="I183" t="s">
        <v>23</v>
      </c>
      <c r="N183" t="s">
        <v>207</v>
      </c>
      <c r="O183">
        <v>1994</v>
      </c>
      <c r="P183" t="str">
        <f t="shared" si="6"/>
        <v>Oct</v>
      </c>
      <c r="Q183">
        <v>6</v>
      </c>
      <c r="R183">
        <v>0</v>
      </c>
      <c r="S183" s="18">
        <v>1908.9</v>
      </c>
      <c r="T183" t="s">
        <v>12</v>
      </c>
      <c r="U183" t="s">
        <v>12</v>
      </c>
      <c r="V183" t="s">
        <v>13</v>
      </c>
      <c r="W183" s="16">
        <f t="shared" si="7"/>
        <v>34613</v>
      </c>
      <c r="X183">
        <f t="shared" si="8"/>
        <v>28</v>
      </c>
    </row>
    <row r="184" spans="1:24" x14ac:dyDescent="0.3">
      <c r="A184" t="s">
        <v>209</v>
      </c>
      <c r="B184">
        <v>2001</v>
      </c>
      <c r="C184" t="s">
        <v>30</v>
      </c>
      <c r="D184">
        <v>9</v>
      </c>
      <c r="E184">
        <v>0</v>
      </c>
      <c r="F184">
        <v>1917.32</v>
      </c>
      <c r="G184" t="s">
        <v>12</v>
      </c>
      <c r="H184" t="s">
        <v>11</v>
      </c>
      <c r="I184" t="s">
        <v>23</v>
      </c>
      <c r="N184" t="s">
        <v>208</v>
      </c>
      <c r="O184">
        <v>2001</v>
      </c>
      <c r="P184" t="str">
        <f t="shared" si="6"/>
        <v>Aug</v>
      </c>
      <c r="Q184">
        <v>3</v>
      </c>
      <c r="R184">
        <v>0</v>
      </c>
      <c r="S184" s="18">
        <v>1909.53</v>
      </c>
      <c r="T184" t="s">
        <v>12</v>
      </c>
      <c r="U184" t="s">
        <v>12</v>
      </c>
      <c r="V184" t="s">
        <v>23</v>
      </c>
      <c r="W184" s="16">
        <f t="shared" si="7"/>
        <v>37106</v>
      </c>
      <c r="X184">
        <f t="shared" si="8"/>
        <v>21</v>
      </c>
    </row>
    <row r="185" spans="1:24" x14ac:dyDescent="0.3">
      <c r="A185" t="s">
        <v>210</v>
      </c>
      <c r="B185">
        <v>2002</v>
      </c>
      <c r="C185" t="s">
        <v>20</v>
      </c>
      <c r="D185">
        <v>7</v>
      </c>
      <c r="E185">
        <v>1</v>
      </c>
      <c r="F185">
        <v>1964.78</v>
      </c>
      <c r="G185" t="s">
        <v>12</v>
      </c>
      <c r="H185" t="s">
        <v>16</v>
      </c>
      <c r="I185" t="s">
        <v>42</v>
      </c>
      <c r="N185" t="s">
        <v>209</v>
      </c>
      <c r="O185">
        <v>2001</v>
      </c>
      <c r="P185" t="str">
        <f t="shared" si="6"/>
        <v>Dec</v>
      </c>
      <c r="Q185">
        <v>9</v>
      </c>
      <c r="R185">
        <v>0</v>
      </c>
      <c r="S185" s="18">
        <v>1917.32</v>
      </c>
      <c r="T185" t="s">
        <v>12</v>
      </c>
      <c r="U185" t="s">
        <v>11</v>
      </c>
      <c r="V185" t="s">
        <v>23</v>
      </c>
      <c r="W185" s="16">
        <f t="shared" si="7"/>
        <v>37234</v>
      </c>
      <c r="X185">
        <f t="shared" si="8"/>
        <v>21</v>
      </c>
    </row>
    <row r="186" spans="1:24" x14ac:dyDescent="0.3">
      <c r="A186" t="s">
        <v>211</v>
      </c>
      <c r="B186">
        <v>2002</v>
      </c>
      <c r="C186" t="s">
        <v>10</v>
      </c>
      <c r="D186">
        <v>29</v>
      </c>
      <c r="E186">
        <v>0</v>
      </c>
      <c r="F186">
        <v>1967.02</v>
      </c>
      <c r="G186" t="s">
        <v>12</v>
      </c>
      <c r="H186" t="s">
        <v>11</v>
      </c>
      <c r="I186" t="s">
        <v>168</v>
      </c>
      <c r="N186" t="s">
        <v>210</v>
      </c>
      <c r="O186">
        <v>2002</v>
      </c>
      <c r="P186" t="str">
        <f t="shared" si="6"/>
        <v>Sep</v>
      </c>
      <c r="Q186">
        <v>7</v>
      </c>
      <c r="R186">
        <v>1</v>
      </c>
      <c r="S186" s="18">
        <v>1964.78</v>
      </c>
      <c r="T186" t="s">
        <v>12</v>
      </c>
      <c r="U186" t="s">
        <v>16</v>
      </c>
      <c r="V186" t="s">
        <v>42</v>
      </c>
      <c r="W186" s="16">
        <f t="shared" si="7"/>
        <v>37506</v>
      </c>
      <c r="X186">
        <f t="shared" si="8"/>
        <v>20</v>
      </c>
    </row>
    <row r="187" spans="1:24" x14ac:dyDescent="0.3">
      <c r="A187" t="s">
        <v>212</v>
      </c>
      <c r="B187">
        <v>1998</v>
      </c>
      <c r="C187" t="s">
        <v>20</v>
      </c>
      <c r="D187">
        <v>28</v>
      </c>
      <c r="E187">
        <v>0</v>
      </c>
      <c r="F187">
        <v>1969.61</v>
      </c>
      <c r="G187" t="s">
        <v>12</v>
      </c>
      <c r="H187" t="s">
        <v>12</v>
      </c>
      <c r="I187" t="s">
        <v>42</v>
      </c>
      <c r="N187" t="s">
        <v>211</v>
      </c>
      <c r="O187">
        <v>2002</v>
      </c>
      <c r="P187" t="str">
        <f t="shared" si="6"/>
        <v>Jul</v>
      </c>
      <c r="Q187">
        <v>29</v>
      </c>
      <c r="R187">
        <v>0</v>
      </c>
      <c r="S187" s="18">
        <v>1967.02</v>
      </c>
      <c r="T187" t="s">
        <v>12</v>
      </c>
      <c r="U187" t="s">
        <v>11</v>
      </c>
      <c r="V187" t="s">
        <v>168</v>
      </c>
      <c r="W187" s="16">
        <f t="shared" si="7"/>
        <v>37466</v>
      </c>
      <c r="X187">
        <f t="shared" si="8"/>
        <v>20</v>
      </c>
    </row>
    <row r="188" spans="1:24" x14ac:dyDescent="0.3">
      <c r="A188" t="s">
        <v>213</v>
      </c>
      <c r="B188">
        <v>1998</v>
      </c>
      <c r="C188" t="s">
        <v>37</v>
      </c>
      <c r="D188">
        <v>5</v>
      </c>
      <c r="E188">
        <v>0</v>
      </c>
      <c r="F188">
        <v>1972.95</v>
      </c>
      <c r="G188" t="s">
        <v>12</v>
      </c>
      <c r="H188" t="s">
        <v>16</v>
      </c>
      <c r="I188" t="s">
        <v>42</v>
      </c>
      <c r="N188" t="s">
        <v>212</v>
      </c>
      <c r="O188">
        <v>1998</v>
      </c>
      <c r="P188" t="str">
        <f t="shared" si="6"/>
        <v>Sep</v>
      </c>
      <c r="Q188">
        <v>28</v>
      </c>
      <c r="R188">
        <v>0</v>
      </c>
      <c r="S188" s="18">
        <v>1969.61</v>
      </c>
      <c r="T188" t="s">
        <v>12</v>
      </c>
      <c r="U188" t="s">
        <v>12</v>
      </c>
      <c r="V188" t="s">
        <v>42</v>
      </c>
      <c r="W188" s="16">
        <f t="shared" si="7"/>
        <v>36066</v>
      </c>
      <c r="X188">
        <f t="shared" si="8"/>
        <v>24</v>
      </c>
    </row>
    <row r="189" spans="1:24" x14ac:dyDescent="0.3">
      <c r="A189" t="s">
        <v>214</v>
      </c>
      <c r="B189">
        <v>1998</v>
      </c>
      <c r="C189" t="s">
        <v>20</v>
      </c>
      <c r="D189">
        <v>29</v>
      </c>
      <c r="E189">
        <v>0</v>
      </c>
      <c r="F189">
        <v>1977.82</v>
      </c>
      <c r="G189" t="s">
        <v>12</v>
      </c>
      <c r="H189" t="s">
        <v>16</v>
      </c>
      <c r="I189" t="s">
        <v>42</v>
      </c>
      <c r="N189" t="s">
        <v>213</v>
      </c>
      <c r="O189">
        <v>1998</v>
      </c>
      <c r="P189" t="str">
        <f t="shared" si="6"/>
        <v>Oct</v>
      </c>
      <c r="Q189">
        <v>5</v>
      </c>
      <c r="R189">
        <v>0</v>
      </c>
      <c r="S189" s="18">
        <v>1972.95</v>
      </c>
      <c r="T189" t="s">
        <v>12</v>
      </c>
      <c r="U189" t="s">
        <v>16</v>
      </c>
      <c r="V189" t="s">
        <v>42</v>
      </c>
      <c r="W189" s="16">
        <f t="shared" si="7"/>
        <v>36073</v>
      </c>
      <c r="X189">
        <f t="shared" si="8"/>
        <v>24</v>
      </c>
    </row>
    <row r="190" spans="1:24" x14ac:dyDescent="0.3">
      <c r="A190" t="s">
        <v>215</v>
      </c>
      <c r="B190">
        <v>2002</v>
      </c>
      <c r="C190" t="s">
        <v>10</v>
      </c>
      <c r="D190">
        <v>16</v>
      </c>
      <c r="E190">
        <v>1</v>
      </c>
      <c r="F190">
        <v>1980.07</v>
      </c>
      <c r="G190" t="s">
        <v>12</v>
      </c>
      <c r="H190" t="s">
        <v>12</v>
      </c>
      <c r="I190" t="s">
        <v>42</v>
      </c>
      <c r="N190" t="s">
        <v>214</v>
      </c>
      <c r="O190">
        <v>1998</v>
      </c>
      <c r="P190" t="str">
        <f t="shared" si="6"/>
        <v>Sep</v>
      </c>
      <c r="Q190">
        <v>29</v>
      </c>
      <c r="R190">
        <v>0</v>
      </c>
      <c r="S190" s="18">
        <v>1977.82</v>
      </c>
      <c r="T190" t="s">
        <v>12</v>
      </c>
      <c r="U190" t="s">
        <v>16</v>
      </c>
      <c r="V190" t="s">
        <v>42</v>
      </c>
      <c r="W190" s="16">
        <f t="shared" si="7"/>
        <v>36067</v>
      </c>
      <c r="X190">
        <f t="shared" si="8"/>
        <v>24</v>
      </c>
    </row>
    <row r="191" spans="1:24" x14ac:dyDescent="0.3">
      <c r="A191" t="s">
        <v>216</v>
      </c>
      <c r="B191">
        <v>1998</v>
      </c>
      <c r="C191" t="s">
        <v>30</v>
      </c>
      <c r="D191">
        <v>29</v>
      </c>
      <c r="E191">
        <v>0</v>
      </c>
      <c r="F191">
        <v>1981.58</v>
      </c>
      <c r="G191" t="s">
        <v>12</v>
      </c>
      <c r="H191" t="s">
        <v>16</v>
      </c>
      <c r="I191" t="s">
        <v>13</v>
      </c>
      <c r="N191" t="s">
        <v>215</v>
      </c>
      <c r="O191">
        <v>2002</v>
      </c>
      <c r="P191" t="str">
        <f t="shared" si="6"/>
        <v>Jul</v>
      </c>
      <c r="Q191">
        <v>16</v>
      </c>
      <c r="R191">
        <v>1</v>
      </c>
      <c r="S191" s="18">
        <v>1980.07</v>
      </c>
      <c r="T191" t="s">
        <v>12</v>
      </c>
      <c r="U191" t="s">
        <v>12</v>
      </c>
      <c r="V191" t="s">
        <v>42</v>
      </c>
      <c r="W191" s="16">
        <f t="shared" si="7"/>
        <v>37453</v>
      </c>
      <c r="X191">
        <f t="shared" si="8"/>
        <v>20</v>
      </c>
    </row>
    <row r="192" spans="1:24" x14ac:dyDescent="0.3">
      <c r="A192" t="s">
        <v>217</v>
      </c>
      <c r="B192">
        <v>2002</v>
      </c>
      <c r="C192" t="s">
        <v>20</v>
      </c>
      <c r="D192">
        <v>29</v>
      </c>
      <c r="E192">
        <v>0</v>
      </c>
      <c r="F192">
        <v>1984.45</v>
      </c>
      <c r="G192" t="s">
        <v>12</v>
      </c>
      <c r="H192" t="s">
        <v>12</v>
      </c>
      <c r="I192" t="s">
        <v>168</v>
      </c>
      <c r="N192" t="s">
        <v>216</v>
      </c>
      <c r="O192">
        <v>1998</v>
      </c>
      <c r="P192" t="str">
        <f t="shared" si="6"/>
        <v>Dec</v>
      </c>
      <c r="Q192">
        <v>29</v>
      </c>
      <c r="R192">
        <v>0</v>
      </c>
      <c r="S192" s="18">
        <v>1981.58</v>
      </c>
      <c r="T192" t="s">
        <v>12</v>
      </c>
      <c r="U192" t="s">
        <v>16</v>
      </c>
      <c r="V192" t="s">
        <v>13</v>
      </c>
      <c r="W192" s="16">
        <f t="shared" si="7"/>
        <v>36158</v>
      </c>
      <c r="X192">
        <f t="shared" si="8"/>
        <v>24</v>
      </c>
    </row>
    <row r="193" spans="1:24" x14ac:dyDescent="0.3">
      <c r="A193" t="s">
        <v>218</v>
      </c>
      <c r="B193">
        <v>1998</v>
      </c>
      <c r="C193" t="s">
        <v>20</v>
      </c>
      <c r="D193">
        <v>14</v>
      </c>
      <c r="E193">
        <v>0</v>
      </c>
      <c r="F193">
        <v>1986.93</v>
      </c>
      <c r="G193" t="s">
        <v>12</v>
      </c>
      <c r="H193" t="s">
        <v>11</v>
      </c>
      <c r="I193" t="s">
        <v>13</v>
      </c>
      <c r="N193" t="s">
        <v>217</v>
      </c>
      <c r="O193">
        <v>2002</v>
      </c>
      <c r="P193" t="str">
        <f t="shared" si="6"/>
        <v>Sep</v>
      </c>
      <c r="Q193">
        <v>29</v>
      </c>
      <c r="R193">
        <v>0</v>
      </c>
      <c r="S193" s="18">
        <v>1984.45</v>
      </c>
      <c r="T193" t="s">
        <v>12</v>
      </c>
      <c r="U193" t="s">
        <v>12</v>
      </c>
      <c r="V193" t="s">
        <v>168</v>
      </c>
      <c r="W193" s="16">
        <f t="shared" si="7"/>
        <v>37528</v>
      </c>
      <c r="X193">
        <f t="shared" si="8"/>
        <v>20</v>
      </c>
    </row>
    <row r="194" spans="1:24" x14ac:dyDescent="0.3">
      <c r="A194" t="s">
        <v>219</v>
      </c>
      <c r="B194">
        <v>2001</v>
      </c>
      <c r="C194" t="s">
        <v>35</v>
      </c>
      <c r="D194">
        <v>14</v>
      </c>
      <c r="E194">
        <v>0</v>
      </c>
      <c r="F194">
        <v>2007.95</v>
      </c>
      <c r="G194" t="s">
        <v>12</v>
      </c>
      <c r="H194" t="s">
        <v>11</v>
      </c>
      <c r="I194" t="s">
        <v>42</v>
      </c>
      <c r="N194" t="s">
        <v>218</v>
      </c>
      <c r="O194">
        <v>1998</v>
      </c>
      <c r="P194" t="str">
        <f t="shared" si="6"/>
        <v>Sep</v>
      </c>
      <c r="Q194">
        <v>14</v>
      </c>
      <c r="R194">
        <v>0</v>
      </c>
      <c r="S194" s="18">
        <v>1986.93</v>
      </c>
      <c r="T194" t="s">
        <v>12</v>
      </c>
      <c r="U194" t="s">
        <v>11</v>
      </c>
      <c r="V194" t="s">
        <v>13</v>
      </c>
      <c r="W194" s="16">
        <f t="shared" si="7"/>
        <v>36052</v>
      </c>
      <c r="X194">
        <f t="shared" si="8"/>
        <v>24</v>
      </c>
    </row>
    <row r="195" spans="1:24" x14ac:dyDescent="0.3">
      <c r="A195" t="s">
        <v>220</v>
      </c>
      <c r="B195">
        <v>2001</v>
      </c>
      <c r="C195" t="s">
        <v>10</v>
      </c>
      <c r="D195">
        <v>1</v>
      </c>
      <c r="E195">
        <v>0</v>
      </c>
      <c r="F195">
        <v>2020.18</v>
      </c>
      <c r="G195" t="s">
        <v>12</v>
      </c>
      <c r="H195" t="s">
        <v>16</v>
      </c>
      <c r="I195" t="s">
        <v>42</v>
      </c>
      <c r="N195" t="s">
        <v>219</v>
      </c>
      <c r="O195">
        <v>2001</v>
      </c>
      <c r="P195" t="str">
        <f t="shared" ref="P195:P258" si="9">IF(C194="?","Sep",C194)</f>
        <v>Aug</v>
      </c>
      <c r="Q195">
        <v>14</v>
      </c>
      <c r="R195">
        <v>0</v>
      </c>
      <c r="S195" s="18">
        <v>2007.95</v>
      </c>
      <c r="T195" t="s">
        <v>12</v>
      </c>
      <c r="U195" t="s">
        <v>11</v>
      </c>
      <c r="V195" t="s">
        <v>42</v>
      </c>
      <c r="W195" s="16">
        <f t="shared" si="7"/>
        <v>37117</v>
      </c>
      <c r="X195">
        <f t="shared" si="8"/>
        <v>21</v>
      </c>
    </row>
    <row r="196" spans="1:24" x14ac:dyDescent="0.3">
      <c r="A196" t="s">
        <v>221</v>
      </c>
      <c r="B196">
        <v>2001</v>
      </c>
      <c r="C196" t="s">
        <v>20</v>
      </c>
      <c r="D196">
        <v>6</v>
      </c>
      <c r="E196">
        <v>0</v>
      </c>
      <c r="F196">
        <v>2020.55</v>
      </c>
      <c r="G196" t="s">
        <v>12</v>
      </c>
      <c r="H196" t="s">
        <v>11</v>
      </c>
      <c r="I196" t="s">
        <v>13</v>
      </c>
      <c r="N196" t="s">
        <v>220</v>
      </c>
      <c r="O196">
        <v>2001</v>
      </c>
      <c r="P196" t="str">
        <f t="shared" si="9"/>
        <v>Jul</v>
      </c>
      <c r="Q196">
        <v>1</v>
      </c>
      <c r="R196">
        <v>0</v>
      </c>
      <c r="S196" s="18">
        <v>2020.18</v>
      </c>
      <c r="T196" t="s">
        <v>12</v>
      </c>
      <c r="U196" t="s">
        <v>16</v>
      </c>
      <c r="V196" t="s">
        <v>42</v>
      </c>
      <c r="W196" s="16">
        <f t="shared" ref="W196:W259" si="10">DATE(O196,MONTH("1-"&amp;P196),Q196)</f>
        <v>37073</v>
      </c>
      <c r="X196">
        <f t="shared" ref="X196:X259" si="11">DATEDIF(W196,"08-06-2023","y")</f>
        <v>21</v>
      </c>
    </row>
    <row r="197" spans="1:24" x14ac:dyDescent="0.3">
      <c r="A197" t="s">
        <v>222</v>
      </c>
      <c r="B197">
        <v>2001</v>
      </c>
      <c r="C197" t="s">
        <v>35</v>
      </c>
      <c r="D197">
        <v>4</v>
      </c>
      <c r="E197">
        <v>0</v>
      </c>
      <c r="F197">
        <v>2026.97</v>
      </c>
      <c r="G197" t="s">
        <v>12</v>
      </c>
      <c r="H197" t="s">
        <v>11</v>
      </c>
      <c r="I197" t="s">
        <v>13</v>
      </c>
      <c r="N197" t="s">
        <v>221</v>
      </c>
      <c r="O197">
        <v>2001</v>
      </c>
      <c r="P197" t="str">
        <f t="shared" si="9"/>
        <v>Sep</v>
      </c>
      <c r="Q197">
        <v>6</v>
      </c>
      <c r="R197">
        <v>0</v>
      </c>
      <c r="S197" s="18">
        <v>2020.55</v>
      </c>
      <c r="T197" t="s">
        <v>12</v>
      </c>
      <c r="U197" t="s">
        <v>11</v>
      </c>
      <c r="V197" t="s">
        <v>13</v>
      </c>
      <c r="W197" s="16">
        <f t="shared" si="10"/>
        <v>37140</v>
      </c>
      <c r="X197">
        <f t="shared" si="11"/>
        <v>21</v>
      </c>
    </row>
    <row r="198" spans="1:24" x14ac:dyDescent="0.3">
      <c r="A198" t="s">
        <v>223</v>
      </c>
      <c r="B198">
        <v>2000</v>
      </c>
      <c r="C198" t="s">
        <v>20</v>
      </c>
      <c r="D198">
        <v>2</v>
      </c>
      <c r="E198">
        <v>0</v>
      </c>
      <c r="F198">
        <v>2045.69</v>
      </c>
      <c r="G198" t="s">
        <v>12</v>
      </c>
      <c r="H198" t="s">
        <v>12</v>
      </c>
      <c r="I198" t="s">
        <v>23</v>
      </c>
      <c r="N198" t="s">
        <v>222</v>
      </c>
      <c r="O198">
        <v>2001</v>
      </c>
      <c r="P198" t="str">
        <f t="shared" si="9"/>
        <v>Aug</v>
      </c>
      <c r="Q198">
        <v>4</v>
      </c>
      <c r="R198">
        <v>0</v>
      </c>
      <c r="S198" s="18">
        <v>2026.97</v>
      </c>
      <c r="T198" t="s">
        <v>12</v>
      </c>
      <c r="U198" t="s">
        <v>11</v>
      </c>
      <c r="V198" t="s">
        <v>13</v>
      </c>
      <c r="W198" s="16">
        <f t="shared" si="10"/>
        <v>37107</v>
      </c>
      <c r="X198">
        <f t="shared" si="11"/>
        <v>21</v>
      </c>
    </row>
    <row r="199" spans="1:24" x14ac:dyDescent="0.3">
      <c r="A199" t="s">
        <v>224</v>
      </c>
      <c r="B199">
        <v>2000</v>
      </c>
      <c r="C199" t="s">
        <v>10</v>
      </c>
      <c r="D199">
        <v>26</v>
      </c>
      <c r="E199">
        <v>0</v>
      </c>
      <c r="F199">
        <v>2055.3200000000002</v>
      </c>
      <c r="G199" t="s">
        <v>12</v>
      </c>
      <c r="H199" t="s">
        <v>12</v>
      </c>
      <c r="I199" t="s">
        <v>23</v>
      </c>
      <c r="N199" t="s">
        <v>223</v>
      </c>
      <c r="O199">
        <v>2000</v>
      </c>
      <c r="P199" t="str">
        <f t="shared" si="9"/>
        <v>Sep</v>
      </c>
      <c r="Q199">
        <v>2</v>
      </c>
      <c r="R199">
        <v>0</v>
      </c>
      <c r="S199" s="18">
        <v>2045.69</v>
      </c>
      <c r="T199" t="s">
        <v>12</v>
      </c>
      <c r="U199" t="s">
        <v>12</v>
      </c>
      <c r="V199" t="s">
        <v>23</v>
      </c>
      <c r="W199" s="16">
        <f t="shared" si="10"/>
        <v>36771</v>
      </c>
      <c r="X199">
        <f t="shared" si="11"/>
        <v>22</v>
      </c>
    </row>
    <row r="200" spans="1:24" x14ac:dyDescent="0.3">
      <c r="A200" t="s">
        <v>225</v>
      </c>
      <c r="B200">
        <v>2004</v>
      </c>
      <c r="C200" t="s">
        <v>18</v>
      </c>
      <c r="D200">
        <v>12</v>
      </c>
      <c r="E200">
        <v>0</v>
      </c>
      <c r="F200">
        <v>2094.1</v>
      </c>
      <c r="G200" t="s">
        <v>12</v>
      </c>
      <c r="H200" t="s">
        <v>11</v>
      </c>
      <c r="I200" t="s">
        <v>200</v>
      </c>
      <c r="N200" t="s">
        <v>224</v>
      </c>
      <c r="O200">
        <v>2000</v>
      </c>
      <c r="P200" t="str">
        <f t="shared" si="9"/>
        <v>Jul</v>
      </c>
      <c r="Q200">
        <v>26</v>
      </c>
      <c r="R200">
        <v>0</v>
      </c>
      <c r="S200" s="18">
        <v>2055.3200000000002</v>
      </c>
      <c r="T200" t="s">
        <v>12</v>
      </c>
      <c r="U200" t="s">
        <v>12</v>
      </c>
      <c r="V200" t="s">
        <v>23</v>
      </c>
      <c r="W200" s="16">
        <f t="shared" si="10"/>
        <v>36733</v>
      </c>
      <c r="X200">
        <f t="shared" si="11"/>
        <v>22</v>
      </c>
    </row>
    <row r="201" spans="1:24" x14ac:dyDescent="0.3">
      <c r="A201" t="s">
        <v>226</v>
      </c>
      <c r="B201">
        <v>2001</v>
      </c>
      <c r="C201" t="s">
        <v>35</v>
      </c>
      <c r="D201">
        <v>14</v>
      </c>
      <c r="E201">
        <v>0</v>
      </c>
      <c r="F201">
        <v>2102.2600000000002</v>
      </c>
      <c r="G201" t="s">
        <v>12</v>
      </c>
      <c r="H201" t="s">
        <v>11</v>
      </c>
      <c r="I201" t="s">
        <v>166</v>
      </c>
      <c r="N201" t="s">
        <v>225</v>
      </c>
      <c r="O201">
        <v>2004</v>
      </c>
      <c r="P201" t="str">
        <f t="shared" si="9"/>
        <v>Jun</v>
      </c>
      <c r="Q201">
        <v>12</v>
      </c>
      <c r="R201">
        <v>0</v>
      </c>
      <c r="S201" s="18">
        <v>2094.1</v>
      </c>
      <c r="T201" t="s">
        <v>12</v>
      </c>
      <c r="U201" t="s">
        <v>11</v>
      </c>
      <c r="V201" t="s">
        <v>200</v>
      </c>
      <c r="W201" s="16">
        <f t="shared" si="10"/>
        <v>38150</v>
      </c>
      <c r="X201">
        <f t="shared" si="11"/>
        <v>18</v>
      </c>
    </row>
    <row r="202" spans="1:24" x14ac:dyDescent="0.3">
      <c r="A202" t="s">
        <v>227</v>
      </c>
      <c r="B202">
        <v>2001</v>
      </c>
      <c r="C202" t="s">
        <v>18</v>
      </c>
      <c r="D202">
        <v>22</v>
      </c>
      <c r="E202">
        <v>1</v>
      </c>
      <c r="F202">
        <v>2103.08</v>
      </c>
      <c r="G202" t="s">
        <v>12</v>
      </c>
      <c r="H202" t="s">
        <v>11</v>
      </c>
      <c r="I202" t="s">
        <v>42</v>
      </c>
      <c r="N202" t="s">
        <v>226</v>
      </c>
      <c r="O202">
        <v>2001</v>
      </c>
      <c r="P202" t="str">
        <f t="shared" si="9"/>
        <v>Aug</v>
      </c>
      <c r="Q202">
        <v>14</v>
      </c>
      <c r="R202">
        <v>0</v>
      </c>
      <c r="S202" s="18">
        <v>2102.2600000000002</v>
      </c>
      <c r="T202" t="s">
        <v>12</v>
      </c>
      <c r="U202" t="s">
        <v>11</v>
      </c>
      <c r="V202" t="s">
        <v>166</v>
      </c>
      <c r="W202" s="16">
        <f t="shared" si="10"/>
        <v>37117</v>
      </c>
      <c r="X202">
        <f t="shared" si="11"/>
        <v>21</v>
      </c>
    </row>
    <row r="203" spans="1:24" x14ac:dyDescent="0.3">
      <c r="A203" t="s">
        <v>228</v>
      </c>
      <c r="B203">
        <v>2001</v>
      </c>
      <c r="C203" t="s">
        <v>15</v>
      </c>
      <c r="D203">
        <v>28</v>
      </c>
      <c r="E203">
        <v>0</v>
      </c>
      <c r="F203">
        <v>2104.11</v>
      </c>
      <c r="G203" t="s">
        <v>11</v>
      </c>
      <c r="H203" t="s">
        <v>16</v>
      </c>
      <c r="I203" t="s">
        <v>168</v>
      </c>
      <c r="N203" t="s">
        <v>227</v>
      </c>
      <c r="O203">
        <v>2001</v>
      </c>
      <c r="P203" t="str">
        <f t="shared" si="9"/>
        <v>Jun</v>
      </c>
      <c r="Q203">
        <v>22</v>
      </c>
      <c r="R203">
        <v>1</v>
      </c>
      <c r="S203" s="18">
        <v>2103.08</v>
      </c>
      <c r="T203" t="s">
        <v>12</v>
      </c>
      <c r="U203" t="s">
        <v>11</v>
      </c>
      <c r="V203" t="s">
        <v>42</v>
      </c>
      <c r="W203" s="16">
        <f t="shared" si="10"/>
        <v>37064</v>
      </c>
      <c r="X203">
        <f t="shared" si="11"/>
        <v>21</v>
      </c>
    </row>
    <row r="204" spans="1:24" x14ac:dyDescent="0.3">
      <c r="A204" t="s">
        <v>229</v>
      </c>
      <c r="B204">
        <v>1989</v>
      </c>
      <c r="C204" t="s">
        <v>10</v>
      </c>
      <c r="D204">
        <v>21</v>
      </c>
      <c r="E204">
        <v>3</v>
      </c>
      <c r="F204">
        <v>2106.2600000000002</v>
      </c>
      <c r="G204" t="s">
        <v>11</v>
      </c>
      <c r="H204" t="s">
        <v>11</v>
      </c>
      <c r="I204" t="s">
        <v>13</v>
      </c>
      <c r="N204" t="s">
        <v>228</v>
      </c>
      <c r="O204">
        <v>2001</v>
      </c>
      <c r="P204" t="str">
        <f t="shared" si="9"/>
        <v>Nov</v>
      </c>
      <c r="Q204">
        <v>28</v>
      </c>
      <c r="R204">
        <v>0</v>
      </c>
      <c r="S204" s="18">
        <v>2104.11</v>
      </c>
      <c r="T204" t="s">
        <v>11</v>
      </c>
      <c r="U204" t="s">
        <v>16</v>
      </c>
      <c r="V204" t="s">
        <v>168</v>
      </c>
      <c r="W204" s="16">
        <f t="shared" si="10"/>
        <v>37223</v>
      </c>
      <c r="X204">
        <f t="shared" si="11"/>
        <v>21</v>
      </c>
    </row>
    <row r="205" spans="1:24" x14ac:dyDescent="0.3">
      <c r="A205" t="s">
        <v>230</v>
      </c>
      <c r="B205">
        <v>2003</v>
      </c>
      <c r="C205" t="s">
        <v>20</v>
      </c>
      <c r="D205">
        <v>30</v>
      </c>
      <c r="E205">
        <v>0</v>
      </c>
      <c r="F205">
        <v>2117.34</v>
      </c>
      <c r="G205" t="s">
        <v>11</v>
      </c>
      <c r="H205" t="s">
        <v>12</v>
      </c>
      <c r="I205" t="s">
        <v>23</v>
      </c>
      <c r="N205" t="s">
        <v>229</v>
      </c>
      <c r="O205">
        <v>1989</v>
      </c>
      <c r="P205" t="str">
        <f t="shared" si="9"/>
        <v>Jul</v>
      </c>
      <c r="Q205">
        <v>21</v>
      </c>
      <c r="R205">
        <v>3</v>
      </c>
      <c r="S205" s="18">
        <v>2106.2600000000002</v>
      </c>
      <c r="T205" t="s">
        <v>11</v>
      </c>
      <c r="U205" t="s">
        <v>11</v>
      </c>
      <c r="V205" t="s">
        <v>13</v>
      </c>
      <c r="W205" s="16">
        <f t="shared" si="10"/>
        <v>32710</v>
      </c>
      <c r="X205">
        <f t="shared" si="11"/>
        <v>33</v>
      </c>
    </row>
    <row r="206" spans="1:24" x14ac:dyDescent="0.3">
      <c r="A206" t="s">
        <v>231</v>
      </c>
      <c r="B206">
        <v>2004</v>
      </c>
      <c r="C206" t="s">
        <v>15</v>
      </c>
      <c r="D206">
        <v>4</v>
      </c>
      <c r="E206">
        <v>0</v>
      </c>
      <c r="F206">
        <v>2118.61</v>
      </c>
      <c r="G206" t="s">
        <v>11</v>
      </c>
      <c r="H206" t="s">
        <v>16</v>
      </c>
      <c r="I206" t="s">
        <v>23</v>
      </c>
      <c r="N206" t="s">
        <v>230</v>
      </c>
      <c r="O206">
        <v>2003</v>
      </c>
      <c r="P206" t="str">
        <f t="shared" si="9"/>
        <v>Sep</v>
      </c>
      <c r="Q206">
        <v>30</v>
      </c>
      <c r="R206">
        <v>0</v>
      </c>
      <c r="S206" s="18">
        <v>2117.34</v>
      </c>
      <c r="T206" t="s">
        <v>11</v>
      </c>
      <c r="U206" t="s">
        <v>12</v>
      </c>
      <c r="V206" t="s">
        <v>23</v>
      </c>
      <c r="W206" s="16">
        <f t="shared" si="10"/>
        <v>37894</v>
      </c>
      <c r="X206">
        <f t="shared" si="11"/>
        <v>19</v>
      </c>
    </row>
    <row r="207" spans="1:24" x14ac:dyDescent="0.3">
      <c r="A207" t="s">
        <v>232</v>
      </c>
      <c r="B207">
        <v>2003</v>
      </c>
      <c r="C207" t="s">
        <v>35</v>
      </c>
      <c r="D207">
        <v>30</v>
      </c>
      <c r="E207">
        <v>0</v>
      </c>
      <c r="F207">
        <v>2128.4299999999998</v>
      </c>
      <c r="G207" t="s">
        <v>11</v>
      </c>
      <c r="H207" t="s">
        <v>16</v>
      </c>
      <c r="I207" t="s">
        <v>23</v>
      </c>
      <c r="N207" t="s">
        <v>231</v>
      </c>
      <c r="O207">
        <v>2004</v>
      </c>
      <c r="P207" t="str">
        <f t="shared" si="9"/>
        <v>Nov</v>
      </c>
      <c r="Q207">
        <v>4</v>
      </c>
      <c r="R207">
        <v>0</v>
      </c>
      <c r="S207" s="18">
        <v>2118.61</v>
      </c>
      <c r="T207" t="s">
        <v>11</v>
      </c>
      <c r="U207" t="s">
        <v>16</v>
      </c>
      <c r="V207" t="s">
        <v>23</v>
      </c>
      <c r="W207" s="16">
        <f t="shared" si="10"/>
        <v>38295</v>
      </c>
      <c r="X207">
        <f t="shared" si="11"/>
        <v>18</v>
      </c>
    </row>
    <row r="208" spans="1:24" x14ac:dyDescent="0.3">
      <c r="A208" t="s">
        <v>233</v>
      </c>
      <c r="B208">
        <v>2003</v>
      </c>
      <c r="C208" t="s">
        <v>30</v>
      </c>
      <c r="D208">
        <v>22</v>
      </c>
      <c r="E208">
        <v>0</v>
      </c>
      <c r="F208">
        <v>2130.6799999999998</v>
      </c>
      <c r="G208" t="s">
        <v>11</v>
      </c>
      <c r="H208" t="s">
        <v>12</v>
      </c>
      <c r="I208" t="s">
        <v>23</v>
      </c>
      <c r="N208" t="s">
        <v>232</v>
      </c>
      <c r="O208">
        <v>2003</v>
      </c>
      <c r="P208" t="str">
        <f t="shared" si="9"/>
        <v>Aug</v>
      </c>
      <c r="Q208">
        <v>30</v>
      </c>
      <c r="R208">
        <v>0</v>
      </c>
      <c r="S208" s="18">
        <v>2128.4299999999998</v>
      </c>
      <c r="T208" t="s">
        <v>11</v>
      </c>
      <c r="U208" t="s">
        <v>16</v>
      </c>
      <c r="V208" t="s">
        <v>23</v>
      </c>
      <c r="W208" s="16">
        <f t="shared" si="10"/>
        <v>37863</v>
      </c>
      <c r="X208">
        <f t="shared" si="11"/>
        <v>19</v>
      </c>
    </row>
    <row r="209" spans="1:24" x14ac:dyDescent="0.3">
      <c r="A209" t="s">
        <v>234</v>
      </c>
      <c r="B209">
        <v>2003</v>
      </c>
      <c r="C209" t="s">
        <v>20</v>
      </c>
      <c r="D209">
        <v>1</v>
      </c>
      <c r="E209">
        <v>0</v>
      </c>
      <c r="F209">
        <v>2134.9</v>
      </c>
      <c r="G209" t="s">
        <v>11</v>
      </c>
      <c r="H209" t="s">
        <v>12</v>
      </c>
      <c r="I209" t="s">
        <v>23</v>
      </c>
      <c r="N209" t="s">
        <v>233</v>
      </c>
      <c r="O209">
        <v>2003</v>
      </c>
      <c r="P209" t="str">
        <f t="shared" si="9"/>
        <v>Dec</v>
      </c>
      <c r="Q209">
        <v>22</v>
      </c>
      <c r="R209">
        <v>0</v>
      </c>
      <c r="S209" s="18">
        <v>2130.6799999999998</v>
      </c>
      <c r="T209" t="s">
        <v>11</v>
      </c>
      <c r="U209" t="s">
        <v>12</v>
      </c>
      <c r="V209" t="s">
        <v>23</v>
      </c>
      <c r="W209" s="16">
        <f t="shared" si="10"/>
        <v>37977</v>
      </c>
      <c r="X209">
        <f t="shared" si="11"/>
        <v>19</v>
      </c>
    </row>
    <row r="210" spans="1:24" x14ac:dyDescent="0.3">
      <c r="A210" t="s">
        <v>235</v>
      </c>
      <c r="B210">
        <v>2003</v>
      </c>
      <c r="C210" t="s">
        <v>20</v>
      </c>
      <c r="D210">
        <v>26</v>
      </c>
      <c r="E210">
        <v>0</v>
      </c>
      <c r="F210">
        <v>2136.88</v>
      </c>
      <c r="G210" t="s">
        <v>11</v>
      </c>
      <c r="H210" t="s">
        <v>11</v>
      </c>
      <c r="I210" t="s">
        <v>23</v>
      </c>
      <c r="N210" t="s">
        <v>234</v>
      </c>
      <c r="O210">
        <v>2003</v>
      </c>
      <c r="P210" t="str">
        <f t="shared" si="9"/>
        <v>Sep</v>
      </c>
      <c r="Q210">
        <v>1</v>
      </c>
      <c r="R210">
        <v>0</v>
      </c>
      <c r="S210" s="18">
        <v>2134.9</v>
      </c>
      <c r="T210" t="s">
        <v>11</v>
      </c>
      <c r="U210" t="s">
        <v>12</v>
      </c>
      <c r="V210" t="s">
        <v>23</v>
      </c>
      <c r="W210" s="16">
        <f t="shared" si="10"/>
        <v>37865</v>
      </c>
      <c r="X210">
        <f t="shared" si="11"/>
        <v>19</v>
      </c>
    </row>
    <row r="211" spans="1:24" x14ac:dyDescent="0.3">
      <c r="A211" t="s">
        <v>236</v>
      </c>
      <c r="B211">
        <v>1997</v>
      </c>
      <c r="C211" t="s">
        <v>20</v>
      </c>
      <c r="D211">
        <v>3</v>
      </c>
      <c r="E211">
        <v>0</v>
      </c>
      <c r="F211">
        <v>2137.65</v>
      </c>
      <c r="G211" t="s">
        <v>12</v>
      </c>
      <c r="H211" t="s">
        <v>16</v>
      </c>
      <c r="I211" t="s">
        <v>13</v>
      </c>
      <c r="N211" t="s">
        <v>235</v>
      </c>
      <c r="O211">
        <v>2003</v>
      </c>
      <c r="P211" t="str">
        <f t="shared" si="9"/>
        <v>Sep</v>
      </c>
      <c r="Q211">
        <v>26</v>
      </c>
      <c r="R211">
        <v>0</v>
      </c>
      <c r="S211" s="18">
        <v>2136.88</v>
      </c>
      <c r="T211" t="s">
        <v>11</v>
      </c>
      <c r="U211" t="s">
        <v>11</v>
      </c>
      <c r="V211" t="s">
        <v>23</v>
      </c>
      <c r="W211" s="16">
        <f t="shared" si="10"/>
        <v>37890</v>
      </c>
      <c r="X211">
        <f t="shared" si="11"/>
        <v>19</v>
      </c>
    </row>
    <row r="212" spans="1:24" x14ac:dyDescent="0.3">
      <c r="A212" t="s">
        <v>237</v>
      </c>
      <c r="B212">
        <v>2003</v>
      </c>
      <c r="C212" t="s">
        <v>35</v>
      </c>
      <c r="D212">
        <v>19</v>
      </c>
      <c r="E212">
        <v>0</v>
      </c>
      <c r="F212">
        <v>2138.0700000000002</v>
      </c>
      <c r="G212" t="s">
        <v>11</v>
      </c>
      <c r="H212" t="s">
        <v>16</v>
      </c>
      <c r="I212" t="s">
        <v>23</v>
      </c>
      <c r="N212" t="s">
        <v>236</v>
      </c>
      <c r="O212">
        <v>1997</v>
      </c>
      <c r="P212" t="str">
        <f t="shared" si="9"/>
        <v>Sep</v>
      </c>
      <c r="Q212">
        <v>3</v>
      </c>
      <c r="R212">
        <v>0</v>
      </c>
      <c r="S212" s="18">
        <v>2137.65</v>
      </c>
      <c r="T212" t="s">
        <v>12</v>
      </c>
      <c r="U212" t="s">
        <v>16</v>
      </c>
      <c r="V212" t="s">
        <v>13</v>
      </c>
      <c r="W212" s="16">
        <f t="shared" si="10"/>
        <v>35676</v>
      </c>
      <c r="X212">
        <f t="shared" si="11"/>
        <v>25</v>
      </c>
    </row>
    <row r="213" spans="1:24" x14ac:dyDescent="0.3">
      <c r="A213" t="s">
        <v>238</v>
      </c>
      <c r="B213">
        <v>2004</v>
      </c>
      <c r="C213" t="s">
        <v>37</v>
      </c>
      <c r="D213">
        <v>4</v>
      </c>
      <c r="E213">
        <v>0</v>
      </c>
      <c r="F213">
        <v>2144.85</v>
      </c>
      <c r="G213" t="s">
        <v>11</v>
      </c>
      <c r="H213" t="s">
        <v>16</v>
      </c>
      <c r="I213" t="s">
        <v>42</v>
      </c>
      <c r="N213" t="s">
        <v>237</v>
      </c>
      <c r="O213">
        <v>2003</v>
      </c>
      <c r="P213" t="str">
        <f t="shared" si="9"/>
        <v>Aug</v>
      </c>
      <c r="Q213">
        <v>19</v>
      </c>
      <c r="R213">
        <v>0</v>
      </c>
      <c r="S213" s="18">
        <v>2138.0700000000002</v>
      </c>
      <c r="T213" t="s">
        <v>11</v>
      </c>
      <c r="U213" t="s">
        <v>16</v>
      </c>
      <c r="V213" t="s">
        <v>23</v>
      </c>
      <c r="W213" s="16">
        <f t="shared" si="10"/>
        <v>37852</v>
      </c>
      <c r="X213">
        <f t="shared" si="11"/>
        <v>19</v>
      </c>
    </row>
    <row r="214" spans="1:24" x14ac:dyDescent="0.3">
      <c r="A214" t="s">
        <v>239</v>
      </c>
      <c r="B214">
        <v>2000</v>
      </c>
      <c r="C214" t="s">
        <v>30</v>
      </c>
      <c r="D214">
        <v>27</v>
      </c>
      <c r="E214">
        <v>0</v>
      </c>
      <c r="F214">
        <v>2150.4699999999998</v>
      </c>
      <c r="G214" t="s">
        <v>11</v>
      </c>
      <c r="H214" t="s">
        <v>12</v>
      </c>
      <c r="I214" t="s">
        <v>42</v>
      </c>
      <c r="N214" t="s">
        <v>238</v>
      </c>
      <c r="O214">
        <v>2004</v>
      </c>
      <c r="P214" t="str">
        <f t="shared" si="9"/>
        <v>Oct</v>
      </c>
      <c r="Q214">
        <v>4</v>
      </c>
      <c r="R214">
        <v>0</v>
      </c>
      <c r="S214" s="18">
        <v>2144.85</v>
      </c>
      <c r="T214" t="s">
        <v>11</v>
      </c>
      <c r="U214" t="s">
        <v>16</v>
      </c>
      <c r="V214" t="s">
        <v>42</v>
      </c>
      <c r="W214" s="16">
        <f t="shared" si="10"/>
        <v>38264</v>
      </c>
      <c r="X214">
        <f t="shared" si="11"/>
        <v>18</v>
      </c>
    </row>
    <row r="215" spans="1:24" x14ac:dyDescent="0.3">
      <c r="A215" t="s">
        <v>240</v>
      </c>
      <c r="B215">
        <v>2000</v>
      </c>
      <c r="C215" t="s">
        <v>37</v>
      </c>
      <c r="D215">
        <v>22</v>
      </c>
      <c r="E215">
        <v>0</v>
      </c>
      <c r="F215">
        <v>2154.36</v>
      </c>
      <c r="G215" t="s">
        <v>11</v>
      </c>
      <c r="H215" t="s">
        <v>11</v>
      </c>
      <c r="I215" t="s">
        <v>42</v>
      </c>
      <c r="N215" t="s">
        <v>239</v>
      </c>
      <c r="O215">
        <v>2000</v>
      </c>
      <c r="P215" t="str">
        <f t="shared" si="9"/>
        <v>Dec</v>
      </c>
      <c r="Q215">
        <v>27</v>
      </c>
      <c r="R215">
        <v>0</v>
      </c>
      <c r="S215" s="18">
        <v>2150.4699999999998</v>
      </c>
      <c r="T215" t="s">
        <v>11</v>
      </c>
      <c r="U215" t="s">
        <v>12</v>
      </c>
      <c r="V215" t="s">
        <v>42</v>
      </c>
      <c r="W215" s="16">
        <f t="shared" si="10"/>
        <v>36887</v>
      </c>
      <c r="X215">
        <f t="shared" si="11"/>
        <v>22</v>
      </c>
    </row>
    <row r="216" spans="1:24" x14ac:dyDescent="0.3">
      <c r="A216" t="s">
        <v>241</v>
      </c>
      <c r="B216">
        <v>2000</v>
      </c>
      <c r="C216" t="s">
        <v>15</v>
      </c>
      <c r="D216">
        <v>29</v>
      </c>
      <c r="E216">
        <v>0</v>
      </c>
      <c r="F216">
        <v>2155.6799999999998</v>
      </c>
      <c r="G216" t="s">
        <v>11</v>
      </c>
      <c r="H216" t="s">
        <v>12</v>
      </c>
      <c r="I216" t="s">
        <v>13</v>
      </c>
      <c r="N216" t="s">
        <v>240</v>
      </c>
      <c r="O216">
        <v>2000</v>
      </c>
      <c r="P216" t="str">
        <f t="shared" si="9"/>
        <v>Oct</v>
      </c>
      <c r="Q216">
        <v>22</v>
      </c>
      <c r="R216">
        <v>0</v>
      </c>
      <c r="S216" s="18">
        <v>2154.36</v>
      </c>
      <c r="T216" t="s">
        <v>11</v>
      </c>
      <c r="U216" t="s">
        <v>11</v>
      </c>
      <c r="V216" t="s">
        <v>42</v>
      </c>
      <c r="W216" s="16">
        <f t="shared" si="10"/>
        <v>36821</v>
      </c>
      <c r="X216">
        <f t="shared" si="11"/>
        <v>22</v>
      </c>
    </row>
    <row r="217" spans="1:24" x14ac:dyDescent="0.3">
      <c r="A217" t="s">
        <v>242</v>
      </c>
      <c r="B217">
        <v>2000</v>
      </c>
      <c r="C217" t="s">
        <v>30</v>
      </c>
      <c r="D217">
        <v>10</v>
      </c>
      <c r="E217">
        <v>0</v>
      </c>
      <c r="F217">
        <v>2156.75</v>
      </c>
      <c r="G217" t="s">
        <v>11</v>
      </c>
      <c r="H217" t="s">
        <v>11</v>
      </c>
      <c r="I217" t="s">
        <v>13</v>
      </c>
      <c r="N217" t="s">
        <v>241</v>
      </c>
      <c r="O217">
        <v>2000</v>
      </c>
      <c r="P217" t="str">
        <f t="shared" si="9"/>
        <v>Nov</v>
      </c>
      <c r="Q217">
        <v>29</v>
      </c>
      <c r="R217">
        <v>0</v>
      </c>
      <c r="S217" s="18">
        <v>2155.6799999999998</v>
      </c>
      <c r="T217" t="s">
        <v>11</v>
      </c>
      <c r="U217" t="s">
        <v>12</v>
      </c>
      <c r="V217" t="s">
        <v>13</v>
      </c>
      <c r="W217" s="16">
        <f t="shared" si="10"/>
        <v>36859</v>
      </c>
      <c r="X217">
        <f t="shared" si="11"/>
        <v>22</v>
      </c>
    </row>
    <row r="218" spans="1:24" x14ac:dyDescent="0.3">
      <c r="A218" t="s">
        <v>243</v>
      </c>
      <c r="B218">
        <v>2000</v>
      </c>
      <c r="C218" t="s">
        <v>35</v>
      </c>
      <c r="D218">
        <v>23</v>
      </c>
      <c r="E218">
        <v>0</v>
      </c>
      <c r="F218">
        <v>2166.73</v>
      </c>
      <c r="G218" t="s">
        <v>11</v>
      </c>
      <c r="H218" t="s">
        <v>11</v>
      </c>
      <c r="I218" t="s">
        <v>42</v>
      </c>
      <c r="N218" t="s">
        <v>242</v>
      </c>
      <c r="O218">
        <v>2000</v>
      </c>
      <c r="P218" t="str">
        <f t="shared" si="9"/>
        <v>Dec</v>
      </c>
      <c r="Q218">
        <v>10</v>
      </c>
      <c r="R218">
        <v>0</v>
      </c>
      <c r="S218" s="18">
        <v>2156.75</v>
      </c>
      <c r="T218" t="s">
        <v>11</v>
      </c>
      <c r="U218" t="s">
        <v>11</v>
      </c>
      <c r="V218" t="s">
        <v>13</v>
      </c>
      <c r="W218" s="16">
        <f t="shared" si="10"/>
        <v>36870</v>
      </c>
      <c r="X218">
        <f t="shared" si="11"/>
        <v>22</v>
      </c>
    </row>
    <row r="219" spans="1:24" x14ac:dyDescent="0.3">
      <c r="A219" t="s">
        <v>244</v>
      </c>
      <c r="B219">
        <v>1994</v>
      </c>
      <c r="C219" t="s">
        <v>20</v>
      </c>
      <c r="D219">
        <v>27</v>
      </c>
      <c r="E219">
        <v>0</v>
      </c>
      <c r="F219">
        <v>2170.08</v>
      </c>
      <c r="G219" t="s">
        <v>11</v>
      </c>
      <c r="H219" t="s">
        <v>11</v>
      </c>
      <c r="I219" t="s">
        <v>13</v>
      </c>
      <c r="N219" t="s">
        <v>243</v>
      </c>
      <c r="O219">
        <v>2000</v>
      </c>
      <c r="P219" t="str">
        <f t="shared" si="9"/>
        <v>Aug</v>
      </c>
      <c r="Q219">
        <v>23</v>
      </c>
      <c r="R219">
        <v>0</v>
      </c>
      <c r="S219" s="18">
        <v>2166.73</v>
      </c>
      <c r="T219" t="s">
        <v>11</v>
      </c>
      <c r="U219" t="s">
        <v>11</v>
      </c>
      <c r="V219" t="s">
        <v>42</v>
      </c>
      <c r="W219" s="16">
        <f t="shared" si="10"/>
        <v>36761</v>
      </c>
      <c r="X219">
        <f t="shared" si="11"/>
        <v>22</v>
      </c>
    </row>
    <row r="220" spans="1:24" x14ac:dyDescent="0.3">
      <c r="A220" t="s">
        <v>245</v>
      </c>
      <c r="B220">
        <v>1991</v>
      </c>
      <c r="C220" t="s">
        <v>30</v>
      </c>
      <c r="D220">
        <v>16</v>
      </c>
      <c r="E220">
        <v>3</v>
      </c>
      <c r="F220">
        <v>2193.1999999999998</v>
      </c>
      <c r="G220" t="s">
        <v>11</v>
      </c>
      <c r="H220" t="s">
        <v>11</v>
      </c>
      <c r="I220" t="s">
        <v>23</v>
      </c>
      <c r="N220" t="s">
        <v>244</v>
      </c>
      <c r="O220">
        <v>1994</v>
      </c>
      <c r="P220" t="str">
        <f t="shared" si="9"/>
        <v>Sep</v>
      </c>
      <c r="Q220">
        <v>27</v>
      </c>
      <c r="R220">
        <v>0</v>
      </c>
      <c r="S220" s="18">
        <v>2170.08</v>
      </c>
      <c r="T220" t="s">
        <v>11</v>
      </c>
      <c r="U220" t="s">
        <v>11</v>
      </c>
      <c r="V220" t="s">
        <v>13</v>
      </c>
      <c r="W220" s="16">
        <f t="shared" si="10"/>
        <v>34604</v>
      </c>
      <c r="X220">
        <f t="shared" si="11"/>
        <v>28</v>
      </c>
    </row>
    <row r="221" spans="1:24" x14ac:dyDescent="0.3">
      <c r="A221" t="s">
        <v>246</v>
      </c>
      <c r="B221">
        <v>2004</v>
      </c>
      <c r="C221" t="s">
        <v>30</v>
      </c>
      <c r="D221">
        <v>7</v>
      </c>
      <c r="E221">
        <v>0</v>
      </c>
      <c r="F221">
        <v>2196.4699999999998</v>
      </c>
      <c r="G221" t="s">
        <v>11</v>
      </c>
      <c r="H221" t="s">
        <v>12</v>
      </c>
      <c r="I221" t="s">
        <v>247</v>
      </c>
      <c r="N221" t="s">
        <v>245</v>
      </c>
      <c r="O221">
        <v>1991</v>
      </c>
      <c r="P221" t="str">
        <f t="shared" si="9"/>
        <v>Dec</v>
      </c>
      <c r="Q221">
        <v>16</v>
      </c>
      <c r="R221">
        <v>3</v>
      </c>
      <c r="S221" s="18">
        <v>2193.1999999999998</v>
      </c>
      <c r="T221" t="s">
        <v>11</v>
      </c>
      <c r="U221" t="s">
        <v>11</v>
      </c>
      <c r="V221" t="s">
        <v>23</v>
      </c>
      <c r="W221" s="16">
        <f t="shared" si="10"/>
        <v>33588</v>
      </c>
      <c r="X221">
        <f t="shared" si="11"/>
        <v>31</v>
      </c>
    </row>
    <row r="222" spans="1:24" x14ac:dyDescent="0.3">
      <c r="A222" t="s">
        <v>248</v>
      </c>
      <c r="B222">
        <v>2004</v>
      </c>
      <c r="C222" t="s">
        <v>20</v>
      </c>
      <c r="D222">
        <v>3</v>
      </c>
      <c r="E222">
        <v>0</v>
      </c>
      <c r="F222">
        <v>2198.19</v>
      </c>
      <c r="G222" t="s">
        <v>11</v>
      </c>
      <c r="H222" t="s">
        <v>16</v>
      </c>
      <c r="I222" t="s">
        <v>249</v>
      </c>
      <c r="N222" t="s">
        <v>246</v>
      </c>
      <c r="O222">
        <v>2004</v>
      </c>
      <c r="P222" t="str">
        <f t="shared" si="9"/>
        <v>Dec</v>
      </c>
      <c r="Q222">
        <v>7</v>
      </c>
      <c r="R222">
        <v>0</v>
      </c>
      <c r="S222" s="18">
        <v>2196.4699999999998</v>
      </c>
      <c r="T222" t="s">
        <v>11</v>
      </c>
      <c r="U222" t="s">
        <v>12</v>
      </c>
      <c r="V222" t="s">
        <v>247</v>
      </c>
      <c r="W222" s="16">
        <f t="shared" si="10"/>
        <v>38328</v>
      </c>
      <c r="X222">
        <f t="shared" si="11"/>
        <v>18</v>
      </c>
    </row>
    <row r="223" spans="1:24" x14ac:dyDescent="0.3">
      <c r="A223" t="s">
        <v>250</v>
      </c>
      <c r="B223">
        <v>2004</v>
      </c>
      <c r="C223" t="s">
        <v>20</v>
      </c>
      <c r="D223">
        <v>12</v>
      </c>
      <c r="E223">
        <v>0</v>
      </c>
      <c r="F223">
        <v>2200.83</v>
      </c>
      <c r="G223" t="s">
        <v>11</v>
      </c>
      <c r="H223" t="s">
        <v>11</v>
      </c>
      <c r="I223" t="s">
        <v>247</v>
      </c>
      <c r="N223" t="s">
        <v>248</v>
      </c>
      <c r="O223">
        <v>2004</v>
      </c>
      <c r="P223" t="str">
        <f t="shared" si="9"/>
        <v>Sep</v>
      </c>
      <c r="Q223">
        <v>3</v>
      </c>
      <c r="R223">
        <v>0</v>
      </c>
      <c r="S223" s="18">
        <v>2198.19</v>
      </c>
      <c r="T223" t="s">
        <v>11</v>
      </c>
      <c r="U223" t="s">
        <v>16</v>
      </c>
      <c r="V223" t="s">
        <v>249</v>
      </c>
      <c r="W223" s="16">
        <f t="shared" si="10"/>
        <v>38233</v>
      </c>
      <c r="X223">
        <f t="shared" si="11"/>
        <v>18</v>
      </c>
    </row>
    <row r="224" spans="1:24" x14ac:dyDescent="0.3">
      <c r="A224" t="s">
        <v>251</v>
      </c>
      <c r="B224">
        <v>2004</v>
      </c>
      <c r="C224" t="s">
        <v>10</v>
      </c>
      <c r="D224">
        <v>27</v>
      </c>
      <c r="E224">
        <v>1</v>
      </c>
      <c r="F224">
        <v>2201.1</v>
      </c>
      <c r="G224" t="s">
        <v>11</v>
      </c>
      <c r="H224" t="s">
        <v>12</v>
      </c>
      <c r="I224" t="s">
        <v>13</v>
      </c>
      <c r="N224" t="s">
        <v>250</v>
      </c>
      <c r="O224">
        <v>2004</v>
      </c>
      <c r="P224" t="str">
        <f t="shared" si="9"/>
        <v>Sep</v>
      </c>
      <c r="Q224">
        <v>12</v>
      </c>
      <c r="R224">
        <v>0</v>
      </c>
      <c r="S224" s="18">
        <v>2200.83</v>
      </c>
      <c r="T224" t="s">
        <v>11</v>
      </c>
      <c r="U224" t="s">
        <v>11</v>
      </c>
      <c r="V224" t="s">
        <v>247</v>
      </c>
      <c r="W224" s="16">
        <f t="shared" si="10"/>
        <v>38242</v>
      </c>
      <c r="X224">
        <f t="shared" si="11"/>
        <v>18</v>
      </c>
    </row>
    <row r="225" spans="1:24" x14ac:dyDescent="0.3">
      <c r="A225" t="s">
        <v>252</v>
      </c>
      <c r="B225">
        <v>2004</v>
      </c>
      <c r="C225" t="s">
        <v>35</v>
      </c>
      <c r="D225">
        <v>6</v>
      </c>
      <c r="E225">
        <v>0</v>
      </c>
      <c r="F225">
        <v>2203.4699999999998</v>
      </c>
      <c r="G225" t="s">
        <v>11</v>
      </c>
      <c r="H225" t="s">
        <v>11</v>
      </c>
      <c r="I225" t="s">
        <v>247</v>
      </c>
      <c r="N225" t="s">
        <v>251</v>
      </c>
      <c r="O225">
        <v>2004</v>
      </c>
      <c r="P225" t="str">
        <f t="shared" si="9"/>
        <v>Jul</v>
      </c>
      <c r="Q225">
        <v>27</v>
      </c>
      <c r="R225">
        <v>1</v>
      </c>
      <c r="S225" s="18">
        <v>2201.1</v>
      </c>
      <c r="T225" t="s">
        <v>11</v>
      </c>
      <c r="U225" t="s">
        <v>12</v>
      </c>
      <c r="V225" t="s">
        <v>13</v>
      </c>
      <c r="W225" s="16">
        <f t="shared" si="10"/>
        <v>38195</v>
      </c>
      <c r="X225">
        <f t="shared" si="11"/>
        <v>18</v>
      </c>
    </row>
    <row r="226" spans="1:24" x14ac:dyDescent="0.3">
      <c r="A226" t="s">
        <v>253</v>
      </c>
      <c r="B226">
        <v>2004</v>
      </c>
      <c r="C226" t="s">
        <v>37</v>
      </c>
      <c r="D226">
        <v>28</v>
      </c>
      <c r="E226">
        <v>0</v>
      </c>
      <c r="F226">
        <v>2203.7399999999998</v>
      </c>
      <c r="G226" t="s">
        <v>11</v>
      </c>
      <c r="H226" t="s">
        <v>11</v>
      </c>
      <c r="I226" t="s">
        <v>247</v>
      </c>
      <c r="N226" t="s">
        <v>252</v>
      </c>
      <c r="O226">
        <v>2004</v>
      </c>
      <c r="P226" t="str">
        <f t="shared" si="9"/>
        <v>Aug</v>
      </c>
      <c r="Q226">
        <v>6</v>
      </c>
      <c r="R226">
        <v>0</v>
      </c>
      <c r="S226" s="18">
        <v>2203.4699999999998</v>
      </c>
      <c r="T226" t="s">
        <v>11</v>
      </c>
      <c r="U226" t="s">
        <v>11</v>
      </c>
      <c r="V226" t="s">
        <v>247</v>
      </c>
      <c r="W226" s="16">
        <f t="shared" si="10"/>
        <v>38205</v>
      </c>
      <c r="X226">
        <f t="shared" si="11"/>
        <v>18</v>
      </c>
    </row>
    <row r="227" spans="1:24" x14ac:dyDescent="0.3">
      <c r="A227" t="s">
        <v>254</v>
      </c>
      <c r="B227">
        <v>2004</v>
      </c>
      <c r="C227" t="s">
        <v>15</v>
      </c>
      <c r="D227">
        <v>13</v>
      </c>
      <c r="E227">
        <v>0</v>
      </c>
      <c r="F227">
        <v>2205.98</v>
      </c>
      <c r="G227" t="s">
        <v>11</v>
      </c>
      <c r="H227" t="s">
        <v>12</v>
      </c>
      <c r="I227" t="s">
        <v>247</v>
      </c>
      <c r="N227" t="s">
        <v>253</v>
      </c>
      <c r="O227">
        <v>2004</v>
      </c>
      <c r="P227" t="str">
        <f t="shared" si="9"/>
        <v>Oct</v>
      </c>
      <c r="Q227">
        <v>28</v>
      </c>
      <c r="R227">
        <v>0</v>
      </c>
      <c r="S227" s="18">
        <v>2203.7399999999998</v>
      </c>
      <c r="T227" t="s">
        <v>11</v>
      </c>
      <c r="U227" t="s">
        <v>11</v>
      </c>
      <c r="V227" t="s">
        <v>247</v>
      </c>
      <c r="W227" s="16">
        <f t="shared" si="10"/>
        <v>38288</v>
      </c>
      <c r="X227">
        <f t="shared" si="11"/>
        <v>18</v>
      </c>
    </row>
    <row r="228" spans="1:24" x14ac:dyDescent="0.3">
      <c r="A228" t="s">
        <v>255</v>
      </c>
      <c r="B228">
        <v>2004</v>
      </c>
      <c r="C228" t="s">
        <v>35</v>
      </c>
      <c r="D228">
        <v>6</v>
      </c>
      <c r="E228">
        <v>0</v>
      </c>
      <c r="F228">
        <v>2207.6999999999998</v>
      </c>
      <c r="G228" t="s">
        <v>11</v>
      </c>
      <c r="H228" t="s">
        <v>11</v>
      </c>
      <c r="I228" t="s">
        <v>247</v>
      </c>
      <c r="N228" t="s">
        <v>254</v>
      </c>
      <c r="O228">
        <v>2004</v>
      </c>
      <c r="P228" t="str">
        <f t="shared" si="9"/>
        <v>Nov</v>
      </c>
      <c r="Q228">
        <v>13</v>
      </c>
      <c r="R228">
        <v>0</v>
      </c>
      <c r="S228" s="18">
        <v>2205.98</v>
      </c>
      <c r="T228" t="s">
        <v>11</v>
      </c>
      <c r="U228" t="s">
        <v>12</v>
      </c>
      <c r="V228" t="s">
        <v>247</v>
      </c>
      <c r="W228" s="16">
        <f t="shared" si="10"/>
        <v>38304</v>
      </c>
      <c r="X228">
        <f t="shared" si="11"/>
        <v>18</v>
      </c>
    </row>
    <row r="229" spans="1:24" x14ac:dyDescent="0.3">
      <c r="A229" t="s">
        <v>256</v>
      </c>
      <c r="B229">
        <v>2004</v>
      </c>
      <c r="C229" t="s">
        <v>10</v>
      </c>
      <c r="D229">
        <v>27</v>
      </c>
      <c r="E229">
        <v>0</v>
      </c>
      <c r="F229">
        <v>2211.13</v>
      </c>
      <c r="G229" t="s">
        <v>11</v>
      </c>
      <c r="H229" t="s">
        <v>11</v>
      </c>
      <c r="I229" t="s">
        <v>247</v>
      </c>
      <c r="N229" t="s">
        <v>255</v>
      </c>
      <c r="O229">
        <v>2004</v>
      </c>
      <c r="P229" t="str">
        <f t="shared" si="9"/>
        <v>Aug</v>
      </c>
      <c r="Q229">
        <v>6</v>
      </c>
      <c r="R229">
        <v>0</v>
      </c>
      <c r="S229" s="18">
        <v>2207.6999999999998</v>
      </c>
      <c r="T229" t="s">
        <v>11</v>
      </c>
      <c r="U229" t="s">
        <v>11</v>
      </c>
      <c r="V229" t="s">
        <v>247</v>
      </c>
      <c r="W229" s="16">
        <f t="shared" si="10"/>
        <v>38205</v>
      </c>
      <c r="X229">
        <f t="shared" si="11"/>
        <v>18</v>
      </c>
    </row>
    <row r="230" spans="1:24" x14ac:dyDescent="0.3">
      <c r="A230" t="s">
        <v>257</v>
      </c>
      <c r="B230">
        <v>1994</v>
      </c>
      <c r="C230" t="s">
        <v>15</v>
      </c>
      <c r="D230">
        <v>17</v>
      </c>
      <c r="E230">
        <v>0</v>
      </c>
      <c r="F230">
        <v>2213.21</v>
      </c>
      <c r="G230" t="s">
        <v>11</v>
      </c>
      <c r="H230" t="s">
        <v>11</v>
      </c>
      <c r="I230" t="s">
        <v>13</v>
      </c>
      <c r="N230" t="s">
        <v>256</v>
      </c>
      <c r="O230">
        <v>2004</v>
      </c>
      <c r="P230" t="str">
        <f t="shared" si="9"/>
        <v>Jul</v>
      </c>
      <c r="Q230">
        <v>27</v>
      </c>
      <c r="R230">
        <v>0</v>
      </c>
      <c r="S230" s="18">
        <v>2211.13</v>
      </c>
      <c r="T230" t="s">
        <v>11</v>
      </c>
      <c r="U230" t="s">
        <v>11</v>
      </c>
      <c r="V230" t="s">
        <v>247</v>
      </c>
      <c r="W230" s="16">
        <f t="shared" si="10"/>
        <v>38195</v>
      </c>
      <c r="X230">
        <f t="shared" si="11"/>
        <v>18</v>
      </c>
    </row>
    <row r="231" spans="1:24" x14ac:dyDescent="0.3">
      <c r="A231" t="s">
        <v>258</v>
      </c>
      <c r="B231">
        <v>2004</v>
      </c>
      <c r="C231" t="s">
        <v>18</v>
      </c>
      <c r="D231">
        <v>13</v>
      </c>
      <c r="E231">
        <v>0</v>
      </c>
      <c r="F231">
        <v>2217.4699999999998</v>
      </c>
      <c r="G231" t="s">
        <v>11</v>
      </c>
      <c r="H231" t="s">
        <v>16</v>
      </c>
      <c r="I231" t="s">
        <v>247</v>
      </c>
      <c r="N231" t="s">
        <v>257</v>
      </c>
      <c r="O231">
        <v>1994</v>
      </c>
      <c r="P231" t="str">
        <f t="shared" si="9"/>
        <v>Nov</v>
      </c>
      <c r="Q231">
        <v>17</v>
      </c>
      <c r="R231">
        <v>0</v>
      </c>
      <c r="S231" s="18">
        <v>2213.21</v>
      </c>
      <c r="T231" t="s">
        <v>11</v>
      </c>
      <c r="U231" t="s">
        <v>11</v>
      </c>
      <c r="V231" t="s">
        <v>13</v>
      </c>
      <c r="W231" s="16">
        <f t="shared" si="10"/>
        <v>34655</v>
      </c>
      <c r="X231">
        <f t="shared" si="11"/>
        <v>28</v>
      </c>
    </row>
    <row r="232" spans="1:24" x14ac:dyDescent="0.3">
      <c r="A232" t="s">
        <v>259</v>
      </c>
      <c r="B232">
        <v>2004</v>
      </c>
      <c r="C232" t="s">
        <v>20</v>
      </c>
      <c r="D232">
        <v>25</v>
      </c>
      <c r="E232">
        <v>0</v>
      </c>
      <c r="F232">
        <v>2217.6</v>
      </c>
      <c r="G232" t="s">
        <v>11</v>
      </c>
      <c r="H232" t="s">
        <v>16</v>
      </c>
      <c r="I232" t="s">
        <v>247</v>
      </c>
      <c r="N232" t="s">
        <v>258</v>
      </c>
      <c r="O232">
        <v>2004</v>
      </c>
      <c r="P232" t="str">
        <f t="shared" si="9"/>
        <v>Jun</v>
      </c>
      <c r="Q232">
        <v>13</v>
      </c>
      <c r="R232">
        <v>0</v>
      </c>
      <c r="S232" s="18">
        <v>2217.4699999999998</v>
      </c>
      <c r="T232" t="s">
        <v>11</v>
      </c>
      <c r="U232" t="s">
        <v>16</v>
      </c>
      <c r="V232" t="s">
        <v>247</v>
      </c>
      <c r="W232" s="16">
        <f t="shared" si="10"/>
        <v>38151</v>
      </c>
      <c r="X232">
        <f t="shared" si="11"/>
        <v>18</v>
      </c>
    </row>
    <row r="233" spans="1:24" x14ac:dyDescent="0.3">
      <c r="A233" t="s">
        <v>260</v>
      </c>
      <c r="B233">
        <v>2004</v>
      </c>
      <c r="C233" t="s">
        <v>30</v>
      </c>
      <c r="D233">
        <v>12</v>
      </c>
      <c r="E233">
        <v>1</v>
      </c>
      <c r="F233">
        <v>2219.4499999999998</v>
      </c>
      <c r="G233" t="s">
        <v>11</v>
      </c>
      <c r="H233" t="s">
        <v>16</v>
      </c>
      <c r="I233" t="s">
        <v>13</v>
      </c>
      <c r="N233" t="s">
        <v>259</v>
      </c>
      <c r="O233">
        <v>2004</v>
      </c>
      <c r="P233" t="str">
        <f t="shared" si="9"/>
        <v>Sep</v>
      </c>
      <c r="Q233">
        <v>25</v>
      </c>
      <c r="R233">
        <v>0</v>
      </c>
      <c r="S233" s="18">
        <v>2217.6</v>
      </c>
      <c r="T233" t="s">
        <v>11</v>
      </c>
      <c r="U233" t="s">
        <v>16</v>
      </c>
      <c r="V233" t="s">
        <v>247</v>
      </c>
      <c r="W233" s="16">
        <f t="shared" si="10"/>
        <v>38255</v>
      </c>
      <c r="X233">
        <f t="shared" si="11"/>
        <v>18</v>
      </c>
    </row>
    <row r="234" spans="1:24" x14ac:dyDescent="0.3">
      <c r="A234" t="s">
        <v>261</v>
      </c>
      <c r="B234">
        <v>2003</v>
      </c>
      <c r="C234" t="s">
        <v>30</v>
      </c>
      <c r="D234">
        <v>10</v>
      </c>
      <c r="E234">
        <v>1</v>
      </c>
      <c r="F234">
        <v>2221.56</v>
      </c>
      <c r="G234" t="s">
        <v>11</v>
      </c>
      <c r="H234" t="s">
        <v>12</v>
      </c>
      <c r="I234" t="s">
        <v>23</v>
      </c>
      <c r="N234" t="s">
        <v>260</v>
      </c>
      <c r="O234">
        <v>2004</v>
      </c>
      <c r="P234" t="str">
        <f t="shared" si="9"/>
        <v>Dec</v>
      </c>
      <c r="Q234">
        <v>12</v>
      </c>
      <c r="R234">
        <v>1</v>
      </c>
      <c r="S234" s="18">
        <v>2219.4499999999998</v>
      </c>
      <c r="T234" t="s">
        <v>11</v>
      </c>
      <c r="U234" t="s">
        <v>16</v>
      </c>
      <c r="V234" t="s">
        <v>13</v>
      </c>
      <c r="W234" s="16">
        <f t="shared" si="10"/>
        <v>38333</v>
      </c>
      <c r="X234">
        <f t="shared" si="11"/>
        <v>18</v>
      </c>
    </row>
    <row r="235" spans="1:24" x14ac:dyDescent="0.3">
      <c r="A235" t="s">
        <v>262</v>
      </c>
      <c r="B235">
        <v>2000</v>
      </c>
      <c r="C235" t="s">
        <v>18</v>
      </c>
      <c r="D235">
        <v>30</v>
      </c>
      <c r="E235">
        <v>0</v>
      </c>
      <c r="F235">
        <v>2250.84</v>
      </c>
      <c r="G235" t="s">
        <v>11</v>
      </c>
      <c r="H235" t="s">
        <v>11</v>
      </c>
      <c r="I235" t="s">
        <v>170</v>
      </c>
      <c r="N235" t="s">
        <v>261</v>
      </c>
      <c r="O235">
        <v>2003</v>
      </c>
      <c r="P235" t="str">
        <f t="shared" si="9"/>
        <v>Dec</v>
      </c>
      <c r="Q235">
        <v>10</v>
      </c>
      <c r="R235">
        <v>1</v>
      </c>
      <c r="S235" s="18">
        <v>2221.56</v>
      </c>
      <c r="T235" t="s">
        <v>11</v>
      </c>
      <c r="U235" t="s">
        <v>12</v>
      </c>
      <c r="V235" t="s">
        <v>23</v>
      </c>
      <c r="W235" s="16">
        <f t="shared" si="10"/>
        <v>37965</v>
      </c>
      <c r="X235">
        <f t="shared" si="11"/>
        <v>19</v>
      </c>
    </row>
    <row r="236" spans="1:24" x14ac:dyDescent="0.3">
      <c r="A236" t="s">
        <v>263</v>
      </c>
      <c r="B236">
        <v>2000</v>
      </c>
      <c r="C236" t="s">
        <v>30</v>
      </c>
      <c r="D236">
        <v>11</v>
      </c>
      <c r="E236">
        <v>0</v>
      </c>
      <c r="F236">
        <v>2254.8000000000002</v>
      </c>
      <c r="G236" t="s">
        <v>11</v>
      </c>
      <c r="H236" t="s">
        <v>12</v>
      </c>
      <c r="I236" t="s">
        <v>168</v>
      </c>
      <c r="N236" t="s">
        <v>262</v>
      </c>
      <c r="O236">
        <v>2000</v>
      </c>
      <c r="P236" t="str">
        <f t="shared" si="9"/>
        <v>Jun</v>
      </c>
      <c r="Q236">
        <v>30</v>
      </c>
      <c r="R236">
        <v>0</v>
      </c>
      <c r="S236" s="18">
        <v>2250.84</v>
      </c>
      <c r="T236" t="s">
        <v>11</v>
      </c>
      <c r="U236" t="s">
        <v>11</v>
      </c>
      <c r="V236" t="s">
        <v>170</v>
      </c>
      <c r="W236" s="16">
        <f t="shared" si="10"/>
        <v>36707</v>
      </c>
      <c r="X236">
        <f t="shared" si="11"/>
        <v>22</v>
      </c>
    </row>
    <row r="237" spans="1:24" x14ac:dyDescent="0.3">
      <c r="A237" t="s">
        <v>264</v>
      </c>
      <c r="B237">
        <v>2002</v>
      </c>
      <c r="C237" t="s">
        <v>10</v>
      </c>
      <c r="D237">
        <v>15</v>
      </c>
      <c r="E237">
        <v>0</v>
      </c>
      <c r="F237">
        <v>2257.48</v>
      </c>
      <c r="G237" t="s">
        <v>11</v>
      </c>
      <c r="H237" t="s">
        <v>16</v>
      </c>
      <c r="I237" t="s">
        <v>23</v>
      </c>
      <c r="N237" t="s">
        <v>263</v>
      </c>
      <c r="O237">
        <v>2000</v>
      </c>
      <c r="P237" t="str">
        <f t="shared" si="9"/>
        <v>Dec</v>
      </c>
      <c r="Q237">
        <v>11</v>
      </c>
      <c r="R237">
        <v>0</v>
      </c>
      <c r="S237" s="18">
        <v>2254.8000000000002</v>
      </c>
      <c r="T237" t="s">
        <v>11</v>
      </c>
      <c r="U237" t="s">
        <v>12</v>
      </c>
      <c r="V237" t="s">
        <v>168</v>
      </c>
      <c r="W237" s="16">
        <f t="shared" si="10"/>
        <v>36871</v>
      </c>
      <c r="X237">
        <f t="shared" si="11"/>
        <v>22</v>
      </c>
    </row>
    <row r="238" spans="1:24" x14ac:dyDescent="0.3">
      <c r="A238" t="s">
        <v>265</v>
      </c>
      <c r="B238">
        <v>2002</v>
      </c>
      <c r="C238" t="s">
        <v>15</v>
      </c>
      <c r="D238">
        <v>12</v>
      </c>
      <c r="E238">
        <v>0</v>
      </c>
      <c r="F238">
        <v>2261.5700000000002</v>
      </c>
      <c r="G238" t="s">
        <v>11</v>
      </c>
      <c r="H238" t="s">
        <v>16</v>
      </c>
      <c r="I238" t="s">
        <v>23</v>
      </c>
      <c r="N238" t="s">
        <v>264</v>
      </c>
      <c r="O238">
        <v>2002</v>
      </c>
      <c r="P238" t="str">
        <f t="shared" si="9"/>
        <v>Jul</v>
      </c>
      <c r="Q238">
        <v>15</v>
      </c>
      <c r="R238">
        <v>0</v>
      </c>
      <c r="S238" s="18">
        <v>2257.48</v>
      </c>
      <c r="T238" t="s">
        <v>11</v>
      </c>
      <c r="U238" t="s">
        <v>16</v>
      </c>
      <c r="V238" t="s">
        <v>23</v>
      </c>
      <c r="W238" s="16">
        <f t="shared" si="10"/>
        <v>37452</v>
      </c>
      <c r="X238">
        <f t="shared" si="11"/>
        <v>20</v>
      </c>
    </row>
    <row r="239" spans="1:24" x14ac:dyDescent="0.3">
      <c r="A239" t="s">
        <v>266</v>
      </c>
      <c r="B239">
        <v>1991</v>
      </c>
      <c r="C239" t="s">
        <v>18</v>
      </c>
      <c r="D239">
        <v>16</v>
      </c>
      <c r="E239">
        <v>3</v>
      </c>
      <c r="F239">
        <v>2277.7199999999998</v>
      </c>
      <c r="G239" t="s">
        <v>11</v>
      </c>
      <c r="H239" t="s">
        <v>16</v>
      </c>
      <c r="I239" t="s">
        <v>13</v>
      </c>
      <c r="N239" t="s">
        <v>265</v>
      </c>
      <c r="O239">
        <v>2002</v>
      </c>
      <c r="P239" t="str">
        <f t="shared" si="9"/>
        <v>Nov</v>
      </c>
      <c r="Q239">
        <v>12</v>
      </c>
      <c r="R239">
        <v>0</v>
      </c>
      <c r="S239" s="18">
        <v>2261.5700000000002</v>
      </c>
      <c r="T239" t="s">
        <v>11</v>
      </c>
      <c r="U239" t="s">
        <v>16</v>
      </c>
      <c r="V239" t="s">
        <v>23</v>
      </c>
      <c r="W239" s="16">
        <f t="shared" si="10"/>
        <v>37572</v>
      </c>
      <c r="X239">
        <f t="shared" si="11"/>
        <v>20</v>
      </c>
    </row>
    <row r="240" spans="1:24" x14ac:dyDescent="0.3">
      <c r="A240" t="s">
        <v>267</v>
      </c>
      <c r="B240">
        <v>1989</v>
      </c>
      <c r="C240" t="s">
        <v>37</v>
      </c>
      <c r="D240">
        <v>5</v>
      </c>
      <c r="E240">
        <v>3</v>
      </c>
      <c r="F240">
        <v>2295.2399999999998</v>
      </c>
      <c r="G240" t="s">
        <v>11</v>
      </c>
      <c r="H240" t="s">
        <v>16</v>
      </c>
      <c r="I240" t="s">
        <v>13</v>
      </c>
      <c r="N240" t="s">
        <v>266</v>
      </c>
      <c r="O240">
        <v>1991</v>
      </c>
      <c r="P240" t="str">
        <f t="shared" si="9"/>
        <v>Jun</v>
      </c>
      <c r="Q240">
        <v>16</v>
      </c>
      <c r="R240">
        <v>3</v>
      </c>
      <c r="S240" s="18">
        <v>2277.7199999999998</v>
      </c>
      <c r="T240" t="s">
        <v>11</v>
      </c>
      <c r="U240" t="s">
        <v>16</v>
      </c>
      <c r="V240" t="s">
        <v>13</v>
      </c>
      <c r="W240" s="16">
        <f t="shared" si="10"/>
        <v>33405</v>
      </c>
      <c r="X240">
        <f t="shared" si="11"/>
        <v>31</v>
      </c>
    </row>
    <row r="241" spans="1:24" x14ac:dyDescent="0.3">
      <c r="A241" t="s">
        <v>268</v>
      </c>
      <c r="B241">
        <v>1996</v>
      </c>
      <c r="C241" t="s">
        <v>15</v>
      </c>
      <c r="D241">
        <v>28</v>
      </c>
      <c r="E241">
        <v>0</v>
      </c>
      <c r="F241">
        <v>2302.3000000000002</v>
      </c>
      <c r="G241" t="s">
        <v>16</v>
      </c>
      <c r="H241" t="s">
        <v>11</v>
      </c>
      <c r="I241" t="s">
        <v>42</v>
      </c>
      <c r="N241" t="s">
        <v>267</v>
      </c>
      <c r="O241">
        <v>1989</v>
      </c>
      <c r="P241" t="str">
        <f t="shared" si="9"/>
        <v>Oct</v>
      </c>
      <c r="Q241">
        <v>5</v>
      </c>
      <c r="R241">
        <v>3</v>
      </c>
      <c r="S241" s="18">
        <v>2295.2399999999998</v>
      </c>
      <c r="T241" t="s">
        <v>11</v>
      </c>
      <c r="U241" t="s">
        <v>16</v>
      </c>
      <c r="V241" t="s">
        <v>13</v>
      </c>
      <c r="W241" s="16">
        <f t="shared" si="10"/>
        <v>32786</v>
      </c>
      <c r="X241">
        <f t="shared" si="11"/>
        <v>33</v>
      </c>
    </row>
    <row r="242" spans="1:24" x14ac:dyDescent="0.3">
      <c r="A242" t="s">
        <v>269</v>
      </c>
      <c r="B242">
        <v>2004</v>
      </c>
      <c r="C242" t="s">
        <v>20</v>
      </c>
      <c r="D242">
        <v>6</v>
      </c>
      <c r="E242">
        <v>2</v>
      </c>
      <c r="F242">
        <v>2304</v>
      </c>
      <c r="G242" t="s">
        <v>11</v>
      </c>
      <c r="H242" t="s">
        <v>12</v>
      </c>
      <c r="I242" t="s">
        <v>13</v>
      </c>
      <c r="N242" t="s">
        <v>268</v>
      </c>
      <c r="O242">
        <v>1996</v>
      </c>
      <c r="P242" t="str">
        <f t="shared" si="9"/>
        <v>Nov</v>
      </c>
      <c r="Q242">
        <v>28</v>
      </c>
      <c r="R242">
        <v>0</v>
      </c>
      <c r="S242" s="18">
        <v>2302.3000000000002</v>
      </c>
      <c r="T242" t="s">
        <v>16</v>
      </c>
      <c r="U242" t="s">
        <v>11</v>
      </c>
      <c r="V242" t="s">
        <v>42</v>
      </c>
      <c r="W242" s="16">
        <f t="shared" si="10"/>
        <v>35397</v>
      </c>
      <c r="X242">
        <f t="shared" si="11"/>
        <v>26</v>
      </c>
    </row>
    <row r="243" spans="1:24" x14ac:dyDescent="0.3">
      <c r="A243" t="s">
        <v>270</v>
      </c>
      <c r="B243">
        <v>1996</v>
      </c>
      <c r="C243" t="s">
        <v>30</v>
      </c>
      <c r="D243">
        <v>17</v>
      </c>
      <c r="E243">
        <v>0</v>
      </c>
      <c r="F243">
        <v>2322.62</v>
      </c>
      <c r="G243" t="s">
        <v>11</v>
      </c>
      <c r="H243" t="s">
        <v>16</v>
      </c>
      <c r="I243" t="s">
        <v>13</v>
      </c>
      <c r="N243" t="s">
        <v>269</v>
      </c>
      <c r="O243">
        <v>2004</v>
      </c>
      <c r="P243" t="str">
        <f t="shared" si="9"/>
        <v>Sep</v>
      </c>
      <c r="Q243">
        <v>6</v>
      </c>
      <c r="R243">
        <v>2</v>
      </c>
      <c r="S243" s="18">
        <v>2304</v>
      </c>
      <c r="T243" t="s">
        <v>11</v>
      </c>
      <c r="U243" t="s">
        <v>12</v>
      </c>
      <c r="V243" t="s">
        <v>13</v>
      </c>
      <c r="W243" s="16">
        <f t="shared" si="10"/>
        <v>38236</v>
      </c>
      <c r="X243">
        <f t="shared" si="11"/>
        <v>18</v>
      </c>
    </row>
    <row r="244" spans="1:24" x14ac:dyDescent="0.3">
      <c r="A244" t="s">
        <v>271</v>
      </c>
      <c r="B244">
        <v>2003</v>
      </c>
      <c r="C244" t="s">
        <v>15</v>
      </c>
      <c r="D244">
        <v>18</v>
      </c>
      <c r="E244">
        <v>1</v>
      </c>
      <c r="F244">
        <v>2331.52</v>
      </c>
      <c r="G244" t="s">
        <v>11</v>
      </c>
      <c r="H244" t="s">
        <v>12</v>
      </c>
      <c r="I244" t="s">
        <v>42</v>
      </c>
      <c r="N244" t="s">
        <v>270</v>
      </c>
      <c r="O244">
        <v>1996</v>
      </c>
      <c r="P244" t="str">
        <f t="shared" si="9"/>
        <v>Dec</v>
      </c>
      <c r="Q244">
        <v>17</v>
      </c>
      <c r="R244">
        <v>0</v>
      </c>
      <c r="S244" s="18">
        <v>2322.62</v>
      </c>
      <c r="T244" t="s">
        <v>11</v>
      </c>
      <c r="U244" t="s">
        <v>16</v>
      </c>
      <c r="V244" t="s">
        <v>13</v>
      </c>
      <c r="W244" s="16">
        <f t="shared" si="10"/>
        <v>35416</v>
      </c>
      <c r="X244">
        <f t="shared" si="11"/>
        <v>26</v>
      </c>
    </row>
    <row r="245" spans="1:24" x14ac:dyDescent="0.3">
      <c r="A245" t="s">
        <v>272</v>
      </c>
      <c r="B245">
        <v>1998</v>
      </c>
      <c r="C245" t="s">
        <v>37</v>
      </c>
      <c r="D245">
        <v>21</v>
      </c>
      <c r="E245">
        <v>0</v>
      </c>
      <c r="F245">
        <v>2352.9699999999998</v>
      </c>
      <c r="G245" t="s">
        <v>12</v>
      </c>
      <c r="H245" t="s">
        <v>12</v>
      </c>
      <c r="I245" t="s">
        <v>23</v>
      </c>
      <c r="N245" t="s">
        <v>271</v>
      </c>
      <c r="O245">
        <v>2003</v>
      </c>
      <c r="P245" t="str">
        <f t="shared" si="9"/>
        <v>Nov</v>
      </c>
      <c r="Q245">
        <v>18</v>
      </c>
      <c r="R245">
        <v>1</v>
      </c>
      <c r="S245" s="18">
        <v>2331.52</v>
      </c>
      <c r="T245" t="s">
        <v>11</v>
      </c>
      <c r="U245" t="s">
        <v>12</v>
      </c>
      <c r="V245" t="s">
        <v>42</v>
      </c>
      <c r="W245" s="16">
        <f t="shared" si="10"/>
        <v>37943</v>
      </c>
      <c r="X245">
        <f t="shared" si="11"/>
        <v>19</v>
      </c>
    </row>
    <row r="246" spans="1:24" x14ac:dyDescent="0.3">
      <c r="A246" t="s">
        <v>273</v>
      </c>
      <c r="B246">
        <v>2002</v>
      </c>
      <c r="C246" t="s">
        <v>15</v>
      </c>
      <c r="D246">
        <v>5</v>
      </c>
      <c r="E246">
        <v>1</v>
      </c>
      <c r="F246">
        <v>2362.23</v>
      </c>
      <c r="G246" t="s">
        <v>11</v>
      </c>
      <c r="H246" t="s">
        <v>16</v>
      </c>
      <c r="I246" t="s">
        <v>23</v>
      </c>
      <c r="N246" t="s">
        <v>272</v>
      </c>
      <c r="O246">
        <v>1998</v>
      </c>
      <c r="P246" t="str">
        <f t="shared" si="9"/>
        <v>Oct</v>
      </c>
      <c r="Q246">
        <v>21</v>
      </c>
      <c r="R246">
        <v>0</v>
      </c>
      <c r="S246" s="18">
        <v>2352.9699999999998</v>
      </c>
      <c r="T246" t="s">
        <v>12</v>
      </c>
      <c r="U246" t="s">
        <v>12</v>
      </c>
      <c r="V246" t="s">
        <v>23</v>
      </c>
      <c r="W246" s="16">
        <f t="shared" si="10"/>
        <v>36089</v>
      </c>
      <c r="X246">
        <f t="shared" si="11"/>
        <v>24</v>
      </c>
    </row>
    <row r="247" spans="1:24" x14ac:dyDescent="0.3">
      <c r="A247" t="s">
        <v>274</v>
      </c>
      <c r="B247">
        <v>1988</v>
      </c>
      <c r="C247" t="s">
        <v>30</v>
      </c>
      <c r="D247">
        <v>12</v>
      </c>
      <c r="E247">
        <v>3</v>
      </c>
      <c r="F247">
        <v>2373.3000000000002</v>
      </c>
      <c r="G247" t="s">
        <v>11</v>
      </c>
      <c r="H247" t="s">
        <v>11</v>
      </c>
      <c r="I247" t="s">
        <v>13</v>
      </c>
      <c r="N247" t="s">
        <v>273</v>
      </c>
      <c r="O247">
        <v>2002</v>
      </c>
      <c r="P247" t="str">
        <f t="shared" si="9"/>
        <v>Nov</v>
      </c>
      <c r="Q247">
        <v>5</v>
      </c>
      <c r="R247">
        <v>1</v>
      </c>
      <c r="S247" s="18">
        <v>2362.23</v>
      </c>
      <c r="T247" t="s">
        <v>11</v>
      </c>
      <c r="U247" t="s">
        <v>16</v>
      </c>
      <c r="V247" t="s">
        <v>23</v>
      </c>
      <c r="W247" s="16">
        <f t="shared" si="10"/>
        <v>37565</v>
      </c>
      <c r="X247">
        <f t="shared" si="11"/>
        <v>20</v>
      </c>
    </row>
    <row r="248" spans="1:24" x14ac:dyDescent="0.3">
      <c r="A248" t="s">
        <v>275</v>
      </c>
      <c r="B248">
        <v>1999</v>
      </c>
      <c r="C248" t="s">
        <v>30</v>
      </c>
      <c r="D248">
        <v>17</v>
      </c>
      <c r="E248">
        <v>0</v>
      </c>
      <c r="F248">
        <v>2395.17</v>
      </c>
      <c r="G248" t="s">
        <v>11</v>
      </c>
      <c r="H248" t="s">
        <v>16</v>
      </c>
      <c r="I248" t="s">
        <v>276</v>
      </c>
      <c r="N248" t="s">
        <v>274</v>
      </c>
      <c r="O248">
        <v>1988</v>
      </c>
      <c r="P248" t="str">
        <f t="shared" si="9"/>
        <v>Dec</v>
      </c>
      <c r="Q248">
        <v>12</v>
      </c>
      <c r="R248">
        <v>3</v>
      </c>
      <c r="S248" s="18">
        <v>2373.3000000000002</v>
      </c>
      <c r="T248" t="s">
        <v>11</v>
      </c>
      <c r="U248" t="s">
        <v>11</v>
      </c>
      <c r="V248" t="s">
        <v>13</v>
      </c>
      <c r="W248" s="16">
        <f t="shared" si="10"/>
        <v>32489</v>
      </c>
      <c r="X248">
        <f t="shared" si="11"/>
        <v>34</v>
      </c>
    </row>
    <row r="249" spans="1:24" x14ac:dyDescent="0.3">
      <c r="A249" t="s">
        <v>277</v>
      </c>
      <c r="B249">
        <v>1999</v>
      </c>
      <c r="C249" t="s">
        <v>35</v>
      </c>
      <c r="D249">
        <v>10</v>
      </c>
      <c r="E249">
        <v>0</v>
      </c>
      <c r="F249">
        <v>2396.1</v>
      </c>
      <c r="G249" t="s">
        <v>11</v>
      </c>
      <c r="H249" t="s">
        <v>16</v>
      </c>
      <c r="I249" t="s">
        <v>166</v>
      </c>
      <c r="N249" t="s">
        <v>275</v>
      </c>
      <c r="O249">
        <v>1999</v>
      </c>
      <c r="P249" t="str">
        <f t="shared" si="9"/>
        <v>Dec</v>
      </c>
      <c r="Q249">
        <v>17</v>
      </c>
      <c r="R249">
        <v>0</v>
      </c>
      <c r="S249" s="18">
        <v>2395.17</v>
      </c>
      <c r="T249" t="s">
        <v>11</v>
      </c>
      <c r="U249" t="s">
        <v>16</v>
      </c>
      <c r="V249" t="s">
        <v>276</v>
      </c>
      <c r="W249" s="16">
        <f t="shared" si="10"/>
        <v>36511</v>
      </c>
      <c r="X249">
        <f t="shared" si="11"/>
        <v>23</v>
      </c>
    </row>
    <row r="250" spans="1:24" x14ac:dyDescent="0.3">
      <c r="A250" t="s">
        <v>278</v>
      </c>
      <c r="B250">
        <v>2001</v>
      </c>
      <c r="C250" t="s">
        <v>18</v>
      </c>
      <c r="D250">
        <v>3</v>
      </c>
      <c r="E250">
        <v>0</v>
      </c>
      <c r="F250">
        <v>2404.73</v>
      </c>
      <c r="G250" t="s">
        <v>11</v>
      </c>
      <c r="H250" t="s">
        <v>12</v>
      </c>
      <c r="I250" t="s">
        <v>23</v>
      </c>
      <c r="N250" t="s">
        <v>277</v>
      </c>
      <c r="O250">
        <v>1999</v>
      </c>
      <c r="P250" t="str">
        <f t="shared" si="9"/>
        <v>Aug</v>
      </c>
      <c r="Q250">
        <v>10</v>
      </c>
      <c r="R250">
        <v>0</v>
      </c>
      <c r="S250" s="18">
        <v>2396.1</v>
      </c>
      <c r="T250" t="s">
        <v>11</v>
      </c>
      <c r="U250" t="s">
        <v>16</v>
      </c>
      <c r="V250" t="s">
        <v>166</v>
      </c>
      <c r="W250" s="16">
        <f t="shared" si="10"/>
        <v>36382</v>
      </c>
      <c r="X250">
        <f t="shared" si="11"/>
        <v>23</v>
      </c>
    </row>
    <row r="251" spans="1:24" x14ac:dyDescent="0.3">
      <c r="A251" t="s">
        <v>279</v>
      </c>
      <c r="B251">
        <v>1999</v>
      </c>
      <c r="C251" t="s">
        <v>15</v>
      </c>
      <c r="D251">
        <v>12</v>
      </c>
      <c r="E251">
        <v>1</v>
      </c>
      <c r="F251">
        <v>2416.96</v>
      </c>
      <c r="G251" t="s">
        <v>11</v>
      </c>
      <c r="H251" t="s">
        <v>11</v>
      </c>
      <c r="I251" t="s">
        <v>42</v>
      </c>
      <c r="N251" t="s">
        <v>278</v>
      </c>
      <c r="O251">
        <v>2001</v>
      </c>
      <c r="P251" t="str">
        <f t="shared" si="9"/>
        <v>Jun</v>
      </c>
      <c r="Q251">
        <v>3</v>
      </c>
      <c r="R251">
        <v>0</v>
      </c>
      <c r="S251" s="18">
        <v>2404.73</v>
      </c>
      <c r="T251" t="s">
        <v>11</v>
      </c>
      <c r="U251" t="s">
        <v>12</v>
      </c>
      <c r="V251" t="s">
        <v>23</v>
      </c>
      <c r="W251" s="16">
        <f t="shared" si="10"/>
        <v>37045</v>
      </c>
      <c r="X251">
        <f t="shared" si="11"/>
        <v>22</v>
      </c>
    </row>
    <row r="252" spans="1:24" x14ac:dyDescent="0.3">
      <c r="A252" t="s">
        <v>280</v>
      </c>
      <c r="B252">
        <v>1999</v>
      </c>
      <c r="C252" t="s">
        <v>15</v>
      </c>
      <c r="D252">
        <v>21</v>
      </c>
      <c r="E252">
        <v>1</v>
      </c>
      <c r="F252">
        <v>2438.06</v>
      </c>
      <c r="G252" t="s">
        <v>11</v>
      </c>
      <c r="H252" t="s">
        <v>11</v>
      </c>
      <c r="I252" t="s">
        <v>13</v>
      </c>
      <c r="N252" t="s">
        <v>279</v>
      </c>
      <c r="O252">
        <v>1999</v>
      </c>
      <c r="P252" t="str">
        <f t="shared" si="9"/>
        <v>Nov</v>
      </c>
      <c r="Q252">
        <v>12</v>
      </c>
      <c r="R252">
        <v>1</v>
      </c>
      <c r="S252" s="18">
        <v>2416.96</v>
      </c>
      <c r="T252" t="s">
        <v>11</v>
      </c>
      <c r="U252" t="s">
        <v>11</v>
      </c>
      <c r="V252" t="s">
        <v>42</v>
      </c>
      <c r="W252" s="16">
        <f t="shared" si="10"/>
        <v>36476</v>
      </c>
      <c r="X252">
        <f t="shared" si="11"/>
        <v>23</v>
      </c>
    </row>
    <row r="253" spans="1:24" x14ac:dyDescent="0.3">
      <c r="A253" t="s">
        <v>281</v>
      </c>
      <c r="B253">
        <v>2002</v>
      </c>
      <c r="C253" t="s">
        <v>10</v>
      </c>
      <c r="D253">
        <v>29</v>
      </c>
      <c r="E253">
        <v>0</v>
      </c>
      <c r="F253">
        <v>2457.21</v>
      </c>
      <c r="G253" t="s">
        <v>11</v>
      </c>
      <c r="H253" t="s">
        <v>16</v>
      </c>
      <c r="I253" t="s">
        <v>247</v>
      </c>
      <c r="N253" t="s">
        <v>280</v>
      </c>
      <c r="O253">
        <v>1999</v>
      </c>
      <c r="P253" t="str">
        <f t="shared" si="9"/>
        <v>Nov</v>
      </c>
      <c r="Q253">
        <v>21</v>
      </c>
      <c r="R253">
        <v>1</v>
      </c>
      <c r="S253" s="18">
        <v>2438.06</v>
      </c>
      <c r="T253" t="s">
        <v>11</v>
      </c>
      <c r="U253" t="s">
        <v>11</v>
      </c>
      <c r="V253" t="s">
        <v>13</v>
      </c>
      <c r="W253" s="16">
        <f t="shared" si="10"/>
        <v>36485</v>
      </c>
      <c r="X253">
        <f t="shared" si="11"/>
        <v>23</v>
      </c>
    </row>
    <row r="254" spans="1:24" x14ac:dyDescent="0.3">
      <c r="A254" t="s">
        <v>282</v>
      </c>
      <c r="B254">
        <v>1998</v>
      </c>
      <c r="C254" t="s">
        <v>15</v>
      </c>
      <c r="D254">
        <v>19</v>
      </c>
      <c r="E254">
        <v>0</v>
      </c>
      <c r="F254">
        <v>2457.5</v>
      </c>
      <c r="G254" t="s">
        <v>11</v>
      </c>
      <c r="H254" t="s">
        <v>16</v>
      </c>
      <c r="I254" t="s">
        <v>42</v>
      </c>
      <c r="N254" t="s">
        <v>281</v>
      </c>
      <c r="O254">
        <v>2002</v>
      </c>
      <c r="P254" t="str">
        <f t="shared" si="9"/>
        <v>Jul</v>
      </c>
      <c r="Q254">
        <v>29</v>
      </c>
      <c r="R254">
        <v>0</v>
      </c>
      <c r="S254" s="18">
        <v>2457.21</v>
      </c>
      <c r="T254" t="s">
        <v>11</v>
      </c>
      <c r="U254" t="s">
        <v>16</v>
      </c>
      <c r="V254" t="s">
        <v>247</v>
      </c>
      <c r="W254" s="16">
        <f t="shared" si="10"/>
        <v>37466</v>
      </c>
      <c r="X254">
        <f t="shared" si="11"/>
        <v>20</v>
      </c>
    </row>
    <row r="255" spans="1:24" x14ac:dyDescent="0.3">
      <c r="A255" t="s">
        <v>283</v>
      </c>
      <c r="B255">
        <v>2002</v>
      </c>
      <c r="C255" t="s">
        <v>10</v>
      </c>
      <c r="D255">
        <v>11</v>
      </c>
      <c r="E255">
        <v>0</v>
      </c>
      <c r="F255">
        <v>2459.7199999999998</v>
      </c>
      <c r="G255" t="s">
        <v>11</v>
      </c>
      <c r="H255" t="s">
        <v>11</v>
      </c>
      <c r="I255" t="s">
        <v>247</v>
      </c>
      <c r="N255" t="s">
        <v>282</v>
      </c>
      <c r="O255">
        <v>1998</v>
      </c>
      <c r="P255" t="str">
        <f t="shared" si="9"/>
        <v>Nov</v>
      </c>
      <c r="Q255">
        <v>19</v>
      </c>
      <c r="R255">
        <v>0</v>
      </c>
      <c r="S255" s="18">
        <v>2457.5</v>
      </c>
      <c r="T255" t="s">
        <v>11</v>
      </c>
      <c r="U255" t="s">
        <v>16</v>
      </c>
      <c r="V255" t="s">
        <v>42</v>
      </c>
      <c r="W255" s="16">
        <f t="shared" si="10"/>
        <v>36118</v>
      </c>
      <c r="X255">
        <f t="shared" si="11"/>
        <v>24</v>
      </c>
    </row>
    <row r="256" spans="1:24" x14ac:dyDescent="0.3">
      <c r="A256" t="s">
        <v>284</v>
      </c>
      <c r="B256">
        <v>1998</v>
      </c>
      <c r="C256" t="s">
        <v>35</v>
      </c>
      <c r="D256">
        <v>17</v>
      </c>
      <c r="E256">
        <v>0</v>
      </c>
      <c r="F256">
        <v>2464.62</v>
      </c>
      <c r="G256" t="s">
        <v>11</v>
      </c>
      <c r="H256" t="s">
        <v>12</v>
      </c>
      <c r="I256" t="s">
        <v>13</v>
      </c>
      <c r="N256" t="s">
        <v>283</v>
      </c>
      <c r="O256">
        <v>2002</v>
      </c>
      <c r="P256" t="str">
        <f t="shared" si="9"/>
        <v>Jul</v>
      </c>
      <c r="Q256">
        <v>11</v>
      </c>
      <c r="R256">
        <v>0</v>
      </c>
      <c r="S256" s="18">
        <v>2459.7199999999998</v>
      </c>
      <c r="T256" t="s">
        <v>11</v>
      </c>
      <c r="U256" t="s">
        <v>11</v>
      </c>
      <c r="V256" t="s">
        <v>247</v>
      </c>
      <c r="W256" s="16">
        <f t="shared" si="10"/>
        <v>37448</v>
      </c>
      <c r="X256">
        <f t="shared" si="11"/>
        <v>20</v>
      </c>
    </row>
    <row r="257" spans="1:24" x14ac:dyDescent="0.3">
      <c r="A257" t="s">
        <v>285</v>
      </c>
      <c r="B257">
        <v>1998</v>
      </c>
      <c r="C257" t="s">
        <v>10</v>
      </c>
      <c r="D257">
        <v>2</v>
      </c>
      <c r="E257">
        <v>0</v>
      </c>
      <c r="F257">
        <v>2473.33</v>
      </c>
      <c r="G257" t="s">
        <v>11</v>
      </c>
      <c r="H257" t="s">
        <v>12</v>
      </c>
      <c r="I257" t="s">
        <v>13</v>
      </c>
      <c r="N257" t="s">
        <v>284</v>
      </c>
      <c r="O257">
        <v>1998</v>
      </c>
      <c r="P257" t="str">
        <f t="shared" si="9"/>
        <v>Aug</v>
      </c>
      <c r="Q257">
        <v>17</v>
      </c>
      <c r="R257">
        <v>0</v>
      </c>
      <c r="S257" s="18">
        <v>2464.62</v>
      </c>
      <c r="T257" t="s">
        <v>11</v>
      </c>
      <c r="U257" t="s">
        <v>12</v>
      </c>
      <c r="V257" t="s">
        <v>13</v>
      </c>
      <c r="W257" s="16">
        <f t="shared" si="10"/>
        <v>36024</v>
      </c>
      <c r="X257">
        <f t="shared" si="11"/>
        <v>24</v>
      </c>
    </row>
    <row r="258" spans="1:24" x14ac:dyDescent="0.3">
      <c r="A258" t="s">
        <v>286</v>
      </c>
      <c r="B258">
        <v>1998</v>
      </c>
      <c r="C258" t="s">
        <v>18</v>
      </c>
      <c r="D258">
        <v>20</v>
      </c>
      <c r="E258">
        <v>0</v>
      </c>
      <c r="F258">
        <v>2480.98</v>
      </c>
      <c r="G258" t="s">
        <v>11</v>
      </c>
      <c r="H258" t="s">
        <v>11</v>
      </c>
      <c r="I258" t="s">
        <v>13</v>
      </c>
      <c r="N258" t="s">
        <v>285</v>
      </c>
      <c r="O258">
        <v>1998</v>
      </c>
      <c r="P258" t="str">
        <f t="shared" si="9"/>
        <v>Jul</v>
      </c>
      <c r="Q258">
        <v>2</v>
      </c>
      <c r="R258">
        <v>0</v>
      </c>
      <c r="S258" s="18">
        <v>2473.33</v>
      </c>
      <c r="T258" t="s">
        <v>11</v>
      </c>
      <c r="U258" t="s">
        <v>12</v>
      </c>
      <c r="V258" t="s">
        <v>13</v>
      </c>
      <c r="W258" s="16">
        <f t="shared" si="10"/>
        <v>35978</v>
      </c>
      <c r="X258">
        <f t="shared" si="11"/>
        <v>24</v>
      </c>
    </row>
    <row r="259" spans="1:24" x14ac:dyDescent="0.3">
      <c r="A259" t="s">
        <v>287</v>
      </c>
      <c r="B259">
        <v>1995</v>
      </c>
      <c r="C259" t="s">
        <v>15</v>
      </c>
      <c r="D259">
        <v>6</v>
      </c>
      <c r="E259">
        <v>0</v>
      </c>
      <c r="F259">
        <v>2483.7399999999998</v>
      </c>
      <c r="G259" t="s">
        <v>12</v>
      </c>
      <c r="H259" t="s">
        <v>11</v>
      </c>
      <c r="I259" t="s">
        <v>13</v>
      </c>
      <c r="N259" t="s">
        <v>286</v>
      </c>
      <c r="O259">
        <v>1998</v>
      </c>
      <c r="P259" t="str">
        <f t="shared" ref="P259:P322" si="12">IF(C258="?","Sep",C258)</f>
        <v>Jun</v>
      </c>
      <c r="Q259">
        <v>20</v>
      </c>
      <c r="R259">
        <v>0</v>
      </c>
      <c r="S259" s="18">
        <v>2480.98</v>
      </c>
      <c r="T259" t="s">
        <v>11</v>
      </c>
      <c r="U259" t="s">
        <v>11</v>
      </c>
      <c r="V259" t="s">
        <v>13</v>
      </c>
      <c r="W259" s="16">
        <f t="shared" si="10"/>
        <v>35966</v>
      </c>
      <c r="X259">
        <f t="shared" si="11"/>
        <v>24</v>
      </c>
    </row>
    <row r="260" spans="1:24" x14ac:dyDescent="0.3">
      <c r="A260" t="s">
        <v>288</v>
      </c>
      <c r="B260">
        <v>1995</v>
      </c>
      <c r="C260" t="s">
        <v>37</v>
      </c>
      <c r="D260">
        <v>14</v>
      </c>
      <c r="E260">
        <v>0</v>
      </c>
      <c r="F260">
        <v>2494.02</v>
      </c>
      <c r="G260" t="s">
        <v>12</v>
      </c>
      <c r="H260" t="s">
        <v>16</v>
      </c>
      <c r="I260" t="s">
        <v>42</v>
      </c>
      <c r="N260" t="s">
        <v>287</v>
      </c>
      <c r="O260">
        <v>1995</v>
      </c>
      <c r="P260" t="str">
        <f t="shared" si="12"/>
        <v>Nov</v>
      </c>
      <c r="Q260">
        <v>6</v>
      </c>
      <c r="R260">
        <v>0</v>
      </c>
      <c r="S260" s="18">
        <v>2483.7399999999998</v>
      </c>
      <c r="T260" t="s">
        <v>12</v>
      </c>
      <c r="U260" t="s">
        <v>11</v>
      </c>
      <c r="V260" t="s">
        <v>13</v>
      </c>
      <c r="W260" s="16">
        <f t="shared" ref="W260:W323" si="13">DATE(O260,MONTH("1-"&amp;P260),Q260)</f>
        <v>35009</v>
      </c>
      <c r="X260">
        <f t="shared" ref="X260:X323" si="14">DATEDIF(W260,"08-06-2023","y")</f>
        <v>27</v>
      </c>
    </row>
    <row r="261" spans="1:24" x14ac:dyDescent="0.3">
      <c r="A261" t="s">
        <v>289</v>
      </c>
      <c r="B261">
        <v>1995</v>
      </c>
      <c r="C261" t="s">
        <v>10</v>
      </c>
      <c r="D261">
        <v>9</v>
      </c>
      <c r="E261">
        <v>0</v>
      </c>
      <c r="F261">
        <v>2497.04</v>
      </c>
      <c r="G261" t="s">
        <v>12</v>
      </c>
      <c r="H261" t="s">
        <v>12</v>
      </c>
      <c r="I261" t="s">
        <v>13</v>
      </c>
      <c r="N261" t="s">
        <v>288</v>
      </c>
      <c r="O261">
        <v>1995</v>
      </c>
      <c r="P261" t="str">
        <f t="shared" si="12"/>
        <v>Oct</v>
      </c>
      <c r="Q261">
        <v>14</v>
      </c>
      <c r="R261">
        <v>0</v>
      </c>
      <c r="S261" s="18">
        <v>2494.02</v>
      </c>
      <c r="T261" t="s">
        <v>12</v>
      </c>
      <c r="U261" t="s">
        <v>16</v>
      </c>
      <c r="V261" t="s">
        <v>42</v>
      </c>
      <c r="W261" s="16">
        <f t="shared" si="13"/>
        <v>34986</v>
      </c>
      <c r="X261">
        <f t="shared" si="14"/>
        <v>27</v>
      </c>
    </row>
    <row r="262" spans="1:24" x14ac:dyDescent="0.3">
      <c r="A262" t="s">
        <v>290</v>
      </c>
      <c r="B262">
        <v>1995</v>
      </c>
      <c r="C262" t="s">
        <v>37</v>
      </c>
      <c r="D262">
        <v>15</v>
      </c>
      <c r="E262">
        <v>0</v>
      </c>
      <c r="F262">
        <v>2498.41</v>
      </c>
      <c r="G262" t="s">
        <v>12</v>
      </c>
      <c r="H262" t="s">
        <v>12</v>
      </c>
      <c r="I262" t="s">
        <v>13</v>
      </c>
      <c r="N262" t="s">
        <v>289</v>
      </c>
      <c r="O262">
        <v>1995</v>
      </c>
      <c r="P262" t="str">
        <f t="shared" si="12"/>
        <v>Jul</v>
      </c>
      <c r="Q262">
        <v>9</v>
      </c>
      <c r="R262">
        <v>0</v>
      </c>
      <c r="S262" s="18">
        <v>2497.04</v>
      </c>
      <c r="T262" t="s">
        <v>12</v>
      </c>
      <c r="U262" t="s">
        <v>12</v>
      </c>
      <c r="V262" t="s">
        <v>13</v>
      </c>
      <c r="W262" s="16">
        <f t="shared" si="13"/>
        <v>34889</v>
      </c>
      <c r="X262">
        <f t="shared" si="14"/>
        <v>27</v>
      </c>
    </row>
    <row r="263" spans="1:24" x14ac:dyDescent="0.3">
      <c r="A263" t="s">
        <v>291</v>
      </c>
      <c r="B263">
        <v>2004</v>
      </c>
      <c r="C263" t="s">
        <v>20</v>
      </c>
      <c r="D263">
        <v>6</v>
      </c>
      <c r="E263">
        <v>0</v>
      </c>
      <c r="F263">
        <v>2500.9299999999998</v>
      </c>
      <c r="G263" t="s">
        <v>11</v>
      </c>
      <c r="H263" t="s">
        <v>11</v>
      </c>
      <c r="I263" t="s">
        <v>23</v>
      </c>
      <c r="N263" t="s">
        <v>290</v>
      </c>
      <c r="O263">
        <v>1995</v>
      </c>
      <c r="P263" t="str">
        <f t="shared" si="12"/>
        <v>Oct</v>
      </c>
      <c r="Q263">
        <v>15</v>
      </c>
      <c r="R263">
        <v>0</v>
      </c>
      <c r="S263" s="18">
        <v>2498.41</v>
      </c>
      <c r="T263" t="s">
        <v>12</v>
      </c>
      <c r="U263" t="s">
        <v>12</v>
      </c>
      <c r="V263" t="s">
        <v>13</v>
      </c>
      <c r="W263" s="16">
        <f t="shared" si="13"/>
        <v>34987</v>
      </c>
      <c r="X263">
        <f t="shared" si="14"/>
        <v>27</v>
      </c>
    </row>
    <row r="264" spans="1:24" x14ac:dyDescent="0.3">
      <c r="A264" t="s">
        <v>292</v>
      </c>
      <c r="B264">
        <v>1991</v>
      </c>
      <c r="C264" t="s">
        <v>35</v>
      </c>
      <c r="D264">
        <v>5</v>
      </c>
      <c r="E264">
        <v>3</v>
      </c>
      <c r="F264">
        <v>2510.79</v>
      </c>
      <c r="G264" t="s">
        <v>11</v>
      </c>
      <c r="H264" t="s">
        <v>16</v>
      </c>
      <c r="I264" t="s">
        <v>13</v>
      </c>
      <c r="N264" t="s">
        <v>291</v>
      </c>
      <c r="O264">
        <v>2004</v>
      </c>
      <c r="P264" t="str">
        <f t="shared" si="12"/>
        <v>Sep</v>
      </c>
      <c r="Q264">
        <v>6</v>
      </c>
      <c r="R264">
        <v>0</v>
      </c>
      <c r="S264" s="18">
        <v>2500.9299999999998</v>
      </c>
      <c r="T264" t="s">
        <v>11</v>
      </c>
      <c r="U264" t="s">
        <v>11</v>
      </c>
      <c r="V264" t="s">
        <v>23</v>
      </c>
      <c r="W264" s="16">
        <f t="shared" si="13"/>
        <v>38236</v>
      </c>
      <c r="X264">
        <f t="shared" si="14"/>
        <v>18</v>
      </c>
    </row>
    <row r="265" spans="1:24" x14ac:dyDescent="0.3">
      <c r="A265" t="s">
        <v>293</v>
      </c>
      <c r="B265">
        <v>1997</v>
      </c>
      <c r="C265" t="s">
        <v>15</v>
      </c>
      <c r="D265">
        <v>2</v>
      </c>
      <c r="E265">
        <v>0</v>
      </c>
      <c r="F265">
        <v>2523.17</v>
      </c>
      <c r="G265" t="s">
        <v>12</v>
      </c>
      <c r="H265" t="s">
        <v>16</v>
      </c>
      <c r="I265" t="s">
        <v>23</v>
      </c>
      <c r="N265" t="s">
        <v>292</v>
      </c>
      <c r="O265">
        <v>1991</v>
      </c>
      <c r="P265" t="str">
        <f t="shared" si="12"/>
        <v>Aug</v>
      </c>
      <c r="Q265">
        <v>5</v>
      </c>
      <c r="R265">
        <v>3</v>
      </c>
      <c r="S265" s="18">
        <v>2510.79</v>
      </c>
      <c r="T265" t="s">
        <v>11</v>
      </c>
      <c r="U265" t="s">
        <v>16</v>
      </c>
      <c r="V265" t="s">
        <v>13</v>
      </c>
      <c r="W265" s="16">
        <f t="shared" si="13"/>
        <v>33455</v>
      </c>
      <c r="X265">
        <f t="shared" si="14"/>
        <v>31</v>
      </c>
    </row>
    <row r="266" spans="1:24" x14ac:dyDescent="0.3">
      <c r="A266" t="s">
        <v>294</v>
      </c>
      <c r="B266">
        <v>2000</v>
      </c>
      <c r="C266" t="s">
        <v>35</v>
      </c>
      <c r="D266">
        <v>25</v>
      </c>
      <c r="E266">
        <v>0</v>
      </c>
      <c r="F266">
        <v>2527.8200000000002</v>
      </c>
      <c r="G266" t="s">
        <v>11</v>
      </c>
      <c r="H266" t="s">
        <v>12</v>
      </c>
      <c r="I266" t="s">
        <v>23</v>
      </c>
      <c r="N266" t="s">
        <v>293</v>
      </c>
      <c r="O266">
        <v>1997</v>
      </c>
      <c r="P266" t="str">
        <f t="shared" si="12"/>
        <v>Nov</v>
      </c>
      <c r="Q266">
        <v>2</v>
      </c>
      <c r="R266">
        <v>0</v>
      </c>
      <c r="S266" s="18">
        <v>2523.17</v>
      </c>
      <c r="T266" t="s">
        <v>12</v>
      </c>
      <c r="U266" t="s">
        <v>16</v>
      </c>
      <c r="V266" t="s">
        <v>23</v>
      </c>
      <c r="W266" s="16">
        <f t="shared" si="13"/>
        <v>35736</v>
      </c>
      <c r="X266">
        <f t="shared" si="14"/>
        <v>25</v>
      </c>
    </row>
    <row r="267" spans="1:24" x14ac:dyDescent="0.3">
      <c r="A267" t="s">
        <v>295</v>
      </c>
      <c r="B267">
        <v>1997</v>
      </c>
      <c r="C267" t="s">
        <v>10</v>
      </c>
      <c r="D267">
        <v>28</v>
      </c>
      <c r="E267">
        <v>0</v>
      </c>
      <c r="F267">
        <v>2534.39</v>
      </c>
      <c r="G267" t="s">
        <v>12</v>
      </c>
      <c r="H267" t="s">
        <v>12</v>
      </c>
      <c r="I267" t="s">
        <v>23</v>
      </c>
      <c r="N267" t="s">
        <v>294</v>
      </c>
      <c r="O267">
        <v>2000</v>
      </c>
      <c r="P267" t="str">
        <f t="shared" si="12"/>
        <v>Aug</v>
      </c>
      <c r="Q267">
        <v>25</v>
      </c>
      <c r="R267">
        <v>0</v>
      </c>
      <c r="S267" s="18">
        <v>2527.8200000000002</v>
      </c>
      <c r="T267" t="s">
        <v>11</v>
      </c>
      <c r="U267" t="s">
        <v>12</v>
      </c>
      <c r="V267" t="s">
        <v>23</v>
      </c>
      <c r="W267" s="16">
        <f t="shared" si="13"/>
        <v>36763</v>
      </c>
      <c r="X267">
        <f t="shared" si="14"/>
        <v>22</v>
      </c>
    </row>
    <row r="268" spans="1:24" x14ac:dyDescent="0.3">
      <c r="A268" t="s">
        <v>296</v>
      </c>
      <c r="B268">
        <v>1990</v>
      </c>
      <c r="C268" t="s">
        <v>37</v>
      </c>
      <c r="D268">
        <v>1</v>
      </c>
      <c r="E268">
        <v>3</v>
      </c>
      <c r="F268">
        <v>2540.39</v>
      </c>
      <c r="G268" t="s">
        <v>11</v>
      </c>
      <c r="H268" t="s">
        <v>11</v>
      </c>
      <c r="I268" t="s">
        <v>13</v>
      </c>
      <c r="N268" t="s">
        <v>295</v>
      </c>
      <c r="O268">
        <v>1997</v>
      </c>
      <c r="P268" t="str">
        <f t="shared" si="12"/>
        <v>Jul</v>
      </c>
      <c r="Q268">
        <v>28</v>
      </c>
      <c r="R268">
        <v>0</v>
      </c>
      <c r="S268" s="18">
        <v>2534.39</v>
      </c>
      <c r="T268" t="s">
        <v>12</v>
      </c>
      <c r="U268" t="s">
        <v>12</v>
      </c>
      <c r="V268" t="s">
        <v>23</v>
      </c>
      <c r="W268" s="16">
        <f t="shared" si="13"/>
        <v>35639</v>
      </c>
      <c r="X268">
        <f t="shared" si="14"/>
        <v>25</v>
      </c>
    </row>
    <row r="269" spans="1:24" x14ac:dyDescent="0.3">
      <c r="A269" t="s">
        <v>297</v>
      </c>
      <c r="B269">
        <v>1991</v>
      </c>
      <c r="C269" t="s">
        <v>15</v>
      </c>
      <c r="D269">
        <v>17</v>
      </c>
      <c r="E269">
        <v>3</v>
      </c>
      <c r="F269">
        <v>2545.6799999999998</v>
      </c>
      <c r="G269" t="s">
        <v>11</v>
      </c>
      <c r="H269" t="s">
        <v>16</v>
      </c>
      <c r="I269" t="s">
        <v>13</v>
      </c>
      <c r="N269" t="s">
        <v>296</v>
      </c>
      <c r="O269">
        <v>1990</v>
      </c>
      <c r="P269" t="str">
        <f t="shared" si="12"/>
        <v>Oct</v>
      </c>
      <c r="Q269">
        <v>1</v>
      </c>
      <c r="R269">
        <v>3</v>
      </c>
      <c r="S269" s="18">
        <v>2540.39</v>
      </c>
      <c r="T269" t="s">
        <v>11</v>
      </c>
      <c r="U269" t="s">
        <v>11</v>
      </c>
      <c r="V269" t="s">
        <v>13</v>
      </c>
      <c r="W269" s="16">
        <f t="shared" si="13"/>
        <v>33147</v>
      </c>
      <c r="X269">
        <f t="shared" si="14"/>
        <v>32</v>
      </c>
    </row>
    <row r="270" spans="1:24" x14ac:dyDescent="0.3">
      <c r="A270" t="s">
        <v>298</v>
      </c>
      <c r="B270">
        <v>2002</v>
      </c>
      <c r="C270" t="s">
        <v>37</v>
      </c>
      <c r="D270">
        <v>11</v>
      </c>
      <c r="E270">
        <v>2</v>
      </c>
      <c r="F270">
        <v>2566.4699999999998</v>
      </c>
      <c r="G270" t="s">
        <v>11</v>
      </c>
      <c r="H270" t="s">
        <v>12</v>
      </c>
      <c r="I270" t="s">
        <v>13</v>
      </c>
      <c r="N270" t="s">
        <v>297</v>
      </c>
      <c r="O270">
        <v>1991</v>
      </c>
      <c r="P270" t="str">
        <f t="shared" si="12"/>
        <v>Nov</v>
      </c>
      <c r="Q270">
        <v>17</v>
      </c>
      <c r="R270">
        <v>3</v>
      </c>
      <c r="S270" s="18">
        <v>2545.6799999999998</v>
      </c>
      <c r="T270" t="s">
        <v>11</v>
      </c>
      <c r="U270" t="s">
        <v>16</v>
      </c>
      <c r="V270" t="s">
        <v>13</v>
      </c>
      <c r="W270" s="16">
        <f t="shared" si="13"/>
        <v>33559</v>
      </c>
      <c r="X270">
        <f t="shared" si="14"/>
        <v>31</v>
      </c>
    </row>
    <row r="271" spans="1:24" x14ac:dyDescent="0.3">
      <c r="A271" t="s">
        <v>299</v>
      </c>
      <c r="B271">
        <v>2002</v>
      </c>
      <c r="C271" t="s">
        <v>10</v>
      </c>
      <c r="D271">
        <v>20</v>
      </c>
      <c r="E271">
        <v>0</v>
      </c>
      <c r="F271">
        <v>2585.04</v>
      </c>
      <c r="G271" t="s">
        <v>11</v>
      </c>
      <c r="H271" t="s">
        <v>11</v>
      </c>
      <c r="I271" t="s">
        <v>300</v>
      </c>
      <c r="N271" t="s">
        <v>298</v>
      </c>
      <c r="O271">
        <v>2002</v>
      </c>
      <c r="P271" t="str">
        <f t="shared" si="12"/>
        <v>Oct</v>
      </c>
      <c r="Q271">
        <v>11</v>
      </c>
      <c r="R271">
        <v>2</v>
      </c>
      <c r="S271" s="18">
        <v>2566.4699999999998</v>
      </c>
      <c r="T271" t="s">
        <v>11</v>
      </c>
      <c r="U271" t="s">
        <v>12</v>
      </c>
      <c r="V271" t="s">
        <v>13</v>
      </c>
      <c r="W271" s="16">
        <f t="shared" si="13"/>
        <v>37540</v>
      </c>
      <c r="X271">
        <f t="shared" si="14"/>
        <v>20</v>
      </c>
    </row>
    <row r="272" spans="1:24" x14ac:dyDescent="0.3">
      <c r="A272" t="s">
        <v>301</v>
      </c>
      <c r="B272">
        <v>2001</v>
      </c>
      <c r="C272" t="s">
        <v>37</v>
      </c>
      <c r="D272">
        <v>15</v>
      </c>
      <c r="E272">
        <v>1</v>
      </c>
      <c r="F272">
        <v>2585.27</v>
      </c>
      <c r="G272" t="s">
        <v>11</v>
      </c>
      <c r="H272" t="s">
        <v>12</v>
      </c>
      <c r="I272" t="s">
        <v>42</v>
      </c>
      <c r="N272" t="s">
        <v>299</v>
      </c>
      <c r="O272">
        <v>2002</v>
      </c>
      <c r="P272" t="str">
        <f t="shared" si="12"/>
        <v>Jul</v>
      </c>
      <c r="Q272">
        <v>20</v>
      </c>
      <c r="R272">
        <v>0</v>
      </c>
      <c r="S272" s="18">
        <v>2585.04</v>
      </c>
      <c r="T272" t="s">
        <v>11</v>
      </c>
      <c r="U272" t="s">
        <v>11</v>
      </c>
      <c r="V272" t="s">
        <v>300</v>
      </c>
      <c r="W272" s="16">
        <f t="shared" si="13"/>
        <v>37457</v>
      </c>
      <c r="X272">
        <f t="shared" si="14"/>
        <v>20</v>
      </c>
    </row>
    <row r="273" spans="1:24" x14ac:dyDescent="0.3">
      <c r="A273" t="s">
        <v>302</v>
      </c>
      <c r="B273">
        <v>2001</v>
      </c>
      <c r="C273" t="s">
        <v>10</v>
      </c>
      <c r="D273">
        <v>28</v>
      </c>
      <c r="E273">
        <v>0</v>
      </c>
      <c r="F273">
        <v>2585.85</v>
      </c>
      <c r="G273" t="s">
        <v>11</v>
      </c>
      <c r="H273" t="s">
        <v>11</v>
      </c>
      <c r="I273" t="s">
        <v>247</v>
      </c>
      <c r="N273" t="s">
        <v>301</v>
      </c>
      <c r="O273">
        <v>2001</v>
      </c>
      <c r="P273" t="str">
        <f t="shared" si="12"/>
        <v>Oct</v>
      </c>
      <c r="Q273">
        <v>15</v>
      </c>
      <c r="R273">
        <v>1</v>
      </c>
      <c r="S273" s="18">
        <v>2585.27</v>
      </c>
      <c r="T273" t="s">
        <v>11</v>
      </c>
      <c r="U273" t="s">
        <v>12</v>
      </c>
      <c r="V273" t="s">
        <v>42</v>
      </c>
      <c r="W273" s="16">
        <f t="shared" si="13"/>
        <v>37179</v>
      </c>
      <c r="X273">
        <f t="shared" si="14"/>
        <v>21</v>
      </c>
    </row>
    <row r="274" spans="1:24" x14ac:dyDescent="0.3">
      <c r="A274" t="s">
        <v>303</v>
      </c>
      <c r="B274">
        <v>2001</v>
      </c>
      <c r="C274" t="s">
        <v>35</v>
      </c>
      <c r="D274">
        <v>26</v>
      </c>
      <c r="E274">
        <v>1</v>
      </c>
      <c r="F274">
        <v>2597.7800000000002</v>
      </c>
      <c r="G274" t="s">
        <v>11</v>
      </c>
      <c r="H274" t="s">
        <v>16</v>
      </c>
      <c r="I274" t="s">
        <v>42</v>
      </c>
      <c r="N274" t="s">
        <v>302</v>
      </c>
      <c r="O274">
        <v>2001</v>
      </c>
      <c r="P274" t="str">
        <f t="shared" si="12"/>
        <v>Jul</v>
      </c>
      <c r="Q274">
        <v>28</v>
      </c>
      <c r="R274">
        <v>0</v>
      </c>
      <c r="S274" s="18">
        <v>2585.85</v>
      </c>
      <c r="T274" t="s">
        <v>11</v>
      </c>
      <c r="U274" t="s">
        <v>11</v>
      </c>
      <c r="V274" t="s">
        <v>247</v>
      </c>
      <c r="W274" s="16">
        <f t="shared" si="13"/>
        <v>37100</v>
      </c>
      <c r="X274">
        <f t="shared" si="14"/>
        <v>21</v>
      </c>
    </row>
    <row r="275" spans="1:24" x14ac:dyDescent="0.3">
      <c r="A275" t="s">
        <v>304</v>
      </c>
      <c r="B275">
        <v>1997</v>
      </c>
      <c r="C275" t="s">
        <v>35</v>
      </c>
      <c r="D275">
        <v>26</v>
      </c>
      <c r="E275">
        <v>0</v>
      </c>
      <c r="F275">
        <v>2632.99</v>
      </c>
      <c r="G275" t="s">
        <v>11</v>
      </c>
      <c r="H275" t="s">
        <v>16</v>
      </c>
      <c r="I275" t="s">
        <v>42</v>
      </c>
      <c r="N275" t="s">
        <v>303</v>
      </c>
      <c r="O275">
        <v>2001</v>
      </c>
      <c r="P275" t="str">
        <f t="shared" si="12"/>
        <v>Aug</v>
      </c>
      <c r="Q275">
        <v>26</v>
      </c>
      <c r="R275">
        <v>1</v>
      </c>
      <c r="S275" s="18">
        <v>2597.7800000000002</v>
      </c>
      <c r="T275" t="s">
        <v>11</v>
      </c>
      <c r="U275" t="s">
        <v>16</v>
      </c>
      <c r="V275" t="s">
        <v>42</v>
      </c>
      <c r="W275" s="16">
        <f t="shared" si="13"/>
        <v>37129</v>
      </c>
      <c r="X275">
        <f t="shared" si="14"/>
        <v>21</v>
      </c>
    </row>
    <row r="276" spans="1:24" x14ac:dyDescent="0.3">
      <c r="A276" t="s">
        <v>305</v>
      </c>
      <c r="B276">
        <v>2000</v>
      </c>
      <c r="C276" t="s">
        <v>18</v>
      </c>
      <c r="D276">
        <v>24</v>
      </c>
      <c r="E276">
        <v>1</v>
      </c>
      <c r="F276">
        <v>2639.04</v>
      </c>
      <c r="G276" t="s">
        <v>11</v>
      </c>
      <c r="H276" t="s">
        <v>11</v>
      </c>
      <c r="I276" t="s">
        <v>23</v>
      </c>
      <c r="N276" t="s">
        <v>304</v>
      </c>
      <c r="O276">
        <v>1997</v>
      </c>
      <c r="P276" t="str">
        <f t="shared" si="12"/>
        <v>Aug</v>
      </c>
      <c r="Q276">
        <v>26</v>
      </c>
      <c r="R276">
        <v>0</v>
      </c>
      <c r="S276" s="18">
        <v>2632.99</v>
      </c>
      <c r="T276" t="s">
        <v>11</v>
      </c>
      <c r="U276" t="s">
        <v>16</v>
      </c>
      <c r="V276" t="s">
        <v>42</v>
      </c>
      <c r="W276" s="16">
        <f t="shared" si="13"/>
        <v>35668</v>
      </c>
      <c r="X276">
        <f t="shared" si="14"/>
        <v>25</v>
      </c>
    </row>
    <row r="277" spans="1:24" x14ac:dyDescent="0.3">
      <c r="A277" t="s">
        <v>306</v>
      </c>
      <c r="B277">
        <v>2000</v>
      </c>
      <c r="C277" t="s">
        <v>30</v>
      </c>
      <c r="D277">
        <v>9</v>
      </c>
      <c r="E277">
        <v>1</v>
      </c>
      <c r="F277">
        <v>2643.27</v>
      </c>
      <c r="G277" t="s">
        <v>11</v>
      </c>
      <c r="H277" t="s">
        <v>16</v>
      </c>
      <c r="I277" t="s">
        <v>23</v>
      </c>
      <c r="N277" t="s">
        <v>305</v>
      </c>
      <c r="O277">
        <v>2000</v>
      </c>
      <c r="P277" t="str">
        <f t="shared" si="12"/>
        <v>Jun</v>
      </c>
      <c r="Q277">
        <v>24</v>
      </c>
      <c r="R277">
        <v>1</v>
      </c>
      <c r="S277" s="18">
        <v>2639.04</v>
      </c>
      <c r="T277" t="s">
        <v>11</v>
      </c>
      <c r="U277" t="s">
        <v>11</v>
      </c>
      <c r="V277" t="s">
        <v>23</v>
      </c>
      <c r="W277" s="16">
        <f t="shared" si="13"/>
        <v>36701</v>
      </c>
      <c r="X277">
        <f t="shared" si="14"/>
        <v>22</v>
      </c>
    </row>
    <row r="278" spans="1:24" x14ac:dyDescent="0.3">
      <c r="A278" t="s">
        <v>307</v>
      </c>
      <c r="B278">
        <v>1996</v>
      </c>
      <c r="C278" t="s">
        <v>35</v>
      </c>
      <c r="D278">
        <v>5</v>
      </c>
      <c r="E278">
        <v>0</v>
      </c>
      <c r="F278">
        <v>2680.95</v>
      </c>
      <c r="G278" t="s">
        <v>12</v>
      </c>
      <c r="H278" t="s">
        <v>11</v>
      </c>
      <c r="I278" t="s">
        <v>23</v>
      </c>
      <c r="N278" t="s">
        <v>306</v>
      </c>
      <c r="O278">
        <v>2000</v>
      </c>
      <c r="P278" t="str">
        <f t="shared" si="12"/>
        <v>Dec</v>
      </c>
      <c r="Q278">
        <v>9</v>
      </c>
      <c r="R278">
        <v>1</v>
      </c>
      <c r="S278" s="18">
        <v>2643.27</v>
      </c>
      <c r="T278" t="s">
        <v>11</v>
      </c>
      <c r="U278" t="s">
        <v>16</v>
      </c>
      <c r="V278" t="s">
        <v>23</v>
      </c>
      <c r="W278" s="16">
        <f t="shared" si="13"/>
        <v>36869</v>
      </c>
      <c r="X278">
        <f t="shared" si="14"/>
        <v>22</v>
      </c>
    </row>
    <row r="279" spans="1:24" x14ac:dyDescent="0.3">
      <c r="A279" t="s">
        <v>308</v>
      </c>
      <c r="B279">
        <v>1994</v>
      </c>
      <c r="C279" t="s">
        <v>20</v>
      </c>
      <c r="D279">
        <v>17</v>
      </c>
      <c r="E279">
        <v>0</v>
      </c>
      <c r="F279">
        <v>2684.69</v>
      </c>
      <c r="G279" t="s">
        <v>11</v>
      </c>
      <c r="H279" t="s">
        <v>11</v>
      </c>
      <c r="I279" t="s">
        <v>13</v>
      </c>
      <c r="N279" t="s">
        <v>307</v>
      </c>
      <c r="O279">
        <v>1996</v>
      </c>
      <c r="P279" t="str">
        <f t="shared" si="12"/>
        <v>Aug</v>
      </c>
      <c r="Q279">
        <v>5</v>
      </c>
      <c r="R279">
        <v>0</v>
      </c>
      <c r="S279" s="18">
        <v>2680.95</v>
      </c>
      <c r="T279" t="s">
        <v>12</v>
      </c>
      <c r="U279" t="s">
        <v>11</v>
      </c>
      <c r="V279" t="s">
        <v>23</v>
      </c>
      <c r="W279" s="16">
        <f t="shared" si="13"/>
        <v>35282</v>
      </c>
      <c r="X279">
        <f t="shared" si="14"/>
        <v>26</v>
      </c>
    </row>
    <row r="280" spans="1:24" x14ac:dyDescent="0.3">
      <c r="A280" t="s">
        <v>309</v>
      </c>
      <c r="B280">
        <v>1994</v>
      </c>
      <c r="C280" t="s">
        <v>37</v>
      </c>
      <c r="D280">
        <v>2</v>
      </c>
      <c r="E280">
        <v>0</v>
      </c>
      <c r="F280">
        <v>2689.5</v>
      </c>
      <c r="G280" t="s">
        <v>12</v>
      </c>
      <c r="H280" t="s">
        <v>11</v>
      </c>
      <c r="I280" t="s">
        <v>13</v>
      </c>
      <c r="N280" t="s">
        <v>308</v>
      </c>
      <c r="O280">
        <v>1994</v>
      </c>
      <c r="P280" t="str">
        <f t="shared" si="12"/>
        <v>Sep</v>
      </c>
      <c r="Q280">
        <v>17</v>
      </c>
      <c r="R280">
        <v>0</v>
      </c>
      <c r="S280" s="18">
        <v>2684.69</v>
      </c>
      <c r="T280" t="s">
        <v>11</v>
      </c>
      <c r="U280" t="s">
        <v>11</v>
      </c>
      <c r="V280" t="s">
        <v>13</v>
      </c>
      <c r="W280" s="16">
        <f t="shared" si="13"/>
        <v>34594</v>
      </c>
      <c r="X280">
        <f t="shared" si="14"/>
        <v>28</v>
      </c>
    </row>
    <row r="281" spans="1:24" x14ac:dyDescent="0.3">
      <c r="A281" t="s">
        <v>310</v>
      </c>
      <c r="B281">
        <v>1999</v>
      </c>
      <c r="C281" t="s">
        <v>18</v>
      </c>
      <c r="D281">
        <v>11</v>
      </c>
      <c r="E281">
        <v>0</v>
      </c>
      <c r="F281">
        <v>2690.11</v>
      </c>
      <c r="G281" t="s">
        <v>11</v>
      </c>
      <c r="H281" t="s">
        <v>11</v>
      </c>
      <c r="I281" t="s">
        <v>23</v>
      </c>
      <c r="N281" t="s">
        <v>309</v>
      </c>
      <c r="O281">
        <v>1994</v>
      </c>
      <c r="P281" t="str">
        <f t="shared" si="12"/>
        <v>Oct</v>
      </c>
      <c r="Q281">
        <v>2</v>
      </c>
      <c r="R281">
        <v>0</v>
      </c>
      <c r="S281" s="18">
        <v>2689.5</v>
      </c>
      <c r="T281" t="s">
        <v>12</v>
      </c>
      <c r="U281" t="s">
        <v>11</v>
      </c>
      <c r="V281" t="s">
        <v>13</v>
      </c>
      <c r="W281" s="16">
        <f t="shared" si="13"/>
        <v>34609</v>
      </c>
      <c r="X281">
        <f t="shared" si="14"/>
        <v>28</v>
      </c>
    </row>
    <row r="282" spans="1:24" x14ac:dyDescent="0.3">
      <c r="A282" t="s">
        <v>311</v>
      </c>
      <c r="B282">
        <v>1996</v>
      </c>
      <c r="C282" t="s">
        <v>18</v>
      </c>
      <c r="D282">
        <v>13</v>
      </c>
      <c r="E282">
        <v>0</v>
      </c>
      <c r="F282">
        <v>2699.57</v>
      </c>
      <c r="G282" t="s">
        <v>11</v>
      </c>
      <c r="H282" t="s">
        <v>16</v>
      </c>
      <c r="I282" t="s">
        <v>23</v>
      </c>
      <c r="N282" t="s">
        <v>310</v>
      </c>
      <c r="O282">
        <v>1999</v>
      </c>
      <c r="P282" t="str">
        <f t="shared" si="12"/>
        <v>Jun</v>
      </c>
      <c r="Q282">
        <v>11</v>
      </c>
      <c r="R282">
        <v>0</v>
      </c>
      <c r="S282" s="18">
        <v>2690.11</v>
      </c>
      <c r="T282" t="s">
        <v>11</v>
      </c>
      <c r="U282" t="s">
        <v>11</v>
      </c>
      <c r="V282" t="s">
        <v>23</v>
      </c>
      <c r="W282" s="16">
        <f t="shared" si="13"/>
        <v>36322</v>
      </c>
      <c r="X282">
        <f t="shared" si="14"/>
        <v>23</v>
      </c>
    </row>
    <row r="283" spans="1:24" x14ac:dyDescent="0.3">
      <c r="A283" t="s">
        <v>312</v>
      </c>
      <c r="B283">
        <v>2003</v>
      </c>
      <c r="C283" t="s">
        <v>10</v>
      </c>
      <c r="D283">
        <v>17</v>
      </c>
      <c r="E283">
        <v>1</v>
      </c>
      <c r="F283">
        <v>2709.11</v>
      </c>
      <c r="G283" t="s">
        <v>11</v>
      </c>
      <c r="H283" t="s">
        <v>11</v>
      </c>
      <c r="I283" t="s">
        <v>23</v>
      </c>
      <c r="N283" t="s">
        <v>311</v>
      </c>
      <c r="O283">
        <v>1996</v>
      </c>
      <c r="P283" t="str">
        <f t="shared" si="12"/>
        <v>Jun</v>
      </c>
      <c r="Q283">
        <v>13</v>
      </c>
      <c r="R283">
        <v>0</v>
      </c>
      <c r="S283" s="18">
        <v>2699.57</v>
      </c>
      <c r="T283" t="s">
        <v>11</v>
      </c>
      <c r="U283" t="s">
        <v>16</v>
      </c>
      <c r="V283" t="s">
        <v>23</v>
      </c>
      <c r="W283" s="16">
        <f t="shared" si="13"/>
        <v>35229</v>
      </c>
      <c r="X283">
        <f t="shared" si="14"/>
        <v>26</v>
      </c>
    </row>
    <row r="284" spans="1:24" x14ac:dyDescent="0.3">
      <c r="A284" t="s">
        <v>313</v>
      </c>
      <c r="B284">
        <v>2003</v>
      </c>
      <c r="C284" t="s">
        <v>15</v>
      </c>
      <c r="D284">
        <v>21</v>
      </c>
      <c r="E284">
        <v>1</v>
      </c>
      <c r="F284">
        <v>2709.24</v>
      </c>
      <c r="G284" t="s">
        <v>11</v>
      </c>
      <c r="H284" t="s">
        <v>11</v>
      </c>
      <c r="I284" t="s">
        <v>23</v>
      </c>
      <c r="N284" t="s">
        <v>312</v>
      </c>
      <c r="O284">
        <v>2003</v>
      </c>
      <c r="P284" t="str">
        <f t="shared" si="12"/>
        <v>Jul</v>
      </c>
      <c r="Q284">
        <v>17</v>
      </c>
      <c r="R284">
        <v>1</v>
      </c>
      <c r="S284" s="18">
        <v>2709.11</v>
      </c>
      <c r="T284" t="s">
        <v>11</v>
      </c>
      <c r="U284" t="s">
        <v>11</v>
      </c>
      <c r="V284" t="s">
        <v>23</v>
      </c>
      <c r="W284" s="16">
        <f t="shared" si="13"/>
        <v>37819</v>
      </c>
      <c r="X284">
        <f t="shared" si="14"/>
        <v>19</v>
      </c>
    </row>
    <row r="285" spans="1:24" x14ac:dyDescent="0.3">
      <c r="A285" t="s">
        <v>314</v>
      </c>
      <c r="B285">
        <v>2003</v>
      </c>
      <c r="C285" t="s">
        <v>30</v>
      </c>
      <c r="D285">
        <v>1</v>
      </c>
      <c r="E285">
        <v>1</v>
      </c>
      <c r="F285">
        <v>2710.83</v>
      </c>
      <c r="G285" t="s">
        <v>11</v>
      </c>
      <c r="H285" t="s">
        <v>12</v>
      </c>
      <c r="I285" t="s">
        <v>23</v>
      </c>
      <c r="N285" t="s">
        <v>313</v>
      </c>
      <c r="O285">
        <v>2003</v>
      </c>
      <c r="P285" t="str">
        <f t="shared" si="12"/>
        <v>Nov</v>
      </c>
      <c r="Q285">
        <v>21</v>
      </c>
      <c r="R285">
        <v>1</v>
      </c>
      <c r="S285" s="18">
        <v>2709.24</v>
      </c>
      <c r="T285" t="s">
        <v>11</v>
      </c>
      <c r="U285" t="s">
        <v>11</v>
      </c>
      <c r="V285" t="s">
        <v>23</v>
      </c>
      <c r="W285" s="16">
        <f t="shared" si="13"/>
        <v>37946</v>
      </c>
      <c r="X285">
        <f t="shared" si="14"/>
        <v>19</v>
      </c>
    </row>
    <row r="286" spans="1:24" x14ac:dyDescent="0.3">
      <c r="A286" t="s">
        <v>315</v>
      </c>
      <c r="B286">
        <v>2003</v>
      </c>
      <c r="C286" t="s">
        <v>35</v>
      </c>
      <c r="D286">
        <v>6</v>
      </c>
      <c r="E286">
        <v>1</v>
      </c>
      <c r="F286">
        <v>2719.28</v>
      </c>
      <c r="G286" t="s">
        <v>11</v>
      </c>
      <c r="H286" t="s">
        <v>11</v>
      </c>
      <c r="I286" t="s">
        <v>23</v>
      </c>
      <c r="N286" t="s">
        <v>314</v>
      </c>
      <c r="O286">
        <v>2003</v>
      </c>
      <c r="P286" t="str">
        <f t="shared" si="12"/>
        <v>Dec</v>
      </c>
      <c r="Q286">
        <v>1</v>
      </c>
      <c r="R286">
        <v>1</v>
      </c>
      <c r="S286" s="18">
        <v>2710.83</v>
      </c>
      <c r="T286" t="s">
        <v>11</v>
      </c>
      <c r="U286" t="s">
        <v>12</v>
      </c>
      <c r="V286" t="s">
        <v>23</v>
      </c>
      <c r="W286" s="16">
        <f t="shared" si="13"/>
        <v>37956</v>
      </c>
      <c r="X286">
        <f t="shared" si="14"/>
        <v>19</v>
      </c>
    </row>
    <row r="287" spans="1:24" x14ac:dyDescent="0.3">
      <c r="A287" t="s">
        <v>316</v>
      </c>
      <c r="B287">
        <v>1997</v>
      </c>
      <c r="C287" t="s">
        <v>37</v>
      </c>
      <c r="D287">
        <v>30</v>
      </c>
      <c r="E287">
        <v>0</v>
      </c>
      <c r="F287">
        <v>2721.32</v>
      </c>
      <c r="G287" t="s">
        <v>16</v>
      </c>
      <c r="H287" t="s">
        <v>12</v>
      </c>
      <c r="I287" t="s">
        <v>276</v>
      </c>
      <c r="N287" t="s">
        <v>315</v>
      </c>
      <c r="O287">
        <v>2003</v>
      </c>
      <c r="P287" t="str">
        <f t="shared" si="12"/>
        <v>Aug</v>
      </c>
      <c r="Q287">
        <v>6</v>
      </c>
      <c r="R287">
        <v>1</v>
      </c>
      <c r="S287" s="18">
        <v>2719.28</v>
      </c>
      <c r="T287" t="s">
        <v>11</v>
      </c>
      <c r="U287" t="s">
        <v>11</v>
      </c>
      <c r="V287" t="s">
        <v>23</v>
      </c>
      <c r="W287" s="16">
        <f t="shared" si="13"/>
        <v>37839</v>
      </c>
      <c r="X287">
        <f t="shared" si="14"/>
        <v>19</v>
      </c>
    </row>
    <row r="288" spans="1:24" x14ac:dyDescent="0.3">
      <c r="A288" t="s">
        <v>317</v>
      </c>
      <c r="B288">
        <v>1988</v>
      </c>
      <c r="C288" t="s">
        <v>35</v>
      </c>
      <c r="D288">
        <v>20</v>
      </c>
      <c r="E288">
        <v>3</v>
      </c>
      <c r="F288">
        <v>2726.06</v>
      </c>
      <c r="G288" t="s">
        <v>11</v>
      </c>
      <c r="H288" t="s">
        <v>11</v>
      </c>
      <c r="I288" t="s">
        <v>13</v>
      </c>
      <c r="N288" t="s">
        <v>316</v>
      </c>
      <c r="O288">
        <v>1997</v>
      </c>
      <c r="P288" t="str">
        <f t="shared" si="12"/>
        <v>Oct</v>
      </c>
      <c r="Q288">
        <v>30</v>
      </c>
      <c r="R288">
        <v>0</v>
      </c>
      <c r="S288" s="18">
        <v>2721.32</v>
      </c>
      <c r="T288" t="s">
        <v>16</v>
      </c>
      <c r="U288" t="s">
        <v>12</v>
      </c>
      <c r="V288" t="s">
        <v>276</v>
      </c>
      <c r="W288" s="16">
        <f t="shared" si="13"/>
        <v>35733</v>
      </c>
      <c r="X288">
        <f t="shared" si="14"/>
        <v>25</v>
      </c>
    </row>
    <row r="289" spans="1:24" x14ac:dyDescent="0.3">
      <c r="A289" t="s">
        <v>318</v>
      </c>
      <c r="B289">
        <v>1997</v>
      </c>
      <c r="C289" t="s">
        <v>37</v>
      </c>
      <c r="D289">
        <v>6</v>
      </c>
      <c r="E289">
        <v>0</v>
      </c>
      <c r="F289">
        <v>2727.4</v>
      </c>
      <c r="G289" t="s">
        <v>12</v>
      </c>
      <c r="H289" t="s">
        <v>12</v>
      </c>
      <c r="I289" t="s">
        <v>168</v>
      </c>
      <c r="N289" t="s">
        <v>317</v>
      </c>
      <c r="O289">
        <v>1988</v>
      </c>
      <c r="P289" t="str">
        <f t="shared" si="12"/>
        <v>Aug</v>
      </c>
      <c r="Q289">
        <v>20</v>
      </c>
      <c r="R289">
        <v>3</v>
      </c>
      <c r="S289" s="18">
        <v>2726.06</v>
      </c>
      <c r="T289" t="s">
        <v>11</v>
      </c>
      <c r="U289" t="s">
        <v>11</v>
      </c>
      <c r="V289" t="s">
        <v>13</v>
      </c>
      <c r="W289" s="16">
        <f t="shared" si="13"/>
        <v>32375</v>
      </c>
      <c r="X289">
        <f t="shared" si="14"/>
        <v>34</v>
      </c>
    </row>
    <row r="290" spans="1:24" x14ac:dyDescent="0.3">
      <c r="A290" t="s">
        <v>319</v>
      </c>
      <c r="B290">
        <v>2003</v>
      </c>
      <c r="C290" t="s">
        <v>30</v>
      </c>
      <c r="D290">
        <v>3</v>
      </c>
      <c r="E290">
        <v>1</v>
      </c>
      <c r="F290">
        <v>2730.11</v>
      </c>
      <c r="G290" t="s">
        <v>11</v>
      </c>
      <c r="H290" t="s">
        <v>12</v>
      </c>
      <c r="I290" t="s">
        <v>23</v>
      </c>
      <c r="N290" t="s">
        <v>318</v>
      </c>
      <c r="O290">
        <v>1997</v>
      </c>
      <c r="P290" t="str">
        <f t="shared" si="12"/>
        <v>Oct</v>
      </c>
      <c r="Q290">
        <v>6</v>
      </c>
      <c r="R290">
        <v>0</v>
      </c>
      <c r="S290" s="18">
        <v>2727.4</v>
      </c>
      <c r="T290" t="s">
        <v>12</v>
      </c>
      <c r="U290" t="s">
        <v>12</v>
      </c>
      <c r="V290" t="s">
        <v>168</v>
      </c>
      <c r="W290" s="16">
        <f t="shared" si="13"/>
        <v>35709</v>
      </c>
      <c r="X290">
        <f t="shared" si="14"/>
        <v>25</v>
      </c>
    </row>
    <row r="291" spans="1:24" x14ac:dyDescent="0.3">
      <c r="A291" t="s">
        <v>320</v>
      </c>
      <c r="B291">
        <v>2000</v>
      </c>
      <c r="C291" t="s">
        <v>30</v>
      </c>
      <c r="D291">
        <v>17</v>
      </c>
      <c r="E291">
        <v>0</v>
      </c>
      <c r="F291">
        <v>2731.91</v>
      </c>
      <c r="G291" t="s">
        <v>11</v>
      </c>
      <c r="H291" t="s">
        <v>12</v>
      </c>
      <c r="I291" t="s">
        <v>247</v>
      </c>
      <c r="N291" t="s">
        <v>319</v>
      </c>
      <c r="O291">
        <v>2003</v>
      </c>
      <c r="P291" t="str">
        <f t="shared" si="12"/>
        <v>Dec</v>
      </c>
      <c r="Q291">
        <v>3</v>
      </c>
      <c r="R291">
        <v>1</v>
      </c>
      <c r="S291" s="18">
        <v>2730.11</v>
      </c>
      <c r="T291" t="s">
        <v>11</v>
      </c>
      <c r="U291" t="s">
        <v>12</v>
      </c>
      <c r="V291" t="s">
        <v>23</v>
      </c>
      <c r="W291" s="16">
        <f t="shared" si="13"/>
        <v>37958</v>
      </c>
      <c r="X291">
        <f t="shared" si="14"/>
        <v>19</v>
      </c>
    </row>
    <row r="292" spans="1:24" x14ac:dyDescent="0.3">
      <c r="A292" t="s">
        <v>321</v>
      </c>
      <c r="B292">
        <v>2000</v>
      </c>
      <c r="C292" t="s">
        <v>37</v>
      </c>
      <c r="D292">
        <v>3</v>
      </c>
      <c r="E292">
        <v>0</v>
      </c>
      <c r="F292">
        <v>2741.95</v>
      </c>
      <c r="G292" t="s">
        <v>11</v>
      </c>
      <c r="H292" t="s">
        <v>12</v>
      </c>
      <c r="I292" t="s">
        <v>247</v>
      </c>
      <c r="N292" t="s">
        <v>320</v>
      </c>
      <c r="O292">
        <v>2000</v>
      </c>
      <c r="P292" t="str">
        <f t="shared" si="12"/>
        <v>Dec</v>
      </c>
      <c r="Q292">
        <v>17</v>
      </c>
      <c r="R292">
        <v>0</v>
      </c>
      <c r="S292" s="18">
        <v>2731.91</v>
      </c>
      <c r="T292" t="s">
        <v>11</v>
      </c>
      <c r="U292" t="s">
        <v>12</v>
      </c>
      <c r="V292" t="s">
        <v>247</v>
      </c>
      <c r="W292" s="16">
        <f t="shared" si="13"/>
        <v>36877</v>
      </c>
      <c r="X292">
        <f t="shared" si="14"/>
        <v>22</v>
      </c>
    </row>
    <row r="293" spans="1:24" x14ac:dyDescent="0.3">
      <c r="A293" t="s">
        <v>322</v>
      </c>
      <c r="B293">
        <v>2000</v>
      </c>
      <c r="C293" t="s">
        <v>37</v>
      </c>
      <c r="D293">
        <v>11</v>
      </c>
      <c r="E293">
        <v>0</v>
      </c>
      <c r="F293">
        <v>2755.02</v>
      </c>
      <c r="G293" t="s">
        <v>11</v>
      </c>
      <c r="H293" t="s">
        <v>16</v>
      </c>
      <c r="I293" t="s">
        <v>247</v>
      </c>
      <c r="N293" t="s">
        <v>321</v>
      </c>
      <c r="O293">
        <v>2000</v>
      </c>
      <c r="P293" t="str">
        <f t="shared" si="12"/>
        <v>Oct</v>
      </c>
      <c r="Q293">
        <v>3</v>
      </c>
      <c r="R293">
        <v>0</v>
      </c>
      <c r="S293" s="18">
        <v>2741.95</v>
      </c>
      <c r="T293" t="s">
        <v>11</v>
      </c>
      <c r="U293" t="s">
        <v>12</v>
      </c>
      <c r="V293" t="s">
        <v>247</v>
      </c>
      <c r="W293" s="16">
        <f t="shared" si="13"/>
        <v>36802</v>
      </c>
      <c r="X293">
        <f t="shared" si="14"/>
        <v>22</v>
      </c>
    </row>
    <row r="294" spans="1:24" x14ac:dyDescent="0.3">
      <c r="A294" t="s">
        <v>323</v>
      </c>
      <c r="B294">
        <v>1997</v>
      </c>
      <c r="C294" t="s">
        <v>35</v>
      </c>
      <c r="D294">
        <v>10</v>
      </c>
      <c r="E294">
        <v>0</v>
      </c>
      <c r="F294">
        <v>2758.99</v>
      </c>
      <c r="G294" t="s">
        <v>11</v>
      </c>
      <c r="H294" t="s">
        <v>16</v>
      </c>
      <c r="I294" t="s">
        <v>23</v>
      </c>
      <c r="N294" t="s">
        <v>322</v>
      </c>
      <c r="O294">
        <v>2000</v>
      </c>
      <c r="P294" t="str">
        <f t="shared" si="12"/>
        <v>Oct</v>
      </c>
      <c r="Q294">
        <v>11</v>
      </c>
      <c r="R294">
        <v>0</v>
      </c>
      <c r="S294" s="18">
        <v>2755.02</v>
      </c>
      <c r="T294" t="s">
        <v>11</v>
      </c>
      <c r="U294" t="s">
        <v>16</v>
      </c>
      <c r="V294" t="s">
        <v>247</v>
      </c>
      <c r="W294" s="16">
        <f t="shared" si="13"/>
        <v>36810</v>
      </c>
      <c r="X294">
        <f t="shared" si="14"/>
        <v>22</v>
      </c>
    </row>
    <row r="295" spans="1:24" x14ac:dyDescent="0.3">
      <c r="A295" t="s">
        <v>324</v>
      </c>
      <c r="B295">
        <v>2004</v>
      </c>
      <c r="C295" t="s">
        <v>15</v>
      </c>
      <c r="D295">
        <v>14</v>
      </c>
      <c r="E295">
        <v>0</v>
      </c>
      <c r="F295">
        <v>2773.46</v>
      </c>
      <c r="G295" t="s">
        <v>11</v>
      </c>
      <c r="H295" t="s">
        <v>16</v>
      </c>
      <c r="I295" t="s">
        <v>300</v>
      </c>
      <c r="N295" t="s">
        <v>323</v>
      </c>
      <c r="O295">
        <v>1997</v>
      </c>
      <c r="P295" t="str">
        <f t="shared" si="12"/>
        <v>Aug</v>
      </c>
      <c r="Q295">
        <v>10</v>
      </c>
      <c r="R295">
        <v>0</v>
      </c>
      <c r="S295" s="18">
        <v>2758.99</v>
      </c>
      <c r="T295" t="s">
        <v>11</v>
      </c>
      <c r="U295" t="s">
        <v>16</v>
      </c>
      <c r="V295" t="s">
        <v>23</v>
      </c>
      <c r="W295" s="16">
        <f t="shared" si="13"/>
        <v>35652</v>
      </c>
      <c r="X295">
        <f t="shared" si="14"/>
        <v>25</v>
      </c>
    </row>
    <row r="296" spans="1:24" x14ac:dyDescent="0.3">
      <c r="A296" t="s">
        <v>31</v>
      </c>
      <c r="B296">
        <v>1999</v>
      </c>
      <c r="C296" t="s">
        <v>18</v>
      </c>
      <c r="D296">
        <v>9</v>
      </c>
      <c r="E296">
        <v>1</v>
      </c>
      <c r="F296">
        <v>2775.19</v>
      </c>
      <c r="G296" t="s">
        <v>11</v>
      </c>
      <c r="H296" t="s">
        <v>16</v>
      </c>
      <c r="I296" t="s">
        <v>23</v>
      </c>
      <c r="N296" t="s">
        <v>324</v>
      </c>
      <c r="O296">
        <v>2004</v>
      </c>
      <c r="P296" t="str">
        <f t="shared" si="12"/>
        <v>Nov</v>
      </c>
      <c r="Q296">
        <v>14</v>
      </c>
      <c r="R296">
        <v>0</v>
      </c>
      <c r="S296" s="18">
        <v>2773.46</v>
      </c>
      <c r="T296" t="s">
        <v>11</v>
      </c>
      <c r="U296" t="s">
        <v>16</v>
      </c>
      <c r="V296" t="s">
        <v>300</v>
      </c>
      <c r="W296" s="16">
        <f t="shared" si="13"/>
        <v>38305</v>
      </c>
      <c r="X296">
        <f t="shared" si="14"/>
        <v>18</v>
      </c>
    </row>
    <row r="297" spans="1:24" x14ac:dyDescent="0.3">
      <c r="A297" t="s">
        <v>325</v>
      </c>
      <c r="B297">
        <v>1999</v>
      </c>
      <c r="C297" t="s">
        <v>35</v>
      </c>
      <c r="D297">
        <v>29</v>
      </c>
      <c r="E297">
        <v>1</v>
      </c>
      <c r="F297">
        <v>2775.19</v>
      </c>
      <c r="G297" t="s">
        <v>11</v>
      </c>
      <c r="H297" t="s">
        <v>16</v>
      </c>
      <c r="I297" t="s">
        <v>23</v>
      </c>
      <c r="N297" t="s">
        <v>31</v>
      </c>
      <c r="O297">
        <v>1999</v>
      </c>
      <c r="P297" t="str">
        <f t="shared" si="12"/>
        <v>Jun</v>
      </c>
      <c r="Q297">
        <v>9</v>
      </c>
      <c r="R297">
        <v>1</v>
      </c>
      <c r="S297" s="18">
        <v>2775.19</v>
      </c>
      <c r="T297" t="s">
        <v>11</v>
      </c>
      <c r="U297" t="s">
        <v>16</v>
      </c>
      <c r="V297" t="s">
        <v>23</v>
      </c>
      <c r="W297" s="16">
        <f t="shared" si="13"/>
        <v>36320</v>
      </c>
      <c r="X297">
        <f t="shared" si="14"/>
        <v>23</v>
      </c>
    </row>
    <row r="298" spans="1:24" x14ac:dyDescent="0.3">
      <c r="A298" t="s">
        <v>326</v>
      </c>
      <c r="B298">
        <v>1999</v>
      </c>
      <c r="C298" t="s">
        <v>30</v>
      </c>
      <c r="D298">
        <v>24</v>
      </c>
      <c r="E298">
        <v>1</v>
      </c>
      <c r="F298">
        <v>2789.06</v>
      </c>
      <c r="G298" t="s">
        <v>11</v>
      </c>
      <c r="H298" t="s">
        <v>12</v>
      </c>
      <c r="I298" t="s">
        <v>23</v>
      </c>
      <c r="N298" t="s">
        <v>325</v>
      </c>
      <c r="O298">
        <v>1999</v>
      </c>
      <c r="P298" t="str">
        <f t="shared" si="12"/>
        <v>Aug</v>
      </c>
      <c r="Q298">
        <v>29</v>
      </c>
      <c r="R298">
        <v>1</v>
      </c>
      <c r="S298" s="18">
        <v>2775.19</v>
      </c>
      <c r="T298" t="s">
        <v>11</v>
      </c>
      <c r="U298" t="s">
        <v>16</v>
      </c>
      <c r="V298" t="s">
        <v>23</v>
      </c>
      <c r="W298" s="16">
        <f t="shared" si="13"/>
        <v>36401</v>
      </c>
      <c r="X298">
        <f t="shared" si="14"/>
        <v>23</v>
      </c>
    </row>
    <row r="299" spans="1:24" x14ac:dyDescent="0.3">
      <c r="A299" t="s">
        <v>327</v>
      </c>
      <c r="B299">
        <v>2004</v>
      </c>
      <c r="C299" t="s">
        <v>35</v>
      </c>
      <c r="D299">
        <v>4</v>
      </c>
      <c r="E299">
        <v>2</v>
      </c>
      <c r="F299">
        <v>2801.26</v>
      </c>
      <c r="G299" t="s">
        <v>11</v>
      </c>
      <c r="H299" t="s">
        <v>12</v>
      </c>
      <c r="I299" t="s">
        <v>13</v>
      </c>
      <c r="N299" t="s">
        <v>326</v>
      </c>
      <c r="O299">
        <v>1999</v>
      </c>
      <c r="P299" t="str">
        <f t="shared" si="12"/>
        <v>Dec</v>
      </c>
      <c r="Q299">
        <v>24</v>
      </c>
      <c r="R299">
        <v>1</v>
      </c>
      <c r="S299" s="18">
        <v>2789.06</v>
      </c>
      <c r="T299" t="s">
        <v>11</v>
      </c>
      <c r="U299" t="s">
        <v>12</v>
      </c>
      <c r="V299" t="s">
        <v>23</v>
      </c>
      <c r="W299" s="16">
        <f t="shared" si="13"/>
        <v>36518</v>
      </c>
      <c r="X299">
        <f t="shared" si="14"/>
        <v>23</v>
      </c>
    </row>
    <row r="300" spans="1:24" x14ac:dyDescent="0.3">
      <c r="A300" t="s">
        <v>328</v>
      </c>
      <c r="B300">
        <v>2003</v>
      </c>
      <c r="C300" t="s">
        <v>20</v>
      </c>
      <c r="D300">
        <v>23</v>
      </c>
      <c r="E300">
        <v>2</v>
      </c>
      <c r="F300">
        <v>2803.7</v>
      </c>
      <c r="G300" t="s">
        <v>11</v>
      </c>
      <c r="H300" t="s">
        <v>16</v>
      </c>
      <c r="I300" t="s">
        <v>23</v>
      </c>
      <c r="N300" t="s">
        <v>327</v>
      </c>
      <c r="O300">
        <v>2004</v>
      </c>
      <c r="P300" t="str">
        <f t="shared" si="12"/>
        <v>Aug</v>
      </c>
      <c r="Q300">
        <v>4</v>
      </c>
      <c r="R300">
        <v>2</v>
      </c>
      <c r="S300" s="18">
        <v>2801.26</v>
      </c>
      <c r="T300" t="s">
        <v>11</v>
      </c>
      <c r="U300" t="s">
        <v>12</v>
      </c>
      <c r="V300" t="s">
        <v>13</v>
      </c>
      <c r="W300" s="16">
        <f t="shared" si="13"/>
        <v>38203</v>
      </c>
      <c r="X300">
        <f t="shared" si="14"/>
        <v>18</v>
      </c>
    </row>
    <row r="301" spans="1:24" x14ac:dyDescent="0.3">
      <c r="A301" t="s">
        <v>329</v>
      </c>
      <c r="B301">
        <v>2000</v>
      </c>
      <c r="C301" t="s">
        <v>37</v>
      </c>
      <c r="D301">
        <v>1</v>
      </c>
      <c r="E301">
        <v>0</v>
      </c>
      <c r="F301">
        <v>2819.51</v>
      </c>
      <c r="G301" t="s">
        <v>11</v>
      </c>
      <c r="H301" t="s">
        <v>12</v>
      </c>
      <c r="I301" t="s">
        <v>42</v>
      </c>
      <c r="N301" t="s">
        <v>328</v>
      </c>
      <c r="O301">
        <v>2003</v>
      </c>
      <c r="P301" t="str">
        <f t="shared" si="12"/>
        <v>Sep</v>
      </c>
      <c r="Q301">
        <v>23</v>
      </c>
      <c r="R301">
        <v>2</v>
      </c>
      <c r="S301" s="18">
        <v>2803.7</v>
      </c>
      <c r="T301" t="s">
        <v>11</v>
      </c>
      <c r="U301" t="s">
        <v>16</v>
      </c>
      <c r="V301" t="s">
        <v>23</v>
      </c>
      <c r="W301" s="16">
        <f t="shared" si="13"/>
        <v>37887</v>
      </c>
      <c r="X301">
        <f t="shared" si="14"/>
        <v>19</v>
      </c>
    </row>
    <row r="302" spans="1:24" x14ac:dyDescent="0.3">
      <c r="A302" t="s">
        <v>330</v>
      </c>
      <c r="B302">
        <v>1998</v>
      </c>
      <c r="C302" t="s">
        <v>15</v>
      </c>
      <c r="D302">
        <v>15</v>
      </c>
      <c r="E302">
        <v>0</v>
      </c>
      <c r="F302">
        <v>2842.76</v>
      </c>
      <c r="G302" t="s">
        <v>11</v>
      </c>
      <c r="H302" t="s">
        <v>12</v>
      </c>
      <c r="I302" t="s">
        <v>23</v>
      </c>
      <c r="N302" t="s">
        <v>329</v>
      </c>
      <c r="O302">
        <v>2000</v>
      </c>
      <c r="P302" t="str">
        <f t="shared" si="12"/>
        <v>Oct</v>
      </c>
      <c r="Q302">
        <v>1</v>
      </c>
      <c r="R302">
        <v>0</v>
      </c>
      <c r="S302" s="18">
        <v>2819.51</v>
      </c>
      <c r="T302" t="s">
        <v>11</v>
      </c>
      <c r="U302" t="s">
        <v>12</v>
      </c>
      <c r="V302" t="s">
        <v>42</v>
      </c>
      <c r="W302" s="16">
        <f t="shared" si="13"/>
        <v>36800</v>
      </c>
      <c r="X302">
        <f t="shared" si="14"/>
        <v>22</v>
      </c>
    </row>
    <row r="303" spans="1:24" x14ac:dyDescent="0.3">
      <c r="A303" t="s">
        <v>331</v>
      </c>
      <c r="B303">
        <v>1998</v>
      </c>
      <c r="C303" t="s">
        <v>18</v>
      </c>
      <c r="D303">
        <v>17</v>
      </c>
      <c r="E303">
        <v>0</v>
      </c>
      <c r="F303">
        <v>2850.68</v>
      </c>
      <c r="G303" t="s">
        <v>11</v>
      </c>
      <c r="H303" t="s">
        <v>12</v>
      </c>
      <c r="I303" t="s">
        <v>23</v>
      </c>
      <c r="N303" t="s">
        <v>330</v>
      </c>
      <c r="O303">
        <v>1998</v>
      </c>
      <c r="P303" t="str">
        <f t="shared" si="12"/>
        <v>Nov</v>
      </c>
      <c r="Q303">
        <v>15</v>
      </c>
      <c r="R303">
        <v>0</v>
      </c>
      <c r="S303" s="18">
        <v>2842.76</v>
      </c>
      <c r="T303" t="s">
        <v>11</v>
      </c>
      <c r="U303" t="s">
        <v>12</v>
      </c>
      <c r="V303" t="s">
        <v>23</v>
      </c>
      <c r="W303" s="16">
        <f t="shared" si="13"/>
        <v>36114</v>
      </c>
      <c r="X303">
        <f t="shared" si="14"/>
        <v>24</v>
      </c>
    </row>
    <row r="304" spans="1:24" x14ac:dyDescent="0.3">
      <c r="A304" t="s">
        <v>332</v>
      </c>
      <c r="B304">
        <v>1998</v>
      </c>
      <c r="C304" t="s">
        <v>20</v>
      </c>
      <c r="D304">
        <v>4</v>
      </c>
      <c r="E304">
        <v>0</v>
      </c>
      <c r="F304">
        <v>2855.44</v>
      </c>
      <c r="G304" t="s">
        <v>11</v>
      </c>
      <c r="H304" t="s">
        <v>12</v>
      </c>
      <c r="I304" t="s">
        <v>23</v>
      </c>
      <c r="N304" t="s">
        <v>331</v>
      </c>
      <c r="O304">
        <v>1998</v>
      </c>
      <c r="P304" t="str">
        <f t="shared" si="12"/>
        <v>Jun</v>
      </c>
      <c r="Q304">
        <v>17</v>
      </c>
      <c r="R304">
        <v>0</v>
      </c>
      <c r="S304" s="18">
        <v>2850.68</v>
      </c>
      <c r="T304" t="s">
        <v>11</v>
      </c>
      <c r="U304" t="s">
        <v>12</v>
      </c>
      <c r="V304" t="s">
        <v>23</v>
      </c>
      <c r="W304" s="16">
        <f t="shared" si="13"/>
        <v>35963</v>
      </c>
      <c r="X304">
        <f t="shared" si="14"/>
        <v>24</v>
      </c>
    </row>
    <row r="305" spans="1:24" x14ac:dyDescent="0.3">
      <c r="A305" t="s">
        <v>333</v>
      </c>
      <c r="B305">
        <v>1993</v>
      </c>
      <c r="C305" t="s">
        <v>15</v>
      </c>
      <c r="D305">
        <v>1</v>
      </c>
      <c r="E305">
        <v>0</v>
      </c>
      <c r="F305">
        <v>2866.09</v>
      </c>
      <c r="G305" t="s">
        <v>12</v>
      </c>
      <c r="H305" t="s">
        <v>12</v>
      </c>
      <c r="I305" t="s">
        <v>42</v>
      </c>
      <c r="N305" t="s">
        <v>332</v>
      </c>
      <c r="O305">
        <v>1998</v>
      </c>
      <c r="P305" t="str">
        <f t="shared" si="12"/>
        <v>Sep</v>
      </c>
      <c r="Q305">
        <v>4</v>
      </c>
      <c r="R305">
        <v>0</v>
      </c>
      <c r="S305" s="18">
        <v>2855.44</v>
      </c>
      <c r="T305" t="s">
        <v>11</v>
      </c>
      <c r="U305" t="s">
        <v>12</v>
      </c>
      <c r="V305" t="s">
        <v>23</v>
      </c>
      <c r="W305" s="16">
        <f t="shared" si="13"/>
        <v>36042</v>
      </c>
      <c r="X305">
        <f t="shared" si="14"/>
        <v>24</v>
      </c>
    </row>
    <row r="306" spans="1:24" x14ac:dyDescent="0.3">
      <c r="A306" t="s">
        <v>334</v>
      </c>
      <c r="B306">
        <v>1993</v>
      </c>
      <c r="C306" t="s">
        <v>35</v>
      </c>
      <c r="D306">
        <v>12</v>
      </c>
      <c r="E306">
        <v>0</v>
      </c>
      <c r="F306">
        <v>2867.12</v>
      </c>
      <c r="G306" t="s">
        <v>16</v>
      </c>
      <c r="H306" t="s">
        <v>12</v>
      </c>
      <c r="I306" t="s">
        <v>13</v>
      </c>
      <c r="N306" t="s">
        <v>333</v>
      </c>
      <c r="O306">
        <v>1993</v>
      </c>
      <c r="P306" t="str">
        <f t="shared" si="12"/>
        <v>Nov</v>
      </c>
      <c r="Q306">
        <v>1</v>
      </c>
      <c r="R306">
        <v>0</v>
      </c>
      <c r="S306" s="18">
        <v>2866.09</v>
      </c>
      <c r="T306" t="s">
        <v>12</v>
      </c>
      <c r="U306" t="s">
        <v>12</v>
      </c>
      <c r="V306" t="s">
        <v>42</v>
      </c>
      <c r="W306" s="16">
        <f t="shared" si="13"/>
        <v>34274</v>
      </c>
      <c r="X306">
        <f t="shared" si="14"/>
        <v>29</v>
      </c>
    </row>
    <row r="307" spans="1:24" x14ac:dyDescent="0.3">
      <c r="A307" t="s">
        <v>335</v>
      </c>
      <c r="B307">
        <v>1996</v>
      </c>
      <c r="C307" t="s">
        <v>18</v>
      </c>
      <c r="D307">
        <v>21</v>
      </c>
      <c r="E307">
        <v>0</v>
      </c>
      <c r="F307">
        <v>2897.32</v>
      </c>
      <c r="G307" t="s">
        <v>12</v>
      </c>
      <c r="H307" t="s">
        <v>12</v>
      </c>
      <c r="I307" t="s">
        <v>168</v>
      </c>
      <c r="N307" t="s">
        <v>334</v>
      </c>
      <c r="O307">
        <v>1993</v>
      </c>
      <c r="P307" t="str">
        <f t="shared" si="12"/>
        <v>Aug</v>
      </c>
      <c r="Q307">
        <v>12</v>
      </c>
      <c r="R307">
        <v>0</v>
      </c>
      <c r="S307" s="18">
        <v>2867.12</v>
      </c>
      <c r="T307" t="s">
        <v>16</v>
      </c>
      <c r="U307" t="s">
        <v>12</v>
      </c>
      <c r="V307" t="s">
        <v>13</v>
      </c>
      <c r="W307" s="16">
        <f t="shared" si="13"/>
        <v>34193</v>
      </c>
      <c r="X307">
        <f t="shared" si="14"/>
        <v>29</v>
      </c>
    </row>
    <row r="308" spans="1:24" x14ac:dyDescent="0.3">
      <c r="A308" t="s">
        <v>336</v>
      </c>
      <c r="B308">
        <v>2000</v>
      </c>
      <c r="C308" t="s">
        <v>10</v>
      </c>
      <c r="D308">
        <v>14</v>
      </c>
      <c r="E308">
        <v>0</v>
      </c>
      <c r="F308">
        <v>2897.46</v>
      </c>
      <c r="G308" t="s">
        <v>11</v>
      </c>
      <c r="H308" t="s">
        <v>16</v>
      </c>
      <c r="I308" t="s">
        <v>23</v>
      </c>
      <c r="N308" t="s">
        <v>335</v>
      </c>
      <c r="O308">
        <v>1996</v>
      </c>
      <c r="P308" t="str">
        <f t="shared" si="12"/>
        <v>Jun</v>
      </c>
      <c r="Q308">
        <v>21</v>
      </c>
      <c r="R308">
        <v>0</v>
      </c>
      <c r="S308" s="18">
        <v>2897.32</v>
      </c>
      <c r="T308" t="s">
        <v>12</v>
      </c>
      <c r="U308" t="s">
        <v>12</v>
      </c>
      <c r="V308" t="s">
        <v>168</v>
      </c>
      <c r="W308" s="16">
        <f t="shared" si="13"/>
        <v>35237</v>
      </c>
      <c r="X308">
        <f t="shared" si="14"/>
        <v>26</v>
      </c>
    </row>
    <row r="309" spans="1:24" x14ac:dyDescent="0.3">
      <c r="A309" t="s">
        <v>337</v>
      </c>
      <c r="B309">
        <v>1999</v>
      </c>
      <c r="C309" t="s">
        <v>15</v>
      </c>
      <c r="D309">
        <v>1</v>
      </c>
      <c r="E309">
        <v>0</v>
      </c>
      <c r="F309">
        <v>2899.49</v>
      </c>
      <c r="G309" t="s">
        <v>11</v>
      </c>
      <c r="H309" t="s">
        <v>11</v>
      </c>
      <c r="I309" t="s">
        <v>247</v>
      </c>
      <c r="N309" t="s">
        <v>336</v>
      </c>
      <c r="O309">
        <v>2000</v>
      </c>
      <c r="P309" t="str">
        <f t="shared" si="12"/>
        <v>Jul</v>
      </c>
      <c r="Q309">
        <v>14</v>
      </c>
      <c r="R309">
        <v>0</v>
      </c>
      <c r="S309" s="18">
        <v>2897.46</v>
      </c>
      <c r="T309" t="s">
        <v>11</v>
      </c>
      <c r="U309" t="s">
        <v>16</v>
      </c>
      <c r="V309" t="s">
        <v>23</v>
      </c>
      <c r="W309" s="16">
        <f t="shared" si="13"/>
        <v>36721</v>
      </c>
      <c r="X309">
        <f t="shared" si="14"/>
        <v>22</v>
      </c>
    </row>
    <row r="310" spans="1:24" x14ac:dyDescent="0.3">
      <c r="A310" t="s">
        <v>338</v>
      </c>
      <c r="B310">
        <v>1996</v>
      </c>
      <c r="C310" t="s">
        <v>37</v>
      </c>
      <c r="D310">
        <v>24</v>
      </c>
      <c r="E310">
        <v>1</v>
      </c>
      <c r="F310">
        <v>2902.91</v>
      </c>
      <c r="G310" t="s">
        <v>11</v>
      </c>
      <c r="H310" t="s">
        <v>11</v>
      </c>
      <c r="I310" t="s">
        <v>13</v>
      </c>
      <c r="N310" t="s">
        <v>337</v>
      </c>
      <c r="O310">
        <v>1999</v>
      </c>
      <c r="P310" t="str">
        <f t="shared" si="12"/>
        <v>Nov</v>
      </c>
      <c r="Q310">
        <v>1</v>
      </c>
      <c r="R310">
        <v>0</v>
      </c>
      <c r="S310" s="18">
        <v>2899.49</v>
      </c>
      <c r="T310" t="s">
        <v>11</v>
      </c>
      <c r="U310" t="s">
        <v>11</v>
      </c>
      <c r="V310" t="s">
        <v>247</v>
      </c>
      <c r="W310" s="16">
        <f t="shared" si="13"/>
        <v>36465</v>
      </c>
      <c r="X310">
        <f t="shared" si="14"/>
        <v>23</v>
      </c>
    </row>
    <row r="311" spans="1:24" x14ac:dyDescent="0.3">
      <c r="A311" t="s">
        <v>339</v>
      </c>
      <c r="B311">
        <v>1996</v>
      </c>
      <c r="C311" t="s">
        <v>18</v>
      </c>
      <c r="D311">
        <v>13</v>
      </c>
      <c r="E311">
        <v>1</v>
      </c>
      <c r="F311">
        <v>2904.09</v>
      </c>
      <c r="G311" t="s">
        <v>11</v>
      </c>
      <c r="H311" t="s">
        <v>11</v>
      </c>
      <c r="I311" t="s">
        <v>42</v>
      </c>
      <c r="N311" t="s">
        <v>338</v>
      </c>
      <c r="O311">
        <v>1996</v>
      </c>
      <c r="P311" t="str">
        <f t="shared" si="12"/>
        <v>Oct</v>
      </c>
      <c r="Q311">
        <v>24</v>
      </c>
      <c r="R311">
        <v>1</v>
      </c>
      <c r="S311" s="18">
        <v>2902.91</v>
      </c>
      <c r="T311" t="s">
        <v>11</v>
      </c>
      <c r="U311" t="s">
        <v>11</v>
      </c>
      <c r="V311" t="s">
        <v>13</v>
      </c>
      <c r="W311" s="16">
        <f t="shared" si="13"/>
        <v>35362</v>
      </c>
      <c r="X311">
        <f t="shared" si="14"/>
        <v>26</v>
      </c>
    </row>
    <row r="312" spans="1:24" x14ac:dyDescent="0.3">
      <c r="A312" t="s">
        <v>340</v>
      </c>
      <c r="B312">
        <v>2003</v>
      </c>
      <c r="C312" t="s">
        <v>18</v>
      </c>
      <c r="D312">
        <v>5</v>
      </c>
      <c r="E312">
        <v>2</v>
      </c>
      <c r="F312">
        <v>2913.57</v>
      </c>
      <c r="G312" t="s">
        <v>11</v>
      </c>
      <c r="H312" t="s">
        <v>11</v>
      </c>
      <c r="I312" t="s">
        <v>42</v>
      </c>
      <c r="N312" t="s">
        <v>339</v>
      </c>
      <c r="O312">
        <v>1996</v>
      </c>
      <c r="P312" t="str">
        <f t="shared" si="12"/>
        <v>Jun</v>
      </c>
      <c r="Q312">
        <v>13</v>
      </c>
      <c r="R312">
        <v>1</v>
      </c>
      <c r="S312" s="18">
        <v>2904.09</v>
      </c>
      <c r="T312" t="s">
        <v>11</v>
      </c>
      <c r="U312" t="s">
        <v>11</v>
      </c>
      <c r="V312" t="s">
        <v>42</v>
      </c>
      <c r="W312" s="16">
        <f t="shared" si="13"/>
        <v>35229</v>
      </c>
      <c r="X312">
        <f t="shared" si="14"/>
        <v>26</v>
      </c>
    </row>
    <row r="313" spans="1:24" x14ac:dyDescent="0.3">
      <c r="A313" t="s">
        <v>341</v>
      </c>
      <c r="B313">
        <v>1996</v>
      </c>
      <c r="C313" t="s">
        <v>18</v>
      </c>
      <c r="D313">
        <v>30</v>
      </c>
      <c r="E313">
        <v>1</v>
      </c>
      <c r="F313">
        <v>2927.06</v>
      </c>
      <c r="G313" t="s">
        <v>11</v>
      </c>
      <c r="H313" t="s">
        <v>11</v>
      </c>
      <c r="I313" t="s">
        <v>13</v>
      </c>
      <c r="N313" t="s">
        <v>340</v>
      </c>
      <c r="O313">
        <v>2003</v>
      </c>
      <c r="P313" t="str">
        <f t="shared" si="12"/>
        <v>Jun</v>
      </c>
      <c r="Q313">
        <v>5</v>
      </c>
      <c r="R313">
        <v>2</v>
      </c>
      <c r="S313" s="18">
        <v>2913.57</v>
      </c>
      <c r="T313" t="s">
        <v>11</v>
      </c>
      <c r="U313" t="s">
        <v>11</v>
      </c>
      <c r="V313" t="s">
        <v>42</v>
      </c>
      <c r="W313" s="16">
        <f t="shared" si="13"/>
        <v>37777</v>
      </c>
      <c r="X313">
        <f t="shared" si="14"/>
        <v>20</v>
      </c>
    </row>
    <row r="314" spans="1:24" x14ac:dyDescent="0.3">
      <c r="A314" t="s">
        <v>342</v>
      </c>
      <c r="B314">
        <v>2002</v>
      </c>
      <c r="C314" t="s">
        <v>20</v>
      </c>
      <c r="D314">
        <v>30</v>
      </c>
      <c r="E314">
        <v>0</v>
      </c>
      <c r="F314">
        <v>2943.41</v>
      </c>
      <c r="G314" t="s">
        <v>11</v>
      </c>
      <c r="H314" t="s">
        <v>12</v>
      </c>
      <c r="I314" t="s">
        <v>23</v>
      </c>
      <c r="N314" t="s">
        <v>341</v>
      </c>
      <c r="O314">
        <v>1996</v>
      </c>
      <c r="P314" t="str">
        <f t="shared" si="12"/>
        <v>Jun</v>
      </c>
      <c r="Q314">
        <v>30</v>
      </c>
      <c r="R314">
        <v>1</v>
      </c>
      <c r="S314" s="18">
        <v>2927.06</v>
      </c>
      <c r="T314" t="s">
        <v>11</v>
      </c>
      <c r="U314" t="s">
        <v>11</v>
      </c>
      <c r="V314" t="s">
        <v>13</v>
      </c>
      <c r="W314" s="16">
        <f t="shared" si="13"/>
        <v>35246</v>
      </c>
      <c r="X314">
        <f t="shared" si="14"/>
        <v>26</v>
      </c>
    </row>
    <row r="315" spans="1:24" x14ac:dyDescent="0.3">
      <c r="A315" t="s">
        <v>343</v>
      </c>
      <c r="B315">
        <v>1995</v>
      </c>
      <c r="C315" t="s">
        <v>20</v>
      </c>
      <c r="D315">
        <v>24</v>
      </c>
      <c r="E315">
        <v>0</v>
      </c>
      <c r="F315">
        <v>2974.13</v>
      </c>
      <c r="G315" t="s">
        <v>11</v>
      </c>
      <c r="H315" t="s">
        <v>16</v>
      </c>
      <c r="I315" t="s">
        <v>42</v>
      </c>
      <c r="N315" t="s">
        <v>342</v>
      </c>
      <c r="O315">
        <v>2002</v>
      </c>
      <c r="P315" t="str">
        <f t="shared" si="12"/>
        <v>Sep</v>
      </c>
      <c r="Q315">
        <v>30</v>
      </c>
      <c r="R315">
        <v>0</v>
      </c>
      <c r="S315" s="18">
        <v>2943.41</v>
      </c>
      <c r="T315" t="s">
        <v>11</v>
      </c>
      <c r="U315" t="s">
        <v>12</v>
      </c>
      <c r="V315" t="s">
        <v>23</v>
      </c>
      <c r="W315" s="16">
        <f t="shared" si="13"/>
        <v>37529</v>
      </c>
      <c r="X315">
        <f t="shared" si="14"/>
        <v>20</v>
      </c>
    </row>
    <row r="316" spans="1:24" x14ac:dyDescent="0.3">
      <c r="A316" t="s">
        <v>344</v>
      </c>
      <c r="B316">
        <v>1987</v>
      </c>
      <c r="C316" t="s">
        <v>18</v>
      </c>
      <c r="D316">
        <v>18</v>
      </c>
      <c r="E316">
        <v>3</v>
      </c>
      <c r="F316">
        <v>2979.52</v>
      </c>
      <c r="G316" t="s">
        <v>11</v>
      </c>
      <c r="H316" t="s">
        <v>12</v>
      </c>
      <c r="I316" t="s">
        <v>13</v>
      </c>
      <c r="N316" t="s">
        <v>343</v>
      </c>
      <c r="O316">
        <v>1995</v>
      </c>
      <c r="P316" t="str">
        <f t="shared" si="12"/>
        <v>Sep</v>
      </c>
      <c r="Q316">
        <v>24</v>
      </c>
      <c r="R316">
        <v>0</v>
      </c>
      <c r="S316" s="18">
        <v>2974.13</v>
      </c>
      <c r="T316" t="s">
        <v>11</v>
      </c>
      <c r="U316" t="s">
        <v>16</v>
      </c>
      <c r="V316" t="s">
        <v>42</v>
      </c>
      <c r="W316" s="16">
        <f t="shared" si="13"/>
        <v>34966</v>
      </c>
      <c r="X316">
        <f t="shared" si="14"/>
        <v>27</v>
      </c>
    </row>
    <row r="317" spans="1:24" x14ac:dyDescent="0.3">
      <c r="A317" t="s">
        <v>345</v>
      </c>
      <c r="B317">
        <v>1991</v>
      </c>
      <c r="C317" t="s">
        <v>15</v>
      </c>
      <c r="D317">
        <v>20</v>
      </c>
      <c r="E317">
        <v>3</v>
      </c>
      <c r="F317">
        <v>2985.67</v>
      </c>
      <c r="G317" t="s">
        <v>11</v>
      </c>
      <c r="H317" t="s">
        <v>11</v>
      </c>
      <c r="I317" t="s">
        <v>13</v>
      </c>
      <c r="N317" t="s">
        <v>344</v>
      </c>
      <c r="O317">
        <v>1987</v>
      </c>
      <c r="P317" t="str">
        <f t="shared" si="12"/>
        <v>Jun</v>
      </c>
      <c r="Q317">
        <v>18</v>
      </c>
      <c r="R317">
        <v>3</v>
      </c>
      <c r="S317" s="18">
        <v>2979.52</v>
      </c>
      <c r="T317" t="s">
        <v>11</v>
      </c>
      <c r="U317" t="s">
        <v>12</v>
      </c>
      <c r="V317" t="s">
        <v>13</v>
      </c>
      <c r="W317" s="16">
        <f t="shared" si="13"/>
        <v>31946</v>
      </c>
      <c r="X317">
        <f t="shared" si="14"/>
        <v>35</v>
      </c>
    </row>
    <row r="318" spans="1:24" x14ac:dyDescent="0.3">
      <c r="A318" t="s">
        <v>346</v>
      </c>
      <c r="B318">
        <v>2002</v>
      </c>
      <c r="C318" t="s">
        <v>30</v>
      </c>
      <c r="D318">
        <v>15</v>
      </c>
      <c r="E318">
        <v>0</v>
      </c>
      <c r="F318">
        <v>3012.22</v>
      </c>
      <c r="G318" t="s">
        <v>11</v>
      </c>
      <c r="H318" t="s">
        <v>12</v>
      </c>
      <c r="I318" t="s">
        <v>23</v>
      </c>
      <c r="N318" t="s">
        <v>345</v>
      </c>
      <c r="O318">
        <v>1991</v>
      </c>
      <c r="P318" t="str">
        <f t="shared" si="12"/>
        <v>Nov</v>
      </c>
      <c r="Q318">
        <v>20</v>
      </c>
      <c r="R318">
        <v>3</v>
      </c>
      <c r="S318" s="18">
        <v>2985.67</v>
      </c>
      <c r="T318" t="s">
        <v>11</v>
      </c>
      <c r="U318" t="s">
        <v>11</v>
      </c>
      <c r="V318" t="s">
        <v>13</v>
      </c>
      <c r="W318" s="16">
        <f t="shared" si="13"/>
        <v>33562</v>
      </c>
      <c r="X318">
        <f t="shared" si="14"/>
        <v>31</v>
      </c>
    </row>
    <row r="319" spans="1:24" x14ac:dyDescent="0.3">
      <c r="A319" t="s">
        <v>347</v>
      </c>
      <c r="B319">
        <v>1988</v>
      </c>
      <c r="C319" t="s">
        <v>20</v>
      </c>
      <c r="D319">
        <v>28</v>
      </c>
      <c r="E319">
        <v>3</v>
      </c>
      <c r="F319">
        <v>3018.04</v>
      </c>
      <c r="G319" t="s">
        <v>11</v>
      </c>
      <c r="H319" t="s">
        <v>11</v>
      </c>
      <c r="I319" t="s">
        <v>23</v>
      </c>
      <c r="N319" t="s">
        <v>346</v>
      </c>
      <c r="O319">
        <v>2002</v>
      </c>
      <c r="P319" t="str">
        <f t="shared" si="12"/>
        <v>Dec</v>
      </c>
      <c r="Q319">
        <v>15</v>
      </c>
      <c r="R319">
        <v>0</v>
      </c>
      <c r="S319" s="18">
        <v>3012.22</v>
      </c>
      <c r="T319" t="s">
        <v>11</v>
      </c>
      <c r="U319" t="s">
        <v>12</v>
      </c>
      <c r="V319" t="s">
        <v>23</v>
      </c>
      <c r="W319" s="16">
        <f t="shared" si="13"/>
        <v>37605</v>
      </c>
      <c r="X319">
        <f t="shared" si="14"/>
        <v>20</v>
      </c>
    </row>
    <row r="320" spans="1:24" x14ac:dyDescent="0.3">
      <c r="A320" t="s">
        <v>348</v>
      </c>
      <c r="B320">
        <v>1997</v>
      </c>
      <c r="C320" t="s">
        <v>30</v>
      </c>
      <c r="D320">
        <v>19</v>
      </c>
      <c r="E320">
        <v>0</v>
      </c>
      <c r="F320">
        <v>3021.81</v>
      </c>
      <c r="G320" t="s">
        <v>11</v>
      </c>
      <c r="H320" t="s">
        <v>12</v>
      </c>
      <c r="I320" t="s">
        <v>23</v>
      </c>
      <c r="N320" t="s">
        <v>347</v>
      </c>
      <c r="O320">
        <v>1988</v>
      </c>
      <c r="P320" t="str">
        <f t="shared" si="12"/>
        <v>Sep</v>
      </c>
      <c r="Q320">
        <v>28</v>
      </c>
      <c r="R320">
        <v>3</v>
      </c>
      <c r="S320" s="18">
        <v>3018.04</v>
      </c>
      <c r="T320" t="s">
        <v>11</v>
      </c>
      <c r="U320" t="s">
        <v>11</v>
      </c>
      <c r="V320" t="s">
        <v>23</v>
      </c>
      <c r="W320" s="16">
        <f t="shared" si="13"/>
        <v>32414</v>
      </c>
      <c r="X320">
        <f t="shared" si="14"/>
        <v>34</v>
      </c>
    </row>
    <row r="321" spans="1:24" x14ac:dyDescent="0.3">
      <c r="A321" t="s">
        <v>349</v>
      </c>
      <c r="B321">
        <v>1998</v>
      </c>
      <c r="C321" t="s">
        <v>20</v>
      </c>
      <c r="D321">
        <v>15</v>
      </c>
      <c r="E321">
        <v>0</v>
      </c>
      <c r="F321">
        <v>3044.21</v>
      </c>
      <c r="G321" t="s">
        <v>11</v>
      </c>
      <c r="H321" t="s">
        <v>12</v>
      </c>
      <c r="I321" t="s">
        <v>247</v>
      </c>
      <c r="N321" t="s">
        <v>348</v>
      </c>
      <c r="O321">
        <v>1997</v>
      </c>
      <c r="P321" t="str">
        <f t="shared" si="12"/>
        <v>Dec</v>
      </c>
      <c r="Q321">
        <v>19</v>
      </c>
      <c r="R321">
        <v>0</v>
      </c>
      <c r="S321" s="18">
        <v>3021.81</v>
      </c>
      <c r="T321" t="s">
        <v>11</v>
      </c>
      <c r="U321" t="s">
        <v>12</v>
      </c>
      <c r="V321" t="s">
        <v>23</v>
      </c>
      <c r="W321" s="16">
        <f t="shared" si="13"/>
        <v>35783</v>
      </c>
      <c r="X321">
        <f t="shared" si="14"/>
        <v>25</v>
      </c>
    </row>
    <row r="322" spans="1:24" x14ac:dyDescent="0.3">
      <c r="A322" t="s">
        <v>350</v>
      </c>
      <c r="B322">
        <v>1998</v>
      </c>
      <c r="C322" t="s">
        <v>35</v>
      </c>
      <c r="D322">
        <v>9</v>
      </c>
      <c r="E322">
        <v>0</v>
      </c>
      <c r="F322">
        <v>3046.06</v>
      </c>
      <c r="G322" t="s">
        <v>11</v>
      </c>
      <c r="H322" t="s">
        <v>16</v>
      </c>
      <c r="I322" t="s">
        <v>249</v>
      </c>
      <c r="N322" t="s">
        <v>349</v>
      </c>
      <c r="O322">
        <v>1998</v>
      </c>
      <c r="P322" t="str">
        <f t="shared" si="12"/>
        <v>Sep</v>
      </c>
      <c r="Q322">
        <v>15</v>
      </c>
      <c r="R322">
        <v>0</v>
      </c>
      <c r="S322" s="18">
        <v>3044.21</v>
      </c>
      <c r="T322" t="s">
        <v>11</v>
      </c>
      <c r="U322" t="s">
        <v>12</v>
      </c>
      <c r="V322" t="s">
        <v>247</v>
      </c>
      <c r="W322" s="16">
        <f t="shared" si="13"/>
        <v>36053</v>
      </c>
      <c r="X322">
        <f t="shared" si="14"/>
        <v>24</v>
      </c>
    </row>
    <row r="323" spans="1:24" x14ac:dyDescent="0.3">
      <c r="A323" t="s">
        <v>351</v>
      </c>
      <c r="B323">
        <v>1997</v>
      </c>
      <c r="C323" t="s">
        <v>30</v>
      </c>
      <c r="D323">
        <v>22</v>
      </c>
      <c r="E323">
        <v>0</v>
      </c>
      <c r="F323">
        <v>3051.73</v>
      </c>
      <c r="G323" t="s">
        <v>11</v>
      </c>
      <c r="H323" t="s">
        <v>11</v>
      </c>
      <c r="I323" t="s">
        <v>42</v>
      </c>
      <c r="N323" t="s">
        <v>350</v>
      </c>
      <c r="O323">
        <v>1998</v>
      </c>
      <c r="P323" t="str">
        <f t="shared" ref="P323:P386" si="15">IF(C322="?","Sep",C322)</f>
        <v>Aug</v>
      </c>
      <c r="Q323">
        <v>9</v>
      </c>
      <c r="R323">
        <v>0</v>
      </c>
      <c r="S323" s="18">
        <v>3046.06</v>
      </c>
      <c r="T323" t="s">
        <v>11</v>
      </c>
      <c r="U323" t="s">
        <v>16</v>
      </c>
      <c r="V323" t="s">
        <v>249</v>
      </c>
      <c r="W323" s="16">
        <f t="shared" si="13"/>
        <v>36016</v>
      </c>
      <c r="X323">
        <f t="shared" si="14"/>
        <v>24</v>
      </c>
    </row>
    <row r="324" spans="1:24" x14ac:dyDescent="0.3">
      <c r="A324" t="s">
        <v>352</v>
      </c>
      <c r="B324">
        <v>2002</v>
      </c>
      <c r="C324" t="s">
        <v>18</v>
      </c>
      <c r="D324">
        <v>21</v>
      </c>
      <c r="E324">
        <v>2</v>
      </c>
      <c r="F324">
        <v>3056.39</v>
      </c>
      <c r="G324" t="s">
        <v>11</v>
      </c>
      <c r="H324" t="s">
        <v>12</v>
      </c>
      <c r="I324" t="s">
        <v>13</v>
      </c>
      <c r="N324" t="s">
        <v>351</v>
      </c>
      <c r="O324">
        <v>1997</v>
      </c>
      <c r="P324" t="str">
        <f t="shared" si="15"/>
        <v>Dec</v>
      </c>
      <c r="Q324">
        <v>22</v>
      </c>
      <c r="R324">
        <v>0</v>
      </c>
      <c r="S324" s="18">
        <v>3051.73</v>
      </c>
      <c r="T324" t="s">
        <v>11</v>
      </c>
      <c r="U324" t="s">
        <v>11</v>
      </c>
      <c r="V324" t="s">
        <v>42</v>
      </c>
      <c r="W324" s="16">
        <f t="shared" ref="W324:W387" si="16">DATE(O324,MONTH("1-"&amp;P324),Q324)</f>
        <v>35786</v>
      </c>
      <c r="X324">
        <f t="shared" ref="X324:X387" si="17">DATEDIF(W324,"08-06-2023","y")</f>
        <v>25</v>
      </c>
    </row>
    <row r="325" spans="1:24" x14ac:dyDescent="0.3">
      <c r="A325" t="s">
        <v>353</v>
      </c>
      <c r="B325">
        <v>1994</v>
      </c>
      <c r="C325" t="s">
        <v>20</v>
      </c>
      <c r="D325">
        <v>26</v>
      </c>
      <c r="E325">
        <v>0</v>
      </c>
      <c r="F325">
        <v>3062.51</v>
      </c>
      <c r="G325" t="s">
        <v>12</v>
      </c>
      <c r="H325" t="s">
        <v>16</v>
      </c>
      <c r="I325" t="s">
        <v>23</v>
      </c>
      <c r="N325" t="s">
        <v>352</v>
      </c>
      <c r="O325">
        <v>2002</v>
      </c>
      <c r="P325" t="str">
        <f t="shared" si="15"/>
        <v>Jun</v>
      </c>
      <c r="Q325">
        <v>21</v>
      </c>
      <c r="R325">
        <v>2</v>
      </c>
      <c r="S325" s="18">
        <v>3056.39</v>
      </c>
      <c r="T325" t="s">
        <v>11</v>
      </c>
      <c r="U325" t="s">
        <v>12</v>
      </c>
      <c r="V325" t="s">
        <v>13</v>
      </c>
      <c r="W325" s="16">
        <f t="shared" si="16"/>
        <v>37428</v>
      </c>
      <c r="X325">
        <f t="shared" si="17"/>
        <v>20</v>
      </c>
    </row>
    <row r="326" spans="1:24" x14ac:dyDescent="0.3">
      <c r="A326" t="s">
        <v>354</v>
      </c>
      <c r="B326">
        <v>1989</v>
      </c>
      <c r="C326" t="s">
        <v>37</v>
      </c>
      <c r="D326">
        <v>1</v>
      </c>
      <c r="E326">
        <v>3</v>
      </c>
      <c r="F326">
        <v>3065.49</v>
      </c>
      <c r="G326" t="s">
        <v>11</v>
      </c>
      <c r="H326" t="s">
        <v>16</v>
      </c>
      <c r="I326" t="s">
        <v>23</v>
      </c>
      <c r="N326" t="s">
        <v>353</v>
      </c>
      <c r="O326">
        <v>1994</v>
      </c>
      <c r="P326" t="str">
        <f t="shared" si="15"/>
        <v>Sep</v>
      </c>
      <c r="Q326">
        <v>26</v>
      </c>
      <c r="R326">
        <v>0</v>
      </c>
      <c r="S326" s="18">
        <v>3062.51</v>
      </c>
      <c r="T326" t="s">
        <v>12</v>
      </c>
      <c r="U326" t="s">
        <v>16</v>
      </c>
      <c r="V326" t="s">
        <v>23</v>
      </c>
      <c r="W326" s="16">
        <f t="shared" si="16"/>
        <v>34603</v>
      </c>
      <c r="X326">
        <f t="shared" si="17"/>
        <v>28</v>
      </c>
    </row>
    <row r="327" spans="1:24" x14ac:dyDescent="0.3">
      <c r="A327" t="s">
        <v>355</v>
      </c>
      <c r="B327">
        <v>1995</v>
      </c>
      <c r="C327" t="s">
        <v>20</v>
      </c>
      <c r="D327">
        <v>10</v>
      </c>
      <c r="E327">
        <v>0</v>
      </c>
      <c r="F327">
        <v>3070.81</v>
      </c>
      <c r="G327" t="s">
        <v>12</v>
      </c>
      <c r="H327" t="s">
        <v>16</v>
      </c>
      <c r="I327" t="s">
        <v>356</v>
      </c>
      <c r="N327" t="s">
        <v>354</v>
      </c>
      <c r="O327">
        <v>1989</v>
      </c>
      <c r="P327" t="str">
        <f t="shared" si="15"/>
        <v>Oct</v>
      </c>
      <c r="Q327">
        <v>1</v>
      </c>
      <c r="R327">
        <v>3</v>
      </c>
      <c r="S327" s="18">
        <v>3065.49</v>
      </c>
      <c r="T327" t="s">
        <v>11</v>
      </c>
      <c r="U327" t="s">
        <v>16</v>
      </c>
      <c r="V327" t="s">
        <v>23</v>
      </c>
      <c r="W327" s="16">
        <f t="shared" si="16"/>
        <v>32782</v>
      </c>
      <c r="X327">
        <f t="shared" si="17"/>
        <v>33</v>
      </c>
    </row>
    <row r="328" spans="1:24" x14ac:dyDescent="0.3">
      <c r="A328" t="s">
        <v>357</v>
      </c>
      <c r="B328">
        <v>2001</v>
      </c>
      <c r="C328" t="s">
        <v>37</v>
      </c>
      <c r="D328">
        <v>13</v>
      </c>
      <c r="E328">
        <v>2</v>
      </c>
      <c r="F328">
        <v>3077.1</v>
      </c>
      <c r="G328" t="s">
        <v>11</v>
      </c>
      <c r="H328" t="s">
        <v>16</v>
      </c>
      <c r="I328" t="s">
        <v>23</v>
      </c>
      <c r="N328" t="s">
        <v>355</v>
      </c>
      <c r="O328">
        <v>1995</v>
      </c>
      <c r="P328" t="str">
        <f t="shared" si="15"/>
        <v>Sep</v>
      </c>
      <c r="Q328">
        <v>10</v>
      </c>
      <c r="R328">
        <v>0</v>
      </c>
      <c r="S328" s="18">
        <v>3070.81</v>
      </c>
      <c r="T328" t="s">
        <v>12</v>
      </c>
      <c r="U328" t="s">
        <v>16</v>
      </c>
      <c r="V328" t="s">
        <v>356</v>
      </c>
      <c r="W328" s="16">
        <f t="shared" si="16"/>
        <v>34952</v>
      </c>
      <c r="X328">
        <f t="shared" si="17"/>
        <v>27</v>
      </c>
    </row>
    <row r="329" spans="1:24" x14ac:dyDescent="0.3">
      <c r="A329" t="s">
        <v>358</v>
      </c>
      <c r="B329">
        <v>1987</v>
      </c>
      <c r="C329" t="s">
        <v>35</v>
      </c>
      <c r="D329">
        <v>1</v>
      </c>
      <c r="E329">
        <v>3</v>
      </c>
      <c r="F329">
        <v>3088.06</v>
      </c>
      <c r="G329" t="s">
        <v>11</v>
      </c>
      <c r="H329" t="s">
        <v>11</v>
      </c>
      <c r="I329" t="s">
        <v>13</v>
      </c>
      <c r="N329" t="s">
        <v>357</v>
      </c>
      <c r="O329">
        <v>2001</v>
      </c>
      <c r="P329" t="str">
        <f t="shared" si="15"/>
        <v>Oct</v>
      </c>
      <c r="Q329">
        <v>13</v>
      </c>
      <c r="R329">
        <v>2</v>
      </c>
      <c r="S329" s="18">
        <v>3077.1</v>
      </c>
      <c r="T329" t="s">
        <v>11</v>
      </c>
      <c r="U329" t="s">
        <v>16</v>
      </c>
      <c r="V329" t="s">
        <v>23</v>
      </c>
      <c r="W329" s="16">
        <f t="shared" si="16"/>
        <v>37177</v>
      </c>
      <c r="X329">
        <f t="shared" si="17"/>
        <v>21</v>
      </c>
    </row>
    <row r="330" spans="1:24" x14ac:dyDescent="0.3">
      <c r="A330" t="s">
        <v>359</v>
      </c>
      <c r="B330">
        <v>1999</v>
      </c>
      <c r="C330" t="s">
        <v>18</v>
      </c>
      <c r="D330">
        <v>25</v>
      </c>
      <c r="E330">
        <v>0</v>
      </c>
      <c r="F330">
        <v>3128.35</v>
      </c>
      <c r="G330" t="s">
        <v>11</v>
      </c>
      <c r="H330" t="s">
        <v>12</v>
      </c>
      <c r="I330" t="s">
        <v>300</v>
      </c>
      <c r="N330" t="s">
        <v>358</v>
      </c>
      <c r="O330">
        <v>1987</v>
      </c>
      <c r="P330" t="str">
        <f t="shared" si="15"/>
        <v>Aug</v>
      </c>
      <c r="Q330">
        <v>1</v>
      </c>
      <c r="R330">
        <v>3</v>
      </c>
      <c r="S330" s="18">
        <v>3088.06</v>
      </c>
      <c r="T330" t="s">
        <v>11</v>
      </c>
      <c r="U330" t="s">
        <v>11</v>
      </c>
      <c r="V330" t="s">
        <v>13</v>
      </c>
      <c r="W330" s="16">
        <f t="shared" si="16"/>
        <v>31990</v>
      </c>
      <c r="X330">
        <f t="shared" si="17"/>
        <v>35</v>
      </c>
    </row>
    <row r="331" spans="1:24" x14ac:dyDescent="0.3">
      <c r="A331" t="s">
        <v>360</v>
      </c>
      <c r="B331">
        <v>1994</v>
      </c>
      <c r="C331" t="s">
        <v>10</v>
      </c>
      <c r="D331">
        <v>10</v>
      </c>
      <c r="E331">
        <v>0</v>
      </c>
      <c r="F331">
        <v>3161.45</v>
      </c>
      <c r="G331" t="s">
        <v>11</v>
      </c>
      <c r="H331" t="s">
        <v>16</v>
      </c>
      <c r="I331" t="s">
        <v>42</v>
      </c>
      <c r="N331" t="s">
        <v>359</v>
      </c>
      <c r="O331">
        <v>1999</v>
      </c>
      <c r="P331" t="str">
        <f t="shared" si="15"/>
        <v>Jun</v>
      </c>
      <c r="Q331">
        <v>25</v>
      </c>
      <c r="R331">
        <v>0</v>
      </c>
      <c r="S331" s="18">
        <v>3128.35</v>
      </c>
      <c r="T331" t="s">
        <v>11</v>
      </c>
      <c r="U331" t="s">
        <v>12</v>
      </c>
      <c r="V331" t="s">
        <v>300</v>
      </c>
      <c r="W331" s="16">
        <f t="shared" si="16"/>
        <v>36336</v>
      </c>
      <c r="X331">
        <f t="shared" si="17"/>
        <v>23</v>
      </c>
    </row>
    <row r="332" spans="1:24" x14ac:dyDescent="0.3">
      <c r="A332" t="s">
        <v>361</v>
      </c>
      <c r="B332">
        <v>1993</v>
      </c>
      <c r="C332" t="s">
        <v>20</v>
      </c>
      <c r="D332">
        <v>25</v>
      </c>
      <c r="E332">
        <v>0</v>
      </c>
      <c r="F332">
        <v>3162.02</v>
      </c>
      <c r="G332" t="s">
        <v>11</v>
      </c>
      <c r="H332" t="s">
        <v>12</v>
      </c>
      <c r="I332" t="s">
        <v>13</v>
      </c>
      <c r="N332" t="s">
        <v>360</v>
      </c>
      <c r="O332">
        <v>1994</v>
      </c>
      <c r="P332" t="str">
        <f t="shared" si="15"/>
        <v>Jul</v>
      </c>
      <c r="Q332">
        <v>10</v>
      </c>
      <c r="R332">
        <v>0</v>
      </c>
      <c r="S332" s="18">
        <v>3161.45</v>
      </c>
      <c r="T332" t="s">
        <v>11</v>
      </c>
      <c r="U332" t="s">
        <v>16</v>
      </c>
      <c r="V332" t="s">
        <v>42</v>
      </c>
      <c r="W332" s="16">
        <f t="shared" si="16"/>
        <v>34525</v>
      </c>
      <c r="X332">
        <f t="shared" si="17"/>
        <v>28</v>
      </c>
    </row>
    <row r="333" spans="1:24" x14ac:dyDescent="0.3">
      <c r="A333" t="s">
        <v>362</v>
      </c>
      <c r="B333">
        <v>2001</v>
      </c>
      <c r="C333" t="s">
        <v>35</v>
      </c>
      <c r="D333">
        <v>29</v>
      </c>
      <c r="E333">
        <v>1</v>
      </c>
      <c r="F333">
        <v>3167.46</v>
      </c>
      <c r="G333" t="s">
        <v>11</v>
      </c>
      <c r="H333" t="s">
        <v>12</v>
      </c>
      <c r="I333" t="s">
        <v>247</v>
      </c>
      <c r="N333" t="s">
        <v>361</v>
      </c>
      <c r="O333">
        <v>1993</v>
      </c>
      <c r="P333" t="str">
        <f t="shared" si="15"/>
        <v>Sep</v>
      </c>
      <c r="Q333">
        <v>25</v>
      </c>
      <c r="R333">
        <v>0</v>
      </c>
      <c r="S333" s="18">
        <v>3162.02</v>
      </c>
      <c r="T333" t="s">
        <v>11</v>
      </c>
      <c r="U333" t="s">
        <v>12</v>
      </c>
      <c r="V333" t="s">
        <v>13</v>
      </c>
      <c r="W333" s="16">
        <f t="shared" si="16"/>
        <v>34237</v>
      </c>
      <c r="X333">
        <f t="shared" si="17"/>
        <v>29</v>
      </c>
    </row>
    <row r="334" spans="1:24" x14ac:dyDescent="0.3">
      <c r="A334" t="s">
        <v>363</v>
      </c>
      <c r="B334">
        <v>1994</v>
      </c>
      <c r="C334" t="s">
        <v>37</v>
      </c>
      <c r="D334">
        <v>25</v>
      </c>
      <c r="E334">
        <v>0</v>
      </c>
      <c r="F334">
        <v>3171.61</v>
      </c>
      <c r="G334" t="s">
        <v>11</v>
      </c>
      <c r="H334" t="s">
        <v>12</v>
      </c>
      <c r="I334" t="s">
        <v>13</v>
      </c>
      <c r="N334" t="s">
        <v>362</v>
      </c>
      <c r="O334">
        <v>2001</v>
      </c>
      <c r="P334" t="str">
        <f t="shared" si="15"/>
        <v>Aug</v>
      </c>
      <c r="Q334">
        <v>29</v>
      </c>
      <c r="R334">
        <v>1</v>
      </c>
      <c r="S334" s="18">
        <v>3167.46</v>
      </c>
      <c r="T334" t="s">
        <v>11</v>
      </c>
      <c r="U334" t="s">
        <v>12</v>
      </c>
      <c r="V334" t="s">
        <v>247</v>
      </c>
      <c r="W334" s="16">
        <f t="shared" si="16"/>
        <v>37132</v>
      </c>
      <c r="X334">
        <f t="shared" si="17"/>
        <v>21</v>
      </c>
    </row>
    <row r="335" spans="1:24" x14ac:dyDescent="0.3">
      <c r="A335" t="s">
        <v>364</v>
      </c>
      <c r="B335">
        <v>1994</v>
      </c>
      <c r="C335" t="s">
        <v>10</v>
      </c>
      <c r="D335">
        <v>6</v>
      </c>
      <c r="E335">
        <v>0</v>
      </c>
      <c r="F335">
        <v>3172.02</v>
      </c>
      <c r="G335" t="s">
        <v>11</v>
      </c>
      <c r="H335" t="s">
        <v>16</v>
      </c>
      <c r="I335" t="s">
        <v>42</v>
      </c>
      <c r="N335" t="s">
        <v>363</v>
      </c>
      <c r="O335">
        <v>1994</v>
      </c>
      <c r="P335" t="str">
        <f t="shared" si="15"/>
        <v>Oct</v>
      </c>
      <c r="Q335">
        <v>25</v>
      </c>
      <c r="R335">
        <v>0</v>
      </c>
      <c r="S335" s="18">
        <v>3171.61</v>
      </c>
      <c r="T335" t="s">
        <v>11</v>
      </c>
      <c r="U335" t="s">
        <v>12</v>
      </c>
      <c r="V335" t="s">
        <v>13</v>
      </c>
      <c r="W335" s="16">
        <f t="shared" si="16"/>
        <v>34632</v>
      </c>
      <c r="X335">
        <f t="shared" si="17"/>
        <v>28</v>
      </c>
    </row>
    <row r="336" spans="1:24" x14ac:dyDescent="0.3">
      <c r="A336" t="s">
        <v>365</v>
      </c>
      <c r="B336">
        <v>1996</v>
      </c>
      <c r="C336" t="s">
        <v>35</v>
      </c>
      <c r="D336">
        <v>14</v>
      </c>
      <c r="E336">
        <v>0</v>
      </c>
      <c r="F336">
        <v>3176.29</v>
      </c>
      <c r="G336" t="s">
        <v>11</v>
      </c>
      <c r="H336" t="s">
        <v>11</v>
      </c>
      <c r="I336" t="s">
        <v>23</v>
      </c>
      <c r="N336" t="s">
        <v>364</v>
      </c>
      <c r="O336">
        <v>1994</v>
      </c>
      <c r="P336" t="str">
        <f t="shared" si="15"/>
        <v>Jul</v>
      </c>
      <c r="Q336">
        <v>6</v>
      </c>
      <c r="R336">
        <v>0</v>
      </c>
      <c r="S336" s="18">
        <v>3172.02</v>
      </c>
      <c r="T336" t="s">
        <v>11</v>
      </c>
      <c r="U336" t="s">
        <v>16</v>
      </c>
      <c r="V336" t="s">
        <v>42</v>
      </c>
      <c r="W336" s="16">
        <f t="shared" si="16"/>
        <v>34521</v>
      </c>
      <c r="X336">
        <f t="shared" si="17"/>
        <v>28</v>
      </c>
    </row>
    <row r="337" spans="1:24" x14ac:dyDescent="0.3">
      <c r="A337" t="s">
        <v>366</v>
      </c>
      <c r="B337">
        <v>1996</v>
      </c>
      <c r="C337" t="s">
        <v>10</v>
      </c>
      <c r="D337">
        <v>3</v>
      </c>
      <c r="E337">
        <v>0</v>
      </c>
      <c r="F337">
        <v>3176.82</v>
      </c>
      <c r="G337" t="s">
        <v>11</v>
      </c>
      <c r="H337" t="s">
        <v>16</v>
      </c>
      <c r="I337" t="s">
        <v>23</v>
      </c>
      <c r="N337" t="s">
        <v>365</v>
      </c>
      <c r="O337">
        <v>1996</v>
      </c>
      <c r="P337" t="str">
        <f t="shared" si="15"/>
        <v>Aug</v>
      </c>
      <c r="Q337">
        <v>14</v>
      </c>
      <c r="R337">
        <v>0</v>
      </c>
      <c r="S337" s="18">
        <v>3176.29</v>
      </c>
      <c r="T337" t="s">
        <v>11</v>
      </c>
      <c r="U337" t="s">
        <v>11</v>
      </c>
      <c r="V337" t="s">
        <v>23</v>
      </c>
      <c r="W337" s="16">
        <f t="shared" si="16"/>
        <v>35291</v>
      </c>
      <c r="X337">
        <f t="shared" si="17"/>
        <v>26</v>
      </c>
    </row>
    <row r="338" spans="1:24" x14ac:dyDescent="0.3">
      <c r="A338" t="s">
        <v>367</v>
      </c>
      <c r="B338">
        <v>2000</v>
      </c>
      <c r="C338" t="s">
        <v>20</v>
      </c>
      <c r="D338">
        <v>23</v>
      </c>
      <c r="E338">
        <v>0</v>
      </c>
      <c r="F338">
        <v>3179.96</v>
      </c>
      <c r="G338" t="s">
        <v>11</v>
      </c>
      <c r="H338" t="s">
        <v>11</v>
      </c>
      <c r="I338" t="s">
        <v>23</v>
      </c>
      <c r="N338" t="s">
        <v>366</v>
      </c>
      <c r="O338">
        <v>1996</v>
      </c>
      <c r="P338" t="str">
        <f t="shared" si="15"/>
        <v>Jul</v>
      </c>
      <c r="Q338">
        <v>3</v>
      </c>
      <c r="R338">
        <v>0</v>
      </c>
      <c r="S338" s="18">
        <v>3176.82</v>
      </c>
      <c r="T338" t="s">
        <v>11</v>
      </c>
      <c r="U338" t="s">
        <v>16</v>
      </c>
      <c r="V338" t="s">
        <v>23</v>
      </c>
      <c r="W338" s="16">
        <f t="shared" si="16"/>
        <v>35249</v>
      </c>
      <c r="X338">
        <f t="shared" si="17"/>
        <v>26</v>
      </c>
    </row>
    <row r="339" spans="1:24" x14ac:dyDescent="0.3">
      <c r="A339" t="s">
        <v>368</v>
      </c>
      <c r="B339">
        <v>2001</v>
      </c>
      <c r="C339" t="s">
        <v>20</v>
      </c>
      <c r="D339">
        <v>2</v>
      </c>
      <c r="E339">
        <v>2</v>
      </c>
      <c r="F339">
        <v>3180.51</v>
      </c>
      <c r="G339" t="s">
        <v>11</v>
      </c>
      <c r="H339" t="s">
        <v>11</v>
      </c>
      <c r="I339" t="s">
        <v>13</v>
      </c>
      <c r="N339" t="s">
        <v>367</v>
      </c>
      <c r="O339">
        <v>2000</v>
      </c>
      <c r="P339" t="str">
        <f t="shared" si="15"/>
        <v>Sep</v>
      </c>
      <c r="Q339">
        <v>23</v>
      </c>
      <c r="R339">
        <v>0</v>
      </c>
      <c r="S339" s="18">
        <v>3179.96</v>
      </c>
      <c r="T339" t="s">
        <v>11</v>
      </c>
      <c r="U339" t="s">
        <v>11</v>
      </c>
      <c r="V339" t="s">
        <v>23</v>
      </c>
      <c r="W339" s="16">
        <f t="shared" si="16"/>
        <v>36792</v>
      </c>
      <c r="X339">
        <f t="shared" si="17"/>
        <v>22</v>
      </c>
    </row>
    <row r="340" spans="1:24" x14ac:dyDescent="0.3">
      <c r="A340" t="s">
        <v>369</v>
      </c>
      <c r="B340">
        <v>1996</v>
      </c>
      <c r="C340" t="s">
        <v>37</v>
      </c>
      <c r="D340">
        <v>11</v>
      </c>
      <c r="E340">
        <v>0</v>
      </c>
      <c r="F340">
        <v>3201.25</v>
      </c>
      <c r="G340" t="s">
        <v>11</v>
      </c>
      <c r="H340" t="s">
        <v>12</v>
      </c>
      <c r="I340" t="s">
        <v>23</v>
      </c>
      <c r="N340" t="s">
        <v>368</v>
      </c>
      <c r="O340">
        <v>2001</v>
      </c>
      <c r="P340" t="str">
        <f t="shared" si="15"/>
        <v>Sep</v>
      </c>
      <c r="Q340">
        <v>2</v>
      </c>
      <c r="R340">
        <v>2</v>
      </c>
      <c r="S340" s="18">
        <v>3180.51</v>
      </c>
      <c r="T340" t="s">
        <v>11</v>
      </c>
      <c r="U340" t="s">
        <v>11</v>
      </c>
      <c r="V340" t="s">
        <v>13</v>
      </c>
      <c r="W340" s="16">
        <f t="shared" si="16"/>
        <v>37136</v>
      </c>
      <c r="X340">
        <f t="shared" si="17"/>
        <v>21</v>
      </c>
    </row>
    <row r="341" spans="1:24" x14ac:dyDescent="0.3">
      <c r="A341" t="s">
        <v>370</v>
      </c>
      <c r="B341">
        <v>1997</v>
      </c>
      <c r="C341" t="s">
        <v>10</v>
      </c>
      <c r="D341">
        <v>5</v>
      </c>
      <c r="E341">
        <v>0</v>
      </c>
      <c r="F341">
        <v>3206.49</v>
      </c>
      <c r="G341" t="s">
        <v>11</v>
      </c>
      <c r="H341" t="s">
        <v>12</v>
      </c>
      <c r="I341" t="s">
        <v>247</v>
      </c>
      <c r="N341" t="s">
        <v>369</v>
      </c>
      <c r="O341">
        <v>1996</v>
      </c>
      <c r="P341" t="str">
        <f t="shared" si="15"/>
        <v>Oct</v>
      </c>
      <c r="Q341">
        <v>11</v>
      </c>
      <c r="R341">
        <v>0</v>
      </c>
      <c r="S341" s="18">
        <v>3201.25</v>
      </c>
      <c r="T341" t="s">
        <v>11</v>
      </c>
      <c r="U341" t="s">
        <v>12</v>
      </c>
      <c r="V341" t="s">
        <v>23</v>
      </c>
      <c r="W341" s="16">
        <f t="shared" si="16"/>
        <v>35349</v>
      </c>
      <c r="X341">
        <f t="shared" si="17"/>
        <v>26</v>
      </c>
    </row>
    <row r="342" spans="1:24" x14ac:dyDescent="0.3">
      <c r="A342" t="s">
        <v>371</v>
      </c>
      <c r="B342">
        <v>1997</v>
      </c>
      <c r="C342" t="s">
        <v>30</v>
      </c>
      <c r="D342">
        <v>22</v>
      </c>
      <c r="E342">
        <v>1</v>
      </c>
      <c r="F342">
        <v>3208.79</v>
      </c>
      <c r="G342" t="s">
        <v>11</v>
      </c>
      <c r="H342" t="s">
        <v>12</v>
      </c>
      <c r="I342" t="s">
        <v>42</v>
      </c>
      <c r="N342" t="s">
        <v>370</v>
      </c>
      <c r="O342">
        <v>1997</v>
      </c>
      <c r="P342" t="str">
        <f t="shared" si="15"/>
        <v>Jul</v>
      </c>
      <c r="Q342">
        <v>5</v>
      </c>
      <c r="R342">
        <v>0</v>
      </c>
      <c r="S342" s="18">
        <v>3206.49</v>
      </c>
      <c r="T342" t="s">
        <v>11</v>
      </c>
      <c r="U342" t="s">
        <v>12</v>
      </c>
      <c r="V342" t="s">
        <v>247</v>
      </c>
      <c r="W342" s="16">
        <f t="shared" si="16"/>
        <v>35616</v>
      </c>
      <c r="X342">
        <f t="shared" si="17"/>
        <v>25</v>
      </c>
    </row>
    <row r="343" spans="1:24" x14ac:dyDescent="0.3">
      <c r="A343" t="s">
        <v>372</v>
      </c>
      <c r="B343">
        <v>1997</v>
      </c>
      <c r="C343" t="s">
        <v>10</v>
      </c>
      <c r="D343">
        <v>6</v>
      </c>
      <c r="E343">
        <v>0</v>
      </c>
      <c r="F343">
        <v>3213.62</v>
      </c>
      <c r="G343" t="s">
        <v>11</v>
      </c>
      <c r="H343" t="s">
        <v>11</v>
      </c>
      <c r="I343" t="s">
        <v>247</v>
      </c>
      <c r="N343" t="s">
        <v>371</v>
      </c>
      <c r="O343">
        <v>1997</v>
      </c>
      <c r="P343" t="str">
        <f t="shared" si="15"/>
        <v>Dec</v>
      </c>
      <c r="Q343">
        <v>22</v>
      </c>
      <c r="R343">
        <v>1</v>
      </c>
      <c r="S343" s="18">
        <v>3208.79</v>
      </c>
      <c r="T343" t="s">
        <v>11</v>
      </c>
      <c r="U343" t="s">
        <v>12</v>
      </c>
      <c r="V343" t="s">
        <v>42</v>
      </c>
      <c r="W343" s="16">
        <f t="shared" si="16"/>
        <v>35786</v>
      </c>
      <c r="X343">
        <f t="shared" si="17"/>
        <v>25</v>
      </c>
    </row>
    <row r="344" spans="1:24" x14ac:dyDescent="0.3">
      <c r="A344" t="s">
        <v>373</v>
      </c>
      <c r="B344">
        <v>1997</v>
      </c>
      <c r="C344" t="s">
        <v>35</v>
      </c>
      <c r="D344">
        <v>2</v>
      </c>
      <c r="E344">
        <v>1</v>
      </c>
      <c r="F344">
        <v>3227.12</v>
      </c>
      <c r="G344" t="s">
        <v>11</v>
      </c>
      <c r="H344" t="s">
        <v>12</v>
      </c>
      <c r="I344" t="s">
        <v>13</v>
      </c>
      <c r="N344" t="s">
        <v>372</v>
      </c>
      <c r="O344">
        <v>1997</v>
      </c>
      <c r="P344" t="str">
        <f t="shared" si="15"/>
        <v>Jul</v>
      </c>
      <c r="Q344">
        <v>6</v>
      </c>
      <c r="R344">
        <v>0</v>
      </c>
      <c r="S344" s="18">
        <v>3213.62</v>
      </c>
      <c r="T344" t="s">
        <v>11</v>
      </c>
      <c r="U344" t="s">
        <v>11</v>
      </c>
      <c r="V344" t="s">
        <v>247</v>
      </c>
      <c r="W344" s="16">
        <f t="shared" si="16"/>
        <v>35617</v>
      </c>
      <c r="X344">
        <f t="shared" si="17"/>
        <v>25</v>
      </c>
    </row>
    <row r="345" spans="1:24" x14ac:dyDescent="0.3">
      <c r="A345" t="s">
        <v>374</v>
      </c>
      <c r="B345">
        <v>1997</v>
      </c>
      <c r="C345" t="s">
        <v>20</v>
      </c>
      <c r="D345">
        <v>2</v>
      </c>
      <c r="E345">
        <v>1</v>
      </c>
      <c r="F345">
        <v>3238.44</v>
      </c>
      <c r="G345" t="s">
        <v>11</v>
      </c>
      <c r="H345" t="s">
        <v>12</v>
      </c>
      <c r="I345" t="s">
        <v>13</v>
      </c>
      <c r="N345" t="s">
        <v>373</v>
      </c>
      <c r="O345">
        <v>1997</v>
      </c>
      <c r="P345" t="str">
        <f t="shared" si="15"/>
        <v>Aug</v>
      </c>
      <c r="Q345">
        <v>2</v>
      </c>
      <c r="R345">
        <v>1</v>
      </c>
      <c r="S345" s="18">
        <v>3227.12</v>
      </c>
      <c r="T345" t="s">
        <v>11</v>
      </c>
      <c r="U345" t="s">
        <v>12</v>
      </c>
      <c r="V345" t="s">
        <v>13</v>
      </c>
      <c r="W345" s="16">
        <f t="shared" si="16"/>
        <v>35644</v>
      </c>
      <c r="X345">
        <f t="shared" si="17"/>
        <v>25</v>
      </c>
    </row>
    <row r="346" spans="1:24" x14ac:dyDescent="0.3">
      <c r="A346" t="s">
        <v>375</v>
      </c>
      <c r="B346">
        <v>1991</v>
      </c>
      <c r="C346" t="s">
        <v>15</v>
      </c>
      <c r="D346">
        <v>13</v>
      </c>
      <c r="E346">
        <v>0</v>
      </c>
      <c r="F346">
        <v>3260.2</v>
      </c>
      <c r="G346" t="s">
        <v>12</v>
      </c>
      <c r="H346" t="s">
        <v>11</v>
      </c>
      <c r="I346" t="s">
        <v>42</v>
      </c>
      <c r="N346" t="s">
        <v>374</v>
      </c>
      <c r="O346">
        <v>1997</v>
      </c>
      <c r="P346" t="str">
        <f t="shared" si="15"/>
        <v>Sep</v>
      </c>
      <c r="Q346">
        <v>2</v>
      </c>
      <c r="R346">
        <v>1</v>
      </c>
      <c r="S346" s="18">
        <v>3238.44</v>
      </c>
      <c r="T346" t="s">
        <v>11</v>
      </c>
      <c r="U346" t="s">
        <v>12</v>
      </c>
      <c r="V346" t="s">
        <v>13</v>
      </c>
      <c r="W346" s="16">
        <f t="shared" si="16"/>
        <v>35675</v>
      </c>
      <c r="X346">
        <f t="shared" si="17"/>
        <v>25</v>
      </c>
    </row>
    <row r="347" spans="1:24" x14ac:dyDescent="0.3">
      <c r="A347" t="s">
        <v>376</v>
      </c>
      <c r="B347">
        <v>1994</v>
      </c>
      <c r="C347" t="s">
        <v>30</v>
      </c>
      <c r="D347">
        <v>2</v>
      </c>
      <c r="E347">
        <v>0</v>
      </c>
      <c r="F347">
        <v>3268.85</v>
      </c>
      <c r="G347" t="s">
        <v>12</v>
      </c>
      <c r="H347" t="s">
        <v>16</v>
      </c>
      <c r="I347" t="s">
        <v>168</v>
      </c>
      <c r="N347" t="s">
        <v>375</v>
      </c>
      <c r="O347">
        <v>1991</v>
      </c>
      <c r="P347" t="str">
        <f t="shared" si="15"/>
        <v>Nov</v>
      </c>
      <c r="Q347">
        <v>13</v>
      </c>
      <c r="R347">
        <v>0</v>
      </c>
      <c r="S347" s="18">
        <v>3260.2</v>
      </c>
      <c r="T347" t="s">
        <v>12</v>
      </c>
      <c r="U347" t="s">
        <v>11</v>
      </c>
      <c r="V347" t="s">
        <v>42</v>
      </c>
      <c r="W347" s="16">
        <f t="shared" si="16"/>
        <v>33555</v>
      </c>
      <c r="X347">
        <f t="shared" si="17"/>
        <v>31</v>
      </c>
    </row>
    <row r="348" spans="1:24" x14ac:dyDescent="0.3">
      <c r="A348" t="s">
        <v>377</v>
      </c>
      <c r="B348">
        <v>1994</v>
      </c>
      <c r="C348" t="s">
        <v>10</v>
      </c>
      <c r="D348">
        <v>1</v>
      </c>
      <c r="E348">
        <v>1</v>
      </c>
      <c r="F348">
        <v>3277.16</v>
      </c>
      <c r="G348" t="s">
        <v>11</v>
      </c>
      <c r="H348" t="s">
        <v>12</v>
      </c>
      <c r="I348" t="s">
        <v>42</v>
      </c>
      <c r="N348" t="s">
        <v>376</v>
      </c>
      <c r="O348">
        <v>1994</v>
      </c>
      <c r="P348" t="str">
        <f t="shared" si="15"/>
        <v>Dec</v>
      </c>
      <c r="Q348">
        <v>2</v>
      </c>
      <c r="R348">
        <v>0</v>
      </c>
      <c r="S348" s="18">
        <v>3268.85</v>
      </c>
      <c r="T348" t="s">
        <v>12</v>
      </c>
      <c r="U348" t="s">
        <v>16</v>
      </c>
      <c r="V348" t="s">
        <v>168</v>
      </c>
      <c r="W348" s="16">
        <f t="shared" si="16"/>
        <v>34670</v>
      </c>
      <c r="X348">
        <f t="shared" si="17"/>
        <v>28</v>
      </c>
    </row>
    <row r="349" spans="1:24" x14ac:dyDescent="0.3">
      <c r="A349" t="s">
        <v>378</v>
      </c>
      <c r="B349">
        <v>2001</v>
      </c>
      <c r="C349" t="s">
        <v>37</v>
      </c>
      <c r="D349">
        <v>6</v>
      </c>
      <c r="E349">
        <v>2</v>
      </c>
      <c r="F349">
        <v>3279.87</v>
      </c>
      <c r="G349" t="s">
        <v>11</v>
      </c>
      <c r="H349" t="s">
        <v>16</v>
      </c>
      <c r="I349" t="s">
        <v>356</v>
      </c>
      <c r="N349" t="s">
        <v>377</v>
      </c>
      <c r="O349">
        <v>1994</v>
      </c>
      <c r="P349" t="str">
        <f t="shared" si="15"/>
        <v>Jul</v>
      </c>
      <c r="Q349">
        <v>1</v>
      </c>
      <c r="R349">
        <v>1</v>
      </c>
      <c r="S349" s="18">
        <v>3277.16</v>
      </c>
      <c r="T349" t="s">
        <v>11</v>
      </c>
      <c r="U349" t="s">
        <v>12</v>
      </c>
      <c r="V349" t="s">
        <v>42</v>
      </c>
      <c r="W349" s="16">
        <f t="shared" si="16"/>
        <v>34516</v>
      </c>
      <c r="X349">
        <f t="shared" si="17"/>
        <v>28</v>
      </c>
    </row>
    <row r="350" spans="1:24" x14ac:dyDescent="0.3">
      <c r="A350" t="s">
        <v>379</v>
      </c>
      <c r="B350">
        <v>2003</v>
      </c>
      <c r="C350" t="s">
        <v>10</v>
      </c>
      <c r="D350">
        <v>3</v>
      </c>
      <c r="E350">
        <v>0</v>
      </c>
      <c r="F350">
        <v>3280.22</v>
      </c>
      <c r="G350" t="s">
        <v>11</v>
      </c>
      <c r="H350" t="s">
        <v>12</v>
      </c>
      <c r="I350" t="s">
        <v>42</v>
      </c>
      <c r="N350" t="s">
        <v>378</v>
      </c>
      <c r="O350">
        <v>2001</v>
      </c>
      <c r="P350" t="str">
        <f t="shared" si="15"/>
        <v>Oct</v>
      </c>
      <c r="Q350">
        <v>6</v>
      </c>
      <c r="R350">
        <v>2</v>
      </c>
      <c r="S350" s="18">
        <v>3279.87</v>
      </c>
      <c r="T350" t="s">
        <v>11</v>
      </c>
      <c r="U350" t="s">
        <v>16</v>
      </c>
      <c r="V350" t="s">
        <v>356</v>
      </c>
      <c r="W350" s="16">
        <f t="shared" si="16"/>
        <v>37170</v>
      </c>
      <c r="X350">
        <f t="shared" si="17"/>
        <v>21</v>
      </c>
    </row>
    <row r="351" spans="1:24" x14ac:dyDescent="0.3">
      <c r="A351" t="s">
        <v>380</v>
      </c>
      <c r="B351">
        <v>1996</v>
      </c>
      <c r="C351" t="s">
        <v>15</v>
      </c>
      <c r="D351">
        <v>17</v>
      </c>
      <c r="E351">
        <v>1</v>
      </c>
      <c r="F351">
        <v>3292.53</v>
      </c>
      <c r="G351" t="s">
        <v>11</v>
      </c>
      <c r="H351" t="s">
        <v>11</v>
      </c>
      <c r="I351" t="s">
        <v>23</v>
      </c>
      <c r="N351" t="s">
        <v>379</v>
      </c>
      <c r="O351">
        <v>2003</v>
      </c>
      <c r="P351" t="str">
        <f t="shared" si="15"/>
        <v>Jul</v>
      </c>
      <c r="Q351">
        <v>3</v>
      </c>
      <c r="R351">
        <v>0</v>
      </c>
      <c r="S351" s="18">
        <v>3280.22</v>
      </c>
      <c r="T351" t="s">
        <v>11</v>
      </c>
      <c r="U351" t="s">
        <v>12</v>
      </c>
      <c r="V351" t="s">
        <v>42</v>
      </c>
      <c r="W351" s="16">
        <f t="shared" si="16"/>
        <v>37805</v>
      </c>
      <c r="X351">
        <f t="shared" si="17"/>
        <v>19</v>
      </c>
    </row>
    <row r="352" spans="1:24" x14ac:dyDescent="0.3">
      <c r="A352" t="s">
        <v>381</v>
      </c>
      <c r="B352">
        <v>2003</v>
      </c>
      <c r="C352" t="s">
        <v>30</v>
      </c>
      <c r="D352">
        <v>5</v>
      </c>
      <c r="E352">
        <v>0</v>
      </c>
      <c r="F352">
        <v>3300.7</v>
      </c>
      <c r="G352" t="s">
        <v>11</v>
      </c>
      <c r="H352" t="s">
        <v>11</v>
      </c>
      <c r="I352" t="s">
        <v>200</v>
      </c>
      <c r="N352" t="s">
        <v>380</v>
      </c>
      <c r="O352">
        <v>1996</v>
      </c>
      <c r="P352" t="str">
        <f t="shared" si="15"/>
        <v>Nov</v>
      </c>
      <c r="Q352">
        <v>17</v>
      </c>
      <c r="R352">
        <v>1</v>
      </c>
      <c r="S352" s="18">
        <v>3292.53</v>
      </c>
      <c r="T352" t="s">
        <v>11</v>
      </c>
      <c r="U352" t="s">
        <v>11</v>
      </c>
      <c r="V352" t="s">
        <v>23</v>
      </c>
      <c r="W352" s="16">
        <f t="shared" si="16"/>
        <v>35386</v>
      </c>
      <c r="X352">
        <f t="shared" si="17"/>
        <v>26</v>
      </c>
    </row>
    <row r="353" spans="1:24" x14ac:dyDescent="0.3">
      <c r="A353" t="s">
        <v>382</v>
      </c>
      <c r="B353">
        <v>2003</v>
      </c>
      <c r="C353" t="s">
        <v>15</v>
      </c>
      <c r="D353">
        <v>18</v>
      </c>
      <c r="E353">
        <v>0</v>
      </c>
      <c r="F353">
        <v>3308.46</v>
      </c>
      <c r="G353" t="s">
        <v>11</v>
      </c>
      <c r="H353" t="s">
        <v>16</v>
      </c>
      <c r="I353" t="s">
        <v>300</v>
      </c>
      <c r="N353" t="s">
        <v>381</v>
      </c>
      <c r="O353">
        <v>2003</v>
      </c>
      <c r="P353" t="str">
        <f t="shared" si="15"/>
        <v>Dec</v>
      </c>
      <c r="Q353">
        <v>5</v>
      </c>
      <c r="R353">
        <v>0</v>
      </c>
      <c r="S353" s="18">
        <v>3300.7</v>
      </c>
      <c r="T353" t="s">
        <v>11</v>
      </c>
      <c r="U353" t="s">
        <v>11</v>
      </c>
      <c r="V353" t="s">
        <v>200</v>
      </c>
      <c r="W353" s="16">
        <f t="shared" si="16"/>
        <v>37960</v>
      </c>
      <c r="X353">
        <f t="shared" si="17"/>
        <v>19</v>
      </c>
    </row>
    <row r="354" spans="1:24" x14ac:dyDescent="0.3">
      <c r="A354" t="s">
        <v>383</v>
      </c>
      <c r="B354">
        <v>1997</v>
      </c>
      <c r="C354" t="s">
        <v>18</v>
      </c>
      <c r="D354">
        <v>20</v>
      </c>
      <c r="E354">
        <v>1</v>
      </c>
      <c r="F354">
        <v>3309.79</v>
      </c>
      <c r="G354" t="s">
        <v>12</v>
      </c>
      <c r="H354" t="s">
        <v>12</v>
      </c>
      <c r="I354" t="s">
        <v>356</v>
      </c>
      <c r="N354" t="s">
        <v>382</v>
      </c>
      <c r="O354">
        <v>2003</v>
      </c>
      <c r="P354" t="str">
        <f t="shared" si="15"/>
        <v>Nov</v>
      </c>
      <c r="Q354">
        <v>18</v>
      </c>
      <c r="R354">
        <v>0</v>
      </c>
      <c r="S354" s="18">
        <v>3308.46</v>
      </c>
      <c r="T354" t="s">
        <v>11</v>
      </c>
      <c r="U354" t="s">
        <v>16</v>
      </c>
      <c r="V354" t="s">
        <v>300</v>
      </c>
      <c r="W354" s="16">
        <f t="shared" si="16"/>
        <v>37943</v>
      </c>
      <c r="X354">
        <f t="shared" si="17"/>
        <v>19</v>
      </c>
    </row>
    <row r="355" spans="1:24" x14ac:dyDescent="0.3">
      <c r="A355" t="s">
        <v>384</v>
      </c>
      <c r="B355">
        <v>1991</v>
      </c>
      <c r="C355" t="s">
        <v>20</v>
      </c>
      <c r="D355">
        <v>1</v>
      </c>
      <c r="E355">
        <v>3</v>
      </c>
      <c r="F355">
        <v>3342.79</v>
      </c>
      <c r="G355" t="s">
        <v>11</v>
      </c>
      <c r="H355" t="s">
        <v>16</v>
      </c>
      <c r="I355" t="s">
        <v>13</v>
      </c>
      <c r="N355" t="s">
        <v>383</v>
      </c>
      <c r="O355">
        <v>1997</v>
      </c>
      <c r="P355" t="str">
        <f t="shared" si="15"/>
        <v>Jun</v>
      </c>
      <c r="Q355">
        <v>20</v>
      </c>
      <c r="R355">
        <v>1</v>
      </c>
      <c r="S355" s="18">
        <v>3309.79</v>
      </c>
      <c r="T355" t="s">
        <v>12</v>
      </c>
      <c r="U355" t="s">
        <v>12</v>
      </c>
      <c r="V355" t="s">
        <v>356</v>
      </c>
      <c r="W355" s="16">
        <f t="shared" si="16"/>
        <v>35601</v>
      </c>
      <c r="X355">
        <f t="shared" si="17"/>
        <v>25</v>
      </c>
    </row>
    <row r="356" spans="1:24" x14ac:dyDescent="0.3">
      <c r="A356" t="s">
        <v>385</v>
      </c>
      <c r="B356">
        <v>1993</v>
      </c>
      <c r="C356" t="s">
        <v>37</v>
      </c>
      <c r="D356">
        <v>28</v>
      </c>
      <c r="E356">
        <v>0</v>
      </c>
      <c r="F356">
        <v>3353.28</v>
      </c>
      <c r="G356" t="s">
        <v>11</v>
      </c>
      <c r="H356" t="s">
        <v>16</v>
      </c>
      <c r="I356" t="s">
        <v>42</v>
      </c>
      <c r="N356" t="s">
        <v>384</v>
      </c>
      <c r="O356">
        <v>1991</v>
      </c>
      <c r="P356" t="str">
        <f t="shared" si="15"/>
        <v>Sep</v>
      </c>
      <c r="Q356">
        <v>1</v>
      </c>
      <c r="R356">
        <v>3</v>
      </c>
      <c r="S356" s="18">
        <v>3342.79</v>
      </c>
      <c r="T356" t="s">
        <v>11</v>
      </c>
      <c r="U356" t="s">
        <v>16</v>
      </c>
      <c r="V356" t="s">
        <v>13</v>
      </c>
      <c r="W356" s="16">
        <f t="shared" si="16"/>
        <v>33482</v>
      </c>
      <c r="X356">
        <f t="shared" si="17"/>
        <v>31</v>
      </c>
    </row>
    <row r="357" spans="1:24" x14ac:dyDescent="0.3">
      <c r="A357" t="s">
        <v>386</v>
      </c>
      <c r="B357">
        <v>1995</v>
      </c>
      <c r="C357" t="s">
        <v>18</v>
      </c>
      <c r="D357">
        <v>23</v>
      </c>
      <c r="E357">
        <v>0</v>
      </c>
      <c r="F357">
        <v>3353.47</v>
      </c>
      <c r="G357" t="s">
        <v>11</v>
      </c>
      <c r="H357" t="s">
        <v>12</v>
      </c>
      <c r="I357" t="s">
        <v>23</v>
      </c>
      <c r="N357" t="s">
        <v>385</v>
      </c>
      <c r="O357">
        <v>1993</v>
      </c>
      <c r="P357" t="str">
        <f t="shared" si="15"/>
        <v>Oct</v>
      </c>
      <c r="Q357">
        <v>28</v>
      </c>
      <c r="R357">
        <v>0</v>
      </c>
      <c r="S357" s="18">
        <v>3353.28</v>
      </c>
      <c r="T357" t="s">
        <v>11</v>
      </c>
      <c r="U357" t="s">
        <v>16</v>
      </c>
      <c r="V357" t="s">
        <v>42</v>
      </c>
      <c r="W357" s="16">
        <f t="shared" si="16"/>
        <v>34270</v>
      </c>
      <c r="X357">
        <f t="shared" si="17"/>
        <v>29</v>
      </c>
    </row>
    <row r="358" spans="1:24" x14ac:dyDescent="0.3">
      <c r="A358" t="s">
        <v>387</v>
      </c>
      <c r="B358">
        <v>1993</v>
      </c>
      <c r="C358" t="s">
        <v>37</v>
      </c>
      <c r="D358">
        <v>7</v>
      </c>
      <c r="E358">
        <v>0</v>
      </c>
      <c r="F358">
        <v>3366.67</v>
      </c>
      <c r="G358" t="s">
        <v>11</v>
      </c>
      <c r="H358" t="s">
        <v>11</v>
      </c>
      <c r="I358" t="s">
        <v>13</v>
      </c>
      <c r="N358" t="s">
        <v>386</v>
      </c>
      <c r="O358">
        <v>1995</v>
      </c>
      <c r="P358" t="str">
        <f t="shared" si="15"/>
        <v>Jun</v>
      </c>
      <c r="Q358">
        <v>23</v>
      </c>
      <c r="R358">
        <v>0</v>
      </c>
      <c r="S358" s="18">
        <v>3353.47</v>
      </c>
      <c r="T358" t="s">
        <v>11</v>
      </c>
      <c r="U358" t="s">
        <v>12</v>
      </c>
      <c r="V358" t="s">
        <v>23</v>
      </c>
      <c r="W358" s="16">
        <f t="shared" si="16"/>
        <v>34873</v>
      </c>
      <c r="X358">
        <f t="shared" si="17"/>
        <v>27</v>
      </c>
    </row>
    <row r="359" spans="1:24" x14ac:dyDescent="0.3">
      <c r="A359" t="s">
        <v>388</v>
      </c>
      <c r="B359">
        <v>1996</v>
      </c>
      <c r="C359" t="s">
        <v>30</v>
      </c>
      <c r="D359">
        <v>14</v>
      </c>
      <c r="E359">
        <v>1</v>
      </c>
      <c r="F359">
        <v>3378.91</v>
      </c>
      <c r="G359" t="s">
        <v>11</v>
      </c>
      <c r="H359" t="s">
        <v>16</v>
      </c>
      <c r="I359" t="s">
        <v>42</v>
      </c>
      <c r="N359" t="s">
        <v>387</v>
      </c>
      <c r="O359">
        <v>1993</v>
      </c>
      <c r="P359" t="str">
        <f t="shared" si="15"/>
        <v>Oct</v>
      </c>
      <c r="Q359">
        <v>7</v>
      </c>
      <c r="R359">
        <v>0</v>
      </c>
      <c r="S359" s="18">
        <v>3366.67</v>
      </c>
      <c r="T359" t="s">
        <v>11</v>
      </c>
      <c r="U359" t="s">
        <v>11</v>
      </c>
      <c r="V359" t="s">
        <v>13</v>
      </c>
      <c r="W359" s="16">
        <f t="shared" si="16"/>
        <v>34249</v>
      </c>
      <c r="X359">
        <f t="shared" si="17"/>
        <v>29</v>
      </c>
    </row>
    <row r="360" spans="1:24" x14ac:dyDescent="0.3">
      <c r="A360" t="s">
        <v>389</v>
      </c>
      <c r="B360">
        <v>1996</v>
      </c>
      <c r="C360" t="s">
        <v>15</v>
      </c>
      <c r="D360">
        <v>13</v>
      </c>
      <c r="E360">
        <v>0</v>
      </c>
      <c r="F360">
        <v>3385.4</v>
      </c>
      <c r="G360" t="s">
        <v>11</v>
      </c>
      <c r="H360" t="s">
        <v>11</v>
      </c>
      <c r="I360" t="s">
        <v>247</v>
      </c>
      <c r="N360" t="s">
        <v>388</v>
      </c>
      <c r="O360">
        <v>1996</v>
      </c>
      <c r="P360" t="str">
        <f t="shared" si="15"/>
        <v>Dec</v>
      </c>
      <c r="Q360">
        <v>14</v>
      </c>
      <c r="R360">
        <v>1</v>
      </c>
      <c r="S360" s="18">
        <v>3378.91</v>
      </c>
      <c r="T360" t="s">
        <v>11</v>
      </c>
      <c r="U360" t="s">
        <v>16</v>
      </c>
      <c r="V360" t="s">
        <v>42</v>
      </c>
      <c r="W360" s="16">
        <f t="shared" si="16"/>
        <v>35413</v>
      </c>
      <c r="X360">
        <f t="shared" si="17"/>
        <v>26</v>
      </c>
    </row>
    <row r="361" spans="1:24" x14ac:dyDescent="0.3">
      <c r="A361" t="s">
        <v>390</v>
      </c>
      <c r="B361">
        <v>1996</v>
      </c>
      <c r="C361" t="s">
        <v>35</v>
      </c>
      <c r="D361">
        <v>10</v>
      </c>
      <c r="E361">
        <v>1</v>
      </c>
      <c r="F361">
        <v>3392.37</v>
      </c>
      <c r="G361" t="s">
        <v>11</v>
      </c>
      <c r="H361" t="s">
        <v>12</v>
      </c>
      <c r="I361" t="s">
        <v>13</v>
      </c>
      <c r="N361" t="s">
        <v>389</v>
      </c>
      <c r="O361">
        <v>1996</v>
      </c>
      <c r="P361" t="str">
        <f t="shared" si="15"/>
        <v>Nov</v>
      </c>
      <c r="Q361">
        <v>13</v>
      </c>
      <c r="R361">
        <v>0</v>
      </c>
      <c r="S361" s="18">
        <v>3385.4</v>
      </c>
      <c r="T361" t="s">
        <v>11</v>
      </c>
      <c r="U361" t="s">
        <v>11</v>
      </c>
      <c r="V361" t="s">
        <v>247</v>
      </c>
      <c r="W361" s="16">
        <f t="shared" si="16"/>
        <v>35382</v>
      </c>
      <c r="X361">
        <f t="shared" si="17"/>
        <v>26</v>
      </c>
    </row>
    <row r="362" spans="1:24" x14ac:dyDescent="0.3">
      <c r="A362" t="s">
        <v>391</v>
      </c>
      <c r="B362">
        <v>1996</v>
      </c>
      <c r="C362" t="s">
        <v>37</v>
      </c>
      <c r="D362">
        <v>27</v>
      </c>
      <c r="E362">
        <v>1</v>
      </c>
      <c r="F362">
        <v>3392.98</v>
      </c>
      <c r="G362" t="s">
        <v>11</v>
      </c>
      <c r="H362" t="s">
        <v>12</v>
      </c>
      <c r="I362" t="s">
        <v>13</v>
      </c>
      <c r="N362" t="s">
        <v>390</v>
      </c>
      <c r="O362">
        <v>1996</v>
      </c>
      <c r="P362" t="str">
        <f t="shared" si="15"/>
        <v>Aug</v>
      </c>
      <c r="Q362">
        <v>10</v>
      </c>
      <c r="R362">
        <v>1</v>
      </c>
      <c r="S362" s="18">
        <v>3392.37</v>
      </c>
      <c r="T362" t="s">
        <v>11</v>
      </c>
      <c r="U362" t="s">
        <v>12</v>
      </c>
      <c r="V362" t="s">
        <v>13</v>
      </c>
      <c r="W362" s="16">
        <f t="shared" si="16"/>
        <v>35287</v>
      </c>
      <c r="X362">
        <f t="shared" si="17"/>
        <v>26</v>
      </c>
    </row>
    <row r="363" spans="1:24" x14ac:dyDescent="0.3">
      <c r="A363" t="s">
        <v>392</v>
      </c>
      <c r="B363">
        <v>2004</v>
      </c>
      <c r="C363" t="s">
        <v>10</v>
      </c>
      <c r="D363">
        <v>16</v>
      </c>
      <c r="E363">
        <v>2</v>
      </c>
      <c r="F363">
        <v>3393.36</v>
      </c>
      <c r="G363" t="s">
        <v>11</v>
      </c>
      <c r="H363" t="s">
        <v>11</v>
      </c>
      <c r="I363" t="s">
        <v>249</v>
      </c>
      <c r="N363" t="s">
        <v>391</v>
      </c>
      <c r="O363">
        <v>1996</v>
      </c>
      <c r="P363" t="str">
        <f t="shared" si="15"/>
        <v>Oct</v>
      </c>
      <c r="Q363">
        <v>27</v>
      </c>
      <c r="R363">
        <v>1</v>
      </c>
      <c r="S363" s="18">
        <v>3392.98</v>
      </c>
      <c r="T363" t="s">
        <v>11</v>
      </c>
      <c r="U363" t="s">
        <v>12</v>
      </c>
      <c r="V363" t="s">
        <v>13</v>
      </c>
      <c r="W363" s="16">
        <f t="shared" si="16"/>
        <v>35365</v>
      </c>
      <c r="X363">
        <f t="shared" si="17"/>
        <v>26</v>
      </c>
    </row>
    <row r="364" spans="1:24" x14ac:dyDescent="0.3">
      <c r="A364" t="s">
        <v>393</v>
      </c>
      <c r="B364">
        <v>1996</v>
      </c>
      <c r="C364" t="s">
        <v>30</v>
      </c>
      <c r="D364">
        <v>19</v>
      </c>
      <c r="E364">
        <v>1</v>
      </c>
      <c r="F364">
        <v>3410.32</v>
      </c>
      <c r="G364" t="s">
        <v>11</v>
      </c>
      <c r="H364" t="s">
        <v>11</v>
      </c>
      <c r="I364" t="s">
        <v>42</v>
      </c>
      <c r="N364" t="s">
        <v>392</v>
      </c>
      <c r="O364">
        <v>2004</v>
      </c>
      <c r="P364" t="str">
        <f t="shared" si="15"/>
        <v>Jul</v>
      </c>
      <c r="Q364">
        <v>16</v>
      </c>
      <c r="R364">
        <v>2</v>
      </c>
      <c r="S364" s="18">
        <v>3393.36</v>
      </c>
      <c r="T364" t="s">
        <v>11</v>
      </c>
      <c r="U364" t="s">
        <v>11</v>
      </c>
      <c r="V364" t="s">
        <v>249</v>
      </c>
      <c r="W364" s="16">
        <f t="shared" si="16"/>
        <v>38184</v>
      </c>
      <c r="X364">
        <f t="shared" si="17"/>
        <v>18</v>
      </c>
    </row>
    <row r="365" spans="1:24" x14ac:dyDescent="0.3">
      <c r="A365" t="s">
        <v>394</v>
      </c>
      <c r="B365">
        <v>2001</v>
      </c>
      <c r="C365" t="s">
        <v>30</v>
      </c>
      <c r="D365">
        <v>26</v>
      </c>
      <c r="E365">
        <v>0</v>
      </c>
      <c r="F365">
        <v>3434.38</v>
      </c>
      <c r="G365" t="s">
        <v>11</v>
      </c>
      <c r="H365" t="s">
        <v>11</v>
      </c>
      <c r="I365" t="s">
        <v>42</v>
      </c>
      <c r="N365" t="s">
        <v>393</v>
      </c>
      <c r="O365">
        <v>1996</v>
      </c>
      <c r="P365" t="str">
        <f t="shared" si="15"/>
        <v>Dec</v>
      </c>
      <c r="Q365">
        <v>19</v>
      </c>
      <c r="R365">
        <v>1</v>
      </c>
      <c r="S365" s="18">
        <v>3410.32</v>
      </c>
      <c r="T365" t="s">
        <v>11</v>
      </c>
      <c r="U365" t="s">
        <v>11</v>
      </c>
      <c r="V365" t="s">
        <v>42</v>
      </c>
      <c r="W365" s="16">
        <f t="shared" si="16"/>
        <v>35418</v>
      </c>
      <c r="X365">
        <f t="shared" si="17"/>
        <v>26</v>
      </c>
    </row>
    <row r="366" spans="1:24" x14ac:dyDescent="0.3">
      <c r="A366" t="s">
        <v>395</v>
      </c>
      <c r="B366">
        <v>1986</v>
      </c>
      <c r="C366" t="s">
        <v>35</v>
      </c>
      <c r="D366">
        <v>27</v>
      </c>
      <c r="E366">
        <v>3</v>
      </c>
      <c r="F366">
        <v>3436.5</v>
      </c>
      <c r="G366" t="s">
        <v>11</v>
      </c>
      <c r="H366" t="s">
        <v>16</v>
      </c>
      <c r="I366" t="s">
        <v>13</v>
      </c>
      <c r="N366" t="s">
        <v>394</v>
      </c>
      <c r="O366">
        <v>2001</v>
      </c>
      <c r="P366" t="str">
        <f t="shared" si="15"/>
        <v>Dec</v>
      </c>
      <c r="Q366">
        <v>26</v>
      </c>
      <c r="R366">
        <v>0</v>
      </c>
      <c r="S366" s="18">
        <v>3434.38</v>
      </c>
      <c r="T366" t="s">
        <v>11</v>
      </c>
      <c r="U366" t="s">
        <v>11</v>
      </c>
      <c r="V366" t="s">
        <v>42</v>
      </c>
      <c r="W366" s="16">
        <f t="shared" si="16"/>
        <v>37251</v>
      </c>
      <c r="X366">
        <f t="shared" si="17"/>
        <v>21</v>
      </c>
    </row>
    <row r="367" spans="1:24" x14ac:dyDescent="0.3">
      <c r="A367" t="s">
        <v>396</v>
      </c>
      <c r="B367">
        <v>2000</v>
      </c>
      <c r="C367" t="s">
        <v>18</v>
      </c>
      <c r="D367">
        <v>20</v>
      </c>
      <c r="E367">
        <v>3</v>
      </c>
      <c r="F367">
        <v>3443.06</v>
      </c>
      <c r="G367" t="s">
        <v>11</v>
      </c>
      <c r="H367" t="s">
        <v>16</v>
      </c>
      <c r="I367" t="s">
        <v>42</v>
      </c>
      <c r="N367" t="s">
        <v>395</v>
      </c>
      <c r="O367">
        <v>1986</v>
      </c>
      <c r="P367" t="str">
        <f t="shared" si="15"/>
        <v>Aug</v>
      </c>
      <c r="Q367">
        <v>27</v>
      </c>
      <c r="R367">
        <v>3</v>
      </c>
      <c r="S367" s="18">
        <v>3436.5</v>
      </c>
      <c r="T367" t="s">
        <v>11</v>
      </c>
      <c r="U367" t="s">
        <v>16</v>
      </c>
      <c r="V367" t="s">
        <v>13</v>
      </c>
      <c r="W367" s="16">
        <f t="shared" si="16"/>
        <v>31651</v>
      </c>
      <c r="X367">
        <f t="shared" si="17"/>
        <v>36</v>
      </c>
    </row>
    <row r="368" spans="1:24" x14ac:dyDescent="0.3">
      <c r="A368" t="s">
        <v>397</v>
      </c>
      <c r="B368">
        <v>1987</v>
      </c>
      <c r="C368" t="s">
        <v>20</v>
      </c>
      <c r="D368">
        <v>14</v>
      </c>
      <c r="E368">
        <v>3</v>
      </c>
      <c r="F368">
        <v>3453.77</v>
      </c>
      <c r="G368" t="s">
        <v>11</v>
      </c>
      <c r="H368" t="s">
        <v>16</v>
      </c>
      <c r="I368" t="s">
        <v>42</v>
      </c>
      <c r="N368" t="s">
        <v>396</v>
      </c>
      <c r="O368">
        <v>2000</v>
      </c>
      <c r="P368" t="str">
        <f t="shared" si="15"/>
        <v>Jun</v>
      </c>
      <c r="Q368">
        <v>20</v>
      </c>
      <c r="R368">
        <v>3</v>
      </c>
      <c r="S368" s="18">
        <v>3443.06</v>
      </c>
      <c r="T368" t="s">
        <v>11</v>
      </c>
      <c r="U368" t="s">
        <v>16</v>
      </c>
      <c r="V368" t="s">
        <v>42</v>
      </c>
      <c r="W368" s="16">
        <f t="shared" si="16"/>
        <v>36697</v>
      </c>
      <c r="X368">
        <f t="shared" si="17"/>
        <v>22</v>
      </c>
    </row>
    <row r="369" spans="1:24" x14ac:dyDescent="0.3">
      <c r="A369" t="s">
        <v>398</v>
      </c>
      <c r="B369">
        <v>2003</v>
      </c>
      <c r="C369" t="s">
        <v>10</v>
      </c>
      <c r="D369">
        <v>29</v>
      </c>
      <c r="E369">
        <v>0</v>
      </c>
      <c r="F369">
        <v>3463.51</v>
      </c>
      <c r="G369" t="s">
        <v>11</v>
      </c>
      <c r="H369" t="s">
        <v>16</v>
      </c>
      <c r="I369" t="s">
        <v>200</v>
      </c>
      <c r="N369" t="s">
        <v>397</v>
      </c>
      <c r="O369">
        <v>1987</v>
      </c>
      <c r="P369" t="str">
        <f t="shared" si="15"/>
        <v>Sep</v>
      </c>
      <c r="Q369">
        <v>14</v>
      </c>
      <c r="R369">
        <v>3</v>
      </c>
      <c r="S369" s="18">
        <v>3453.77</v>
      </c>
      <c r="T369" t="s">
        <v>11</v>
      </c>
      <c r="U369" t="s">
        <v>16</v>
      </c>
      <c r="V369" t="s">
        <v>42</v>
      </c>
      <c r="W369" s="16">
        <f t="shared" si="16"/>
        <v>32034</v>
      </c>
      <c r="X369">
        <f t="shared" si="17"/>
        <v>35</v>
      </c>
    </row>
    <row r="370" spans="1:24" x14ac:dyDescent="0.3">
      <c r="A370" t="s">
        <v>399</v>
      </c>
      <c r="B370">
        <v>1993</v>
      </c>
      <c r="C370" t="s">
        <v>37</v>
      </c>
      <c r="D370">
        <v>12</v>
      </c>
      <c r="E370">
        <v>1</v>
      </c>
      <c r="F370">
        <v>3471.41</v>
      </c>
      <c r="G370" t="s">
        <v>11</v>
      </c>
      <c r="H370" t="s">
        <v>11</v>
      </c>
      <c r="I370" t="s">
        <v>13</v>
      </c>
      <c r="N370" t="s">
        <v>398</v>
      </c>
      <c r="O370">
        <v>2003</v>
      </c>
      <c r="P370" t="str">
        <f t="shared" si="15"/>
        <v>Jul</v>
      </c>
      <c r="Q370">
        <v>29</v>
      </c>
      <c r="R370">
        <v>0</v>
      </c>
      <c r="S370" s="18">
        <v>3463.51</v>
      </c>
      <c r="T370" t="s">
        <v>11</v>
      </c>
      <c r="U370" t="s">
        <v>16</v>
      </c>
      <c r="V370" t="s">
        <v>200</v>
      </c>
      <c r="W370" s="16">
        <f t="shared" si="16"/>
        <v>37831</v>
      </c>
      <c r="X370">
        <f t="shared" si="17"/>
        <v>19</v>
      </c>
    </row>
    <row r="371" spans="1:24" x14ac:dyDescent="0.3">
      <c r="A371" t="s">
        <v>400</v>
      </c>
      <c r="B371">
        <v>2004</v>
      </c>
      <c r="C371" t="s">
        <v>18</v>
      </c>
      <c r="D371">
        <v>26</v>
      </c>
      <c r="E371">
        <v>3</v>
      </c>
      <c r="F371">
        <v>3481.87</v>
      </c>
      <c r="G371" t="s">
        <v>11</v>
      </c>
      <c r="H371" t="s">
        <v>12</v>
      </c>
      <c r="I371" t="s">
        <v>168</v>
      </c>
      <c r="N371" t="s">
        <v>399</v>
      </c>
      <c r="O371">
        <v>1993</v>
      </c>
      <c r="P371" t="str">
        <f t="shared" si="15"/>
        <v>Oct</v>
      </c>
      <c r="Q371">
        <v>12</v>
      </c>
      <c r="R371">
        <v>1</v>
      </c>
      <c r="S371" s="18">
        <v>3471.41</v>
      </c>
      <c r="T371" t="s">
        <v>11</v>
      </c>
      <c r="U371" t="s">
        <v>11</v>
      </c>
      <c r="V371" t="s">
        <v>13</v>
      </c>
      <c r="W371" s="16">
        <f t="shared" si="16"/>
        <v>34254</v>
      </c>
      <c r="X371">
        <f t="shared" si="17"/>
        <v>29</v>
      </c>
    </row>
    <row r="372" spans="1:24" x14ac:dyDescent="0.3">
      <c r="A372" t="s">
        <v>401</v>
      </c>
      <c r="B372">
        <v>1996</v>
      </c>
      <c r="C372" t="s">
        <v>20</v>
      </c>
      <c r="D372">
        <v>19</v>
      </c>
      <c r="E372">
        <v>2</v>
      </c>
      <c r="F372">
        <v>3484.33</v>
      </c>
      <c r="G372" t="s">
        <v>12</v>
      </c>
      <c r="H372" t="s">
        <v>12</v>
      </c>
      <c r="I372" t="s">
        <v>42</v>
      </c>
      <c r="N372" t="s">
        <v>400</v>
      </c>
      <c r="O372">
        <v>2004</v>
      </c>
      <c r="P372" t="str">
        <f t="shared" si="15"/>
        <v>Jun</v>
      </c>
      <c r="Q372">
        <v>26</v>
      </c>
      <c r="R372">
        <v>3</v>
      </c>
      <c r="S372" s="18">
        <v>3481.87</v>
      </c>
      <c r="T372" t="s">
        <v>11</v>
      </c>
      <c r="U372" t="s">
        <v>12</v>
      </c>
      <c r="V372" t="s">
        <v>168</v>
      </c>
      <c r="W372" s="16">
        <f t="shared" si="16"/>
        <v>38164</v>
      </c>
      <c r="X372">
        <f t="shared" si="17"/>
        <v>18</v>
      </c>
    </row>
    <row r="373" spans="1:24" x14ac:dyDescent="0.3">
      <c r="A373" t="s">
        <v>402</v>
      </c>
      <c r="B373">
        <v>1996</v>
      </c>
      <c r="C373" t="s">
        <v>20</v>
      </c>
      <c r="D373">
        <v>18</v>
      </c>
      <c r="E373">
        <v>1</v>
      </c>
      <c r="F373">
        <v>3490.55</v>
      </c>
      <c r="G373" t="s">
        <v>16</v>
      </c>
      <c r="H373" t="s">
        <v>11</v>
      </c>
      <c r="I373" t="s">
        <v>164</v>
      </c>
      <c r="N373" t="s">
        <v>401</v>
      </c>
      <c r="O373">
        <v>1996</v>
      </c>
      <c r="P373" t="str">
        <f t="shared" si="15"/>
        <v>Sep</v>
      </c>
      <c r="Q373">
        <v>19</v>
      </c>
      <c r="R373">
        <v>2</v>
      </c>
      <c r="S373" s="18">
        <v>3484.33</v>
      </c>
      <c r="T373" t="s">
        <v>12</v>
      </c>
      <c r="U373" t="s">
        <v>12</v>
      </c>
      <c r="V373" t="s">
        <v>42</v>
      </c>
      <c r="W373" s="16">
        <f t="shared" si="16"/>
        <v>35327</v>
      </c>
      <c r="X373">
        <f t="shared" si="17"/>
        <v>26</v>
      </c>
    </row>
    <row r="374" spans="1:24" x14ac:dyDescent="0.3">
      <c r="A374" t="s">
        <v>403</v>
      </c>
      <c r="B374">
        <v>1999</v>
      </c>
      <c r="C374" t="s">
        <v>20</v>
      </c>
      <c r="D374">
        <v>22</v>
      </c>
      <c r="E374">
        <v>2</v>
      </c>
      <c r="F374">
        <v>3500.61</v>
      </c>
      <c r="G374" t="s">
        <v>11</v>
      </c>
      <c r="H374" t="s">
        <v>11</v>
      </c>
      <c r="I374" t="s">
        <v>13</v>
      </c>
      <c r="N374" t="s">
        <v>402</v>
      </c>
      <c r="O374">
        <v>1996</v>
      </c>
      <c r="P374" t="str">
        <f t="shared" si="15"/>
        <v>Sep</v>
      </c>
      <c r="Q374">
        <v>18</v>
      </c>
      <c r="R374">
        <v>1</v>
      </c>
      <c r="S374" s="18">
        <v>3490.55</v>
      </c>
      <c r="T374" t="s">
        <v>16</v>
      </c>
      <c r="U374" t="s">
        <v>11</v>
      </c>
      <c r="V374" t="s">
        <v>164</v>
      </c>
      <c r="W374" s="16">
        <f t="shared" si="16"/>
        <v>35326</v>
      </c>
      <c r="X374">
        <f t="shared" si="17"/>
        <v>26</v>
      </c>
    </row>
    <row r="375" spans="1:24" x14ac:dyDescent="0.3">
      <c r="A375" t="s">
        <v>404</v>
      </c>
      <c r="B375">
        <v>1998</v>
      </c>
      <c r="C375" t="s">
        <v>20</v>
      </c>
      <c r="D375">
        <v>16</v>
      </c>
      <c r="E375">
        <v>2</v>
      </c>
      <c r="F375">
        <v>3537.7</v>
      </c>
      <c r="G375" t="s">
        <v>12</v>
      </c>
      <c r="H375" t="s">
        <v>12</v>
      </c>
      <c r="I375" t="s">
        <v>23</v>
      </c>
      <c r="N375" t="s">
        <v>403</v>
      </c>
      <c r="O375">
        <v>1999</v>
      </c>
      <c r="P375" t="str">
        <f t="shared" si="15"/>
        <v>Sep</v>
      </c>
      <c r="Q375">
        <v>22</v>
      </c>
      <c r="R375">
        <v>2</v>
      </c>
      <c r="S375" s="18">
        <v>3500.61</v>
      </c>
      <c r="T375" t="s">
        <v>11</v>
      </c>
      <c r="U375" t="s">
        <v>11</v>
      </c>
      <c r="V375" t="s">
        <v>13</v>
      </c>
      <c r="W375" s="16">
        <f t="shared" si="16"/>
        <v>36425</v>
      </c>
      <c r="X375">
        <f t="shared" si="17"/>
        <v>23</v>
      </c>
    </row>
    <row r="376" spans="1:24" x14ac:dyDescent="0.3">
      <c r="A376" t="s">
        <v>405</v>
      </c>
      <c r="B376">
        <v>2003</v>
      </c>
      <c r="C376" t="s">
        <v>35</v>
      </c>
      <c r="D376">
        <v>24</v>
      </c>
      <c r="E376">
        <v>0</v>
      </c>
      <c r="F376">
        <v>3538.9</v>
      </c>
      <c r="G376" t="s">
        <v>11</v>
      </c>
      <c r="H376" t="s">
        <v>11</v>
      </c>
      <c r="I376" t="s">
        <v>23</v>
      </c>
      <c r="N376" t="s">
        <v>404</v>
      </c>
      <c r="O376">
        <v>1998</v>
      </c>
      <c r="P376" t="str">
        <f t="shared" si="15"/>
        <v>Sep</v>
      </c>
      <c r="Q376">
        <v>16</v>
      </c>
      <c r="R376">
        <v>2</v>
      </c>
      <c r="S376" s="18">
        <v>3537.7</v>
      </c>
      <c r="T376" t="s">
        <v>12</v>
      </c>
      <c r="U376" t="s">
        <v>12</v>
      </c>
      <c r="V376" t="s">
        <v>23</v>
      </c>
      <c r="W376" s="16">
        <f t="shared" si="16"/>
        <v>36054</v>
      </c>
      <c r="X376">
        <f t="shared" si="17"/>
        <v>24</v>
      </c>
    </row>
    <row r="377" spans="1:24" x14ac:dyDescent="0.3">
      <c r="A377" t="s">
        <v>406</v>
      </c>
      <c r="B377">
        <v>1988</v>
      </c>
      <c r="C377" t="s">
        <v>37</v>
      </c>
      <c r="D377">
        <v>15</v>
      </c>
      <c r="E377">
        <v>3</v>
      </c>
      <c r="F377">
        <v>3540.12</v>
      </c>
      <c r="G377" t="s">
        <v>11</v>
      </c>
      <c r="H377" t="s">
        <v>16</v>
      </c>
      <c r="I377" t="s">
        <v>13</v>
      </c>
      <c r="N377" t="s">
        <v>405</v>
      </c>
      <c r="O377">
        <v>2003</v>
      </c>
      <c r="P377" t="str">
        <f t="shared" si="15"/>
        <v>Aug</v>
      </c>
      <c r="Q377">
        <v>24</v>
      </c>
      <c r="R377">
        <v>0</v>
      </c>
      <c r="S377" s="18">
        <v>3538.9</v>
      </c>
      <c r="T377" t="s">
        <v>11</v>
      </c>
      <c r="U377" t="s">
        <v>11</v>
      </c>
      <c r="V377" t="s">
        <v>23</v>
      </c>
      <c r="W377" s="16">
        <f t="shared" si="16"/>
        <v>37857</v>
      </c>
      <c r="X377">
        <f t="shared" si="17"/>
        <v>19</v>
      </c>
    </row>
    <row r="378" spans="1:24" x14ac:dyDescent="0.3">
      <c r="A378" t="s">
        <v>407</v>
      </c>
      <c r="B378">
        <v>1992</v>
      </c>
      <c r="C378" t="s">
        <v>30</v>
      </c>
      <c r="D378">
        <v>22</v>
      </c>
      <c r="E378">
        <v>0</v>
      </c>
      <c r="F378">
        <v>3554.2</v>
      </c>
      <c r="G378" t="s">
        <v>11</v>
      </c>
      <c r="H378" t="s">
        <v>12</v>
      </c>
      <c r="I378" t="s">
        <v>42</v>
      </c>
      <c r="N378" t="s">
        <v>406</v>
      </c>
      <c r="O378">
        <v>1988</v>
      </c>
      <c r="P378" t="str">
        <f t="shared" si="15"/>
        <v>Oct</v>
      </c>
      <c r="Q378">
        <v>15</v>
      </c>
      <c r="R378">
        <v>3</v>
      </c>
      <c r="S378" s="18">
        <v>3540.12</v>
      </c>
      <c r="T378" t="s">
        <v>11</v>
      </c>
      <c r="U378" t="s">
        <v>16</v>
      </c>
      <c r="V378" t="s">
        <v>13</v>
      </c>
      <c r="W378" s="16">
        <f t="shared" si="16"/>
        <v>32431</v>
      </c>
      <c r="X378">
        <f t="shared" si="17"/>
        <v>34</v>
      </c>
    </row>
    <row r="379" spans="1:24" x14ac:dyDescent="0.3">
      <c r="A379" t="s">
        <v>408</v>
      </c>
      <c r="B379">
        <v>1994</v>
      </c>
      <c r="C379" t="s">
        <v>20</v>
      </c>
      <c r="D379">
        <v>24</v>
      </c>
      <c r="E379">
        <v>0</v>
      </c>
      <c r="F379">
        <v>3556.92</v>
      </c>
      <c r="G379" t="s">
        <v>11</v>
      </c>
      <c r="H379" t="s">
        <v>12</v>
      </c>
      <c r="I379" t="s">
        <v>23</v>
      </c>
      <c r="N379" t="s">
        <v>407</v>
      </c>
      <c r="O379">
        <v>1992</v>
      </c>
      <c r="P379" t="str">
        <f t="shared" si="15"/>
        <v>Dec</v>
      </c>
      <c r="Q379">
        <v>22</v>
      </c>
      <c r="R379">
        <v>0</v>
      </c>
      <c r="S379" s="18">
        <v>3554.2</v>
      </c>
      <c r="T379" t="s">
        <v>11</v>
      </c>
      <c r="U379" t="s">
        <v>12</v>
      </c>
      <c r="V379" t="s">
        <v>42</v>
      </c>
      <c r="W379" s="16">
        <f t="shared" si="16"/>
        <v>33960</v>
      </c>
      <c r="X379">
        <f t="shared" si="17"/>
        <v>30</v>
      </c>
    </row>
    <row r="380" spans="1:24" x14ac:dyDescent="0.3">
      <c r="A380" t="s">
        <v>409</v>
      </c>
      <c r="B380">
        <v>1995</v>
      </c>
      <c r="C380" t="s">
        <v>37</v>
      </c>
      <c r="D380">
        <v>9</v>
      </c>
      <c r="E380">
        <v>0</v>
      </c>
      <c r="F380">
        <v>3558.62</v>
      </c>
      <c r="G380" t="s">
        <v>11</v>
      </c>
      <c r="H380" t="s">
        <v>12</v>
      </c>
      <c r="I380" t="s">
        <v>247</v>
      </c>
      <c r="N380" t="s">
        <v>408</v>
      </c>
      <c r="O380">
        <v>1994</v>
      </c>
      <c r="P380" t="str">
        <f t="shared" si="15"/>
        <v>Sep</v>
      </c>
      <c r="Q380">
        <v>24</v>
      </c>
      <c r="R380">
        <v>0</v>
      </c>
      <c r="S380" s="18">
        <v>3556.92</v>
      </c>
      <c r="T380" t="s">
        <v>11</v>
      </c>
      <c r="U380" t="s">
        <v>12</v>
      </c>
      <c r="V380" t="s">
        <v>23</v>
      </c>
      <c r="W380" s="16">
        <f t="shared" si="16"/>
        <v>34601</v>
      </c>
      <c r="X380">
        <f t="shared" si="17"/>
        <v>28</v>
      </c>
    </row>
    <row r="381" spans="1:24" x14ac:dyDescent="0.3">
      <c r="A381" t="s">
        <v>410</v>
      </c>
      <c r="B381">
        <v>1995</v>
      </c>
      <c r="C381" t="s">
        <v>18</v>
      </c>
      <c r="D381">
        <v>16</v>
      </c>
      <c r="E381">
        <v>1</v>
      </c>
      <c r="F381">
        <v>3561.89</v>
      </c>
      <c r="G381" t="s">
        <v>11</v>
      </c>
      <c r="H381" t="s">
        <v>16</v>
      </c>
      <c r="I381" t="s">
        <v>13</v>
      </c>
      <c r="N381" t="s">
        <v>409</v>
      </c>
      <c r="O381">
        <v>1995</v>
      </c>
      <c r="P381" t="str">
        <f t="shared" si="15"/>
        <v>Oct</v>
      </c>
      <c r="Q381">
        <v>9</v>
      </c>
      <c r="R381">
        <v>0</v>
      </c>
      <c r="S381" s="18">
        <v>3558.62</v>
      </c>
      <c r="T381" t="s">
        <v>11</v>
      </c>
      <c r="U381" t="s">
        <v>12</v>
      </c>
      <c r="V381" t="s">
        <v>247</v>
      </c>
      <c r="W381" s="16">
        <f t="shared" si="16"/>
        <v>34981</v>
      </c>
      <c r="X381">
        <f t="shared" si="17"/>
        <v>27</v>
      </c>
    </row>
    <row r="382" spans="1:24" x14ac:dyDescent="0.3">
      <c r="A382" t="s">
        <v>411</v>
      </c>
      <c r="B382">
        <v>1981</v>
      </c>
      <c r="C382" t="s">
        <v>37</v>
      </c>
      <c r="D382">
        <v>10</v>
      </c>
      <c r="E382">
        <v>1</v>
      </c>
      <c r="F382">
        <v>3562.87</v>
      </c>
      <c r="G382" t="s">
        <v>11</v>
      </c>
      <c r="H382" t="s">
        <v>16</v>
      </c>
      <c r="I382" t="s">
        <v>13</v>
      </c>
      <c r="N382" t="s">
        <v>410</v>
      </c>
      <c r="O382">
        <v>1995</v>
      </c>
      <c r="P382" t="str">
        <f t="shared" si="15"/>
        <v>Jun</v>
      </c>
      <c r="Q382">
        <v>16</v>
      </c>
      <c r="R382">
        <v>1</v>
      </c>
      <c r="S382" s="18">
        <v>3561.89</v>
      </c>
      <c r="T382" t="s">
        <v>11</v>
      </c>
      <c r="U382" t="s">
        <v>16</v>
      </c>
      <c r="V382" t="s">
        <v>13</v>
      </c>
      <c r="W382" s="16">
        <f t="shared" si="16"/>
        <v>34866</v>
      </c>
      <c r="X382">
        <f t="shared" si="17"/>
        <v>27</v>
      </c>
    </row>
    <row r="383" spans="1:24" x14ac:dyDescent="0.3">
      <c r="A383" t="s">
        <v>412</v>
      </c>
      <c r="B383">
        <v>1988</v>
      </c>
      <c r="C383" t="s">
        <v>35</v>
      </c>
      <c r="D383">
        <v>18</v>
      </c>
      <c r="E383">
        <v>3</v>
      </c>
      <c r="F383">
        <v>3569.96</v>
      </c>
      <c r="G383" t="s">
        <v>11</v>
      </c>
      <c r="H383" t="s">
        <v>16</v>
      </c>
      <c r="I383" t="s">
        <v>23</v>
      </c>
      <c r="N383" t="s">
        <v>411</v>
      </c>
      <c r="O383">
        <v>1981</v>
      </c>
      <c r="P383" t="str">
        <f t="shared" si="15"/>
        <v>Oct</v>
      </c>
      <c r="Q383">
        <v>10</v>
      </c>
      <c r="R383">
        <v>1</v>
      </c>
      <c r="S383" s="18">
        <v>3562.87</v>
      </c>
      <c r="T383" t="s">
        <v>11</v>
      </c>
      <c r="U383" t="s">
        <v>16</v>
      </c>
      <c r="V383" t="s">
        <v>13</v>
      </c>
      <c r="W383" s="16">
        <f t="shared" si="16"/>
        <v>29869</v>
      </c>
      <c r="X383">
        <f t="shared" si="17"/>
        <v>41</v>
      </c>
    </row>
    <row r="384" spans="1:24" x14ac:dyDescent="0.3">
      <c r="A384" t="s">
        <v>413</v>
      </c>
      <c r="B384">
        <v>1995</v>
      </c>
      <c r="C384" t="s">
        <v>35</v>
      </c>
      <c r="D384">
        <v>23</v>
      </c>
      <c r="E384">
        <v>1</v>
      </c>
      <c r="F384">
        <v>3578</v>
      </c>
      <c r="G384" t="s">
        <v>11</v>
      </c>
      <c r="H384" t="s">
        <v>12</v>
      </c>
      <c r="I384" t="s">
        <v>42</v>
      </c>
      <c r="N384" t="s">
        <v>412</v>
      </c>
      <c r="O384">
        <v>1988</v>
      </c>
      <c r="P384" t="str">
        <f t="shared" si="15"/>
        <v>Aug</v>
      </c>
      <c r="Q384">
        <v>18</v>
      </c>
      <c r="R384">
        <v>3</v>
      </c>
      <c r="S384" s="18">
        <v>3569.96</v>
      </c>
      <c r="T384" t="s">
        <v>11</v>
      </c>
      <c r="U384" t="s">
        <v>16</v>
      </c>
      <c r="V384" t="s">
        <v>23</v>
      </c>
      <c r="W384" s="16">
        <f t="shared" si="16"/>
        <v>32373</v>
      </c>
      <c r="X384">
        <f t="shared" si="17"/>
        <v>34</v>
      </c>
    </row>
    <row r="385" spans="1:24" x14ac:dyDescent="0.3">
      <c r="A385" t="s">
        <v>414</v>
      </c>
      <c r="B385">
        <v>2001</v>
      </c>
      <c r="C385" t="s">
        <v>15</v>
      </c>
      <c r="D385">
        <v>11</v>
      </c>
      <c r="E385">
        <v>2</v>
      </c>
      <c r="F385">
        <v>3579.83</v>
      </c>
      <c r="G385" t="s">
        <v>11</v>
      </c>
      <c r="H385" t="s">
        <v>11</v>
      </c>
      <c r="I385" t="s">
        <v>23</v>
      </c>
      <c r="N385" t="s">
        <v>413</v>
      </c>
      <c r="O385">
        <v>1995</v>
      </c>
      <c r="P385" t="str">
        <f t="shared" si="15"/>
        <v>Aug</v>
      </c>
      <c r="Q385">
        <v>23</v>
      </c>
      <c r="R385">
        <v>1</v>
      </c>
      <c r="S385" s="18">
        <v>3578</v>
      </c>
      <c r="T385" t="s">
        <v>11</v>
      </c>
      <c r="U385" t="s">
        <v>12</v>
      </c>
      <c r="V385" t="s">
        <v>42</v>
      </c>
      <c r="W385" s="16">
        <f t="shared" si="16"/>
        <v>34934</v>
      </c>
      <c r="X385">
        <f t="shared" si="17"/>
        <v>27</v>
      </c>
    </row>
    <row r="386" spans="1:24" x14ac:dyDescent="0.3">
      <c r="A386" t="s">
        <v>415</v>
      </c>
      <c r="B386">
        <v>1986</v>
      </c>
      <c r="C386" t="s">
        <v>30</v>
      </c>
      <c r="D386">
        <v>27</v>
      </c>
      <c r="E386">
        <v>3</v>
      </c>
      <c r="F386">
        <v>3589.14</v>
      </c>
      <c r="G386" t="s">
        <v>11</v>
      </c>
      <c r="H386" t="s">
        <v>11</v>
      </c>
      <c r="I386" t="s">
        <v>13</v>
      </c>
      <c r="N386" t="s">
        <v>414</v>
      </c>
      <c r="O386">
        <v>2001</v>
      </c>
      <c r="P386" t="str">
        <f t="shared" si="15"/>
        <v>Nov</v>
      </c>
      <c r="Q386">
        <v>11</v>
      </c>
      <c r="R386">
        <v>2</v>
      </c>
      <c r="S386" s="18">
        <v>3579.83</v>
      </c>
      <c r="T386" t="s">
        <v>11</v>
      </c>
      <c r="U386" t="s">
        <v>11</v>
      </c>
      <c r="V386" t="s">
        <v>23</v>
      </c>
      <c r="W386" s="16">
        <f t="shared" si="16"/>
        <v>37206</v>
      </c>
      <c r="X386">
        <f t="shared" si="17"/>
        <v>21</v>
      </c>
    </row>
    <row r="387" spans="1:24" x14ac:dyDescent="0.3">
      <c r="A387" t="s">
        <v>416</v>
      </c>
      <c r="B387">
        <v>1999</v>
      </c>
      <c r="C387" t="s">
        <v>18</v>
      </c>
      <c r="D387">
        <v>6</v>
      </c>
      <c r="E387">
        <v>3</v>
      </c>
      <c r="F387">
        <v>3591.48</v>
      </c>
      <c r="G387" t="s">
        <v>11</v>
      </c>
      <c r="H387" t="s">
        <v>12</v>
      </c>
      <c r="I387" t="s">
        <v>42</v>
      </c>
      <c r="N387" t="s">
        <v>415</v>
      </c>
      <c r="O387">
        <v>1986</v>
      </c>
      <c r="P387" t="str">
        <f t="shared" ref="P387:P450" si="18">IF(C386="?","Sep",C386)</f>
        <v>Dec</v>
      </c>
      <c r="Q387">
        <v>27</v>
      </c>
      <c r="R387">
        <v>3</v>
      </c>
      <c r="S387" s="18">
        <v>3589.14</v>
      </c>
      <c r="T387" t="s">
        <v>11</v>
      </c>
      <c r="U387" t="s">
        <v>11</v>
      </c>
      <c r="V387" t="s">
        <v>13</v>
      </c>
      <c r="W387" s="16">
        <f t="shared" si="16"/>
        <v>31773</v>
      </c>
      <c r="X387">
        <f t="shared" si="17"/>
        <v>36</v>
      </c>
    </row>
    <row r="388" spans="1:24" x14ac:dyDescent="0.3">
      <c r="A388" t="s">
        <v>417</v>
      </c>
      <c r="B388">
        <v>1997</v>
      </c>
      <c r="C388" t="s">
        <v>15</v>
      </c>
      <c r="D388">
        <v>4</v>
      </c>
      <c r="E388">
        <v>1</v>
      </c>
      <c r="F388">
        <v>3594.17</v>
      </c>
      <c r="G388" t="s">
        <v>11</v>
      </c>
      <c r="H388" t="s">
        <v>11</v>
      </c>
      <c r="I388" t="s">
        <v>23</v>
      </c>
      <c r="N388" t="s">
        <v>416</v>
      </c>
      <c r="O388">
        <v>1999</v>
      </c>
      <c r="P388" t="str">
        <f t="shared" si="18"/>
        <v>Jun</v>
      </c>
      <c r="Q388">
        <v>6</v>
      </c>
      <c r="R388">
        <v>3</v>
      </c>
      <c r="S388" s="18">
        <v>3591.48</v>
      </c>
      <c r="T388" t="s">
        <v>11</v>
      </c>
      <c r="U388" t="s">
        <v>12</v>
      </c>
      <c r="V388" t="s">
        <v>42</v>
      </c>
      <c r="W388" s="16">
        <f t="shared" ref="W388:W451" si="19">DATE(O388,MONTH("1-"&amp;P388),Q388)</f>
        <v>36317</v>
      </c>
      <c r="X388">
        <f t="shared" ref="X388:X451" si="20">DATEDIF(W388,"08-06-2023","y")</f>
        <v>24</v>
      </c>
    </row>
    <row r="389" spans="1:24" x14ac:dyDescent="0.3">
      <c r="A389" t="s">
        <v>418</v>
      </c>
      <c r="B389">
        <v>1999</v>
      </c>
      <c r="C389" t="s">
        <v>35</v>
      </c>
      <c r="D389">
        <v>12</v>
      </c>
      <c r="E389">
        <v>3</v>
      </c>
      <c r="F389">
        <v>3597.6</v>
      </c>
      <c r="G389" t="s">
        <v>11</v>
      </c>
      <c r="H389" t="s">
        <v>11</v>
      </c>
      <c r="I389" t="s">
        <v>42</v>
      </c>
      <c r="N389" t="s">
        <v>417</v>
      </c>
      <c r="O389">
        <v>1997</v>
      </c>
      <c r="P389" t="str">
        <f t="shared" si="18"/>
        <v>Nov</v>
      </c>
      <c r="Q389">
        <v>4</v>
      </c>
      <c r="R389">
        <v>1</v>
      </c>
      <c r="S389" s="18">
        <v>3594.17</v>
      </c>
      <c r="T389" t="s">
        <v>11</v>
      </c>
      <c r="U389" t="s">
        <v>11</v>
      </c>
      <c r="V389" t="s">
        <v>23</v>
      </c>
      <c r="W389" s="16">
        <f t="shared" si="19"/>
        <v>35738</v>
      </c>
      <c r="X389">
        <f t="shared" si="20"/>
        <v>25</v>
      </c>
    </row>
    <row r="390" spans="1:24" x14ac:dyDescent="0.3">
      <c r="A390" t="s">
        <v>419</v>
      </c>
      <c r="B390">
        <v>1988</v>
      </c>
      <c r="C390" t="s">
        <v>15</v>
      </c>
      <c r="D390">
        <v>4</v>
      </c>
      <c r="E390">
        <v>3</v>
      </c>
      <c r="F390">
        <v>3603.6</v>
      </c>
      <c r="G390" t="s">
        <v>11</v>
      </c>
      <c r="H390" t="s">
        <v>16</v>
      </c>
      <c r="I390" t="s">
        <v>13</v>
      </c>
      <c r="N390" t="s">
        <v>418</v>
      </c>
      <c r="O390">
        <v>1999</v>
      </c>
      <c r="P390" t="str">
        <f t="shared" si="18"/>
        <v>Aug</v>
      </c>
      <c r="Q390">
        <v>12</v>
      </c>
      <c r="R390">
        <v>3</v>
      </c>
      <c r="S390" s="18">
        <v>3597.6</v>
      </c>
      <c r="T390" t="s">
        <v>11</v>
      </c>
      <c r="U390" t="s">
        <v>11</v>
      </c>
      <c r="V390" t="s">
        <v>42</v>
      </c>
      <c r="W390" s="16">
        <f t="shared" si="19"/>
        <v>36384</v>
      </c>
      <c r="X390">
        <f t="shared" si="20"/>
        <v>23</v>
      </c>
    </row>
    <row r="391" spans="1:24" x14ac:dyDescent="0.3">
      <c r="A391" t="s">
        <v>420</v>
      </c>
      <c r="B391">
        <v>1990</v>
      </c>
      <c r="C391" t="s">
        <v>37</v>
      </c>
      <c r="D391">
        <v>11</v>
      </c>
      <c r="E391">
        <v>3</v>
      </c>
      <c r="F391">
        <v>3606.43</v>
      </c>
      <c r="G391" t="s">
        <v>11</v>
      </c>
      <c r="H391" t="s">
        <v>16</v>
      </c>
      <c r="I391" t="s">
        <v>13</v>
      </c>
      <c r="N391" t="s">
        <v>419</v>
      </c>
      <c r="O391">
        <v>1988</v>
      </c>
      <c r="P391" t="str">
        <f t="shared" si="18"/>
        <v>Nov</v>
      </c>
      <c r="Q391">
        <v>4</v>
      </c>
      <c r="R391">
        <v>3</v>
      </c>
      <c r="S391" s="18">
        <v>3603.6</v>
      </c>
      <c r="T391" t="s">
        <v>11</v>
      </c>
      <c r="U391" t="s">
        <v>16</v>
      </c>
      <c r="V391" t="s">
        <v>13</v>
      </c>
      <c r="W391" s="16">
        <f t="shared" si="19"/>
        <v>32451</v>
      </c>
      <c r="X391">
        <f t="shared" si="20"/>
        <v>34</v>
      </c>
    </row>
    <row r="392" spans="1:24" x14ac:dyDescent="0.3">
      <c r="A392" t="s">
        <v>421</v>
      </c>
      <c r="B392">
        <v>1985</v>
      </c>
      <c r="C392" t="s">
        <v>18</v>
      </c>
      <c r="D392">
        <v>14</v>
      </c>
      <c r="E392">
        <v>3</v>
      </c>
      <c r="F392">
        <v>3622.13</v>
      </c>
      <c r="G392" t="s">
        <v>11</v>
      </c>
      <c r="H392" t="s">
        <v>16</v>
      </c>
      <c r="I392" t="s">
        <v>13</v>
      </c>
      <c r="N392" t="s">
        <v>420</v>
      </c>
      <c r="O392">
        <v>1990</v>
      </c>
      <c r="P392" t="str">
        <f t="shared" si="18"/>
        <v>Oct</v>
      </c>
      <c r="Q392">
        <v>11</v>
      </c>
      <c r="R392">
        <v>3</v>
      </c>
      <c r="S392" s="18">
        <v>3606.43</v>
      </c>
      <c r="T392" t="s">
        <v>11</v>
      </c>
      <c r="U392" t="s">
        <v>16</v>
      </c>
      <c r="V392" t="s">
        <v>13</v>
      </c>
      <c r="W392" s="16">
        <f t="shared" si="19"/>
        <v>33157</v>
      </c>
      <c r="X392">
        <f t="shared" si="20"/>
        <v>32</v>
      </c>
    </row>
    <row r="393" spans="1:24" x14ac:dyDescent="0.3">
      <c r="A393" t="s">
        <v>422</v>
      </c>
      <c r="B393">
        <v>1992</v>
      </c>
      <c r="C393" t="s">
        <v>15</v>
      </c>
      <c r="D393">
        <v>17</v>
      </c>
      <c r="E393">
        <v>0</v>
      </c>
      <c r="F393">
        <v>3645.09</v>
      </c>
      <c r="G393" t="s">
        <v>16</v>
      </c>
      <c r="H393" t="s">
        <v>11</v>
      </c>
      <c r="I393" t="s">
        <v>276</v>
      </c>
      <c r="N393" t="s">
        <v>421</v>
      </c>
      <c r="O393">
        <v>1985</v>
      </c>
      <c r="P393" t="str">
        <f t="shared" si="18"/>
        <v>Jun</v>
      </c>
      <c r="Q393">
        <v>14</v>
      </c>
      <c r="R393">
        <v>3</v>
      </c>
      <c r="S393" s="18">
        <v>3622.13</v>
      </c>
      <c r="T393" t="s">
        <v>11</v>
      </c>
      <c r="U393" t="s">
        <v>16</v>
      </c>
      <c r="V393" t="s">
        <v>13</v>
      </c>
      <c r="W393" s="16">
        <f t="shared" si="19"/>
        <v>31212</v>
      </c>
      <c r="X393">
        <f t="shared" si="20"/>
        <v>37</v>
      </c>
    </row>
    <row r="394" spans="1:24" x14ac:dyDescent="0.3">
      <c r="A394" t="s">
        <v>423</v>
      </c>
      <c r="B394">
        <v>1990</v>
      </c>
      <c r="C394" t="s">
        <v>15</v>
      </c>
      <c r="D394">
        <v>8</v>
      </c>
      <c r="E394">
        <v>3</v>
      </c>
      <c r="F394">
        <v>3653.29</v>
      </c>
      <c r="G394" t="s">
        <v>11</v>
      </c>
      <c r="H394" t="s">
        <v>12</v>
      </c>
      <c r="I394" t="s">
        <v>42</v>
      </c>
      <c r="N394" t="s">
        <v>422</v>
      </c>
      <c r="O394">
        <v>1992</v>
      </c>
      <c r="P394" t="str">
        <f t="shared" si="18"/>
        <v>Nov</v>
      </c>
      <c r="Q394">
        <v>17</v>
      </c>
      <c r="R394">
        <v>0</v>
      </c>
      <c r="S394" s="18">
        <v>3645.09</v>
      </c>
      <c r="T394" t="s">
        <v>16</v>
      </c>
      <c r="U394" t="s">
        <v>11</v>
      </c>
      <c r="V394" t="s">
        <v>276</v>
      </c>
      <c r="W394" s="16">
        <f t="shared" si="19"/>
        <v>33925</v>
      </c>
      <c r="X394">
        <f t="shared" si="20"/>
        <v>30</v>
      </c>
    </row>
    <row r="395" spans="1:24" x14ac:dyDescent="0.3">
      <c r="A395" t="s">
        <v>424</v>
      </c>
      <c r="B395">
        <v>1992</v>
      </c>
      <c r="C395" t="s">
        <v>20</v>
      </c>
      <c r="D395">
        <v>14</v>
      </c>
      <c r="E395">
        <v>1</v>
      </c>
      <c r="F395">
        <v>3659.35</v>
      </c>
      <c r="G395" t="s">
        <v>12</v>
      </c>
      <c r="H395" t="s">
        <v>16</v>
      </c>
      <c r="I395" t="s">
        <v>42</v>
      </c>
      <c r="N395" t="s">
        <v>423</v>
      </c>
      <c r="O395">
        <v>1990</v>
      </c>
      <c r="P395" t="str">
        <f t="shared" si="18"/>
        <v>Nov</v>
      </c>
      <c r="Q395">
        <v>8</v>
      </c>
      <c r="R395">
        <v>3</v>
      </c>
      <c r="S395" s="18">
        <v>3653.29</v>
      </c>
      <c r="T395" t="s">
        <v>11</v>
      </c>
      <c r="U395" t="s">
        <v>12</v>
      </c>
      <c r="V395" t="s">
        <v>42</v>
      </c>
      <c r="W395" s="16">
        <f t="shared" si="19"/>
        <v>33185</v>
      </c>
      <c r="X395">
        <f t="shared" si="20"/>
        <v>32</v>
      </c>
    </row>
    <row r="396" spans="1:24" x14ac:dyDescent="0.3">
      <c r="A396" t="s">
        <v>425</v>
      </c>
      <c r="B396">
        <v>1984</v>
      </c>
      <c r="C396" t="s">
        <v>10</v>
      </c>
      <c r="D396">
        <v>6</v>
      </c>
      <c r="E396">
        <v>3</v>
      </c>
      <c r="F396">
        <v>3678.86</v>
      </c>
      <c r="G396" t="s">
        <v>11</v>
      </c>
      <c r="H396" t="s">
        <v>12</v>
      </c>
      <c r="I396" t="s">
        <v>13</v>
      </c>
      <c r="N396" t="s">
        <v>424</v>
      </c>
      <c r="O396">
        <v>1992</v>
      </c>
      <c r="P396" t="str">
        <f t="shared" si="18"/>
        <v>Sep</v>
      </c>
      <c r="Q396">
        <v>14</v>
      </c>
      <c r="R396">
        <v>1</v>
      </c>
      <c r="S396" s="18">
        <v>3659.35</v>
      </c>
      <c r="T396" t="s">
        <v>12</v>
      </c>
      <c r="U396" t="s">
        <v>16</v>
      </c>
      <c r="V396" t="s">
        <v>42</v>
      </c>
      <c r="W396" s="16">
        <f t="shared" si="19"/>
        <v>33861</v>
      </c>
      <c r="X396">
        <f t="shared" si="20"/>
        <v>30</v>
      </c>
    </row>
    <row r="397" spans="1:24" x14ac:dyDescent="0.3">
      <c r="A397" t="s">
        <v>426</v>
      </c>
      <c r="B397">
        <v>2003</v>
      </c>
      <c r="C397" t="s">
        <v>10</v>
      </c>
      <c r="D397">
        <v>10</v>
      </c>
      <c r="E397">
        <v>0</v>
      </c>
      <c r="F397">
        <v>3688.35</v>
      </c>
      <c r="G397" t="s">
        <v>11</v>
      </c>
      <c r="H397" t="s">
        <v>11</v>
      </c>
      <c r="I397" t="s">
        <v>300</v>
      </c>
      <c r="N397" t="s">
        <v>425</v>
      </c>
      <c r="O397">
        <v>1984</v>
      </c>
      <c r="P397" t="str">
        <f t="shared" si="18"/>
        <v>Jul</v>
      </c>
      <c r="Q397">
        <v>6</v>
      </c>
      <c r="R397">
        <v>3</v>
      </c>
      <c r="S397" s="18">
        <v>3678.86</v>
      </c>
      <c r="T397" t="s">
        <v>11</v>
      </c>
      <c r="U397" t="s">
        <v>12</v>
      </c>
      <c r="V397" t="s">
        <v>13</v>
      </c>
      <c r="W397" s="16">
        <f t="shared" si="19"/>
        <v>30869</v>
      </c>
      <c r="X397">
        <f t="shared" si="20"/>
        <v>38</v>
      </c>
    </row>
    <row r="398" spans="1:24" x14ac:dyDescent="0.3">
      <c r="A398" t="s">
        <v>427</v>
      </c>
      <c r="B398">
        <v>1981</v>
      </c>
      <c r="C398" t="s">
        <v>30</v>
      </c>
      <c r="D398">
        <v>14</v>
      </c>
      <c r="E398">
        <v>1</v>
      </c>
      <c r="F398">
        <v>3688.38</v>
      </c>
      <c r="G398" t="s">
        <v>11</v>
      </c>
      <c r="H398" t="s">
        <v>11</v>
      </c>
      <c r="I398" t="s">
        <v>13</v>
      </c>
      <c r="N398" t="s">
        <v>426</v>
      </c>
      <c r="O398">
        <v>2003</v>
      </c>
      <c r="P398" t="str">
        <f t="shared" si="18"/>
        <v>Jul</v>
      </c>
      <c r="Q398">
        <v>10</v>
      </c>
      <c r="R398">
        <v>0</v>
      </c>
      <c r="S398" s="18">
        <v>3688.35</v>
      </c>
      <c r="T398" t="s">
        <v>11</v>
      </c>
      <c r="U398" t="s">
        <v>11</v>
      </c>
      <c r="V398" t="s">
        <v>300</v>
      </c>
      <c r="W398" s="16">
        <f t="shared" si="19"/>
        <v>37812</v>
      </c>
      <c r="X398">
        <f t="shared" si="20"/>
        <v>19</v>
      </c>
    </row>
    <row r="399" spans="1:24" x14ac:dyDescent="0.3">
      <c r="A399" t="s">
        <v>428</v>
      </c>
      <c r="B399">
        <v>1995</v>
      </c>
      <c r="C399" t="s">
        <v>37</v>
      </c>
      <c r="D399">
        <v>21</v>
      </c>
      <c r="E399">
        <v>2</v>
      </c>
      <c r="F399">
        <v>3693.43</v>
      </c>
      <c r="G399" t="s">
        <v>11</v>
      </c>
      <c r="H399" t="s">
        <v>12</v>
      </c>
      <c r="I399" t="s">
        <v>42</v>
      </c>
      <c r="N399" t="s">
        <v>427</v>
      </c>
      <c r="O399">
        <v>1981</v>
      </c>
      <c r="P399" t="str">
        <f t="shared" si="18"/>
        <v>Dec</v>
      </c>
      <c r="Q399">
        <v>14</v>
      </c>
      <c r="R399">
        <v>1</v>
      </c>
      <c r="S399" s="18">
        <v>3688.38</v>
      </c>
      <c r="T399" t="s">
        <v>11</v>
      </c>
      <c r="U399" t="s">
        <v>11</v>
      </c>
      <c r="V399" t="s">
        <v>13</v>
      </c>
      <c r="W399" s="16">
        <f t="shared" si="19"/>
        <v>29934</v>
      </c>
      <c r="X399">
        <f t="shared" si="20"/>
        <v>41</v>
      </c>
    </row>
    <row r="400" spans="1:24" x14ac:dyDescent="0.3">
      <c r="A400" t="s">
        <v>429</v>
      </c>
      <c r="B400">
        <v>1988</v>
      </c>
      <c r="C400" t="s">
        <v>35</v>
      </c>
      <c r="D400">
        <v>18</v>
      </c>
      <c r="E400">
        <v>3</v>
      </c>
      <c r="F400">
        <v>3699.54</v>
      </c>
      <c r="G400" t="s">
        <v>11</v>
      </c>
      <c r="H400" t="s">
        <v>12</v>
      </c>
      <c r="I400" t="s">
        <v>13</v>
      </c>
      <c r="N400" t="s">
        <v>428</v>
      </c>
      <c r="O400">
        <v>1995</v>
      </c>
      <c r="P400" t="str">
        <f t="shared" si="18"/>
        <v>Oct</v>
      </c>
      <c r="Q400">
        <v>21</v>
      </c>
      <c r="R400">
        <v>2</v>
      </c>
      <c r="S400" s="18">
        <v>3693.43</v>
      </c>
      <c r="T400" t="s">
        <v>11</v>
      </c>
      <c r="U400" t="s">
        <v>12</v>
      </c>
      <c r="V400" t="s">
        <v>42</v>
      </c>
      <c r="W400" s="16">
        <f t="shared" si="19"/>
        <v>34993</v>
      </c>
      <c r="X400">
        <f t="shared" si="20"/>
        <v>27</v>
      </c>
    </row>
    <row r="401" spans="1:24" x14ac:dyDescent="0.3">
      <c r="A401" t="s">
        <v>430</v>
      </c>
      <c r="B401">
        <v>1989</v>
      </c>
      <c r="C401" t="s">
        <v>30</v>
      </c>
      <c r="D401">
        <v>2</v>
      </c>
      <c r="E401">
        <v>0</v>
      </c>
      <c r="F401">
        <v>3704.35</v>
      </c>
      <c r="G401" t="s">
        <v>11</v>
      </c>
      <c r="H401" t="s">
        <v>11</v>
      </c>
      <c r="I401" t="s">
        <v>13</v>
      </c>
      <c r="N401" t="s">
        <v>429</v>
      </c>
      <c r="O401">
        <v>1988</v>
      </c>
      <c r="P401" t="str">
        <f t="shared" si="18"/>
        <v>Aug</v>
      </c>
      <c r="Q401">
        <v>18</v>
      </c>
      <c r="R401">
        <v>3</v>
      </c>
      <c r="S401" s="18">
        <v>3699.54</v>
      </c>
      <c r="T401" t="s">
        <v>11</v>
      </c>
      <c r="U401" t="s">
        <v>12</v>
      </c>
      <c r="V401" t="s">
        <v>13</v>
      </c>
      <c r="W401" s="16">
        <f t="shared" si="19"/>
        <v>32373</v>
      </c>
      <c r="X401">
        <f t="shared" si="20"/>
        <v>34</v>
      </c>
    </row>
    <row r="402" spans="1:24" x14ac:dyDescent="0.3">
      <c r="A402" t="s">
        <v>431</v>
      </c>
      <c r="B402">
        <v>2004</v>
      </c>
      <c r="C402" t="s">
        <v>15</v>
      </c>
      <c r="D402">
        <v>5</v>
      </c>
      <c r="E402">
        <v>0</v>
      </c>
      <c r="F402">
        <v>3722.23</v>
      </c>
      <c r="G402" t="s">
        <v>11</v>
      </c>
      <c r="H402" t="s">
        <v>11</v>
      </c>
      <c r="I402" t="s">
        <v>200</v>
      </c>
      <c r="N402" t="s">
        <v>430</v>
      </c>
      <c r="O402">
        <v>1989</v>
      </c>
      <c r="P402" t="str">
        <f t="shared" si="18"/>
        <v>Dec</v>
      </c>
      <c r="Q402">
        <v>2</v>
      </c>
      <c r="R402">
        <v>0</v>
      </c>
      <c r="S402" s="18">
        <v>3704.35</v>
      </c>
      <c r="T402" t="s">
        <v>11</v>
      </c>
      <c r="U402" t="s">
        <v>11</v>
      </c>
      <c r="V402" t="s">
        <v>13</v>
      </c>
      <c r="W402" s="16">
        <f t="shared" si="19"/>
        <v>32844</v>
      </c>
      <c r="X402">
        <f t="shared" si="20"/>
        <v>33</v>
      </c>
    </row>
    <row r="403" spans="1:24" x14ac:dyDescent="0.3">
      <c r="A403" t="s">
        <v>432</v>
      </c>
      <c r="B403">
        <v>1986</v>
      </c>
      <c r="C403" t="s">
        <v>30</v>
      </c>
      <c r="D403">
        <v>1</v>
      </c>
      <c r="E403">
        <v>3</v>
      </c>
      <c r="F403">
        <v>3731.6</v>
      </c>
      <c r="G403" t="s">
        <v>11</v>
      </c>
      <c r="H403" t="s">
        <v>11</v>
      </c>
      <c r="I403" t="s">
        <v>13</v>
      </c>
      <c r="N403" t="s">
        <v>431</v>
      </c>
      <c r="O403">
        <v>2004</v>
      </c>
      <c r="P403" t="str">
        <f t="shared" si="18"/>
        <v>Nov</v>
      </c>
      <c r="Q403">
        <v>5</v>
      </c>
      <c r="R403">
        <v>0</v>
      </c>
      <c r="S403" s="18">
        <v>3722.23</v>
      </c>
      <c r="T403" t="s">
        <v>11</v>
      </c>
      <c r="U403" t="s">
        <v>11</v>
      </c>
      <c r="V403" t="s">
        <v>200</v>
      </c>
      <c r="W403" s="16">
        <f t="shared" si="19"/>
        <v>38296</v>
      </c>
      <c r="X403">
        <f t="shared" si="20"/>
        <v>18</v>
      </c>
    </row>
    <row r="404" spans="1:24" x14ac:dyDescent="0.3">
      <c r="A404" t="s">
        <v>433</v>
      </c>
      <c r="B404">
        <v>1994</v>
      </c>
      <c r="C404" t="s">
        <v>35</v>
      </c>
      <c r="D404">
        <v>22</v>
      </c>
      <c r="E404">
        <v>0</v>
      </c>
      <c r="F404">
        <v>3732.63</v>
      </c>
      <c r="G404" t="s">
        <v>11</v>
      </c>
      <c r="H404" t="s">
        <v>12</v>
      </c>
      <c r="I404" t="s">
        <v>247</v>
      </c>
      <c r="N404" t="s">
        <v>432</v>
      </c>
      <c r="O404">
        <v>1986</v>
      </c>
      <c r="P404" t="str">
        <f t="shared" si="18"/>
        <v>Dec</v>
      </c>
      <c r="Q404">
        <v>1</v>
      </c>
      <c r="R404">
        <v>3</v>
      </c>
      <c r="S404" s="18">
        <v>3731.6</v>
      </c>
      <c r="T404" t="s">
        <v>11</v>
      </c>
      <c r="U404" t="s">
        <v>11</v>
      </c>
      <c r="V404" t="s">
        <v>13</v>
      </c>
      <c r="W404" s="16">
        <f t="shared" si="19"/>
        <v>31747</v>
      </c>
      <c r="X404">
        <f t="shared" si="20"/>
        <v>36</v>
      </c>
    </row>
    <row r="405" spans="1:24" x14ac:dyDescent="0.3">
      <c r="A405" t="s">
        <v>434</v>
      </c>
      <c r="B405">
        <v>1993</v>
      </c>
      <c r="C405" t="s">
        <v>18</v>
      </c>
      <c r="D405">
        <v>22</v>
      </c>
      <c r="E405">
        <v>0</v>
      </c>
      <c r="F405">
        <v>3736.46</v>
      </c>
      <c r="G405" t="s">
        <v>11</v>
      </c>
      <c r="H405" t="s">
        <v>11</v>
      </c>
      <c r="I405" t="s">
        <v>23</v>
      </c>
      <c r="N405" t="s">
        <v>433</v>
      </c>
      <c r="O405">
        <v>1994</v>
      </c>
      <c r="P405" t="str">
        <f t="shared" si="18"/>
        <v>Aug</v>
      </c>
      <c r="Q405">
        <v>22</v>
      </c>
      <c r="R405">
        <v>0</v>
      </c>
      <c r="S405" s="18">
        <v>3732.63</v>
      </c>
      <c r="T405" t="s">
        <v>11</v>
      </c>
      <c r="U405" t="s">
        <v>12</v>
      </c>
      <c r="V405" t="s">
        <v>247</v>
      </c>
      <c r="W405" s="16">
        <f t="shared" si="19"/>
        <v>34568</v>
      </c>
      <c r="X405">
        <f t="shared" si="20"/>
        <v>28</v>
      </c>
    </row>
    <row r="406" spans="1:24" x14ac:dyDescent="0.3">
      <c r="A406" t="s">
        <v>435</v>
      </c>
      <c r="B406">
        <v>1986</v>
      </c>
      <c r="C406" t="s">
        <v>20</v>
      </c>
      <c r="D406">
        <v>9</v>
      </c>
      <c r="E406">
        <v>3</v>
      </c>
      <c r="F406">
        <v>3748.56</v>
      </c>
      <c r="G406" t="s">
        <v>11</v>
      </c>
      <c r="H406" t="s">
        <v>11</v>
      </c>
      <c r="I406" t="s">
        <v>13</v>
      </c>
      <c r="N406" t="s">
        <v>434</v>
      </c>
      <c r="O406">
        <v>1993</v>
      </c>
      <c r="P406" t="str">
        <f t="shared" si="18"/>
        <v>Jun</v>
      </c>
      <c r="Q406">
        <v>22</v>
      </c>
      <c r="R406">
        <v>0</v>
      </c>
      <c r="S406" s="18">
        <v>3736.46</v>
      </c>
      <c r="T406" t="s">
        <v>11</v>
      </c>
      <c r="U406" t="s">
        <v>11</v>
      </c>
      <c r="V406" t="s">
        <v>23</v>
      </c>
      <c r="W406" s="16">
        <f t="shared" si="19"/>
        <v>34142</v>
      </c>
      <c r="X406">
        <f t="shared" si="20"/>
        <v>29</v>
      </c>
    </row>
    <row r="407" spans="1:24" x14ac:dyDescent="0.3">
      <c r="A407" t="s">
        <v>436</v>
      </c>
      <c r="B407">
        <v>1991</v>
      </c>
      <c r="C407" t="s">
        <v>37</v>
      </c>
      <c r="D407">
        <v>28</v>
      </c>
      <c r="E407">
        <v>0</v>
      </c>
      <c r="F407">
        <v>3756.62</v>
      </c>
      <c r="G407" t="s">
        <v>11</v>
      </c>
      <c r="H407" t="s">
        <v>11</v>
      </c>
      <c r="I407" t="s">
        <v>13</v>
      </c>
      <c r="N407" t="s">
        <v>435</v>
      </c>
      <c r="O407">
        <v>1986</v>
      </c>
      <c r="P407" t="str">
        <f t="shared" si="18"/>
        <v>Sep</v>
      </c>
      <c r="Q407">
        <v>9</v>
      </c>
      <c r="R407">
        <v>3</v>
      </c>
      <c r="S407" s="18">
        <v>3748.56</v>
      </c>
      <c r="T407" t="s">
        <v>11</v>
      </c>
      <c r="U407" t="s">
        <v>11</v>
      </c>
      <c r="V407" t="s">
        <v>13</v>
      </c>
      <c r="W407" s="16">
        <f t="shared" si="19"/>
        <v>31664</v>
      </c>
      <c r="X407">
        <f t="shared" si="20"/>
        <v>36</v>
      </c>
    </row>
    <row r="408" spans="1:24" x14ac:dyDescent="0.3">
      <c r="A408" t="s">
        <v>437</v>
      </c>
      <c r="B408">
        <v>1991</v>
      </c>
      <c r="C408" t="s">
        <v>35</v>
      </c>
      <c r="D408">
        <v>25</v>
      </c>
      <c r="E408">
        <v>0</v>
      </c>
      <c r="F408">
        <v>3757.84</v>
      </c>
      <c r="G408" t="s">
        <v>11</v>
      </c>
      <c r="H408" t="s">
        <v>16</v>
      </c>
      <c r="I408" t="s">
        <v>13</v>
      </c>
      <c r="N408" t="s">
        <v>436</v>
      </c>
      <c r="O408">
        <v>1991</v>
      </c>
      <c r="P408" t="str">
        <f t="shared" si="18"/>
        <v>Oct</v>
      </c>
      <c r="Q408">
        <v>28</v>
      </c>
      <c r="R408">
        <v>0</v>
      </c>
      <c r="S408" s="18">
        <v>3756.62</v>
      </c>
      <c r="T408" t="s">
        <v>11</v>
      </c>
      <c r="U408" t="s">
        <v>11</v>
      </c>
      <c r="V408" t="s">
        <v>13</v>
      </c>
      <c r="W408" s="16">
        <f t="shared" si="19"/>
        <v>33539</v>
      </c>
      <c r="X408">
        <f t="shared" si="20"/>
        <v>31</v>
      </c>
    </row>
    <row r="409" spans="1:24" x14ac:dyDescent="0.3">
      <c r="A409" t="s">
        <v>438</v>
      </c>
      <c r="B409">
        <v>1991</v>
      </c>
      <c r="C409" t="s">
        <v>37</v>
      </c>
      <c r="D409">
        <v>24</v>
      </c>
      <c r="E409">
        <v>0</v>
      </c>
      <c r="F409">
        <v>3761.29</v>
      </c>
      <c r="G409" t="s">
        <v>11</v>
      </c>
      <c r="H409" t="s">
        <v>12</v>
      </c>
      <c r="I409" t="s">
        <v>42</v>
      </c>
      <c r="N409" t="s">
        <v>437</v>
      </c>
      <c r="O409">
        <v>1991</v>
      </c>
      <c r="P409" t="str">
        <f t="shared" si="18"/>
        <v>Aug</v>
      </c>
      <c r="Q409">
        <v>25</v>
      </c>
      <c r="R409">
        <v>0</v>
      </c>
      <c r="S409" s="18">
        <v>3757.84</v>
      </c>
      <c r="T409" t="s">
        <v>11</v>
      </c>
      <c r="U409" t="s">
        <v>16</v>
      </c>
      <c r="V409" t="s">
        <v>13</v>
      </c>
      <c r="W409" s="16">
        <f t="shared" si="19"/>
        <v>33475</v>
      </c>
      <c r="X409">
        <f t="shared" si="20"/>
        <v>31</v>
      </c>
    </row>
    <row r="410" spans="1:24" x14ac:dyDescent="0.3">
      <c r="A410" t="s">
        <v>439</v>
      </c>
      <c r="B410">
        <v>1994</v>
      </c>
      <c r="C410" t="s">
        <v>15</v>
      </c>
      <c r="D410">
        <v>21</v>
      </c>
      <c r="E410">
        <v>1</v>
      </c>
      <c r="F410">
        <v>3766.88</v>
      </c>
      <c r="G410" t="s">
        <v>11</v>
      </c>
      <c r="H410" t="s">
        <v>16</v>
      </c>
      <c r="I410" t="s">
        <v>13</v>
      </c>
      <c r="N410" t="s">
        <v>438</v>
      </c>
      <c r="O410">
        <v>1991</v>
      </c>
      <c r="P410" t="str">
        <f t="shared" si="18"/>
        <v>Oct</v>
      </c>
      <c r="Q410">
        <v>24</v>
      </c>
      <c r="R410">
        <v>0</v>
      </c>
      <c r="S410" s="18">
        <v>3761.29</v>
      </c>
      <c r="T410" t="s">
        <v>11</v>
      </c>
      <c r="U410" t="s">
        <v>12</v>
      </c>
      <c r="V410" t="s">
        <v>42</v>
      </c>
      <c r="W410" s="16">
        <f t="shared" si="19"/>
        <v>33535</v>
      </c>
      <c r="X410">
        <f t="shared" si="20"/>
        <v>31</v>
      </c>
    </row>
    <row r="411" spans="1:24" x14ac:dyDescent="0.3">
      <c r="A411" t="s">
        <v>440</v>
      </c>
      <c r="B411">
        <v>1987</v>
      </c>
      <c r="C411" t="s">
        <v>37</v>
      </c>
      <c r="D411">
        <v>24</v>
      </c>
      <c r="E411">
        <v>3</v>
      </c>
      <c r="F411">
        <v>3773.23</v>
      </c>
      <c r="G411" t="s">
        <v>11</v>
      </c>
      <c r="H411" t="s">
        <v>12</v>
      </c>
      <c r="I411" t="s">
        <v>13</v>
      </c>
      <c r="N411" t="s">
        <v>439</v>
      </c>
      <c r="O411">
        <v>1994</v>
      </c>
      <c r="P411" t="str">
        <f t="shared" si="18"/>
        <v>Nov</v>
      </c>
      <c r="Q411">
        <v>21</v>
      </c>
      <c r="R411">
        <v>1</v>
      </c>
      <c r="S411" s="18">
        <v>3766.88</v>
      </c>
      <c r="T411" t="s">
        <v>11</v>
      </c>
      <c r="U411" t="s">
        <v>16</v>
      </c>
      <c r="V411" t="s">
        <v>13</v>
      </c>
      <c r="W411" s="16">
        <f t="shared" si="19"/>
        <v>34659</v>
      </c>
      <c r="X411">
        <f t="shared" si="20"/>
        <v>28</v>
      </c>
    </row>
    <row r="412" spans="1:24" x14ac:dyDescent="0.3">
      <c r="A412" t="s">
        <v>441</v>
      </c>
      <c r="B412">
        <v>1981</v>
      </c>
      <c r="C412" t="s">
        <v>30</v>
      </c>
      <c r="D412">
        <v>13</v>
      </c>
      <c r="E412">
        <v>1</v>
      </c>
      <c r="F412">
        <v>3785.77</v>
      </c>
      <c r="G412" t="s">
        <v>11</v>
      </c>
      <c r="H412" t="s">
        <v>16</v>
      </c>
      <c r="I412" t="s">
        <v>13</v>
      </c>
      <c r="N412" t="s">
        <v>440</v>
      </c>
      <c r="O412">
        <v>1987</v>
      </c>
      <c r="P412" t="str">
        <f t="shared" si="18"/>
        <v>Oct</v>
      </c>
      <c r="Q412">
        <v>24</v>
      </c>
      <c r="R412">
        <v>3</v>
      </c>
      <c r="S412" s="18">
        <v>3773.23</v>
      </c>
      <c r="T412" t="s">
        <v>11</v>
      </c>
      <c r="U412" t="s">
        <v>12</v>
      </c>
      <c r="V412" t="s">
        <v>13</v>
      </c>
      <c r="W412" s="16">
        <f t="shared" si="19"/>
        <v>32074</v>
      </c>
      <c r="X412">
        <f t="shared" si="20"/>
        <v>35</v>
      </c>
    </row>
    <row r="413" spans="1:24" x14ac:dyDescent="0.3">
      <c r="A413" t="s">
        <v>442</v>
      </c>
      <c r="B413">
        <v>1988</v>
      </c>
      <c r="C413" t="s">
        <v>35</v>
      </c>
      <c r="D413">
        <v>28</v>
      </c>
      <c r="E413">
        <v>3</v>
      </c>
      <c r="F413">
        <v>3793.55</v>
      </c>
      <c r="G413" t="s">
        <v>11</v>
      </c>
      <c r="H413" t="s">
        <v>12</v>
      </c>
      <c r="I413" t="s">
        <v>13</v>
      </c>
      <c r="N413" t="s">
        <v>441</v>
      </c>
      <c r="O413">
        <v>1981</v>
      </c>
      <c r="P413" t="str">
        <f t="shared" si="18"/>
        <v>Dec</v>
      </c>
      <c r="Q413">
        <v>13</v>
      </c>
      <c r="R413">
        <v>1</v>
      </c>
      <c r="S413" s="18">
        <v>3785.77</v>
      </c>
      <c r="T413" t="s">
        <v>11</v>
      </c>
      <c r="U413" t="s">
        <v>16</v>
      </c>
      <c r="V413" t="s">
        <v>13</v>
      </c>
      <c r="W413" s="16">
        <f t="shared" si="19"/>
        <v>29933</v>
      </c>
      <c r="X413">
        <f t="shared" si="20"/>
        <v>41</v>
      </c>
    </row>
    <row r="414" spans="1:24" x14ac:dyDescent="0.3">
      <c r="A414" t="s">
        <v>443</v>
      </c>
      <c r="B414">
        <v>1999</v>
      </c>
      <c r="C414" t="s">
        <v>18</v>
      </c>
      <c r="D414">
        <v>24</v>
      </c>
      <c r="E414">
        <v>0</v>
      </c>
      <c r="F414">
        <v>3796.36</v>
      </c>
      <c r="G414" t="s">
        <v>11</v>
      </c>
      <c r="H414" t="s">
        <v>12</v>
      </c>
      <c r="I414" t="s">
        <v>23</v>
      </c>
      <c r="N414" t="s">
        <v>442</v>
      </c>
      <c r="O414">
        <v>1988</v>
      </c>
      <c r="P414" t="str">
        <f t="shared" si="18"/>
        <v>Aug</v>
      </c>
      <c r="Q414">
        <v>28</v>
      </c>
      <c r="R414">
        <v>3</v>
      </c>
      <c r="S414" s="18">
        <v>3793.55</v>
      </c>
      <c r="T414" t="s">
        <v>11</v>
      </c>
      <c r="U414" t="s">
        <v>12</v>
      </c>
      <c r="V414" t="s">
        <v>13</v>
      </c>
      <c r="W414" s="16">
        <f t="shared" si="19"/>
        <v>32383</v>
      </c>
      <c r="X414">
        <f t="shared" si="20"/>
        <v>34</v>
      </c>
    </row>
    <row r="415" spans="1:24" x14ac:dyDescent="0.3">
      <c r="A415" t="s">
        <v>444</v>
      </c>
      <c r="B415">
        <v>1981</v>
      </c>
      <c r="C415" t="s">
        <v>20</v>
      </c>
      <c r="D415">
        <v>29</v>
      </c>
      <c r="E415">
        <v>1</v>
      </c>
      <c r="F415">
        <v>3797.2</v>
      </c>
      <c r="G415" t="s">
        <v>11</v>
      </c>
      <c r="H415" t="s">
        <v>12</v>
      </c>
      <c r="I415" t="s">
        <v>23</v>
      </c>
      <c r="N415" t="s">
        <v>443</v>
      </c>
      <c r="O415">
        <v>1999</v>
      </c>
      <c r="P415" t="str">
        <f t="shared" si="18"/>
        <v>Jun</v>
      </c>
      <c r="Q415">
        <v>24</v>
      </c>
      <c r="R415">
        <v>0</v>
      </c>
      <c r="S415" s="18">
        <v>3796.36</v>
      </c>
      <c r="T415" t="s">
        <v>11</v>
      </c>
      <c r="U415" t="s">
        <v>12</v>
      </c>
      <c r="V415" t="s">
        <v>23</v>
      </c>
      <c r="W415" s="16">
        <f t="shared" si="19"/>
        <v>36335</v>
      </c>
      <c r="X415">
        <f t="shared" si="20"/>
        <v>23</v>
      </c>
    </row>
    <row r="416" spans="1:24" x14ac:dyDescent="0.3">
      <c r="A416" t="s">
        <v>445</v>
      </c>
      <c r="B416">
        <v>1994</v>
      </c>
      <c r="C416" t="s">
        <v>35</v>
      </c>
      <c r="D416">
        <v>12</v>
      </c>
      <c r="E416">
        <v>2</v>
      </c>
      <c r="F416">
        <v>3847.67</v>
      </c>
      <c r="G416" t="s">
        <v>12</v>
      </c>
      <c r="H416" t="s">
        <v>11</v>
      </c>
      <c r="I416" t="s">
        <v>42</v>
      </c>
      <c r="N416" t="s">
        <v>444</v>
      </c>
      <c r="O416">
        <v>1981</v>
      </c>
      <c r="P416" t="str">
        <f t="shared" si="18"/>
        <v>Sep</v>
      </c>
      <c r="Q416">
        <v>29</v>
      </c>
      <c r="R416">
        <v>1</v>
      </c>
      <c r="S416" s="18">
        <v>3797.2</v>
      </c>
      <c r="T416" t="s">
        <v>11</v>
      </c>
      <c r="U416" t="s">
        <v>12</v>
      </c>
      <c r="V416" t="s">
        <v>23</v>
      </c>
      <c r="W416" s="16">
        <f t="shared" si="19"/>
        <v>29858</v>
      </c>
      <c r="X416">
        <f t="shared" si="20"/>
        <v>41</v>
      </c>
    </row>
    <row r="417" spans="1:24" x14ac:dyDescent="0.3">
      <c r="A417" t="s">
        <v>446</v>
      </c>
      <c r="B417">
        <v>1991</v>
      </c>
      <c r="C417" t="s">
        <v>35</v>
      </c>
      <c r="D417">
        <v>19</v>
      </c>
      <c r="E417">
        <v>0</v>
      </c>
      <c r="F417">
        <v>3857.76</v>
      </c>
      <c r="G417" t="s">
        <v>12</v>
      </c>
      <c r="H417" t="s">
        <v>16</v>
      </c>
      <c r="I417" t="s">
        <v>168</v>
      </c>
      <c r="N417" t="s">
        <v>445</v>
      </c>
      <c r="O417">
        <v>1994</v>
      </c>
      <c r="P417" t="str">
        <f t="shared" si="18"/>
        <v>Aug</v>
      </c>
      <c r="Q417">
        <v>12</v>
      </c>
      <c r="R417">
        <v>2</v>
      </c>
      <c r="S417" s="18">
        <v>3847.67</v>
      </c>
      <c r="T417" t="s">
        <v>12</v>
      </c>
      <c r="U417" t="s">
        <v>11</v>
      </c>
      <c r="V417" t="s">
        <v>42</v>
      </c>
      <c r="W417" s="16">
        <f t="shared" si="19"/>
        <v>34558</v>
      </c>
      <c r="X417">
        <f t="shared" si="20"/>
        <v>28</v>
      </c>
    </row>
    <row r="418" spans="1:24" x14ac:dyDescent="0.3">
      <c r="A418" t="s">
        <v>447</v>
      </c>
      <c r="B418">
        <v>2001</v>
      </c>
      <c r="C418" t="s">
        <v>18</v>
      </c>
      <c r="D418">
        <v>6</v>
      </c>
      <c r="E418">
        <v>0</v>
      </c>
      <c r="F418">
        <v>3858.51</v>
      </c>
      <c r="G418" t="s">
        <v>11</v>
      </c>
      <c r="H418" t="s">
        <v>12</v>
      </c>
      <c r="I418" t="s">
        <v>200</v>
      </c>
      <c r="N418" t="s">
        <v>446</v>
      </c>
      <c r="O418">
        <v>1991</v>
      </c>
      <c r="P418" t="str">
        <f t="shared" si="18"/>
        <v>Aug</v>
      </c>
      <c r="Q418">
        <v>19</v>
      </c>
      <c r="R418">
        <v>0</v>
      </c>
      <c r="S418" s="18">
        <v>3857.76</v>
      </c>
      <c r="T418" t="s">
        <v>12</v>
      </c>
      <c r="U418" t="s">
        <v>16</v>
      </c>
      <c r="V418" t="s">
        <v>168</v>
      </c>
      <c r="W418" s="16">
        <f t="shared" si="19"/>
        <v>33469</v>
      </c>
      <c r="X418">
        <f t="shared" si="20"/>
        <v>31</v>
      </c>
    </row>
    <row r="419" spans="1:24" x14ac:dyDescent="0.3">
      <c r="A419" t="s">
        <v>448</v>
      </c>
      <c r="B419">
        <v>2001</v>
      </c>
      <c r="C419" t="s">
        <v>37</v>
      </c>
      <c r="D419">
        <v>18</v>
      </c>
      <c r="E419">
        <v>3</v>
      </c>
      <c r="F419">
        <v>3861.21</v>
      </c>
      <c r="G419" t="s">
        <v>11</v>
      </c>
      <c r="H419" t="s">
        <v>11</v>
      </c>
      <c r="I419" t="s">
        <v>168</v>
      </c>
      <c r="N419" t="s">
        <v>447</v>
      </c>
      <c r="O419">
        <v>2001</v>
      </c>
      <c r="P419" t="str">
        <f t="shared" si="18"/>
        <v>Jun</v>
      </c>
      <c r="Q419">
        <v>6</v>
      </c>
      <c r="R419">
        <v>0</v>
      </c>
      <c r="S419" s="18">
        <v>3858.51</v>
      </c>
      <c r="T419" t="s">
        <v>11</v>
      </c>
      <c r="U419" t="s">
        <v>12</v>
      </c>
      <c r="V419" t="s">
        <v>200</v>
      </c>
      <c r="W419" s="16">
        <f t="shared" si="19"/>
        <v>37048</v>
      </c>
      <c r="X419">
        <f t="shared" si="20"/>
        <v>22</v>
      </c>
    </row>
    <row r="420" spans="1:24" x14ac:dyDescent="0.3">
      <c r="A420" t="s">
        <v>449</v>
      </c>
      <c r="B420">
        <v>1990</v>
      </c>
      <c r="C420" t="s">
        <v>18</v>
      </c>
      <c r="D420">
        <v>24</v>
      </c>
      <c r="E420">
        <v>0</v>
      </c>
      <c r="F420">
        <v>3866.86</v>
      </c>
      <c r="G420" t="s">
        <v>16</v>
      </c>
      <c r="H420" t="s">
        <v>16</v>
      </c>
      <c r="I420" t="s">
        <v>23</v>
      </c>
      <c r="N420" t="s">
        <v>448</v>
      </c>
      <c r="O420">
        <v>2001</v>
      </c>
      <c r="P420" t="str">
        <f t="shared" si="18"/>
        <v>Oct</v>
      </c>
      <c r="Q420">
        <v>18</v>
      </c>
      <c r="R420">
        <v>3</v>
      </c>
      <c r="S420" s="18">
        <v>3861.21</v>
      </c>
      <c r="T420" t="s">
        <v>11</v>
      </c>
      <c r="U420" t="s">
        <v>11</v>
      </c>
      <c r="V420" t="s">
        <v>168</v>
      </c>
      <c r="W420" s="16">
        <f t="shared" si="19"/>
        <v>37182</v>
      </c>
      <c r="X420">
        <f t="shared" si="20"/>
        <v>21</v>
      </c>
    </row>
    <row r="421" spans="1:24" x14ac:dyDescent="0.3">
      <c r="A421" t="s">
        <v>450</v>
      </c>
      <c r="B421">
        <v>1991</v>
      </c>
      <c r="C421" t="s">
        <v>10</v>
      </c>
      <c r="D421">
        <v>25</v>
      </c>
      <c r="E421">
        <v>1</v>
      </c>
      <c r="F421">
        <v>3875.73</v>
      </c>
      <c r="G421" t="s">
        <v>11</v>
      </c>
      <c r="H421" t="s">
        <v>12</v>
      </c>
      <c r="I421" t="s">
        <v>13</v>
      </c>
      <c r="N421" t="s">
        <v>449</v>
      </c>
      <c r="O421">
        <v>1990</v>
      </c>
      <c r="P421" t="str">
        <f t="shared" si="18"/>
        <v>Jun</v>
      </c>
      <c r="Q421">
        <v>24</v>
      </c>
      <c r="R421">
        <v>0</v>
      </c>
      <c r="S421" s="18">
        <v>3866.86</v>
      </c>
      <c r="T421" t="s">
        <v>16</v>
      </c>
      <c r="U421" t="s">
        <v>16</v>
      </c>
      <c r="V421" t="s">
        <v>23</v>
      </c>
      <c r="W421" s="16">
        <f t="shared" si="19"/>
        <v>33048</v>
      </c>
      <c r="X421">
        <f t="shared" si="20"/>
        <v>32</v>
      </c>
    </row>
    <row r="422" spans="1:24" x14ac:dyDescent="0.3">
      <c r="A422" t="s">
        <v>451</v>
      </c>
      <c r="B422">
        <v>1996</v>
      </c>
      <c r="C422" t="s">
        <v>37</v>
      </c>
      <c r="D422">
        <v>23</v>
      </c>
      <c r="E422">
        <v>2</v>
      </c>
      <c r="F422">
        <v>3877.3</v>
      </c>
      <c r="G422" t="s">
        <v>16</v>
      </c>
      <c r="H422" t="s">
        <v>12</v>
      </c>
      <c r="I422" t="s">
        <v>23</v>
      </c>
      <c r="N422" t="s">
        <v>450</v>
      </c>
      <c r="O422">
        <v>1991</v>
      </c>
      <c r="P422" t="str">
        <f t="shared" si="18"/>
        <v>Jul</v>
      </c>
      <c r="Q422">
        <v>25</v>
      </c>
      <c r="R422">
        <v>1</v>
      </c>
      <c r="S422" s="18">
        <v>3875.73</v>
      </c>
      <c r="T422" t="s">
        <v>11</v>
      </c>
      <c r="U422" t="s">
        <v>12</v>
      </c>
      <c r="V422" t="s">
        <v>13</v>
      </c>
      <c r="W422" s="16">
        <f t="shared" si="19"/>
        <v>33444</v>
      </c>
      <c r="X422">
        <f t="shared" si="20"/>
        <v>31</v>
      </c>
    </row>
    <row r="423" spans="1:24" x14ac:dyDescent="0.3">
      <c r="A423" t="s">
        <v>452</v>
      </c>
      <c r="B423">
        <v>2004</v>
      </c>
      <c r="C423" t="s">
        <v>10</v>
      </c>
      <c r="D423">
        <v>13</v>
      </c>
      <c r="E423">
        <v>0</v>
      </c>
      <c r="F423">
        <v>3889.2</v>
      </c>
      <c r="G423" t="s">
        <v>11</v>
      </c>
      <c r="H423" t="s">
        <v>11</v>
      </c>
      <c r="I423" t="s">
        <v>23</v>
      </c>
      <c r="N423" t="s">
        <v>451</v>
      </c>
      <c r="O423">
        <v>1996</v>
      </c>
      <c r="P423" t="str">
        <f t="shared" si="18"/>
        <v>Oct</v>
      </c>
      <c r="Q423">
        <v>23</v>
      </c>
      <c r="R423">
        <v>2</v>
      </c>
      <c r="S423" s="18">
        <v>3877.3</v>
      </c>
      <c r="T423" t="s">
        <v>16</v>
      </c>
      <c r="U423" t="s">
        <v>12</v>
      </c>
      <c r="V423" t="s">
        <v>23</v>
      </c>
      <c r="W423" s="16">
        <f t="shared" si="19"/>
        <v>35361</v>
      </c>
      <c r="X423">
        <f t="shared" si="20"/>
        <v>26</v>
      </c>
    </row>
    <row r="424" spans="1:24" x14ac:dyDescent="0.3">
      <c r="A424" t="s">
        <v>453</v>
      </c>
      <c r="B424">
        <v>1993</v>
      </c>
      <c r="C424" t="s">
        <v>20</v>
      </c>
      <c r="D424">
        <v>14</v>
      </c>
      <c r="E424">
        <v>0</v>
      </c>
      <c r="F424">
        <v>3898.35</v>
      </c>
      <c r="G424" t="s">
        <v>11</v>
      </c>
      <c r="H424" t="s">
        <v>11</v>
      </c>
      <c r="I424" t="s">
        <v>23</v>
      </c>
      <c r="N424" t="s">
        <v>452</v>
      </c>
      <c r="O424">
        <v>2004</v>
      </c>
      <c r="P424" t="str">
        <f t="shared" si="18"/>
        <v>Jul</v>
      </c>
      <c r="Q424">
        <v>13</v>
      </c>
      <c r="R424">
        <v>0</v>
      </c>
      <c r="S424" s="18">
        <v>3889.2</v>
      </c>
      <c r="T424" t="s">
        <v>11</v>
      </c>
      <c r="U424" t="s">
        <v>11</v>
      </c>
      <c r="V424" t="s">
        <v>23</v>
      </c>
      <c r="W424" s="16">
        <f t="shared" si="19"/>
        <v>38181</v>
      </c>
      <c r="X424">
        <f t="shared" si="20"/>
        <v>18</v>
      </c>
    </row>
    <row r="425" spans="1:24" x14ac:dyDescent="0.3">
      <c r="A425" t="s">
        <v>454</v>
      </c>
      <c r="B425">
        <v>1981</v>
      </c>
      <c r="C425" t="s">
        <v>35</v>
      </c>
      <c r="D425">
        <v>27</v>
      </c>
      <c r="E425">
        <v>1</v>
      </c>
      <c r="F425">
        <v>3902.07</v>
      </c>
      <c r="G425" t="s">
        <v>11</v>
      </c>
      <c r="H425" t="s">
        <v>11</v>
      </c>
      <c r="I425" t="s">
        <v>13</v>
      </c>
      <c r="N425" t="s">
        <v>453</v>
      </c>
      <c r="O425">
        <v>1993</v>
      </c>
      <c r="P425" t="str">
        <f t="shared" si="18"/>
        <v>Sep</v>
      </c>
      <c r="Q425">
        <v>14</v>
      </c>
      <c r="R425">
        <v>0</v>
      </c>
      <c r="S425" s="18">
        <v>3898.35</v>
      </c>
      <c r="T425" t="s">
        <v>11</v>
      </c>
      <c r="U425" t="s">
        <v>11</v>
      </c>
      <c r="V425" t="s">
        <v>23</v>
      </c>
      <c r="W425" s="16">
        <f t="shared" si="19"/>
        <v>34226</v>
      </c>
      <c r="X425">
        <f t="shared" si="20"/>
        <v>29</v>
      </c>
    </row>
    <row r="426" spans="1:24" x14ac:dyDescent="0.3">
      <c r="A426" t="s">
        <v>455</v>
      </c>
      <c r="B426">
        <v>1997</v>
      </c>
      <c r="C426" t="s">
        <v>15</v>
      </c>
      <c r="D426">
        <v>24</v>
      </c>
      <c r="E426">
        <v>3</v>
      </c>
      <c r="F426">
        <v>3906.13</v>
      </c>
      <c r="G426" t="s">
        <v>12</v>
      </c>
      <c r="H426" t="s">
        <v>12</v>
      </c>
      <c r="I426" t="s">
        <v>42</v>
      </c>
      <c r="N426" t="s">
        <v>454</v>
      </c>
      <c r="O426">
        <v>1981</v>
      </c>
      <c r="P426" t="str">
        <f t="shared" si="18"/>
        <v>Aug</v>
      </c>
      <c r="Q426">
        <v>27</v>
      </c>
      <c r="R426">
        <v>1</v>
      </c>
      <c r="S426" s="18">
        <v>3902.07</v>
      </c>
      <c r="T426" t="s">
        <v>11</v>
      </c>
      <c r="U426" t="s">
        <v>11</v>
      </c>
      <c r="V426" t="s">
        <v>13</v>
      </c>
      <c r="W426" s="16">
        <f t="shared" si="19"/>
        <v>29825</v>
      </c>
      <c r="X426">
        <f t="shared" si="20"/>
        <v>41</v>
      </c>
    </row>
    <row r="427" spans="1:24" x14ac:dyDescent="0.3">
      <c r="A427" t="s">
        <v>456</v>
      </c>
      <c r="B427">
        <v>1985</v>
      </c>
      <c r="C427" t="s">
        <v>10</v>
      </c>
      <c r="D427">
        <v>5</v>
      </c>
      <c r="E427">
        <v>3</v>
      </c>
      <c r="F427">
        <v>3910.44</v>
      </c>
      <c r="G427" t="s">
        <v>11</v>
      </c>
      <c r="H427" t="s">
        <v>11</v>
      </c>
      <c r="I427" t="s">
        <v>13</v>
      </c>
      <c r="N427" t="s">
        <v>455</v>
      </c>
      <c r="O427">
        <v>1997</v>
      </c>
      <c r="P427" t="str">
        <f t="shared" si="18"/>
        <v>Nov</v>
      </c>
      <c r="Q427">
        <v>24</v>
      </c>
      <c r="R427">
        <v>3</v>
      </c>
      <c r="S427" s="18">
        <v>3906.13</v>
      </c>
      <c r="T427" t="s">
        <v>12</v>
      </c>
      <c r="U427" t="s">
        <v>12</v>
      </c>
      <c r="V427" t="s">
        <v>42</v>
      </c>
      <c r="W427" s="16">
        <f t="shared" si="19"/>
        <v>35758</v>
      </c>
      <c r="X427">
        <f t="shared" si="20"/>
        <v>25</v>
      </c>
    </row>
    <row r="428" spans="1:24" x14ac:dyDescent="0.3">
      <c r="A428" t="s">
        <v>457</v>
      </c>
      <c r="B428">
        <v>2000</v>
      </c>
      <c r="C428" t="s">
        <v>10</v>
      </c>
      <c r="D428">
        <v>10</v>
      </c>
      <c r="E428">
        <v>2</v>
      </c>
      <c r="F428">
        <v>3925.76</v>
      </c>
      <c r="G428" t="s">
        <v>11</v>
      </c>
      <c r="H428" t="s">
        <v>11</v>
      </c>
      <c r="I428" t="s">
        <v>247</v>
      </c>
      <c r="N428" t="s">
        <v>456</v>
      </c>
      <c r="O428">
        <v>1985</v>
      </c>
      <c r="P428" t="str">
        <f t="shared" si="18"/>
        <v>Jul</v>
      </c>
      <c r="Q428">
        <v>5</v>
      </c>
      <c r="R428">
        <v>3</v>
      </c>
      <c r="S428" s="18">
        <v>3910.44</v>
      </c>
      <c r="T428" t="s">
        <v>11</v>
      </c>
      <c r="U428" t="s">
        <v>11</v>
      </c>
      <c r="V428" t="s">
        <v>13</v>
      </c>
      <c r="W428" s="16">
        <f t="shared" si="19"/>
        <v>31233</v>
      </c>
      <c r="X428">
        <f t="shared" si="20"/>
        <v>37</v>
      </c>
    </row>
    <row r="429" spans="1:24" x14ac:dyDescent="0.3">
      <c r="A429" t="s">
        <v>458</v>
      </c>
      <c r="B429">
        <v>2002</v>
      </c>
      <c r="C429" t="s">
        <v>18</v>
      </c>
      <c r="D429">
        <v>15</v>
      </c>
      <c r="E429">
        <v>0</v>
      </c>
      <c r="F429">
        <v>3931.51</v>
      </c>
      <c r="G429" t="s">
        <v>11</v>
      </c>
      <c r="H429" t="s">
        <v>12</v>
      </c>
      <c r="I429" t="s">
        <v>42</v>
      </c>
      <c r="N429" t="s">
        <v>457</v>
      </c>
      <c r="O429">
        <v>2000</v>
      </c>
      <c r="P429" t="str">
        <f t="shared" si="18"/>
        <v>Jul</v>
      </c>
      <c r="Q429">
        <v>10</v>
      </c>
      <c r="R429">
        <v>2</v>
      </c>
      <c r="S429" s="18">
        <v>3925.76</v>
      </c>
      <c r="T429" t="s">
        <v>11</v>
      </c>
      <c r="U429" t="s">
        <v>11</v>
      </c>
      <c r="V429" t="s">
        <v>247</v>
      </c>
      <c r="W429" s="16">
        <f t="shared" si="19"/>
        <v>36717</v>
      </c>
      <c r="X429">
        <f t="shared" si="20"/>
        <v>22</v>
      </c>
    </row>
    <row r="430" spans="1:24" x14ac:dyDescent="0.3">
      <c r="A430" t="s">
        <v>459</v>
      </c>
      <c r="B430">
        <v>1988</v>
      </c>
      <c r="C430" t="s">
        <v>37</v>
      </c>
      <c r="D430">
        <v>24</v>
      </c>
      <c r="E430">
        <v>0</v>
      </c>
      <c r="F430">
        <v>3935.18</v>
      </c>
      <c r="G430" t="s">
        <v>12</v>
      </c>
      <c r="H430" t="s">
        <v>16</v>
      </c>
      <c r="I430" t="s">
        <v>13</v>
      </c>
      <c r="N430" t="s">
        <v>458</v>
      </c>
      <c r="O430">
        <v>2002</v>
      </c>
      <c r="P430" t="str">
        <f t="shared" si="18"/>
        <v>Jun</v>
      </c>
      <c r="Q430">
        <v>15</v>
      </c>
      <c r="R430">
        <v>0</v>
      </c>
      <c r="S430" s="18">
        <v>3931.51</v>
      </c>
      <c r="T430" t="s">
        <v>11</v>
      </c>
      <c r="U430" t="s">
        <v>12</v>
      </c>
      <c r="V430" t="s">
        <v>42</v>
      </c>
      <c r="W430" s="16">
        <f t="shared" si="19"/>
        <v>37422</v>
      </c>
      <c r="X430">
        <f t="shared" si="20"/>
        <v>20</v>
      </c>
    </row>
    <row r="431" spans="1:24" x14ac:dyDescent="0.3">
      <c r="A431" t="s">
        <v>460</v>
      </c>
      <c r="B431">
        <v>1993</v>
      </c>
      <c r="C431" t="s">
        <v>20</v>
      </c>
      <c r="D431">
        <v>29</v>
      </c>
      <c r="E431">
        <v>0</v>
      </c>
      <c r="F431">
        <v>3943.6</v>
      </c>
      <c r="G431" t="s">
        <v>11</v>
      </c>
      <c r="H431" t="s">
        <v>12</v>
      </c>
      <c r="I431" t="s">
        <v>247</v>
      </c>
      <c r="N431" t="s">
        <v>459</v>
      </c>
      <c r="O431">
        <v>1988</v>
      </c>
      <c r="P431" t="str">
        <f t="shared" si="18"/>
        <v>Oct</v>
      </c>
      <c r="Q431">
        <v>24</v>
      </c>
      <c r="R431">
        <v>0</v>
      </c>
      <c r="S431" s="18">
        <v>3935.18</v>
      </c>
      <c r="T431" t="s">
        <v>12</v>
      </c>
      <c r="U431" t="s">
        <v>16</v>
      </c>
      <c r="V431" t="s">
        <v>13</v>
      </c>
      <c r="W431" s="16">
        <f t="shared" si="19"/>
        <v>32440</v>
      </c>
      <c r="X431">
        <f t="shared" si="20"/>
        <v>34</v>
      </c>
    </row>
    <row r="432" spans="1:24" x14ac:dyDescent="0.3">
      <c r="A432" t="s">
        <v>461</v>
      </c>
      <c r="B432">
        <v>1993</v>
      </c>
      <c r="C432" t="s">
        <v>15</v>
      </c>
      <c r="D432">
        <v>11</v>
      </c>
      <c r="E432">
        <v>1</v>
      </c>
      <c r="F432">
        <v>3947.41</v>
      </c>
      <c r="G432" t="s">
        <v>11</v>
      </c>
      <c r="H432" t="s">
        <v>11</v>
      </c>
      <c r="I432" t="s">
        <v>13</v>
      </c>
      <c r="N432" t="s">
        <v>460</v>
      </c>
      <c r="O432">
        <v>1993</v>
      </c>
      <c r="P432" t="str">
        <f t="shared" si="18"/>
        <v>Sep</v>
      </c>
      <c r="Q432">
        <v>29</v>
      </c>
      <c r="R432">
        <v>0</v>
      </c>
      <c r="S432" s="18">
        <v>3943.6</v>
      </c>
      <c r="T432" t="s">
        <v>11</v>
      </c>
      <c r="U432" t="s">
        <v>12</v>
      </c>
      <c r="V432" t="s">
        <v>247</v>
      </c>
      <c r="W432" s="16">
        <f t="shared" si="19"/>
        <v>34241</v>
      </c>
      <c r="X432">
        <f t="shared" si="20"/>
        <v>29</v>
      </c>
    </row>
    <row r="433" spans="1:24" x14ac:dyDescent="0.3">
      <c r="A433" t="s">
        <v>462</v>
      </c>
      <c r="B433">
        <v>1999</v>
      </c>
      <c r="C433" t="s">
        <v>10</v>
      </c>
      <c r="D433">
        <v>10</v>
      </c>
      <c r="E433">
        <v>0</v>
      </c>
      <c r="F433">
        <v>3955.98</v>
      </c>
      <c r="G433" t="s">
        <v>11</v>
      </c>
      <c r="H433" t="s">
        <v>12</v>
      </c>
      <c r="I433" t="s">
        <v>300</v>
      </c>
      <c r="N433" t="s">
        <v>461</v>
      </c>
      <c r="O433">
        <v>1993</v>
      </c>
      <c r="P433" t="str">
        <f t="shared" si="18"/>
        <v>Nov</v>
      </c>
      <c r="Q433">
        <v>11</v>
      </c>
      <c r="R433">
        <v>1</v>
      </c>
      <c r="S433" s="18">
        <v>3947.41</v>
      </c>
      <c r="T433" t="s">
        <v>11</v>
      </c>
      <c r="U433" t="s">
        <v>11</v>
      </c>
      <c r="V433" t="s">
        <v>13</v>
      </c>
      <c r="W433" s="16">
        <f t="shared" si="19"/>
        <v>34284</v>
      </c>
      <c r="X433">
        <f t="shared" si="20"/>
        <v>29</v>
      </c>
    </row>
    <row r="434" spans="1:24" x14ac:dyDescent="0.3">
      <c r="A434" t="s">
        <v>463</v>
      </c>
      <c r="B434">
        <v>1995</v>
      </c>
      <c r="C434" t="s">
        <v>10</v>
      </c>
      <c r="D434">
        <v>11</v>
      </c>
      <c r="E434">
        <v>1</v>
      </c>
      <c r="F434">
        <v>3956.07</v>
      </c>
      <c r="G434" t="s">
        <v>11</v>
      </c>
      <c r="H434" t="s">
        <v>11</v>
      </c>
      <c r="I434" t="s">
        <v>23</v>
      </c>
      <c r="N434" t="s">
        <v>462</v>
      </c>
      <c r="O434">
        <v>1999</v>
      </c>
      <c r="P434" t="str">
        <f t="shared" si="18"/>
        <v>Jul</v>
      </c>
      <c r="Q434">
        <v>10</v>
      </c>
      <c r="R434">
        <v>0</v>
      </c>
      <c r="S434" s="18">
        <v>3955.98</v>
      </c>
      <c r="T434" t="s">
        <v>11</v>
      </c>
      <c r="U434" t="s">
        <v>12</v>
      </c>
      <c r="V434" t="s">
        <v>300</v>
      </c>
      <c r="W434" s="16">
        <f t="shared" si="19"/>
        <v>36351</v>
      </c>
      <c r="X434">
        <f t="shared" si="20"/>
        <v>23</v>
      </c>
    </row>
    <row r="435" spans="1:24" x14ac:dyDescent="0.3">
      <c r="A435" t="s">
        <v>464</v>
      </c>
      <c r="B435">
        <v>1990</v>
      </c>
      <c r="C435" t="s">
        <v>10</v>
      </c>
      <c r="D435">
        <v>29</v>
      </c>
      <c r="E435">
        <v>0</v>
      </c>
      <c r="F435">
        <v>3972.92</v>
      </c>
      <c r="G435" t="s">
        <v>11</v>
      </c>
      <c r="H435" t="s">
        <v>12</v>
      </c>
      <c r="I435" t="s">
        <v>13</v>
      </c>
      <c r="N435" t="s">
        <v>463</v>
      </c>
      <c r="O435">
        <v>1995</v>
      </c>
      <c r="P435" t="str">
        <f t="shared" si="18"/>
        <v>Jul</v>
      </c>
      <c r="Q435">
        <v>11</v>
      </c>
      <c r="R435">
        <v>1</v>
      </c>
      <c r="S435" s="18">
        <v>3956.07</v>
      </c>
      <c r="T435" t="s">
        <v>11</v>
      </c>
      <c r="U435" t="s">
        <v>11</v>
      </c>
      <c r="V435" t="s">
        <v>23</v>
      </c>
      <c r="W435" s="16">
        <f t="shared" si="19"/>
        <v>34891</v>
      </c>
      <c r="X435">
        <f t="shared" si="20"/>
        <v>27</v>
      </c>
    </row>
    <row r="436" spans="1:24" x14ac:dyDescent="0.3">
      <c r="A436" t="s">
        <v>465</v>
      </c>
      <c r="B436">
        <v>1996</v>
      </c>
      <c r="C436" t="s">
        <v>35</v>
      </c>
      <c r="D436">
        <v>17</v>
      </c>
      <c r="E436">
        <v>2</v>
      </c>
      <c r="F436">
        <v>3981.98</v>
      </c>
      <c r="G436" t="s">
        <v>11</v>
      </c>
      <c r="H436" t="s">
        <v>11</v>
      </c>
      <c r="I436" t="s">
        <v>13</v>
      </c>
      <c r="N436" t="s">
        <v>464</v>
      </c>
      <c r="O436">
        <v>1990</v>
      </c>
      <c r="P436" t="str">
        <f t="shared" si="18"/>
        <v>Jul</v>
      </c>
      <c r="Q436">
        <v>29</v>
      </c>
      <c r="R436">
        <v>0</v>
      </c>
      <c r="S436" s="18">
        <v>3972.92</v>
      </c>
      <c r="T436" t="s">
        <v>11</v>
      </c>
      <c r="U436" t="s">
        <v>12</v>
      </c>
      <c r="V436" t="s">
        <v>13</v>
      </c>
      <c r="W436" s="16">
        <f t="shared" si="19"/>
        <v>33083</v>
      </c>
      <c r="X436">
        <f t="shared" si="20"/>
        <v>32</v>
      </c>
    </row>
    <row r="437" spans="1:24" x14ac:dyDescent="0.3">
      <c r="A437" t="s">
        <v>466</v>
      </c>
      <c r="B437">
        <v>1996</v>
      </c>
      <c r="C437" t="s">
        <v>20</v>
      </c>
      <c r="D437">
        <v>8</v>
      </c>
      <c r="E437">
        <v>2</v>
      </c>
      <c r="F437">
        <v>3987.93</v>
      </c>
      <c r="G437" t="s">
        <v>11</v>
      </c>
      <c r="H437" t="s">
        <v>11</v>
      </c>
      <c r="I437" t="s">
        <v>42</v>
      </c>
      <c r="N437" t="s">
        <v>465</v>
      </c>
      <c r="O437">
        <v>1996</v>
      </c>
      <c r="P437" t="str">
        <f t="shared" si="18"/>
        <v>Aug</v>
      </c>
      <c r="Q437">
        <v>17</v>
      </c>
      <c r="R437">
        <v>2</v>
      </c>
      <c r="S437" s="18">
        <v>3981.98</v>
      </c>
      <c r="T437" t="s">
        <v>11</v>
      </c>
      <c r="U437" t="s">
        <v>11</v>
      </c>
      <c r="V437" t="s">
        <v>13</v>
      </c>
      <c r="W437" s="16">
        <f t="shared" si="19"/>
        <v>35294</v>
      </c>
      <c r="X437">
        <f t="shared" si="20"/>
        <v>26</v>
      </c>
    </row>
    <row r="438" spans="1:24" x14ac:dyDescent="0.3">
      <c r="A438" t="s">
        <v>467</v>
      </c>
      <c r="B438">
        <v>1990</v>
      </c>
      <c r="C438" t="s">
        <v>15</v>
      </c>
      <c r="D438">
        <v>22</v>
      </c>
      <c r="E438">
        <v>0</v>
      </c>
      <c r="F438">
        <v>3989.84</v>
      </c>
      <c r="G438" t="s">
        <v>11</v>
      </c>
      <c r="H438" t="s">
        <v>11</v>
      </c>
      <c r="I438" t="s">
        <v>42</v>
      </c>
      <c r="N438" t="s">
        <v>466</v>
      </c>
      <c r="O438">
        <v>1996</v>
      </c>
      <c r="P438" t="str">
        <f t="shared" si="18"/>
        <v>Sep</v>
      </c>
      <c r="Q438">
        <v>8</v>
      </c>
      <c r="R438">
        <v>2</v>
      </c>
      <c r="S438" s="18">
        <v>3987.93</v>
      </c>
      <c r="T438" t="s">
        <v>11</v>
      </c>
      <c r="U438" t="s">
        <v>11</v>
      </c>
      <c r="V438" t="s">
        <v>42</v>
      </c>
      <c r="W438" s="16">
        <f t="shared" si="19"/>
        <v>35316</v>
      </c>
      <c r="X438">
        <f t="shared" si="20"/>
        <v>26</v>
      </c>
    </row>
    <row r="439" spans="1:24" x14ac:dyDescent="0.3">
      <c r="A439" t="s">
        <v>468</v>
      </c>
      <c r="B439">
        <v>1990</v>
      </c>
      <c r="C439" t="s">
        <v>15</v>
      </c>
      <c r="D439">
        <v>1</v>
      </c>
      <c r="E439">
        <v>0</v>
      </c>
      <c r="F439">
        <v>3994.18</v>
      </c>
      <c r="G439" t="s">
        <v>11</v>
      </c>
      <c r="H439" t="s">
        <v>11</v>
      </c>
      <c r="I439" t="s">
        <v>13</v>
      </c>
      <c r="N439" t="s">
        <v>467</v>
      </c>
      <c r="O439">
        <v>1990</v>
      </c>
      <c r="P439" t="str">
        <f t="shared" si="18"/>
        <v>Nov</v>
      </c>
      <c r="Q439">
        <v>22</v>
      </c>
      <c r="R439">
        <v>0</v>
      </c>
      <c r="S439" s="18">
        <v>3989.84</v>
      </c>
      <c r="T439" t="s">
        <v>11</v>
      </c>
      <c r="U439" t="s">
        <v>11</v>
      </c>
      <c r="V439" t="s">
        <v>42</v>
      </c>
      <c r="W439" s="16">
        <f t="shared" si="19"/>
        <v>33199</v>
      </c>
      <c r="X439">
        <f t="shared" si="20"/>
        <v>32</v>
      </c>
    </row>
    <row r="440" spans="1:24" x14ac:dyDescent="0.3">
      <c r="A440" t="s">
        <v>469</v>
      </c>
      <c r="B440">
        <v>1989</v>
      </c>
      <c r="C440" t="s">
        <v>10</v>
      </c>
      <c r="D440">
        <v>10</v>
      </c>
      <c r="E440">
        <v>3</v>
      </c>
      <c r="F440">
        <v>4002.36</v>
      </c>
      <c r="G440" t="s">
        <v>11</v>
      </c>
      <c r="H440" t="s">
        <v>16</v>
      </c>
      <c r="I440" t="s">
        <v>13</v>
      </c>
      <c r="N440" t="s">
        <v>468</v>
      </c>
      <c r="O440">
        <v>1990</v>
      </c>
      <c r="P440" t="str">
        <f t="shared" si="18"/>
        <v>Nov</v>
      </c>
      <c r="Q440">
        <v>1</v>
      </c>
      <c r="R440">
        <v>0</v>
      </c>
      <c r="S440" s="18">
        <v>3994.18</v>
      </c>
      <c r="T440" t="s">
        <v>11</v>
      </c>
      <c r="U440" t="s">
        <v>11</v>
      </c>
      <c r="V440" t="s">
        <v>13</v>
      </c>
      <c r="W440" s="16">
        <f t="shared" si="19"/>
        <v>33178</v>
      </c>
      <c r="X440">
        <f t="shared" si="20"/>
        <v>32</v>
      </c>
    </row>
    <row r="441" spans="1:24" x14ac:dyDescent="0.3">
      <c r="A441" t="s">
        <v>470</v>
      </c>
      <c r="B441">
        <v>2000</v>
      </c>
      <c r="C441" t="s">
        <v>20</v>
      </c>
      <c r="D441">
        <v>13</v>
      </c>
      <c r="E441">
        <v>3</v>
      </c>
      <c r="F441">
        <v>4005.42</v>
      </c>
      <c r="G441" t="s">
        <v>11</v>
      </c>
      <c r="H441" t="s">
        <v>16</v>
      </c>
      <c r="I441" t="s">
        <v>164</v>
      </c>
      <c r="N441" t="s">
        <v>469</v>
      </c>
      <c r="O441">
        <v>1989</v>
      </c>
      <c r="P441" t="str">
        <f t="shared" si="18"/>
        <v>Jul</v>
      </c>
      <c r="Q441">
        <v>10</v>
      </c>
      <c r="R441">
        <v>3</v>
      </c>
      <c r="S441" s="18">
        <v>4002.36</v>
      </c>
      <c r="T441" t="s">
        <v>11</v>
      </c>
      <c r="U441" t="s">
        <v>16</v>
      </c>
      <c r="V441" t="s">
        <v>13</v>
      </c>
      <c r="W441" s="16">
        <f t="shared" si="19"/>
        <v>32699</v>
      </c>
      <c r="X441">
        <f t="shared" si="20"/>
        <v>33</v>
      </c>
    </row>
    <row r="442" spans="1:24" x14ac:dyDescent="0.3">
      <c r="A442" t="s">
        <v>471</v>
      </c>
      <c r="B442">
        <v>1992</v>
      </c>
      <c r="C442" t="s">
        <v>37</v>
      </c>
      <c r="D442">
        <v>11</v>
      </c>
      <c r="E442">
        <v>1</v>
      </c>
      <c r="F442">
        <v>4032.24</v>
      </c>
      <c r="G442" t="s">
        <v>12</v>
      </c>
      <c r="H442" t="s">
        <v>12</v>
      </c>
      <c r="I442" t="s">
        <v>23</v>
      </c>
      <c r="N442" t="s">
        <v>470</v>
      </c>
      <c r="O442">
        <v>2000</v>
      </c>
      <c r="P442" t="str">
        <f t="shared" si="18"/>
        <v>Sep</v>
      </c>
      <c r="Q442">
        <v>13</v>
      </c>
      <c r="R442">
        <v>3</v>
      </c>
      <c r="S442" s="18">
        <v>4005.42</v>
      </c>
      <c r="T442" t="s">
        <v>11</v>
      </c>
      <c r="U442" t="s">
        <v>16</v>
      </c>
      <c r="V442" t="s">
        <v>164</v>
      </c>
      <c r="W442" s="16">
        <f t="shared" si="19"/>
        <v>36782</v>
      </c>
      <c r="X442">
        <f t="shared" si="20"/>
        <v>22</v>
      </c>
    </row>
    <row r="443" spans="1:24" x14ac:dyDescent="0.3">
      <c r="A443" t="s">
        <v>472</v>
      </c>
      <c r="B443">
        <v>1984</v>
      </c>
      <c r="C443" t="s">
        <v>10</v>
      </c>
      <c r="D443">
        <v>7</v>
      </c>
      <c r="E443">
        <v>3</v>
      </c>
      <c r="F443">
        <v>4038.41</v>
      </c>
      <c r="G443" t="s">
        <v>11</v>
      </c>
      <c r="H443" t="s">
        <v>16</v>
      </c>
      <c r="I443" t="s">
        <v>13</v>
      </c>
      <c r="N443" t="s">
        <v>471</v>
      </c>
      <c r="O443">
        <v>1992</v>
      </c>
      <c r="P443" t="str">
        <f t="shared" si="18"/>
        <v>Oct</v>
      </c>
      <c r="Q443">
        <v>11</v>
      </c>
      <c r="R443">
        <v>1</v>
      </c>
      <c r="S443" s="18">
        <v>4032.24</v>
      </c>
      <c r="T443" t="s">
        <v>12</v>
      </c>
      <c r="U443" t="s">
        <v>12</v>
      </c>
      <c r="V443" t="s">
        <v>23</v>
      </c>
      <c r="W443" s="16">
        <f t="shared" si="19"/>
        <v>33888</v>
      </c>
      <c r="X443">
        <f t="shared" si="20"/>
        <v>30</v>
      </c>
    </row>
    <row r="444" spans="1:24" x14ac:dyDescent="0.3">
      <c r="A444" t="s">
        <v>473</v>
      </c>
      <c r="B444">
        <v>1983</v>
      </c>
      <c r="C444" t="s">
        <v>15</v>
      </c>
      <c r="D444">
        <v>10</v>
      </c>
      <c r="E444">
        <v>3</v>
      </c>
      <c r="F444">
        <v>4039.9</v>
      </c>
      <c r="G444" t="s">
        <v>11</v>
      </c>
      <c r="H444" t="s">
        <v>16</v>
      </c>
      <c r="I444" t="s">
        <v>13</v>
      </c>
      <c r="N444" t="s">
        <v>472</v>
      </c>
      <c r="O444">
        <v>1984</v>
      </c>
      <c r="P444" t="str">
        <f t="shared" si="18"/>
        <v>Jul</v>
      </c>
      <c r="Q444">
        <v>7</v>
      </c>
      <c r="R444">
        <v>3</v>
      </c>
      <c r="S444" s="18">
        <v>4038.41</v>
      </c>
      <c r="T444" t="s">
        <v>11</v>
      </c>
      <c r="U444" t="s">
        <v>16</v>
      </c>
      <c r="V444" t="s">
        <v>13</v>
      </c>
      <c r="W444" s="16">
        <f t="shared" si="19"/>
        <v>30870</v>
      </c>
      <c r="X444">
        <f t="shared" si="20"/>
        <v>38</v>
      </c>
    </row>
    <row r="445" spans="1:24" x14ac:dyDescent="0.3">
      <c r="A445" t="s">
        <v>474</v>
      </c>
      <c r="B445">
        <v>1993</v>
      </c>
      <c r="C445" t="s">
        <v>30</v>
      </c>
      <c r="D445">
        <v>26</v>
      </c>
      <c r="E445">
        <v>1</v>
      </c>
      <c r="F445">
        <v>4040.56</v>
      </c>
      <c r="G445" t="s">
        <v>12</v>
      </c>
      <c r="H445" t="s">
        <v>12</v>
      </c>
      <c r="I445" t="s">
        <v>164</v>
      </c>
      <c r="N445" t="s">
        <v>473</v>
      </c>
      <c r="O445">
        <v>1983</v>
      </c>
      <c r="P445" t="str">
        <f t="shared" si="18"/>
        <v>Nov</v>
      </c>
      <c r="Q445">
        <v>10</v>
      </c>
      <c r="R445">
        <v>3</v>
      </c>
      <c r="S445" s="18">
        <v>4039.9</v>
      </c>
      <c r="T445" t="s">
        <v>11</v>
      </c>
      <c r="U445" t="s">
        <v>16</v>
      </c>
      <c r="V445" t="s">
        <v>13</v>
      </c>
      <c r="W445" s="16">
        <f t="shared" si="19"/>
        <v>30630</v>
      </c>
      <c r="X445">
        <f t="shared" si="20"/>
        <v>39</v>
      </c>
    </row>
    <row r="446" spans="1:24" x14ac:dyDescent="0.3">
      <c r="A446" t="s">
        <v>475</v>
      </c>
      <c r="B446">
        <v>1988</v>
      </c>
      <c r="C446" t="s">
        <v>15</v>
      </c>
      <c r="D446">
        <v>30</v>
      </c>
      <c r="E446">
        <v>3</v>
      </c>
      <c r="F446">
        <v>4047.94</v>
      </c>
      <c r="G446" t="s">
        <v>11</v>
      </c>
      <c r="H446" t="s">
        <v>16</v>
      </c>
      <c r="I446" t="s">
        <v>13</v>
      </c>
      <c r="N446" t="s">
        <v>474</v>
      </c>
      <c r="O446">
        <v>1993</v>
      </c>
      <c r="P446" t="str">
        <f t="shared" si="18"/>
        <v>Dec</v>
      </c>
      <c r="Q446">
        <v>26</v>
      </c>
      <c r="R446">
        <v>1</v>
      </c>
      <c r="S446" s="18">
        <v>4040.56</v>
      </c>
      <c r="T446" t="s">
        <v>12</v>
      </c>
      <c r="U446" t="s">
        <v>12</v>
      </c>
      <c r="V446" t="s">
        <v>164</v>
      </c>
      <c r="W446" s="16">
        <f t="shared" si="19"/>
        <v>34329</v>
      </c>
      <c r="X446">
        <f t="shared" si="20"/>
        <v>29</v>
      </c>
    </row>
    <row r="447" spans="1:24" x14ac:dyDescent="0.3">
      <c r="A447" t="s">
        <v>476</v>
      </c>
      <c r="B447">
        <v>1993</v>
      </c>
      <c r="C447" t="s">
        <v>35</v>
      </c>
      <c r="D447">
        <v>13</v>
      </c>
      <c r="E447">
        <v>2</v>
      </c>
      <c r="F447">
        <v>4058.12</v>
      </c>
      <c r="G447" t="s">
        <v>11</v>
      </c>
      <c r="H447" t="s">
        <v>16</v>
      </c>
      <c r="I447" t="s">
        <v>13</v>
      </c>
      <c r="N447" t="s">
        <v>475</v>
      </c>
      <c r="O447">
        <v>1988</v>
      </c>
      <c r="P447" t="str">
        <f t="shared" si="18"/>
        <v>Nov</v>
      </c>
      <c r="Q447">
        <v>30</v>
      </c>
      <c r="R447">
        <v>3</v>
      </c>
      <c r="S447" s="18">
        <v>4047.94</v>
      </c>
      <c r="T447" t="s">
        <v>11</v>
      </c>
      <c r="U447" t="s">
        <v>16</v>
      </c>
      <c r="V447" t="s">
        <v>13</v>
      </c>
      <c r="W447" s="16">
        <f t="shared" si="19"/>
        <v>32477</v>
      </c>
      <c r="X447">
        <f t="shared" si="20"/>
        <v>34</v>
      </c>
    </row>
    <row r="448" spans="1:24" x14ac:dyDescent="0.3">
      <c r="A448" t="s">
        <v>477</v>
      </c>
      <c r="B448">
        <v>1995</v>
      </c>
      <c r="C448" t="s">
        <v>20</v>
      </c>
      <c r="D448">
        <v>14</v>
      </c>
      <c r="E448">
        <v>2</v>
      </c>
      <c r="F448">
        <v>4058.71</v>
      </c>
      <c r="G448" t="s">
        <v>12</v>
      </c>
      <c r="H448" t="s">
        <v>12</v>
      </c>
      <c r="I448" t="s">
        <v>23</v>
      </c>
      <c r="N448" t="s">
        <v>476</v>
      </c>
      <c r="O448">
        <v>1993</v>
      </c>
      <c r="P448" t="str">
        <f t="shared" si="18"/>
        <v>Aug</v>
      </c>
      <c r="Q448">
        <v>13</v>
      </c>
      <c r="R448">
        <v>2</v>
      </c>
      <c r="S448" s="18">
        <v>4058.12</v>
      </c>
      <c r="T448" t="s">
        <v>11</v>
      </c>
      <c r="U448" t="s">
        <v>16</v>
      </c>
      <c r="V448" t="s">
        <v>13</v>
      </c>
      <c r="W448" s="16">
        <f t="shared" si="19"/>
        <v>34194</v>
      </c>
      <c r="X448">
        <f t="shared" si="20"/>
        <v>29</v>
      </c>
    </row>
    <row r="449" spans="1:24" x14ac:dyDescent="0.3">
      <c r="A449" t="s">
        <v>478</v>
      </c>
      <c r="B449">
        <v>1983</v>
      </c>
      <c r="C449" t="s">
        <v>20</v>
      </c>
      <c r="D449">
        <v>16</v>
      </c>
      <c r="E449">
        <v>3</v>
      </c>
      <c r="F449">
        <v>4070.42</v>
      </c>
      <c r="G449" t="s">
        <v>11</v>
      </c>
      <c r="H449" t="s">
        <v>16</v>
      </c>
      <c r="I449" t="s">
        <v>13</v>
      </c>
      <c r="N449" t="s">
        <v>477</v>
      </c>
      <c r="O449">
        <v>1995</v>
      </c>
      <c r="P449" t="str">
        <f t="shared" si="18"/>
        <v>Sep</v>
      </c>
      <c r="Q449">
        <v>14</v>
      </c>
      <c r="R449">
        <v>2</v>
      </c>
      <c r="S449" s="18">
        <v>4058.71</v>
      </c>
      <c r="T449" t="s">
        <v>12</v>
      </c>
      <c r="U449" t="s">
        <v>12</v>
      </c>
      <c r="V449" t="s">
        <v>23</v>
      </c>
      <c r="W449" s="16">
        <f t="shared" si="19"/>
        <v>34956</v>
      </c>
      <c r="X449">
        <f t="shared" si="20"/>
        <v>27</v>
      </c>
    </row>
    <row r="450" spans="1:24" x14ac:dyDescent="0.3">
      <c r="A450" t="s">
        <v>479</v>
      </c>
      <c r="B450">
        <v>2002</v>
      </c>
      <c r="C450" t="s">
        <v>37</v>
      </c>
      <c r="D450">
        <v>18</v>
      </c>
      <c r="E450">
        <v>0</v>
      </c>
      <c r="F450">
        <v>4070.51</v>
      </c>
      <c r="G450" t="s">
        <v>11</v>
      </c>
      <c r="H450" t="s">
        <v>16</v>
      </c>
      <c r="I450" t="s">
        <v>23</v>
      </c>
      <c r="N450" t="s">
        <v>478</v>
      </c>
      <c r="O450">
        <v>1983</v>
      </c>
      <c r="P450" t="str">
        <f t="shared" si="18"/>
        <v>Sep</v>
      </c>
      <c r="Q450">
        <v>16</v>
      </c>
      <c r="R450">
        <v>3</v>
      </c>
      <c r="S450" s="18">
        <v>4070.42</v>
      </c>
      <c r="T450" t="s">
        <v>11</v>
      </c>
      <c r="U450" t="s">
        <v>16</v>
      </c>
      <c r="V450" t="s">
        <v>13</v>
      </c>
      <c r="W450" s="16">
        <f t="shared" si="19"/>
        <v>30575</v>
      </c>
      <c r="X450">
        <f t="shared" si="20"/>
        <v>39</v>
      </c>
    </row>
    <row r="451" spans="1:24" x14ac:dyDescent="0.3">
      <c r="A451" t="s">
        <v>480</v>
      </c>
      <c r="B451">
        <v>1990</v>
      </c>
      <c r="C451" t="s">
        <v>30</v>
      </c>
      <c r="D451">
        <v>1</v>
      </c>
      <c r="E451">
        <v>1</v>
      </c>
      <c r="F451">
        <v>4074.45</v>
      </c>
      <c r="G451" t="s">
        <v>12</v>
      </c>
      <c r="H451" t="s">
        <v>11</v>
      </c>
      <c r="I451" t="s">
        <v>13</v>
      </c>
      <c r="N451" t="s">
        <v>479</v>
      </c>
      <c r="O451">
        <v>2002</v>
      </c>
      <c r="P451" t="str">
        <f t="shared" ref="P451:P514" si="21">IF(C450="?","Sep",C450)</f>
        <v>Oct</v>
      </c>
      <c r="Q451">
        <v>18</v>
      </c>
      <c r="R451">
        <v>0</v>
      </c>
      <c r="S451" s="18">
        <v>4070.51</v>
      </c>
      <c r="T451" t="s">
        <v>11</v>
      </c>
      <c r="U451" t="s">
        <v>16</v>
      </c>
      <c r="V451" t="s">
        <v>23</v>
      </c>
      <c r="W451" s="16">
        <f t="shared" si="19"/>
        <v>37547</v>
      </c>
      <c r="X451">
        <f t="shared" si="20"/>
        <v>20</v>
      </c>
    </row>
    <row r="452" spans="1:24" x14ac:dyDescent="0.3">
      <c r="A452" t="s">
        <v>481</v>
      </c>
      <c r="B452">
        <v>1990</v>
      </c>
      <c r="C452" t="s">
        <v>30</v>
      </c>
      <c r="D452">
        <v>14</v>
      </c>
      <c r="E452">
        <v>1</v>
      </c>
      <c r="F452">
        <v>4076.5</v>
      </c>
      <c r="G452" t="s">
        <v>11</v>
      </c>
      <c r="H452" t="s">
        <v>12</v>
      </c>
      <c r="I452" t="s">
        <v>42</v>
      </c>
      <c r="N452" t="s">
        <v>480</v>
      </c>
      <c r="O452">
        <v>1990</v>
      </c>
      <c r="P452" t="str">
        <f t="shared" si="21"/>
        <v>Dec</v>
      </c>
      <c r="Q452">
        <v>1</v>
      </c>
      <c r="R452">
        <v>1</v>
      </c>
      <c r="S452" s="18">
        <v>4074.45</v>
      </c>
      <c r="T452" t="s">
        <v>12</v>
      </c>
      <c r="U452" t="s">
        <v>11</v>
      </c>
      <c r="V452" t="s">
        <v>13</v>
      </c>
      <c r="W452" s="16">
        <f t="shared" ref="W452:W515" si="22">DATE(O452,MONTH("1-"&amp;P452),Q452)</f>
        <v>33208</v>
      </c>
      <c r="X452">
        <f t="shared" ref="X452:X515" si="23">DATEDIF(W452,"08-06-2023","y")</f>
        <v>32</v>
      </c>
    </row>
    <row r="453" spans="1:24" x14ac:dyDescent="0.3">
      <c r="A453" t="s">
        <v>482</v>
      </c>
      <c r="B453">
        <v>1994</v>
      </c>
      <c r="C453" t="s">
        <v>35</v>
      </c>
      <c r="D453">
        <v>21</v>
      </c>
      <c r="E453">
        <v>1</v>
      </c>
      <c r="F453">
        <v>4133.6400000000003</v>
      </c>
      <c r="G453" t="s">
        <v>11</v>
      </c>
      <c r="H453" t="s">
        <v>12</v>
      </c>
      <c r="I453" t="s">
        <v>23</v>
      </c>
      <c r="N453" t="s">
        <v>481</v>
      </c>
      <c r="O453">
        <v>1990</v>
      </c>
      <c r="P453" t="str">
        <f t="shared" si="21"/>
        <v>Dec</v>
      </c>
      <c r="Q453">
        <v>14</v>
      </c>
      <c r="R453">
        <v>1</v>
      </c>
      <c r="S453" s="18">
        <v>4076.5</v>
      </c>
      <c r="T453" t="s">
        <v>11</v>
      </c>
      <c r="U453" t="s">
        <v>12</v>
      </c>
      <c r="V453" t="s">
        <v>42</v>
      </c>
      <c r="W453" s="16">
        <f t="shared" si="22"/>
        <v>33221</v>
      </c>
      <c r="X453">
        <f t="shared" si="23"/>
        <v>32</v>
      </c>
    </row>
    <row r="454" spans="1:24" x14ac:dyDescent="0.3">
      <c r="A454" t="s">
        <v>483</v>
      </c>
      <c r="B454">
        <v>1991</v>
      </c>
      <c r="C454" t="s">
        <v>35</v>
      </c>
      <c r="D454">
        <v>6</v>
      </c>
      <c r="E454">
        <v>0</v>
      </c>
      <c r="F454">
        <v>4134.08</v>
      </c>
      <c r="G454" t="s">
        <v>11</v>
      </c>
      <c r="H454" t="s">
        <v>16</v>
      </c>
      <c r="I454" t="s">
        <v>23</v>
      </c>
      <c r="N454" t="s">
        <v>482</v>
      </c>
      <c r="O454">
        <v>1994</v>
      </c>
      <c r="P454" t="str">
        <f t="shared" si="21"/>
        <v>Aug</v>
      </c>
      <c r="Q454">
        <v>21</v>
      </c>
      <c r="R454">
        <v>1</v>
      </c>
      <c r="S454" s="18">
        <v>4133.6400000000003</v>
      </c>
      <c r="T454" t="s">
        <v>11</v>
      </c>
      <c r="U454" t="s">
        <v>12</v>
      </c>
      <c r="V454" t="s">
        <v>23</v>
      </c>
      <c r="W454" s="16">
        <f t="shared" si="22"/>
        <v>34567</v>
      </c>
      <c r="X454">
        <f t="shared" si="23"/>
        <v>28</v>
      </c>
    </row>
    <row r="455" spans="1:24" x14ac:dyDescent="0.3">
      <c r="A455" t="s">
        <v>484</v>
      </c>
      <c r="B455">
        <v>1992</v>
      </c>
      <c r="C455" t="s">
        <v>18</v>
      </c>
      <c r="D455">
        <v>18</v>
      </c>
      <c r="E455">
        <v>0</v>
      </c>
      <c r="F455">
        <v>4137.5200000000004</v>
      </c>
      <c r="G455" t="s">
        <v>11</v>
      </c>
      <c r="H455" t="s">
        <v>12</v>
      </c>
      <c r="I455" t="s">
        <v>247</v>
      </c>
      <c r="N455" t="s">
        <v>483</v>
      </c>
      <c r="O455">
        <v>1991</v>
      </c>
      <c r="P455" t="str">
        <f t="shared" si="21"/>
        <v>Aug</v>
      </c>
      <c r="Q455">
        <v>6</v>
      </c>
      <c r="R455">
        <v>0</v>
      </c>
      <c r="S455" s="18">
        <v>4134.08</v>
      </c>
      <c r="T455" t="s">
        <v>11</v>
      </c>
      <c r="U455" t="s">
        <v>16</v>
      </c>
      <c r="V455" t="s">
        <v>23</v>
      </c>
      <c r="W455" s="16">
        <f t="shared" si="22"/>
        <v>33456</v>
      </c>
      <c r="X455">
        <f t="shared" si="23"/>
        <v>31</v>
      </c>
    </row>
    <row r="456" spans="1:24" x14ac:dyDescent="0.3">
      <c r="A456" t="s">
        <v>485</v>
      </c>
      <c r="B456">
        <v>1992</v>
      </c>
      <c r="C456" t="s">
        <v>18</v>
      </c>
      <c r="D456">
        <v>28</v>
      </c>
      <c r="E456">
        <v>1</v>
      </c>
      <c r="F456">
        <v>4149.74</v>
      </c>
      <c r="G456" t="s">
        <v>11</v>
      </c>
      <c r="H456" t="s">
        <v>16</v>
      </c>
      <c r="I456" t="s">
        <v>42</v>
      </c>
      <c r="N456" t="s">
        <v>484</v>
      </c>
      <c r="O456">
        <v>1992</v>
      </c>
      <c r="P456" t="str">
        <f t="shared" si="21"/>
        <v>Jun</v>
      </c>
      <c r="Q456">
        <v>18</v>
      </c>
      <c r="R456">
        <v>0</v>
      </c>
      <c r="S456" s="18">
        <v>4137.5200000000004</v>
      </c>
      <c r="T456" t="s">
        <v>11</v>
      </c>
      <c r="U456" t="s">
        <v>12</v>
      </c>
      <c r="V456" t="s">
        <v>247</v>
      </c>
      <c r="W456" s="16">
        <f t="shared" si="22"/>
        <v>33773</v>
      </c>
      <c r="X456">
        <f t="shared" si="23"/>
        <v>30</v>
      </c>
    </row>
    <row r="457" spans="1:24" x14ac:dyDescent="0.3">
      <c r="A457" t="s">
        <v>486</v>
      </c>
      <c r="B457">
        <v>1992</v>
      </c>
      <c r="C457" t="s">
        <v>35</v>
      </c>
      <c r="D457">
        <v>4</v>
      </c>
      <c r="E457">
        <v>1</v>
      </c>
      <c r="F457">
        <v>4151.03</v>
      </c>
      <c r="G457" t="s">
        <v>11</v>
      </c>
      <c r="H457" t="s">
        <v>11</v>
      </c>
      <c r="I457" t="s">
        <v>13</v>
      </c>
      <c r="N457" t="s">
        <v>485</v>
      </c>
      <c r="O457">
        <v>1992</v>
      </c>
      <c r="P457" t="str">
        <f t="shared" si="21"/>
        <v>Jun</v>
      </c>
      <c r="Q457">
        <v>28</v>
      </c>
      <c r="R457">
        <v>1</v>
      </c>
      <c r="S457" s="18">
        <v>4149.74</v>
      </c>
      <c r="T457" t="s">
        <v>11</v>
      </c>
      <c r="U457" t="s">
        <v>16</v>
      </c>
      <c r="V457" t="s">
        <v>42</v>
      </c>
      <c r="W457" s="16">
        <f t="shared" si="22"/>
        <v>33783</v>
      </c>
      <c r="X457">
        <f t="shared" si="23"/>
        <v>30</v>
      </c>
    </row>
    <row r="458" spans="1:24" x14ac:dyDescent="0.3">
      <c r="A458" t="s">
        <v>487</v>
      </c>
      <c r="B458">
        <v>1998</v>
      </c>
      <c r="C458" t="s">
        <v>15</v>
      </c>
      <c r="D458">
        <v>26</v>
      </c>
      <c r="E458">
        <v>0</v>
      </c>
      <c r="F458">
        <v>4154.97</v>
      </c>
      <c r="G458" t="s">
        <v>11</v>
      </c>
      <c r="H458" t="s">
        <v>16</v>
      </c>
      <c r="I458" t="s">
        <v>23</v>
      </c>
      <c r="N458" t="s">
        <v>486</v>
      </c>
      <c r="O458">
        <v>1992</v>
      </c>
      <c r="P458" t="str">
        <f t="shared" si="21"/>
        <v>Aug</v>
      </c>
      <c r="Q458">
        <v>4</v>
      </c>
      <c r="R458">
        <v>1</v>
      </c>
      <c r="S458" s="18">
        <v>4151.03</v>
      </c>
      <c r="T458" t="s">
        <v>11</v>
      </c>
      <c r="U458" t="s">
        <v>11</v>
      </c>
      <c r="V458" t="s">
        <v>13</v>
      </c>
      <c r="W458" s="16">
        <f t="shared" si="22"/>
        <v>33820</v>
      </c>
      <c r="X458">
        <f t="shared" si="23"/>
        <v>30</v>
      </c>
    </row>
    <row r="459" spans="1:24" x14ac:dyDescent="0.3">
      <c r="A459" t="s">
        <v>488</v>
      </c>
      <c r="B459">
        <v>1984</v>
      </c>
      <c r="C459" t="s">
        <v>20</v>
      </c>
      <c r="D459">
        <v>16</v>
      </c>
      <c r="E459">
        <v>3</v>
      </c>
      <c r="F459">
        <v>4163.21</v>
      </c>
      <c r="G459" t="s">
        <v>11</v>
      </c>
      <c r="H459" t="s">
        <v>11</v>
      </c>
      <c r="I459" t="s">
        <v>23</v>
      </c>
      <c r="N459" t="s">
        <v>487</v>
      </c>
      <c r="O459">
        <v>1998</v>
      </c>
      <c r="P459" t="str">
        <f t="shared" si="21"/>
        <v>Nov</v>
      </c>
      <c r="Q459">
        <v>26</v>
      </c>
      <c r="R459">
        <v>0</v>
      </c>
      <c r="S459" s="18">
        <v>4154.97</v>
      </c>
      <c r="T459" t="s">
        <v>11</v>
      </c>
      <c r="U459" t="s">
        <v>16</v>
      </c>
      <c r="V459" t="s">
        <v>23</v>
      </c>
      <c r="W459" s="16">
        <f t="shared" si="22"/>
        <v>36125</v>
      </c>
      <c r="X459">
        <f t="shared" si="23"/>
        <v>24</v>
      </c>
    </row>
    <row r="460" spans="1:24" x14ac:dyDescent="0.3">
      <c r="A460" t="s">
        <v>489</v>
      </c>
      <c r="B460">
        <v>1989</v>
      </c>
      <c r="C460" t="s">
        <v>18</v>
      </c>
      <c r="D460">
        <v>25</v>
      </c>
      <c r="E460">
        <v>0</v>
      </c>
      <c r="F460">
        <v>4185.1000000000004</v>
      </c>
      <c r="G460" t="s">
        <v>11</v>
      </c>
      <c r="H460" t="s">
        <v>12</v>
      </c>
      <c r="I460" t="s">
        <v>13</v>
      </c>
      <c r="N460" t="s">
        <v>488</v>
      </c>
      <c r="O460">
        <v>1984</v>
      </c>
      <c r="P460" t="str">
        <f t="shared" si="21"/>
        <v>Sep</v>
      </c>
      <c r="Q460">
        <v>16</v>
      </c>
      <c r="R460">
        <v>3</v>
      </c>
      <c r="S460" s="18">
        <v>4163.21</v>
      </c>
      <c r="T460" t="s">
        <v>11</v>
      </c>
      <c r="U460" t="s">
        <v>11</v>
      </c>
      <c r="V460" t="s">
        <v>23</v>
      </c>
      <c r="W460" s="16">
        <f t="shared" si="22"/>
        <v>30941</v>
      </c>
      <c r="X460">
        <f t="shared" si="23"/>
        <v>38</v>
      </c>
    </row>
    <row r="461" spans="1:24" x14ac:dyDescent="0.3">
      <c r="A461" t="s">
        <v>490</v>
      </c>
      <c r="B461">
        <v>1995</v>
      </c>
      <c r="C461" t="s">
        <v>37</v>
      </c>
      <c r="D461">
        <v>3</v>
      </c>
      <c r="E461">
        <v>0</v>
      </c>
      <c r="F461">
        <v>4188.7299999999996</v>
      </c>
      <c r="G461" t="s">
        <v>11</v>
      </c>
      <c r="H461" t="s">
        <v>11</v>
      </c>
      <c r="I461" t="s">
        <v>200</v>
      </c>
      <c r="N461" t="s">
        <v>489</v>
      </c>
      <c r="O461">
        <v>1989</v>
      </c>
      <c r="P461" t="str">
        <f t="shared" si="21"/>
        <v>Jun</v>
      </c>
      <c r="Q461">
        <v>25</v>
      </c>
      <c r="R461">
        <v>0</v>
      </c>
      <c r="S461" s="18">
        <v>4185.1000000000004</v>
      </c>
      <c r="T461" t="s">
        <v>11</v>
      </c>
      <c r="U461" t="s">
        <v>12</v>
      </c>
      <c r="V461" t="s">
        <v>13</v>
      </c>
      <c r="W461" s="16">
        <f t="shared" si="22"/>
        <v>32684</v>
      </c>
      <c r="X461">
        <f t="shared" si="23"/>
        <v>33</v>
      </c>
    </row>
    <row r="462" spans="1:24" x14ac:dyDescent="0.3">
      <c r="A462" t="s">
        <v>491</v>
      </c>
      <c r="B462">
        <v>1997</v>
      </c>
      <c r="C462" t="s">
        <v>20</v>
      </c>
      <c r="D462">
        <v>6</v>
      </c>
      <c r="E462">
        <v>2</v>
      </c>
      <c r="F462">
        <v>4189.1099999999997</v>
      </c>
      <c r="G462" t="s">
        <v>11</v>
      </c>
      <c r="H462" t="s">
        <v>11</v>
      </c>
      <c r="I462" t="s">
        <v>23</v>
      </c>
      <c r="N462" t="s">
        <v>490</v>
      </c>
      <c r="O462">
        <v>1995</v>
      </c>
      <c r="P462" t="str">
        <f t="shared" si="21"/>
        <v>Oct</v>
      </c>
      <c r="Q462">
        <v>3</v>
      </c>
      <c r="R462">
        <v>0</v>
      </c>
      <c r="S462" s="18">
        <v>4188.7299999999996</v>
      </c>
      <c r="T462" t="s">
        <v>11</v>
      </c>
      <c r="U462" t="s">
        <v>11</v>
      </c>
      <c r="V462" t="s">
        <v>200</v>
      </c>
      <c r="W462" s="16">
        <f t="shared" si="22"/>
        <v>34975</v>
      </c>
      <c r="X462">
        <f t="shared" si="23"/>
        <v>27</v>
      </c>
    </row>
    <row r="463" spans="1:24" x14ac:dyDescent="0.3">
      <c r="A463" t="s">
        <v>492</v>
      </c>
      <c r="B463">
        <v>1998</v>
      </c>
      <c r="C463" t="s">
        <v>30</v>
      </c>
      <c r="D463">
        <v>14</v>
      </c>
      <c r="E463">
        <v>3</v>
      </c>
      <c r="F463">
        <v>4234.93</v>
      </c>
      <c r="G463" t="s">
        <v>11</v>
      </c>
      <c r="H463" t="s">
        <v>16</v>
      </c>
      <c r="I463" t="s">
        <v>42</v>
      </c>
      <c r="N463" t="s">
        <v>491</v>
      </c>
      <c r="O463">
        <v>1997</v>
      </c>
      <c r="P463" t="str">
        <f t="shared" si="21"/>
        <v>Sep</v>
      </c>
      <c r="Q463">
        <v>6</v>
      </c>
      <c r="R463">
        <v>2</v>
      </c>
      <c r="S463" s="18">
        <v>4189.1099999999997</v>
      </c>
      <c r="T463" t="s">
        <v>11</v>
      </c>
      <c r="U463" t="s">
        <v>11</v>
      </c>
      <c r="V463" t="s">
        <v>23</v>
      </c>
      <c r="W463" s="16">
        <f t="shared" si="22"/>
        <v>35679</v>
      </c>
      <c r="X463">
        <f t="shared" si="23"/>
        <v>25</v>
      </c>
    </row>
    <row r="464" spans="1:24" x14ac:dyDescent="0.3">
      <c r="A464" t="s">
        <v>493</v>
      </c>
      <c r="B464">
        <v>1992</v>
      </c>
      <c r="C464" t="s">
        <v>18</v>
      </c>
      <c r="D464">
        <v>27</v>
      </c>
      <c r="E464">
        <v>1</v>
      </c>
      <c r="F464">
        <v>4237.13</v>
      </c>
      <c r="G464" t="s">
        <v>12</v>
      </c>
      <c r="H464" t="s">
        <v>16</v>
      </c>
      <c r="I464" t="s">
        <v>168</v>
      </c>
      <c r="N464" t="s">
        <v>492</v>
      </c>
      <c r="O464">
        <v>1998</v>
      </c>
      <c r="P464" t="str">
        <f t="shared" si="21"/>
        <v>Dec</v>
      </c>
      <c r="Q464">
        <v>14</v>
      </c>
      <c r="R464">
        <v>3</v>
      </c>
      <c r="S464" s="18">
        <v>4234.93</v>
      </c>
      <c r="T464" t="s">
        <v>11</v>
      </c>
      <c r="U464" t="s">
        <v>16</v>
      </c>
      <c r="V464" t="s">
        <v>42</v>
      </c>
      <c r="W464" s="16">
        <f t="shared" si="22"/>
        <v>36143</v>
      </c>
      <c r="X464">
        <f t="shared" si="23"/>
        <v>24</v>
      </c>
    </row>
    <row r="465" spans="1:24" x14ac:dyDescent="0.3">
      <c r="A465" t="s">
        <v>494</v>
      </c>
      <c r="B465">
        <v>1991</v>
      </c>
      <c r="C465" t="s">
        <v>15</v>
      </c>
      <c r="D465">
        <v>3</v>
      </c>
      <c r="E465">
        <v>1</v>
      </c>
      <c r="F465">
        <v>4239.8900000000003</v>
      </c>
      <c r="G465" t="s">
        <v>11</v>
      </c>
      <c r="H465" t="s">
        <v>11</v>
      </c>
      <c r="I465" t="s">
        <v>23</v>
      </c>
      <c r="N465" t="s">
        <v>493</v>
      </c>
      <c r="O465">
        <v>1992</v>
      </c>
      <c r="P465" t="str">
        <f t="shared" si="21"/>
        <v>Jun</v>
      </c>
      <c r="Q465">
        <v>27</v>
      </c>
      <c r="R465">
        <v>1</v>
      </c>
      <c r="S465" s="18">
        <v>4237.13</v>
      </c>
      <c r="T465" t="s">
        <v>12</v>
      </c>
      <c r="U465" t="s">
        <v>16</v>
      </c>
      <c r="V465" t="s">
        <v>168</v>
      </c>
      <c r="W465" s="16">
        <f t="shared" si="22"/>
        <v>33782</v>
      </c>
      <c r="X465">
        <f t="shared" si="23"/>
        <v>30</v>
      </c>
    </row>
    <row r="466" spans="1:24" x14ac:dyDescent="0.3">
      <c r="A466" t="s">
        <v>495</v>
      </c>
      <c r="B466">
        <v>1991</v>
      </c>
      <c r="C466" t="s">
        <v>30</v>
      </c>
      <c r="D466">
        <v>1</v>
      </c>
      <c r="E466">
        <v>1</v>
      </c>
      <c r="F466">
        <v>4243.59</v>
      </c>
      <c r="G466" t="s">
        <v>12</v>
      </c>
      <c r="H466" t="s">
        <v>16</v>
      </c>
      <c r="I466" t="s">
        <v>23</v>
      </c>
      <c r="N466" t="s">
        <v>494</v>
      </c>
      <c r="O466">
        <v>1991</v>
      </c>
      <c r="P466" t="str">
        <f t="shared" si="21"/>
        <v>Nov</v>
      </c>
      <c r="Q466">
        <v>3</v>
      </c>
      <c r="R466">
        <v>1</v>
      </c>
      <c r="S466" s="18">
        <v>4239.8900000000003</v>
      </c>
      <c r="T466" t="s">
        <v>11</v>
      </c>
      <c r="U466" t="s">
        <v>11</v>
      </c>
      <c r="V466" t="s">
        <v>23</v>
      </c>
      <c r="W466" s="16">
        <f t="shared" si="22"/>
        <v>33545</v>
      </c>
      <c r="X466">
        <f t="shared" si="23"/>
        <v>31</v>
      </c>
    </row>
    <row r="467" spans="1:24" x14ac:dyDescent="0.3">
      <c r="A467" t="s">
        <v>496</v>
      </c>
      <c r="B467">
        <v>1982</v>
      </c>
      <c r="C467" t="s">
        <v>18</v>
      </c>
      <c r="D467">
        <v>16</v>
      </c>
      <c r="E467">
        <v>3</v>
      </c>
      <c r="F467">
        <v>4250.24</v>
      </c>
      <c r="G467" t="s">
        <v>11</v>
      </c>
      <c r="H467" t="s">
        <v>12</v>
      </c>
      <c r="I467" t="s">
        <v>13</v>
      </c>
      <c r="N467" t="s">
        <v>495</v>
      </c>
      <c r="O467">
        <v>1991</v>
      </c>
      <c r="P467" t="str">
        <f t="shared" si="21"/>
        <v>Dec</v>
      </c>
      <c r="Q467">
        <v>1</v>
      </c>
      <c r="R467">
        <v>1</v>
      </c>
      <c r="S467" s="18">
        <v>4243.59</v>
      </c>
      <c r="T467" t="s">
        <v>12</v>
      </c>
      <c r="U467" t="s">
        <v>16</v>
      </c>
      <c r="V467" t="s">
        <v>23</v>
      </c>
      <c r="W467" s="16">
        <f t="shared" si="22"/>
        <v>33573</v>
      </c>
      <c r="X467">
        <f t="shared" si="23"/>
        <v>31</v>
      </c>
    </row>
    <row r="468" spans="1:24" x14ac:dyDescent="0.3">
      <c r="A468" t="s">
        <v>497</v>
      </c>
      <c r="B468">
        <v>1995</v>
      </c>
      <c r="C468" t="s">
        <v>37</v>
      </c>
      <c r="D468">
        <v>14</v>
      </c>
      <c r="E468">
        <v>3</v>
      </c>
      <c r="F468">
        <v>4260.74</v>
      </c>
      <c r="G468" t="s">
        <v>12</v>
      </c>
      <c r="H468" t="s">
        <v>11</v>
      </c>
      <c r="I468" t="s">
        <v>42</v>
      </c>
      <c r="N468" t="s">
        <v>496</v>
      </c>
      <c r="O468">
        <v>1982</v>
      </c>
      <c r="P468" t="str">
        <f t="shared" si="21"/>
        <v>Jun</v>
      </c>
      <c r="Q468">
        <v>16</v>
      </c>
      <c r="R468">
        <v>3</v>
      </c>
      <c r="S468" s="18">
        <v>4250.24</v>
      </c>
      <c r="T468" t="s">
        <v>11</v>
      </c>
      <c r="U468" t="s">
        <v>12</v>
      </c>
      <c r="V468" t="s">
        <v>13</v>
      </c>
      <c r="W468" s="16">
        <f t="shared" si="22"/>
        <v>30118</v>
      </c>
      <c r="X468">
        <f t="shared" si="23"/>
        <v>40</v>
      </c>
    </row>
    <row r="469" spans="1:24" x14ac:dyDescent="0.3">
      <c r="A469" t="s">
        <v>498</v>
      </c>
      <c r="B469">
        <v>1983</v>
      </c>
      <c r="C469" t="s">
        <v>15</v>
      </c>
      <c r="D469">
        <v>20</v>
      </c>
      <c r="E469">
        <v>3</v>
      </c>
      <c r="F469">
        <v>4265.01</v>
      </c>
      <c r="G469" t="s">
        <v>11</v>
      </c>
      <c r="H469" t="s">
        <v>16</v>
      </c>
      <c r="I469" t="s">
        <v>23</v>
      </c>
      <c r="N469" t="s">
        <v>497</v>
      </c>
      <c r="O469">
        <v>1995</v>
      </c>
      <c r="P469" t="str">
        <f t="shared" si="21"/>
        <v>Oct</v>
      </c>
      <c r="Q469">
        <v>14</v>
      </c>
      <c r="R469">
        <v>3</v>
      </c>
      <c r="S469" s="18">
        <v>4260.74</v>
      </c>
      <c r="T469" t="s">
        <v>12</v>
      </c>
      <c r="U469" t="s">
        <v>11</v>
      </c>
      <c r="V469" t="s">
        <v>42</v>
      </c>
      <c r="W469" s="16">
        <f t="shared" si="22"/>
        <v>34986</v>
      </c>
      <c r="X469">
        <f t="shared" si="23"/>
        <v>27</v>
      </c>
    </row>
    <row r="470" spans="1:24" x14ac:dyDescent="0.3">
      <c r="A470" t="s">
        <v>499</v>
      </c>
      <c r="B470">
        <v>1992</v>
      </c>
      <c r="C470" t="s">
        <v>18</v>
      </c>
      <c r="D470">
        <v>18</v>
      </c>
      <c r="E470">
        <v>2</v>
      </c>
      <c r="F470">
        <v>4266.17</v>
      </c>
      <c r="G470" t="s">
        <v>12</v>
      </c>
      <c r="H470" t="s">
        <v>11</v>
      </c>
      <c r="I470" t="s">
        <v>13</v>
      </c>
      <c r="N470" t="s">
        <v>498</v>
      </c>
      <c r="O470">
        <v>1983</v>
      </c>
      <c r="P470" t="str">
        <f t="shared" si="21"/>
        <v>Nov</v>
      </c>
      <c r="Q470">
        <v>20</v>
      </c>
      <c r="R470">
        <v>3</v>
      </c>
      <c r="S470" s="18">
        <v>4265.01</v>
      </c>
      <c r="T470" t="s">
        <v>11</v>
      </c>
      <c r="U470" t="s">
        <v>16</v>
      </c>
      <c r="V470" t="s">
        <v>23</v>
      </c>
      <c r="W470" s="16">
        <f t="shared" si="22"/>
        <v>30640</v>
      </c>
      <c r="X470">
        <f t="shared" si="23"/>
        <v>39</v>
      </c>
    </row>
    <row r="471" spans="1:24" x14ac:dyDescent="0.3">
      <c r="A471" t="s">
        <v>500</v>
      </c>
      <c r="B471">
        <v>2003</v>
      </c>
      <c r="C471" t="s">
        <v>18</v>
      </c>
      <c r="D471">
        <v>8</v>
      </c>
      <c r="E471">
        <v>0</v>
      </c>
      <c r="F471">
        <v>4278.55</v>
      </c>
      <c r="G471" t="s">
        <v>11</v>
      </c>
      <c r="H471" t="s">
        <v>16</v>
      </c>
      <c r="I471" t="s">
        <v>300</v>
      </c>
      <c r="N471" t="s">
        <v>499</v>
      </c>
      <c r="O471">
        <v>1992</v>
      </c>
      <c r="P471" t="str">
        <f t="shared" si="21"/>
        <v>Jun</v>
      </c>
      <c r="Q471">
        <v>18</v>
      </c>
      <c r="R471">
        <v>2</v>
      </c>
      <c r="S471" s="18">
        <v>4266.17</v>
      </c>
      <c r="T471" t="s">
        <v>12</v>
      </c>
      <c r="U471" t="s">
        <v>11</v>
      </c>
      <c r="V471" t="s">
        <v>13</v>
      </c>
      <c r="W471" s="16">
        <f t="shared" si="22"/>
        <v>33773</v>
      </c>
      <c r="X471">
        <f t="shared" si="23"/>
        <v>30</v>
      </c>
    </row>
    <row r="472" spans="1:24" x14ac:dyDescent="0.3">
      <c r="A472" t="s">
        <v>501</v>
      </c>
      <c r="B472">
        <v>2000</v>
      </c>
      <c r="C472" t="s">
        <v>15</v>
      </c>
      <c r="D472">
        <v>25</v>
      </c>
      <c r="E472">
        <v>3</v>
      </c>
      <c r="F472">
        <v>4296.2700000000004</v>
      </c>
      <c r="G472" t="s">
        <v>11</v>
      </c>
      <c r="H472" t="s">
        <v>12</v>
      </c>
      <c r="I472" t="s">
        <v>23</v>
      </c>
      <c r="N472" t="s">
        <v>500</v>
      </c>
      <c r="O472">
        <v>2003</v>
      </c>
      <c r="P472" t="str">
        <f t="shared" si="21"/>
        <v>Jun</v>
      </c>
      <c r="Q472">
        <v>8</v>
      </c>
      <c r="R472">
        <v>0</v>
      </c>
      <c r="S472" s="18">
        <v>4278.55</v>
      </c>
      <c r="T472" t="s">
        <v>11</v>
      </c>
      <c r="U472" t="s">
        <v>16</v>
      </c>
      <c r="V472" t="s">
        <v>300</v>
      </c>
      <c r="W472" s="16">
        <f t="shared" si="22"/>
        <v>37780</v>
      </c>
      <c r="X472">
        <f t="shared" si="23"/>
        <v>20</v>
      </c>
    </row>
    <row r="473" spans="1:24" x14ac:dyDescent="0.3">
      <c r="A473" t="s">
        <v>502</v>
      </c>
      <c r="B473">
        <v>1988</v>
      </c>
      <c r="C473" t="s">
        <v>30</v>
      </c>
      <c r="D473">
        <v>19</v>
      </c>
      <c r="E473">
        <v>0</v>
      </c>
      <c r="F473">
        <v>4320.41</v>
      </c>
      <c r="G473" t="s">
        <v>11</v>
      </c>
      <c r="H473" t="s">
        <v>16</v>
      </c>
      <c r="I473" t="s">
        <v>23</v>
      </c>
      <c r="N473" t="s">
        <v>501</v>
      </c>
      <c r="O473">
        <v>2000</v>
      </c>
      <c r="P473" t="str">
        <f t="shared" si="21"/>
        <v>Nov</v>
      </c>
      <c r="Q473">
        <v>25</v>
      </c>
      <c r="R473">
        <v>3</v>
      </c>
      <c r="S473" s="18">
        <v>4296.2700000000004</v>
      </c>
      <c r="T473" t="s">
        <v>11</v>
      </c>
      <c r="U473" t="s">
        <v>12</v>
      </c>
      <c r="V473" t="s">
        <v>23</v>
      </c>
      <c r="W473" s="16">
        <f t="shared" si="22"/>
        <v>36855</v>
      </c>
      <c r="X473">
        <f t="shared" si="23"/>
        <v>22</v>
      </c>
    </row>
    <row r="474" spans="1:24" x14ac:dyDescent="0.3">
      <c r="A474" t="s">
        <v>503</v>
      </c>
      <c r="B474">
        <v>1994</v>
      </c>
      <c r="C474" t="s">
        <v>15</v>
      </c>
      <c r="D474">
        <v>2</v>
      </c>
      <c r="E474">
        <v>1</v>
      </c>
      <c r="F474">
        <v>4337.74</v>
      </c>
      <c r="G474" t="s">
        <v>11</v>
      </c>
      <c r="H474" t="s">
        <v>16</v>
      </c>
      <c r="I474" t="s">
        <v>247</v>
      </c>
      <c r="N474" t="s">
        <v>502</v>
      </c>
      <c r="O474">
        <v>1988</v>
      </c>
      <c r="P474" t="str">
        <f t="shared" si="21"/>
        <v>Dec</v>
      </c>
      <c r="Q474">
        <v>19</v>
      </c>
      <c r="R474">
        <v>0</v>
      </c>
      <c r="S474" s="18">
        <v>4320.41</v>
      </c>
      <c r="T474" t="s">
        <v>11</v>
      </c>
      <c r="U474" t="s">
        <v>16</v>
      </c>
      <c r="V474" t="s">
        <v>23</v>
      </c>
      <c r="W474" s="16">
        <f t="shared" si="22"/>
        <v>32496</v>
      </c>
      <c r="X474">
        <f t="shared" si="23"/>
        <v>34</v>
      </c>
    </row>
    <row r="475" spans="1:24" x14ac:dyDescent="0.3">
      <c r="A475" t="s">
        <v>504</v>
      </c>
      <c r="B475">
        <v>1994</v>
      </c>
      <c r="C475" t="s">
        <v>37</v>
      </c>
      <c r="D475">
        <v>26</v>
      </c>
      <c r="E475">
        <v>2</v>
      </c>
      <c r="F475">
        <v>4340.4399999999996</v>
      </c>
      <c r="G475" t="s">
        <v>11</v>
      </c>
      <c r="H475" t="s">
        <v>16</v>
      </c>
      <c r="I475" t="s">
        <v>13</v>
      </c>
      <c r="N475" t="s">
        <v>503</v>
      </c>
      <c r="O475">
        <v>1994</v>
      </c>
      <c r="P475" t="str">
        <f t="shared" si="21"/>
        <v>Nov</v>
      </c>
      <c r="Q475">
        <v>2</v>
      </c>
      <c r="R475">
        <v>1</v>
      </c>
      <c r="S475" s="18">
        <v>4337.74</v>
      </c>
      <c r="T475" t="s">
        <v>11</v>
      </c>
      <c r="U475" t="s">
        <v>16</v>
      </c>
      <c r="V475" t="s">
        <v>247</v>
      </c>
      <c r="W475" s="16">
        <f t="shared" si="22"/>
        <v>34640</v>
      </c>
      <c r="X475">
        <f t="shared" si="23"/>
        <v>28</v>
      </c>
    </row>
    <row r="476" spans="1:24" x14ac:dyDescent="0.3">
      <c r="A476" t="s">
        <v>505</v>
      </c>
      <c r="B476">
        <v>1991</v>
      </c>
      <c r="C476" t="s">
        <v>18</v>
      </c>
      <c r="D476">
        <v>1</v>
      </c>
      <c r="E476">
        <v>0</v>
      </c>
      <c r="F476">
        <v>4347.0200000000004</v>
      </c>
      <c r="G476" t="s">
        <v>11</v>
      </c>
      <c r="H476" t="s">
        <v>16</v>
      </c>
      <c r="I476" t="s">
        <v>247</v>
      </c>
      <c r="N476" t="s">
        <v>504</v>
      </c>
      <c r="O476">
        <v>1994</v>
      </c>
      <c r="P476" t="str">
        <f t="shared" si="21"/>
        <v>Oct</v>
      </c>
      <c r="Q476">
        <v>26</v>
      </c>
      <c r="R476">
        <v>2</v>
      </c>
      <c r="S476" s="18">
        <v>4340.4399999999996</v>
      </c>
      <c r="T476" t="s">
        <v>11</v>
      </c>
      <c r="U476" t="s">
        <v>16</v>
      </c>
      <c r="V476" t="s">
        <v>13</v>
      </c>
      <c r="W476" s="16">
        <f t="shared" si="22"/>
        <v>34633</v>
      </c>
      <c r="X476">
        <f t="shared" si="23"/>
        <v>28</v>
      </c>
    </row>
    <row r="477" spans="1:24" x14ac:dyDescent="0.3">
      <c r="A477" t="s">
        <v>506</v>
      </c>
      <c r="B477">
        <v>1994</v>
      </c>
      <c r="C477" t="s">
        <v>15</v>
      </c>
      <c r="D477">
        <v>1</v>
      </c>
      <c r="E477">
        <v>2</v>
      </c>
      <c r="F477">
        <v>4349.46</v>
      </c>
      <c r="G477" t="s">
        <v>11</v>
      </c>
      <c r="H477" t="s">
        <v>11</v>
      </c>
      <c r="I477" t="s">
        <v>13</v>
      </c>
      <c r="N477" t="s">
        <v>505</v>
      </c>
      <c r="O477">
        <v>1991</v>
      </c>
      <c r="P477" t="str">
        <f t="shared" si="21"/>
        <v>Jun</v>
      </c>
      <c r="Q477">
        <v>1</v>
      </c>
      <c r="R477">
        <v>0</v>
      </c>
      <c r="S477" s="18">
        <v>4347.0200000000004</v>
      </c>
      <c r="T477" t="s">
        <v>11</v>
      </c>
      <c r="U477" t="s">
        <v>16</v>
      </c>
      <c r="V477" t="s">
        <v>247</v>
      </c>
      <c r="W477" s="16">
        <f t="shared" si="22"/>
        <v>33390</v>
      </c>
      <c r="X477">
        <f t="shared" si="23"/>
        <v>32</v>
      </c>
    </row>
    <row r="478" spans="1:24" x14ac:dyDescent="0.3">
      <c r="A478" t="s">
        <v>507</v>
      </c>
      <c r="B478">
        <v>1991</v>
      </c>
      <c r="C478" t="s">
        <v>20</v>
      </c>
      <c r="D478">
        <v>13</v>
      </c>
      <c r="E478">
        <v>1</v>
      </c>
      <c r="F478">
        <v>4350.51</v>
      </c>
      <c r="G478" t="s">
        <v>11</v>
      </c>
      <c r="H478" t="s">
        <v>11</v>
      </c>
      <c r="I478" t="s">
        <v>13</v>
      </c>
      <c r="N478" t="s">
        <v>506</v>
      </c>
      <c r="O478">
        <v>1994</v>
      </c>
      <c r="P478" t="str">
        <f t="shared" si="21"/>
        <v>Nov</v>
      </c>
      <c r="Q478">
        <v>1</v>
      </c>
      <c r="R478">
        <v>2</v>
      </c>
      <c r="S478" s="18">
        <v>4349.46</v>
      </c>
      <c r="T478" t="s">
        <v>11</v>
      </c>
      <c r="U478" t="s">
        <v>11</v>
      </c>
      <c r="V478" t="s">
        <v>13</v>
      </c>
      <c r="W478" s="16">
        <f t="shared" si="22"/>
        <v>34639</v>
      </c>
      <c r="X478">
        <f t="shared" si="23"/>
        <v>28</v>
      </c>
    </row>
    <row r="479" spans="1:24" x14ac:dyDescent="0.3">
      <c r="A479" t="s">
        <v>508</v>
      </c>
      <c r="B479">
        <v>1990</v>
      </c>
      <c r="C479" t="s">
        <v>35</v>
      </c>
      <c r="D479">
        <v>28</v>
      </c>
      <c r="E479">
        <v>0</v>
      </c>
      <c r="F479">
        <v>4357.04</v>
      </c>
      <c r="G479" t="s">
        <v>11</v>
      </c>
      <c r="H479" t="s">
        <v>12</v>
      </c>
      <c r="I479" t="s">
        <v>23</v>
      </c>
      <c r="N479" t="s">
        <v>507</v>
      </c>
      <c r="O479">
        <v>1991</v>
      </c>
      <c r="P479" t="str">
        <f t="shared" si="21"/>
        <v>Sep</v>
      </c>
      <c r="Q479">
        <v>13</v>
      </c>
      <c r="R479">
        <v>1</v>
      </c>
      <c r="S479" s="18">
        <v>4350.51</v>
      </c>
      <c r="T479" t="s">
        <v>11</v>
      </c>
      <c r="U479" t="s">
        <v>11</v>
      </c>
      <c r="V479" t="s">
        <v>13</v>
      </c>
      <c r="W479" s="16">
        <f t="shared" si="22"/>
        <v>33494</v>
      </c>
      <c r="X479">
        <f t="shared" si="23"/>
        <v>31</v>
      </c>
    </row>
    <row r="480" spans="1:24" x14ac:dyDescent="0.3">
      <c r="A480" t="s">
        <v>509</v>
      </c>
      <c r="B480">
        <v>1997</v>
      </c>
      <c r="C480" t="s">
        <v>15</v>
      </c>
      <c r="D480">
        <v>29</v>
      </c>
      <c r="E480">
        <v>3</v>
      </c>
      <c r="F480">
        <v>4391.6499999999996</v>
      </c>
      <c r="G480" t="s">
        <v>11</v>
      </c>
      <c r="H480" t="s">
        <v>11</v>
      </c>
      <c r="I480" t="s">
        <v>42</v>
      </c>
      <c r="N480" t="s">
        <v>508</v>
      </c>
      <c r="O480">
        <v>1990</v>
      </c>
      <c r="P480" t="str">
        <f t="shared" si="21"/>
        <v>Aug</v>
      </c>
      <c r="Q480">
        <v>28</v>
      </c>
      <c r="R480">
        <v>0</v>
      </c>
      <c r="S480" s="18">
        <v>4357.04</v>
      </c>
      <c r="T480" t="s">
        <v>11</v>
      </c>
      <c r="U480" t="s">
        <v>12</v>
      </c>
      <c r="V480" t="s">
        <v>23</v>
      </c>
      <c r="W480" s="16">
        <f t="shared" si="22"/>
        <v>33113</v>
      </c>
      <c r="X480">
        <f t="shared" si="23"/>
        <v>32</v>
      </c>
    </row>
    <row r="481" spans="1:24" x14ac:dyDescent="0.3">
      <c r="A481" t="s">
        <v>510</v>
      </c>
      <c r="B481">
        <v>1982</v>
      </c>
      <c r="C481" t="s">
        <v>18</v>
      </c>
      <c r="D481">
        <v>29</v>
      </c>
      <c r="E481">
        <v>3</v>
      </c>
      <c r="F481">
        <v>4392.7</v>
      </c>
      <c r="G481" t="s">
        <v>11</v>
      </c>
      <c r="H481" t="s">
        <v>11</v>
      </c>
      <c r="I481" t="s">
        <v>13</v>
      </c>
      <c r="N481" t="s">
        <v>509</v>
      </c>
      <c r="O481">
        <v>1997</v>
      </c>
      <c r="P481" t="str">
        <f t="shared" si="21"/>
        <v>Nov</v>
      </c>
      <c r="Q481">
        <v>29</v>
      </c>
      <c r="R481">
        <v>3</v>
      </c>
      <c r="S481" s="18">
        <v>4391.6499999999996</v>
      </c>
      <c r="T481" t="s">
        <v>11</v>
      </c>
      <c r="U481" t="s">
        <v>11</v>
      </c>
      <c r="V481" t="s">
        <v>42</v>
      </c>
      <c r="W481" s="16">
        <f t="shared" si="22"/>
        <v>35763</v>
      </c>
      <c r="X481">
        <f t="shared" si="23"/>
        <v>25</v>
      </c>
    </row>
    <row r="482" spans="1:24" x14ac:dyDescent="0.3">
      <c r="A482" t="s">
        <v>511</v>
      </c>
      <c r="B482">
        <v>1988</v>
      </c>
      <c r="C482" t="s">
        <v>10</v>
      </c>
      <c r="D482">
        <v>18</v>
      </c>
      <c r="E482">
        <v>3</v>
      </c>
      <c r="F482">
        <v>4397.3100000000004</v>
      </c>
      <c r="G482" t="s">
        <v>11</v>
      </c>
      <c r="H482" t="s">
        <v>11</v>
      </c>
      <c r="I482" t="s">
        <v>13</v>
      </c>
      <c r="N482" t="s">
        <v>510</v>
      </c>
      <c r="O482">
        <v>1982</v>
      </c>
      <c r="P482" t="str">
        <f t="shared" si="21"/>
        <v>Jun</v>
      </c>
      <c r="Q482">
        <v>29</v>
      </c>
      <c r="R482">
        <v>3</v>
      </c>
      <c r="S482" s="18">
        <v>4392.7</v>
      </c>
      <c r="T482" t="s">
        <v>11</v>
      </c>
      <c r="U482" t="s">
        <v>11</v>
      </c>
      <c r="V482" t="s">
        <v>13</v>
      </c>
      <c r="W482" s="16">
        <f t="shared" si="22"/>
        <v>30131</v>
      </c>
      <c r="X482">
        <f t="shared" si="23"/>
        <v>40</v>
      </c>
    </row>
    <row r="483" spans="1:24" x14ac:dyDescent="0.3">
      <c r="A483" t="s">
        <v>512</v>
      </c>
      <c r="B483">
        <v>1986</v>
      </c>
      <c r="C483" t="s">
        <v>35</v>
      </c>
      <c r="D483">
        <v>11</v>
      </c>
      <c r="E483">
        <v>0</v>
      </c>
      <c r="F483">
        <v>4399.7299999999996</v>
      </c>
      <c r="G483" t="s">
        <v>12</v>
      </c>
      <c r="H483" t="s">
        <v>11</v>
      </c>
      <c r="I483" t="s">
        <v>13</v>
      </c>
      <c r="N483" t="s">
        <v>511</v>
      </c>
      <c r="O483">
        <v>1988</v>
      </c>
      <c r="P483" t="str">
        <f t="shared" si="21"/>
        <v>Jul</v>
      </c>
      <c r="Q483">
        <v>18</v>
      </c>
      <c r="R483">
        <v>3</v>
      </c>
      <c r="S483" s="18">
        <v>4397.3100000000004</v>
      </c>
      <c r="T483" t="s">
        <v>11</v>
      </c>
      <c r="U483" t="s">
        <v>11</v>
      </c>
      <c r="V483" t="s">
        <v>13</v>
      </c>
      <c r="W483" s="16">
        <f t="shared" si="22"/>
        <v>32342</v>
      </c>
      <c r="X483">
        <f t="shared" si="23"/>
        <v>34</v>
      </c>
    </row>
    <row r="484" spans="1:24" x14ac:dyDescent="0.3">
      <c r="A484" t="s">
        <v>513</v>
      </c>
      <c r="B484">
        <v>1986</v>
      </c>
      <c r="C484" t="s">
        <v>10</v>
      </c>
      <c r="D484">
        <v>13</v>
      </c>
      <c r="E484">
        <v>0</v>
      </c>
      <c r="F484">
        <v>4402.2299999999996</v>
      </c>
      <c r="G484" t="s">
        <v>11</v>
      </c>
      <c r="H484" t="s">
        <v>11</v>
      </c>
      <c r="I484" t="s">
        <v>42</v>
      </c>
      <c r="N484" t="s">
        <v>512</v>
      </c>
      <c r="O484">
        <v>1986</v>
      </c>
      <c r="P484" t="str">
        <f t="shared" si="21"/>
        <v>Aug</v>
      </c>
      <c r="Q484">
        <v>11</v>
      </c>
      <c r="R484">
        <v>0</v>
      </c>
      <c r="S484" s="18">
        <v>4399.7299999999996</v>
      </c>
      <c r="T484" t="s">
        <v>12</v>
      </c>
      <c r="U484" t="s">
        <v>11</v>
      </c>
      <c r="V484" t="s">
        <v>13</v>
      </c>
      <c r="W484" s="16">
        <f t="shared" si="22"/>
        <v>31635</v>
      </c>
      <c r="X484">
        <f t="shared" si="23"/>
        <v>36</v>
      </c>
    </row>
    <row r="485" spans="1:24" x14ac:dyDescent="0.3">
      <c r="A485" t="s">
        <v>514</v>
      </c>
      <c r="B485">
        <v>1988</v>
      </c>
      <c r="C485" t="s">
        <v>20</v>
      </c>
      <c r="D485">
        <v>16</v>
      </c>
      <c r="E485">
        <v>0</v>
      </c>
      <c r="F485">
        <v>4415.16</v>
      </c>
      <c r="G485" t="s">
        <v>11</v>
      </c>
      <c r="H485" t="s">
        <v>16</v>
      </c>
      <c r="I485" t="s">
        <v>13</v>
      </c>
      <c r="N485" t="s">
        <v>513</v>
      </c>
      <c r="O485">
        <v>1986</v>
      </c>
      <c r="P485" t="str">
        <f t="shared" si="21"/>
        <v>Jul</v>
      </c>
      <c r="Q485">
        <v>13</v>
      </c>
      <c r="R485">
        <v>0</v>
      </c>
      <c r="S485" s="18">
        <v>4402.2299999999996</v>
      </c>
      <c r="T485" t="s">
        <v>11</v>
      </c>
      <c r="U485" t="s">
        <v>11</v>
      </c>
      <c r="V485" t="s">
        <v>42</v>
      </c>
      <c r="W485" s="16">
        <f t="shared" si="22"/>
        <v>31606</v>
      </c>
      <c r="X485">
        <f t="shared" si="23"/>
        <v>36</v>
      </c>
    </row>
    <row r="486" spans="1:24" x14ac:dyDescent="0.3">
      <c r="A486" t="s">
        <v>515</v>
      </c>
      <c r="B486">
        <v>1992</v>
      </c>
      <c r="C486" t="s">
        <v>35</v>
      </c>
      <c r="D486">
        <v>15</v>
      </c>
      <c r="E486">
        <v>0</v>
      </c>
      <c r="F486">
        <v>4420.95</v>
      </c>
      <c r="G486" t="s">
        <v>11</v>
      </c>
      <c r="H486" t="s">
        <v>12</v>
      </c>
      <c r="I486" t="s">
        <v>516</v>
      </c>
      <c r="N486" t="s">
        <v>514</v>
      </c>
      <c r="O486">
        <v>1988</v>
      </c>
      <c r="P486" t="str">
        <f t="shared" si="21"/>
        <v>Sep</v>
      </c>
      <c r="Q486">
        <v>16</v>
      </c>
      <c r="R486">
        <v>0</v>
      </c>
      <c r="S486" s="18">
        <v>4415.16</v>
      </c>
      <c r="T486" t="s">
        <v>11</v>
      </c>
      <c r="U486" t="s">
        <v>16</v>
      </c>
      <c r="V486" t="s">
        <v>13</v>
      </c>
      <c r="W486" s="16">
        <f t="shared" si="22"/>
        <v>32402</v>
      </c>
      <c r="X486">
        <f t="shared" si="23"/>
        <v>34</v>
      </c>
    </row>
    <row r="487" spans="1:24" x14ac:dyDescent="0.3">
      <c r="A487" t="s">
        <v>517</v>
      </c>
      <c r="B487">
        <v>1994</v>
      </c>
      <c r="C487" t="s">
        <v>30</v>
      </c>
      <c r="D487">
        <v>29</v>
      </c>
      <c r="E487">
        <v>2</v>
      </c>
      <c r="F487">
        <v>4428.8900000000003</v>
      </c>
      <c r="G487" t="s">
        <v>12</v>
      </c>
      <c r="H487" t="s">
        <v>16</v>
      </c>
      <c r="I487" t="s">
        <v>356</v>
      </c>
      <c r="N487" t="s">
        <v>515</v>
      </c>
      <c r="O487">
        <v>1992</v>
      </c>
      <c r="P487" t="str">
        <f t="shared" si="21"/>
        <v>Aug</v>
      </c>
      <c r="Q487">
        <v>15</v>
      </c>
      <c r="R487">
        <v>0</v>
      </c>
      <c r="S487" s="18">
        <v>4420.95</v>
      </c>
      <c r="T487" t="s">
        <v>11</v>
      </c>
      <c r="U487" t="s">
        <v>12</v>
      </c>
      <c r="V487" t="s">
        <v>516</v>
      </c>
      <c r="W487" s="16">
        <f t="shared" si="22"/>
        <v>33831</v>
      </c>
      <c r="X487">
        <f t="shared" si="23"/>
        <v>30</v>
      </c>
    </row>
    <row r="488" spans="1:24" x14ac:dyDescent="0.3">
      <c r="A488" t="s">
        <v>518</v>
      </c>
      <c r="B488">
        <v>1993</v>
      </c>
      <c r="C488" t="s">
        <v>20</v>
      </c>
      <c r="D488">
        <v>4</v>
      </c>
      <c r="E488">
        <v>2</v>
      </c>
      <c r="F488">
        <v>4433.3900000000003</v>
      </c>
      <c r="G488" t="s">
        <v>11</v>
      </c>
      <c r="H488" t="s">
        <v>12</v>
      </c>
      <c r="I488" t="s">
        <v>23</v>
      </c>
      <c r="N488" t="s">
        <v>517</v>
      </c>
      <c r="O488">
        <v>1994</v>
      </c>
      <c r="P488" t="str">
        <f t="shared" si="21"/>
        <v>Dec</v>
      </c>
      <c r="Q488">
        <v>29</v>
      </c>
      <c r="R488">
        <v>2</v>
      </c>
      <c r="S488" s="18">
        <v>4428.8900000000003</v>
      </c>
      <c r="T488" t="s">
        <v>12</v>
      </c>
      <c r="U488" t="s">
        <v>16</v>
      </c>
      <c r="V488" t="s">
        <v>356</v>
      </c>
      <c r="W488" s="16">
        <f t="shared" si="22"/>
        <v>34697</v>
      </c>
      <c r="X488">
        <f t="shared" si="23"/>
        <v>28</v>
      </c>
    </row>
    <row r="489" spans="1:24" x14ac:dyDescent="0.3">
      <c r="A489" t="s">
        <v>519</v>
      </c>
      <c r="B489">
        <v>1993</v>
      </c>
      <c r="C489" t="s">
        <v>30</v>
      </c>
      <c r="D489">
        <v>23</v>
      </c>
      <c r="E489">
        <v>2</v>
      </c>
      <c r="F489">
        <v>4433.92</v>
      </c>
      <c r="G489" t="s">
        <v>11</v>
      </c>
      <c r="H489" t="s">
        <v>11</v>
      </c>
      <c r="I489" t="s">
        <v>23</v>
      </c>
      <c r="N489" t="s">
        <v>518</v>
      </c>
      <c r="O489">
        <v>1993</v>
      </c>
      <c r="P489" t="str">
        <f t="shared" si="21"/>
        <v>Sep</v>
      </c>
      <c r="Q489">
        <v>4</v>
      </c>
      <c r="R489">
        <v>2</v>
      </c>
      <c r="S489" s="18">
        <v>4433.3900000000003</v>
      </c>
      <c r="T489" t="s">
        <v>11</v>
      </c>
      <c r="U489" t="s">
        <v>12</v>
      </c>
      <c r="V489" t="s">
        <v>23</v>
      </c>
      <c r="W489" s="16">
        <f t="shared" si="22"/>
        <v>34216</v>
      </c>
      <c r="X489">
        <f t="shared" si="23"/>
        <v>29</v>
      </c>
    </row>
    <row r="490" spans="1:24" x14ac:dyDescent="0.3">
      <c r="A490" t="s">
        <v>520</v>
      </c>
      <c r="B490">
        <v>1994</v>
      </c>
      <c r="C490" t="s">
        <v>37</v>
      </c>
      <c r="D490">
        <v>8</v>
      </c>
      <c r="E490">
        <v>2</v>
      </c>
      <c r="F490">
        <v>4435.09</v>
      </c>
      <c r="G490" t="s">
        <v>12</v>
      </c>
      <c r="H490" t="s">
        <v>11</v>
      </c>
      <c r="I490" t="s">
        <v>168</v>
      </c>
      <c r="N490" t="s">
        <v>519</v>
      </c>
      <c r="O490">
        <v>1993</v>
      </c>
      <c r="P490" t="str">
        <f t="shared" si="21"/>
        <v>Dec</v>
      </c>
      <c r="Q490">
        <v>23</v>
      </c>
      <c r="R490">
        <v>2</v>
      </c>
      <c r="S490" s="18">
        <v>4433.92</v>
      </c>
      <c r="T490" t="s">
        <v>11</v>
      </c>
      <c r="U490" t="s">
        <v>11</v>
      </c>
      <c r="V490" t="s">
        <v>23</v>
      </c>
      <c r="W490" s="16">
        <f t="shared" si="22"/>
        <v>34326</v>
      </c>
      <c r="X490">
        <f t="shared" si="23"/>
        <v>29</v>
      </c>
    </row>
    <row r="491" spans="1:24" x14ac:dyDescent="0.3">
      <c r="A491" t="s">
        <v>521</v>
      </c>
      <c r="B491">
        <v>1994</v>
      </c>
      <c r="C491" t="s">
        <v>37</v>
      </c>
      <c r="D491">
        <v>24</v>
      </c>
      <c r="E491">
        <v>2</v>
      </c>
      <c r="F491">
        <v>4438.26</v>
      </c>
      <c r="G491" t="s">
        <v>11</v>
      </c>
      <c r="H491" t="s">
        <v>12</v>
      </c>
      <c r="I491" t="s">
        <v>356</v>
      </c>
      <c r="N491" t="s">
        <v>520</v>
      </c>
      <c r="O491">
        <v>1994</v>
      </c>
      <c r="P491" t="str">
        <f t="shared" si="21"/>
        <v>Oct</v>
      </c>
      <c r="Q491">
        <v>8</v>
      </c>
      <c r="R491">
        <v>2</v>
      </c>
      <c r="S491" s="18">
        <v>4435.09</v>
      </c>
      <c r="T491" t="s">
        <v>12</v>
      </c>
      <c r="U491" t="s">
        <v>11</v>
      </c>
      <c r="V491" t="s">
        <v>168</v>
      </c>
      <c r="W491" s="16">
        <f t="shared" si="22"/>
        <v>34615</v>
      </c>
      <c r="X491">
        <f t="shared" si="23"/>
        <v>28</v>
      </c>
    </row>
    <row r="492" spans="1:24" x14ac:dyDescent="0.3">
      <c r="A492" t="s">
        <v>522</v>
      </c>
      <c r="B492">
        <v>1991</v>
      </c>
      <c r="C492" t="s">
        <v>20</v>
      </c>
      <c r="D492">
        <v>3</v>
      </c>
      <c r="E492">
        <v>1</v>
      </c>
      <c r="F492">
        <v>4441.21</v>
      </c>
      <c r="G492" t="s">
        <v>16</v>
      </c>
      <c r="H492" t="s">
        <v>11</v>
      </c>
      <c r="I492" t="s">
        <v>276</v>
      </c>
      <c r="N492" t="s">
        <v>521</v>
      </c>
      <c r="O492">
        <v>1994</v>
      </c>
      <c r="P492" t="str">
        <f t="shared" si="21"/>
        <v>Oct</v>
      </c>
      <c r="Q492">
        <v>24</v>
      </c>
      <c r="R492">
        <v>2</v>
      </c>
      <c r="S492" s="18">
        <v>4438.26</v>
      </c>
      <c r="T492" t="s">
        <v>11</v>
      </c>
      <c r="U492" t="s">
        <v>12</v>
      </c>
      <c r="V492" t="s">
        <v>356</v>
      </c>
      <c r="W492" s="16">
        <f t="shared" si="22"/>
        <v>34631</v>
      </c>
      <c r="X492">
        <f t="shared" si="23"/>
        <v>28</v>
      </c>
    </row>
    <row r="493" spans="1:24" x14ac:dyDescent="0.3">
      <c r="A493" t="s">
        <v>523</v>
      </c>
      <c r="B493">
        <v>1994</v>
      </c>
      <c r="C493" t="s">
        <v>18</v>
      </c>
      <c r="D493">
        <v>28</v>
      </c>
      <c r="E493">
        <v>3</v>
      </c>
      <c r="F493">
        <v>4449.46</v>
      </c>
      <c r="G493" t="s">
        <v>16</v>
      </c>
      <c r="H493" t="s">
        <v>11</v>
      </c>
      <c r="I493" t="s">
        <v>13</v>
      </c>
      <c r="N493" t="s">
        <v>522</v>
      </c>
      <c r="O493">
        <v>1991</v>
      </c>
      <c r="P493" t="str">
        <f t="shared" si="21"/>
        <v>Sep</v>
      </c>
      <c r="Q493">
        <v>3</v>
      </c>
      <c r="R493">
        <v>1</v>
      </c>
      <c r="S493" s="18">
        <v>4441.21</v>
      </c>
      <c r="T493" t="s">
        <v>16</v>
      </c>
      <c r="U493" t="s">
        <v>11</v>
      </c>
      <c r="V493" t="s">
        <v>276</v>
      </c>
      <c r="W493" s="16">
        <f t="shared" si="22"/>
        <v>33484</v>
      </c>
      <c r="X493">
        <f t="shared" si="23"/>
        <v>31</v>
      </c>
    </row>
    <row r="494" spans="1:24" x14ac:dyDescent="0.3">
      <c r="A494" t="s">
        <v>524</v>
      </c>
      <c r="B494">
        <v>1990</v>
      </c>
      <c r="C494" t="s">
        <v>35</v>
      </c>
      <c r="D494">
        <v>8</v>
      </c>
      <c r="E494">
        <v>1</v>
      </c>
      <c r="F494">
        <v>4454.3999999999996</v>
      </c>
      <c r="G494" t="s">
        <v>11</v>
      </c>
      <c r="H494" t="s">
        <v>12</v>
      </c>
      <c r="I494" t="s">
        <v>23</v>
      </c>
      <c r="N494" t="s">
        <v>523</v>
      </c>
      <c r="O494">
        <v>1994</v>
      </c>
      <c r="P494" t="str">
        <f t="shared" si="21"/>
        <v>Jun</v>
      </c>
      <c r="Q494">
        <v>28</v>
      </c>
      <c r="R494">
        <v>3</v>
      </c>
      <c r="S494" s="18">
        <v>4449.46</v>
      </c>
      <c r="T494" t="s">
        <v>16</v>
      </c>
      <c r="U494" t="s">
        <v>11</v>
      </c>
      <c r="V494" t="s">
        <v>13</v>
      </c>
      <c r="W494" s="16">
        <f t="shared" si="22"/>
        <v>34513</v>
      </c>
      <c r="X494">
        <f t="shared" si="23"/>
        <v>28</v>
      </c>
    </row>
    <row r="495" spans="1:24" x14ac:dyDescent="0.3">
      <c r="A495" t="s">
        <v>525</v>
      </c>
      <c r="B495">
        <v>1990</v>
      </c>
      <c r="C495" t="s">
        <v>10</v>
      </c>
      <c r="D495">
        <v>15</v>
      </c>
      <c r="E495">
        <v>1</v>
      </c>
      <c r="F495">
        <v>4462.72</v>
      </c>
      <c r="G495" t="s">
        <v>11</v>
      </c>
      <c r="H495" t="s">
        <v>12</v>
      </c>
      <c r="I495" t="s">
        <v>23</v>
      </c>
      <c r="N495" t="s">
        <v>524</v>
      </c>
      <c r="O495">
        <v>1990</v>
      </c>
      <c r="P495" t="str">
        <f t="shared" si="21"/>
        <v>Aug</v>
      </c>
      <c r="Q495">
        <v>8</v>
      </c>
      <c r="R495">
        <v>1</v>
      </c>
      <c r="S495" s="18">
        <v>4454.3999999999996</v>
      </c>
      <c r="T495" t="s">
        <v>11</v>
      </c>
      <c r="U495" t="s">
        <v>12</v>
      </c>
      <c r="V495" t="s">
        <v>23</v>
      </c>
      <c r="W495" s="16">
        <f t="shared" si="22"/>
        <v>33093</v>
      </c>
      <c r="X495">
        <f t="shared" si="23"/>
        <v>32</v>
      </c>
    </row>
    <row r="496" spans="1:24" x14ac:dyDescent="0.3">
      <c r="A496" t="s">
        <v>526</v>
      </c>
      <c r="B496">
        <v>1991</v>
      </c>
      <c r="C496" t="s">
        <v>10</v>
      </c>
      <c r="D496">
        <v>4</v>
      </c>
      <c r="E496">
        <v>2</v>
      </c>
      <c r="F496">
        <v>4463.21</v>
      </c>
      <c r="G496" t="s">
        <v>12</v>
      </c>
      <c r="H496" t="s">
        <v>12</v>
      </c>
      <c r="I496" t="s">
        <v>13</v>
      </c>
      <c r="N496" t="s">
        <v>525</v>
      </c>
      <c r="O496">
        <v>1990</v>
      </c>
      <c r="P496" t="str">
        <f t="shared" si="21"/>
        <v>Jul</v>
      </c>
      <c r="Q496">
        <v>15</v>
      </c>
      <c r="R496">
        <v>1</v>
      </c>
      <c r="S496" s="18">
        <v>4462.72</v>
      </c>
      <c r="T496" t="s">
        <v>11</v>
      </c>
      <c r="U496" t="s">
        <v>12</v>
      </c>
      <c r="V496" t="s">
        <v>23</v>
      </c>
      <c r="W496" s="16">
        <f t="shared" si="22"/>
        <v>33069</v>
      </c>
      <c r="X496">
        <f t="shared" si="23"/>
        <v>32</v>
      </c>
    </row>
    <row r="497" spans="1:24" x14ac:dyDescent="0.3">
      <c r="A497" t="s">
        <v>527</v>
      </c>
      <c r="B497">
        <v>1999</v>
      </c>
      <c r="C497" t="s">
        <v>15</v>
      </c>
      <c r="D497">
        <v>20</v>
      </c>
      <c r="E497">
        <v>3</v>
      </c>
      <c r="F497">
        <v>4466.62</v>
      </c>
      <c r="G497" t="s">
        <v>11</v>
      </c>
      <c r="H497" t="s">
        <v>11</v>
      </c>
      <c r="I497" t="s">
        <v>23</v>
      </c>
      <c r="N497" t="s">
        <v>526</v>
      </c>
      <c r="O497">
        <v>1991</v>
      </c>
      <c r="P497" t="str">
        <f t="shared" si="21"/>
        <v>Jul</v>
      </c>
      <c r="Q497">
        <v>4</v>
      </c>
      <c r="R497">
        <v>2</v>
      </c>
      <c r="S497" s="18">
        <v>4463.21</v>
      </c>
      <c r="T497" t="s">
        <v>12</v>
      </c>
      <c r="U497" t="s">
        <v>12</v>
      </c>
      <c r="V497" t="s">
        <v>13</v>
      </c>
      <c r="W497" s="16">
        <f t="shared" si="22"/>
        <v>33423</v>
      </c>
      <c r="X497">
        <f t="shared" si="23"/>
        <v>31</v>
      </c>
    </row>
    <row r="498" spans="1:24" x14ac:dyDescent="0.3">
      <c r="A498" t="s">
        <v>528</v>
      </c>
      <c r="B498">
        <v>2004</v>
      </c>
      <c r="C498" t="s">
        <v>10</v>
      </c>
      <c r="D498">
        <v>18</v>
      </c>
      <c r="E498">
        <v>0</v>
      </c>
      <c r="F498">
        <v>4468.25</v>
      </c>
      <c r="G498" t="s">
        <v>11</v>
      </c>
      <c r="H498" t="s">
        <v>11</v>
      </c>
      <c r="I498" t="s">
        <v>23</v>
      </c>
      <c r="N498" t="s">
        <v>527</v>
      </c>
      <c r="O498">
        <v>1999</v>
      </c>
      <c r="P498" t="str">
        <f t="shared" si="21"/>
        <v>Nov</v>
      </c>
      <c r="Q498">
        <v>20</v>
      </c>
      <c r="R498">
        <v>3</v>
      </c>
      <c r="S498" s="18">
        <v>4466.62</v>
      </c>
      <c r="T498" t="s">
        <v>11</v>
      </c>
      <c r="U498" t="s">
        <v>11</v>
      </c>
      <c r="V498" t="s">
        <v>23</v>
      </c>
      <c r="W498" s="16">
        <f t="shared" si="22"/>
        <v>36484</v>
      </c>
      <c r="X498">
        <f t="shared" si="23"/>
        <v>23</v>
      </c>
    </row>
    <row r="499" spans="1:24" x14ac:dyDescent="0.3">
      <c r="A499" t="s">
        <v>529</v>
      </c>
      <c r="B499">
        <v>1992</v>
      </c>
      <c r="C499" t="s">
        <v>10</v>
      </c>
      <c r="D499">
        <v>12</v>
      </c>
      <c r="E499">
        <v>0</v>
      </c>
      <c r="F499">
        <v>4488.58</v>
      </c>
      <c r="G499" t="s">
        <v>11</v>
      </c>
      <c r="H499" t="s">
        <v>12</v>
      </c>
      <c r="I499" t="s">
        <v>23</v>
      </c>
      <c r="N499" t="s">
        <v>528</v>
      </c>
      <c r="O499">
        <v>2004</v>
      </c>
      <c r="P499" t="str">
        <f t="shared" si="21"/>
        <v>Jul</v>
      </c>
      <c r="Q499">
        <v>18</v>
      </c>
      <c r="R499">
        <v>0</v>
      </c>
      <c r="S499" s="18">
        <v>4468.25</v>
      </c>
      <c r="T499" t="s">
        <v>11</v>
      </c>
      <c r="U499" t="s">
        <v>11</v>
      </c>
      <c r="V499" t="s">
        <v>23</v>
      </c>
      <c r="W499" s="16">
        <f t="shared" si="22"/>
        <v>38186</v>
      </c>
      <c r="X499">
        <f t="shared" si="23"/>
        <v>18</v>
      </c>
    </row>
    <row r="500" spans="1:24" x14ac:dyDescent="0.3">
      <c r="A500" t="s">
        <v>530</v>
      </c>
      <c r="B500">
        <v>1988</v>
      </c>
      <c r="C500" t="s">
        <v>18</v>
      </c>
      <c r="D500">
        <v>26</v>
      </c>
      <c r="E500">
        <v>0</v>
      </c>
      <c r="F500">
        <v>4500.34</v>
      </c>
      <c r="G500" t="s">
        <v>11</v>
      </c>
      <c r="H500" t="s">
        <v>16</v>
      </c>
      <c r="I500" t="s">
        <v>356</v>
      </c>
      <c r="N500" t="s">
        <v>529</v>
      </c>
      <c r="O500">
        <v>1992</v>
      </c>
      <c r="P500" t="str">
        <f t="shared" si="21"/>
        <v>Jul</v>
      </c>
      <c r="Q500">
        <v>12</v>
      </c>
      <c r="R500">
        <v>0</v>
      </c>
      <c r="S500" s="18">
        <v>4488.58</v>
      </c>
      <c r="T500" t="s">
        <v>11</v>
      </c>
      <c r="U500" t="s">
        <v>12</v>
      </c>
      <c r="V500" t="s">
        <v>23</v>
      </c>
      <c r="W500" s="16">
        <f t="shared" si="22"/>
        <v>33797</v>
      </c>
      <c r="X500">
        <f t="shared" si="23"/>
        <v>30</v>
      </c>
    </row>
    <row r="501" spans="1:24" x14ac:dyDescent="0.3">
      <c r="A501" t="s">
        <v>531</v>
      </c>
      <c r="B501">
        <v>1997</v>
      </c>
      <c r="C501" t="s">
        <v>37</v>
      </c>
      <c r="D501">
        <v>13</v>
      </c>
      <c r="E501">
        <v>4</v>
      </c>
      <c r="F501">
        <v>4504.66</v>
      </c>
      <c r="G501" t="s">
        <v>16</v>
      </c>
      <c r="H501" t="s">
        <v>11</v>
      </c>
      <c r="I501" t="s">
        <v>13</v>
      </c>
      <c r="N501" t="s">
        <v>530</v>
      </c>
      <c r="O501">
        <v>1988</v>
      </c>
      <c r="P501" t="str">
        <f t="shared" si="21"/>
        <v>Jun</v>
      </c>
      <c r="Q501">
        <v>26</v>
      </c>
      <c r="R501">
        <v>0</v>
      </c>
      <c r="S501" s="18">
        <v>4500.34</v>
      </c>
      <c r="T501" t="s">
        <v>11</v>
      </c>
      <c r="U501" t="s">
        <v>16</v>
      </c>
      <c r="V501" t="s">
        <v>356</v>
      </c>
      <c r="W501" s="16">
        <f t="shared" si="22"/>
        <v>32320</v>
      </c>
      <c r="X501">
        <f t="shared" si="23"/>
        <v>34</v>
      </c>
    </row>
    <row r="502" spans="1:24" x14ac:dyDescent="0.3">
      <c r="A502" t="s">
        <v>532</v>
      </c>
      <c r="B502">
        <v>1982</v>
      </c>
      <c r="C502" t="s">
        <v>20</v>
      </c>
      <c r="D502">
        <v>27</v>
      </c>
      <c r="E502">
        <v>3</v>
      </c>
      <c r="F502">
        <v>4511.41</v>
      </c>
      <c r="G502" t="s">
        <v>11</v>
      </c>
      <c r="H502" t="s">
        <v>12</v>
      </c>
      <c r="I502" t="s">
        <v>13</v>
      </c>
      <c r="N502" t="s">
        <v>531</v>
      </c>
      <c r="O502">
        <v>1997</v>
      </c>
      <c r="P502" t="str">
        <f t="shared" si="21"/>
        <v>Oct</v>
      </c>
      <c r="Q502">
        <v>13</v>
      </c>
      <c r="R502">
        <v>4</v>
      </c>
      <c r="S502" s="18">
        <v>4504.66</v>
      </c>
      <c r="T502" t="s">
        <v>16</v>
      </c>
      <c r="U502" t="s">
        <v>11</v>
      </c>
      <c r="V502" t="s">
        <v>13</v>
      </c>
      <c r="W502" s="16">
        <f t="shared" si="22"/>
        <v>35716</v>
      </c>
      <c r="X502">
        <f t="shared" si="23"/>
        <v>25</v>
      </c>
    </row>
    <row r="503" spans="1:24" x14ac:dyDescent="0.3">
      <c r="A503" t="s">
        <v>533</v>
      </c>
      <c r="B503">
        <v>1980</v>
      </c>
      <c r="C503" t="s">
        <v>18</v>
      </c>
      <c r="D503">
        <v>16</v>
      </c>
      <c r="E503">
        <v>2</v>
      </c>
      <c r="F503">
        <v>4515.71</v>
      </c>
      <c r="G503" t="s">
        <v>11</v>
      </c>
      <c r="H503" t="s">
        <v>12</v>
      </c>
      <c r="I503" t="s">
        <v>13</v>
      </c>
      <c r="N503" t="s">
        <v>532</v>
      </c>
      <c r="O503">
        <v>1982</v>
      </c>
      <c r="P503" t="str">
        <f t="shared" si="21"/>
        <v>Sep</v>
      </c>
      <c r="Q503">
        <v>27</v>
      </c>
      <c r="R503">
        <v>3</v>
      </c>
      <c r="S503" s="18">
        <v>4511.41</v>
      </c>
      <c r="T503" t="s">
        <v>11</v>
      </c>
      <c r="U503" t="s">
        <v>12</v>
      </c>
      <c r="V503" t="s">
        <v>13</v>
      </c>
      <c r="W503" s="16">
        <f t="shared" si="22"/>
        <v>30221</v>
      </c>
      <c r="X503">
        <f t="shared" si="23"/>
        <v>40</v>
      </c>
    </row>
    <row r="504" spans="1:24" x14ac:dyDescent="0.3">
      <c r="A504" t="s">
        <v>534</v>
      </c>
      <c r="B504">
        <v>2003</v>
      </c>
      <c r="C504" t="s">
        <v>37</v>
      </c>
      <c r="D504">
        <v>2</v>
      </c>
      <c r="E504">
        <v>0</v>
      </c>
      <c r="F504">
        <v>4518.3999999999996</v>
      </c>
      <c r="G504" t="s">
        <v>11</v>
      </c>
      <c r="H504" t="s">
        <v>12</v>
      </c>
      <c r="I504" t="s">
        <v>535</v>
      </c>
      <c r="N504" t="s">
        <v>533</v>
      </c>
      <c r="O504">
        <v>1980</v>
      </c>
      <c r="P504" t="str">
        <f t="shared" si="21"/>
        <v>Jun</v>
      </c>
      <c r="Q504">
        <v>16</v>
      </c>
      <c r="R504">
        <v>2</v>
      </c>
      <c r="S504" s="18">
        <v>4515.71</v>
      </c>
      <c r="T504" t="s">
        <v>11</v>
      </c>
      <c r="U504" t="s">
        <v>12</v>
      </c>
      <c r="V504" t="s">
        <v>13</v>
      </c>
      <c r="W504" s="16">
        <f t="shared" si="22"/>
        <v>29388</v>
      </c>
      <c r="X504">
        <f t="shared" si="23"/>
        <v>42</v>
      </c>
    </row>
    <row r="505" spans="1:24" x14ac:dyDescent="0.3">
      <c r="A505" t="s">
        <v>536</v>
      </c>
      <c r="B505">
        <v>1987</v>
      </c>
      <c r="C505" t="s">
        <v>30</v>
      </c>
      <c r="D505">
        <v>5</v>
      </c>
      <c r="E505">
        <v>3</v>
      </c>
      <c r="F505">
        <v>4518.7700000000004</v>
      </c>
      <c r="G505" t="s">
        <v>11</v>
      </c>
      <c r="H505" t="s">
        <v>12</v>
      </c>
      <c r="I505" t="s">
        <v>23</v>
      </c>
      <c r="N505" t="s">
        <v>534</v>
      </c>
      <c r="O505">
        <v>2003</v>
      </c>
      <c r="P505" t="str">
        <f t="shared" si="21"/>
        <v>Oct</v>
      </c>
      <c r="Q505">
        <v>2</v>
      </c>
      <c r="R505">
        <v>0</v>
      </c>
      <c r="S505" s="18">
        <v>4518.3999999999996</v>
      </c>
      <c r="T505" t="s">
        <v>11</v>
      </c>
      <c r="U505" t="s">
        <v>12</v>
      </c>
      <c r="V505" t="s">
        <v>535</v>
      </c>
      <c r="W505" s="16">
        <f t="shared" si="22"/>
        <v>37896</v>
      </c>
      <c r="X505">
        <f t="shared" si="23"/>
        <v>19</v>
      </c>
    </row>
    <row r="506" spans="1:24" x14ac:dyDescent="0.3">
      <c r="A506" t="s">
        <v>537</v>
      </c>
      <c r="B506">
        <v>1988</v>
      </c>
      <c r="C506" t="s">
        <v>30</v>
      </c>
      <c r="D506">
        <v>21</v>
      </c>
      <c r="E506">
        <v>0</v>
      </c>
      <c r="F506">
        <v>4518.83</v>
      </c>
      <c r="G506" t="s">
        <v>11</v>
      </c>
      <c r="H506" t="s">
        <v>11</v>
      </c>
      <c r="I506" t="s">
        <v>356</v>
      </c>
      <c r="N506" t="s">
        <v>536</v>
      </c>
      <c r="O506">
        <v>1987</v>
      </c>
      <c r="P506" t="str">
        <f t="shared" si="21"/>
        <v>Dec</v>
      </c>
      <c r="Q506">
        <v>5</v>
      </c>
      <c r="R506">
        <v>3</v>
      </c>
      <c r="S506" s="18">
        <v>4518.7700000000004</v>
      </c>
      <c r="T506" t="s">
        <v>11</v>
      </c>
      <c r="U506" t="s">
        <v>12</v>
      </c>
      <c r="V506" t="s">
        <v>23</v>
      </c>
      <c r="W506" s="16">
        <f t="shared" si="22"/>
        <v>32116</v>
      </c>
      <c r="X506">
        <f t="shared" si="23"/>
        <v>35</v>
      </c>
    </row>
    <row r="507" spans="1:24" x14ac:dyDescent="0.3">
      <c r="A507" t="s">
        <v>538</v>
      </c>
      <c r="B507">
        <v>1992</v>
      </c>
      <c r="C507" t="s">
        <v>35</v>
      </c>
      <c r="D507">
        <v>13</v>
      </c>
      <c r="E507">
        <v>1</v>
      </c>
      <c r="F507">
        <v>4527.18</v>
      </c>
      <c r="G507" t="s">
        <v>11</v>
      </c>
      <c r="H507" t="s">
        <v>11</v>
      </c>
      <c r="I507" t="s">
        <v>23</v>
      </c>
      <c r="N507" t="s">
        <v>537</v>
      </c>
      <c r="O507">
        <v>1988</v>
      </c>
      <c r="P507" t="str">
        <f t="shared" si="21"/>
        <v>Dec</v>
      </c>
      <c r="Q507">
        <v>21</v>
      </c>
      <c r="R507">
        <v>0</v>
      </c>
      <c r="S507" s="18">
        <v>4518.83</v>
      </c>
      <c r="T507" t="s">
        <v>11</v>
      </c>
      <c r="U507" t="s">
        <v>11</v>
      </c>
      <c r="V507" t="s">
        <v>356</v>
      </c>
      <c r="W507" s="16">
        <f t="shared" si="22"/>
        <v>32498</v>
      </c>
      <c r="X507">
        <f t="shared" si="23"/>
        <v>34</v>
      </c>
    </row>
    <row r="508" spans="1:24" x14ac:dyDescent="0.3">
      <c r="A508" t="s">
        <v>539</v>
      </c>
      <c r="B508">
        <v>1993</v>
      </c>
      <c r="C508" t="s">
        <v>18</v>
      </c>
      <c r="D508">
        <v>29</v>
      </c>
      <c r="E508">
        <v>2</v>
      </c>
      <c r="F508">
        <v>4529.4799999999996</v>
      </c>
      <c r="G508" t="s">
        <v>11</v>
      </c>
      <c r="H508" t="s">
        <v>16</v>
      </c>
      <c r="I508" t="s">
        <v>42</v>
      </c>
      <c r="N508" t="s">
        <v>538</v>
      </c>
      <c r="O508">
        <v>1992</v>
      </c>
      <c r="P508" t="str">
        <f t="shared" si="21"/>
        <v>Aug</v>
      </c>
      <c r="Q508">
        <v>13</v>
      </c>
      <c r="R508">
        <v>1</v>
      </c>
      <c r="S508" s="18">
        <v>4527.18</v>
      </c>
      <c r="T508" t="s">
        <v>11</v>
      </c>
      <c r="U508" t="s">
        <v>11</v>
      </c>
      <c r="V508" t="s">
        <v>23</v>
      </c>
      <c r="W508" s="16">
        <f t="shared" si="22"/>
        <v>33829</v>
      </c>
      <c r="X508">
        <f t="shared" si="23"/>
        <v>30</v>
      </c>
    </row>
    <row r="509" spans="1:24" x14ac:dyDescent="0.3">
      <c r="A509" t="s">
        <v>540</v>
      </c>
      <c r="B509">
        <v>1988</v>
      </c>
      <c r="C509" t="s">
        <v>18</v>
      </c>
      <c r="D509">
        <v>13</v>
      </c>
      <c r="E509">
        <v>1</v>
      </c>
      <c r="F509">
        <v>4536.26</v>
      </c>
      <c r="G509" t="s">
        <v>11</v>
      </c>
      <c r="H509" t="s">
        <v>11</v>
      </c>
      <c r="I509" t="s">
        <v>42</v>
      </c>
      <c r="N509" t="s">
        <v>539</v>
      </c>
      <c r="O509">
        <v>1993</v>
      </c>
      <c r="P509" t="str">
        <f t="shared" si="21"/>
        <v>Jun</v>
      </c>
      <c r="Q509">
        <v>29</v>
      </c>
      <c r="R509">
        <v>2</v>
      </c>
      <c r="S509" s="18">
        <v>4529.4799999999996</v>
      </c>
      <c r="T509" t="s">
        <v>11</v>
      </c>
      <c r="U509" t="s">
        <v>16</v>
      </c>
      <c r="V509" t="s">
        <v>42</v>
      </c>
      <c r="W509" s="16">
        <f t="shared" si="22"/>
        <v>34149</v>
      </c>
      <c r="X509">
        <f t="shared" si="23"/>
        <v>29</v>
      </c>
    </row>
    <row r="510" spans="1:24" x14ac:dyDescent="0.3">
      <c r="A510" t="s">
        <v>541</v>
      </c>
      <c r="B510">
        <v>1990</v>
      </c>
      <c r="C510" t="s">
        <v>15</v>
      </c>
      <c r="D510">
        <v>17</v>
      </c>
      <c r="E510">
        <v>0</v>
      </c>
      <c r="F510">
        <v>4544.2299999999996</v>
      </c>
      <c r="G510" t="s">
        <v>11</v>
      </c>
      <c r="H510" t="s">
        <v>16</v>
      </c>
      <c r="I510" t="s">
        <v>247</v>
      </c>
      <c r="N510" t="s">
        <v>540</v>
      </c>
      <c r="O510">
        <v>1988</v>
      </c>
      <c r="P510" t="str">
        <f t="shared" si="21"/>
        <v>Jun</v>
      </c>
      <c r="Q510">
        <v>13</v>
      </c>
      <c r="R510">
        <v>1</v>
      </c>
      <c r="S510" s="18">
        <v>4536.26</v>
      </c>
      <c r="T510" t="s">
        <v>11</v>
      </c>
      <c r="U510" t="s">
        <v>11</v>
      </c>
      <c r="V510" t="s">
        <v>42</v>
      </c>
      <c r="W510" s="16">
        <f t="shared" si="22"/>
        <v>32307</v>
      </c>
      <c r="X510">
        <f t="shared" si="23"/>
        <v>34</v>
      </c>
    </row>
    <row r="511" spans="1:24" x14ac:dyDescent="0.3">
      <c r="A511" t="s">
        <v>542</v>
      </c>
      <c r="B511">
        <v>2004</v>
      </c>
      <c r="C511" t="s">
        <v>30</v>
      </c>
      <c r="D511">
        <v>22</v>
      </c>
      <c r="E511">
        <v>4</v>
      </c>
      <c r="F511">
        <v>4561.1899999999996</v>
      </c>
      <c r="G511" t="s">
        <v>11</v>
      </c>
      <c r="H511" t="s">
        <v>11</v>
      </c>
      <c r="I511" t="s">
        <v>247</v>
      </c>
      <c r="N511" t="s">
        <v>541</v>
      </c>
      <c r="O511">
        <v>1990</v>
      </c>
      <c r="P511" t="str">
        <f t="shared" si="21"/>
        <v>Nov</v>
      </c>
      <c r="Q511">
        <v>17</v>
      </c>
      <c r="R511">
        <v>0</v>
      </c>
      <c r="S511" s="18">
        <v>4544.2299999999996</v>
      </c>
      <c r="T511" t="s">
        <v>11</v>
      </c>
      <c r="U511" t="s">
        <v>16</v>
      </c>
      <c r="V511" t="s">
        <v>247</v>
      </c>
      <c r="W511" s="16">
        <f t="shared" si="22"/>
        <v>33194</v>
      </c>
      <c r="X511">
        <f t="shared" si="23"/>
        <v>32</v>
      </c>
    </row>
    <row r="512" spans="1:24" x14ac:dyDescent="0.3">
      <c r="A512" t="s">
        <v>543</v>
      </c>
      <c r="B512">
        <v>1990</v>
      </c>
      <c r="C512" t="s">
        <v>20</v>
      </c>
      <c r="D512">
        <v>20</v>
      </c>
      <c r="E512">
        <v>1</v>
      </c>
      <c r="F512">
        <v>4562.84</v>
      </c>
      <c r="G512" t="s">
        <v>11</v>
      </c>
      <c r="H512" t="s">
        <v>11</v>
      </c>
      <c r="I512" t="s">
        <v>13</v>
      </c>
      <c r="N512" t="s">
        <v>542</v>
      </c>
      <c r="O512">
        <v>2004</v>
      </c>
      <c r="P512" t="str">
        <f t="shared" si="21"/>
        <v>Dec</v>
      </c>
      <c r="Q512">
        <v>22</v>
      </c>
      <c r="R512">
        <v>4</v>
      </c>
      <c r="S512" s="18">
        <v>4561.1899999999996</v>
      </c>
      <c r="T512" t="s">
        <v>11</v>
      </c>
      <c r="U512" t="s">
        <v>11</v>
      </c>
      <c r="V512" t="s">
        <v>247</v>
      </c>
      <c r="W512" s="16">
        <f t="shared" si="22"/>
        <v>38343</v>
      </c>
      <c r="X512">
        <f t="shared" si="23"/>
        <v>18</v>
      </c>
    </row>
    <row r="513" spans="1:24" x14ac:dyDescent="0.3">
      <c r="A513" t="s">
        <v>544</v>
      </c>
      <c r="B513">
        <v>1996</v>
      </c>
      <c r="C513" t="s">
        <v>30</v>
      </c>
      <c r="D513">
        <v>25</v>
      </c>
      <c r="E513">
        <v>2</v>
      </c>
      <c r="F513">
        <v>4564.1899999999996</v>
      </c>
      <c r="G513" t="s">
        <v>11</v>
      </c>
      <c r="H513" t="s">
        <v>11</v>
      </c>
      <c r="I513" t="s">
        <v>247</v>
      </c>
      <c r="N513" t="s">
        <v>543</v>
      </c>
      <c r="O513">
        <v>1990</v>
      </c>
      <c r="P513" t="str">
        <f t="shared" si="21"/>
        <v>Sep</v>
      </c>
      <c r="Q513">
        <v>20</v>
      </c>
      <c r="R513">
        <v>1</v>
      </c>
      <c r="S513" s="18">
        <v>4562.84</v>
      </c>
      <c r="T513" t="s">
        <v>11</v>
      </c>
      <c r="U513" t="s">
        <v>11</v>
      </c>
      <c r="V513" t="s">
        <v>13</v>
      </c>
      <c r="W513" s="16">
        <f t="shared" si="22"/>
        <v>33136</v>
      </c>
      <c r="X513">
        <f t="shared" si="23"/>
        <v>32</v>
      </c>
    </row>
    <row r="514" spans="1:24" x14ac:dyDescent="0.3">
      <c r="A514" t="s">
        <v>545</v>
      </c>
      <c r="B514">
        <v>1989</v>
      </c>
      <c r="C514" t="s">
        <v>20</v>
      </c>
      <c r="D514">
        <v>18</v>
      </c>
      <c r="E514">
        <v>0</v>
      </c>
      <c r="F514">
        <v>4571.41</v>
      </c>
      <c r="G514" t="s">
        <v>11</v>
      </c>
      <c r="H514" t="s">
        <v>11</v>
      </c>
      <c r="I514" t="s">
        <v>23</v>
      </c>
      <c r="N514" t="s">
        <v>544</v>
      </c>
      <c r="O514">
        <v>1996</v>
      </c>
      <c r="P514" t="str">
        <f t="shared" si="21"/>
        <v>Dec</v>
      </c>
      <c r="Q514">
        <v>25</v>
      </c>
      <c r="R514">
        <v>2</v>
      </c>
      <c r="S514" s="18">
        <v>4564.1899999999996</v>
      </c>
      <c r="T514" t="s">
        <v>11</v>
      </c>
      <c r="U514" t="s">
        <v>11</v>
      </c>
      <c r="V514" t="s">
        <v>247</v>
      </c>
      <c r="W514" s="16">
        <f t="shared" si="22"/>
        <v>35424</v>
      </c>
      <c r="X514">
        <f t="shared" si="23"/>
        <v>26</v>
      </c>
    </row>
    <row r="515" spans="1:24" x14ac:dyDescent="0.3">
      <c r="A515" t="s">
        <v>546</v>
      </c>
      <c r="B515">
        <v>2000</v>
      </c>
      <c r="C515" t="s">
        <v>10</v>
      </c>
      <c r="D515">
        <v>2</v>
      </c>
      <c r="E515">
        <v>0</v>
      </c>
      <c r="F515">
        <v>4608.03</v>
      </c>
      <c r="G515" t="s">
        <v>11</v>
      </c>
      <c r="H515" t="s">
        <v>12</v>
      </c>
      <c r="I515" t="s">
        <v>42</v>
      </c>
      <c r="N515" t="s">
        <v>545</v>
      </c>
      <c r="O515">
        <v>1989</v>
      </c>
      <c r="P515" t="str">
        <f t="shared" ref="P515:P578" si="24">IF(C514="?","Sep",C514)</f>
        <v>Sep</v>
      </c>
      <c r="Q515">
        <v>18</v>
      </c>
      <c r="R515">
        <v>0</v>
      </c>
      <c r="S515" s="18">
        <v>4571.41</v>
      </c>
      <c r="T515" t="s">
        <v>11</v>
      </c>
      <c r="U515" t="s">
        <v>11</v>
      </c>
      <c r="V515" t="s">
        <v>23</v>
      </c>
      <c r="W515" s="16">
        <f t="shared" si="22"/>
        <v>32769</v>
      </c>
      <c r="X515">
        <f t="shared" si="23"/>
        <v>33</v>
      </c>
    </row>
    <row r="516" spans="1:24" x14ac:dyDescent="0.3">
      <c r="A516" t="s">
        <v>547</v>
      </c>
      <c r="B516">
        <v>1998</v>
      </c>
      <c r="C516" t="s">
        <v>18</v>
      </c>
      <c r="D516">
        <v>29</v>
      </c>
      <c r="E516">
        <v>3</v>
      </c>
      <c r="F516">
        <v>4618.08</v>
      </c>
      <c r="G516" t="s">
        <v>11</v>
      </c>
      <c r="H516" t="s">
        <v>16</v>
      </c>
      <c r="I516" t="s">
        <v>23</v>
      </c>
      <c r="N516" t="s">
        <v>546</v>
      </c>
      <c r="O516">
        <v>2000</v>
      </c>
      <c r="P516" t="str">
        <f t="shared" si="24"/>
        <v>Jul</v>
      </c>
      <c r="Q516">
        <v>2</v>
      </c>
      <c r="R516">
        <v>0</v>
      </c>
      <c r="S516" s="18">
        <v>4608.03</v>
      </c>
      <c r="T516" t="s">
        <v>11</v>
      </c>
      <c r="U516" t="s">
        <v>12</v>
      </c>
      <c r="V516" t="s">
        <v>42</v>
      </c>
      <c r="W516" s="16">
        <f t="shared" ref="W516:W579" si="25">DATE(O516,MONTH("1-"&amp;P516),Q516)</f>
        <v>36709</v>
      </c>
      <c r="X516">
        <f t="shared" ref="X516:X579" si="26">DATEDIF(W516,"08-06-2023","y")</f>
        <v>22</v>
      </c>
    </row>
    <row r="517" spans="1:24" x14ac:dyDescent="0.3">
      <c r="A517" t="s">
        <v>548</v>
      </c>
      <c r="B517">
        <v>1985</v>
      </c>
      <c r="C517" t="s">
        <v>18</v>
      </c>
      <c r="D517">
        <v>22</v>
      </c>
      <c r="E517">
        <v>0</v>
      </c>
      <c r="F517">
        <v>4646.76</v>
      </c>
      <c r="G517" t="s">
        <v>16</v>
      </c>
      <c r="H517" t="s">
        <v>16</v>
      </c>
      <c r="I517" t="s">
        <v>42</v>
      </c>
      <c r="N517" t="s">
        <v>547</v>
      </c>
      <c r="O517">
        <v>1998</v>
      </c>
      <c r="P517" t="str">
        <f t="shared" si="24"/>
        <v>Jun</v>
      </c>
      <c r="Q517">
        <v>29</v>
      </c>
      <c r="R517">
        <v>3</v>
      </c>
      <c r="S517" s="18">
        <v>4618.08</v>
      </c>
      <c r="T517" t="s">
        <v>11</v>
      </c>
      <c r="U517" t="s">
        <v>16</v>
      </c>
      <c r="V517" t="s">
        <v>23</v>
      </c>
      <c r="W517" s="16">
        <f t="shared" si="25"/>
        <v>35975</v>
      </c>
      <c r="X517">
        <f t="shared" si="26"/>
        <v>24</v>
      </c>
    </row>
    <row r="518" spans="1:24" x14ac:dyDescent="0.3">
      <c r="A518" t="s">
        <v>549</v>
      </c>
      <c r="B518">
        <v>1996</v>
      </c>
      <c r="C518" t="s">
        <v>37</v>
      </c>
      <c r="D518">
        <v>25</v>
      </c>
      <c r="E518">
        <v>3</v>
      </c>
      <c r="F518">
        <v>4661.29</v>
      </c>
      <c r="G518" t="s">
        <v>11</v>
      </c>
      <c r="H518" t="s">
        <v>16</v>
      </c>
      <c r="I518" t="s">
        <v>356</v>
      </c>
      <c r="N518" t="s">
        <v>548</v>
      </c>
      <c r="O518">
        <v>1985</v>
      </c>
      <c r="P518" t="str">
        <f t="shared" si="24"/>
        <v>Jun</v>
      </c>
      <c r="Q518">
        <v>22</v>
      </c>
      <c r="R518">
        <v>0</v>
      </c>
      <c r="S518" s="18">
        <v>4646.76</v>
      </c>
      <c r="T518" t="s">
        <v>16</v>
      </c>
      <c r="U518" t="s">
        <v>16</v>
      </c>
      <c r="V518" t="s">
        <v>42</v>
      </c>
      <c r="W518" s="16">
        <f t="shared" si="25"/>
        <v>31220</v>
      </c>
      <c r="X518">
        <f t="shared" si="26"/>
        <v>37</v>
      </c>
    </row>
    <row r="519" spans="1:24" x14ac:dyDescent="0.3">
      <c r="A519" t="s">
        <v>550</v>
      </c>
      <c r="B519">
        <v>1990</v>
      </c>
      <c r="C519" t="s">
        <v>35</v>
      </c>
      <c r="D519">
        <v>5</v>
      </c>
      <c r="E519">
        <v>1</v>
      </c>
      <c r="F519">
        <v>4667.6099999999997</v>
      </c>
      <c r="G519" t="s">
        <v>12</v>
      </c>
      <c r="H519" t="s">
        <v>12</v>
      </c>
      <c r="I519" t="s">
        <v>168</v>
      </c>
      <c r="N519" t="s">
        <v>549</v>
      </c>
      <c r="O519">
        <v>1996</v>
      </c>
      <c r="P519" t="str">
        <f t="shared" si="24"/>
        <v>Oct</v>
      </c>
      <c r="Q519">
        <v>25</v>
      </c>
      <c r="R519">
        <v>3</v>
      </c>
      <c r="S519" s="18">
        <v>4661.29</v>
      </c>
      <c r="T519" t="s">
        <v>11</v>
      </c>
      <c r="U519" t="s">
        <v>16</v>
      </c>
      <c r="V519" t="s">
        <v>356</v>
      </c>
      <c r="W519" s="16">
        <f t="shared" si="25"/>
        <v>35363</v>
      </c>
      <c r="X519">
        <f t="shared" si="26"/>
        <v>26</v>
      </c>
    </row>
    <row r="520" spans="1:24" x14ac:dyDescent="0.3">
      <c r="A520" t="s">
        <v>551</v>
      </c>
      <c r="B520">
        <v>1990</v>
      </c>
      <c r="C520" t="s">
        <v>20</v>
      </c>
      <c r="D520">
        <v>26</v>
      </c>
      <c r="E520">
        <v>2</v>
      </c>
      <c r="F520">
        <v>4670.6400000000003</v>
      </c>
      <c r="G520" t="s">
        <v>11</v>
      </c>
      <c r="H520" t="s">
        <v>11</v>
      </c>
      <c r="I520" t="s">
        <v>42</v>
      </c>
      <c r="N520" t="s">
        <v>550</v>
      </c>
      <c r="O520">
        <v>1990</v>
      </c>
      <c r="P520" t="str">
        <f t="shared" si="24"/>
        <v>Aug</v>
      </c>
      <c r="Q520">
        <v>5</v>
      </c>
      <c r="R520">
        <v>1</v>
      </c>
      <c r="S520" s="18">
        <v>4667.6099999999997</v>
      </c>
      <c r="T520" t="s">
        <v>12</v>
      </c>
      <c r="U520" t="s">
        <v>12</v>
      </c>
      <c r="V520" t="s">
        <v>168</v>
      </c>
      <c r="W520" s="16">
        <f t="shared" si="25"/>
        <v>33090</v>
      </c>
      <c r="X520">
        <f t="shared" si="26"/>
        <v>32</v>
      </c>
    </row>
    <row r="521" spans="1:24" x14ac:dyDescent="0.3">
      <c r="A521" t="s">
        <v>552</v>
      </c>
      <c r="B521">
        <v>1990</v>
      </c>
      <c r="C521" t="s">
        <v>10</v>
      </c>
      <c r="D521">
        <v>13</v>
      </c>
      <c r="E521">
        <v>2</v>
      </c>
      <c r="F521">
        <v>4673.3900000000003</v>
      </c>
      <c r="G521" t="s">
        <v>11</v>
      </c>
      <c r="H521" t="s">
        <v>16</v>
      </c>
      <c r="I521" t="s">
        <v>13</v>
      </c>
      <c r="N521" t="s">
        <v>551</v>
      </c>
      <c r="O521">
        <v>1990</v>
      </c>
      <c r="P521" t="str">
        <f t="shared" si="24"/>
        <v>Sep</v>
      </c>
      <c r="Q521">
        <v>26</v>
      </c>
      <c r="R521">
        <v>2</v>
      </c>
      <c r="S521" s="18">
        <v>4670.6400000000003</v>
      </c>
      <c r="T521" t="s">
        <v>11</v>
      </c>
      <c r="U521" t="s">
        <v>11</v>
      </c>
      <c r="V521" t="s">
        <v>42</v>
      </c>
      <c r="W521" s="16">
        <f t="shared" si="25"/>
        <v>33142</v>
      </c>
      <c r="X521">
        <f t="shared" si="26"/>
        <v>32</v>
      </c>
    </row>
    <row r="522" spans="1:24" x14ac:dyDescent="0.3">
      <c r="A522" t="s">
        <v>553</v>
      </c>
      <c r="B522">
        <v>1979</v>
      </c>
      <c r="C522" t="s">
        <v>37</v>
      </c>
      <c r="D522">
        <v>18</v>
      </c>
      <c r="E522">
        <v>2</v>
      </c>
      <c r="F522">
        <v>4674.2</v>
      </c>
      <c r="G522" t="s">
        <v>11</v>
      </c>
      <c r="H522" t="s">
        <v>16</v>
      </c>
      <c r="I522" t="s">
        <v>13</v>
      </c>
      <c r="N522" t="s">
        <v>552</v>
      </c>
      <c r="O522">
        <v>1990</v>
      </c>
      <c r="P522" t="str">
        <f t="shared" si="24"/>
        <v>Jul</v>
      </c>
      <c r="Q522">
        <v>13</v>
      </c>
      <c r="R522">
        <v>2</v>
      </c>
      <c r="S522" s="18">
        <v>4673.3900000000003</v>
      </c>
      <c r="T522" t="s">
        <v>11</v>
      </c>
      <c r="U522" t="s">
        <v>16</v>
      </c>
      <c r="V522" t="s">
        <v>13</v>
      </c>
      <c r="W522" s="16">
        <f t="shared" si="25"/>
        <v>33067</v>
      </c>
      <c r="X522">
        <f t="shared" si="26"/>
        <v>32</v>
      </c>
    </row>
    <row r="523" spans="1:24" x14ac:dyDescent="0.3">
      <c r="A523" t="s">
        <v>554</v>
      </c>
      <c r="B523">
        <v>2003</v>
      </c>
      <c r="C523" t="s">
        <v>37</v>
      </c>
      <c r="D523">
        <v>4</v>
      </c>
      <c r="E523">
        <v>0</v>
      </c>
      <c r="F523">
        <v>4678.8</v>
      </c>
      <c r="G523" t="s">
        <v>11</v>
      </c>
      <c r="H523" t="s">
        <v>16</v>
      </c>
      <c r="I523" t="s">
        <v>300</v>
      </c>
      <c r="N523" t="s">
        <v>553</v>
      </c>
      <c r="O523">
        <v>1979</v>
      </c>
      <c r="P523" t="str">
        <f t="shared" si="24"/>
        <v>Oct</v>
      </c>
      <c r="Q523">
        <v>18</v>
      </c>
      <c r="R523">
        <v>2</v>
      </c>
      <c r="S523" s="18">
        <v>4674.2</v>
      </c>
      <c r="T523" t="s">
        <v>11</v>
      </c>
      <c r="U523" t="s">
        <v>16</v>
      </c>
      <c r="V523" t="s">
        <v>13</v>
      </c>
      <c r="W523" s="16">
        <f t="shared" si="25"/>
        <v>29146</v>
      </c>
      <c r="X523">
        <f t="shared" si="26"/>
        <v>43</v>
      </c>
    </row>
    <row r="524" spans="1:24" x14ac:dyDescent="0.3">
      <c r="A524" t="s">
        <v>555</v>
      </c>
      <c r="B524">
        <v>1990</v>
      </c>
      <c r="C524" t="s">
        <v>20</v>
      </c>
      <c r="D524">
        <v>4</v>
      </c>
      <c r="E524">
        <v>2</v>
      </c>
      <c r="F524">
        <v>4686.3900000000003</v>
      </c>
      <c r="G524" t="s">
        <v>12</v>
      </c>
      <c r="H524" t="s">
        <v>12</v>
      </c>
      <c r="I524" t="s">
        <v>13</v>
      </c>
      <c r="N524" t="s">
        <v>554</v>
      </c>
      <c r="O524">
        <v>2003</v>
      </c>
      <c r="P524" t="str">
        <f t="shared" si="24"/>
        <v>Oct</v>
      </c>
      <c r="Q524">
        <v>4</v>
      </c>
      <c r="R524">
        <v>0</v>
      </c>
      <c r="S524" s="18">
        <v>4678.8</v>
      </c>
      <c r="T524" t="s">
        <v>11</v>
      </c>
      <c r="U524" t="s">
        <v>16</v>
      </c>
      <c r="V524" t="s">
        <v>300</v>
      </c>
      <c r="W524" s="16">
        <f t="shared" si="25"/>
        <v>37898</v>
      </c>
      <c r="X524">
        <f t="shared" si="26"/>
        <v>19</v>
      </c>
    </row>
    <row r="525" spans="1:24" x14ac:dyDescent="0.3">
      <c r="A525" t="s">
        <v>556</v>
      </c>
      <c r="B525">
        <v>2003</v>
      </c>
      <c r="C525" t="s">
        <v>18</v>
      </c>
      <c r="D525">
        <v>22</v>
      </c>
      <c r="E525">
        <v>5</v>
      </c>
      <c r="F525">
        <v>4687.8</v>
      </c>
      <c r="G525" t="s">
        <v>11</v>
      </c>
      <c r="H525" t="s">
        <v>12</v>
      </c>
      <c r="I525" t="s">
        <v>42</v>
      </c>
      <c r="N525" t="s">
        <v>555</v>
      </c>
      <c r="O525">
        <v>1990</v>
      </c>
      <c r="P525" t="str">
        <f t="shared" si="24"/>
        <v>Sep</v>
      </c>
      <c r="Q525">
        <v>4</v>
      </c>
      <c r="R525">
        <v>2</v>
      </c>
      <c r="S525" s="18">
        <v>4686.3900000000003</v>
      </c>
      <c r="T525" t="s">
        <v>12</v>
      </c>
      <c r="U525" t="s">
        <v>12</v>
      </c>
      <c r="V525" t="s">
        <v>13</v>
      </c>
      <c r="W525" s="16">
        <f t="shared" si="25"/>
        <v>33120</v>
      </c>
      <c r="X525">
        <f t="shared" si="26"/>
        <v>32</v>
      </c>
    </row>
    <row r="526" spans="1:24" x14ac:dyDescent="0.3">
      <c r="A526" t="s">
        <v>557</v>
      </c>
      <c r="B526">
        <v>1977</v>
      </c>
      <c r="C526" t="s">
        <v>30</v>
      </c>
      <c r="D526">
        <v>4</v>
      </c>
      <c r="E526">
        <v>2</v>
      </c>
      <c r="F526">
        <v>4699.47</v>
      </c>
      <c r="G526" t="s">
        <v>11</v>
      </c>
      <c r="H526" t="s">
        <v>12</v>
      </c>
      <c r="I526" t="s">
        <v>13</v>
      </c>
      <c r="N526" t="s">
        <v>556</v>
      </c>
      <c r="O526">
        <v>2003</v>
      </c>
      <c r="P526" t="str">
        <f t="shared" si="24"/>
        <v>Jun</v>
      </c>
      <c r="Q526">
        <v>22</v>
      </c>
      <c r="R526">
        <v>5</v>
      </c>
      <c r="S526" s="18">
        <v>4687.8</v>
      </c>
      <c r="T526" t="s">
        <v>11</v>
      </c>
      <c r="U526" t="s">
        <v>12</v>
      </c>
      <c r="V526" t="s">
        <v>42</v>
      </c>
      <c r="W526" s="16">
        <f t="shared" si="25"/>
        <v>37794</v>
      </c>
      <c r="X526">
        <f t="shared" si="26"/>
        <v>19</v>
      </c>
    </row>
    <row r="527" spans="1:24" x14ac:dyDescent="0.3">
      <c r="A527" t="s">
        <v>558</v>
      </c>
      <c r="B527">
        <v>1981</v>
      </c>
      <c r="C527" t="s">
        <v>35</v>
      </c>
      <c r="D527">
        <v>12</v>
      </c>
      <c r="E527">
        <v>1</v>
      </c>
      <c r="F527">
        <v>4712.12</v>
      </c>
      <c r="G527" t="s">
        <v>11</v>
      </c>
      <c r="H527" t="s">
        <v>12</v>
      </c>
      <c r="I527" t="s">
        <v>42</v>
      </c>
      <c r="N527" t="s">
        <v>557</v>
      </c>
      <c r="O527">
        <v>1977</v>
      </c>
      <c r="P527" t="str">
        <f t="shared" si="24"/>
        <v>Dec</v>
      </c>
      <c r="Q527">
        <v>4</v>
      </c>
      <c r="R527">
        <v>2</v>
      </c>
      <c r="S527" s="18">
        <v>4699.47</v>
      </c>
      <c r="T527" t="s">
        <v>11</v>
      </c>
      <c r="U527" t="s">
        <v>12</v>
      </c>
      <c r="V527" t="s">
        <v>13</v>
      </c>
      <c r="W527" s="16">
        <f t="shared" si="25"/>
        <v>28463</v>
      </c>
      <c r="X527">
        <f t="shared" si="26"/>
        <v>45</v>
      </c>
    </row>
    <row r="528" spans="1:24" x14ac:dyDescent="0.3">
      <c r="A528" t="s">
        <v>559</v>
      </c>
      <c r="B528">
        <v>1992</v>
      </c>
      <c r="C528" t="s">
        <v>37</v>
      </c>
      <c r="D528">
        <v>9</v>
      </c>
      <c r="E528">
        <v>1</v>
      </c>
      <c r="F528">
        <v>4718.2</v>
      </c>
      <c r="G528" t="s">
        <v>11</v>
      </c>
      <c r="H528" t="s">
        <v>12</v>
      </c>
      <c r="I528" t="s">
        <v>247</v>
      </c>
      <c r="N528" t="s">
        <v>558</v>
      </c>
      <c r="O528">
        <v>1981</v>
      </c>
      <c r="P528" t="str">
        <f t="shared" si="24"/>
        <v>Aug</v>
      </c>
      <c r="Q528">
        <v>12</v>
      </c>
      <c r="R528">
        <v>1</v>
      </c>
      <c r="S528" s="18">
        <v>4712.12</v>
      </c>
      <c r="T528" t="s">
        <v>11</v>
      </c>
      <c r="U528" t="s">
        <v>12</v>
      </c>
      <c r="V528" t="s">
        <v>42</v>
      </c>
      <c r="W528" s="16">
        <f t="shared" si="25"/>
        <v>29810</v>
      </c>
      <c r="X528">
        <f t="shared" si="26"/>
        <v>41</v>
      </c>
    </row>
    <row r="529" spans="1:24" x14ac:dyDescent="0.3">
      <c r="A529" t="s">
        <v>560</v>
      </c>
      <c r="B529">
        <v>1992</v>
      </c>
      <c r="C529" t="s">
        <v>20</v>
      </c>
      <c r="D529">
        <v>28</v>
      </c>
      <c r="E529">
        <v>1</v>
      </c>
      <c r="F529">
        <v>4719.5200000000004</v>
      </c>
      <c r="G529" t="s">
        <v>11</v>
      </c>
      <c r="H529" t="s">
        <v>11</v>
      </c>
      <c r="I529" t="s">
        <v>247</v>
      </c>
      <c r="N529" t="s">
        <v>559</v>
      </c>
      <c r="O529">
        <v>1992</v>
      </c>
      <c r="P529" t="str">
        <f t="shared" si="24"/>
        <v>Oct</v>
      </c>
      <c r="Q529">
        <v>9</v>
      </c>
      <c r="R529">
        <v>1</v>
      </c>
      <c r="S529" s="18">
        <v>4718.2</v>
      </c>
      <c r="T529" t="s">
        <v>11</v>
      </c>
      <c r="U529" t="s">
        <v>12</v>
      </c>
      <c r="V529" t="s">
        <v>247</v>
      </c>
      <c r="W529" s="16">
        <f t="shared" si="25"/>
        <v>33886</v>
      </c>
      <c r="X529">
        <f t="shared" si="26"/>
        <v>30</v>
      </c>
    </row>
    <row r="530" spans="1:24" x14ac:dyDescent="0.3">
      <c r="A530" t="s">
        <v>561</v>
      </c>
      <c r="B530">
        <v>1994</v>
      </c>
      <c r="C530" t="s">
        <v>35</v>
      </c>
      <c r="D530">
        <v>12</v>
      </c>
      <c r="E530">
        <v>2</v>
      </c>
      <c r="F530">
        <v>4719.74</v>
      </c>
      <c r="G530" t="s">
        <v>11</v>
      </c>
      <c r="H530" t="s">
        <v>16</v>
      </c>
      <c r="I530" t="s">
        <v>23</v>
      </c>
      <c r="N530" t="s">
        <v>560</v>
      </c>
      <c r="O530">
        <v>1992</v>
      </c>
      <c r="P530" t="str">
        <f t="shared" si="24"/>
        <v>Sep</v>
      </c>
      <c r="Q530">
        <v>28</v>
      </c>
      <c r="R530">
        <v>1</v>
      </c>
      <c r="S530" s="18">
        <v>4719.5200000000004</v>
      </c>
      <c r="T530" t="s">
        <v>11</v>
      </c>
      <c r="U530" t="s">
        <v>11</v>
      </c>
      <c r="V530" t="s">
        <v>247</v>
      </c>
      <c r="W530" s="16">
        <f t="shared" si="25"/>
        <v>33875</v>
      </c>
      <c r="X530">
        <f t="shared" si="26"/>
        <v>30</v>
      </c>
    </row>
    <row r="531" spans="1:24" x14ac:dyDescent="0.3">
      <c r="A531" t="s">
        <v>562</v>
      </c>
      <c r="B531">
        <v>1980</v>
      </c>
      <c r="C531" t="s">
        <v>10</v>
      </c>
      <c r="D531">
        <v>2</v>
      </c>
      <c r="E531">
        <v>2</v>
      </c>
      <c r="F531">
        <v>4728.71</v>
      </c>
      <c r="G531" t="s">
        <v>11</v>
      </c>
      <c r="H531" t="s">
        <v>12</v>
      </c>
      <c r="I531" t="s">
        <v>23</v>
      </c>
      <c r="N531" t="s">
        <v>561</v>
      </c>
      <c r="O531">
        <v>1994</v>
      </c>
      <c r="P531" t="str">
        <f t="shared" si="24"/>
        <v>Aug</v>
      </c>
      <c r="Q531">
        <v>12</v>
      </c>
      <c r="R531">
        <v>2</v>
      </c>
      <c r="S531" s="18">
        <v>4719.74</v>
      </c>
      <c r="T531" t="s">
        <v>11</v>
      </c>
      <c r="U531" t="s">
        <v>16</v>
      </c>
      <c r="V531" t="s">
        <v>23</v>
      </c>
      <c r="W531" s="16">
        <f t="shared" si="25"/>
        <v>34558</v>
      </c>
      <c r="X531">
        <f t="shared" si="26"/>
        <v>28</v>
      </c>
    </row>
    <row r="532" spans="1:24" x14ac:dyDescent="0.3">
      <c r="A532" t="s">
        <v>563</v>
      </c>
      <c r="B532">
        <v>1986</v>
      </c>
      <c r="C532" t="s">
        <v>20</v>
      </c>
      <c r="D532">
        <v>5</v>
      </c>
      <c r="E532">
        <v>3</v>
      </c>
      <c r="F532">
        <v>4734.6400000000003</v>
      </c>
      <c r="G532" t="s">
        <v>11</v>
      </c>
      <c r="H532" t="s">
        <v>16</v>
      </c>
      <c r="I532" t="s">
        <v>13</v>
      </c>
      <c r="N532" t="s">
        <v>562</v>
      </c>
      <c r="O532">
        <v>1980</v>
      </c>
      <c r="P532" t="str">
        <f t="shared" si="24"/>
        <v>Jul</v>
      </c>
      <c r="Q532">
        <v>2</v>
      </c>
      <c r="R532">
        <v>2</v>
      </c>
      <c r="S532" s="18">
        <v>4728.71</v>
      </c>
      <c r="T532" t="s">
        <v>11</v>
      </c>
      <c r="U532" t="s">
        <v>12</v>
      </c>
      <c r="V532" t="s">
        <v>23</v>
      </c>
      <c r="W532" s="16">
        <f t="shared" si="25"/>
        <v>29404</v>
      </c>
      <c r="X532">
        <f t="shared" si="26"/>
        <v>42</v>
      </c>
    </row>
    <row r="533" spans="1:24" x14ac:dyDescent="0.3">
      <c r="A533" t="s">
        <v>564</v>
      </c>
      <c r="B533">
        <v>1991</v>
      </c>
      <c r="C533" t="s">
        <v>37</v>
      </c>
      <c r="D533">
        <v>12</v>
      </c>
      <c r="E533">
        <v>1</v>
      </c>
      <c r="F533">
        <v>4738.2700000000004</v>
      </c>
      <c r="G533" t="s">
        <v>11</v>
      </c>
      <c r="H533" t="s">
        <v>12</v>
      </c>
      <c r="I533" t="s">
        <v>23</v>
      </c>
      <c r="N533" t="s">
        <v>563</v>
      </c>
      <c r="O533">
        <v>1986</v>
      </c>
      <c r="P533" t="str">
        <f t="shared" si="24"/>
        <v>Sep</v>
      </c>
      <c r="Q533">
        <v>5</v>
      </c>
      <c r="R533">
        <v>3</v>
      </c>
      <c r="S533" s="18">
        <v>4734.6400000000003</v>
      </c>
      <c r="T533" t="s">
        <v>11</v>
      </c>
      <c r="U533" t="s">
        <v>16</v>
      </c>
      <c r="V533" t="s">
        <v>13</v>
      </c>
      <c r="W533" s="16">
        <f t="shared" si="25"/>
        <v>31660</v>
      </c>
      <c r="X533">
        <f t="shared" si="26"/>
        <v>36</v>
      </c>
    </row>
    <row r="534" spans="1:24" x14ac:dyDescent="0.3">
      <c r="A534" t="s">
        <v>565</v>
      </c>
      <c r="B534">
        <v>2004</v>
      </c>
      <c r="C534" t="s">
        <v>15</v>
      </c>
      <c r="D534">
        <v>24</v>
      </c>
      <c r="E534">
        <v>0</v>
      </c>
      <c r="F534">
        <v>4740.78</v>
      </c>
      <c r="G534" t="s">
        <v>11</v>
      </c>
      <c r="H534" t="s">
        <v>12</v>
      </c>
      <c r="I534" t="s">
        <v>300</v>
      </c>
      <c r="N534" t="s">
        <v>564</v>
      </c>
      <c r="O534">
        <v>1991</v>
      </c>
      <c r="P534" t="str">
        <f t="shared" si="24"/>
        <v>Oct</v>
      </c>
      <c r="Q534">
        <v>12</v>
      </c>
      <c r="R534">
        <v>1</v>
      </c>
      <c r="S534" s="18">
        <v>4738.2700000000004</v>
      </c>
      <c r="T534" t="s">
        <v>11</v>
      </c>
      <c r="U534" t="s">
        <v>12</v>
      </c>
      <c r="V534" t="s">
        <v>23</v>
      </c>
      <c r="W534" s="16">
        <f t="shared" si="25"/>
        <v>33523</v>
      </c>
      <c r="X534">
        <f t="shared" si="26"/>
        <v>31</v>
      </c>
    </row>
    <row r="535" spans="1:24" x14ac:dyDescent="0.3">
      <c r="A535" t="s">
        <v>566</v>
      </c>
      <c r="B535">
        <v>1987</v>
      </c>
      <c r="C535" t="s">
        <v>18</v>
      </c>
      <c r="D535">
        <v>5</v>
      </c>
      <c r="E535">
        <v>1</v>
      </c>
      <c r="F535">
        <v>4746.34</v>
      </c>
      <c r="G535" t="s">
        <v>11</v>
      </c>
      <c r="H535" t="s">
        <v>11</v>
      </c>
      <c r="I535" t="s">
        <v>42</v>
      </c>
      <c r="N535" t="s">
        <v>565</v>
      </c>
      <c r="O535">
        <v>2004</v>
      </c>
      <c r="P535" t="str">
        <f t="shared" si="24"/>
        <v>Nov</v>
      </c>
      <c r="Q535">
        <v>24</v>
      </c>
      <c r="R535">
        <v>0</v>
      </c>
      <c r="S535" s="18">
        <v>4740.78</v>
      </c>
      <c r="T535" t="s">
        <v>11</v>
      </c>
      <c r="U535" t="s">
        <v>12</v>
      </c>
      <c r="V535" t="s">
        <v>300</v>
      </c>
      <c r="W535" s="16">
        <f t="shared" si="25"/>
        <v>38315</v>
      </c>
      <c r="X535">
        <f t="shared" si="26"/>
        <v>18</v>
      </c>
    </row>
    <row r="536" spans="1:24" x14ac:dyDescent="0.3">
      <c r="A536" t="s">
        <v>567</v>
      </c>
      <c r="B536">
        <v>1987</v>
      </c>
      <c r="C536" t="s">
        <v>20</v>
      </c>
      <c r="D536">
        <v>2</v>
      </c>
      <c r="E536">
        <v>1</v>
      </c>
      <c r="F536">
        <v>4747.05</v>
      </c>
      <c r="G536" t="s">
        <v>11</v>
      </c>
      <c r="H536" t="s">
        <v>11</v>
      </c>
      <c r="I536" t="s">
        <v>13</v>
      </c>
      <c r="N536" t="s">
        <v>566</v>
      </c>
      <c r="O536">
        <v>1987</v>
      </c>
      <c r="P536" t="str">
        <f t="shared" si="24"/>
        <v>Jun</v>
      </c>
      <c r="Q536">
        <v>5</v>
      </c>
      <c r="R536">
        <v>1</v>
      </c>
      <c r="S536" s="18">
        <v>4746.34</v>
      </c>
      <c r="T536" t="s">
        <v>11</v>
      </c>
      <c r="U536" t="s">
        <v>11</v>
      </c>
      <c r="V536" t="s">
        <v>42</v>
      </c>
      <c r="W536" s="16">
        <f t="shared" si="25"/>
        <v>31933</v>
      </c>
      <c r="X536">
        <f t="shared" si="26"/>
        <v>36</v>
      </c>
    </row>
    <row r="537" spans="1:24" x14ac:dyDescent="0.3">
      <c r="A537" t="s">
        <v>568</v>
      </c>
      <c r="B537">
        <v>1987</v>
      </c>
      <c r="C537" t="s">
        <v>15</v>
      </c>
      <c r="D537">
        <v>22</v>
      </c>
      <c r="E537">
        <v>1</v>
      </c>
      <c r="F537">
        <v>4751.07</v>
      </c>
      <c r="G537" t="s">
        <v>12</v>
      </c>
      <c r="H537" t="s">
        <v>16</v>
      </c>
      <c r="I537" t="s">
        <v>42</v>
      </c>
      <c r="N537" t="s">
        <v>567</v>
      </c>
      <c r="O537">
        <v>1987</v>
      </c>
      <c r="P537" t="str">
        <f t="shared" si="24"/>
        <v>Sep</v>
      </c>
      <c r="Q537">
        <v>2</v>
      </c>
      <c r="R537">
        <v>1</v>
      </c>
      <c r="S537" s="18">
        <v>4747.05</v>
      </c>
      <c r="T537" t="s">
        <v>11</v>
      </c>
      <c r="U537" t="s">
        <v>11</v>
      </c>
      <c r="V537" t="s">
        <v>13</v>
      </c>
      <c r="W537" s="16">
        <f t="shared" si="25"/>
        <v>32022</v>
      </c>
      <c r="X537">
        <f t="shared" si="26"/>
        <v>35</v>
      </c>
    </row>
    <row r="538" spans="1:24" x14ac:dyDescent="0.3">
      <c r="A538" t="s">
        <v>569</v>
      </c>
      <c r="B538">
        <v>1992</v>
      </c>
      <c r="C538" t="s">
        <v>35</v>
      </c>
      <c r="D538">
        <v>16</v>
      </c>
      <c r="E538">
        <v>2</v>
      </c>
      <c r="F538">
        <v>4753.6400000000003</v>
      </c>
      <c r="G538" t="s">
        <v>11</v>
      </c>
      <c r="H538" t="s">
        <v>12</v>
      </c>
      <c r="I538" t="s">
        <v>13</v>
      </c>
      <c r="N538" t="s">
        <v>568</v>
      </c>
      <c r="O538">
        <v>1987</v>
      </c>
      <c r="P538" t="str">
        <f t="shared" si="24"/>
        <v>Nov</v>
      </c>
      <c r="Q538">
        <v>22</v>
      </c>
      <c r="R538">
        <v>1</v>
      </c>
      <c r="S538" s="18">
        <v>4751.07</v>
      </c>
      <c r="T538" t="s">
        <v>12</v>
      </c>
      <c r="U538" t="s">
        <v>16</v>
      </c>
      <c r="V538" t="s">
        <v>42</v>
      </c>
      <c r="W538" s="16">
        <f t="shared" si="25"/>
        <v>32103</v>
      </c>
      <c r="X538">
        <f t="shared" si="26"/>
        <v>35</v>
      </c>
    </row>
    <row r="539" spans="1:24" x14ac:dyDescent="0.3">
      <c r="A539" t="s">
        <v>570</v>
      </c>
      <c r="B539">
        <v>1987</v>
      </c>
      <c r="C539" t="s">
        <v>20</v>
      </c>
      <c r="D539">
        <v>27</v>
      </c>
      <c r="E539">
        <v>1</v>
      </c>
      <c r="F539">
        <v>4762.33</v>
      </c>
      <c r="G539" t="s">
        <v>12</v>
      </c>
      <c r="H539" t="s">
        <v>12</v>
      </c>
      <c r="I539" t="s">
        <v>42</v>
      </c>
      <c r="N539" t="s">
        <v>569</v>
      </c>
      <c r="O539">
        <v>1992</v>
      </c>
      <c r="P539" t="str">
        <f t="shared" si="24"/>
        <v>Aug</v>
      </c>
      <c r="Q539">
        <v>16</v>
      </c>
      <c r="R539">
        <v>2</v>
      </c>
      <c r="S539" s="18">
        <v>4753.6400000000003</v>
      </c>
      <c r="T539" t="s">
        <v>11</v>
      </c>
      <c r="U539" t="s">
        <v>12</v>
      </c>
      <c r="V539" t="s">
        <v>13</v>
      </c>
      <c r="W539" s="16">
        <f t="shared" si="25"/>
        <v>33832</v>
      </c>
      <c r="X539">
        <f t="shared" si="26"/>
        <v>30</v>
      </c>
    </row>
    <row r="540" spans="1:24" x14ac:dyDescent="0.3">
      <c r="A540" t="s">
        <v>571</v>
      </c>
      <c r="B540">
        <v>1989</v>
      </c>
      <c r="C540" t="s">
        <v>35</v>
      </c>
      <c r="D540">
        <v>1</v>
      </c>
      <c r="E540">
        <v>1</v>
      </c>
      <c r="F540">
        <v>4766.0200000000004</v>
      </c>
      <c r="G540" t="s">
        <v>11</v>
      </c>
      <c r="H540" t="s">
        <v>12</v>
      </c>
      <c r="I540" t="s">
        <v>42</v>
      </c>
      <c r="N540" t="s">
        <v>570</v>
      </c>
      <c r="O540">
        <v>1987</v>
      </c>
      <c r="P540" t="str">
        <f t="shared" si="24"/>
        <v>Sep</v>
      </c>
      <c r="Q540">
        <v>27</v>
      </c>
      <c r="R540">
        <v>1</v>
      </c>
      <c r="S540" s="18">
        <v>4762.33</v>
      </c>
      <c r="T540" t="s">
        <v>12</v>
      </c>
      <c r="U540" t="s">
        <v>12</v>
      </c>
      <c r="V540" t="s">
        <v>42</v>
      </c>
      <c r="W540" s="16">
        <f t="shared" si="25"/>
        <v>32047</v>
      </c>
      <c r="X540">
        <f t="shared" si="26"/>
        <v>35</v>
      </c>
    </row>
    <row r="541" spans="1:24" x14ac:dyDescent="0.3">
      <c r="A541" t="s">
        <v>572</v>
      </c>
      <c r="B541">
        <v>1989</v>
      </c>
      <c r="C541" t="s">
        <v>30</v>
      </c>
      <c r="D541">
        <v>9</v>
      </c>
      <c r="E541">
        <v>1</v>
      </c>
      <c r="F541">
        <v>4779.6000000000004</v>
      </c>
      <c r="G541" t="s">
        <v>11</v>
      </c>
      <c r="H541" t="s">
        <v>12</v>
      </c>
      <c r="I541" t="s">
        <v>13</v>
      </c>
      <c r="N541" t="s">
        <v>571</v>
      </c>
      <c r="O541">
        <v>1989</v>
      </c>
      <c r="P541" t="str">
        <f t="shared" si="24"/>
        <v>Aug</v>
      </c>
      <c r="Q541">
        <v>1</v>
      </c>
      <c r="R541">
        <v>1</v>
      </c>
      <c r="S541" s="18">
        <v>4766.0200000000004</v>
      </c>
      <c r="T541" t="s">
        <v>11</v>
      </c>
      <c r="U541" t="s">
        <v>12</v>
      </c>
      <c r="V541" t="s">
        <v>42</v>
      </c>
      <c r="W541" s="16">
        <f t="shared" si="25"/>
        <v>32721</v>
      </c>
      <c r="X541">
        <f t="shared" si="26"/>
        <v>33</v>
      </c>
    </row>
    <row r="542" spans="1:24" x14ac:dyDescent="0.3">
      <c r="A542" t="s">
        <v>573</v>
      </c>
      <c r="B542">
        <v>1987</v>
      </c>
      <c r="C542" t="s">
        <v>18</v>
      </c>
      <c r="D542">
        <v>22</v>
      </c>
      <c r="E542">
        <v>3</v>
      </c>
      <c r="F542">
        <v>4787.42</v>
      </c>
      <c r="G542" t="s">
        <v>11</v>
      </c>
      <c r="H542" t="s">
        <v>12</v>
      </c>
      <c r="I542" t="s">
        <v>13</v>
      </c>
      <c r="N542" t="s">
        <v>572</v>
      </c>
      <c r="O542">
        <v>1989</v>
      </c>
      <c r="P542" t="str">
        <f t="shared" si="24"/>
        <v>Dec</v>
      </c>
      <c r="Q542">
        <v>9</v>
      </c>
      <c r="R542">
        <v>1</v>
      </c>
      <c r="S542" s="18">
        <v>4779.6000000000004</v>
      </c>
      <c r="T542" t="s">
        <v>11</v>
      </c>
      <c r="U542" t="s">
        <v>12</v>
      </c>
      <c r="V542" t="s">
        <v>13</v>
      </c>
      <c r="W542" s="16">
        <f t="shared" si="25"/>
        <v>32851</v>
      </c>
      <c r="X542">
        <f t="shared" si="26"/>
        <v>33</v>
      </c>
    </row>
    <row r="543" spans="1:24" x14ac:dyDescent="0.3">
      <c r="A543" t="s">
        <v>574</v>
      </c>
      <c r="B543">
        <v>1989</v>
      </c>
      <c r="C543" t="s">
        <v>30</v>
      </c>
      <c r="D543">
        <v>16</v>
      </c>
      <c r="E543">
        <v>1</v>
      </c>
      <c r="F543">
        <v>4795.66</v>
      </c>
      <c r="G543" t="s">
        <v>11</v>
      </c>
      <c r="H543" t="s">
        <v>16</v>
      </c>
      <c r="I543" t="s">
        <v>13</v>
      </c>
      <c r="N543" t="s">
        <v>573</v>
      </c>
      <c r="O543">
        <v>1987</v>
      </c>
      <c r="P543" t="str">
        <f t="shared" si="24"/>
        <v>Jun</v>
      </c>
      <c r="Q543">
        <v>22</v>
      </c>
      <c r="R543">
        <v>3</v>
      </c>
      <c r="S543" s="18">
        <v>4787.42</v>
      </c>
      <c r="T543" t="s">
        <v>11</v>
      </c>
      <c r="U543" t="s">
        <v>12</v>
      </c>
      <c r="V543" t="s">
        <v>13</v>
      </c>
      <c r="W543" s="16">
        <f t="shared" si="25"/>
        <v>31950</v>
      </c>
      <c r="X543">
        <f t="shared" si="26"/>
        <v>35</v>
      </c>
    </row>
    <row r="544" spans="1:24" x14ac:dyDescent="0.3">
      <c r="A544" t="s">
        <v>575</v>
      </c>
      <c r="B544">
        <v>1978</v>
      </c>
      <c r="C544" t="s">
        <v>37</v>
      </c>
      <c r="D544">
        <v>3</v>
      </c>
      <c r="E544">
        <v>2</v>
      </c>
      <c r="F544">
        <v>4812.34</v>
      </c>
      <c r="G544" t="s">
        <v>11</v>
      </c>
      <c r="H544" t="s">
        <v>12</v>
      </c>
      <c r="I544" t="s">
        <v>13</v>
      </c>
      <c r="N544" t="s">
        <v>574</v>
      </c>
      <c r="O544">
        <v>1989</v>
      </c>
      <c r="P544" t="str">
        <f t="shared" si="24"/>
        <v>Dec</v>
      </c>
      <c r="Q544">
        <v>16</v>
      </c>
      <c r="R544">
        <v>1</v>
      </c>
      <c r="S544" s="18">
        <v>4795.66</v>
      </c>
      <c r="T544" t="s">
        <v>11</v>
      </c>
      <c r="U544" t="s">
        <v>16</v>
      </c>
      <c r="V544" t="s">
        <v>13</v>
      </c>
      <c r="W544" s="16">
        <f t="shared" si="25"/>
        <v>32858</v>
      </c>
      <c r="X544">
        <f t="shared" si="26"/>
        <v>33</v>
      </c>
    </row>
    <row r="545" spans="1:24" x14ac:dyDescent="0.3">
      <c r="A545" t="s">
        <v>576</v>
      </c>
      <c r="B545">
        <v>1981</v>
      </c>
      <c r="C545" t="s">
        <v>10</v>
      </c>
      <c r="D545">
        <v>3</v>
      </c>
      <c r="E545">
        <v>1</v>
      </c>
      <c r="F545">
        <v>4827.1000000000004</v>
      </c>
      <c r="G545" t="s">
        <v>11</v>
      </c>
      <c r="H545" t="s">
        <v>16</v>
      </c>
      <c r="I545" t="s">
        <v>13</v>
      </c>
      <c r="N545" t="s">
        <v>575</v>
      </c>
      <c r="O545">
        <v>1978</v>
      </c>
      <c r="P545" t="str">
        <f t="shared" si="24"/>
        <v>Oct</v>
      </c>
      <c r="Q545">
        <v>3</v>
      </c>
      <c r="R545">
        <v>2</v>
      </c>
      <c r="S545" s="18">
        <v>4812.34</v>
      </c>
      <c r="T545" t="s">
        <v>11</v>
      </c>
      <c r="U545" t="s">
        <v>12</v>
      </c>
      <c r="V545" t="s">
        <v>13</v>
      </c>
      <c r="W545" s="16">
        <f t="shared" si="25"/>
        <v>28766</v>
      </c>
      <c r="X545">
        <f t="shared" si="26"/>
        <v>44</v>
      </c>
    </row>
    <row r="546" spans="1:24" x14ac:dyDescent="0.3">
      <c r="A546" t="s">
        <v>577</v>
      </c>
      <c r="B546">
        <v>1995</v>
      </c>
      <c r="C546" t="s">
        <v>30</v>
      </c>
      <c r="D546">
        <v>1</v>
      </c>
      <c r="E546">
        <v>3</v>
      </c>
      <c r="F546">
        <v>4827.8999999999996</v>
      </c>
      <c r="G546" t="s">
        <v>16</v>
      </c>
      <c r="H546" t="s">
        <v>11</v>
      </c>
      <c r="I546" t="s">
        <v>31</v>
      </c>
      <c r="N546" t="s">
        <v>576</v>
      </c>
      <c r="O546">
        <v>1981</v>
      </c>
      <c r="P546" t="str">
        <f t="shared" si="24"/>
        <v>Jul</v>
      </c>
      <c r="Q546">
        <v>3</v>
      </c>
      <c r="R546">
        <v>1</v>
      </c>
      <c r="S546" s="18">
        <v>4827.1000000000004</v>
      </c>
      <c r="T546" t="s">
        <v>11</v>
      </c>
      <c r="U546" t="s">
        <v>16</v>
      </c>
      <c r="V546" t="s">
        <v>13</v>
      </c>
      <c r="W546" s="16">
        <f t="shared" si="25"/>
        <v>29770</v>
      </c>
      <c r="X546">
        <f t="shared" si="26"/>
        <v>41</v>
      </c>
    </row>
    <row r="547" spans="1:24" x14ac:dyDescent="0.3">
      <c r="A547" t="s">
        <v>578</v>
      </c>
      <c r="B547">
        <v>2002</v>
      </c>
      <c r="C547" t="s">
        <v>18</v>
      </c>
      <c r="D547">
        <v>27</v>
      </c>
      <c r="E547">
        <v>5</v>
      </c>
      <c r="F547">
        <v>4830.63</v>
      </c>
      <c r="G547" t="s">
        <v>11</v>
      </c>
      <c r="H547" t="s">
        <v>16</v>
      </c>
      <c r="I547" t="s">
        <v>42</v>
      </c>
      <c r="N547" t="s">
        <v>577</v>
      </c>
      <c r="O547">
        <v>1995</v>
      </c>
      <c r="P547" t="str">
        <f t="shared" si="24"/>
        <v>Dec</v>
      </c>
      <c r="Q547">
        <v>1</v>
      </c>
      <c r="R547">
        <v>3</v>
      </c>
      <c r="S547" s="18">
        <v>4827.8999999999996</v>
      </c>
      <c r="T547" t="s">
        <v>16</v>
      </c>
      <c r="U547" t="s">
        <v>11</v>
      </c>
      <c r="V547" t="s">
        <v>4763</v>
      </c>
      <c r="W547" s="16">
        <f t="shared" si="25"/>
        <v>35034</v>
      </c>
      <c r="X547">
        <f t="shared" si="26"/>
        <v>27</v>
      </c>
    </row>
    <row r="548" spans="1:24" x14ac:dyDescent="0.3">
      <c r="A548" t="s">
        <v>579</v>
      </c>
      <c r="B548">
        <v>2000</v>
      </c>
      <c r="C548" t="s">
        <v>30</v>
      </c>
      <c r="D548">
        <v>11</v>
      </c>
      <c r="E548">
        <v>0</v>
      </c>
      <c r="F548">
        <v>4835.43</v>
      </c>
      <c r="G548" t="s">
        <v>11</v>
      </c>
      <c r="H548" t="s">
        <v>11</v>
      </c>
      <c r="I548" t="s">
        <v>300</v>
      </c>
      <c r="N548" t="s">
        <v>578</v>
      </c>
      <c r="O548">
        <v>2002</v>
      </c>
      <c r="P548" t="str">
        <f t="shared" si="24"/>
        <v>Jun</v>
      </c>
      <c r="Q548">
        <v>27</v>
      </c>
      <c r="R548">
        <v>5</v>
      </c>
      <c r="S548" s="18">
        <v>4830.63</v>
      </c>
      <c r="T548" t="s">
        <v>11</v>
      </c>
      <c r="U548" t="s">
        <v>16</v>
      </c>
      <c r="V548" t="s">
        <v>42</v>
      </c>
      <c r="W548" s="16">
        <f t="shared" si="25"/>
        <v>37434</v>
      </c>
      <c r="X548">
        <f t="shared" si="26"/>
        <v>20</v>
      </c>
    </row>
    <row r="549" spans="1:24" x14ac:dyDescent="0.3">
      <c r="A549" t="s">
        <v>580</v>
      </c>
      <c r="B549">
        <v>1992</v>
      </c>
      <c r="C549" t="s">
        <v>20</v>
      </c>
      <c r="D549">
        <v>10</v>
      </c>
      <c r="E549">
        <v>3</v>
      </c>
      <c r="F549">
        <v>4837.58</v>
      </c>
      <c r="G549" t="s">
        <v>12</v>
      </c>
      <c r="H549" t="s">
        <v>11</v>
      </c>
      <c r="I549" t="s">
        <v>13</v>
      </c>
      <c r="N549" t="s">
        <v>579</v>
      </c>
      <c r="O549">
        <v>2000</v>
      </c>
      <c r="P549" t="str">
        <f t="shared" si="24"/>
        <v>Dec</v>
      </c>
      <c r="Q549">
        <v>11</v>
      </c>
      <c r="R549">
        <v>0</v>
      </c>
      <c r="S549" s="18">
        <v>4835.43</v>
      </c>
      <c r="T549" t="s">
        <v>11</v>
      </c>
      <c r="U549" t="s">
        <v>11</v>
      </c>
      <c r="V549" t="s">
        <v>300</v>
      </c>
      <c r="W549" s="16">
        <f t="shared" si="25"/>
        <v>36871</v>
      </c>
      <c r="X549">
        <f t="shared" si="26"/>
        <v>22</v>
      </c>
    </row>
    <row r="550" spans="1:24" x14ac:dyDescent="0.3">
      <c r="A550" t="s">
        <v>581</v>
      </c>
      <c r="B550">
        <v>1984</v>
      </c>
      <c r="C550" t="s">
        <v>37</v>
      </c>
      <c r="D550">
        <v>15</v>
      </c>
      <c r="E550">
        <v>3</v>
      </c>
      <c r="F550">
        <v>4839.18</v>
      </c>
      <c r="G550" t="s">
        <v>11</v>
      </c>
      <c r="H550" t="s">
        <v>16</v>
      </c>
      <c r="I550" t="s">
        <v>23</v>
      </c>
      <c r="N550" t="s">
        <v>580</v>
      </c>
      <c r="O550">
        <v>1992</v>
      </c>
      <c r="P550" t="str">
        <f t="shared" si="24"/>
        <v>Sep</v>
      </c>
      <c r="Q550">
        <v>10</v>
      </c>
      <c r="R550">
        <v>3</v>
      </c>
      <c r="S550" s="18">
        <v>4837.58</v>
      </c>
      <c r="T550" t="s">
        <v>12</v>
      </c>
      <c r="U550" t="s">
        <v>11</v>
      </c>
      <c r="V550" t="s">
        <v>13</v>
      </c>
      <c r="W550" s="16">
        <f t="shared" si="25"/>
        <v>33857</v>
      </c>
      <c r="X550">
        <f t="shared" si="26"/>
        <v>30</v>
      </c>
    </row>
    <row r="551" spans="1:24" x14ac:dyDescent="0.3">
      <c r="A551" t="s">
        <v>582</v>
      </c>
      <c r="B551">
        <v>1995</v>
      </c>
      <c r="C551" t="s">
        <v>20</v>
      </c>
      <c r="D551">
        <v>29</v>
      </c>
      <c r="E551">
        <v>0</v>
      </c>
      <c r="F551">
        <v>4840.95</v>
      </c>
      <c r="G551" t="s">
        <v>11</v>
      </c>
      <c r="H551" t="s">
        <v>16</v>
      </c>
      <c r="I551" t="s">
        <v>300</v>
      </c>
      <c r="N551" t="s">
        <v>581</v>
      </c>
      <c r="O551">
        <v>1984</v>
      </c>
      <c r="P551" t="str">
        <f t="shared" si="24"/>
        <v>Oct</v>
      </c>
      <c r="Q551">
        <v>15</v>
      </c>
      <c r="R551">
        <v>3</v>
      </c>
      <c r="S551" s="18">
        <v>4839.18</v>
      </c>
      <c r="T551" t="s">
        <v>11</v>
      </c>
      <c r="U551" t="s">
        <v>16</v>
      </c>
      <c r="V551" t="s">
        <v>23</v>
      </c>
      <c r="W551" s="16">
        <f t="shared" si="25"/>
        <v>30970</v>
      </c>
      <c r="X551">
        <f t="shared" si="26"/>
        <v>38</v>
      </c>
    </row>
    <row r="552" spans="1:24" x14ac:dyDescent="0.3">
      <c r="A552" t="s">
        <v>583</v>
      </c>
      <c r="B552">
        <v>1979</v>
      </c>
      <c r="C552" t="s">
        <v>30</v>
      </c>
      <c r="D552">
        <v>13</v>
      </c>
      <c r="E552">
        <v>2</v>
      </c>
      <c r="F552">
        <v>4843.79</v>
      </c>
      <c r="G552" t="s">
        <v>11</v>
      </c>
      <c r="H552" t="s">
        <v>12</v>
      </c>
      <c r="I552" t="s">
        <v>13</v>
      </c>
      <c r="N552" t="s">
        <v>582</v>
      </c>
      <c r="O552">
        <v>1995</v>
      </c>
      <c r="P552" t="str">
        <f t="shared" si="24"/>
        <v>Sep</v>
      </c>
      <c r="Q552">
        <v>29</v>
      </c>
      <c r="R552">
        <v>0</v>
      </c>
      <c r="S552" s="18">
        <v>4840.95</v>
      </c>
      <c r="T552" t="s">
        <v>11</v>
      </c>
      <c r="U552" t="s">
        <v>16</v>
      </c>
      <c r="V552" t="s">
        <v>300</v>
      </c>
      <c r="W552" s="16">
        <f t="shared" si="25"/>
        <v>34971</v>
      </c>
      <c r="X552">
        <f t="shared" si="26"/>
        <v>27</v>
      </c>
    </row>
    <row r="553" spans="1:24" x14ac:dyDescent="0.3">
      <c r="A553" t="s">
        <v>584</v>
      </c>
      <c r="B553">
        <v>1974</v>
      </c>
      <c r="C553" t="s">
        <v>20</v>
      </c>
      <c r="D553">
        <v>11</v>
      </c>
      <c r="E553">
        <v>0</v>
      </c>
      <c r="F553">
        <v>4844.67</v>
      </c>
      <c r="G553" t="s">
        <v>11</v>
      </c>
      <c r="H553" t="s">
        <v>11</v>
      </c>
      <c r="I553" t="s">
        <v>13</v>
      </c>
      <c r="N553" t="s">
        <v>583</v>
      </c>
      <c r="O553">
        <v>1979</v>
      </c>
      <c r="P553" t="str">
        <f t="shared" si="24"/>
        <v>Dec</v>
      </c>
      <c r="Q553">
        <v>13</v>
      </c>
      <c r="R553">
        <v>2</v>
      </c>
      <c r="S553" s="18">
        <v>4843.79</v>
      </c>
      <c r="T553" t="s">
        <v>11</v>
      </c>
      <c r="U553" t="s">
        <v>12</v>
      </c>
      <c r="V553" t="s">
        <v>13</v>
      </c>
      <c r="W553" s="16">
        <f t="shared" si="25"/>
        <v>29202</v>
      </c>
      <c r="X553">
        <f t="shared" si="26"/>
        <v>43</v>
      </c>
    </row>
    <row r="554" spans="1:24" x14ac:dyDescent="0.3">
      <c r="A554" t="s">
        <v>585</v>
      </c>
      <c r="B554">
        <v>2001</v>
      </c>
      <c r="C554" t="s">
        <v>18</v>
      </c>
      <c r="D554">
        <v>7</v>
      </c>
      <c r="E554">
        <v>0</v>
      </c>
      <c r="F554">
        <v>4846.53</v>
      </c>
      <c r="G554" t="s">
        <v>11</v>
      </c>
      <c r="H554" t="s">
        <v>12</v>
      </c>
      <c r="I554" t="s">
        <v>300</v>
      </c>
      <c r="N554" t="s">
        <v>584</v>
      </c>
      <c r="O554">
        <v>1974</v>
      </c>
      <c r="P554" t="str">
        <f t="shared" si="24"/>
        <v>Sep</v>
      </c>
      <c r="Q554">
        <v>11</v>
      </c>
      <c r="R554">
        <v>0</v>
      </c>
      <c r="S554" s="18">
        <v>4844.67</v>
      </c>
      <c r="T554" t="s">
        <v>11</v>
      </c>
      <c r="U554" t="s">
        <v>11</v>
      </c>
      <c r="V554" t="s">
        <v>13</v>
      </c>
      <c r="W554" s="16">
        <f t="shared" si="25"/>
        <v>27283</v>
      </c>
      <c r="X554">
        <f t="shared" si="26"/>
        <v>48</v>
      </c>
    </row>
    <row r="555" spans="1:24" x14ac:dyDescent="0.3">
      <c r="A555" t="s">
        <v>586</v>
      </c>
      <c r="B555">
        <v>1995</v>
      </c>
      <c r="C555" t="s">
        <v>30</v>
      </c>
      <c r="D555">
        <v>27</v>
      </c>
      <c r="E555">
        <v>3</v>
      </c>
      <c r="F555">
        <v>4846.92</v>
      </c>
      <c r="G555" t="s">
        <v>11</v>
      </c>
      <c r="H555" t="s">
        <v>12</v>
      </c>
      <c r="I555" t="s">
        <v>356</v>
      </c>
      <c r="N555" t="s">
        <v>585</v>
      </c>
      <c r="O555">
        <v>2001</v>
      </c>
      <c r="P555" t="str">
        <f t="shared" si="24"/>
        <v>Jun</v>
      </c>
      <c r="Q555">
        <v>7</v>
      </c>
      <c r="R555">
        <v>0</v>
      </c>
      <c r="S555" s="18">
        <v>4846.53</v>
      </c>
      <c r="T555" t="s">
        <v>11</v>
      </c>
      <c r="U555" t="s">
        <v>12</v>
      </c>
      <c r="V555" t="s">
        <v>300</v>
      </c>
      <c r="W555" s="16">
        <f t="shared" si="25"/>
        <v>37049</v>
      </c>
      <c r="X555">
        <f t="shared" si="26"/>
        <v>22</v>
      </c>
    </row>
    <row r="556" spans="1:24" x14ac:dyDescent="0.3">
      <c r="A556" t="s">
        <v>587</v>
      </c>
      <c r="B556">
        <v>1989</v>
      </c>
      <c r="C556" t="s">
        <v>20</v>
      </c>
      <c r="D556">
        <v>1</v>
      </c>
      <c r="E556">
        <v>3</v>
      </c>
      <c r="F556">
        <v>4859.8900000000003</v>
      </c>
      <c r="G556" t="s">
        <v>11</v>
      </c>
      <c r="H556" t="s">
        <v>12</v>
      </c>
      <c r="I556" t="s">
        <v>42</v>
      </c>
      <c r="N556" t="s">
        <v>586</v>
      </c>
      <c r="O556">
        <v>1995</v>
      </c>
      <c r="P556" t="str">
        <f t="shared" si="24"/>
        <v>Dec</v>
      </c>
      <c r="Q556">
        <v>27</v>
      </c>
      <c r="R556">
        <v>3</v>
      </c>
      <c r="S556" s="18">
        <v>4846.92</v>
      </c>
      <c r="T556" t="s">
        <v>11</v>
      </c>
      <c r="U556" t="s">
        <v>12</v>
      </c>
      <c r="V556" t="s">
        <v>356</v>
      </c>
      <c r="W556" s="16">
        <f t="shared" si="25"/>
        <v>35060</v>
      </c>
      <c r="X556">
        <f t="shared" si="26"/>
        <v>27</v>
      </c>
    </row>
    <row r="557" spans="1:24" x14ac:dyDescent="0.3">
      <c r="A557" t="s">
        <v>588</v>
      </c>
      <c r="B557">
        <v>1997</v>
      </c>
      <c r="C557" t="s">
        <v>20</v>
      </c>
      <c r="D557">
        <v>29</v>
      </c>
      <c r="E557">
        <v>4</v>
      </c>
      <c r="F557">
        <v>4877.9799999999996</v>
      </c>
      <c r="G557" t="s">
        <v>11</v>
      </c>
      <c r="H557" t="s">
        <v>12</v>
      </c>
      <c r="I557" t="s">
        <v>23</v>
      </c>
      <c r="N557" t="s">
        <v>587</v>
      </c>
      <c r="O557">
        <v>1989</v>
      </c>
      <c r="P557" t="str">
        <f t="shared" si="24"/>
        <v>Sep</v>
      </c>
      <c r="Q557">
        <v>1</v>
      </c>
      <c r="R557">
        <v>3</v>
      </c>
      <c r="S557" s="18">
        <v>4859.8900000000003</v>
      </c>
      <c r="T557" t="s">
        <v>11</v>
      </c>
      <c r="U557" t="s">
        <v>12</v>
      </c>
      <c r="V557" t="s">
        <v>42</v>
      </c>
      <c r="W557" s="16">
        <f t="shared" si="25"/>
        <v>32752</v>
      </c>
      <c r="X557">
        <f t="shared" si="26"/>
        <v>33</v>
      </c>
    </row>
    <row r="558" spans="1:24" x14ac:dyDescent="0.3">
      <c r="A558" t="s">
        <v>589</v>
      </c>
      <c r="B558">
        <v>1986</v>
      </c>
      <c r="C558" t="s">
        <v>30</v>
      </c>
      <c r="D558">
        <v>23</v>
      </c>
      <c r="E558">
        <v>0</v>
      </c>
      <c r="F558">
        <v>4883.87</v>
      </c>
      <c r="G558" t="s">
        <v>11</v>
      </c>
      <c r="H558" t="s">
        <v>16</v>
      </c>
      <c r="I558" t="s">
        <v>42</v>
      </c>
      <c r="N558" t="s">
        <v>588</v>
      </c>
      <c r="O558">
        <v>1997</v>
      </c>
      <c r="P558" t="str">
        <f t="shared" si="24"/>
        <v>Sep</v>
      </c>
      <c r="Q558">
        <v>29</v>
      </c>
      <c r="R558">
        <v>4</v>
      </c>
      <c r="S558" s="18">
        <v>4877.9799999999996</v>
      </c>
      <c r="T558" t="s">
        <v>11</v>
      </c>
      <c r="U558" t="s">
        <v>12</v>
      </c>
      <c r="V558" t="s">
        <v>23</v>
      </c>
      <c r="W558" s="16">
        <f t="shared" si="25"/>
        <v>35702</v>
      </c>
      <c r="X558">
        <f t="shared" si="26"/>
        <v>25</v>
      </c>
    </row>
    <row r="559" spans="1:24" x14ac:dyDescent="0.3">
      <c r="A559" t="s">
        <v>590</v>
      </c>
      <c r="B559">
        <v>1986</v>
      </c>
      <c r="C559" t="s">
        <v>37</v>
      </c>
      <c r="D559">
        <v>27</v>
      </c>
      <c r="E559">
        <v>0</v>
      </c>
      <c r="F559">
        <v>4889.04</v>
      </c>
      <c r="G559" t="s">
        <v>11</v>
      </c>
      <c r="H559" t="s">
        <v>16</v>
      </c>
      <c r="I559" t="s">
        <v>13</v>
      </c>
      <c r="N559" t="s">
        <v>589</v>
      </c>
      <c r="O559">
        <v>1986</v>
      </c>
      <c r="P559" t="str">
        <f t="shared" si="24"/>
        <v>Dec</v>
      </c>
      <c r="Q559">
        <v>23</v>
      </c>
      <c r="R559">
        <v>0</v>
      </c>
      <c r="S559" s="18">
        <v>4883.87</v>
      </c>
      <c r="T559" t="s">
        <v>11</v>
      </c>
      <c r="U559" t="s">
        <v>16</v>
      </c>
      <c r="V559" t="s">
        <v>42</v>
      </c>
      <c r="W559" s="16">
        <f t="shared" si="25"/>
        <v>31769</v>
      </c>
      <c r="X559">
        <f t="shared" si="26"/>
        <v>36</v>
      </c>
    </row>
    <row r="560" spans="1:24" x14ac:dyDescent="0.3">
      <c r="A560" t="s">
        <v>591</v>
      </c>
      <c r="B560">
        <v>1989</v>
      </c>
      <c r="C560" t="s">
        <v>10</v>
      </c>
      <c r="D560">
        <v>10</v>
      </c>
      <c r="E560">
        <v>2</v>
      </c>
      <c r="F560">
        <v>4890</v>
      </c>
      <c r="G560" t="s">
        <v>12</v>
      </c>
      <c r="H560" t="s">
        <v>11</v>
      </c>
      <c r="I560" t="s">
        <v>13</v>
      </c>
      <c r="N560" t="s">
        <v>590</v>
      </c>
      <c r="O560">
        <v>1986</v>
      </c>
      <c r="P560" t="str">
        <f t="shared" si="24"/>
        <v>Oct</v>
      </c>
      <c r="Q560">
        <v>27</v>
      </c>
      <c r="R560">
        <v>0</v>
      </c>
      <c r="S560" s="18">
        <v>4889.04</v>
      </c>
      <c r="T560" t="s">
        <v>11</v>
      </c>
      <c r="U560" t="s">
        <v>16</v>
      </c>
      <c r="V560" t="s">
        <v>13</v>
      </c>
      <c r="W560" s="16">
        <f t="shared" si="25"/>
        <v>31712</v>
      </c>
      <c r="X560">
        <f t="shared" si="26"/>
        <v>36</v>
      </c>
    </row>
    <row r="561" spans="1:24" x14ac:dyDescent="0.3">
      <c r="A561" t="s">
        <v>592</v>
      </c>
      <c r="B561">
        <v>1990</v>
      </c>
      <c r="C561" t="s">
        <v>15</v>
      </c>
      <c r="D561">
        <v>28</v>
      </c>
      <c r="E561">
        <v>3</v>
      </c>
      <c r="F561">
        <v>4894.3900000000003</v>
      </c>
      <c r="G561" t="s">
        <v>11</v>
      </c>
      <c r="H561" t="s">
        <v>12</v>
      </c>
      <c r="I561" t="s">
        <v>13</v>
      </c>
      <c r="N561" t="s">
        <v>591</v>
      </c>
      <c r="O561">
        <v>1989</v>
      </c>
      <c r="P561" t="str">
        <f t="shared" si="24"/>
        <v>Jul</v>
      </c>
      <c r="Q561">
        <v>10</v>
      </c>
      <c r="R561">
        <v>2</v>
      </c>
      <c r="S561" s="18">
        <v>4890</v>
      </c>
      <c r="T561" t="s">
        <v>12</v>
      </c>
      <c r="U561" t="s">
        <v>11</v>
      </c>
      <c r="V561" t="s">
        <v>13</v>
      </c>
      <c r="W561" s="16">
        <f t="shared" si="25"/>
        <v>32699</v>
      </c>
      <c r="X561">
        <f t="shared" si="26"/>
        <v>33</v>
      </c>
    </row>
    <row r="562" spans="1:24" x14ac:dyDescent="0.3">
      <c r="A562" t="s">
        <v>593</v>
      </c>
      <c r="B562">
        <v>1988</v>
      </c>
      <c r="C562" t="s">
        <v>20</v>
      </c>
      <c r="D562">
        <v>23</v>
      </c>
      <c r="E562">
        <v>1</v>
      </c>
      <c r="F562">
        <v>4894.75</v>
      </c>
      <c r="G562" t="s">
        <v>12</v>
      </c>
      <c r="H562" t="s">
        <v>12</v>
      </c>
      <c r="I562" t="s">
        <v>23</v>
      </c>
      <c r="N562" t="s">
        <v>592</v>
      </c>
      <c r="O562">
        <v>1990</v>
      </c>
      <c r="P562" t="str">
        <f t="shared" si="24"/>
        <v>Nov</v>
      </c>
      <c r="Q562">
        <v>28</v>
      </c>
      <c r="R562">
        <v>3</v>
      </c>
      <c r="S562" s="18">
        <v>4894.3900000000003</v>
      </c>
      <c r="T562" t="s">
        <v>11</v>
      </c>
      <c r="U562" t="s">
        <v>12</v>
      </c>
      <c r="V562" t="s">
        <v>13</v>
      </c>
      <c r="W562" s="16">
        <f t="shared" si="25"/>
        <v>33205</v>
      </c>
      <c r="X562">
        <f t="shared" si="26"/>
        <v>32</v>
      </c>
    </row>
    <row r="563" spans="1:24" x14ac:dyDescent="0.3">
      <c r="A563" t="s">
        <v>594</v>
      </c>
      <c r="B563">
        <v>1993</v>
      </c>
      <c r="C563" t="s">
        <v>10</v>
      </c>
      <c r="D563">
        <v>10</v>
      </c>
      <c r="E563">
        <v>2</v>
      </c>
      <c r="F563">
        <v>4906.41</v>
      </c>
      <c r="G563" t="s">
        <v>11</v>
      </c>
      <c r="H563" t="s">
        <v>16</v>
      </c>
      <c r="I563" t="s">
        <v>23</v>
      </c>
      <c r="N563" t="s">
        <v>593</v>
      </c>
      <c r="O563">
        <v>1988</v>
      </c>
      <c r="P563" t="str">
        <f t="shared" si="24"/>
        <v>Sep</v>
      </c>
      <c r="Q563">
        <v>23</v>
      </c>
      <c r="R563">
        <v>1</v>
      </c>
      <c r="S563" s="18">
        <v>4894.75</v>
      </c>
      <c r="T563" t="s">
        <v>12</v>
      </c>
      <c r="U563" t="s">
        <v>12</v>
      </c>
      <c r="V563" t="s">
        <v>23</v>
      </c>
      <c r="W563" s="16">
        <f t="shared" si="25"/>
        <v>32409</v>
      </c>
      <c r="X563">
        <f t="shared" si="26"/>
        <v>34</v>
      </c>
    </row>
    <row r="564" spans="1:24" x14ac:dyDescent="0.3">
      <c r="A564" t="s">
        <v>595</v>
      </c>
      <c r="B564">
        <v>1981</v>
      </c>
      <c r="C564" t="s">
        <v>37</v>
      </c>
      <c r="D564">
        <v>18</v>
      </c>
      <c r="E564">
        <v>1</v>
      </c>
      <c r="F564">
        <v>4911.8900000000003</v>
      </c>
      <c r="G564" t="s">
        <v>11</v>
      </c>
      <c r="H564" t="s">
        <v>12</v>
      </c>
      <c r="I564" t="s">
        <v>13</v>
      </c>
      <c r="N564" t="s">
        <v>594</v>
      </c>
      <c r="O564">
        <v>1993</v>
      </c>
      <c r="P564" t="str">
        <f t="shared" si="24"/>
        <v>Jul</v>
      </c>
      <c r="Q564">
        <v>10</v>
      </c>
      <c r="R564">
        <v>2</v>
      </c>
      <c r="S564" s="18">
        <v>4906.41</v>
      </c>
      <c r="T564" t="s">
        <v>11</v>
      </c>
      <c r="U564" t="s">
        <v>16</v>
      </c>
      <c r="V564" t="s">
        <v>23</v>
      </c>
      <c r="W564" s="16">
        <f t="shared" si="25"/>
        <v>34160</v>
      </c>
      <c r="X564">
        <f t="shared" si="26"/>
        <v>29</v>
      </c>
    </row>
    <row r="565" spans="1:24" x14ac:dyDescent="0.3">
      <c r="A565" t="s">
        <v>596</v>
      </c>
      <c r="B565">
        <v>2002</v>
      </c>
      <c r="C565" t="s">
        <v>35</v>
      </c>
      <c r="D565">
        <v>21</v>
      </c>
      <c r="E565">
        <v>5</v>
      </c>
      <c r="F565">
        <v>4915.0600000000004</v>
      </c>
      <c r="G565" t="s">
        <v>11</v>
      </c>
      <c r="H565" t="s">
        <v>16</v>
      </c>
      <c r="I565" t="s">
        <v>356</v>
      </c>
      <c r="N565" t="s">
        <v>595</v>
      </c>
      <c r="O565">
        <v>1981</v>
      </c>
      <c r="P565" t="str">
        <f t="shared" si="24"/>
        <v>Oct</v>
      </c>
      <c r="Q565">
        <v>18</v>
      </c>
      <c r="R565">
        <v>1</v>
      </c>
      <c r="S565" s="18">
        <v>4911.8900000000003</v>
      </c>
      <c r="T565" t="s">
        <v>11</v>
      </c>
      <c r="U565" t="s">
        <v>12</v>
      </c>
      <c r="V565" t="s">
        <v>13</v>
      </c>
      <c r="W565" s="16">
        <f t="shared" si="25"/>
        <v>29877</v>
      </c>
      <c r="X565">
        <f t="shared" si="26"/>
        <v>41</v>
      </c>
    </row>
    <row r="566" spans="1:24" x14ac:dyDescent="0.3">
      <c r="A566" t="s">
        <v>597</v>
      </c>
      <c r="B566">
        <v>1993</v>
      </c>
      <c r="C566" t="s">
        <v>35</v>
      </c>
      <c r="D566">
        <v>10</v>
      </c>
      <c r="E566">
        <v>2</v>
      </c>
      <c r="F566">
        <v>4922.92</v>
      </c>
      <c r="G566" t="s">
        <v>11</v>
      </c>
      <c r="H566" t="s">
        <v>11</v>
      </c>
      <c r="I566" t="s">
        <v>23</v>
      </c>
      <c r="N566" t="s">
        <v>596</v>
      </c>
      <c r="O566">
        <v>2002</v>
      </c>
      <c r="P566" t="str">
        <f t="shared" si="24"/>
        <v>Aug</v>
      </c>
      <c r="Q566">
        <v>21</v>
      </c>
      <c r="R566">
        <v>5</v>
      </c>
      <c r="S566" s="18">
        <v>4915.0600000000004</v>
      </c>
      <c r="T566" t="s">
        <v>11</v>
      </c>
      <c r="U566" t="s">
        <v>16</v>
      </c>
      <c r="V566" t="s">
        <v>356</v>
      </c>
      <c r="W566" s="16">
        <f t="shared" si="25"/>
        <v>37489</v>
      </c>
      <c r="X566">
        <f t="shared" si="26"/>
        <v>20</v>
      </c>
    </row>
    <row r="567" spans="1:24" x14ac:dyDescent="0.3">
      <c r="A567" t="s">
        <v>598</v>
      </c>
      <c r="B567">
        <v>1991</v>
      </c>
      <c r="C567" t="s">
        <v>35</v>
      </c>
      <c r="D567">
        <v>23</v>
      </c>
      <c r="E567">
        <v>2</v>
      </c>
      <c r="F567">
        <v>4931.6499999999996</v>
      </c>
      <c r="G567" t="s">
        <v>11</v>
      </c>
      <c r="H567" t="s">
        <v>12</v>
      </c>
      <c r="I567" t="s">
        <v>42</v>
      </c>
      <c r="N567" t="s">
        <v>597</v>
      </c>
      <c r="O567">
        <v>1993</v>
      </c>
      <c r="P567" t="str">
        <f t="shared" si="24"/>
        <v>Aug</v>
      </c>
      <c r="Q567">
        <v>10</v>
      </c>
      <c r="R567">
        <v>2</v>
      </c>
      <c r="S567" s="18">
        <v>4922.92</v>
      </c>
      <c r="T567" t="s">
        <v>11</v>
      </c>
      <c r="U567" t="s">
        <v>11</v>
      </c>
      <c r="V567" t="s">
        <v>23</v>
      </c>
      <c r="W567" s="16">
        <f t="shared" si="25"/>
        <v>34191</v>
      </c>
      <c r="X567">
        <f t="shared" si="26"/>
        <v>29</v>
      </c>
    </row>
    <row r="568" spans="1:24" x14ac:dyDescent="0.3">
      <c r="A568" t="s">
        <v>599</v>
      </c>
      <c r="B568">
        <v>1991</v>
      </c>
      <c r="C568" t="s">
        <v>15</v>
      </c>
      <c r="D568">
        <v>27</v>
      </c>
      <c r="E568">
        <v>2</v>
      </c>
      <c r="F568">
        <v>4934.71</v>
      </c>
      <c r="G568" t="s">
        <v>11</v>
      </c>
      <c r="H568" t="s">
        <v>12</v>
      </c>
      <c r="I568" t="s">
        <v>42</v>
      </c>
      <c r="N568" t="s">
        <v>598</v>
      </c>
      <c r="O568">
        <v>1991</v>
      </c>
      <c r="P568" t="str">
        <f t="shared" si="24"/>
        <v>Aug</v>
      </c>
      <c r="Q568">
        <v>23</v>
      </c>
      <c r="R568">
        <v>2</v>
      </c>
      <c r="S568" s="18">
        <v>4931.6499999999996</v>
      </c>
      <c r="T568" t="s">
        <v>11</v>
      </c>
      <c r="U568" t="s">
        <v>12</v>
      </c>
      <c r="V568" t="s">
        <v>42</v>
      </c>
      <c r="W568" s="16">
        <f t="shared" si="25"/>
        <v>33473</v>
      </c>
      <c r="X568">
        <f t="shared" si="26"/>
        <v>31</v>
      </c>
    </row>
    <row r="569" spans="1:24" x14ac:dyDescent="0.3">
      <c r="A569" t="s">
        <v>600</v>
      </c>
      <c r="B569">
        <v>1974</v>
      </c>
      <c r="C569" t="s">
        <v>18</v>
      </c>
      <c r="D569">
        <v>26</v>
      </c>
      <c r="E569">
        <v>0</v>
      </c>
      <c r="F569">
        <v>4942.0600000000004</v>
      </c>
      <c r="G569" t="s">
        <v>11</v>
      </c>
      <c r="H569" t="s">
        <v>11</v>
      </c>
      <c r="I569" t="s">
        <v>13</v>
      </c>
      <c r="N569" t="s">
        <v>599</v>
      </c>
      <c r="O569">
        <v>1991</v>
      </c>
      <c r="P569" t="str">
        <f t="shared" si="24"/>
        <v>Nov</v>
      </c>
      <c r="Q569">
        <v>27</v>
      </c>
      <c r="R569">
        <v>2</v>
      </c>
      <c r="S569" s="18">
        <v>4934.71</v>
      </c>
      <c r="T569" t="s">
        <v>11</v>
      </c>
      <c r="U569" t="s">
        <v>12</v>
      </c>
      <c r="V569" t="s">
        <v>42</v>
      </c>
      <c r="W569" s="16">
        <f t="shared" si="25"/>
        <v>33569</v>
      </c>
      <c r="X569">
        <f t="shared" si="26"/>
        <v>31</v>
      </c>
    </row>
    <row r="570" spans="1:24" x14ac:dyDescent="0.3">
      <c r="A570" t="s">
        <v>601</v>
      </c>
      <c r="B570">
        <v>1991</v>
      </c>
      <c r="C570" t="s">
        <v>35</v>
      </c>
      <c r="D570">
        <v>30</v>
      </c>
      <c r="E570">
        <v>2</v>
      </c>
      <c r="F570">
        <v>4949.76</v>
      </c>
      <c r="G570" t="s">
        <v>11</v>
      </c>
      <c r="H570" t="s">
        <v>16</v>
      </c>
      <c r="I570" t="s">
        <v>13</v>
      </c>
      <c r="N570" t="s">
        <v>600</v>
      </c>
      <c r="O570">
        <v>1974</v>
      </c>
      <c r="P570" t="str">
        <f t="shared" si="24"/>
        <v>Jun</v>
      </c>
      <c r="Q570">
        <v>26</v>
      </c>
      <c r="R570">
        <v>0</v>
      </c>
      <c r="S570" s="18">
        <v>4942.0600000000004</v>
      </c>
      <c r="T570" t="s">
        <v>11</v>
      </c>
      <c r="U570" t="s">
        <v>11</v>
      </c>
      <c r="V570" t="s">
        <v>13</v>
      </c>
      <c r="W570" s="16">
        <f t="shared" si="25"/>
        <v>27206</v>
      </c>
      <c r="X570">
        <f t="shared" si="26"/>
        <v>48</v>
      </c>
    </row>
    <row r="571" spans="1:24" x14ac:dyDescent="0.3">
      <c r="A571" t="s">
        <v>602</v>
      </c>
      <c r="B571">
        <v>1973</v>
      </c>
      <c r="C571" t="s">
        <v>15</v>
      </c>
      <c r="D571">
        <v>7</v>
      </c>
      <c r="E571">
        <v>0</v>
      </c>
      <c r="F571">
        <v>4985.22</v>
      </c>
      <c r="G571" t="s">
        <v>11</v>
      </c>
      <c r="H571" t="s">
        <v>12</v>
      </c>
      <c r="I571" t="s">
        <v>13</v>
      </c>
      <c r="N571" t="s">
        <v>601</v>
      </c>
      <c r="O571">
        <v>1991</v>
      </c>
      <c r="P571" t="str">
        <f t="shared" si="24"/>
        <v>Aug</v>
      </c>
      <c r="Q571">
        <v>30</v>
      </c>
      <c r="R571">
        <v>2</v>
      </c>
      <c r="S571" s="18">
        <v>4949.76</v>
      </c>
      <c r="T571" t="s">
        <v>11</v>
      </c>
      <c r="U571" t="s">
        <v>16</v>
      </c>
      <c r="V571" t="s">
        <v>13</v>
      </c>
      <c r="W571" s="16">
        <f t="shared" si="25"/>
        <v>33480</v>
      </c>
      <c r="X571">
        <f t="shared" si="26"/>
        <v>31</v>
      </c>
    </row>
    <row r="572" spans="1:24" x14ac:dyDescent="0.3">
      <c r="A572" t="s">
        <v>603</v>
      </c>
      <c r="B572">
        <v>1988</v>
      </c>
      <c r="C572" t="s">
        <v>18</v>
      </c>
      <c r="D572">
        <v>24</v>
      </c>
      <c r="E572">
        <v>0</v>
      </c>
      <c r="F572">
        <v>4992.38</v>
      </c>
      <c r="G572" t="s">
        <v>11</v>
      </c>
      <c r="H572" t="s">
        <v>12</v>
      </c>
      <c r="I572" t="s">
        <v>247</v>
      </c>
      <c r="N572" t="s">
        <v>602</v>
      </c>
      <c r="O572">
        <v>1973</v>
      </c>
      <c r="P572" t="str">
        <f t="shared" si="24"/>
        <v>Nov</v>
      </c>
      <c r="Q572">
        <v>7</v>
      </c>
      <c r="R572">
        <v>0</v>
      </c>
      <c r="S572" s="18">
        <v>4985.22</v>
      </c>
      <c r="T572" t="s">
        <v>11</v>
      </c>
      <c r="U572" t="s">
        <v>12</v>
      </c>
      <c r="V572" t="s">
        <v>13</v>
      </c>
      <c r="W572" s="16">
        <f t="shared" si="25"/>
        <v>26975</v>
      </c>
      <c r="X572">
        <f t="shared" si="26"/>
        <v>49</v>
      </c>
    </row>
    <row r="573" spans="1:24" x14ac:dyDescent="0.3">
      <c r="A573" t="s">
        <v>604</v>
      </c>
      <c r="B573">
        <v>2001</v>
      </c>
      <c r="C573" t="s">
        <v>37</v>
      </c>
      <c r="D573">
        <v>5</v>
      </c>
      <c r="E573">
        <v>0</v>
      </c>
      <c r="F573">
        <v>4999.04</v>
      </c>
      <c r="G573" t="s">
        <v>11</v>
      </c>
      <c r="H573" t="s">
        <v>11</v>
      </c>
      <c r="I573" t="s">
        <v>42</v>
      </c>
      <c r="N573" t="s">
        <v>603</v>
      </c>
      <c r="O573">
        <v>1988</v>
      </c>
      <c r="P573" t="str">
        <f t="shared" si="24"/>
        <v>Jun</v>
      </c>
      <c r="Q573">
        <v>24</v>
      </c>
      <c r="R573">
        <v>0</v>
      </c>
      <c r="S573" s="18">
        <v>4992.38</v>
      </c>
      <c r="T573" t="s">
        <v>11</v>
      </c>
      <c r="U573" t="s">
        <v>12</v>
      </c>
      <c r="V573" t="s">
        <v>247</v>
      </c>
      <c r="W573" s="16">
        <f t="shared" si="25"/>
        <v>32318</v>
      </c>
      <c r="X573">
        <f t="shared" si="26"/>
        <v>34</v>
      </c>
    </row>
    <row r="574" spans="1:24" x14ac:dyDescent="0.3">
      <c r="A574" t="s">
        <v>605</v>
      </c>
      <c r="B574">
        <v>1988</v>
      </c>
      <c r="C574" t="s">
        <v>20</v>
      </c>
      <c r="D574">
        <v>4</v>
      </c>
      <c r="E574">
        <v>1</v>
      </c>
      <c r="F574">
        <v>5002.78</v>
      </c>
      <c r="G574" t="s">
        <v>11</v>
      </c>
      <c r="H574" t="s">
        <v>11</v>
      </c>
      <c r="I574" t="s">
        <v>13</v>
      </c>
      <c r="N574" t="s">
        <v>604</v>
      </c>
      <c r="O574">
        <v>2001</v>
      </c>
      <c r="P574" t="str">
        <f t="shared" si="24"/>
        <v>Oct</v>
      </c>
      <c r="Q574">
        <v>5</v>
      </c>
      <c r="R574">
        <v>0</v>
      </c>
      <c r="S574" s="18">
        <v>4999.04</v>
      </c>
      <c r="T574" t="s">
        <v>11</v>
      </c>
      <c r="U574" t="s">
        <v>11</v>
      </c>
      <c r="V574" t="s">
        <v>42</v>
      </c>
      <c r="W574" s="16">
        <f t="shared" si="25"/>
        <v>37169</v>
      </c>
      <c r="X574">
        <f t="shared" si="26"/>
        <v>21</v>
      </c>
    </row>
    <row r="575" spans="1:24" x14ac:dyDescent="0.3">
      <c r="A575" t="s">
        <v>606</v>
      </c>
      <c r="B575">
        <v>1977</v>
      </c>
      <c r="C575" t="s">
        <v>18</v>
      </c>
      <c r="D575">
        <v>9</v>
      </c>
      <c r="E575">
        <v>2</v>
      </c>
      <c r="F575">
        <v>5003.7700000000004</v>
      </c>
      <c r="G575" t="s">
        <v>11</v>
      </c>
      <c r="H575" t="s">
        <v>12</v>
      </c>
      <c r="I575" t="s">
        <v>13</v>
      </c>
      <c r="N575" t="s">
        <v>605</v>
      </c>
      <c r="O575">
        <v>1988</v>
      </c>
      <c r="P575" t="str">
        <f t="shared" si="24"/>
        <v>Sep</v>
      </c>
      <c r="Q575">
        <v>4</v>
      </c>
      <c r="R575">
        <v>1</v>
      </c>
      <c r="S575" s="18">
        <v>5002.78</v>
      </c>
      <c r="T575" t="s">
        <v>11</v>
      </c>
      <c r="U575" t="s">
        <v>11</v>
      </c>
      <c r="V575" t="s">
        <v>13</v>
      </c>
      <c r="W575" s="16">
        <f t="shared" si="25"/>
        <v>32390</v>
      </c>
      <c r="X575">
        <f t="shared" si="26"/>
        <v>34</v>
      </c>
    </row>
    <row r="576" spans="1:24" x14ac:dyDescent="0.3">
      <c r="A576" t="s">
        <v>607</v>
      </c>
      <c r="B576">
        <v>1988</v>
      </c>
      <c r="C576" t="s">
        <v>10</v>
      </c>
      <c r="D576">
        <v>8</v>
      </c>
      <c r="E576">
        <v>1</v>
      </c>
      <c r="F576">
        <v>5003.8500000000004</v>
      </c>
      <c r="G576" t="s">
        <v>11</v>
      </c>
      <c r="H576" t="s">
        <v>12</v>
      </c>
      <c r="I576" t="s">
        <v>42</v>
      </c>
      <c r="N576" t="s">
        <v>606</v>
      </c>
      <c r="O576">
        <v>1977</v>
      </c>
      <c r="P576" t="str">
        <f t="shared" si="24"/>
        <v>Jun</v>
      </c>
      <c r="Q576">
        <v>9</v>
      </c>
      <c r="R576">
        <v>2</v>
      </c>
      <c r="S576" s="18">
        <v>5003.7700000000004</v>
      </c>
      <c r="T576" t="s">
        <v>11</v>
      </c>
      <c r="U576" t="s">
        <v>12</v>
      </c>
      <c r="V576" t="s">
        <v>13</v>
      </c>
      <c r="W576" s="16">
        <f t="shared" si="25"/>
        <v>28285</v>
      </c>
      <c r="X576">
        <f t="shared" si="26"/>
        <v>45</v>
      </c>
    </row>
    <row r="577" spans="1:24" x14ac:dyDescent="0.3">
      <c r="A577" t="s">
        <v>608</v>
      </c>
      <c r="B577">
        <v>1988</v>
      </c>
      <c r="C577" t="s">
        <v>15</v>
      </c>
      <c r="D577">
        <v>9</v>
      </c>
      <c r="E577">
        <v>1</v>
      </c>
      <c r="F577">
        <v>5012.47</v>
      </c>
      <c r="G577" t="s">
        <v>11</v>
      </c>
      <c r="H577" t="s">
        <v>12</v>
      </c>
      <c r="I577" t="s">
        <v>42</v>
      </c>
      <c r="N577" t="s">
        <v>607</v>
      </c>
      <c r="O577">
        <v>1988</v>
      </c>
      <c r="P577" t="str">
        <f t="shared" si="24"/>
        <v>Jul</v>
      </c>
      <c r="Q577">
        <v>8</v>
      </c>
      <c r="R577">
        <v>1</v>
      </c>
      <c r="S577" s="18">
        <v>5003.8500000000004</v>
      </c>
      <c r="T577" t="s">
        <v>11</v>
      </c>
      <c r="U577" t="s">
        <v>12</v>
      </c>
      <c r="V577" t="s">
        <v>42</v>
      </c>
      <c r="W577" s="16">
        <f t="shared" si="25"/>
        <v>32332</v>
      </c>
      <c r="X577">
        <f t="shared" si="26"/>
        <v>34</v>
      </c>
    </row>
    <row r="578" spans="1:24" x14ac:dyDescent="0.3">
      <c r="A578" t="s">
        <v>609</v>
      </c>
      <c r="B578">
        <v>1985</v>
      </c>
      <c r="C578" t="s">
        <v>30</v>
      </c>
      <c r="D578">
        <v>28</v>
      </c>
      <c r="E578">
        <v>0</v>
      </c>
      <c r="F578">
        <v>5028.1499999999996</v>
      </c>
      <c r="G578" t="s">
        <v>16</v>
      </c>
      <c r="H578" t="s">
        <v>11</v>
      </c>
      <c r="I578" t="s">
        <v>23</v>
      </c>
      <c r="N578" t="s">
        <v>608</v>
      </c>
      <c r="O578">
        <v>1988</v>
      </c>
      <c r="P578" t="str">
        <f t="shared" si="24"/>
        <v>Nov</v>
      </c>
      <c r="Q578">
        <v>9</v>
      </c>
      <c r="R578">
        <v>1</v>
      </c>
      <c r="S578" s="18">
        <v>5012.47</v>
      </c>
      <c r="T578" t="s">
        <v>11</v>
      </c>
      <c r="U578" t="s">
        <v>12</v>
      </c>
      <c r="V578" t="s">
        <v>42</v>
      </c>
      <c r="W578" s="16">
        <f t="shared" si="25"/>
        <v>32456</v>
      </c>
      <c r="X578">
        <f t="shared" si="26"/>
        <v>34</v>
      </c>
    </row>
    <row r="579" spans="1:24" x14ac:dyDescent="0.3">
      <c r="A579" t="s">
        <v>610</v>
      </c>
      <c r="B579">
        <v>1991</v>
      </c>
      <c r="C579" t="s">
        <v>20</v>
      </c>
      <c r="D579">
        <v>10</v>
      </c>
      <c r="E579">
        <v>2</v>
      </c>
      <c r="F579">
        <v>5031.2700000000004</v>
      </c>
      <c r="G579" t="s">
        <v>12</v>
      </c>
      <c r="H579" t="s">
        <v>16</v>
      </c>
      <c r="I579" t="s">
        <v>168</v>
      </c>
      <c r="N579" t="s">
        <v>609</v>
      </c>
      <c r="O579">
        <v>1985</v>
      </c>
      <c r="P579" t="str">
        <f t="shared" ref="P579:P642" si="27">IF(C578="?","Sep",C578)</f>
        <v>Dec</v>
      </c>
      <c r="Q579">
        <v>28</v>
      </c>
      <c r="R579">
        <v>0</v>
      </c>
      <c r="S579" s="18">
        <v>5028.1499999999996</v>
      </c>
      <c r="T579" t="s">
        <v>16</v>
      </c>
      <c r="U579" t="s">
        <v>11</v>
      </c>
      <c r="V579" t="s">
        <v>23</v>
      </c>
      <c r="W579" s="16">
        <f t="shared" si="25"/>
        <v>31409</v>
      </c>
      <c r="X579">
        <f t="shared" si="26"/>
        <v>37</v>
      </c>
    </row>
    <row r="580" spans="1:24" x14ac:dyDescent="0.3">
      <c r="A580" t="s">
        <v>611</v>
      </c>
      <c r="B580">
        <v>1986</v>
      </c>
      <c r="C580" t="s">
        <v>18</v>
      </c>
      <c r="D580">
        <v>29</v>
      </c>
      <c r="E580">
        <v>3</v>
      </c>
      <c r="F580">
        <v>5034.1000000000004</v>
      </c>
      <c r="G580" t="s">
        <v>11</v>
      </c>
      <c r="H580" t="s">
        <v>11</v>
      </c>
      <c r="I580" t="s">
        <v>13</v>
      </c>
      <c r="N580" t="s">
        <v>610</v>
      </c>
      <c r="O580">
        <v>1991</v>
      </c>
      <c r="P580" t="str">
        <f t="shared" si="27"/>
        <v>Sep</v>
      </c>
      <c r="Q580">
        <v>10</v>
      </c>
      <c r="R580">
        <v>2</v>
      </c>
      <c r="S580" s="18">
        <v>5031.2700000000004</v>
      </c>
      <c r="T580" t="s">
        <v>12</v>
      </c>
      <c r="U580" t="s">
        <v>16</v>
      </c>
      <c r="V580" t="s">
        <v>168</v>
      </c>
      <c r="W580" s="16">
        <f t="shared" ref="W580:W643" si="28">DATE(O580,MONTH("1-"&amp;P580),Q580)</f>
        <v>33491</v>
      </c>
      <c r="X580">
        <f t="shared" ref="X580:X643" si="29">DATEDIF(W580,"08-06-2023","y")</f>
        <v>31</v>
      </c>
    </row>
    <row r="581" spans="1:24" x14ac:dyDescent="0.3">
      <c r="A581" t="s">
        <v>612</v>
      </c>
      <c r="B581">
        <v>1997</v>
      </c>
      <c r="C581" t="s">
        <v>30</v>
      </c>
      <c r="D581">
        <v>4</v>
      </c>
      <c r="E581">
        <v>0</v>
      </c>
      <c r="F581">
        <v>5038.57</v>
      </c>
      <c r="G581" t="s">
        <v>11</v>
      </c>
      <c r="H581" t="s">
        <v>11</v>
      </c>
      <c r="I581" t="s">
        <v>200</v>
      </c>
      <c r="N581" t="s">
        <v>611</v>
      </c>
      <c r="O581">
        <v>1986</v>
      </c>
      <c r="P581" t="str">
        <f t="shared" si="27"/>
        <v>Jun</v>
      </c>
      <c r="Q581">
        <v>29</v>
      </c>
      <c r="R581">
        <v>3</v>
      </c>
      <c r="S581" s="18">
        <v>5034.1000000000004</v>
      </c>
      <c r="T581" t="s">
        <v>11</v>
      </c>
      <c r="U581" t="s">
        <v>11</v>
      </c>
      <c r="V581" t="s">
        <v>13</v>
      </c>
      <c r="W581" s="16">
        <f t="shared" si="28"/>
        <v>31592</v>
      </c>
      <c r="X581">
        <f t="shared" si="29"/>
        <v>36</v>
      </c>
    </row>
    <row r="582" spans="1:24" x14ac:dyDescent="0.3">
      <c r="A582" t="s">
        <v>613</v>
      </c>
      <c r="B582">
        <v>2001</v>
      </c>
      <c r="C582" t="s">
        <v>37</v>
      </c>
      <c r="D582">
        <v>16</v>
      </c>
      <c r="E582">
        <v>0</v>
      </c>
      <c r="F582">
        <v>5043.13</v>
      </c>
      <c r="G582" t="s">
        <v>11</v>
      </c>
      <c r="H582" t="s">
        <v>12</v>
      </c>
      <c r="I582" t="s">
        <v>42</v>
      </c>
      <c r="N582" t="s">
        <v>612</v>
      </c>
      <c r="O582">
        <v>1997</v>
      </c>
      <c r="P582" t="str">
        <f t="shared" si="27"/>
        <v>Dec</v>
      </c>
      <c r="Q582">
        <v>4</v>
      </c>
      <c r="R582">
        <v>0</v>
      </c>
      <c r="S582" s="18">
        <v>5038.57</v>
      </c>
      <c r="T582" t="s">
        <v>11</v>
      </c>
      <c r="U582" t="s">
        <v>11</v>
      </c>
      <c r="V582" t="s">
        <v>200</v>
      </c>
      <c r="W582" s="16">
        <f t="shared" si="28"/>
        <v>35768</v>
      </c>
      <c r="X582">
        <f t="shared" si="29"/>
        <v>25</v>
      </c>
    </row>
    <row r="583" spans="1:24" x14ac:dyDescent="0.3">
      <c r="A583" t="s">
        <v>614</v>
      </c>
      <c r="B583">
        <v>1997</v>
      </c>
      <c r="C583" t="s">
        <v>10</v>
      </c>
      <c r="D583">
        <v>29</v>
      </c>
      <c r="E583">
        <v>0</v>
      </c>
      <c r="F583">
        <v>5045.1499999999996</v>
      </c>
      <c r="G583" t="s">
        <v>11</v>
      </c>
      <c r="H583" t="s">
        <v>11</v>
      </c>
      <c r="I583" t="s">
        <v>23</v>
      </c>
      <c r="N583" t="s">
        <v>613</v>
      </c>
      <c r="O583">
        <v>2001</v>
      </c>
      <c r="P583" t="str">
        <f t="shared" si="27"/>
        <v>Oct</v>
      </c>
      <c r="Q583">
        <v>16</v>
      </c>
      <c r="R583">
        <v>0</v>
      </c>
      <c r="S583" s="18">
        <v>5043.13</v>
      </c>
      <c r="T583" t="s">
        <v>11</v>
      </c>
      <c r="U583" t="s">
        <v>12</v>
      </c>
      <c r="V583" t="s">
        <v>42</v>
      </c>
      <c r="W583" s="16">
        <f t="shared" si="28"/>
        <v>37180</v>
      </c>
      <c r="X583">
        <f t="shared" si="29"/>
        <v>21</v>
      </c>
    </row>
    <row r="584" spans="1:24" x14ac:dyDescent="0.3">
      <c r="A584" t="s">
        <v>615</v>
      </c>
      <c r="B584">
        <v>1980</v>
      </c>
      <c r="C584" t="s">
        <v>20</v>
      </c>
      <c r="D584">
        <v>7</v>
      </c>
      <c r="E584">
        <v>2</v>
      </c>
      <c r="F584">
        <v>5054.05</v>
      </c>
      <c r="G584" t="s">
        <v>11</v>
      </c>
      <c r="H584" t="s">
        <v>11</v>
      </c>
      <c r="I584" t="s">
        <v>13</v>
      </c>
      <c r="N584" t="s">
        <v>614</v>
      </c>
      <c r="O584">
        <v>1997</v>
      </c>
      <c r="P584" t="str">
        <f t="shared" si="27"/>
        <v>Jul</v>
      </c>
      <c r="Q584">
        <v>29</v>
      </c>
      <c r="R584">
        <v>0</v>
      </c>
      <c r="S584" s="18">
        <v>5045.1499999999996</v>
      </c>
      <c r="T584" t="s">
        <v>11</v>
      </c>
      <c r="U584" t="s">
        <v>11</v>
      </c>
      <c r="V584" t="s">
        <v>23</v>
      </c>
      <c r="W584" s="16">
        <f t="shared" si="28"/>
        <v>35640</v>
      </c>
      <c r="X584">
        <f t="shared" si="29"/>
        <v>25</v>
      </c>
    </row>
    <row r="585" spans="1:24" x14ac:dyDescent="0.3">
      <c r="A585" t="s">
        <v>616</v>
      </c>
      <c r="B585">
        <v>1993</v>
      </c>
      <c r="C585" t="s">
        <v>18</v>
      </c>
      <c r="D585">
        <v>11</v>
      </c>
      <c r="E585">
        <v>0</v>
      </c>
      <c r="F585">
        <v>5059.5600000000004</v>
      </c>
      <c r="G585" t="s">
        <v>11</v>
      </c>
      <c r="H585" t="s">
        <v>16</v>
      </c>
      <c r="I585" t="s">
        <v>300</v>
      </c>
      <c r="N585" t="s">
        <v>615</v>
      </c>
      <c r="O585">
        <v>1980</v>
      </c>
      <c r="P585" t="str">
        <f t="shared" si="27"/>
        <v>Sep</v>
      </c>
      <c r="Q585">
        <v>7</v>
      </c>
      <c r="R585">
        <v>2</v>
      </c>
      <c r="S585" s="18">
        <v>5054.05</v>
      </c>
      <c r="T585" t="s">
        <v>11</v>
      </c>
      <c r="U585" t="s">
        <v>11</v>
      </c>
      <c r="V585" t="s">
        <v>13</v>
      </c>
      <c r="W585" s="16">
        <f t="shared" si="28"/>
        <v>29471</v>
      </c>
      <c r="X585">
        <f t="shared" si="29"/>
        <v>42</v>
      </c>
    </row>
    <row r="586" spans="1:24" x14ac:dyDescent="0.3">
      <c r="A586" t="s">
        <v>617</v>
      </c>
      <c r="B586">
        <v>1978</v>
      </c>
      <c r="C586" t="s">
        <v>15</v>
      </c>
      <c r="D586">
        <v>22</v>
      </c>
      <c r="E586">
        <v>2</v>
      </c>
      <c r="F586">
        <v>5077.1899999999996</v>
      </c>
      <c r="G586" t="s">
        <v>11</v>
      </c>
      <c r="H586" t="s">
        <v>12</v>
      </c>
      <c r="I586" t="s">
        <v>23</v>
      </c>
      <c r="N586" t="s">
        <v>616</v>
      </c>
      <c r="O586">
        <v>1993</v>
      </c>
      <c r="P586" t="str">
        <f t="shared" si="27"/>
        <v>Jun</v>
      </c>
      <c r="Q586">
        <v>11</v>
      </c>
      <c r="R586">
        <v>0</v>
      </c>
      <c r="S586" s="18">
        <v>5059.5600000000004</v>
      </c>
      <c r="T586" t="s">
        <v>11</v>
      </c>
      <c r="U586" t="s">
        <v>16</v>
      </c>
      <c r="V586" t="s">
        <v>300</v>
      </c>
      <c r="W586" s="16">
        <f t="shared" si="28"/>
        <v>34131</v>
      </c>
      <c r="X586">
        <f t="shared" si="29"/>
        <v>29</v>
      </c>
    </row>
    <row r="587" spans="1:24" x14ac:dyDescent="0.3">
      <c r="A587" t="s">
        <v>618</v>
      </c>
      <c r="B587">
        <v>1997</v>
      </c>
      <c r="C587" t="s">
        <v>10</v>
      </c>
      <c r="D587">
        <v>14</v>
      </c>
      <c r="E587">
        <v>5</v>
      </c>
      <c r="F587">
        <v>5080.1000000000004</v>
      </c>
      <c r="G587" t="s">
        <v>12</v>
      </c>
      <c r="H587" t="s">
        <v>11</v>
      </c>
      <c r="I587" t="s">
        <v>42</v>
      </c>
      <c r="N587" t="s">
        <v>617</v>
      </c>
      <c r="O587">
        <v>1978</v>
      </c>
      <c r="P587" t="str">
        <f t="shared" si="27"/>
        <v>Nov</v>
      </c>
      <c r="Q587">
        <v>22</v>
      </c>
      <c r="R587">
        <v>2</v>
      </c>
      <c r="S587" s="18">
        <v>5077.1899999999996</v>
      </c>
      <c r="T587" t="s">
        <v>11</v>
      </c>
      <c r="U587" t="s">
        <v>12</v>
      </c>
      <c r="V587" t="s">
        <v>23</v>
      </c>
      <c r="W587" s="16">
        <f t="shared" si="28"/>
        <v>28816</v>
      </c>
      <c r="X587">
        <f t="shared" si="29"/>
        <v>44</v>
      </c>
    </row>
    <row r="588" spans="1:24" x14ac:dyDescent="0.3">
      <c r="A588" t="s">
        <v>619</v>
      </c>
      <c r="B588">
        <v>1999</v>
      </c>
      <c r="C588" t="s">
        <v>18</v>
      </c>
      <c r="D588">
        <v>19</v>
      </c>
      <c r="E588">
        <v>0</v>
      </c>
      <c r="F588">
        <v>5087.92</v>
      </c>
      <c r="G588" t="s">
        <v>11</v>
      </c>
      <c r="H588" t="s">
        <v>11</v>
      </c>
      <c r="I588" t="s">
        <v>535</v>
      </c>
      <c r="N588" t="s">
        <v>618</v>
      </c>
      <c r="O588">
        <v>1997</v>
      </c>
      <c r="P588" t="str">
        <f t="shared" si="27"/>
        <v>Jul</v>
      </c>
      <c r="Q588">
        <v>14</v>
      </c>
      <c r="R588">
        <v>5</v>
      </c>
      <c r="S588" s="18">
        <v>5080.1000000000004</v>
      </c>
      <c r="T588" t="s">
        <v>12</v>
      </c>
      <c r="U588" t="s">
        <v>11</v>
      </c>
      <c r="V588" t="s">
        <v>42</v>
      </c>
      <c r="W588" s="16">
        <f t="shared" si="28"/>
        <v>35625</v>
      </c>
      <c r="X588">
        <f t="shared" si="29"/>
        <v>25</v>
      </c>
    </row>
    <row r="589" spans="1:24" x14ac:dyDescent="0.3">
      <c r="A589" t="s">
        <v>620</v>
      </c>
      <c r="B589">
        <v>1987</v>
      </c>
      <c r="C589" t="s">
        <v>15</v>
      </c>
      <c r="D589">
        <v>18</v>
      </c>
      <c r="E589">
        <v>1</v>
      </c>
      <c r="F589">
        <v>5116.5</v>
      </c>
      <c r="G589" t="s">
        <v>11</v>
      </c>
      <c r="H589" t="s">
        <v>11</v>
      </c>
      <c r="I589" t="s">
        <v>23</v>
      </c>
      <c r="N589" t="s">
        <v>619</v>
      </c>
      <c r="O589">
        <v>1999</v>
      </c>
      <c r="P589" t="str">
        <f t="shared" si="27"/>
        <v>Jun</v>
      </c>
      <c r="Q589">
        <v>19</v>
      </c>
      <c r="R589">
        <v>0</v>
      </c>
      <c r="S589" s="18">
        <v>5087.92</v>
      </c>
      <c r="T589" t="s">
        <v>11</v>
      </c>
      <c r="U589" t="s">
        <v>11</v>
      </c>
      <c r="V589" t="s">
        <v>535</v>
      </c>
      <c r="W589" s="16">
        <f t="shared" si="28"/>
        <v>36330</v>
      </c>
      <c r="X589">
        <f t="shared" si="29"/>
        <v>23</v>
      </c>
    </row>
    <row r="590" spans="1:24" x14ac:dyDescent="0.3">
      <c r="A590" t="s">
        <v>621</v>
      </c>
      <c r="B590">
        <v>1988</v>
      </c>
      <c r="C590" t="s">
        <v>15</v>
      </c>
      <c r="D590">
        <v>1</v>
      </c>
      <c r="E590">
        <v>2</v>
      </c>
      <c r="F590">
        <v>5124.1899999999996</v>
      </c>
      <c r="G590" t="s">
        <v>11</v>
      </c>
      <c r="H590" t="s">
        <v>12</v>
      </c>
      <c r="I590" t="s">
        <v>13</v>
      </c>
      <c r="N590" t="s">
        <v>620</v>
      </c>
      <c r="O590">
        <v>1987</v>
      </c>
      <c r="P590" t="str">
        <f t="shared" si="27"/>
        <v>Nov</v>
      </c>
      <c r="Q590">
        <v>18</v>
      </c>
      <c r="R590">
        <v>1</v>
      </c>
      <c r="S590" s="18">
        <v>5116.5</v>
      </c>
      <c r="T590" t="s">
        <v>11</v>
      </c>
      <c r="U590" t="s">
        <v>11</v>
      </c>
      <c r="V590" t="s">
        <v>23</v>
      </c>
      <c r="W590" s="16">
        <f t="shared" si="28"/>
        <v>32099</v>
      </c>
      <c r="X590">
        <f t="shared" si="29"/>
        <v>35</v>
      </c>
    </row>
    <row r="591" spans="1:24" x14ac:dyDescent="0.3">
      <c r="A591" t="s">
        <v>622</v>
      </c>
      <c r="B591">
        <v>1987</v>
      </c>
      <c r="C591" t="s">
        <v>20</v>
      </c>
      <c r="D591">
        <v>13</v>
      </c>
      <c r="E591">
        <v>1</v>
      </c>
      <c r="F591">
        <v>5125.22</v>
      </c>
      <c r="G591" t="s">
        <v>16</v>
      </c>
      <c r="H591" t="s">
        <v>11</v>
      </c>
      <c r="I591" t="s">
        <v>23</v>
      </c>
      <c r="N591" t="s">
        <v>621</v>
      </c>
      <c r="O591">
        <v>1988</v>
      </c>
      <c r="P591" t="str">
        <f t="shared" si="27"/>
        <v>Nov</v>
      </c>
      <c r="Q591">
        <v>1</v>
      </c>
      <c r="R591">
        <v>2</v>
      </c>
      <c r="S591" s="18">
        <v>5124.1899999999996</v>
      </c>
      <c r="T591" t="s">
        <v>11</v>
      </c>
      <c r="U591" t="s">
        <v>12</v>
      </c>
      <c r="V591" t="s">
        <v>13</v>
      </c>
      <c r="W591" s="16">
        <f t="shared" si="28"/>
        <v>32448</v>
      </c>
      <c r="X591">
        <f t="shared" si="29"/>
        <v>34</v>
      </c>
    </row>
    <row r="592" spans="1:24" x14ac:dyDescent="0.3">
      <c r="A592" t="s">
        <v>623</v>
      </c>
      <c r="B592">
        <v>1988</v>
      </c>
      <c r="C592" t="s">
        <v>20</v>
      </c>
      <c r="D592">
        <v>15</v>
      </c>
      <c r="E592">
        <v>3</v>
      </c>
      <c r="F592">
        <v>5136.75</v>
      </c>
      <c r="G592" t="s">
        <v>11</v>
      </c>
      <c r="H592" t="s">
        <v>16</v>
      </c>
      <c r="I592" t="s">
        <v>13</v>
      </c>
      <c r="N592" t="s">
        <v>622</v>
      </c>
      <c r="O592">
        <v>1987</v>
      </c>
      <c r="P592" t="str">
        <f t="shared" si="27"/>
        <v>Sep</v>
      </c>
      <c r="Q592">
        <v>13</v>
      </c>
      <c r="R592">
        <v>1</v>
      </c>
      <c r="S592" s="18">
        <v>5125.22</v>
      </c>
      <c r="T592" t="s">
        <v>16</v>
      </c>
      <c r="U592" t="s">
        <v>11</v>
      </c>
      <c r="V592" t="s">
        <v>23</v>
      </c>
      <c r="W592" s="16">
        <f t="shared" si="28"/>
        <v>32033</v>
      </c>
      <c r="X592">
        <f t="shared" si="29"/>
        <v>35</v>
      </c>
    </row>
    <row r="593" spans="1:24" x14ac:dyDescent="0.3">
      <c r="A593" t="s">
        <v>624</v>
      </c>
      <c r="B593">
        <v>1993</v>
      </c>
      <c r="C593" t="s">
        <v>30</v>
      </c>
      <c r="D593">
        <v>10</v>
      </c>
      <c r="E593">
        <v>3</v>
      </c>
      <c r="F593">
        <v>5138.26</v>
      </c>
      <c r="G593" t="s">
        <v>11</v>
      </c>
      <c r="H593" t="s">
        <v>11</v>
      </c>
      <c r="I593" t="s">
        <v>13</v>
      </c>
      <c r="N593" t="s">
        <v>623</v>
      </c>
      <c r="O593">
        <v>1988</v>
      </c>
      <c r="P593" t="str">
        <f t="shared" si="27"/>
        <v>Sep</v>
      </c>
      <c r="Q593">
        <v>15</v>
      </c>
      <c r="R593">
        <v>3</v>
      </c>
      <c r="S593" s="18">
        <v>5136.75</v>
      </c>
      <c r="T593" t="s">
        <v>11</v>
      </c>
      <c r="U593" t="s">
        <v>16</v>
      </c>
      <c r="V593" t="s">
        <v>13</v>
      </c>
      <c r="W593" s="16">
        <f t="shared" si="28"/>
        <v>32401</v>
      </c>
      <c r="X593">
        <f t="shared" si="29"/>
        <v>34</v>
      </c>
    </row>
    <row r="594" spans="1:24" x14ac:dyDescent="0.3">
      <c r="A594" t="s">
        <v>625</v>
      </c>
      <c r="B594">
        <v>1984</v>
      </c>
      <c r="C594" t="s">
        <v>35</v>
      </c>
      <c r="D594">
        <v>22</v>
      </c>
      <c r="E594">
        <v>3</v>
      </c>
      <c r="F594">
        <v>5144.18</v>
      </c>
      <c r="G594" t="s">
        <v>11</v>
      </c>
      <c r="H594" t="s">
        <v>16</v>
      </c>
      <c r="I594" t="s">
        <v>13</v>
      </c>
      <c r="N594" t="s">
        <v>624</v>
      </c>
      <c r="O594">
        <v>1993</v>
      </c>
      <c r="P594" t="str">
        <f t="shared" si="27"/>
        <v>Dec</v>
      </c>
      <c r="Q594">
        <v>10</v>
      </c>
      <c r="R594">
        <v>3</v>
      </c>
      <c r="S594" s="18">
        <v>5138.26</v>
      </c>
      <c r="T594" t="s">
        <v>11</v>
      </c>
      <c r="U594" t="s">
        <v>11</v>
      </c>
      <c r="V594" t="s">
        <v>13</v>
      </c>
      <c r="W594" s="16">
        <f t="shared" si="28"/>
        <v>34313</v>
      </c>
      <c r="X594">
        <f t="shared" si="29"/>
        <v>29</v>
      </c>
    </row>
    <row r="595" spans="1:24" x14ac:dyDescent="0.3">
      <c r="A595" t="s">
        <v>626</v>
      </c>
      <c r="B595">
        <v>1990</v>
      </c>
      <c r="C595" t="s">
        <v>35</v>
      </c>
      <c r="D595">
        <v>22</v>
      </c>
      <c r="E595">
        <v>1</v>
      </c>
      <c r="F595">
        <v>5148.55</v>
      </c>
      <c r="G595" t="s">
        <v>11</v>
      </c>
      <c r="H595" t="s">
        <v>11</v>
      </c>
      <c r="I595" t="s">
        <v>247</v>
      </c>
      <c r="N595" t="s">
        <v>625</v>
      </c>
      <c r="O595">
        <v>1984</v>
      </c>
      <c r="P595" t="str">
        <f t="shared" si="27"/>
        <v>Aug</v>
      </c>
      <c r="Q595">
        <v>22</v>
      </c>
      <c r="R595">
        <v>3</v>
      </c>
      <c r="S595" s="18">
        <v>5144.18</v>
      </c>
      <c r="T595" t="s">
        <v>11</v>
      </c>
      <c r="U595" t="s">
        <v>16</v>
      </c>
      <c r="V595" t="s">
        <v>13</v>
      </c>
      <c r="W595" s="16">
        <f t="shared" si="28"/>
        <v>30916</v>
      </c>
      <c r="X595">
        <f t="shared" si="29"/>
        <v>38</v>
      </c>
    </row>
    <row r="596" spans="1:24" x14ac:dyDescent="0.3">
      <c r="A596" t="s">
        <v>627</v>
      </c>
      <c r="B596">
        <v>1990</v>
      </c>
      <c r="C596" t="s">
        <v>37</v>
      </c>
      <c r="D596">
        <v>9</v>
      </c>
      <c r="E596">
        <v>2</v>
      </c>
      <c r="F596">
        <v>5152.13</v>
      </c>
      <c r="G596" t="s">
        <v>11</v>
      </c>
      <c r="H596" t="s">
        <v>11</v>
      </c>
      <c r="I596" t="s">
        <v>42</v>
      </c>
      <c r="N596" t="s">
        <v>626</v>
      </c>
      <c r="O596">
        <v>1990</v>
      </c>
      <c r="P596" t="str">
        <f t="shared" si="27"/>
        <v>Aug</v>
      </c>
      <c r="Q596">
        <v>22</v>
      </c>
      <c r="R596">
        <v>1</v>
      </c>
      <c r="S596" s="18">
        <v>5148.55</v>
      </c>
      <c r="T596" t="s">
        <v>11</v>
      </c>
      <c r="U596" t="s">
        <v>11</v>
      </c>
      <c r="V596" t="s">
        <v>247</v>
      </c>
      <c r="W596" s="16">
        <f t="shared" si="28"/>
        <v>33107</v>
      </c>
      <c r="X596">
        <f t="shared" si="29"/>
        <v>32</v>
      </c>
    </row>
    <row r="597" spans="1:24" x14ac:dyDescent="0.3">
      <c r="A597" t="s">
        <v>628</v>
      </c>
      <c r="B597">
        <v>1991</v>
      </c>
      <c r="C597" t="s">
        <v>35</v>
      </c>
      <c r="D597">
        <v>29</v>
      </c>
      <c r="E597">
        <v>3</v>
      </c>
      <c r="F597">
        <v>5166.96</v>
      </c>
      <c r="G597" t="s">
        <v>11</v>
      </c>
      <c r="H597" t="s">
        <v>11</v>
      </c>
      <c r="I597" t="s">
        <v>23</v>
      </c>
      <c r="N597" t="s">
        <v>627</v>
      </c>
      <c r="O597">
        <v>1990</v>
      </c>
      <c r="P597" t="str">
        <f t="shared" si="27"/>
        <v>Oct</v>
      </c>
      <c r="Q597">
        <v>9</v>
      </c>
      <c r="R597">
        <v>2</v>
      </c>
      <c r="S597" s="18">
        <v>5152.13</v>
      </c>
      <c r="T597" t="s">
        <v>11</v>
      </c>
      <c r="U597" t="s">
        <v>11</v>
      </c>
      <c r="V597" t="s">
        <v>42</v>
      </c>
      <c r="W597" s="16">
        <f t="shared" si="28"/>
        <v>33155</v>
      </c>
      <c r="X597">
        <f t="shared" si="29"/>
        <v>32</v>
      </c>
    </row>
    <row r="598" spans="1:24" x14ac:dyDescent="0.3">
      <c r="A598" t="s">
        <v>629</v>
      </c>
      <c r="B598">
        <v>1984</v>
      </c>
      <c r="C598" t="s">
        <v>37</v>
      </c>
      <c r="D598">
        <v>16</v>
      </c>
      <c r="E598">
        <v>3</v>
      </c>
      <c r="F598">
        <v>5177.12</v>
      </c>
      <c r="G598" t="s">
        <v>11</v>
      </c>
      <c r="H598" t="s">
        <v>16</v>
      </c>
      <c r="I598" t="s">
        <v>13</v>
      </c>
      <c r="N598" t="s">
        <v>628</v>
      </c>
      <c r="O598">
        <v>1991</v>
      </c>
      <c r="P598" t="str">
        <f t="shared" si="27"/>
        <v>Aug</v>
      </c>
      <c r="Q598">
        <v>29</v>
      </c>
      <c r="R598">
        <v>3</v>
      </c>
      <c r="S598" s="18">
        <v>5166.96</v>
      </c>
      <c r="T598" t="s">
        <v>11</v>
      </c>
      <c r="U598" t="s">
        <v>11</v>
      </c>
      <c r="V598" t="s">
        <v>23</v>
      </c>
      <c r="W598" s="16">
        <f t="shared" si="28"/>
        <v>33479</v>
      </c>
      <c r="X598">
        <f t="shared" si="29"/>
        <v>31</v>
      </c>
    </row>
    <row r="599" spans="1:24" x14ac:dyDescent="0.3">
      <c r="A599" t="s">
        <v>630</v>
      </c>
      <c r="B599">
        <v>1979</v>
      </c>
      <c r="C599" t="s">
        <v>20</v>
      </c>
      <c r="D599">
        <v>12</v>
      </c>
      <c r="E599">
        <v>2</v>
      </c>
      <c r="F599">
        <v>5195.58</v>
      </c>
      <c r="G599" t="s">
        <v>11</v>
      </c>
      <c r="H599" t="s">
        <v>11</v>
      </c>
      <c r="I599" t="s">
        <v>13</v>
      </c>
      <c r="N599" t="s">
        <v>629</v>
      </c>
      <c r="O599">
        <v>1984</v>
      </c>
      <c r="P599" t="str">
        <f t="shared" si="27"/>
        <v>Oct</v>
      </c>
      <c r="Q599">
        <v>16</v>
      </c>
      <c r="R599">
        <v>3</v>
      </c>
      <c r="S599" s="18">
        <v>5177.12</v>
      </c>
      <c r="T599" t="s">
        <v>11</v>
      </c>
      <c r="U599" t="s">
        <v>16</v>
      </c>
      <c r="V599" t="s">
        <v>13</v>
      </c>
      <c r="W599" s="16">
        <f t="shared" si="28"/>
        <v>30971</v>
      </c>
      <c r="X599">
        <f t="shared" si="29"/>
        <v>38</v>
      </c>
    </row>
    <row r="600" spans="1:24" x14ac:dyDescent="0.3">
      <c r="A600" t="s">
        <v>631</v>
      </c>
      <c r="B600">
        <v>2004</v>
      </c>
      <c r="C600" t="s">
        <v>18</v>
      </c>
      <c r="D600">
        <v>6</v>
      </c>
      <c r="E600">
        <v>0</v>
      </c>
      <c r="F600">
        <v>5198.6899999999996</v>
      </c>
      <c r="G600" t="s">
        <v>11</v>
      </c>
      <c r="H600" t="s">
        <v>11</v>
      </c>
      <c r="I600" t="s">
        <v>632</v>
      </c>
      <c r="N600" t="s">
        <v>630</v>
      </c>
      <c r="O600">
        <v>1979</v>
      </c>
      <c r="P600" t="str">
        <f t="shared" si="27"/>
        <v>Sep</v>
      </c>
      <c r="Q600">
        <v>12</v>
      </c>
      <c r="R600">
        <v>2</v>
      </c>
      <c r="S600" s="18">
        <v>5195.58</v>
      </c>
      <c r="T600" t="s">
        <v>11</v>
      </c>
      <c r="U600" t="s">
        <v>11</v>
      </c>
      <c r="V600" t="s">
        <v>13</v>
      </c>
      <c r="W600" s="16">
        <f t="shared" si="28"/>
        <v>29110</v>
      </c>
      <c r="X600">
        <f t="shared" si="29"/>
        <v>43</v>
      </c>
    </row>
    <row r="601" spans="1:24" x14ac:dyDescent="0.3">
      <c r="A601" t="s">
        <v>633</v>
      </c>
      <c r="B601">
        <v>1983</v>
      </c>
      <c r="C601" t="s">
        <v>37</v>
      </c>
      <c r="D601">
        <v>24</v>
      </c>
      <c r="E601">
        <v>3</v>
      </c>
      <c r="F601">
        <v>5207.97</v>
      </c>
      <c r="G601" t="s">
        <v>11</v>
      </c>
      <c r="H601" t="s">
        <v>11</v>
      </c>
      <c r="I601" t="s">
        <v>23</v>
      </c>
      <c r="N601" t="s">
        <v>631</v>
      </c>
      <c r="O601">
        <v>2004</v>
      </c>
      <c r="P601" t="str">
        <f t="shared" si="27"/>
        <v>Jun</v>
      </c>
      <c r="Q601">
        <v>6</v>
      </c>
      <c r="R601">
        <v>0</v>
      </c>
      <c r="S601" s="18">
        <v>5198.6899999999996</v>
      </c>
      <c r="T601" t="s">
        <v>11</v>
      </c>
      <c r="U601" t="s">
        <v>11</v>
      </c>
      <c r="V601" t="s">
        <v>632</v>
      </c>
      <c r="W601" s="16">
        <f t="shared" si="28"/>
        <v>38144</v>
      </c>
      <c r="X601">
        <f t="shared" si="29"/>
        <v>19</v>
      </c>
    </row>
    <row r="602" spans="1:24" x14ac:dyDescent="0.3">
      <c r="A602" t="s">
        <v>634</v>
      </c>
      <c r="B602">
        <v>1993</v>
      </c>
      <c r="C602" t="s">
        <v>18</v>
      </c>
      <c r="D602">
        <v>17</v>
      </c>
      <c r="E602">
        <v>3</v>
      </c>
      <c r="F602">
        <v>5209.58</v>
      </c>
      <c r="G602" t="s">
        <v>12</v>
      </c>
      <c r="H602" t="s">
        <v>12</v>
      </c>
      <c r="I602" t="s">
        <v>356</v>
      </c>
      <c r="N602" t="s">
        <v>633</v>
      </c>
      <c r="O602">
        <v>1983</v>
      </c>
      <c r="P602" t="str">
        <f t="shared" si="27"/>
        <v>Oct</v>
      </c>
      <c r="Q602">
        <v>24</v>
      </c>
      <c r="R602">
        <v>3</v>
      </c>
      <c r="S602" s="18">
        <v>5207.97</v>
      </c>
      <c r="T602" t="s">
        <v>11</v>
      </c>
      <c r="U602" t="s">
        <v>11</v>
      </c>
      <c r="V602" t="s">
        <v>23</v>
      </c>
      <c r="W602" s="16">
        <f t="shared" si="28"/>
        <v>30613</v>
      </c>
      <c r="X602">
        <f t="shared" si="29"/>
        <v>39</v>
      </c>
    </row>
    <row r="603" spans="1:24" x14ac:dyDescent="0.3">
      <c r="A603" t="s">
        <v>635</v>
      </c>
      <c r="B603">
        <v>1999</v>
      </c>
      <c r="C603" t="s">
        <v>30</v>
      </c>
      <c r="D603">
        <v>1</v>
      </c>
      <c r="E603">
        <v>0</v>
      </c>
      <c r="F603">
        <v>5213.22</v>
      </c>
      <c r="G603" t="s">
        <v>11</v>
      </c>
      <c r="H603" t="s">
        <v>16</v>
      </c>
      <c r="I603" t="s">
        <v>23</v>
      </c>
      <c r="N603" t="s">
        <v>634</v>
      </c>
      <c r="O603">
        <v>1993</v>
      </c>
      <c r="P603" t="str">
        <f t="shared" si="27"/>
        <v>Jun</v>
      </c>
      <c r="Q603">
        <v>17</v>
      </c>
      <c r="R603">
        <v>3</v>
      </c>
      <c r="S603" s="18">
        <v>5209.58</v>
      </c>
      <c r="T603" t="s">
        <v>12</v>
      </c>
      <c r="U603" t="s">
        <v>12</v>
      </c>
      <c r="V603" t="s">
        <v>356</v>
      </c>
      <c r="W603" s="16">
        <f t="shared" si="28"/>
        <v>34137</v>
      </c>
      <c r="X603">
        <f t="shared" si="29"/>
        <v>29</v>
      </c>
    </row>
    <row r="604" spans="1:24" x14ac:dyDescent="0.3">
      <c r="A604" t="s">
        <v>636</v>
      </c>
      <c r="B604">
        <v>1995</v>
      </c>
      <c r="C604" t="s">
        <v>18</v>
      </c>
      <c r="D604">
        <v>6</v>
      </c>
      <c r="E604">
        <v>0</v>
      </c>
      <c r="F604">
        <v>5216.4799999999996</v>
      </c>
      <c r="G604" t="s">
        <v>11</v>
      </c>
      <c r="H604" t="s">
        <v>11</v>
      </c>
      <c r="I604" t="s">
        <v>200</v>
      </c>
      <c r="N604" t="s">
        <v>635</v>
      </c>
      <c r="O604">
        <v>1999</v>
      </c>
      <c r="P604" t="str">
        <f t="shared" si="27"/>
        <v>Dec</v>
      </c>
      <c r="Q604">
        <v>1</v>
      </c>
      <c r="R604">
        <v>0</v>
      </c>
      <c r="S604" s="18">
        <v>5213.22</v>
      </c>
      <c r="T604" t="s">
        <v>11</v>
      </c>
      <c r="U604" t="s">
        <v>16</v>
      </c>
      <c r="V604" t="s">
        <v>23</v>
      </c>
      <c r="W604" s="16">
        <f t="shared" si="28"/>
        <v>36495</v>
      </c>
      <c r="X604">
        <f t="shared" si="29"/>
        <v>23</v>
      </c>
    </row>
    <row r="605" spans="1:24" x14ac:dyDescent="0.3">
      <c r="A605" t="s">
        <v>637</v>
      </c>
      <c r="B605">
        <v>1987</v>
      </c>
      <c r="C605" t="s">
        <v>18</v>
      </c>
      <c r="D605">
        <v>29</v>
      </c>
      <c r="E605">
        <v>0</v>
      </c>
      <c r="F605">
        <v>5227.99</v>
      </c>
      <c r="G605" t="s">
        <v>11</v>
      </c>
      <c r="H605" t="s">
        <v>16</v>
      </c>
      <c r="I605" t="s">
        <v>247</v>
      </c>
      <c r="N605" t="s">
        <v>636</v>
      </c>
      <c r="O605">
        <v>1995</v>
      </c>
      <c r="P605" t="str">
        <f t="shared" si="27"/>
        <v>Jun</v>
      </c>
      <c r="Q605">
        <v>6</v>
      </c>
      <c r="R605">
        <v>0</v>
      </c>
      <c r="S605" s="18">
        <v>5216.4799999999996</v>
      </c>
      <c r="T605" t="s">
        <v>11</v>
      </c>
      <c r="U605" t="s">
        <v>11</v>
      </c>
      <c r="V605" t="s">
        <v>200</v>
      </c>
      <c r="W605" s="16">
        <f t="shared" si="28"/>
        <v>34856</v>
      </c>
      <c r="X605">
        <f t="shared" si="29"/>
        <v>28</v>
      </c>
    </row>
    <row r="606" spans="1:24" x14ac:dyDescent="0.3">
      <c r="A606" t="s">
        <v>638</v>
      </c>
      <c r="B606">
        <v>1987</v>
      </c>
      <c r="C606" t="s">
        <v>30</v>
      </c>
      <c r="D606">
        <v>26</v>
      </c>
      <c r="E606">
        <v>1</v>
      </c>
      <c r="F606">
        <v>5240.7700000000004</v>
      </c>
      <c r="G606" t="s">
        <v>11</v>
      </c>
      <c r="H606" t="s">
        <v>11</v>
      </c>
      <c r="I606" t="s">
        <v>42</v>
      </c>
      <c r="N606" t="s">
        <v>637</v>
      </c>
      <c r="O606">
        <v>1987</v>
      </c>
      <c r="P606" t="str">
        <f t="shared" si="27"/>
        <v>Jun</v>
      </c>
      <c r="Q606">
        <v>29</v>
      </c>
      <c r="R606">
        <v>0</v>
      </c>
      <c r="S606" s="18">
        <v>5227.99</v>
      </c>
      <c r="T606" t="s">
        <v>11</v>
      </c>
      <c r="U606" t="s">
        <v>16</v>
      </c>
      <c r="V606" t="s">
        <v>247</v>
      </c>
      <c r="W606" s="16">
        <f t="shared" si="28"/>
        <v>31957</v>
      </c>
      <c r="X606">
        <f t="shared" si="29"/>
        <v>35</v>
      </c>
    </row>
    <row r="607" spans="1:24" x14ac:dyDescent="0.3">
      <c r="A607" t="s">
        <v>639</v>
      </c>
      <c r="B607">
        <v>1987</v>
      </c>
      <c r="C607" t="s">
        <v>10</v>
      </c>
      <c r="D607">
        <v>5</v>
      </c>
      <c r="E607">
        <v>1</v>
      </c>
      <c r="F607">
        <v>5245.23</v>
      </c>
      <c r="G607" t="s">
        <v>11</v>
      </c>
      <c r="H607" t="s">
        <v>11</v>
      </c>
      <c r="I607" t="s">
        <v>13</v>
      </c>
      <c r="N607" t="s">
        <v>638</v>
      </c>
      <c r="O607">
        <v>1987</v>
      </c>
      <c r="P607" t="str">
        <f t="shared" si="27"/>
        <v>Dec</v>
      </c>
      <c r="Q607">
        <v>26</v>
      </c>
      <c r="R607">
        <v>1</v>
      </c>
      <c r="S607" s="18">
        <v>5240.7700000000004</v>
      </c>
      <c r="T607" t="s">
        <v>11</v>
      </c>
      <c r="U607" t="s">
        <v>11</v>
      </c>
      <c r="V607" t="s">
        <v>42</v>
      </c>
      <c r="W607" s="16">
        <f t="shared" si="28"/>
        <v>32137</v>
      </c>
      <c r="X607">
        <f t="shared" si="29"/>
        <v>35</v>
      </c>
    </row>
    <row r="608" spans="1:24" x14ac:dyDescent="0.3">
      <c r="A608" t="s">
        <v>640</v>
      </c>
      <c r="B608">
        <v>1987</v>
      </c>
      <c r="C608" t="s">
        <v>20</v>
      </c>
      <c r="D608">
        <v>9</v>
      </c>
      <c r="E608">
        <v>1</v>
      </c>
      <c r="F608">
        <v>5246.05</v>
      </c>
      <c r="G608" t="s">
        <v>11</v>
      </c>
      <c r="H608" t="s">
        <v>12</v>
      </c>
      <c r="I608" t="s">
        <v>42</v>
      </c>
      <c r="N608" t="s">
        <v>639</v>
      </c>
      <c r="O608">
        <v>1987</v>
      </c>
      <c r="P608" t="str">
        <f t="shared" si="27"/>
        <v>Jul</v>
      </c>
      <c r="Q608">
        <v>5</v>
      </c>
      <c r="R608">
        <v>1</v>
      </c>
      <c r="S608" s="18">
        <v>5245.23</v>
      </c>
      <c r="T608" t="s">
        <v>11</v>
      </c>
      <c r="U608" t="s">
        <v>11</v>
      </c>
      <c r="V608" t="s">
        <v>13</v>
      </c>
      <c r="W608" s="16">
        <f t="shared" si="28"/>
        <v>31963</v>
      </c>
      <c r="X608">
        <f t="shared" si="29"/>
        <v>35</v>
      </c>
    </row>
    <row r="609" spans="1:24" x14ac:dyDescent="0.3">
      <c r="A609" t="s">
        <v>641</v>
      </c>
      <c r="B609">
        <v>1990</v>
      </c>
      <c r="C609" t="s">
        <v>10</v>
      </c>
      <c r="D609">
        <v>6</v>
      </c>
      <c r="E609">
        <v>3</v>
      </c>
      <c r="F609">
        <v>5253.52</v>
      </c>
      <c r="G609" t="s">
        <v>12</v>
      </c>
      <c r="H609" t="s">
        <v>12</v>
      </c>
      <c r="I609" t="s">
        <v>42</v>
      </c>
      <c r="N609" t="s">
        <v>640</v>
      </c>
      <c r="O609">
        <v>1987</v>
      </c>
      <c r="P609" t="str">
        <f t="shared" si="27"/>
        <v>Sep</v>
      </c>
      <c r="Q609">
        <v>9</v>
      </c>
      <c r="R609">
        <v>1</v>
      </c>
      <c r="S609" s="18">
        <v>5246.05</v>
      </c>
      <c r="T609" t="s">
        <v>11</v>
      </c>
      <c r="U609" t="s">
        <v>12</v>
      </c>
      <c r="V609" t="s">
        <v>42</v>
      </c>
      <c r="W609" s="16">
        <f t="shared" si="28"/>
        <v>32029</v>
      </c>
      <c r="X609">
        <f t="shared" si="29"/>
        <v>35</v>
      </c>
    </row>
    <row r="610" spans="1:24" x14ac:dyDescent="0.3">
      <c r="A610" t="s">
        <v>642</v>
      </c>
      <c r="B610">
        <v>1989</v>
      </c>
      <c r="C610" t="s">
        <v>15</v>
      </c>
      <c r="D610">
        <v>25</v>
      </c>
      <c r="E610">
        <v>2</v>
      </c>
      <c r="F610">
        <v>5257.51</v>
      </c>
      <c r="G610" t="s">
        <v>11</v>
      </c>
      <c r="H610" t="s">
        <v>11</v>
      </c>
      <c r="I610" t="s">
        <v>23</v>
      </c>
      <c r="N610" t="s">
        <v>641</v>
      </c>
      <c r="O610">
        <v>1990</v>
      </c>
      <c r="P610" t="str">
        <f t="shared" si="27"/>
        <v>Jul</v>
      </c>
      <c r="Q610">
        <v>6</v>
      </c>
      <c r="R610">
        <v>3</v>
      </c>
      <c r="S610" s="18">
        <v>5253.52</v>
      </c>
      <c r="T610" t="s">
        <v>12</v>
      </c>
      <c r="U610" t="s">
        <v>12</v>
      </c>
      <c r="V610" t="s">
        <v>42</v>
      </c>
      <c r="W610" s="16">
        <f t="shared" si="28"/>
        <v>33060</v>
      </c>
      <c r="X610">
        <f t="shared" si="29"/>
        <v>32</v>
      </c>
    </row>
    <row r="611" spans="1:24" x14ac:dyDescent="0.3">
      <c r="A611" t="s">
        <v>643</v>
      </c>
      <c r="B611">
        <v>1989</v>
      </c>
      <c r="C611" t="s">
        <v>10</v>
      </c>
      <c r="D611">
        <v>19</v>
      </c>
      <c r="E611">
        <v>2</v>
      </c>
      <c r="F611">
        <v>5261.47</v>
      </c>
      <c r="G611" t="s">
        <v>11</v>
      </c>
      <c r="H611" t="s">
        <v>11</v>
      </c>
      <c r="I611" t="s">
        <v>23</v>
      </c>
      <c r="N611" t="s">
        <v>642</v>
      </c>
      <c r="O611">
        <v>1989</v>
      </c>
      <c r="P611" t="str">
        <f t="shared" si="27"/>
        <v>Nov</v>
      </c>
      <c r="Q611">
        <v>25</v>
      </c>
      <c r="R611">
        <v>2</v>
      </c>
      <c r="S611" s="18">
        <v>5257.51</v>
      </c>
      <c r="T611" t="s">
        <v>11</v>
      </c>
      <c r="U611" t="s">
        <v>11</v>
      </c>
      <c r="V611" t="s">
        <v>23</v>
      </c>
      <c r="W611" s="16">
        <f t="shared" si="28"/>
        <v>32837</v>
      </c>
      <c r="X611">
        <f t="shared" si="29"/>
        <v>33</v>
      </c>
    </row>
    <row r="612" spans="1:24" x14ac:dyDescent="0.3">
      <c r="A612" t="s">
        <v>644</v>
      </c>
      <c r="B612">
        <v>1986</v>
      </c>
      <c r="C612" t="s">
        <v>37</v>
      </c>
      <c r="D612">
        <v>25</v>
      </c>
      <c r="E612">
        <v>0</v>
      </c>
      <c r="F612">
        <v>5266.37</v>
      </c>
      <c r="G612" t="s">
        <v>11</v>
      </c>
      <c r="H612" t="s">
        <v>11</v>
      </c>
      <c r="I612" t="s">
        <v>23</v>
      </c>
      <c r="N612" t="s">
        <v>643</v>
      </c>
      <c r="O612">
        <v>1989</v>
      </c>
      <c r="P612" t="str">
        <f t="shared" si="27"/>
        <v>Jul</v>
      </c>
      <c r="Q612">
        <v>19</v>
      </c>
      <c r="R612">
        <v>2</v>
      </c>
      <c r="S612" s="18">
        <v>5261.47</v>
      </c>
      <c r="T612" t="s">
        <v>11</v>
      </c>
      <c r="U612" t="s">
        <v>11</v>
      </c>
      <c r="V612" t="s">
        <v>23</v>
      </c>
      <c r="W612" s="16">
        <f t="shared" si="28"/>
        <v>32708</v>
      </c>
      <c r="X612">
        <f t="shared" si="29"/>
        <v>33</v>
      </c>
    </row>
    <row r="613" spans="1:24" x14ac:dyDescent="0.3">
      <c r="A613" t="s">
        <v>645</v>
      </c>
      <c r="B613">
        <v>1986</v>
      </c>
      <c r="C613" t="s">
        <v>20</v>
      </c>
      <c r="D613">
        <v>20</v>
      </c>
      <c r="E613">
        <v>0</v>
      </c>
      <c r="F613">
        <v>5267.82</v>
      </c>
      <c r="G613" t="s">
        <v>11</v>
      </c>
      <c r="H613" t="s">
        <v>11</v>
      </c>
      <c r="I613" t="s">
        <v>23</v>
      </c>
      <c r="N613" t="s">
        <v>644</v>
      </c>
      <c r="O613">
        <v>1986</v>
      </c>
      <c r="P613" t="str">
        <f t="shared" si="27"/>
        <v>Oct</v>
      </c>
      <c r="Q613">
        <v>25</v>
      </c>
      <c r="R613">
        <v>0</v>
      </c>
      <c r="S613" s="18">
        <v>5266.37</v>
      </c>
      <c r="T613" t="s">
        <v>11</v>
      </c>
      <c r="U613" t="s">
        <v>11</v>
      </c>
      <c r="V613" t="s">
        <v>23</v>
      </c>
      <c r="W613" s="16">
        <f t="shared" si="28"/>
        <v>31710</v>
      </c>
      <c r="X613">
        <f t="shared" si="29"/>
        <v>36</v>
      </c>
    </row>
    <row r="614" spans="1:24" x14ac:dyDescent="0.3">
      <c r="A614" t="s">
        <v>646</v>
      </c>
      <c r="B614">
        <v>1986</v>
      </c>
      <c r="C614" t="s">
        <v>37</v>
      </c>
      <c r="D614">
        <v>20</v>
      </c>
      <c r="E614">
        <v>0</v>
      </c>
      <c r="F614">
        <v>5272.18</v>
      </c>
      <c r="G614" t="s">
        <v>11</v>
      </c>
      <c r="H614" t="s">
        <v>12</v>
      </c>
      <c r="I614" t="s">
        <v>23</v>
      </c>
      <c r="N614" t="s">
        <v>645</v>
      </c>
      <c r="O614">
        <v>1986</v>
      </c>
      <c r="P614" t="str">
        <f t="shared" si="27"/>
        <v>Sep</v>
      </c>
      <c r="Q614">
        <v>20</v>
      </c>
      <c r="R614">
        <v>0</v>
      </c>
      <c r="S614" s="18">
        <v>5267.82</v>
      </c>
      <c r="T614" t="s">
        <v>11</v>
      </c>
      <c r="U614" t="s">
        <v>11</v>
      </c>
      <c r="V614" t="s">
        <v>23</v>
      </c>
      <c r="W614" s="16">
        <f t="shared" si="28"/>
        <v>31675</v>
      </c>
      <c r="X614">
        <f t="shared" si="29"/>
        <v>36</v>
      </c>
    </row>
    <row r="615" spans="1:24" x14ac:dyDescent="0.3">
      <c r="A615" t="s">
        <v>647</v>
      </c>
      <c r="B615">
        <v>1987</v>
      </c>
      <c r="C615" t="s">
        <v>20</v>
      </c>
      <c r="D615">
        <v>1</v>
      </c>
      <c r="E615">
        <v>3</v>
      </c>
      <c r="F615">
        <v>5275.86</v>
      </c>
      <c r="G615" t="s">
        <v>11</v>
      </c>
      <c r="H615" t="s">
        <v>11</v>
      </c>
      <c r="I615" t="s">
        <v>13</v>
      </c>
      <c r="N615" t="s">
        <v>646</v>
      </c>
      <c r="O615">
        <v>1986</v>
      </c>
      <c r="P615" t="str">
        <f t="shared" si="27"/>
        <v>Oct</v>
      </c>
      <c r="Q615">
        <v>20</v>
      </c>
      <c r="R615">
        <v>0</v>
      </c>
      <c r="S615" s="18">
        <v>5272.18</v>
      </c>
      <c r="T615" t="s">
        <v>11</v>
      </c>
      <c r="U615" t="s">
        <v>12</v>
      </c>
      <c r="V615" t="s">
        <v>23</v>
      </c>
      <c r="W615" s="16">
        <f t="shared" si="28"/>
        <v>31705</v>
      </c>
      <c r="X615">
        <f t="shared" si="29"/>
        <v>36</v>
      </c>
    </row>
    <row r="616" spans="1:24" x14ac:dyDescent="0.3">
      <c r="A616" t="s">
        <v>648</v>
      </c>
      <c r="B616">
        <v>1974</v>
      </c>
      <c r="C616" t="s">
        <v>15</v>
      </c>
      <c r="D616">
        <v>12</v>
      </c>
      <c r="E616">
        <v>0</v>
      </c>
      <c r="F616">
        <v>5291.71</v>
      </c>
      <c r="G616" t="s">
        <v>11</v>
      </c>
      <c r="H616" t="s">
        <v>11</v>
      </c>
      <c r="I616" t="s">
        <v>23</v>
      </c>
      <c r="N616" t="s">
        <v>647</v>
      </c>
      <c r="O616">
        <v>1987</v>
      </c>
      <c r="P616" t="str">
        <f t="shared" si="27"/>
        <v>Sep</v>
      </c>
      <c r="Q616">
        <v>1</v>
      </c>
      <c r="R616">
        <v>3</v>
      </c>
      <c r="S616" s="18">
        <v>5275.86</v>
      </c>
      <c r="T616" t="s">
        <v>11</v>
      </c>
      <c r="U616" t="s">
        <v>11</v>
      </c>
      <c r="V616" t="s">
        <v>13</v>
      </c>
      <c r="W616" s="16">
        <f t="shared" si="28"/>
        <v>32021</v>
      </c>
      <c r="X616">
        <f t="shared" si="29"/>
        <v>35</v>
      </c>
    </row>
    <row r="617" spans="1:24" x14ac:dyDescent="0.3">
      <c r="A617" t="s">
        <v>649</v>
      </c>
      <c r="B617">
        <v>2004</v>
      </c>
      <c r="C617" t="s">
        <v>35</v>
      </c>
      <c r="D617">
        <v>22</v>
      </c>
      <c r="E617">
        <v>0</v>
      </c>
      <c r="F617">
        <v>5293.67</v>
      </c>
      <c r="G617" t="s">
        <v>11</v>
      </c>
      <c r="H617" t="s">
        <v>11</v>
      </c>
      <c r="I617" t="s">
        <v>632</v>
      </c>
      <c r="N617" t="s">
        <v>648</v>
      </c>
      <c r="O617">
        <v>1974</v>
      </c>
      <c r="P617" t="str">
        <f t="shared" si="27"/>
        <v>Nov</v>
      </c>
      <c r="Q617">
        <v>12</v>
      </c>
      <c r="R617">
        <v>0</v>
      </c>
      <c r="S617" s="18">
        <v>5291.71</v>
      </c>
      <c r="T617" t="s">
        <v>11</v>
      </c>
      <c r="U617" t="s">
        <v>11</v>
      </c>
      <c r="V617" t="s">
        <v>23</v>
      </c>
      <c r="W617" s="16">
        <f t="shared" si="28"/>
        <v>27345</v>
      </c>
      <c r="X617">
        <f t="shared" si="29"/>
        <v>48</v>
      </c>
    </row>
    <row r="618" spans="1:24" x14ac:dyDescent="0.3">
      <c r="A618" t="s">
        <v>650</v>
      </c>
      <c r="B618">
        <v>2000</v>
      </c>
      <c r="C618" t="s">
        <v>20</v>
      </c>
      <c r="D618">
        <v>9</v>
      </c>
      <c r="E618">
        <v>0</v>
      </c>
      <c r="F618">
        <v>5306.7</v>
      </c>
      <c r="G618" t="s">
        <v>11</v>
      </c>
      <c r="H618" t="s">
        <v>12</v>
      </c>
      <c r="I618" t="s">
        <v>23</v>
      </c>
      <c r="N618" t="s">
        <v>649</v>
      </c>
      <c r="O618">
        <v>2004</v>
      </c>
      <c r="P618" t="str">
        <f t="shared" si="27"/>
        <v>Aug</v>
      </c>
      <c r="Q618">
        <v>22</v>
      </c>
      <c r="R618">
        <v>0</v>
      </c>
      <c r="S618" s="18">
        <v>5293.67</v>
      </c>
      <c r="T618" t="s">
        <v>11</v>
      </c>
      <c r="U618" t="s">
        <v>11</v>
      </c>
      <c r="V618" t="s">
        <v>632</v>
      </c>
      <c r="W618" s="16">
        <f t="shared" si="28"/>
        <v>38221</v>
      </c>
      <c r="X618">
        <f t="shared" si="29"/>
        <v>18</v>
      </c>
    </row>
    <row r="619" spans="1:24" x14ac:dyDescent="0.3">
      <c r="A619" t="s">
        <v>651</v>
      </c>
      <c r="B619">
        <v>1994</v>
      </c>
      <c r="C619" t="s">
        <v>15</v>
      </c>
      <c r="D619">
        <v>13</v>
      </c>
      <c r="E619">
        <v>3</v>
      </c>
      <c r="F619">
        <v>5312.17</v>
      </c>
      <c r="G619" t="s">
        <v>11</v>
      </c>
      <c r="H619" t="s">
        <v>11</v>
      </c>
      <c r="I619" t="s">
        <v>23</v>
      </c>
      <c r="N619" t="s">
        <v>650</v>
      </c>
      <c r="O619">
        <v>2000</v>
      </c>
      <c r="P619" t="str">
        <f t="shared" si="27"/>
        <v>Sep</v>
      </c>
      <c r="Q619">
        <v>9</v>
      </c>
      <c r="R619">
        <v>0</v>
      </c>
      <c r="S619" s="18">
        <v>5306.7</v>
      </c>
      <c r="T619" t="s">
        <v>11</v>
      </c>
      <c r="U619" t="s">
        <v>12</v>
      </c>
      <c r="V619" t="s">
        <v>23</v>
      </c>
      <c r="W619" s="16">
        <f t="shared" si="28"/>
        <v>36778</v>
      </c>
      <c r="X619">
        <f t="shared" si="29"/>
        <v>22</v>
      </c>
    </row>
    <row r="620" spans="1:24" x14ac:dyDescent="0.3">
      <c r="A620" t="s">
        <v>652</v>
      </c>
      <c r="B620">
        <v>1974</v>
      </c>
      <c r="C620" t="s">
        <v>20</v>
      </c>
      <c r="D620">
        <v>2</v>
      </c>
      <c r="E620">
        <v>0</v>
      </c>
      <c r="F620">
        <v>5322.24</v>
      </c>
      <c r="G620" t="s">
        <v>11</v>
      </c>
      <c r="H620" t="s">
        <v>16</v>
      </c>
      <c r="I620" t="s">
        <v>23</v>
      </c>
      <c r="N620" t="s">
        <v>651</v>
      </c>
      <c r="O620">
        <v>1994</v>
      </c>
      <c r="P620" t="str">
        <f t="shared" si="27"/>
        <v>Nov</v>
      </c>
      <c r="Q620">
        <v>13</v>
      </c>
      <c r="R620">
        <v>3</v>
      </c>
      <c r="S620" s="18">
        <v>5312.17</v>
      </c>
      <c r="T620" t="s">
        <v>11</v>
      </c>
      <c r="U620" t="s">
        <v>11</v>
      </c>
      <c r="V620" t="s">
        <v>23</v>
      </c>
      <c r="W620" s="16">
        <f t="shared" si="28"/>
        <v>34651</v>
      </c>
      <c r="X620">
        <f t="shared" si="29"/>
        <v>28</v>
      </c>
    </row>
    <row r="621" spans="1:24" x14ac:dyDescent="0.3">
      <c r="A621" t="s">
        <v>653</v>
      </c>
      <c r="B621">
        <v>1992</v>
      </c>
      <c r="C621" t="s">
        <v>18</v>
      </c>
      <c r="D621">
        <v>18</v>
      </c>
      <c r="E621">
        <v>3</v>
      </c>
      <c r="F621">
        <v>5325.65</v>
      </c>
      <c r="G621" t="s">
        <v>11</v>
      </c>
      <c r="H621" t="s">
        <v>16</v>
      </c>
      <c r="I621" t="s">
        <v>42</v>
      </c>
      <c r="N621" t="s">
        <v>652</v>
      </c>
      <c r="O621">
        <v>1974</v>
      </c>
      <c r="P621" t="str">
        <f t="shared" si="27"/>
        <v>Sep</v>
      </c>
      <c r="Q621">
        <v>2</v>
      </c>
      <c r="R621">
        <v>0</v>
      </c>
      <c r="S621" s="18">
        <v>5322.24</v>
      </c>
      <c r="T621" t="s">
        <v>11</v>
      </c>
      <c r="U621" t="s">
        <v>16</v>
      </c>
      <c r="V621" t="s">
        <v>23</v>
      </c>
      <c r="W621" s="16">
        <f t="shared" si="28"/>
        <v>27274</v>
      </c>
      <c r="X621">
        <f t="shared" si="29"/>
        <v>48</v>
      </c>
    </row>
    <row r="622" spans="1:24" x14ac:dyDescent="0.3">
      <c r="A622" t="s">
        <v>654</v>
      </c>
      <c r="B622">
        <v>1991</v>
      </c>
      <c r="C622" t="s">
        <v>35</v>
      </c>
      <c r="D622">
        <v>28</v>
      </c>
      <c r="E622">
        <v>2</v>
      </c>
      <c r="F622">
        <v>5327.4</v>
      </c>
      <c r="G622" t="s">
        <v>11</v>
      </c>
      <c r="H622" t="s">
        <v>16</v>
      </c>
      <c r="I622" t="s">
        <v>23</v>
      </c>
      <c r="N622" t="s">
        <v>653</v>
      </c>
      <c r="O622">
        <v>1992</v>
      </c>
      <c r="P622" t="str">
        <f t="shared" si="27"/>
        <v>Jun</v>
      </c>
      <c r="Q622">
        <v>18</v>
      </c>
      <c r="R622">
        <v>3</v>
      </c>
      <c r="S622" s="18">
        <v>5325.65</v>
      </c>
      <c r="T622" t="s">
        <v>11</v>
      </c>
      <c r="U622" t="s">
        <v>16</v>
      </c>
      <c r="V622" t="s">
        <v>42</v>
      </c>
      <c r="W622" s="16">
        <f t="shared" si="28"/>
        <v>33773</v>
      </c>
      <c r="X622">
        <f t="shared" si="29"/>
        <v>30</v>
      </c>
    </row>
    <row r="623" spans="1:24" x14ac:dyDescent="0.3">
      <c r="A623" t="s">
        <v>655</v>
      </c>
      <c r="B623">
        <v>1972</v>
      </c>
      <c r="C623" t="s">
        <v>30</v>
      </c>
      <c r="D623">
        <v>15</v>
      </c>
      <c r="E623">
        <v>0</v>
      </c>
      <c r="F623">
        <v>5344.81</v>
      </c>
      <c r="G623" t="s">
        <v>11</v>
      </c>
      <c r="H623" t="s">
        <v>12</v>
      </c>
      <c r="I623" t="s">
        <v>13</v>
      </c>
      <c r="N623" t="s">
        <v>654</v>
      </c>
      <c r="O623">
        <v>1991</v>
      </c>
      <c r="P623" t="str">
        <f t="shared" si="27"/>
        <v>Aug</v>
      </c>
      <c r="Q623">
        <v>28</v>
      </c>
      <c r="R623">
        <v>2</v>
      </c>
      <c r="S623" s="18">
        <v>5327.4</v>
      </c>
      <c r="T623" t="s">
        <v>11</v>
      </c>
      <c r="U623" t="s">
        <v>16</v>
      </c>
      <c r="V623" t="s">
        <v>23</v>
      </c>
      <c r="W623" s="16">
        <f t="shared" si="28"/>
        <v>33478</v>
      </c>
      <c r="X623">
        <f t="shared" si="29"/>
        <v>31</v>
      </c>
    </row>
    <row r="624" spans="1:24" x14ac:dyDescent="0.3">
      <c r="A624" t="s">
        <v>656</v>
      </c>
      <c r="B624">
        <v>1989</v>
      </c>
      <c r="C624" t="s">
        <v>15</v>
      </c>
      <c r="D624">
        <v>7</v>
      </c>
      <c r="E624">
        <v>1</v>
      </c>
      <c r="F624">
        <v>5354.07</v>
      </c>
      <c r="G624" t="s">
        <v>11</v>
      </c>
      <c r="H624" t="s">
        <v>12</v>
      </c>
      <c r="I624" t="s">
        <v>247</v>
      </c>
      <c r="N624" t="s">
        <v>655</v>
      </c>
      <c r="O624">
        <v>1972</v>
      </c>
      <c r="P624" t="str">
        <f t="shared" si="27"/>
        <v>Dec</v>
      </c>
      <c r="Q624">
        <v>15</v>
      </c>
      <c r="R624">
        <v>0</v>
      </c>
      <c r="S624" s="18">
        <v>5344.81</v>
      </c>
      <c r="T624" t="s">
        <v>11</v>
      </c>
      <c r="U624" t="s">
        <v>12</v>
      </c>
      <c r="V624" t="s">
        <v>13</v>
      </c>
      <c r="W624" s="16">
        <f t="shared" si="28"/>
        <v>26648</v>
      </c>
      <c r="X624">
        <f t="shared" si="29"/>
        <v>50</v>
      </c>
    </row>
    <row r="625" spans="1:24" x14ac:dyDescent="0.3">
      <c r="A625" t="s">
        <v>657</v>
      </c>
      <c r="B625">
        <v>1994</v>
      </c>
      <c r="C625" t="s">
        <v>30</v>
      </c>
      <c r="D625">
        <v>7</v>
      </c>
      <c r="E625">
        <v>0</v>
      </c>
      <c r="F625">
        <v>5364.66</v>
      </c>
      <c r="G625" t="s">
        <v>11</v>
      </c>
      <c r="H625" t="s">
        <v>16</v>
      </c>
      <c r="I625" t="s">
        <v>42</v>
      </c>
      <c r="N625" t="s">
        <v>656</v>
      </c>
      <c r="O625">
        <v>1989</v>
      </c>
      <c r="P625" t="str">
        <f t="shared" si="27"/>
        <v>Nov</v>
      </c>
      <c r="Q625">
        <v>7</v>
      </c>
      <c r="R625">
        <v>1</v>
      </c>
      <c r="S625" s="18">
        <v>5354.07</v>
      </c>
      <c r="T625" t="s">
        <v>11</v>
      </c>
      <c r="U625" t="s">
        <v>12</v>
      </c>
      <c r="V625" t="s">
        <v>247</v>
      </c>
      <c r="W625" s="16">
        <f t="shared" si="28"/>
        <v>32819</v>
      </c>
      <c r="X625">
        <f t="shared" si="29"/>
        <v>33</v>
      </c>
    </row>
    <row r="626" spans="1:24" x14ac:dyDescent="0.3">
      <c r="A626" t="s">
        <v>658</v>
      </c>
      <c r="B626">
        <v>1986</v>
      </c>
      <c r="C626" t="s">
        <v>18</v>
      </c>
      <c r="D626">
        <v>1</v>
      </c>
      <c r="E626">
        <v>1</v>
      </c>
      <c r="F626">
        <v>5373.36</v>
      </c>
      <c r="G626" t="s">
        <v>11</v>
      </c>
      <c r="H626" t="s">
        <v>11</v>
      </c>
      <c r="I626" t="s">
        <v>23</v>
      </c>
      <c r="N626" t="s">
        <v>657</v>
      </c>
      <c r="O626">
        <v>1994</v>
      </c>
      <c r="P626" t="str">
        <f t="shared" si="27"/>
        <v>Dec</v>
      </c>
      <c r="Q626">
        <v>7</v>
      </c>
      <c r="R626">
        <v>0</v>
      </c>
      <c r="S626" s="18">
        <v>5364.66</v>
      </c>
      <c r="T626" t="s">
        <v>11</v>
      </c>
      <c r="U626" t="s">
        <v>16</v>
      </c>
      <c r="V626" t="s">
        <v>42</v>
      </c>
      <c r="W626" s="16">
        <f t="shared" si="28"/>
        <v>34675</v>
      </c>
      <c r="X626">
        <f t="shared" si="29"/>
        <v>28</v>
      </c>
    </row>
    <row r="627" spans="1:24" x14ac:dyDescent="0.3">
      <c r="A627" t="s">
        <v>659</v>
      </c>
      <c r="B627">
        <v>1989</v>
      </c>
      <c r="C627" t="s">
        <v>15</v>
      </c>
      <c r="D627">
        <v>18</v>
      </c>
      <c r="E627">
        <v>2</v>
      </c>
      <c r="F627">
        <v>5375.04</v>
      </c>
      <c r="G627" t="s">
        <v>11</v>
      </c>
      <c r="H627" t="s">
        <v>16</v>
      </c>
      <c r="I627" t="s">
        <v>42</v>
      </c>
      <c r="N627" t="s">
        <v>658</v>
      </c>
      <c r="O627">
        <v>1986</v>
      </c>
      <c r="P627" t="str">
        <f t="shared" si="27"/>
        <v>Jun</v>
      </c>
      <c r="Q627">
        <v>1</v>
      </c>
      <c r="R627">
        <v>1</v>
      </c>
      <c r="S627" s="18">
        <v>5373.36</v>
      </c>
      <c r="T627" t="s">
        <v>11</v>
      </c>
      <c r="U627" t="s">
        <v>11</v>
      </c>
      <c r="V627" t="s">
        <v>23</v>
      </c>
      <c r="W627" s="16">
        <f t="shared" si="28"/>
        <v>31564</v>
      </c>
      <c r="X627">
        <f t="shared" si="29"/>
        <v>37</v>
      </c>
    </row>
    <row r="628" spans="1:24" x14ac:dyDescent="0.3">
      <c r="A628" t="s">
        <v>660</v>
      </c>
      <c r="B628">
        <v>1986</v>
      </c>
      <c r="C628" t="s">
        <v>10</v>
      </c>
      <c r="D628">
        <v>22</v>
      </c>
      <c r="E628">
        <v>1</v>
      </c>
      <c r="F628">
        <v>5377.46</v>
      </c>
      <c r="G628" t="s">
        <v>11</v>
      </c>
      <c r="H628" t="s">
        <v>12</v>
      </c>
      <c r="I628" t="s">
        <v>23</v>
      </c>
      <c r="N628" t="s">
        <v>659</v>
      </c>
      <c r="O628">
        <v>1989</v>
      </c>
      <c r="P628" t="str">
        <f t="shared" si="27"/>
        <v>Nov</v>
      </c>
      <c r="Q628">
        <v>18</v>
      </c>
      <c r="R628">
        <v>2</v>
      </c>
      <c r="S628" s="18">
        <v>5375.04</v>
      </c>
      <c r="T628" t="s">
        <v>11</v>
      </c>
      <c r="U628" t="s">
        <v>16</v>
      </c>
      <c r="V628" t="s">
        <v>42</v>
      </c>
      <c r="W628" s="16">
        <f t="shared" si="28"/>
        <v>32830</v>
      </c>
      <c r="X628">
        <f t="shared" si="29"/>
        <v>33</v>
      </c>
    </row>
    <row r="629" spans="1:24" x14ac:dyDescent="0.3">
      <c r="A629" t="s">
        <v>661</v>
      </c>
      <c r="B629">
        <v>1984</v>
      </c>
      <c r="C629" t="s">
        <v>18</v>
      </c>
      <c r="D629">
        <v>1</v>
      </c>
      <c r="E629">
        <v>0</v>
      </c>
      <c r="F629">
        <v>5383.54</v>
      </c>
      <c r="G629" t="s">
        <v>11</v>
      </c>
      <c r="H629" t="s">
        <v>12</v>
      </c>
      <c r="I629" t="s">
        <v>42</v>
      </c>
      <c r="N629" t="s">
        <v>660</v>
      </c>
      <c r="O629">
        <v>1986</v>
      </c>
      <c r="P629" t="str">
        <f t="shared" si="27"/>
        <v>Jul</v>
      </c>
      <c r="Q629">
        <v>22</v>
      </c>
      <c r="R629">
        <v>1</v>
      </c>
      <c r="S629" s="18">
        <v>5377.46</v>
      </c>
      <c r="T629" t="s">
        <v>11</v>
      </c>
      <c r="U629" t="s">
        <v>12</v>
      </c>
      <c r="V629" t="s">
        <v>23</v>
      </c>
      <c r="W629" s="16">
        <f t="shared" si="28"/>
        <v>31615</v>
      </c>
      <c r="X629">
        <f t="shared" si="29"/>
        <v>36</v>
      </c>
    </row>
    <row r="630" spans="1:24" x14ac:dyDescent="0.3">
      <c r="A630" t="s">
        <v>662</v>
      </c>
      <c r="B630">
        <v>1988</v>
      </c>
      <c r="C630" t="s">
        <v>35</v>
      </c>
      <c r="D630">
        <v>8</v>
      </c>
      <c r="E630">
        <v>1</v>
      </c>
      <c r="F630">
        <v>5385.34</v>
      </c>
      <c r="G630" t="s">
        <v>11</v>
      </c>
      <c r="H630" t="s">
        <v>12</v>
      </c>
      <c r="I630" t="s">
        <v>23</v>
      </c>
      <c r="N630" t="s">
        <v>661</v>
      </c>
      <c r="O630">
        <v>1984</v>
      </c>
      <c r="P630" t="str">
        <f t="shared" si="27"/>
        <v>Jun</v>
      </c>
      <c r="Q630">
        <v>1</v>
      </c>
      <c r="R630">
        <v>0</v>
      </c>
      <c r="S630" s="18">
        <v>5383.54</v>
      </c>
      <c r="T630" t="s">
        <v>11</v>
      </c>
      <c r="U630" t="s">
        <v>12</v>
      </c>
      <c r="V630" t="s">
        <v>42</v>
      </c>
      <c r="W630" s="16">
        <f t="shared" si="28"/>
        <v>30834</v>
      </c>
      <c r="X630">
        <f t="shared" si="29"/>
        <v>39</v>
      </c>
    </row>
    <row r="631" spans="1:24" x14ac:dyDescent="0.3">
      <c r="A631" t="s">
        <v>663</v>
      </c>
      <c r="B631">
        <v>1989</v>
      </c>
      <c r="C631" t="s">
        <v>15</v>
      </c>
      <c r="D631">
        <v>6</v>
      </c>
      <c r="E631">
        <v>3</v>
      </c>
      <c r="F631">
        <v>5396.44</v>
      </c>
      <c r="G631" t="s">
        <v>11</v>
      </c>
      <c r="H631" t="s">
        <v>12</v>
      </c>
      <c r="I631" t="s">
        <v>13</v>
      </c>
      <c r="N631" t="s">
        <v>662</v>
      </c>
      <c r="O631">
        <v>1988</v>
      </c>
      <c r="P631" t="str">
        <f t="shared" si="27"/>
        <v>Aug</v>
      </c>
      <c r="Q631">
        <v>8</v>
      </c>
      <c r="R631">
        <v>1</v>
      </c>
      <c r="S631" s="18">
        <v>5385.34</v>
      </c>
      <c r="T631" t="s">
        <v>11</v>
      </c>
      <c r="U631" t="s">
        <v>12</v>
      </c>
      <c r="V631" t="s">
        <v>23</v>
      </c>
      <c r="W631" s="16">
        <f t="shared" si="28"/>
        <v>32363</v>
      </c>
      <c r="X631">
        <f t="shared" si="29"/>
        <v>34</v>
      </c>
    </row>
    <row r="632" spans="1:24" x14ac:dyDescent="0.3">
      <c r="A632" t="s">
        <v>664</v>
      </c>
      <c r="B632">
        <v>1984</v>
      </c>
      <c r="C632" t="s">
        <v>20</v>
      </c>
      <c r="D632">
        <v>3</v>
      </c>
      <c r="E632">
        <v>0</v>
      </c>
      <c r="F632">
        <v>5397.62</v>
      </c>
      <c r="G632" t="s">
        <v>11</v>
      </c>
      <c r="H632" t="s">
        <v>11</v>
      </c>
      <c r="I632" t="s">
        <v>13</v>
      </c>
      <c r="N632" t="s">
        <v>663</v>
      </c>
      <c r="O632">
        <v>1989</v>
      </c>
      <c r="P632" t="str">
        <f t="shared" si="27"/>
        <v>Nov</v>
      </c>
      <c r="Q632">
        <v>6</v>
      </c>
      <c r="R632">
        <v>3</v>
      </c>
      <c r="S632" s="18">
        <v>5396.44</v>
      </c>
      <c r="T632" t="s">
        <v>11</v>
      </c>
      <c r="U632" t="s">
        <v>12</v>
      </c>
      <c r="V632" t="s">
        <v>13</v>
      </c>
      <c r="W632" s="16">
        <f t="shared" si="28"/>
        <v>32818</v>
      </c>
      <c r="X632">
        <f t="shared" si="29"/>
        <v>33</v>
      </c>
    </row>
    <row r="633" spans="1:24" x14ac:dyDescent="0.3">
      <c r="A633" t="s">
        <v>665</v>
      </c>
      <c r="B633">
        <v>1984</v>
      </c>
      <c r="C633" t="s">
        <v>35</v>
      </c>
      <c r="D633">
        <v>1</v>
      </c>
      <c r="E633">
        <v>0</v>
      </c>
      <c r="F633">
        <v>5400.98</v>
      </c>
      <c r="G633" t="s">
        <v>11</v>
      </c>
      <c r="H633" t="s">
        <v>11</v>
      </c>
      <c r="I633" t="s">
        <v>13</v>
      </c>
      <c r="N633" t="s">
        <v>664</v>
      </c>
      <c r="O633">
        <v>1984</v>
      </c>
      <c r="P633" t="str">
        <f t="shared" si="27"/>
        <v>Sep</v>
      </c>
      <c r="Q633">
        <v>3</v>
      </c>
      <c r="R633">
        <v>0</v>
      </c>
      <c r="S633" s="18">
        <v>5397.62</v>
      </c>
      <c r="T633" t="s">
        <v>11</v>
      </c>
      <c r="U633" t="s">
        <v>11</v>
      </c>
      <c r="V633" t="s">
        <v>13</v>
      </c>
      <c r="W633" s="16">
        <f t="shared" si="28"/>
        <v>30928</v>
      </c>
      <c r="X633">
        <f t="shared" si="29"/>
        <v>38</v>
      </c>
    </row>
    <row r="634" spans="1:24" x14ac:dyDescent="0.3">
      <c r="A634" t="s">
        <v>666</v>
      </c>
      <c r="B634">
        <v>1985</v>
      </c>
      <c r="C634" t="s">
        <v>30</v>
      </c>
      <c r="D634">
        <v>23</v>
      </c>
      <c r="E634">
        <v>3</v>
      </c>
      <c r="F634">
        <v>5402.89</v>
      </c>
      <c r="G634" t="s">
        <v>11</v>
      </c>
      <c r="H634" t="s">
        <v>16</v>
      </c>
      <c r="I634" t="s">
        <v>13</v>
      </c>
      <c r="N634" t="s">
        <v>665</v>
      </c>
      <c r="O634">
        <v>1984</v>
      </c>
      <c r="P634" t="str">
        <f t="shared" si="27"/>
        <v>Aug</v>
      </c>
      <c r="Q634">
        <v>1</v>
      </c>
      <c r="R634">
        <v>0</v>
      </c>
      <c r="S634" s="18">
        <v>5400.98</v>
      </c>
      <c r="T634" t="s">
        <v>11</v>
      </c>
      <c r="U634" t="s">
        <v>11</v>
      </c>
      <c r="V634" t="s">
        <v>13</v>
      </c>
      <c r="W634" s="16">
        <f t="shared" si="28"/>
        <v>30895</v>
      </c>
      <c r="X634">
        <f t="shared" si="29"/>
        <v>38</v>
      </c>
    </row>
    <row r="635" spans="1:24" x14ac:dyDescent="0.3">
      <c r="A635" t="s">
        <v>667</v>
      </c>
      <c r="B635">
        <v>1975</v>
      </c>
      <c r="C635" t="s">
        <v>20</v>
      </c>
      <c r="D635">
        <v>27</v>
      </c>
      <c r="E635">
        <v>1</v>
      </c>
      <c r="F635">
        <v>5411.99</v>
      </c>
      <c r="G635" t="s">
        <v>11</v>
      </c>
      <c r="H635" t="s">
        <v>12</v>
      </c>
      <c r="I635" t="s">
        <v>23</v>
      </c>
      <c r="N635" t="s">
        <v>666</v>
      </c>
      <c r="O635">
        <v>1985</v>
      </c>
      <c r="P635" t="str">
        <f t="shared" si="27"/>
        <v>Dec</v>
      </c>
      <c r="Q635">
        <v>23</v>
      </c>
      <c r="R635">
        <v>3</v>
      </c>
      <c r="S635" s="18">
        <v>5402.89</v>
      </c>
      <c r="T635" t="s">
        <v>11</v>
      </c>
      <c r="U635" t="s">
        <v>16</v>
      </c>
      <c r="V635" t="s">
        <v>13</v>
      </c>
      <c r="W635" s="16">
        <f t="shared" si="28"/>
        <v>31404</v>
      </c>
      <c r="X635">
        <f t="shared" si="29"/>
        <v>37</v>
      </c>
    </row>
    <row r="636" spans="1:24" x14ac:dyDescent="0.3">
      <c r="A636" t="s">
        <v>668</v>
      </c>
      <c r="B636">
        <v>1982</v>
      </c>
      <c r="C636" t="s">
        <v>20</v>
      </c>
      <c r="D636">
        <v>27</v>
      </c>
      <c r="E636">
        <v>0</v>
      </c>
      <c r="F636">
        <v>5415.66</v>
      </c>
      <c r="G636" t="s">
        <v>11</v>
      </c>
      <c r="H636" t="s">
        <v>12</v>
      </c>
      <c r="I636" t="s">
        <v>13</v>
      </c>
      <c r="N636" t="s">
        <v>667</v>
      </c>
      <c r="O636">
        <v>1975</v>
      </c>
      <c r="P636" t="str">
        <f t="shared" si="27"/>
        <v>Sep</v>
      </c>
      <c r="Q636">
        <v>27</v>
      </c>
      <c r="R636">
        <v>1</v>
      </c>
      <c r="S636" s="18">
        <v>5411.99</v>
      </c>
      <c r="T636" t="s">
        <v>11</v>
      </c>
      <c r="U636" t="s">
        <v>12</v>
      </c>
      <c r="V636" t="s">
        <v>23</v>
      </c>
      <c r="W636" s="16">
        <f t="shared" si="28"/>
        <v>27664</v>
      </c>
      <c r="X636">
        <f t="shared" si="29"/>
        <v>47</v>
      </c>
    </row>
    <row r="637" spans="1:24" x14ac:dyDescent="0.3">
      <c r="A637" t="s">
        <v>669</v>
      </c>
      <c r="B637">
        <v>1991</v>
      </c>
      <c r="C637" t="s">
        <v>10</v>
      </c>
      <c r="D637">
        <v>6</v>
      </c>
      <c r="E637">
        <v>3</v>
      </c>
      <c r="F637">
        <v>5425.02</v>
      </c>
      <c r="G637" t="s">
        <v>11</v>
      </c>
      <c r="H637" t="s">
        <v>16</v>
      </c>
      <c r="I637" t="s">
        <v>23</v>
      </c>
      <c r="N637" t="s">
        <v>668</v>
      </c>
      <c r="O637">
        <v>1982</v>
      </c>
      <c r="P637" t="str">
        <f t="shared" si="27"/>
        <v>Sep</v>
      </c>
      <c r="Q637">
        <v>27</v>
      </c>
      <c r="R637">
        <v>0</v>
      </c>
      <c r="S637" s="18">
        <v>5415.66</v>
      </c>
      <c r="T637" t="s">
        <v>11</v>
      </c>
      <c r="U637" t="s">
        <v>12</v>
      </c>
      <c r="V637" t="s">
        <v>13</v>
      </c>
      <c r="W637" s="16">
        <f t="shared" si="28"/>
        <v>30221</v>
      </c>
      <c r="X637">
        <f t="shared" si="29"/>
        <v>40</v>
      </c>
    </row>
    <row r="638" spans="1:24" x14ac:dyDescent="0.3">
      <c r="A638" t="s">
        <v>670</v>
      </c>
      <c r="B638">
        <v>1992</v>
      </c>
      <c r="C638" t="s">
        <v>20</v>
      </c>
      <c r="D638">
        <v>17</v>
      </c>
      <c r="E638">
        <v>3</v>
      </c>
      <c r="F638">
        <v>5428.73</v>
      </c>
      <c r="G638" t="s">
        <v>12</v>
      </c>
      <c r="H638" t="s">
        <v>16</v>
      </c>
      <c r="I638" t="s">
        <v>356</v>
      </c>
      <c r="N638" t="s">
        <v>669</v>
      </c>
      <c r="O638">
        <v>1991</v>
      </c>
      <c r="P638" t="str">
        <f t="shared" si="27"/>
        <v>Jul</v>
      </c>
      <c r="Q638">
        <v>6</v>
      </c>
      <c r="R638">
        <v>3</v>
      </c>
      <c r="S638" s="18">
        <v>5425.02</v>
      </c>
      <c r="T638" t="s">
        <v>11</v>
      </c>
      <c r="U638" t="s">
        <v>16</v>
      </c>
      <c r="V638" t="s">
        <v>23</v>
      </c>
      <c r="W638" s="16">
        <f t="shared" si="28"/>
        <v>33425</v>
      </c>
      <c r="X638">
        <f t="shared" si="29"/>
        <v>31</v>
      </c>
    </row>
    <row r="639" spans="1:24" x14ac:dyDescent="0.3">
      <c r="A639" t="s">
        <v>671</v>
      </c>
      <c r="B639">
        <v>1978</v>
      </c>
      <c r="C639" t="s">
        <v>18</v>
      </c>
      <c r="D639">
        <v>8</v>
      </c>
      <c r="E639">
        <v>2</v>
      </c>
      <c r="F639">
        <v>5428.98</v>
      </c>
      <c r="G639" t="s">
        <v>11</v>
      </c>
      <c r="H639" t="s">
        <v>11</v>
      </c>
      <c r="I639" t="s">
        <v>23</v>
      </c>
      <c r="N639" t="s">
        <v>670</v>
      </c>
      <c r="O639">
        <v>1992</v>
      </c>
      <c r="P639" t="str">
        <f t="shared" si="27"/>
        <v>Sep</v>
      </c>
      <c r="Q639">
        <v>17</v>
      </c>
      <c r="R639">
        <v>3</v>
      </c>
      <c r="S639" s="18">
        <v>5428.73</v>
      </c>
      <c r="T639" t="s">
        <v>12</v>
      </c>
      <c r="U639" t="s">
        <v>16</v>
      </c>
      <c r="V639" t="s">
        <v>356</v>
      </c>
      <c r="W639" s="16">
        <f t="shared" si="28"/>
        <v>33864</v>
      </c>
      <c r="X639">
        <f t="shared" si="29"/>
        <v>30</v>
      </c>
    </row>
    <row r="640" spans="1:24" x14ac:dyDescent="0.3">
      <c r="A640" t="s">
        <v>672</v>
      </c>
      <c r="B640">
        <v>1982</v>
      </c>
      <c r="C640" t="s">
        <v>35</v>
      </c>
      <c r="D640">
        <v>25</v>
      </c>
      <c r="E640">
        <v>0</v>
      </c>
      <c r="F640">
        <v>5438.75</v>
      </c>
      <c r="G640" t="s">
        <v>12</v>
      </c>
      <c r="H640" t="s">
        <v>11</v>
      </c>
      <c r="I640" t="s">
        <v>13</v>
      </c>
      <c r="N640" t="s">
        <v>671</v>
      </c>
      <c r="O640">
        <v>1978</v>
      </c>
      <c r="P640" t="str">
        <f t="shared" si="27"/>
        <v>Jun</v>
      </c>
      <c r="Q640">
        <v>8</v>
      </c>
      <c r="R640">
        <v>2</v>
      </c>
      <c r="S640" s="18">
        <v>5428.98</v>
      </c>
      <c r="T640" t="s">
        <v>11</v>
      </c>
      <c r="U640" t="s">
        <v>11</v>
      </c>
      <c r="V640" t="s">
        <v>23</v>
      </c>
      <c r="W640" s="16">
        <f t="shared" si="28"/>
        <v>28649</v>
      </c>
      <c r="X640">
        <f t="shared" si="29"/>
        <v>45</v>
      </c>
    </row>
    <row r="641" spans="1:24" x14ac:dyDescent="0.3">
      <c r="A641" t="s">
        <v>673</v>
      </c>
      <c r="B641">
        <v>1986</v>
      </c>
      <c r="C641" t="s">
        <v>30</v>
      </c>
      <c r="D641">
        <v>25</v>
      </c>
      <c r="E641">
        <v>0</v>
      </c>
      <c r="F641">
        <v>5458.05</v>
      </c>
      <c r="G641" t="s">
        <v>11</v>
      </c>
      <c r="H641" t="s">
        <v>11</v>
      </c>
      <c r="I641" t="s">
        <v>247</v>
      </c>
      <c r="N641" t="s">
        <v>672</v>
      </c>
      <c r="O641">
        <v>1982</v>
      </c>
      <c r="P641" t="str">
        <f t="shared" si="27"/>
        <v>Aug</v>
      </c>
      <c r="Q641">
        <v>25</v>
      </c>
      <c r="R641">
        <v>0</v>
      </c>
      <c r="S641" s="18">
        <v>5438.75</v>
      </c>
      <c r="T641" t="s">
        <v>12</v>
      </c>
      <c r="U641" t="s">
        <v>11</v>
      </c>
      <c r="V641" t="s">
        <v>13</v>
      </c>
      <c r="W641" s="16">
        <f t="shared" si="28"/>
        <v>30188</v>
      </c>
      <c r="X641">
        <f t="shared" si="29"/>
        <v>40</v>
      </c>
    </row>
    <row r="642" spans="1:24" x14ac:dyDescent="0.3">
      <c r="A642" t="s">
        <v>674</v>
      </c>
      <c r="B642">
        <v>1973</v>
      </c>
      <c r="C642" t="s">
        <v>37</v>
      </c>
      <c r="D642">
        <v>24</v>
      </c>
      <c r="E642">
        <v>0</v>
      </c>
      <c r="F642">
        <v>5466.88</v>
      </c>
      <c r="G642" t="s">
        <v>11</v>
      </c>
      <c r="H642" t="s">
        <v>11</v>
      </c>
      <c r="I642" t="s">
        <v>13</v>
      </c>
      <c r="N642" t="s">
        <v>673</v>
      </c>
      <c r="O642">
        <v>1986</v>
      </c>
      <c r="P642" t="str">
        <f t="shared" si="27"/>
        <v>Dec</v>
      </c>
      <c r="Q642">
        <v>25</v>
      </c>
      <c r="R642">
        <v>0</v>
      </c>
      <c r="S642" s="18">
        <v>5458.05</v>
      </c>
      <c r="T642" t="s">
        <v>11</v>
      </c>
      <c r="U642" t="s">
        <v>11</v>
      </c>
      <c r="V642" t="s">
        <v>247</v>
      </c>
      <c r="W642" s="16">
        <f t="shared" si="28"/>
        <v>31771</v>
      </c>
      <c r="X642">
        <f t="shared" si="29"/>
        <v>36</v>
      </c>
    </row>
    <row r="643" spans="1:24" x14ac:dyDescent="0.3">
      <c r="A643" t="s">
        <v>675</v>
      </c>
      <c r="B643">
        <v>1986</v>
      </c>
      <c r="C643" t="s">
        <v>30</v>
      </c>
      <c r="D643">
        <v>2</v>
      </c>
      <c r="E643">
        <v>0</v>
      </c>
      <c r="F643">
        <v>5469.01</v>
      </c>
      <c r="G643" t="s">
        <v>11</v>
      </c>
      <c r="H643" t="s">
        <v>11</v>
      </c>
      <c r="I643" t="s">
        <v>247</v>
      </c>
      <c r="N643" t="s">
        <v>674</v>
      </c>
      <c r="O643">
        <v>1973</v>
      </c>
      <c r="P643" t="str">
        <f t="shared" ref="P643:P706" si="30">IF(C642="?","Sep",C642)</f>
        <v>Oct</v>
      </c>
      <c r="Q643">
        <v>24</v>
      </c>
      <c r="R643">
        <v>0</v>
      </c>
      <c r="S643" s="18">
        <v>5466.88</v>
      </c>
      <c r="T643" t="s">
        <v>11</v>
      </c>
      <c r="U643" t="s">
        <v>11</v>
      </c>
      <c r="V643" t="s">
        <v>13</v>
      </c>
      <c r="W643" s="16">
        <f t="shared" si="28"/>
        <v>26961</v>
      </c>
      <c r="X643">
        <f t="shared" si="29"/>
        <v>49</v>
      </c>
    </row>
    <row r="644" spans="1:24" x14ac:dyDescent="0.3">
      <c r="A644" t="s">
        <v>676</v>
      </c>
      <c r="B644">
        <v>1986</v>
      </c>
      <c r="C644" t="s">
        <v>10</v>
      </c>
      <c r="D644">
        <v>12</v>
      </c>
      <c r="E644">
        <v>1</v>
      </c>
      <c r="F644">
        <v>5472.45</v>
      </c>
      <c r="G644" t="s">
        <v>11</v>
      </c>
      <c r="H644" t="s">
        <v>12</v>
      </c>
      <c r="I644" t="s">
        <v>42</v>
      </c>
      <c r="N644" t="s">
        <v>675</v>
      </c>
      <c r="O644">
        <v>1986</v>
      </c>
      <c r="P644" t="str">
        <f t="shared" si="30"/>
        <v>Dec</v>
      </c>
      <c r="Q644">
        <v>2</v>
      </c>
      <c r="R644">
        <v>0</v>
      </c>
      <c r="S644" s="18">
        <v>5469.01</v>
      </c>
      <c r="T644" t="s">
        <v>11</v>
      </c>
      <c r="U644" t="s">
        <v>11</v>
      </c>
      <c r="V644" t="s">
        <v>247</v>
      </c>
      <c r="W644" s="16">
        <f t="shared" ref="W644:W707" si="31">DATE(O644,MONTH("1-"&amp;P644),Q644)</f>
        <v>31748</v>
      </c>
      <c r="X644">
        <f t="shared" ref="X644:X707" si="32">DATEDIF(W644,"08-06-2023","y")</f>
        <v>36</v>
      </c>
    </row>
    <row r="645" spans="1:24" x14ac:dyDescent="0.3">
      <c r="A645" t="s">
        <v>677</v>
      </c>
      <c r="B645">
        <v>1986</v>
      </c>
      <c r="C645" t="s">
        <v>20</v>
      </c>
      <c r="D645">
        <v>30</v>
      </c>
      <c r="E645">
        <v>1</v>
      </c>
      <c r="F645">
        <v>5478.04</v>
      </c>
      <c r="G645" t="s">
        <v>11</v>
      </c>
      <c r="H645" t="s">
        <v>12</v>
      </c>
      <c r="I645" t="s">
        <v>13</v>
      </c>
      <c r="N645" t="s">
        <v>676</v>
      </c>
      <c r="O645">
        <v>1986</v>
      </c>
      <c r="P645" t="str">
        <f t="shared" si="30"/>
        <v>Jul</v>
      </c>
      <c r="Q645">
        <v>12</v>
      </c>
      <c r="R645">
        <v>1</v>
      </c>
      <c r="S645" s="18">
        <v>5472.45</v>
      </c>
      <c r="T645" t="s">
        <v>11</v>
      </c>
      <c r="U645" t="s">
        <v>12</v>
      </c>
      <c r="V645" t="s">
        <v>42</v>
      </c>
      <c r="W645" s="16">
        <f t="shared" si="31"/>
        <v>31605</v>
      </c>
      <c r="X645">
        <f t="shared" si="32"/>
        <v>36</v>
      </c>
    </row>
    <row r="646" spans="1:24" x14ac:dyDescent="0.3">
      <c r="A646" t="s">
        <v>678</v>
      </c>
      <c r="B646">
        <v>1984</v>
      </c>
      <c r="C646" t="s">
        <v>35</v>
      </c>
      <c r="D646">
        <v>26</v>
      </c>
      <c r="E646">
        <v>1</v>
      </c>
      <c r="F646">
        <v>5484.47</v>
      </c>
      <c r="G646" t="s">
        <v>11</v>
      </c>
      <c r="H646" t="s">
        <v>11</v>
      </c>
      <c r="I646" t="s">
        <v>13</v>
      </c>
      <c r="N646" t="s">
        <v>677</v>
      </c>
      <c r="O646">
        <v>1986</v>
      </c>
      <c r="P646" t="str">
        <f t="shared" si="30"/>
        <v>Sep</v>
      </c>
      <c r="Q646">
        <v>30</v>
      </c>
      <c r="R646">
        <v>1</v>
      </c>
      <c r="S646" s="18">
        <v>5478.04</v>
      </c>
      <c r="T646" t="s">
        <v>11</v>
      </c>
      <c r="U646" t="s">
        <v>12</v>
      </c>
      <c r="V646" t="s">
        <v>13</v>
      </c>
      <c r="W646" s="16">
        <f t="shared" si="31"/>
        <v>31685</v>
      </c>
      <c r="X646">
        <f t="shared" si="32"/>
        <v>36</v>
      </c>
    </row>
    <row r="647" spans="1:24" x14ac:dyDescent="0.3">
      <c r="A647" t="s">
        <v>679</v>
      </c>
      <c r="B647">
        <v>1984</v>
      </c>
      <c r="C647" t="s">
        <v>35</v>
      </c>
      <c r="D647">
        <v>17</v>
      </c>
      <c r="E647">
        <v>1</v>
      </c>
      <c r="F647">
        <v>5488.26</v>
      </c>
      <c r="G647" t="s">
        <v>11</v>
      </c>
      <c r="H647" t="s">
        <v>12</v>
      </c>
      <c r="I647" t="s">
        <v>42</v>
      </c>
      <c r="N647" t="s">
        <v>678</v>
      </c>
      <c r="O647">
        <v>1984</v>
      </c>
      <c r="P647" t="str">
        <f t="shared" si="30"/>
        <v>Aug</v>
      </c>
      <c r="Q647">
        <v>26</v>
      </c>
      <c r="R647">
        <v>1</v>
      </c>
      <c r="S647" s="18">
        <v>5484.47</v>
      </c>
      <c r="T647" t="s">
        <v>11</v>
      </c>
      <c r="U647" t="s">
        <v>11</v>
      </c>
      <c r="V647" t="s">
        <v>13</v>
      </c>
      <c r="W647" s="16">
        <f t="shared" si="31"/>
        <v>30920</v>
      </c>
      <c r="X647">
        <f t="shared" si="32"/>
        <v>38</v>
      </c>
    </row>
    <row r="648" spans="1:24" x14ac:dyDescent="0.3">
      <c r="A648" t="s">
        <v>680</v>
      </c>
      <c r="B648">
        <v>1988</v>
      </c>
      <c r="C648" t="s">
        <v>10</v>
      </c>
      <c r="D648">
        <v>29</v>
      </c>
      <c r="E648">
        <v>3</v>
      </c>
      <c r="F648">
        <v>5503.36</v>
      </c>
      <c r="G648" t="s">
        <v>11</v>
      </c>
      <c r="H648" t="s">
        <v>11</v>
      </c>
      <c r="I648" t="s">
        <v>23</v>
      </c>
      <c r="N648" t="s">
        <v>679</v>
      </c>
      <c r="O648">
        <v>1984</v>
      </c>
      <c r="P648" t="str">
        <f t="shared" si="30"/>
        <v>Aug</v>
      </c>
      <c r="Q648">
        <v>17</v>
      </c>
      <c r="R648">
        <v>1</v>
      </c>
      <c r="S648" s="18">
        <v>5488.26</v>
      </c>
      <c r="T648" t="s">
        <v>11</v>
      </c>
      <c r="U648" t="s">
        <v>12</v>
      </c>
      <c r="V648" t="s">
        <v>42</v>
      </c>
      <c r="W648" s="16">
        <f t="shared" si="31"/>
        <v>30911</v>
      </c>
      <c r="X648">
        <f t="shared" si="32"/>
        <v>38</v>
      </c>
    </row>
    <row r="649" spans="1:24" x14ac:dyDescent="0.3">
      <c r="A649" t="s">
        <v>681</v>
      </c>
      <c r="B649">
        <v>1981</v>
      </c>
      <c r="C649" t="s">
        <v>15</v>
      </c>
      <c r="D649">
        <v>7</v>
      </c>
      <c r="E649">
        <v>1</v>
      </c>
      <c r="F649">
        <v>5539.4</v>
      </c>
      <c r="G649" t="s">
        <v>11</v>
      </c>
      <c r="H649" t="s">
        <v>11</v>
      </c>
      <c r="I649" t="s">
        <v>13</v>
      </c>
      <c r="N649" t="s">
        <v>680</v>
      </c>
      <c r="O649">
        <v>1988</v>
      </c>
      <c r="P649" t="str">
        <f t="shared" si="30"/>
        <v>Jul</v>
      </c>
      <c r="Q649">
        <v>29</v>
      </c>
      <c r="R649">
        <v>3</v>
      </c>
      <c r="S649" s="18">
        <v>5503.36</v>
      </c>
      <c r="T649" t="s">
        <v>11</v>
      </c>
      <c r="U649" t="s">
        <v>11</v>
      </c>
      <c r="V649" t="s">
        <v>23</v>
      </c>
      <c r="W649" s="16">
        <f t="shared" si="31"/>
        <v>32353</v>
      </c>
      <c r="X649">
        <f t="shared" si="32"/>
        <v>34</v>
      </c>
    </row>
    <row r="650" spans="1:24" x14ac:dyDescent="0.3">
      <c r="A650" t="s">
        <v>682</v>
      </c>
      <c r="B650">
        <v>1980</v>
      </c>
      <c r="C650" t="s">
        <v>30</v>
      </c>
      <c r="D650">
        <v>7</v>
      </c>
      <c r="E650">
        <v>2</v>
      </c>
      <c r="F650">
        <v>5540.35</v>
      </c>
      <c r="G650" t="s">
        <v>11</v>
      </c>
      <c r="H650" t="s">
        <v>11</v>
      </c>
      <c r="I650" t="s">
        <v>23</v>
      </c>
      <c r="N650" t="s">
        <v>681</v>
      </c>
      <c r="O650">
        <v>1981</v>
      </c>
      <c r="P650" t="str">
        <f t="shared" si="30"/>
        <v>Nov</v>
      </c>
      <c r="Q650">
        <v>7</v>
      </c>
      <c r="R650">
        <v>1</v>
      </c>
      <c r="S650" s="18">
        <v>5539.4</v>
      </c>
      <c r="T650" t="s">
        <v>11</v>
      </c>
      <c r="U650" t="s">
        <v>11</v>
      </c>
      <c r="V650" t="s">
        <v>13</v>
      </c>
      <c r="W650" s="16">
        <f t="shared" si="31"/>
        <v>29897</v>
      </c>
      <c r="X650">
        <f t="shared" si="32"/>
        <v>41</v>
      </c>
    </row>
    <row r="651" spans="1:24" x14ac:dyDescent="0.3">
      <c r="A651" t="s">
        <v>683</v>
      </c>
      <c r="B651">
        <v>1999</v>
      </c>
      <c r="C651" t="s">
        <v>20</v>
      </c>
      <c r="D651">
        <v>22</v>
      </c>
      <c r="E651">
        <v>0</v>
      </c>
      <c r="F651">
        <v>5552.61</v>
      </c>
      <c r="G651" t="s">
        <v>11</v>
      </c>
      <c r="H651" t="s">
        <v>12</v>
      </c>
      <c r="I651" t="s">
        <v>535</v>
      </c>
      <c r="N651" t="s">
        <v>682</v>
      </c>
      <c r="O651">
        <v>1980</v>
      </c>
      <c r="P651" t="str">
        <f t="shared" si="30"/>
        <v>Dec</v>
      </c>
      <c r="Q651">
        <v>7</v>
      </c>
      <c r="R651">
        <v>2</v>
      </c>
      <c r="S651" s="18">
        <v>5540.35</v>
      </c>
      <c r="T651" t="s">
        <v>11</v>
      </c>
      <c r="U651" t="s">
        <v>11</v>
      </c>
      <c r="V651" t="s">
        <v>23</v>
      </c>
      <c r="W651" s="16">
        <f t="shared" si="31"/>
        <v>29562</v>
      </c>
      <c r="X651">
        <f t="shared" si="32"/>
        <v>42</v>
      </c>
    </row>
    <row r="652" spans="1:24" x14ac:dyDescent="0.3">
      <c r="A652" t="s">
        <v>684</v>
      </c>
      <c r="B652">
        <v>1974</v>
      </c>
      <c r="C652" t="s">
        <v>20</v>
      </c>
      <c r="D652">
        <v>18</v>
      </c>
      <c r="E652">
        <v>0</v>
      </c>
      <c r="F652">
        <v>5576.35</v>
      </c>
      <c r="G652" t="s">
        <v>11</v>
      </c>
      <c r="H652" t="s">
        <v>12</v>
      </c>
      <c r="I652" t="s">
        <v>13</v>
      </c>
      <c r="N652" t="s">
        <v>683</v>
      </c>
      <c r="O652">
        <v>1999</v>
      </c>
      <c r="P652" t="str">
        <f t="shared" si="30"/>
        <v>Sep</v>
      </c>
      <c r="Q652">
        <v>22</v>
      </c>
      <c r="R652">
        <v>0</v>
      </c>
      <c r="S652" s="18">
        <v>5552.61</v>
      </c>
      <c r="T652" t="s">
        <v>11</v>
      </c>
      <c r="U652" t="s">
        <v>12</v>
      </c>
      <c r="V652" t="s">
        <v>535</v>
      </c>
      <c r="W652" s="16">
        <f t="shared" si="31"/>
        <v>36425</v>
      </c>
      <c r="X652">
        <f t="shared" si="32"/>
        <v>23</v>
      </c>
    </row>
    <row r="653" spans="1:24" x14ac:dyDescent="0.3">
      <c r="A653" t="s">
        <v>685</v>
      </c>
      <c r="B653">
        <v>1985</v>
      </c>
      <c r="C653" t="s">
        <v>20</v>
      </c>
      <c r="D653">
        <v>5</v>
      </c>
      <c r="E653">
        <v>3</v>
      </c>
      <c r="F653">
        <v>5582.95</v>
      </c>
      <c r="G653" t="s">
        <v>11</v>
      </c>
      <c r="H653" t="s">
        <v>16</v>
      </c>
      <c r="I653" t="s">
        <v>23</v>
      </c>
      <c r="N653" t="s">
        <v>684</v>
      </c>
      <c r="O653">
        <v>1974</v>
      </c>
      <c r="P653" t="str">
        <f t="shared" si="30"/>
        <v>Sep</v>
      </c>
      <c r="Q653">
        <v>18</v>
      </c>
      <c r="R653">
        <v>0</v>
      </c>
      <c r="S653" s="18">
        <v>5576.35</v>
      </c>
      <c r="T653" t="s">
        <v>11</v>
      </c>
      <c r="U653" t="s">
        <v>12</v>
      </c>
      <c r="V653" t="s">
        <v>13</v>
      </c>
      <c r="W653" s="16">
        <f t="shared" si="31"/>
        <v>27290</v>
      </c>
      <c r="X653">
        <f t="shared" si="32"/>
        <v>48</v>
      </c>
    </row>
    <row r="654" spans="1:24" x14ac:dyDescent="0.3">
      <c r="A654" t="s">
        <v>686</v>
      </c>
      <c r="B654">
        <v>1986</v>
      </c>
      <c r="C654" t="s">
        <v>15</v>
      </c>
      <c r="D654">
        <v>21</v>
      </c>
      <c r="E654">
        <v>2</v>
      </c>
      <c r="F654">
        <v>5584.31</v>
      </c>
      <c r="G654" t="s">
        <v>12</v>
      </c>
      <c r="H654" t="s">
        <v>16</v>
      </c>
      <c r="I654" t="s">
        <v>13</v>
      </c>
      <c r="N654" t="s">
        <v>685</v>
      </c>
      <c r="O654">
        <v>1985</v>
      </c>
      <c r="P654" t="str">
        <f t="shared" si="30"/>
        <v>Sep</v>
      </c>
      <c r="Q654">
        <v>5</v>
      </c>
      <c r="R654">
        <v>3</v>
      </c>
      <c r="S654" s="18">
        <v>5582.95</v>
      </c>
      <c r="T654" t="s">
        <v>11</v>
      </c>
      <c r="U654" t="s">
        <v>16</v>
      </c>
      <c r="V654" t="s">
        <v>23</v>
      </c>
      <c r="W654" s="16">
        <f t="shared" si="31"/>
        <v>31295</v>
      </c>
      <c r="X654">
        <f t="shared" si="32"/>
        <v>37</v>
      </c>
    </row>
    <row r="655" spans="1:24" x14ac:dyDescent="0.3">
      <c r="A655" t="s">
        <v>687</v>
      </c>
      <c r="B655">
        <v>1983</v>
      </c>
      <c r="C655" t="s">
        <v>37</v>
      </c>
      <c r="D655">
        <v>3</v>
      </c>
      <c r="E655">
        <v>3</v>
      </c>
      <c r="F655">
        <v>5587.59</v>
      </c>
      <c r="G655" t="s">
        <v>11</v>
      </c>
      <c r="H655" t="s">
        <v>16</v>
      </c>
      <c r="I655" t="s">
        <v>13</v>
      </c>
      <c r="N655" t="s">
        <v>686</v>
      </c>
      <c r="O655">
        <v>1986</v>
      </c>
      <c r="P655" t="str">
        <f t="shared" si="30"/>
        <v>Nov</v>
      </c>
      <c r="Q655">
        <v>21</v>
      </c>
      <c r="R655">
        <v>2</v>
      </c>
      <c r="S655" s="18">
        <v>5584.31</v>
      </c>
      <c r="T655" t="s">
        <v>12</v>
      </c>
      <c r="U655" t="s">
        <v>16</v>
      </c>
      <c r="V655" t="s">
        <v>13</v>
      </c>
      <c r="W655" s="16">
        <f t="shared" si="31"/>
        <v>31737</v>
      </c>
      <c r="X655">
        <f t="shared" si="32"/>
        <v>36</v>
      </c>
    </row>
    <row r="656" spans="1:24" x14ac:dyDescent="0.3">
      <c r="A656" t="s">
        <v>688</v>
      </c>
      <c r="B656">
        <v>1988</v>
      </c>
      <c r="C656" t="s">
        <v>15</v>
      </c>
      <c r="D656">
        <v>18</v>
      </c>
      <c r="E656">
        <v>1</v>
      </c>
      <c r="F656">
        <v>5594.85</v>
      </c>
      <c r="G656" t="s">
        <v>11</v>
      </c>
      <c r="H656" t="s">
        <v>12</v>
      </c>
      <c r="I656" t="s">
        <v>247</v>
      </c>
      <c r="N656" t="s">
        <v>687</v>
      </c>
      <c r="O656">
        <v>1983</v>
      </c>
      <c r="P656" t="str">
        <f t="shared" si="30"/>
        <v>Oct</v>
      </c>
      <c r="Q656">
        <v>3</v>
      </c>
      <c r="R656">
        <v>3</v>
      </c>
      <c r="S656" s="18">
        <v>5587.59</v>
      </c>
      <c r="T656" t="s">
        <v>11</v>
      </c>
      <c r="U656" t="s">
        <v>16</v>
      </c>
      <c r="V656" t="s">
        <v>13</v>
      </c>
      <c r="W656" s="16">
        <f t="shared" si="31"/>
        <v>30592</v>
      </c>
      <c r="X656">
        <f t="shared" si="32"/>
        <v>39</v>
      </c>
    </row>
    <row r="657" spans="1:24" x14ac:dyDescent="0.3">
      <c r="A657" t="s">
        <v>689</v>
      </c>
      <c r="B657">
        <v>1978</v>
      </c>
      <c r="C657" t="s">
        <v>20</v>
      </c>
      <c r="D657">
        <v>11</v>
      </c>
      <c r="E657">
        <v>2</v>
      </c>
      <c r="F657">
        <v>5612.83</v>
      </c>
      <c r="G657" t="s">
        <v>11</v>
      </c>
      <c r="H657" t="s">
        <v>12</v>
      </c>
      <c r="I657" t="s">
        <v>13</v>
      </c>
      <c r="N657" t="s">
        <v>688</v>
      </c>
      <c r="O657">
        <v>1988</v>
      </c>
      <c r="P657" t="str">
        <f t="shared" si="30"/>
        <v>Nov</v>
      </c>
      <c r="Q657">
        <v>18</v>
      </c>
      <c r="R657">
        <v>1</v>
      </c>
      <c r="S657" s="18">
        <v>5594.85</v>
      </c>
      <c r="T657" t="s">
        <v>11</v>
      </c>
      <c r="U657" t="s">
        <v>12</v>
      </c>
      <c r="V657" t="s">
        <v>247</v>
      </c>
      <c r="W657" s="16">
        <f t="shared" si="31"/>
        <v>32465</v>
      </c>
      <c r="X657">
        <f t="shared" si="32"/>
        <v>34</v>
      </c>
    </row>
    <row r="658" spans="1:24" x14ac:dyDescent="0.3">
      <c r="A658" t="s">
        <v>690</v>
      </c>
      <c r="B658">
        <v>1994</v>
      </c>
      <c r="C658" t="s">
        <v>15</v>
      </c>
      <c r="D658">
        <v>15</v>
      </c>
      <c r="E658">
        <v>5</v>
      </c>
      <c r="F658">
        <v>5615.37</v>
      </c>
      <c r="G658" t="s">
        <v>11</v>
      </c>
      <c r="H658" t="s">
        <v>12</v>
      </c>
      <c r="I658" t="s">
        <v>42</v>
      </c>
      <c r="N658" t="s">
        <v>689</v>
      </c>
      <c r="O658">
        <v>1978</v>
      </c>
      <c r="P658" t="str">
        <f t="shared" si="30"/>
        <v>Sep</v>
      </c>
      <c r="Q658">
        <v>11</v>
      </c>
      <c r="R658">
        <v>2</v>
      </c>
      <c r="S658" s="18">
        <v>5612.83</v>
      </c>
      <c r="T658" t="s">
        <v>11</v>
      </c>
      <c r="U658" t="s">
        <v>12</v>
      </c>
      <c r="V658" t="s">
        <v>13</v>
      </c>
      <c r="W658" s="16">
        <f t="shared" si="31"/>
        <v>28744</v>
      </c>
      <c r="X658">
        <f t="shared" si="32"/>
        <v>44</v>
      </c>
    </row>
    <row r="659" spans="1:24" x14ac:dyDescent="0.3">
      <c r="A659" t="s">
        <v>691</v>
      </c>
      <c r="B659">
        <v>1987</v>
      </c>
      <c r="C659" t="s">
        <v>30</v>
      </c>
      <c r="D659">
        <v>9</v>
      </c>
      <c r="E659">
        <v>1</v>
      </c>
      <c r="F659">
        <v>5630.46</v>
      </c>
      <c r="G659" t="s">
        <v>11</v>
      </c>
      <c r="H659" t="s">
        <v>12</v>
      </c>
      <c r="I659" t="s">
        <v>23</v>
      </c>
      <c r="N659" t="s">
        <v>690</v>
      </c>
      <c r="O659">
        <v>1994</v>
      </c>
      <c r="P659" t="str">
        <f t="shared" si="30"/>
        <v>Nov</v>
      </c>
      <c r="Q659">
        <v>15</v>
      </c>
      <c r="R659">
        <v>5</v>
      </c>
      <c r="S659" s="18">
        <v>5615.37</v>
      </c>
      <c r="T659" t="s">
        <v>11</v>
      </c>
      <c r="U659" t="s">
        <v>12</v>
      </c>
      <c r="V659" t="s">
        <v>42</v>
      </c>
      <c r="W659" s="16">
        <f t="shared" si="31"/>
        <v>34653</v>
      </c>
      <c r="X659">
        <f t="shared" si="32"/>
        <v>28</v>
      </c>
    </row>
    <row r="660" spans="1:24" x14ac:dyDescent="0.3">
      <c r="A660" t="s">
        <v>692</v>
      </c>
      <c r="B660">
        <v>1983</v>
      </c>
      <c r="C660" t="s">
        <v>18</v>
      </c>
      <c r="D660">
        <v>8</v>
      </c>
      <c r="E660">
        <v>0</v>
      </c>
      <c r="F660">
        <v>5649.72</v>
      </c>
      <c r="G660" t="s">
        <v>11</v>
      </c>
      <c r="H660" t="s">
        <v>12</v>
      </c>
      <c r="I660" t="s">
        <v>42</v>
      </c>
      <c r="N660" t="s">
        <v>691</v>
      </c>
      <c r="O660">
        <v>1987</v>
      </c>
      <c r="P660" t="str">
        <f t="shared" si="30"/>
        <v>Dec</v>
      </c>
      <c r="Q660">
        <v>9</v>
      </c>
      <c r="R660">
        <v>1</v>
      </c>
      <c r="S660" s="18">
        <v>5630.46</v>
      </c>
      <c r="T660" t="s">
        <v>11</v>
      </c>
      <c r="U660" t="s">
        <v>12</v>
      </c>
      <c r="V660" t="s">
        <v>23</v>
      </c>
      <c r="W660" s="16">
        <f t="shared" si="31"/>
        <v>32120</v>
      </c>
      <c r="X660">
        <f t="shared" si="32"/>
        <v>35</v>
      </c>
    </row>
    <row r="661" spans="1:24" x14ac:dyDescent="0.3">
      <c r="A661" t="s">
        <v>693</v>
      </c>
      <c r="B661">
        <v>1978</v>
      </c>
      <c r="C661" t="s">
        <v>20</v>
      </c>
      <c r="D661">
        <v>27</v>
      </c>
      <c r="E661">
        <v>2</v>
      </c>
      <c r="F661">
        <v>5650.14</v>
      </c>
      <c r="G661" t="s">
        <v>11</v>
      </c>
      <c r="H661" t="s">
        <v>16</v>
      </c>
      <c r="I661" t="s">
        <v>13</v>
      </c>
      <c r="N661" t="s">
        <v>692</v>
      </c>
      <c r="O661">
        <v>1983</v>
      </c>
      <c r="P661" t="str">
        <f t="shared" si="30"/>
        <v>Jun</v>
      </c>
      <c r="Q661">
        <v>8</v>
      </c>
      <c r="R661">
        <v>0</v>
      </c>
      <c r="S661" s="18">
        <v>5649.72</v>
      </c>
      <c r="T661" t="s">
        <v>11</v>
      </c>
      <c r="U661" t="s">
        <v>12</v>
      </c>
      <c r="V661" t="s">
        <v>42</v>
      </c>
      <c r="W661" s="16">
        <f t="shared" si="31"/>
        <v>30475</v>
      </c>
      <c r="X661">
        <f t="shared" si="32"/>
        <v>40</v>
      </c>
    </row>
    <row r="662" spans="1:24" x14ac:dyDescent="0.3">
      <c r="A662" t="s">
        <v>694</v>
      </c>
      <c r="B662">
        <v>1983</v>
      </c>
      <c r="C662" t="s">
        <v>20</v>
      </c>
      <c r="D662">
        <v>3</v>
      </c>
      <c r="E662">
        <v>0</v>
      </c>
      <c r="F662">
        <v>5662.23</v>
      </c>
      <c r="G662" t="s">
        <v>11</v>
      </c>
      <c r="H662" t="s">
        <v>16</v>
      </c>
      <c r="I662" t="s">
        <v>13</v>
      </c>
      <c r="N662" t="s">
        <v>693</v>
      </c>
      <c r="O662">
        <v>1978</v>
      </c>
      <c r="P662" t="str">
        <f t="shared" si="30"/>
        <v>Sep</v>
      </c>
      <c r="Q662">
        <v>27</v>
      </c>
      <c r="R662">
        <v>2</v>
      </c>
      <c r="S662" s="18">
        <v>5650.14</v>
      </c>
      <c r="T662" t="s">
        <v>11</v>
      </c>
      <c r="U662" t="s">
        <v>16</v>
      </c>
      <c r="V662" t="s">
        <v>13</v>
      </c>
      <c r="W662" s="16">
        <f t="shared" si="31"/>
        <v>28760</v>
      </c>
      <c r="X662">
        <f t="shared" si="32"/>
        <v>44</v>
      </c>
    </row>
    <row r="663" spans="1:24" x14ac:dyDescent="0.3">
      <c r="A663" t="s">
        <v>695</v>
      </c>
      <c r="B663">
        <v>1984</v>
      </c>
      <c r="C663" t="s">
        <v>35</v>
      </c>
      <c r="D663">
        <v>12</v>
      </c>
      <c r="E663">
        <v>3</v>
      </c>
      <c r="F663">
        <v>5679.13</v>
      </c>
      <c r="G663" t="s">
        <v>11</v>
      </c>
      <c r="H663" t="s">
        <v>11</v>
      </c>
      <c r="I663" t="s">
        <v>13</v>
      </c>
      <c r="N663" t="s">
        <v>694</v>
      </c>
      <c r="O663">
        <v>1983</v>
      </c>
      <c r="P663" t="str">
        <f t="shared" si="30"/>
        <v>Sep</v>
      </c>
      <c r="Q663">
        <v>3</v>
      </c>
      <c r="R663">
        <v>0</v>
      </c>
      <c r="S663" s="18">
        <v>5662.23</v>
      </c>
      <c r="T663" t="s">
        <v>11</v>
      </c>
      <c r="U663" t="s">
        <v>16</v>
      </c>
      <c r="V663" t="s">
        <v>13</v>
      </c>
      <c r="W663" s="16">
        <f t="shared" si="31"/>
        <v>30562</v>
      </c>
      <c r="X663">
        <f t="shared" si="32"/>
        <v>39</v>
      </c>
    </row>
    <row r="664" spans="1:24" x14ac:dyDescent="0.3">
      <c r="A664" t="s">
        <v>696</v>
      </c>
      <c r="B664">
        <v>1972</v>
      </c>
      <c r="C664" t="s">
        <v>37</v>
      </c>
      <c r="D664">
        <v>28</v>
      </c>
      <c r="E664">
        <v>0</v>
      </c>
      <c r="F664">
        <v>5690.79</v>
      </c>
      <c r="G664" t="s">
        <v>11</v>
      </c>
      <c r="H664" t="s">
        <v>16</v>
      </c>
      <c r="I664" t="s">
        <v>13</v>
      </c>
      <c r="N664" t="s">
        <v>695</v>
      </c>
      <c r="O664">
        <v>1984</v>
      </c>
      <c r="P664" t="str">
        <f t="shared" si="30"/>
        <v>Aug</v>
      </c>
      <c r="Q664">
        <v>12</v>
      </c>
      <c r="R664">
        <v>3</v>
      </c>
      <c r="S664" s="18">
        <v>5679.13</v>
      </c>
      <c r="T664" t="s">
        <v>11</v>
      </c>
      <c r="U664" t="s">
        <v>11</v>
      </c>
      <c r="V664" t="s">
        <v>13</v>
      </c>
      <c r="W664" s="16">
        <f t="shared" si="31"/>
        <v>30906</v>
      </c>
      <c r="X664">
        <f t="shared" si="32"/>
        <v>38</v>
      </c>
    </row>
    <row r="665" spans="1:24" x14ac:dyDescent="0.3">
      <c r="A665" t="s">
        <v>697</v>
      </c>
      <c r="B665">
        <v>1992</v>
      </c>
      <c r="C665" t="s">
        <v>15</v>
      </c>
      <c r="D665">
        <v>3</v>
      </c>
      <c r="E665">
        <v>3</v>
      </c>
      <c r="F665">
        <v>5693.43</v>
      </c>
      <c r="G665" t="s">
        <v>11</v>
      </c>
      <c r="H665" t="s">
        <v>12</v>
      </c>
      <c r="I665" t="s">
        <v>23</v>
      </c>
      <c r="N665" t="s">
        <v>696</v>
      </c>
      <c r="O665">
        <v>1972</v>
      </c>
      <c r="P665" t="str">
        <f t="shared" si="30"/>
        <v>Oct</v>
      </c>
      <c r="Q665">
        <v>28</v>
      </c>
      <c r="R665">
        <v>0</v>
      </c>
      <c r="S665" s="18">
        <v>5690.79</v>
      </c>
      <c r="T665" t="s">
        <v>11</v>
      </c>
      <c r="U665" t="s">
        <v>16</v>
      </c>
      <c r="V665" t="s">
        <v>13</v>
      </c>
      <c r="W665" s="16">
        <f t="shared" si="31"/>
        <v>26600</v>
      </c>
      <c r="X665">
        <f t="shared" si="32"/>
        <v>50</v>
      </c>
    </row>
    <row r="666" spans="1:24" x14ac:dyDescent="0.3">
      <c r="A666" t="s">
        <v>698</v>
      </c>
      <c r="B666">
        <v>1974</v>
      </c>
      <c r="C666" t="s">
        <v>10</v>
      </c>
      <c r="D666">
        <v>6</v>
      </c>
      <c r="E666">
        <v>0</v>
      </c>
      <c r="F666">
        <v>5698.74</v>
      </c>
      <c r="G666" t="s">
        <v>11</v>
      </c>
      <c r="H666" t="s">
        <v>11</v>
      </c>
      <c r="I666" t="s">
        <v>23</v>
      </c>
      <c r="N666" t="s">
        <v>697</v>
      </c>
      <c r="O666">
        <v>1992</v>
      </c>
      <c r="P666" t="str">
        <f t="shared" si="30"/>
        <v>Nov</v>
      </c>
      <c r="Q666">
        <v>3</v>
      </c>
      <c r="R666">
        <v>3</v>
      </c>
      <c r="S666" s="18">
        <v>5693.43</v>
      </c>
      <c r="T666" t="s">
        <v>11</v>
      </c>
      <c r="U666" t="s">
        <v>12</v>
      </c>
      <c r="V666" t="s">
        <v>23</v>
      </c>
      <c r="W666" s="16">
        <f t="shared" si="31"/>
        <v>33911</v>
      </c>
      <c r="X666">
        <f t="shared" si="32"/>
        <v>30</v>
      </c>
    </row>
    <row r="667" spans="1:24" x14ac:dyDescent="0.3">
      <c r="A667" t="s">
        <v>699</v>
      </c>
      <c r="B667">
        <v>1981</v>
      </c>
      <c r="C667" t="s">
        <v>18</v>
      </c>
      <c r="D667">
        <v>15</v>
      </c>
      <c r="E667">
        <v>0</v>
      </c>
      <c r="F667">
        <v>5699.84</v>
      </c>
      <c r="G667" t="s">
        <v>11</v>
      </c>
      <c r="H667" t="s">
        <v>12</v>
      </c>
      <c r="I667" t="s">
        <v>13</v>
      </c>
      <c r="N667" t="s">
        <v>698</v>
      </c>
      <c r="O667">
        <v>1974</v>
      </c>
      <c r="P667" t="str">
        <f t="shared" si="30"/>
        <v>Jul</v>
      </c>
      <c r="Q667">
        <v>6</v>
      </c>
      <c r="R667">
        <v>0</v>
      </c>
      <c r="S667" s="18">
        <v>5698.74</v>
      </c>
      <c r="T667" t="s">
        <v>11</v>
      </c>
      <c r="U667" t="s">
        <v>11</v>
      </c>
      <c r="V667" t="s">
        <v>23</v>
      </c>
      <c r="W667" s="16">
        <f t="shared" si="31"/>
        <v>27216</v>
      </c>
      <c r="X667">
        <f t="shared" si="32"/>
        <v>48</v>
      </c>
    </row>
    <row r="668" spans="1:24" x14ac:dyDescent="0.3">
      <c r="A668" t="s">
        <v>700</v>
      </c>
      <c r="B668">
        <v>1993</v>
      </c>
      <c r="C668" t="s">
        <v>15</v>
      </c>
      <c r="D668">
        <v>3</v>
      </c>
      <c r="E668">
        <v>4</v>
      </c>
      <c r="F668">
        <v>5708.87</v>
      </c>
      <c r="G668" t="s">
        <v>11</v>
      </c>
      <c r="H668" t="s">
        <v>16</v>
      </c>
      <c r="I668" t="s">
        <v>42</v>
      </c>
      <c r="N668" t="s">
        <v>699</v>
      </c>
      <c r="O668">
        <v>1981</v>
      </c>
      <c r="P668" t="str">
        <f t="shared" si="30"/>
        <v>Jun</v>
      </c>
      <c r="Q668">
        <v>15</v>
      </c>
      <c r="R668">
        <v>0</v>
      </c>
      <c r="S668" s="18">
        <v>5699.84</v>
      </c>
      <c r="T668" t="s">
        <v>11</v>
      </c>
      <c r="U668" t="s">
        <v>12</v>
      </c>
      <c r="V668" t="s">
        <v>13</v>
      </c>
      <c r="W668" s="16">
        <f t="shared" si="31"/>
        <v>29752</v>
      </c>
      <c r="X668">
        <f t="shared" si="32"/>
        <v>41</v>
      </c>
    </row>
    <row r="669" spans="1:24" x14ac:dyDescent="0.3">
      <c r="A669" t="s">
        <v>701</v>
      </c>
      <c r="B669">
        <v>1981</v>
      </c>
      <c r="C669" t="s">
        <v>35</v>
      </c>
      <c r="D669">
        <v>30</v>
      </c>
      <c r="E669">
        <v>0</v>
      </c>
      <c r="F669">
        <v>5709.16</v>
      </c>
      <c r="G669" t="s">
        <v>12</v>
      </c>
      <c r="H669" t="s">
        <v>12</v>
      </c>
      <c r="I669" t="s">
        <v>13</v>
      </c>
      <c r="N669" t="s">
        <v>700</v>
      </c>
      <c r="O669">
        <v>1993</v>
      </c>
      <c r="P669" t="str">
        <f t="shared" si="30"/>
        <v>Nov</v>
      </c>
      <c r="Q669">
        <v>3</v>
      </c>
      <c r="R669">
        <v>4</v>
      </c>
      <c r="S669" s="18">
        <v>5708.87</v>
      </c>
      <c r="T669" t="s">
        <v>11</v>
      </c>
      <c r="U669" t="s">
        <v>16</v>
      </c>
      <c r="V669" t="s">
        <v>42</v>
      </c>
      <c r="W669" s="16">
        <f t="shared" si="31"/>
        <v>34276</v>
      </c>
      <c r="X669">
        <f t="shared" si="32"/>
        <v>29</v>
      </c>
    </row>
    <row r="670" spans="1:24" x14ac:dyDescent="0.3">
      <c r="A670" t="s">
        <v>702</v>
      </c>
      <c r="B670">
        <v>1971</v>
      </c>
      <c r="C670" t="s">
        <v>30</v>
      </c>
      <c r="D670">
        <v>18</v>
      </c>
      <c r="E670">
        <v>0</v>
      </c>
      <c r="F670">
        <v>5720.38</v>
      </c>
      <c r="G670" t="s">
        <v>11</v>
      </c>
      <c r="H670" t="s">
        <v>16</v>
      </c>
      <c r="I670" t="s">
        <v>13</v>
      </c>
      <c r="N670" t="s">
        <v>701</v>
      </c>
      <c r="O670">
        <v>1981</v>
      </c>
      <c r="P670" t="str">
        <f t="shared" si="30"/>
        <v>Aug</v>
      </c>
      <c r="Q670">
        <v>30</v>
      </c>
      <c r="R670">
        <v>0</v>
      </c>
      <c r="S670" s="18">
        <v>5709.16</v>
      </c>
      <c r="T670" t="s">
        <v>12</v>
      </c>
      <c r="U670" t="s">
        <v>12</v>
      </c>
      <c r="V670" t="s">
        <v>13</v>
      </c>
      <c r="W670" s="16">
        <f t="shared" si="31"/>
        <v>29828</v>
      </c>
      <c r="X670">
        <f t="shared" si="32"/>
        <v>41</v>
      </c>
    </row>
    <row r="671" spans="1:24" x14ac:dyDescent="0.3">
      <c r="A671" t="s">
        <v>703</v>
      </c>
      <c r="B671">
        <v>1987</v>
      </c>
      <c r="C671" t="s">
        <v>37</v>
      </c>
      <c r="D671">
        <v>19</v>
      </c>
      <c r="E671">
        <v>2</v>
      </c>
      <c r="F671">
        <v>5729.01</v>
      </c>
      <c r="G671" t="s">
        <v>16</v>
      </c>
      <c r="H671" t="s">
        <v>11</v>
      </c>
      <c r="I671" t="s">
        <v>23</v>
      </c>
      <c r="N671" t="s">
        <v>702</v>
      </c>
      <c r="O671">
        <v>1971</v>
      </c>
      <c r="P671" t="str">
        <f t="shared" si="30"/>
        <v>Dec</v>
      </c>
      <c r="Q671">
        <v>18</v>
      </c>
      <c r="R671">
        <v>0</v>
      </c>
      <c r="S671" s="18">
        <v>5720.38</v>
      </c>
      <c r="T671" t="s">
        <v>11</v>
      </c>
      <c r="U671" t="s">
        <v>16</v>
      </c>
      <c r="V671" t="s">
        <v>13</v>
      </c>
      <c r="W671" s="16">
        <f t="shared" si="31"/>
        <v>26285</v>
      </c>
      <c r="X671">
        <f t="shared" si="32"/>
        <v>51</v>
      </c>
    </row>
    <row r="672" spans="1:24" x14ac:dyDescent="0.3">
      <c r="A672" t="s">
        <v>704</v>
      </c>
      <c r="B672">
        <v>1972</v>
      </c>
      <c r="C672" t="s">
        <v>35</v>
      </c>
      <c r="D672">
        <v>21</v>
      </c>
      <c r="E672">
        <v>0</v>
      </c>
      <c r="F672">
        <v>5741.67</v>
      </c>
      <c r="G672" t="s">
        <v>11</v>
      </c>
      <c r="H672" t="s">
        <v>12</v>
      </c>
      <c r="I672" t="s">
        <v>13</v>
      </c>
      <c r="N672" t="s">
        <v>703</v>
      </c>
      <c r="O672">
        <v>1987</v>
      </c>
      <c r="P672" t="str">
        <f t="shared" si="30"/>
        <v>Oct</v>
      </c>
      <c r="Q672">
        <v>19</v>
      </c>
      <c r="R672">
        <v>2</v>
      </c>
      <c r="S672" s="18">
        <v>5729.01</v>
      </c>
      <c r="T672" t="s">
        <v>16</v>
      </c>
      <c r="U672" t="s">
        <v>11</v>
      </c>
      <c r="V672" t="s">
        <v>23</v>
      </c>
      <c r="W672" s="16">
        <f t="shared" si="31"/>
        <v>32069</v>
      </c>
      <c r="X672">
        <f t="shared" si="32"/>
        <v>35</v>
      </c>
    </row>
    <row r="673" spans="1:24" x14ac:dyDescent="0.3">
      <c r="A673" t="s">
        <v>705</v>
      </c>
      <c r="B673">
        <v>1993</v>
      </c>
      <c r="C673" t="s">
        <v>18</v>
      </c>
      <c r="D673">
        <v>10</v>
      </c>
      <c r="E673">
        <v>0</v>
      </c>
      <c r="F673">
        <v>5748.13</v>
      </c>
      <c r="G673" t="s">
        <v>11</v>
      </c>
      <c r="H673" t="s">
        <v>16</v>
      </c>
      <c r="I673" t="s">
        <v>300</v>
      </c>
      <c r="N673" t="s">
        <v>704</v>
      </c>
      <c r="O673">
        <v>1972</v>
      </c>
      <c r="P673" t="str">
        <f t="shared" si="30"/>
        <v>Aug</v>
      </c>
      <c r="Q673">
        <v>21</v>
      </c>
      <c r="R673">
        <v>0</v>
      </c>
      <c r="S673" s="18">
        <v>5741.67</v>
      </c>
      <c r="T673" t="s">
        <v>11</v>
      </c>
      <c r="U673" t="s">
        <v>12</v>
      </c>
      <c r="V673" t="s">
        <v>13</v>
      </c>
      <c r="W673" s="16">
        <f t="shared" si="31"/>
        <v>26532</v>
      </c>
      <c r="X673">
        <f t="shared" si="32"/>
        <v>50</v>
      </c>
    </row>
    <row r="674" spans="1:24" x14ac:dyDescent="0.3">
      <c r="A674" t="s">
        <v>706</v>
      </c>
      <c r="B674">
        <v>1983</v>
      </c>
      <c r="C674" t="s">
        <v>35</v>
      </c>
      <c r="D674">
        <v>30</v>
      </c>
      <c r="E674">
        <v>0</v>
      </c>
      <c r="F674">
        <v>5757.41</v>
      </c>
      <c r="G674" t="s">
        <v>11</v>
      </c>
      <c r="H674" t="s">
        <v>12</v>
      </c>
      <c r="I674" t="s">
        <v>166</v>
      </c>
      <c r="N674" t="s">
        <v>705</v>
      </c>
      <c r="O674">
        <v>1993</v>
      </c>
      <c r="P674" t="str">
        <f t="shared" si="30"/>
        <v>Jun</v>
      </c>
      <c r="Q674">
        <v>10</v>
      </c>
      <c r="R674">
        <v>0</v>
      </c>
      <c r="S674" s="18">
        <v>5748.13</v>
      </c>
      <c r="T674" t="s">
        <v>11</v>
      </c>
      <c r="U674" t="s">
        <v>16</v>
      </c>
      <c r="V674" t="s">
        <v>300</v>
      </c>
      <c r="W674" s="16">
        <f t="shared" si="31"/>
        <v>34130</v>
      </c>
      <c r="X674">
        <f t="shared" si="32"/>
        <v>29</v>
      </c>
    </row>
    <row r="675" spans="1:24" x14ac:dyDescent="0.3">
      <c r="A675" t="s">
        <v>707</v>
      </c>
      <c r="B675">
        <v>2004</v>
      </c>
      <c r="C675" t="s">
        <v>15</v>
      </c>
      <c r="D675">
        <v>1</v>
      </c>
      <c r="E675">
        <v>0</v>
      </c>
      <c r="F675">
        <v>5778.71</v>
      </c>
      <c r="G675" t="s">
        <v>11</v>
      </c>
      <c r="H675" t="s">
        <v>12</v>
      </c>
      <c r="I675" t="s">
        <v>632</v>
      </c>
      <c r="N675" t="s">
        <v>706</v>
      </c>
      <c r="O675">
        <v>1983</v>
      </c>
      <c r="P675" t="str">
        <f t="shared" si="30"/>
        <v>Aug</v>
      </c>
      <c r="Q675">
        <v>30</v>
      </c>
      <c r="R675">
        <v>0</v>
      </c>
      <c r="S675" s="18">
        <v>5757.41</v>
      </c>
      <c r="T675" t="s">
        <v>11</v>
      </c>
      <c r="U675" t="s">
        <v>12</v>
      </c>
      <c r="V675" t="s">
        <v>166</v>
      </c>
      <c r="W675" s="16">
        <f t="shared" si="31"/>
        <v>30558</v>
      </c>
      <c r="X675">
        <f t="shared" si="32"/>
        <v>39</v>
      </c>
    </row>
    <row r="676" spans="1:24" x14ac:dyDescent="0.3">
      <c r="A676" t="s">
        <v>708</v>
      </c>
      <c r="B676">
        <v>1980</v>
      </c>
      <c r="C676" t="s">
        <v>20</v>
      </c>
      <c r="D676">
        <v>18</v>
      </c>
      <c r="E676">
        <v>2</v>
      </c>
      <c r="F676">
        <v>5807.06</v>
      </c>
      <c r="G676" t="s">
        <v>11</v>
      </c>
      <c r="H676" t="s">
        <v>12</v>
      </c>
      <c r="I676" t="s">
        <v>13</v>
      </c>
      <c r="N676" t="s">
        <v>707</v>
      </c>
      <c r="O676">
        <v>2004</v>
      </c>
      <c r="P676" t="str">
        <f t="shared" si="30"/>
        <v>Nov</v>
      </c>
      <c r="Q676">
        <v>1</v>
      </c>
      <c r="R676">
        <v>0</v>
      </c>
      <c r="S676" s="18">
        <v>5778.71</v>
      </c>
      <c r="T676" t="s">
        <v>11</v>
      </c>
      <c r="U676" t="s">
        <v>12</v>
      </c>
      <c r="V676" t="s">
        <v>632</v>
      </c>
      <c r="W676" s="16">
        <f t="shared" si="31"/>
        <v>38292</v>
      </c>
      <c r="X676">
        <f t="shared" si="32"/>
        <v>18</v>
      </c>
    </row>
    <row r="677" spans="1:24" x14ac:dyDescent="0.3">
      <c r="A677" t="s">
        <v>709</v>
      </c>
      <c r="B677">
        <v>1972</v>
      </c>
      <c r="C677" t="s">
        <v>15</v>
      </c>
      <c r="D677">
        <v>2</v>
      </c>
      <c r="E677">
        <v>0</v>
      </c>
      <c r="F677">
        <v>5812.9</v>
      </c>
      <c r="G677" t="s">
        <v>11</v>
      </c>
      <c r="H677" t="s">
        <v>11</v>
      </c>
      <c r="I677" t="s">
        <v>13</v>
      </c>
      <c r="N677" t="s">
        <v>708</v>
      </c>
      <c r="O677">
        <v>1980</v>
      </c>
      <c r="P677" t="str">
        <f t="shared" si="30"/>
        <v>Sep</v>
      </c>
      <c r="Q677">
        <v>18</v>
      </c>
      <c r="R677">
        <v>2</v>
      </c>
      <c r="S677" s="18">
        <v>5807.06</v>
      </c>
      <c r="T677" t="s">
        <v>11</v>
      </c>
      <c r="U677" t="s">
        <v>12</v>
      </c>
      <c r="V677" t="s">
        <v>13</v>
      </c>
      <c r="W677" s="16">
        <f t="shared" si="31"/>
        <v>29482</v>
      </c>
      <c r="X677">
        <f t="shared" si="32"/>
        <v>42</v>
      </c>
    </row>
    <row r="678" spans="1:24" x14ac:dyDescent="0.3">
      <c r="A678" t="s">
        <v>710</v>
      </c>
      <c r="B678">
        <v>2002</v>
      </c>
      <c r="C678" t="s">
        <v>10</v>
      </c>
      <c r="D678">
        <v>22</v>
      </c>
      <c r="E678">
        <v>0</v>
      </c>
      <c r="F678">
        <v>5816.58</v>
      </c>
      <c r="G678" t="s">
        <v>11</v>
      </c>
      <c r="H678" t="s">
        <v>11</v>
      </c>
      <c r="I678" t="s">
        <v>535</v>
      </c>
      <c r="N678" t="s">
        <v>709</v>
      </c>
      <c r="O678">
        <v>1972</v>
      </c>
      <c r="P678" t="str">
        <f t="shared" si="30"/>
        <v>Nov</v>
      </c>
      <c r="Q678">
        <v>2</v>
      </c>
      <c r="R678">
        <v>0</v>
      </c>
      <c r="S678" s="18">
        <v>5812.9</v>
      </c>
      <c r="T678" t="s">
        <v>11</v>
      </c>
      <c r="U678" t="s">
        <v>11</v>
      </c>
      <c r="V678" t="s">
        <v>13</v>
      </c>
      <c r="W678" s="16">
        <f t="shared" si="31"/>
        <v>26605</v>
      </c>
      <c r="X678">
        <f t="shared" si="32"/>
        <v>50</v>
      </c>
    </row>
    <row r="679" spans="1:24" x14ac:dyDescent="0.3">
      <c r="A679" t="s">
        <v>711</v>
      </c>
      <c r="B679">
        <v>1971</v>
      </c>
      <c r="C679" t="s">
        <v>20</v>
      </c>
      <c r="D679">
        <v>27</v>
      </c>
      <c r="E679">
        <v>0</v>
      </c>
      <c r="F679">
        <v>5832.6</v>
      </c>
      <c r="G679" t="s">
        <v>11</v>
      </c>
      <c r="H679" t="s">
        <v>12</v>
      </c>
      <c r="I679" t="s">
        <v>23</v>
      </c>
      <c r="N679" t="s">
        <v>710</v>
      </c>
      <c r="O679">
        <v>2002</v>
      </c>
      <c r="P679" t="str">
        <f t="shared" si="30"/>
        <v>Jul</v>
      </c>
      <c r="Q679">
        <v>22</v>
      </c>
      <c r="R679">
        <v>0</v>
      </c>
      <c r="S679" s="18">
        <v>5816.58</v>
      </c>
      <c r="T679" t="s">
        <v>11</v>
      </c>
      <c r="U679" t="s">
        <v>11</v>
      </c>
      <c r="V679" t="s">
        <v>535</v>
      </c>
      <c r="W679" s="16">
        <f t="shared" si="31"/>
        <v>37459</v>
      </c>
      <c r="X679">
        <f t="shared" si="32"/>
        <v>20</v>
      </c>
    </row>
    <row r="680" spans="1:24" x14ac:dyDescent="0.3">
      <c r="A680" t="s">
        <v>712</v>
      </c>
      <c r="B680">
        <v>1987</v>
      </c>
      <c r="C680" t="s">
        <v>10</v>
      </c>
      <c r="D680">
        <v>27</v>
      </c>
      <c r="E680">
        <v>2</v>
      </c>
      <c r="F680">
        <v>5836.52</v>
      </c>
      <c r="G680" t="s">
        <v>11</v>
      </c>
      <c r="H680" t="s">
        <v>12</v>
      </c>
      <c r="I680" t="s">
        <v>13</v>
      </c>
      <c r="N680" t="s">
        <v>711</v>
      </c>
      <c r="O680">
        <v>1971</v>
      </c>
      <c r="P680" t="str">
        <f t="shared" si="30"/>
        <v>Sep</v>
      </c>
      <c r="Q680">
        <v>27</v>
      </c>
      <c r="R680">
        <v>0</v>
      </c>
      <c r="S680" s="18">
        <v>5832.6</v>
      </c>
      <c r="T680" t="s">
        <v>11</v>
      </c>
      <c r="U680" t="s">
        <v>12</v>
      </c>
      <c r="V680" t="s">
        <v>23</v>
      </c>
      <c r="W680" s="16">
        <f t="shared" si="31"/>
        <v>26203</v>
      </c>
      <c r="X680">
        <f t="shared" si="32"/>
        <v>51</v>
      </c>
    </row>
    <row r="681" spans="1:24" x14ac:dyDescent="0.3">
      <c r="A681" t="s">
        <v>713</v>
      </c>
      <c r="B681">
        <v>1995</v>
      </c>
      <c r="C681" t="s">
        <v>35</v>
      </c>
      <c r="D681">
        <v>20</v>
      </c>
      <c r="E681">
        <v>0</v>
      </c>
      <c r="F681">
        <v>5843.99</v>
      </c>
      <c r="G681" t="s">
        <v>11</v>
      </c>
      <c r="H681" t="s">
        <v>11</v>
      </c>
      <c r="I681" t="s">
        <v>200</v>
      </c>
      <c r="N681" t="s">
        <v>712</v>
      </c>
      <c r="O681">
        <v>1987</v>
      </c>
      <c r="P681" t="str">
        <f t="shared" si="30"/>
        <v>Jul</v>
      </c>
      <c r="Q681">
        <v>27</v>
      </c>
      <c r="R681">
        <v>2</v>
      </c>
      <c r="S681" s="18">
        <v>5836.52</v>
      </c>
      <c r="T681" t="s">
        <v>11</v>
      </c>
      <c r="U681" t="s">
        <v>12</v>
      </c>
      <c r="V681" t="s">
        <v>13</v>
      </c>
      <c r="W681" s="16">
        <f t="shared" si="31"/>
        <v>31985</v>
      </c>
      <c r="X681">
        <f t="shared" si="32"/>
        <v>35</v>
      </c>
    </row>
    <row r="682" spans="1:24" x14ac:dyDescent="0.3">
      <c r="A682" t="s">
        <v>714</v>
      </c>
      <c r="B682">
        <v>1987</v>
      </c>
      <c r="C682" t="s">
        <v>20</v>
      </c>
      <c r="D682">
        <v>30</v>
      </c>
      <c r="E682">
        <v>2</v>
      </c>
      <c r="F682">
        <v>5846.92</v>
      </c>
      <c r="G682" t="s">
        <v>11</v>
      </c>
      <c r="H682" t="s">
        <v>11</v>
      </c>
      <c r="I682" t="s">
        <v>13</v>
      </c>
      <c r="N682" t="s">
        <v>713</v>
      </c>
      <c r="O682">
        <v>1995</v>
      </c>
      <c r="P682" t="str">
        <f t="shared" si="30"/>
        <v>Aug</v>
      </c>
      <c r="Q682">
        <v>20</v>
      </c>
      <c r="R682">
        <v>0</v>
      </c>
      <c r="S682" s="18">
        <v>5843.99</v>
      </c>
      <c r="T682" t="s">
        <v>11</v>
      </c>
      <c r="U682" t="s">
        <v>11</v>
      </c>
      <c r="V682" t="s">
        <v>200</v>
      </c>
      <c r="W682" s="16">
        <f t="shared" si="31"/>
        <v>34931</v>
      </c>
      <c r="X682">
        <f t="shared" si="32"/>
        <v>27</v>
      </c>
    </row>
    <row r="683" spans="1:24" x14ac:dyDescent="0.3">
      <c r="A683" t="s">
        <v>715</v>
      </c>
      <c r="B683">
        <v>1985</v>
      </c>
      <c r="C683" t="s">
        <v>18</v>
      </c>
      <c r="D683">
        <v>18</v>
      </c>
      <c r="E683">
        <v>3</v>
      </c>
      <c r="F683">
        <v>5847.24</v>
      </c>
      <c r="G683" t="s">
        <v>11</v>
      </c>
      <c r="H683" t="s">
        <v>16</v>
      </c>
      <c r="I683" t="s">
        <v>13</v>
      </c>
      <c r="N683" t="s">
        <v>714</v>
      </c>
      <c r="O683">
        <v>1987</v>
      </c>
      <c r="P683" t="str">
        <f t="shared" si="30"/>
        <v>Sep</v>
      </c>
      <c r="Q683">
        <v>30</v>
      </c>
      <c r="R683">
        <v>2</v>
      </c>
      <c r="S683" s="18">
        <v>5846.92</v>
      </c>
      <c r="T683" t="s">
        <v>11</v>
      </c>
      <c r="U683" t="s">
        <v>11</v>
      </c>
      <c r="V683" t="s">
        <v>13</v>
      </c>
      <c r="W683" s="16">
        <f t="shared" si="31"/>
        <v>32050</v>
      </c>
      <c r="X683">
        <f t="shared" si="32"/>
        <v>35</v>
      </c>
    </row>
    <row r="684" spans="1:24" x14ac:dyDescent="0.3">
      <c r="A684" t="s">
        <v>716</v>
      </c>
      <c r="B684">
        <v>1984</v>
      </c>
      <c r="C684" t="s">
        <v>15</v>
      </c>
      <c r="D684">
        <v>22</v>
      </c>
      <c r="E684">
        <v>1</v>
      </c>
      <c r="F684">
        <v>5855.9</v>
      </c>
      <c r="G684" t="s">
        <v>11</v>
      </c>
      <c r="H684" t="s">
        <v>12</v>
      </c>
      <c r="I684" t="s">
        <v>23</v>
      </c>
      <c r="N684" t="s">
        <v>715</v>
      </c>
      <c r="O684">
        <v>1985</v>
      </c>
      <c r="P684" t="str">
        <f t="shared" si="30"/>
        <v>Jun</v>
      </c>
      <c r="Q684">
        <v>18</v>
      </c>
      <c r="R684">
        <v>3</v>
      </c>
      <c r="S684" s="18">
        <v>5847.24</v>
      </c>
      <c r="T684" t="s">
        <v>11</v>
      </c>
      <c r="U684" t="s">
        <v>16</v>
      </c>
      <c r="V684" t="s">
        <v>13</v>
      </c>
      <c r="W684" s="16">
        <f t="shared" si="31"/>
        <v>31216</v>
      </c>
      <c r="X684">
        <f t="shared" si="32"/>
        <v>37</v>
      </c>
    </row>
    <row r="685" spans="1:24" x14ac:dyDescent="0.3">
      <c r="A685" t="s">
        <v>717</v>
      </c>
      <c r="B685">
        <v>1993</v>
      </c>
      <c r="C685" t="s">
        <v>37</v>
      </c>
      <c r="D685">
        <v>19</v>
      </c>
      <c r="E685">
        <v>0</v>
      </c>
      <c r="F685">
        <v>5877.02</v>
      </c>
      <c r="G685" t="s">
        <v>11</v>
      </c>
      <c r="H685" t="s">
        <v>11</v>
      </c>
      <c r="I685" t="s">
        <v>300</v>
      </c>
      <c r="N685" t="s">
        <v>716</v>
      </c>
      <c r="O685">
        <v>1984</v>
      </c>
      <c r="P685" t="str">
        <f t="shared" si="30"/>
        <v>Nov</v>
      </c>
      <c r="Q685">
        <v>22</v>
      </c>
      <c r="R685">
        <v>1</v>
      </c>
      <c r="S685" s="18">
        <v>5855.9</v>
      </c>
      <c r="T685" t="s">
        <v>11</v>
      </c>
      <c r="U685" t="s">
        <v>12</v>
      </c>
      <c r="V685" t="s">
        <v>23</v>
      </c>
      <c r="W685" s="16">
        <f t="shared" si="31"/>
        <v>31008</v>
      </c>
      <c r="X685">
        <f t="shared" si="32"/>
        <v>38</v>
      </c>
    </row>
    <row r="686" spans="1:24" x14ac:dyDescent="0.3">
      <c r="A686" t="s">
        <v>718</v>
      </c>
      <c r="B686">
        <v>1982</v>
      </c>
      <c r="C686" t="s">
        <v>10</v>
      </c>
      <c r="D686">
        <v>8</v>
      </c>
      <c r="E686">
        <v>0</v>
      </c>
      <c r="F686">
        <v>5910.94</v>
      </c>
      <c r="G686" t="s">
        <v>11</v>
      </c>
      <c r="H686" t="s">
        <v>16</v>
      </c>
      <c r="I686" t="s">
        <v>42</v>
      </c>
      <c r="N686" t="s">
        <v>717</v>
      </c>
      <c r="O686">
        <v>1993</v>
      </c>
      <c r="P686" t="str">
        <f t="shared" si="30"/>
        <v>Oct</v>
      </c>
      <c r="Q686">
        <v>19</v>
      </c>
      <c r="R686">
        <v>0</v>
      </c>
      <c r="S686" s="18">
        <v>5877.02</v>
      </c>
      <c r="T686" t="s">
        <v>11</v>
      </c>
      <c r="U686" t="s">
        <v>11</v>
      </c>
      <c r="V686" t="s">
        <v>300</v>
      </c>
      <c r="W686" s="16">
        <f t="shared" si="31"/>
        <v>34261</v>
      </c>
      <c r="X686">
        <f t="shared" si="32"/>
        <v>29</v>
      </c>
    </row>
    <row r="687" spans="1:24" x14ac:dyDescent="0.3">
      <c r="A687" t="s">
        <v>719</v>
      </c>
      <c r="B687">
        <v>1982</v>
      </c>
      <c r="C687" t="s">
        <v>30</v>
      </c>
      <c r="D687">
        <v>21</v>
      </c>
      <c r="E687">
        <v>0</v>
      </c>
      <c r="F687">
        <v>5920.1</v>
      </c>
      <c r="G687" t="s">
        <v>11</v>
      </c>
      <c r="H687" t="s">
        <v>16</v>
      </c>
      <c r="I687" t="s">
        <v>13</v>
      </c>
      <c r="N687" t="s">
        <v>718</v>
      </c>
      <c r="O687">
        <v>1982</v>
      </c>
      <c r="P687" t="str">
        <f t="shared" si="30"/>
        <v>Jul</v>
      </c>
      <c r="Q687">
        <v>8</v>
      </c>
      <c r="R687">
        <v>0</v>
      </c>
      <c r="S687" s="18">
        <v>5910.94</v>
      </c>
      <c r="T687" t="s">
        <v>11</v>
      </c>
      <c r="U687" t="s">
        <v>16</v>
      </c>
      <c r="V687" t="s">
        <v>42</v>
      </c>
      <c r="W687" s="16">
        <f t="shared" si="31"/>
        <v>30140</v>
      </c>
      <c r="X687">
        <f t="shared" si="32"/>
        <v>40</v>
      </c>
    </row>
    <row r="688" spans="1:24" x14ac:dyDescent="0.3">
      <c r="A688" t="s">
        <v>720</v>
      </c>
      <c r="B688">
        <v>1987</v>
      </c>
      <c r="C688" t="s">
        <v>10</v>
      </c>
      <c r="D688">
        <v>29</v>
      </c>
      <c r="E688">
        <v>3</v>
      </c>
      <c r="F688">
        <v>5926.85</v>
      </c>
      <c r="G688" t="s">
        <v>12</v>
      </c>
      <c r="H688" t="s">
        <v>12</v>
      </c>
      <c r="I688" t="s">
        <v>42</v>
      </c>
      <c r="N688" t="s">
        <v>719</v>
      </c>
      <c r="O688">
        <v>1982</v>
      </c>
      <c r="P688" t="str">
        <f t="shared" si="30"/>
        <v>Dec</v>
      </c>
      <c r="Q688">
        <v>21</v>
      </c>
      <c r="R688">
        <v>0</v>
      </c>
      <c r="S688" s="18">
        <v>5920.1</v>
      </c>
      <c r="T688" t="s">
        <v>11</v>
      </c>
      <c r="U688" t="s">
        <v>16</v>
      </c>
      <c r="V688" t="s">
        <v>13</v>
      </c>
      <c r="W688" s="16">
        <f t="shared" si="31"/>
        <v>30306</v>
      </c>
      <c r="X688">
        <f t="shared" si="32"/>
        <v>40</v>
      </c>
    </row>
    <row r="689" spans="1:24" x14ac:dyDescent="0.3">
      <c r="A689" t="s">
        <v>721</v>
      </c>
      <c r="B689">
        <v>1993</v>
      </c>
      <c r="C689" t="s">
        <v>35</v>
      </c>
      <c r="D689">
        <v>13</v>
      </c>
      <c r="E689">
        <v>0</v>
      </c>
      <c r="F689">
        <v>5926.93</v>
      </c>
      <c r="G689" t="s">
        <v>11</v>
      </c>
      <c r="H689" t="s">
        <v>11</v>
      </c>
      <c r="I689" t="s">
        <v>200</v>
      </c>
      <c r="N689" t="s">
        <v>720</v>
      </c>
      <c r="O689">
        <v>1987</v>
      </c>
      <c r="P689" t="str">
        <f t="shared" si="30"/>
        <v>Jul</v>
      </c>
      <c r="Q689">
        <v>29</v>
      </c>
      <c r="R689">
        <v>3</v>
      </c>
      <c r="S689" s="18">
        <v>5926.85</v>
      </c>
      <c r="T689" t="s">
        <v>12</v>
      </c>
      <c r="U689" t="s">
        <v>12</v>
      </c>
      <c r="V689" t="s">
        <v>42</v>
      </c>
      <c r="W689" s="16">
        <f t="shared" si="31"/>
        <v>31987</v>
      </c>
      <c r="X689">
        <f t="shared" si="32"/>
        <v>35</v>
      </c>
    </row>
    <row r="690" spans="1:24" x14ac:dyDescent="0.3">
      <c r="A690" t="s">
        <v>722</v>
      </c>
      <c r="B690">
        <v>1994</v>
      </c>
      <c r="C690" t="s">
        <v>10</v>
      </c>
      <c r="D690">
        <v>30</v>
      </c>
      <c r="E690">
        <v>0</v>
      </c>
      <c r="F690">
        <v>5927.65</v>
      </c>
      <c r="G690" t="s">
        <v>11</v>
      </c>
      <c r="H690" t="s">
        <v>16</v>
      </c>
      <c r="I690" t="s">
        <v>23</v>
      </c>
      <c r="N690" t="s">
        <v>721</v>
      </c>
      <c r="O690">
        <v>1993</v>
      </c>
      <c r="P690" t="str">
        <f t="shared" si="30"/>
        <v>Aug</v>
      </c>
      <c r="Q690">
        <v>13</v>
      </c>
      <c r="R690">
        <v>0</v>
      </c>
      <c r="S690" s="18">
        <v>5926.93</v>
      </c>
      <c r="T690" t="s">
        <v>11</v>
      </c>
      <c r="U690" t="s">
        <v>11</v>
      </c>
      <c r="V690" t="s">
        <v>200</v>
      </c>
      <c r="W690" s="16">
        <f t="shared" si="31"/>
        <v>34194</v>
      </c>
      <c r="X690">
        <f t="shared" si="32"/>
        <v>29</v>
      </c>
    </row>
    <row r="691" spans="1:24" x14ac:dyDescent="0.3">
      <c r="A691" t="s">
        <v>723</v>
      </c>
      <c r="B691">
        <v>1987</v>
      </c>
      <c r="C691" t="s">
        <v>10</v>
      </c>
      <c r="D691">
        <v>14</v>
      </c>
      <c r="E691">
        <v>3</v>
      </c>
      <c r="F691">
        <v>5934.38</v>
      </c>
      <c r="G691" t="s">
        <v>12</v>
      </c>
      <c r="H691" t="s">
        <v>11</v>
      </c>
      <c r="I691" t="s">
        <v>13</v>
      </c>
      <c r="N691" t="s">
        <v>722</v>
      </c>
      <c r="O691">
        <v>1994</v>
      </c>
      <c r="P691" t="str">
        <f t="shared" si="30"/>
        <v>Jul</v>
      </c>
      <c r="Q691">
        <v>30</v>
      </c>
      <c r="R691">
        <v>0</v>
      </c>
      <c r="S691" s="18">
        <v>5927.65</v>
      </c>
      <c r="T691" t="s">
        <v>11</v>
      </c>
      <c r="U691" t="s">
        <v>16</v>
      </c>
      <c r="V691" t="s">
        <v>23</v>
      </c>
      <c r="W691" s="16">
        <f t="shared" si="31"/>
        <v>34545</v>
      </c>
      <c r="X691">
        <f t="shared" si="32"/>
        <v>28</v>
      </c>
    </row>
    <row r="692" spans="1:24" x14ac:dyDescent="0.3">
      <c r="A692" t="s">
        <v>724</v>
      </c>
      <c r="B692">
        <v>2003</v>
      </c>
      <c r="C692" t="s">
        <v>35</v>
      </c>
      <c r="D692">
        <v>13</v>
      </c>
      <c r="E692">
        <v>0</v>
      </c>
      <c r="F692">
        <v>5957.35</v>
      </c>
      <c r="G692" t="s">
        <v>11</v>
      </c>
      <c r="H692" t="s">
        <v>11</v>
      </c>
      <c r="I692" t="s">
        <v>23</v>
      </c>
      <c r="N692" t="s">
        <v>723</v>
      </c>
      <c r="O692">
        <v>1987</v>
      </c>
      <c r="P692" t="str">
        <f t="shared" si="30"/>
        <v>Jul</v>
      </c>
      <c r="Q692">
        <v>14</v>
      </c>
      <c r="R692">
        <v>3</v>
      </c>
      <c r="S692" s="18">
        <v>5934.38</v>
      </c>
      <c r="T692" t="s">
        <v>12</v>
      </c>
      <c r="U692" t="s">
        <v>11</v>
      </c>
      <c r="V692" t="s">
        <v>13</v>
      </c>
      <c r="W692" s="16">
        <f t="shared" si="31"/>
        <v>31972</v>
      </c>
      <c r="X692">
        <f t="shared" si="32"/>
        <v>35</v>
      </c>
    </row>
    <row r="693" spans="1:24" x14ac:dyDescent="0.3">
      <c r="A693" t="s">
        <v>725</v>
      </c>
      <c r="B693">
        <v>2004</v>
      </c>
      <c r="C693" t="s">
        <v>10</v>
      </c>
      <c r="D693">
        <v>15</v>
      </c>
      <c r="E693">
        <v>0</v>
      </c>
      <c r="F693">
        <v>5960.91</v>
      </c>
      <c r="G693" t="s">
        <v>11</v>
      </c>
      <c r="H693" t="s">
        <v>16</v>
      </c>
      <c r="I693" t="s">
        <v>535</v>
      </c>
      <c r="N693" t="s">
        <v>724</v>
      </c>
      <c r="O693">
        <v>2003</v>
      </c>
      <c r="P693" t="str">
        <f t="shared" si="30"/>
        <v>Aug</v>
      </c>
      <c r="Q693">
        <v>13</v>
      </c>
      <c r="R693">
        <v>0</v>
      </c>
      <c r="S693" s="18">
        <v>5957.35</v>
      </c>
      <c r="T693" t="s">
        <v>11</v>
      </c>
      <c r="U693" t="s">
        <v>11</v>
      </c>
      <c r="V693" t="s">
        <v>23</v>
      </c>
      <c r="W693" s="16">
        <f t="shared" si="31"/>
        <v>37846</v>
      </c>
      <c r="X693">
        <f t="shared" si="32"/>
        <v>19</v>
      </c>
    </row>
    <row r="694" spans="1:24" x14ac:dyDescent="0.3">
      <c r="A694" t="s">
        <v>726</v>
      </c>
      <c r="B694">
        <v>1980</v>
      </c>
      <c r="C694" t="s">
        <v>35</v>
      </c>
      <c r="D694">
        <v>5</v>
      </c>
      <c r="E694">
        <v>0</v>
      </c>
      <c r="F694">
        <v>5966.89</v>
      </c>
      <c r="G694" t="s">
        <v>11</v>
      </c>
      <c r="H694" t="s">
        <v>12</v>
      </c>
      <c r="I694" t="s">
        <v>13</v>
      </c>
      <c r="N694" t="s">
        <v>725</v>
      </c>
      <c r="O694">
        <v>2004</v>
      </c>
      <c r="P694" t="str">
        <f t="shared" si="30"/>
        <v>Jul</v>
      </c>
      <c r="Q694">
        <v>15</v>
      </c>
      <c r="R694">
        <v>0</v>
      </c>
      <c r="S694" s="18">
        <v>5960.91</v>
      </c>
      <c r="T694" t="s">
        <v>11</v>
      </c>
      <c r="U694" t="s">
        <v>16</v>
      </c>
      <c r="V694" t="s">
        <v>535</v>
      </c>
      <c r="W694" s="16">
        <f t="shared" si="31"/>
        <v>38183</v>
      </c>
      <c r="X694">
        <f t="shared" si="32"/>
        <v>18</v>
      </c>
    </row>
    <row r="695" spans="1:24" x14ac:dyDescent="0.3">
      <c r="A695" t="s">
        <v>727</v>
      </c>
      <c r="B695">
        <v>1980</v>
      </c>
      <c r="C695" t="s">
        <v>10</v>
      </c>
      <c r="D695">
        <v>21</v>
      </c>
      <c r="E695">
        <v>0</v>
      </c>
      <c r="F695">
        <v>5969.72</v>
      </c>
      <c r="G695" t="s">
        <v>12</v>
      </c>
      <c r="H695" t="s">
        <v>12</v>
      </c>
      <c r="I695" t="s">
        <v>42</v>
      </c>
      <c r="N695" t="s">
        <v>726</v>
      </c>
      <c r="O695">
        <v>1980</v>
      </c>
      <c r="P695" t="str">
        <f t="shared" si="30"/>
        <v>Aug</v>
      </c>
      <c r="Q695">
        <v>5</v>
      </c>
      <c r="R695">
        <v>0</v>
      </c>
      <c r="S695" s="18">
        <v>5966.89</v>
      </c>
      <c r="T695" t="s">
        <v>11</v>
      </c>
      <c r="U695" t="s">
        <v>12</v>
      </c>
      <c r="V695" t="s">
        <v>13</v>
      </c>
      <c r="W695" s="16">
        <f t="shared" si="31"/>
        <v>29438</v>
      </c>
      <c r="X695">
        <f t="shared" si="32"/>
        <v>42</v>
      </c>
    </row>
    <row r="696" spans="1:24" x14ac:dyDescent="0.3">
      <c r="A696" t="s">
        <v>728</v>
      </c>
      <c r="B696">
        <v>1989</v>
      </c>
      <c r="C696" t="s">
        <v>10</v>
      </c>
      <c r="D696">
        <v>22</v>
      </c>
      <c r="E696">
        <v>3</v>
      </c>
      <c r="F696">
        <v>5972.38</v>
      </c>
      <c r="G696" t="s">
        <v>11</v>
      </c>
      <c r="H696" t="s">
        <v>11</v>
      </c>
      <c r="I696" t="s">
        <v>42</v>
      </c>
      <c r="N696" t="s">
        <v>727</v>
      </c>
      <c r="O696">
        <v>1980</v>
      </c>
      <c r="P696" t="str">
        <f t="shared" si="30"/>
        <v>Jul</v>
      </c>
      <c r="Q696">
        <v>21</v>
      </c>
      <c r="R696">
        <v>0</v>
      </c>
      <c r="S696" s="18">
        <v>5969.72</v>
      </c>
      <c r="T696" t="s">
        <v>12</v>
      </c>
      <c r="U696" t="s">
        <v>12</v>
      </c>
      <c r="V696" t="s">
        <v>42</v>
      </c>
      <c r="W696" s="16">
        <f t="shared" si="31"/>
        <v>29423</v>
      </c>
      <c r="X696">
        <f t="shared" si="32"/>
        <v>42</v>
      </c>
    </row>
    <row r="697" spans="1:24" x14ac:dyDescent="0.3">
      <c r="A697" t="s">
        <v>729</v>
      </c>
      <c r="B697">
        <v>1984</v>
      </c>
      <c r="C697" t="s">
        <v>20</v>
      </c>
      <c r="D697">
        <v>19</v>
      </c>
      <c r="E697">
        <v>1</v>
      </c>
      <c r="F697">
        <v>5974.38</v>
      </c>
      <c r="G697" t="s">
        <v>11</v>
      </c>
      <c r="H697" t="s">
        <v>12</v>
      </c>
      <c r="I697" t="s">
        <v>13</v>
      </c>
      <c r="N697" t="s">
        <v>728</v>
      </c>
      <c r="O697">
        <v>1989</v>
      </c>
      <c r="P697" t="str">
        <f t="shared" si="30"/>
        <v>Jul</v>
      </c>
      <c r="Q697">
        <v>22</v>
      </c>
      <c r="R697">
        <v>3</v>
      </c>
      <c r="S697" s="18">
        <v>5972.38</v>
      </c>
      <c r="T697" t="s">
        <v>11</v>
      </c>
      <c r="U697" t="s">
        <v>11</v>
      </c>
      <c r="V697" t="s">
        <v>42</v>
      </c>
      <c r="W697" s="16">
        <f t="shared" si="31"/>
        <v>32711</v>
      </c>
      <c r="X697">
        <f t="shared" si="32"/>
        <v>33</v>
      </c>
    </row>
    <row r="698" spans="1:24" x14ac:dyDescent="0.3">
      <c r="A698" t="s">
        <v>730</v>
      </c>
      <c r="B698">
        <v>1984</v>
      </c>
      <c r="C698" t="s">
        <v>15</v>
      </c>
      <c r="D698">
        <v>11</v>
      </c>
      <c r="E698">
        <v>1</v>
      </c>
      <c r="F698">
        <v>5976.83</v>
      </c>
      <c r="G698" t="s">
        <v>11</v>
      </c>
      <c r="H698" t="s">
        <v>11</v>
      </c>
      <c r="I698" t="s">
        <v>13</v>
      </c>
      <c r="N698" t="s">
        <v>729</v>
      </c>
      <c r="O698">
        <v>1984</v>
      </c>
      <c r="P698" t="str">
        <f t="shared" si="30"/>
        <v>Sep</v>
      </c>
      <c r="Q698">
        <v>19</v>
      </c>
      <c r="R698">
        <v>1</v>
      </c>
      <c r="S698" s="18">
        <v>5974.38</v>
      </c>
      <c r="T698" t="s">
        <v>11</v>
      </c>
      <c r="U698" t="s">
        <v>12</v>
      </c>
      <c r="V698" t="s">
        <v>13</v>
      </c>
      <c r="W698" s="16">
        <f t="shared" si="31"/>
        <v>30944</v>
      </c>
      <c r="X698">
        <f t="shared" si="32"/>
        <v>38</v>
      </c>
    </row>
    <row r="699" spans="1:24" x14ac:dyDescent="0.3">
      <c r="A699" t="s">
        <v>731</v>
      </c>
      <c r="B699">
        <v>1970</v>
      </c>
      <c r="C699" t="s">
        <v>18</v>
      </c>
      <c r="D699">
        <v>25</v>
      </c>
      <c r="E699">
        <v>0</v>
      </c>
      <c r="F699">
        <v>5979.66</v>
      </c>
      <c r="G699" t="s">
        <v>11</v>
      </c>
      <c r="H699" t="s">
        <v>12</v>
      </c>
      <c r="I699" t="s">
        <v>13</v>
      </c>
      <c r="N699" t="s">
        <v>730</v>
      </c>
      <c r="O699">
        <v>1984</v>
      </c>
      <c r="P699" t="str">
        <f t="shared" si="30"/>
        <v>Nov</v>
      </c>
      <c r="Q699">
        <v>11</v>
      </c>
      <c r="R699">
        <v>1</v>
      </c>
      <c r="S699" s="18">
        <v>5976.83</v>
      </c>
      <c r="T699" t="s">
        <v>11</v>
      </c>
      <c r="U699" t="s">
        <v>11</v>
      </c>
      <c r="V699" t="s">
        <v>13</v>
      </c>
      <c r="W699" s="16">
        <f t="shared" si="31"/>
        <v>30997</v>
      </c>
      <c r="X699">
        <f t="shared" si="32"/>
        <v>38</v>
      </c>
    </row>
    <row r="700" spans="1:24" x14ac:dyDescent="0.3">
      <c r="A700" t="s">
        <v>732</v>
      </c>
      <c r="B700">
        <v>1980</v>
      </c>
      <c r="C700" t="s">
        <v>37</v>
      </c>
      <c r="D700">
        <v>10</v>
      </c>
      <c r="E700">
        <v>0</v>
      </c>
      <c r="F700">
        <v>5979.73</v>
      </c>
      <c r="G700" t="s">
        <v>11</v>
      </c>
      <c r="H700" t="s">
        <v>11</v>
      </c>
      <c r="I700" t="s">
        <v>42</v>
      </c>
      <c r="N700" t="s">
        <v>731</v>
      </c>
      <c r="O700">
        <v>1970</v>
      </c>
      <c r="P700" t="str">
        <f t="shared" si="30"/>
        <v>Jun</v>
      </c>
      <c r="Q700">
        <v>25</v>
      </c>
      <c r="R700">
        <v>0</v>
      </c>
      <c r="S700" s="18">
        <v>5979.66</v>
      </c>
      <c r="T700" t="s">
        <v>11</v>
      </c>
      <c r="U700" t="s">
        <v>12</v>
      </c>
      <c r="V700" t="s">
        <v>13</v>
      </c>
      <c r="W700" s="16">
        <f t="shared" si="31"/>
        <v>25744</v>
      </c>
      <c r="X700">
        <f t="shared" si="32"/>
        <v>52</v>
      </c>
    </row>
    <row r="701" spans="1:24" x14ac:dyDescent="0.3">
      <c r="A701" t="s">
        <v>733</v>
      </c>
      <c r="B701">
        <v>1974</v>
      </c>
      <c r="C701" t="s">
        <v>37</v>
      </c>
      <c r="D701">
        <v>11</v>
      </c>
      <c r="E701">
        <v>0</v>
      </c>
      <c r="F701">
        <v>5979.99</v>
      </c>
      <c r="G701" t="s">
        <v>11</v>
      </c>
      <c r="H701" t="s">
        <v>12</v>
      </c>
      <c r="I701" t="s">
        <v>13</v>
      </c>
      <c r="N701" t="s">
        <v>732</v>
      </c>
      <c r="O701">
        <v>1980</v>
      </c>
      <c r="P701" t="str">
        <f t="shared" si="30"/>
        <v>Oct</v>
      </c>
      <c r="Q701">
        <v>10</v>
      </c>
      <c r="R701">
        <v>0</v>
      </c>
      <c r="S701" s="18">
        <v>5979.73</v>
      </c>
      <c r="T701" t="s">
        <v>11</v>
      </c>
      <c r="U701" t="s">
        <v>11</v>
      </c>
      <c r="V701" t="s">
        <v>42</v>
      </c>
      <c r="W701" s="16">
        <f t="shared" si="31"/>
        <v>29504</v>
      </c>
      <c r="X701">
        <f t="shared" si="32"/>
        <v>42</v>
      </c>
    </row>
    <row r="702" spans="1:24" x14ac:dyDescent="0.3">
      <c r="A702" t="s">
        <v>734</v>
      </c>
      <c r="B702">
        <v>1988</v>
      </c>
      <c r="C702" t="s">
        <v>18</v>
      </c>
      <c r="D702">
        <v>10</v>
      </c>
      <c r="E702">
        <v>2</v>
      </c>
      <c r="F702">
        <v>5989.52</v>
      </c>
      <c r="G702" t="s">
        <v>11</v>
      </c>
      <c r="H702" t="s">
        <v>16</v>
      </c>
      <c r="I702" t="s">
        <v>23</v>
      </c>
      <c r="N702" t="s">
        <v>733</v>
      </c>
      <c r="O702">
        <v>1974</v>
      </c>
      <c r="P702" t="str">
        <f t="shared" si="30"/>
        <v>Oct</v>
      </c>
      <c r="Q702">
        <v>11</v>
      </c>
      <c r="R702">
        <v>0</v>
      </c>
      <c r="S702" s="18">
        <v>5979.99</v>
      </c>
      <c r="T702" t="s">
        <v>11</v>
      </c>
      <c r="U702" t="s">
        <v>12</v>
      </c>
      <c r="V702" t="s">
        <v>13</v>
      </c>
      <c r="W702" s="16">
        <f t="shared" si="31"/>
        <v>27313</v>
      </c>
      <c r="X702">
        <f t="shared" si="32"/>
        <v>48</v>
      </c>
    </row>
    <row r="703" spans="1:24" x14ac:dyDescent="0.3">
      <c r="A703" t="s">
        <v>735</v>
      </c>
      <c r="B703">
        <v>1974</v>
      </c>
      <c r="C703" t="s">
        <v>35</v>
      </c>
      <c r="D703">
        <v>17</v>
      </c>
      <c r="E703">
        <v>0</v>
      </c>
      <c r="F703">
        <v>5990.17</v>
      </c>
      <c r="G703" t="s">
        <v>11</v>
      </c>
      <c r="H703" t="s">
        <v>11</v>
      </c>
      <c r="I703" t="s">
        <v>13</v>
      </c>
      <c r="N703" t="s">
        <v>734</v>
      </c>
      <c r="O703">
        <v>1988</v>
      </c>
      <c r="P703" t="str">
        <f t="shared" si="30"/>
        <v>Jun</v>
      </c>
      <c r="Q703">
        <v>10</v>
      </c>
      <c r="R703">
        <v>2</v>
      </c>
      <c r="S703" s="18">
        <v>5989.52</v>
      </c>
      <c r="T703" t="s">
        <v>11</v>
      </c>
      <c r="U703" t="s">
        <v>16</v>
      </c>
      <c r="V703" t="s">
        <v>23</v>
      </c>
      <c r="W703" s="16">
        <f t="shared" si="31"/>
        <v>32304</v>
      </c>
      <c r="X703">
        <f t="shared" si="32"/>
        <v>34</v>
      </c>
    </row>
    <row r="704" spans="1:24" x14ac:dyDescent="0.3">
      <c r="A704" t="s">
        <v>736</v>
      </c>
      <c r="B704">
        <v>1980</v>
      </c>
      <c r="C704" t="s">
        <v>35</v>
      </c>
      <c r="D704">
        <v>8</v>
      </c>
      <c r="E704">
        <v>2</v>
      </c>
      <c r="F704">
        <v>5993.62</v>
      </c>
      <c r="G704" t="s">
        <v>11</v>
      </c>
      <c r="H704" t="s">
        <v>12</v>
      </c>
      <c r="I704" t="s">
        <v>13</v>
      </c>
      <c r="N704" t="s">
        <v>735</v>
      </c>
      <c r="O704">
        <v>1974</v>
      </c>
      <c r="P704" t="str">
        <f t="shared" si="30"/>
        <v>Aug</v>
      </c>
      <c r="Q704">
        <v>17</v>
      </c>
      <c r="R704">
        <v>0</v>
      </c>
      <c r="S704" s="18">
        <v>5990.17</v>
      </c>
      <c r="T704" t="s">
        <v>11</v>
      </c>
      <c r="U704" t="s">
        <v>11</v>
      </c>
      <c r="V704" t="s">
        <v>13</v>
      </c>
      <c r="W704" s="16">
        <f t="shared" si="31"/>
        <v>27258</v>
      </c>
      <c r="X704">
        <f t="shared" si="32"/>
        <v>48</v>
      </c>
    </row>
    <row r="705" spans="1:24" x14ac:dyDescent="0.3">
      <c r="A705" t="s">
        <v>737</v>
      </c>
      <c r="B705">
        <v>1989</v>
      </c>
      <c r="C705" t="s">
        <v>35</v>
      </c>
      <c r="D705">
        <v>16</v>
      </c>
      <c r="E705">
        <v>4</v>
      </c>
      <c r="F705">
        <v>6059.17</v>
      </c>
      <c r="G705" t="s">
        <v>11</v>
      </c>
      <c r="H705" t="s">
        <v>16</v>
      </c>
      <c r="I705" t="s">
        <v>42</v>
      </c>
      <c r="N705" t="s">
        <v>736</v>
      </c>
      <c r="O705">
        <v>1980</v>
      </c>
      <c r="P705" t="str">
        <f t="shared" si="30"/>
        <v>Aug</v>
      </c>
      <c r="Q705">
        <v>8</v>
      </c>
      <c r="R705">
        <v>2</v>
      </c>
      <c r="S705" s="18">
        <v>5993.62</v>
      </c>
      <c r="T705" t="s">
        <v>11</v>
      </c>
      <c r="U705" t="s">
        <v>12</v>
      </c>
      <c r="V705" t="s">
        <v>13</v>
      </c>
      <c r="W705" s="16">
        <f t="shared" si="31"/>
        <v>29441</v>
      </c>
      <c r="X705">
        <f t="shared" si="32"/>
        <v>42</v>
      </c>
    </row>
    <row r="706" spans="1:24" x14ac:dyDescent="0.3">
      <c r="A706" t="s">
        <v>738</v>
      </c>
      <c r="B706">
        <v>1996</v>
      </c>
      <c r="C706" t="s">
        <v>10</v>
      </c>
      <c r="D706">
        <v>28</v>
      </c>
      <c r="E706">
        <v>0</v>
      </c>
      <c r="F706">
        <v>6061.8</v>
      </c>
      <c r="G706" t="s">
        <v>11</v>
      </c>
      <c r="H706" t="s">
        <v>12</v>
      </c>
      <c r="I706" t="s">
        <v>23</v>
      </c>
      <c r="N706" t="s">
        <v>737</v>
      </c>
      <c r="O706">
        <v>1989</v>
      </c>
      <c r="P706" t="str">
        <f t="shared" si="30"/>
        <v>Aug</v>
      </c>
      <c r="Q706">
        <v>16</v>
      </c>
      <c r="R706">
        <v>4</v>
      </c>
      <c r="S706" s="18">
        <v>6059.17</v>
      </c>
      <c r="T706" t="s">
        <v>11</v>
      </c>
      <c r="U706" t="s">
        <v>16</v>
      </c>
      <c r="V706" t="s">
        <v>42</v>
      </c>
      <c r="W706" s="16">
        <f t="shared" si="31"/>
        <v>32736</v>
      </c>
      <c r="X706">
        <f t="shared" si="32"/>
        <v>33</v>
      </c>
    </row>
    <row r="707" spans="1:24" x14ac:dyDescent="0.3">
      <c r="A707" t="s">
        <v>739</v>
      </c>
      <c r="B707">
        <v>1994</v>
      </c>
      <c r="C707" t="s">
        <v>15</v>
      </c>
      <c r="D707">
        <v>8</v>
      </c>
      <c r="E707">
        <v>0</v>
      </c>
      <c r="F707">
        <v>6064.37</v>
      </c>
      <c r="G707" t="s">
        <v>11</v>
      </c>
      <c r="H707" t="s">
        <v>11</v>
      </c>
      <c r="I707" t="s">
        <v>42</v>
      </c>
      <c r="N707" t="s">
        <v>738</v>
      </c>
      <c r="O707">
        <v>1996</v>
      </c>
      <c r="P707" t="str">
        <f t="shared" ref="P707:P770" si="33">IF(C706="?","Sep",C706)</f>
        <v>Jul</v>
      </c>
      <c r="Q707">
        <v>28</v>
      </c>
      <c r="R707">
        <v>0</v>
      </c>
      <c r="S707" s="18">
        <v>6061.8</v>
      </c>
      <c r="T707" t="s">
        <v>11</v>
      </c>
      <c r="U707" t="s">
        <v>12</v>
      </c>
      <c r="V707" t="s">
        <v>23</v>
      </c>
      <c r="W707" s="16">
        <f t="shared" si="31"/>
        <v>35274</v>
      </c>
      <c r="X707">
        <f t="shared" si="32"/>
        <v>26</v>
      </c>
    </row>
    <row r="708" spans="1:24" x14ac:dyDescent="0.3">
      <c r="A708" t="s">
        <v>740</v>
      </c>
      <c r="B708">
        <v>1984</v>
      </c>
      <c r="C708" t="s">
        <v>20</v>
      </c>
      <c r="D708">
        <v>21</v>
      </c>
      <c r="E708">
        <v>1</v>
      </c>
      <c r="F708">
        <v>6067.13</v>
      </c>
      <c r="G708" t="s">
        <v>12</v>
      </c>
      <c r="H708" t="s">
        <v>16</v>
      </c>
      <c r="I708" t="s">
        <v>168</v>
      </c>
      <c r="N708" t="s">
        <v>739</v>
      </c>
      <c r="O708">
        <v>1994</v>
      </c>
      <c r="P708" t="str">
        <f t="shared" si="33"/>
        <v>Nov</v>
      </c>
      <c r="Q708">
        <v>8</v>
      </c>
      <c r="R708">
        <v>0</v>
      </c>
      <c r="S708" s="18">
        <v>6064.37</v>
      </c>
      <c r="T708" t="s">
        <v>11</v>
      </c>
      <c r="U708" t="s">
        <v>11</v>
      </c>
      <c r="V708" t="s">
        <v>42</v>
      </c>
      <c r="W708" s="16">
        <f t="shared" ref="W708:W771" si="34">DATE(O708,MONTH("1-"&amp;P708),Q708)</f>
        <v>34646</v>
      </c>
      <c r="X708">
        <f t="shared" ref="X708:X771" si="35">DATEDIF(W708,"08-06-2023","y")</f>
        <v>28</v>
      </c>
    </row>
    <row r="709" spans="1:24" x14ac:dyDescent="0.3">
      <c r="A709" t="s">
        <v>741</v>
      </c>
      <c r="B709">
        <v>1979</v>
      </c>
      <c r="C709" t="s">
        <v>35</v>
      </c>
      <c r="D709">
        <v>8</v>
      </c>
      <c r="E709">
        <v>2</v>
      </c>
      <c r="F709">
        <v>6074.37</v>
      </c>
      <c r="G709" t="s">
        <v>11</v>
      </c>
      <c r="H709" t="s">
        <v>11</v>
      </c>
      <c r="I709" t="s">
        <v>23</v>
      </c>
      <c r="N709" t="s">
        <v>740</v>
      </c>
      <c r="O709">
        <v>1984</v>
      </c>
      <c r="P709" t="str">
        <f t="shared" si="33"/>
        <v>Sep</v>
      </c>
      <c r="Q709">
        <v>21</v>
      </c>
      <c r="R709">
        <v>1</v>
      </c>
      <c r="S709" s="18">
        <v>6067.13</v>
      </c>
      <c r="T709" t="s">
        <v>12</v>
      </c>
      <c r="U709" t="s">
        <v>16</v>
      </c>
      <c r="V709" t="s">
        <v>168</v>
      </c>
      <c r="W709" s="16">
        <f t="shared" si="34"/>
        <v>30946</v>
      </c>
      <c r="X709">
        <f t="shared" si="35"/>
        <v>38</v>
      </c>
    </row>
    <row r="710" spans="1:24" x14ac:dyDescent="0.3">
      <c r="A710" t="s">
        <v>742</v>
      </c>
      <c r="B710">
        <v>1984</v>
      </c>
      <c r="C710" t="s">
        <v>37</v>
      </c>
      <c r="D710">
        <v>14</v>
      </c>
      <c r="E710">
        <v>1</v>
      </c>
      <c r="F710">
        <v>6079.67</v>
      </c>
      <c r="G710" t="s">
        <v>16</v>
      </c>
      <c r="H710" t="s">
        <v>16</v>
      </c>
      <c r="I710" t="s">
        <v>276</v>
      </c>
      <c r="N710" t="s">
        <v>741</v>
      </c>
      <c r="O710">
        <v>1979</v>
      </c>
      <c r="P710" t="str">
        <f t="shared" si="33"/>
        <v>Aug</v>
      </c>
      <c r="Q710">
        <v>8</v>
      </c>
      <c r="R710">
        <v>2</v>
      </c>
      <c r="S710" s="18">
        <v>6074.37</v>
      </c>
      <c r="T710" t="s">
        <v>11</v>
      </c>
      <c r="U710" t="s">
        <v>11</v>
      </c>
      <c r="V710" t="s">
        <v>23</v>
      </c>
      <c r="W710" s="16">
        <f t="shared" si="34"/>
        <v>29075</v>
      </c>
      <c r="X710">
        <f t="shared" si="35"/>
        <v>43</v>
      </c>
    </row>
    <row r="711" spans="1:24" x14ac:dyDescent="0.3">
      <c r="A711" t="s">
        <v>743</v>
      </c>
      <c r="B711">
        <v>1984</v>
      </c>
      <c r="C711" t="s">
        <v>10</v>
      </c>
      <c r="D711">
        <v>25</v>
      </c>
      <c r="E711">
        <v>2</v>
      </c>
      <c r="F711">
        <v>6082.41</v>
      </c>
      <c r="G711" t="s">
        <v>16</v>
      </c>
      <c r="H711" t="s">
        <v>11</v>
      </c>
      <c r="I711" t="s">
        <v>42</v>
      </c>
      <c r="N711" t="s">
        <v>742</v>
      </c>
      <c r="O711">
        <v>1984</v>
      </c>
      <c r="P711" t="str">
        <f t="shared" si="33"/>
        <v>Oct</v>
      </c>
      <c r="Q711">
        <v>14</v>
      </c>
      <c r="R711">
        <v>1</v>
      </c>
      <c r="S711" s="18">
        <v>6079.67</v>
      </c>
      <c r="T711" t="s">
        <v>16</v>
      </c>
      <c r="U711" t="s">
        <v>16</v>
      </c>
      <c r="V711" t="s">
        <v>276</v>
      </c>
      <c r="W711" s="16">
        <f t="shared" si="34"/>
        <v>30969</v>
      </c>
      <c r="X711">
        <f t="shared" si="35"/>
        <v>38</v>
      </c>
    </row>
    <row r="712" spans="1:24" x14ac:dyDescent="0.3">
      <c r="A712" t="s">
        <v>744</v>
      </c>
      <c r="B712">
        <v>1970</v>
      </c>
      <c r="C712" t="s">
        <v>18</v>
      </c>
      <c r="D712">
        <v>9</v>
      </c>
      <c r="E712">
        <v>0</v>
      </c>
      <c r="F712">
        <v>6098.38</v>
      </c>
      <c r="G712" t="s">
        <v>11</v>
      </c>
      <c r="H712" t="s">
        <v>11</v>
      </c>
      <c r="I712" t="s">
        <v>13</v>
      </c>
      <c r="N712" t="s">
        <v>743</v>
      </c>
      <c r="O712">
        <v>1984</v>
      </c>
      <c r="P712" t="str">
        <f t="shared" si="33"/>
        <v>Jul</v>
      </c>
      <c r="Q712">
        <v>25</v>
      </c>
      <c r="R712">
        <v>2</v>
      </c>
      <c r="S712" s="18">
        <v>6082.41</v>
      </c>
      <c r="T712" t="s">
        <v>16</v>
      </c>
      <c r="U712" t="s">
        <v>11</v>
      </c>
      <c r="V712" t="s">
        <v>42</v>
      </c>
      <c r="W712" s="16">
        <f t="shared" si="34"/>
        <v>30888</v>
      </c>
      <c r="X712">
        <f t="shared" si="35"/>
        <v>38</v>
      </c>
    </row>
    <row r="713" spans="1:24" x14ac:dyDescent="0.3">
      <c r="A713" t="s">
        <v>745</v>
      </c>
      <c r="B713">
        <v>1995</v>
      </c>
      <c r="C713" t="s">
        <v>20</v>
      </c>
      <c r="D713">
        <v>9</v>
      </c>
      <c r="E713">
        <v>0</v>
      </c>
      <c r="F713">
        <v>6111.95</v>
      </c>
      <c r="G713" t="s">
        <v>11</v>
      </c>
      <c r="H713" t="s">
        <v>12</v>
      </c>
      <c r="I713" t="s">
        <v>535</v>
      </c>
      <c r="N713" t="s">
        <v>744</v>
      </c>
      <c r="O713">
        <v>1970</v>
      </c>
      <c r="P713" t="str">
        <f t="shared" si="33"/>
        <v>Jun</v>
      </c>
      <c r="Q713">
        <v>9</v>
      </c>
      <c r="R713">
        <v>0</v>
      </c>
      <c r="S713" s="18">
        <v>6098.38</v>
      </c>
      <c r="T713" t="s">
        <v>11</v>
      </c>
      <c r="U713" t="s">
        <v>11</v>
      </c>
      <c r="V713" t="s">
        <v>13</v>
      </c>
      <c r="W713" s="16">
        <f t="shared" si="34"/>
        <v>25728</v>
      </c>
      <c r="X713">
        <f t="shared" si="35"/>
        <v>52</v>
      </c>
    </row>
    <row r="714" spans="1:24" x14ac:dyDescent="0.3">
      <c r="A714" t="s">
        <v>746</v>
      </c>
      <c r="B714">
        <v>1985</v>
      </c>
      <c r="C714" t="s">
        <v>10</v>
      </c>
      <c r="D714">
        <v>21</v>
      </c>
      <c r="E714">
        <v>1</v>
      </c>
      <c r="F714">
        <v>6112.35</v>
      </c>
      <c r="G714" t="s">
        <v>11</v>
      </c>
      <c r="H714" t="s">
        <v>16</v>
      </c>
      <c r="I714" t="s">
        <v>23</v>
      </c>
      <c r="N714" t="s">
        <v>745</v>
      </c>
      <c r="O714">
        <v>1995</v>
      </c>
      <c r="P714" t="str">
        <f t="shared" si="33"/>
        <v>Sep</v>
      </c>
      <c r="Q714">
        <v>9</v>
      </c>
      <c r="R714">
        <v>0</v>
      </c>
      <c r="S714" s="18">
        <v>6111.95</v>
      </c>
      <c r="T714" t="s">
        <v>11</v>
      </c>
      <c r="U714" t="s">
        <v>12</v>
      </c>
      <c r="V714" t="s">
        <v>535</v>
      </c>
      <c r="W714" s="16">
        <f t="shared" si="34"/>
        <v>34951</v>
      </c>
      <c r="X714">
        <f t="shared" si="35"/>
        <v>27</v>
      </c>
    </row>
    <row r="715" spans="1:24" x14ac:dyDescent="0.3">
      <c r="A715" t="s">
        <v>747</v>
      </c>
      <c r="B715">
        <v>1991</v>
      </c>
      <c r="C715" t="s">
        <v>10</v>
      </c>
      <c r="D715">
        <v>25</v>
      </c>
      <c r="E715">
        <v>3</v>
      </c>
      <c r="F715">
        <v>6113.23</v>
      </c>
      <c r="G715" t="s">
        <v>11</v>
      </c>
      <c r="H715" t="s">
        <v>11</v>
      </c>
      <c r="I715" t="s">
        <v>247</v>
      </c>
      <c r="N715" t="s">
        <v>746</v>
      </c>
      <c r="O715">
        <v>1985</v>
      </c>
      <c r="P715" t="str">
        <f t="shared" si="33"/>
        <v>Jul</v>
      </c>
      <c r="Q715">
        <v>21</v>
      </c>
      <c r="R715">
        <v>1</v>
      </c>
      <c r="S715" s="18">
        <v>6112.35</v>
      </c>
      <c r="T715" t="s">
        <v>11</v>
      </c>
      <c r="U715" t="s">
        <v>16</v>
      </c>
      <c r="V715" t="s">
        <v>23</v>
      </c>
      <c r="W715" s="16">
        <f t="shared" si="34"/>
        <v>31249</v>
      </c>
      <c r="X715">
        <f t="shared" si="35"/>
        <v>37</v>
      </c>
    </row>
    <row r="716" spans="1:24" x14ac:dyDescent="0.3">
      <c r="A716" t="s">
        <v>748</v>
      </c>
      <c r="B716">
        <v>1983</v>
      </c>
      <c r="C716" t="s">
        <v>35</v>
      </c>
      <c r="D716">
        <v>11</v>
      </c>
      <c r="E716">
        <v>1</v>
      </c>
      <c r="F716">
        <v>6117.49</v>
      </c>
      <c r="G716" t="s">
        <v>11</v>
      </c>
      <c r="H716" t="s">
        <v>12</v>
      </c>
      <c r="I716" t="s">
        <v>23</v>
      </c>
      <c r="N716" t="s">
        <v>747</v>
      </c>
      <c r="O716">
        <v>1991</v>
      </c>
      <c r="P716" t="str">
        <f t="shared" si="33"/>
        <v>Jul</v>
      </c>
      <c r="Q716">
        <v>25</v>
      </c>
      <c r="R716">
        <v>3</v>
      </c>
      <c r="S716" s="18">
        <v>6113.23</v>
      </c>
      <c r="T716" t="s">
        <v>11</v>
      </c>
      <c r="U716" t="s">
        <v>11</v>
      </c>
      <c r="V716" t="s">
        <v>247</v>
      </c>
      <c r="W716" s="16">
        <f t="shared" si="34"/>
        <v>33444</v>
      </c>
      <c r="X716">
        <f t="shared" si="35"/>
        <v>31</v>
      </c>
    </row>
    <row r="717" spans="1:24" x14ac:dyDescent="0.3">
      <c r="A717" t="s">
        <v>749</v>
      </c>
      <c r="B717">
        <v>1983</v>
      </c>
      <c r="C717" t="s">
        <v>15</v>
      </c>
      <c r="D717">
        <v>16</v>
      </c>
      <c r="E717">
        <v>1</v>
      </c>
      <c r="F717">
        <v>6123.57</v>
      </c>
      <c r="G717" t="s">
        <v>12</v>
      </c>
      <c r="H717" t="s">
        <v>11</v>
      </c>
      <c r="I717" t="s">
        <v>23</v>
      </c>
      <c r="N717" t="s">
        <v>748</v>
      </c>
      <c r="O717">
        <v>1983</v>
      </c>
      <c r="P717" t="str">
        <f t="shared" si="33"/>
        <v>Aug</v>
      </c>
      <c r="Q717">
        <v>11</v>
      </c>
      <c r="R717">
        <v>1</v>
      </c>
      <c r="S717" s="18">
        <v>6117.49</v>
      </c>
      <c r="T717" t="s">
        <v>11</v>
      </c>
      <c r="U717" t="s">
        <v>12</v>
      </c>
      <c r="V717" t="s">
        <v>23</v>
      </c>
      <c r="W717" s="16">
        <f t="shared" si="34"/>
        <v>30539</v>
      </c>
      <c r="X717">
        <f t="shared" si="35"/>
        <v>39</v>
      </c>
    </row>
    <row r="718" spans="1:24" x14ac:dyDescent="0.3">
      <c r="A718" t="s">
        <v>750</v>
      </c>
      <c r="B718">
        <v>1990</v>
      </c>
      <c r="C718" t="s">
        <v>35</v>
      </c>
      <c r="D718">
        <v>18</v>
      </c>
      <c r="E718">
        <v>3</v>
      </c>
      <c r="F718">
        <v>6128.8</v>
      </c>
      <c r="G718" t="s">
        <v>11</v>
      </c>
      <c r="H718" t="s">
        <v>12</v>
      </c>
      <c r="I718" t="s">
        <v>23</v>
      </c>
      <c r="N718" t="s">
        <v>749</v>
      </c>
      <c r="O718">
        <v>1983</v>
      </c>
      <c r="P718" t="str">
        <f t="shared" si="33"/>
        <v>Nov</v>
      </c>
      <c r="Q718">
        <v>16</v>
      </c>
      <c r="R718">
        <v>1</v>
      </c>
      <c r="S718" s="18">
        <v>6123.57</v>
      </c>
      <c r="T718" t="s">
        <v>12</v>
      </c>
      <c r="U718" t="s">
        <v>11</v>
      </c>
      <c r="V718" t="s">
        <v>23</v>
      </c>
      <c r="W718" s="16">
        <f t="shared" si="34"/>
        <v>30636</v>
      </c>
      <c r="X718">
        <f t="shared" si="35"/>
        <v>39</v>
      </c>
    </row>
    <row r="719" spans="1:24" x14ac:dyDescent="0.3">
      <c r="A719" t="s">
        <v>751</v>
      </c>
      <c r="B719">
        <v>1969</v>
      </c>
      <c r="C719" t="s">
        <v>15</v>
      </c>
      <c r="D719">
        <v>9</v>
      </c>
      <c r="E719">
        <v>0</v>
      </c>
      <c r="F719">
        <v>6138.5</v>
      </c>
      <c r="G719" t="s">
        <v>11</v>
      </c>
      <c r="H719" t="s">
        <v>11</v>
      </c>
      <c r="I719" t="s">
        <v>42</v>
      </c>
      <c r="N719" t="s">
        <v>750</v>
      </c>
      <c r="O719">
        <v>1990</v>
      </c>
      <c r="P719" t="str">
        <f t="shared" si="33"/>
        <v>Aug</v>
      </c>
      <c r="Q719">
        <v>18</v>
      </c>
      <c r="R719">
        <v>3</v>
      </c>
      <c r="S719" s="18">
        <v>6128.8</v>
      </c>
      <c r="T719" t="s">
        <v>11</v>
      </c>
      <c r="U719" t="s">
        <v>12</v>
      </c>
      <c r="V719" t="s">
        <v>23</v>
      </c>
      <c r="W719" s="16">
        <f t="shared" si="34"/>
        <v>33103</v>
      </c>
      <c r="X719">
        <f t="shared" si="35"/>
        <v>32</v>
      </c>
    </row>
    <row r="720" spans="1:24" x14ac:dyDescent="0.3">
      <c r="A720" t="s">
        <v>752</v>
      </c>
      <c r="B720">
        <v>1978</v>
      </c>
      <c r="C720" t="s">
        <v>20</v>
      </c>
      <c r="D720">
        <v>5</v>
      </c>
      <c r="E720">
        <v>2</v>
      </c>
      <c r="F720">
        <v>6138.58</v>
      </c>
      <c r="G720" t="s">
        <v>11</v>
      </c>
      <c r="H720" t="s">
        <v>16</v>
      </c>
      <c r="I720" t="s">
        <v>13</v>
      </c>
      <c r="N720" t="s">
        <v>751</v>
      </c>
      <c r="O720">
        <v>1969</v>
      </c>
      <c r="P720" t="str">
        <f t="shared" si="33"/>
        <v>Nov</v>
      </c>
      <c r="Q720">
        <v>9</v>
      </c>
      <c r="R720">
        <v>0</v>
      </c>
      <c r="S720" s="18">
        <v>6138.5</v>
      </c>
      <c r="T720" t="s">
        <v>11</v>
      </c>
      <c r="U720" t="s">
        <v>11</v>
      </c>
      <c r="V720" t="s">
        <v>42</v>
      </c>
      <c r="W720" s="16">
        <f t="shared" si="34"/>
        <v>25516</v>
      </c>
      <c r="X720">
        <f t="shared" si="35"/>
        <v>53</v>
      </c>
    </row>
    <row r="721" spans="1:24" x14ac:dyDescent="0.3">
      <c r="A721" t="s">
        <v>753</v>
      </c>
      <c r="B721">
        <v>1976</v>
      </c>
      <c r="C721" t="s">
        <v>30</v>
      </c>
      <c r="D721">
        <v>12</v>
      </c>
      <c r="E721">
        <v>2</v>
      </c>
      <c r="F721">
        <v>6139.14</v>
      </c>
      <c r="G721" t="s">
        <v>11</v>
      </c>
      <c r="H721" t="s">
        <v>12</v>
      </c>
      <c r="I721" t="s">
        <v>13</v>
      </c>
      <c r="N721" t="s">
        <v>752</v>
      </c>
      <c r="O721">
        <v>1978</v>
      </c>
      <c r="P721" t="str">
        <f t="shared" si="33"/>
        <v>Sep</v>
      </c>
      <c r="Q721">
        <v>5</v>
      </c>
      <c r="R721">
        <v>2</v>
      </c>
      <c r="S721" s="18">
        <v>6138.58</v>
      </c>
      <c r="T721" t="s">
        <v>11</v>
      </c>
      <c r="U721" t="s">
        <v>16</v>
      </c>
      <c r="V721" t="s">
        <v>13</v>
      </c>
      <c r="W721" s="16">
        <f t="shared" si="34"/>
        <v>28738</v>
      </c>
      <c r="X721">
        <f t="shared" si="35"/>
        <v>44</v>
      </c>
    </row>
    <row r="722" spans="1:24" x14ac:dyDescent="0.3">
      <c r="A722" t="s">
        <v>754</v>
      </c>
      <c r="B722">
        <v>1970</v>
      </c>
      <c r="C722" t="s">
        <v>37</v>
      </c>
      <c r="D722">
        <v>14</v>
      </c>
      <c r="E722">
        <v>0</v>
      </c>
      <c r="F722">
        <v>6147.12</v>
      </c>
      <c r="G722" t="s">
        <v>11</v>
      </c>
      <c r="H722" t="s">
        <v>12</v>
      </c>
      <c r="I722" t="s">
        <v>23</v>
      </c>
      <c r="N722" t="s">
        <v>753</v>
      </c>
      <c r="O722">
        <v>1976</v>
      </c>
      <c r="P722" t="str">
        <f t="shared" si="33"/>
        <v>Dec</v>
      </c>
      <c r="Q722">
        <v>12</v>
      </c>
      <c r="R722">
        <v>2</v>
      </c>
      <c r="S722" s="18">
        <v>6139.14</v>
      </c>
      <c r="T722" t="s">
        <v>11</v>
      </c>
      <c r="U722" t="s">
        <v>12</v>
      </c>
      <c r="V722" t="s">
        <v>13</v>
      </c>
      <c r="W722" s="16">
        <f t="shared" si="34"/>
        <v>28106</v>
      </c>
      <c r="X722">
        <f t="shared" si="35"/>
        <v>46</v>
      </c>
    </row>
    <row r="723" spans="1:24" x14ac:dyDescent="0.3">
      <c r="A723" t="s">
        <v>755</v>
      </c>
      <c r="B723">
        <v>1973</v>
      </c>
      <c r="C723" t="s">
        <v>15</v>
      </c>
      <c r="D723">
        <v>6</v>
      </c>
      <c r="E723">
        <v>0</v>
      </c>
      <c r="F723">
        <v>6152.05</v>
      </c>
      <c r="G723" t="s">
        <v>11</v>
      </c>
      <c r="H723" t="s">
        <v>12</v>
      </c>
      <c r="I723" t="s">
        <v>13</v>
      </c>
      <c r="N723" t="s">
        <v>754</v>
      </c>
      <c r="O723">
        <v>1970</v>
      </c>
      <c r="P723" t="str">
        <f t="shared" si="33"/>
        <v>Oct</v>
      </c>
      <c r="Q723">
        <v>14</v>
      </c>
      <c r="R723">
        <v>0</v>
      </c>
      <c r="S723" s="18">
        <v>6147.12</v>
      </c>
      <c r="T723" t="s">
        <v>11</v>
      </c>
      <c r="U723" t="s">
        <v>12</v>
      </c>
      <c r="V723" t="s">
        <v>23</v>
      </c>
      <c r="W723" s="16">
        <f t="shared" si="34"/>
        <v>25855</v>
      </c>
      <c r="X723">
        <f t="shared" si="35"/>
        <v>52</v>
      </c>
    </row>
    <row r="724" spans="1:24" x14ac:dyDescent="0.3">
      <c r="A724" t="s">
        <v>756</v>
      </c>
      <c r="B724">
        <v>1985</v>
      </c>
      <c r="C724" t="s">
        <v>37</v>
      </c>
      <c r="D724">
        <v>15</v>
      </c>
      <c r="E724">
        <v>3</v>
      </c>
      <c r="F724">
        <v>6159.57</v>
      </c>
      <c r="G724" t="s">
        <v>11</v>
      </c>
      <c r="H724" t="s">
        <v>16</v>
      </c>
      <c r="I724" t="s">
        <v>23</v>
      </c>
      <c r="N724" t="s">
        <v>755</v>
      </c>
      <c r="O724">
        <v>1973</v>
      </c>
      <c r="P724" t="str">
        <f t="shared" si="33"/>
        <v>Nov</v>
      </c>
      <c r="Q724">
        <v>6</v>
      </c>
      <c r="R724">
        <v>0</v>
      </c>
      <c r="S724" s="18">
        <v>6152.05</v>
      </c>
      <c r="T724" t="s">
        <v>11</v>
      </c>
      <c r="U724" t="s">
        <v>12</v>
      </c>
      <c r="V724" t="s">
        <v>13</v>
      </c>
      <c r="W724" s="16">
        <f t="shared" si="34"/>
        <v>26974</v>
      </c>
      <c r="X724">
        <f t="shared" si="35"/>
        <v>49</v>
      </c>
    </row>
    <row r="725" spans="1:24" x14ac:dyDescent="0.3">
      <c r="A725" t="s">
        <v>757</v>
      </c>
      <c r="B725">
        <v>1984</v>
      </c>
      <c r="C725" t="s">
        <v>37</v>
      </c>
      <c r="D725">
        <v>6</v>
      </c>
      <c r="E725">
        <v>3</v>
      </c>
      <c r="F725">
        <v>6170.96</v>
      </c>
      <c r="G725" t="s">
        <v>11</v>
      </c>
      <c r="H725" t="s">
        <v>16</v>
      </c>
      <c r="I725" t="s">
        <v>13</v>
      </c>
      <c r="N725" t="s">
        <v>756</v>
      </c>
      <c r="O725">
        <v>1985</v>
      </c>
      <c r="P725" t="str">
        <f t="shared" si="33"/>
        <v>Oct</v>
      </c>
      <c r="Q725">
        <v>15</v>
      </c>
      <c r="R725">
        <v>3</v>
      </c>
      <c r="S725" s="18">
        <v>6159.57</v>
      </c>
      <c r="T725" t="s">
        <v>11</v>
      </c>
      <c r="U725" t="s">
        <v>16</v>
      </c>
      <c r="V725" t="s">
        <v>23</v>
      </c>
      <c r="W725" s="16">
        <f t="shared" si="34"/>
        <v>31335</v>
      </c>
      <c r="X725">
        <f t="shared" si="35"/>
        <v>37</v>
      </c>
    </row>
    <row r="726" spans="1:24" x14ac:dyDescent="0.3">
      <c r="A726" t="s">
        <v>758</v>
      </c>
      <c r="B726">
        <v>1985</v>
      </c>
      <c r="C726" t="s">
        <v>35</v>
      </c>
      <c r="D726">
        <v>9</v>
      </c>
      <c r="E726">
        <v>3</v>
      </c>
      <c r="F726">
        <v>6183.32</v>
      </c>
      <c r="G726" t="s">
        <v>11</v>
      </c>
      <c r="H726" t="s">
        <v>11</v>
      </c>
      <c r="I726" t="s">
        <v>23</v>
      </c>
      <c r="N726" t="s">
        <v>757</v>
      </c>
      <c r="O726">
        <v>1984</v>
      </c>
      <c r="P726" t="str">
        <f t="shared" si="33"/>
        <v>Oct</v>
      </c>
      <c r="Q726">
        <v>6</v>
      </c>
      <c r="R726">
        <v>3</v>
      </c>
      <c r="S726" s="18">
        <v>6170.96</v>
      </c>
      <c r="T726" t="s">
        <v>11</v>
      </c>
      <c r="U726" t="s">
        <v>16</v>
      </c>
      <c r="V726" t="s">
        <v>13</v>
      </c>
      <c r="W726" s="16">
        <f t="shared" si="34"/>
        <v>30961</v>
      </c>
      <c r="X726">
        <f t="shared" si="35"/>
        <v>38</v>
      </c>
    </row>
    <row r="727" spans="1:24" x14ac:dyDescent="0.3">
      <c r="A727" t="s">
        <v>759</v>
      </c>
      <c r="B727">
        <v>1970</v>
      </c>
      <c r="C727" t="s">
        <v>37</v>
      </c>
      <c r="D727">
        <v>5</v>
      </c>
      <c r="E727">
        <v>0</v>
      </c>
      <c r="F727">
        <v>6183.46</v>
      </c>
      <c r="G727" t="s">
        <v>11</v>
      </c>
      <c r="H727" t="s">
        <v>11</v>
      </c>
      <c r="I727" t="s">
        <v>23</v>
      </c>
      <c r="N727" t="s">
        <v>758</v>
      </c>
      <c r="O727">
        <v>1985</v>
      </c>
      <c r="P727" t="str">
        <f t="shared" si="33"/>
        <v>Aug</v>
      </c>
      <c r="Q727">
        <v>9</v>
      </c>
      <c r="R727">
        <v>3</v>
      </c>
      <c r="S727" s="18">
        <v>6183.32</v>
      </c>
      <c r="T727" t="s">
        <v>11</v>
      </c>
      <c r="U727" t="s">
        <v>11</v>
      </c>
      <c r="V727" t="s">
        <v>23</v>
      </c>
      <c r="W727" s="16">
        <f t="shared" si="34"/>
        <v>31268</v>
      </c>
      <c r="X727">
        <f t="shared" si="35"/>
        <v>37</v>
      </c>
    </row>
    <row r="728" spans="1:24" x14ac:dyDescent="0.3">
      <c r="A728" t="s">
        <v>760</v>
      </c>
      <c r="B728">
        <v>1988</v>
      </c>
      <c r="C728" t="s">
        <v>15</v>
      </c>
      <c r="D728">
        <v>1</v>
      </c>
      <c r="E728">
        <v>3</v>
      </c>
      <c r="F728">
        <v>6184.3</v>
      </c>
      <c r="G728" t="s">
        <v>11</v>
      </c>
      <c r="H728" t="s">
        <v>12</v>
      </c>
      <c r="I728" t="s">
        <v>13</v>
      </c>
      <c r="N728" t="s">
        <v>759</v>
      </c>
      <c r="O728">
        <v>1970</v>
      </c>
      <c r="P728" t="str">
        <f t="shared" si="33"/>
        <v>Oct</v>
      </c>
      <c r="Q728">
        <v>5</v>
      </c>
      <c r="R728">
        <v>0</v>
      </c>
      <c r="S728" s="18">
        <v>6183.46</v>
      </c>
      <c r="T728" t="s">
        <v>11</v>
      </c>
      <c r="U728" t="s">
        <v>11</v>
      </c>
      <c r="V728" t="s">
        <v>23</v>
      </c>
      <c r="W728" s="16">
        <f t="shared" si="34"/>
        <v>25846</v>
      </c>
      <c r="X728">
        <f t="shared" si="35"/>
        <v>52</v>
      </c>
    </row>
    <row r="729" spans="1:24" x14ac:dyDescent="0.3">
      <c r="A729" t="s">
        <v>761</v>
      </c>
      <c r="B729">
        <v>1981</v>
      </c>
      <c r="C729" t="s">
        <v>15</v>
      </c>
      <c r="D729">
        <v>22</v>
      </c>
      <c r="E729">
        <v>0</v>
      </c>
      <c r="F729">
        <v>6185.32</v>
      </c>
      <c r="G729" t="s">
        <v>11</v>
      </c>
      <c r="H729" t="s">
        <v>16</v>
      </c>
      <c r="I729" t="s">
        <v>13</v>
      </c>
      <c r="N729" t="s">
        <v>760</v>
      </c>
      <c r="O729">
        <v>1988</v>
      </c>
      <c r="P729" t="str">
        <f t="shared" si="33"/>
        <v>Nov</v>
      </c>
      <c r="Q729">
        <v>1</v>
      </c>
      <c r="R729">
        <v>3</v>
      </c>
      <c r="S729" s="18">
        <v>6184.3</v>
      </c>
      <c r="T729" t="s">
        <v>11</v>
      </c>
      <c r="U729" t="s">
        <v>12</v>
      </c>
      <c r="V729" t="s">
        <v>13</v>
      </c>
      <c r="W729" s="16">
        <f t="shared" si="34"/>
        <v>32448</v>
      </c>
      <c r="X729">
        <f t="shared" si="35"/>
        <v>34</v>
      </c>
    </row>
    <row r="730" spans="1:24" x14ac:dyDescent="0.3">
      <c r="A730" t="s">
        <v>762</v>
      </c>
      <c r="B730">
        <v>1981</v>
      </c>
      <c r="C730" t="s">
        <v>37</v>
      </c>
      <c r="D730">
        <v>1</v>
      </c>
      <c r="E730">
        <v>0</v>
      </c>
      <c r="F730">
        <v>6186.13</v>
      </c>
      <c r="G730" t="s">
        <v>11</v>
      </c>
      <c r="H730" t="s">
        <v>12</v>
      </c>
      <c r="I730" t="s">
        <v>42</v>
      </c>
      <c r="N730" t="s">
        <v>761</v>
      </c>
      <c r="O730">
        <v>1981</v>
      </c>
      <c r="P730" t="str">
        <f t="shared" si="33"/>
        <v>Nov</v>
      </c>
      <c r="Q730">
        <v>22</v>
      </c>
      <c r="R730">
        <v>0</v>
      </c>
      <c r="S730" s="18">
        <v>6185.32</v>
      </c>
      <c r="T730" t="s">
        <v>11</v>
      </c>
      <c r="U730" t="s">
        <v>16</v>
      </c>
      <c r="V730" t="s">
        <v>13</v>
      </c>
      <c r="W730" s="16">
        <f t="shared" si="34"/>
        <v>29912</v>
      </c>
      <c r="X730">
        <f t="shared" si="35"/>
        <v>41</v>
      </c>
    </row>
    <row r="731" spans="1:24" x14ac:dyDescent="0.3">
      <c r="A731" t="s">
        <v>763</v>
      </c>
      <c r="B731">
        <v>1988</v>
      </c>
      <c r="C731" t="s">
        <v>37</v>
      </c>
      <c r="D731">
        <v>23</v>
      </c>
      <c r="E731">
        <v>3</v>
      </c>
      <c r="F731">
        <v>6196.45</v>
      </c>
      <c r="G731" t="s">
        <v>11</v>
      </c>
      <c r="H731" t="s">
        <v>16</v>
      </c>
      <c r="I731" t="s">
        <v>42</v>
      </c>
      <c r="N731" t="s">
        <v>762</v>
      </c>
      <c r="O731">
        <v>1981</v>
      </c>
      <c r="P731" t="str">
        <f t="shared" si="33"/>
        <v>Oct</v>
      </c>
      <c r="Q731">
        <v>1</v>
      </c>
      <c r="R731">
        <v>0</v>
      </c>
      <c r="S731" s="18">
        <v>6186.13</v>
      </c>
      <c r="T731" t="s">
        <v>11</v>
      </c>
      <c r="U731" t="s">
        <v>12</v>
      </c>
      <c r="V731" t="s">
        <v>42</v>
      </c>
      <c r="W731" s="16">
        <f t="shared" si="34"/>
        <v>29860</v>
      </c>
      <c r="X731">
        <f t="shared" si="35"/>
        <v>41</v>
      </c>
    </row>
    <row r="732" spans="1:24" x14ac:dyDescent="0.3">
      <c r="A732" t="s">
        <v>764</v>
      </c>
      <c r="B732">
        <v>1985</v>
      </c>
      <c r="C732" t="s">
        <v>10</v>
      </c>
      <c r="D732">
        <v>22</v>
      </c>
      <c r="E732">
        <v>2</v>
      </c>
      <c r="F732">
        <v>6198.75</v>
      </c>
      <c r="G732" t="s">
        <v>11</v>
      </c>
      <c r="H732" t="s">
        <v>16</v>
      </c>
      <c r="I732" t="s">
        <v>23</v>
      </c>
      <c r="N732" t="s">
        <v>763</v>
      </c>
      <c r="O732">
        <v>1988</v>
      </c>
      <c r="P732" t="str">
        <f t="shared" si="33"/>
        <v>Oct</v>
      </c>
      <c r="Q732">
        <v>23</v>
      </c>
      <c r="R732">
        <v>3</v>
      </c>
      <c r="S732" s="18">
        <v>6196.45</v>
      </c>
      <c r="T732" t="s">
        <v>11</v>
      </c>
      <c r="U732" t="s">
        <v>16</v>
      </c>
      <c r="V732" t="s">
        <v>42</v>
      </c>
      <c r="W732" s="16">
        <f t="shared" si="34"/>
        <v>32439</v>
      </c>
      <c r="X732">
        <f t="shared" si="35"/>
        <v>34</v>
      </c>
    </row>
    <row r="733" spans="1:24" x14ac:dyDescent="0.3">
      <c r="A733" t="s">
        <v>31</v>
      </c>
      <c r="B733">
        <v>1985</v>
      </c>
      <c r="C733" t="s">
        <v>30</v>
      </c>
      <c r="D733">
        <v>20</v>
      </c>
      <c r="E733">
        <v>2</v>
      </c>
      <c r="F733">
        <v>6203.9</v>
      </c>
      <c r="G733" t="s">
        <v>16</v>
      </c>
      <c r="H733" t="s">
        <v>11</v>
      </c>
      <c r="I733" t="s">
        <v>23</v>
      </c>
      <c r="N733" t="s">
        <v>764</v>
      </c>
      <c r="O733">
        <v>1985</v>
      </c>
      <c r="P733" t="str">
        <f t="shared" si="33"/>
        <v>Jul</v>
      </c>
      <c r="Q733">
        <v>22</v>
      </c>
      <c r="R733">
        <v>2</v>
      </c>
      <c r="S733" s="18">
        <v>6198.75</v>
      </c>
      <c r="T733" t="s">
        <v>11</v>
      </c>
      <c r="U733" t="s">
        <v>16</v>
      </c>
      <c r="V733" t="s">
        <v>23</v>
      </c>
      <c r="W733" s="16">
        <f t="shared" si="34"/>
        <v>31250</v>
      </c>
      <c r="X733">
        <f t="shared" si="35"/>
        <v>37</v>
      </c>
    </row>
    <row r="734" spans="1:24" x14ac:dyDescent="0.3">
      <c r="A734" t="s">
        <v>765</v>
      </c>
      <c r="B734">
        <v>1985</v>
      </c>
      <c r="C734" t="s">
        <v>20</v>
      </c>
      <c r="D734">
        <v>22</v>
      </c>
      <c r="E734">
        <v>2</v>
      </c>
      <c r="F734">
        <v>6203.9</v>
      </c>
      <c r="G734" t="s">
        <v>11</v>
      </c>
      <c r="H734" t="s">
        <v>11</v>
      </c>
      <c r="I734" t="s">
        <v>23</v>
      </c>
      <c r="N734" t="s">
        <v>31</v>
      </c>
      <c r="O734">
        <v>1985</v>
      </c>
      <c r="P734" t="str">
        <f t="shared" si="33"/>
        <v>Dec</v>
      </c>
      <c r="Q734">
        <v>20</v>
      </c>
      <c r="R734">
        <v>2</v>
      </c>
      <c r="S734" s="18">
        <v>6203.9</v>
      </c>
      <c r="T734" t="s">
        <v>16</v>
      </c>
      <c r="U734" t="s">
        <v>11</v>
      </c>
      <c r="V734" t="s">
        <v>23</v>
      </c>
      <c r="W734" s="16">
        <f t="shared" si="34"/>
        <v>31401</v>
      </c>
      <c r="X734">
        <f t="shared" si="35"/>
        <v>37</v>
      </c>
    </row>
    <row r="735" spans="1:24" x14ac:dyDescent="0.3">
      <c r="A735" t="s">
        <v>766</v>
      </c>
      <c r="B735">
        <v>1999</v>
      </c>
      <c r="C735" t="s">
        <v>20</v>
      </c>
      <c r="D735">
        <v>10</v>
      </c>
      <c r="E735">
        <v>0</v>
      </c>
      <c r="F735">
        <v>6207.26</v>
      </c>
      <c r="G735" t="s">
        <v>11</v>
      </c>
      <c r="H735" t="s">
        <v>11</v>
      </c>
      <c r="I735" t="s">
        <v>535</v>
      </c>
      <c r="N735" t="s">
        <v>765</v>
      </c>
      <c r="O735">
        <v>1985</v>
      </c>
      <c r="P735" t="str">
        <f t="shared" si="33"/>
        <v>Sep</v>
      </c>
      <c r="Q735">
        <v>22</v>
      </c>
      <c r="R735">
        <v>2</v>
      </c>
      <c r="S735" s="18">
        <v>6203.9</v>
      </c>
      <c r="T735" t="s">
        <v>11</v>
      </c>
      <c r="U735" t="s">
        <v>11</v>
      </c>
      <c r="V735" t="s">
        <v>23</v>
      </c>
      <c r="W735" s="16">
        <f t="shared" si="34"/>
        <v>31312</v>
      </c>
      <c r="X735">
        <f t="shared" si="35"/>
        <v>37</v>
      </c>
    </row>
    <row r="736" spans="1:24" x14ac:dyDescent="0.3">
      <c r="A736" t="s">
        <v>767</v>
      </c>
      <c r="B736">
        <v>1992</v>
      </c>
      <c r="C736" t="s">
        <v>35</v>
      </c>
      <c r="D736">
        <v>12</v>
      </c>
      <c r="E736">
        <v>0</v>
      </c>
      <c r="F736">
        <v>6208.5</v>
      </c>
      <c r="G736" t="s">
        <v>11</v>
      </c>
      <c r="H736" t="s">
        <v>16</v>
      </c>
      <c r="I736" t="s">
        <v>300</v>
      </c>
      <c r="N736" t="s">
        <v>766</v>
      </c>
      <c r="O736">
        <v>1999</v>
      </c>
      <c r="P736" t="str">
        <f t="shared" si="33"/>
        <v>Sep</v>
      </c>
      <c r="Q736">
        <v>10</v>
      </c>
      <c r="R736">
        <v>0</v>
      </c>
      <c r="S736" s="18">
        <v>6207.26</v>
      </c>
      <c r="T736" t="s">
        <v>11</v>
      </c>
      <c r="U736" t="s">
        <v>11</v>
      </c>
      <c r="V736" t="s">
        <v>535</v>
      </c>
      <c r="W736" s="16">
        <f t="shared" si="34"/>
        <v>36413</v>
      </c>
      <c r="X736">
        <f t="shared" si="35"/>
        <v>23</v>
      </c>
    </row>
    <row r="737" spans="1:24" x14ac:dyDescent="0.3">
      <c r="A737" t="s">
        <v>768</v>
      </c>
      <c r="B737">
        <v>1972</v>
      </c>
      <c r="C737" t="s">
        <v>18</v>
      </c>
      <c r="D737">
        <v>29</v>
      </c>
      <c r="E737">
        <v>0</v>
      </c>
      <c r="F737">
        <v>6219.93</v>
      </c>
      <c r="G737" t="s">
        <v>11</v>
      </c>
      <c r="H737" t="s">
        <v>11</v>
      </c>
      <c r="I737" t="s">
        <v>13</v>
      </c>
      <c r="N737" t="s">
        <v>767</v>
      </c>
      <c r="O737">
        <v>1992</v>
      </c>
      <c r="P737" t="str">
        <f t="shared" si="33"/>
        <v>Aug</v>
      </c>
      <c r="Q737">
        <v>12</v>
      </c>
      <c r="R737">
        <v>0</v>
      </c>
      <c r="S737" s="18">
        <v>6208.5</v>
      </c>
      <c r="T737" t="s">
        <v>11</v>
      </c>
      <c r="U737" t="s">
        <v>16</v>
      </c>
      <c r="V737" t="s">
        <v>300</v>
      </c>
      <c r="W737" s="16">
        <f t="shared" si="34"/>
        <v>33828</v>
      </c>
      <c r="X737">
        <f t="shared" si="35"/>
        <v>30</v>
      </c>
    </row>
    <row r="738" spans="1:24" x14ac:dyDescent="0.3">
      <c r="A738" t="s">
        <v>769</v>
      </c>
      <c r="B738">
        <v>1978</v>
      </c>
      <c r="C738" t="s">
        <v>20</v>
      </c>
      <c r="D738">
        <v>19</v>
      </c>
      <c r="E738">
        <v>2</v>
      </c>
      <c r="F738">
        <v>6236.95</v>
      </c>
      <c r="G738" t="s">
        <v>11</v>
      </c>
      <c r="H738" t="s">
        <v>11</v>
      </c>
      <c r="I738" t="s">
        <v>13</v>
      </c>
      <c r="N738" t="s">
        <v>768</v>
      </c>
      <c r="O738">
        <v>1972</v>
      </c>
      <c r="P738" t="str">
        <f t="shared" si="33"/>
        <v>Jun</v>
      </c>
      <c r="Q738">
        <v>29</v>
      </c>
      <c r="R738">
        <v>0</v>
      </c>
      <c r="S738" s="18">
        <v>6219.93</v>
      </c>
      <c r="T738" t="s">
        <v>11</v>
      </c>
      <c r="U738" t="s">
        <v>11</v>
      </c>
      <c r="V738" t="s">
        <v>13</v>
      </c>
      <c r="W738" s="16">
        <f t="shared" si="34"/>
        <v>26479</v>
      </c>
      <c r="X738">
        <f t="shared" si="35"/>
        <v>50</v>
      </c>
    </row>
    <row r="739" spans="1:24" x14ac:dyDescent="0.3">
      <c r="A739" t="s">
        <v>770</v>
      </c>
      <c r="B739">
        <v>1983</v>
      </c>
      <c r="C739" t="s">
        <v>35</v>
      </c>
      <c r="D739">
        <v>11</v>
      </c>
      <c r="E739">
        <v>1</v>
      </c>
      <c r="F739">
        <v>6238.3</v>
      </c>
      <c r="G739" t="s">
        <v>11</v>
      </c>
      <c r="H739" t="s">
        <v>16</v>
      </c>
      <c r="I739" t="s">
        <v>42</v>
      </c>
      <c r="N739" t="s">
        <v>769</v>
      </c>
      <c r="O739">
        <v>1978</v>
      </c>
      <c r="P739" t="str">
        <f t="shared" si="33"/>
        <v>Sep</v>
      </c>
      <c r="Q739">
        <v>19</v>
      </c>
      <c r="R739">
        <v>2</v>
      </c>
      <c r="S739" s="18">
        <v>6236.95</v>
      </c>
      <c r="T739" t="s">
        <v>11</v>
      </c>
      <c r="U739" t="s">
        <v>11</v>
      </c>
      <c r="V739" t="s">
        <v>13</v>
      </c>
      <c r="W739" s="16">
        <f t="shared" si="34"/>
        <v>28752</v>
      </c>
      <c r="X739">
        <f t="shared" si="35"/>
        <v>44</v>
      </c>
    </row>
    <row r="740" spans="1:24" x14ac:dyDescent="0.3">
      <c r="A740" t="s">
        <v>771</v>
      </c>
      <c r="B740">
        <v>1979</v>
      </c>
      <c r="C740" t="s">
        <v>37</v>
      </c>
      <c r="D740">
        <v>10</v>
      </c>
      <c r="E740">
        <v>0</v>
      </c>
      <c r="F740">
        <v>6250.44</v>
      </c>
      <c r="G740" t="s">
        <v>11</v>
      </c>
      <c r="H740" t="s">
        <v>16</v>
      </c>
      <c r="I740" t="s">
        <v>42</v>
      </c>
      <c r="N740" t="s">
        <v>770</v>
      </c>
      <c r="O740">
        <v>1983</v>
      </c>
      <c r="P740" t="str">
        <f t="shared" si="33"/>
        <v>Aug</v>
      </c>
      <c r="Q740">
        <v>11</v>
      </c>
      <c r="R740">
        <v>1</v>
      </c>
      <c r="S740" s="18">
        <v>6238.3</v>
      </c>
      <c r="T740" t="s">
        <v>11</v>
      </c>
      <c r="U740" t="s">
        <v>16</v>
      </c>
      <c r="V740" t="s">
        <v>42</v>
      </c>
      <c r="W740" s="16">
        <f t="shared" si="34"/>
        <v>30539</v>
      </c>
      <c r="X740">
        <f t="shared" si="35"/>
        <v>39</v>
      </c>
    </row>
    <row r="741" spans="1:24" x14ac:dyDescent="0.3">
      <c r="A741" t="s">
        <v>772</v>
      </c>
      <c r="B741">
        <v>1972</v>
      </c>
      <c r="C741" t="s">
        <v>15</v>
      </c>
      <c r="D741">
        <v>11</v>
      </c>
      <c r="E741">
        <v>0</v>
      </c>
      <c r="F741">
        <v>6253.85</v>
      </c>
      <c r="G741" t="s">
        <v>11</v>
      </c>
      <c r="H741" t="s">
        <v>11</v>
      </c>
      <c r="I741" t="s">
        <v>13</v>
      </c>
      <c r="N741" t="s">
        <v>771</v>
      </c>
      <c r="O741">
        <v>1979</v>
      </c>
      <c r="P741" t="str">
        <f t="shared" si="33"/>
        <v>Oct</v>
      </c>
      <c r="Q741">
        <v>10</v>
      </c>
      <c r="R741">
        <v>0</v>
      </c>
      <c r="S741" s="18">
        <v>6250.44</v>
      </c>
      <c r="T741" t="s">
        <v>11</v>
      </c>
      <c r="U741" t="s">
        <v>16</v>
      </c>
      <c r="V741" t="s">
        <v>42</v>
      </c>
      <c r="W741" s="16">
        <f t="shared" si="34"/>
        <v>29138</v>
      </c>
      <c r="X741">
        <f t="shared" si="35"/>
        <v>43</v>
      </c>
    </row>
    <row r="742" spans="1:24" x14ac:dyDescent="0.3">
      <c r="A742" t="s">
        <v>773</v>
      </c>
      <c r="B742">
        <v>1972</v>
      </c>
      <c r="C742" t="s">
        <v>20</v>
      </c>
      <c r="D742">
        <v>8</v>
      </c>
      <c r="E742">
        <v>0</v>
      </c>
      <c r="F742">
        <v>6254.13</v>
      </c>
      <c r="G742" t="s">
        <v>11</v>
      </c>
      <c r="H742" t="s">
        <v>11</v>
      </c>
      <c r="I742" t="s">
        <v>23</v>
      </c>
      <c r="N742" t="s">
        <v>772</v>
      </c>
      <c r="O742">
        <v>1972</v>
      </c>
      <c r="P742" t="str">
        <f t="shared" si="33"/>
        <v>Nov</v>
      </c>
      <c r="Q742">
        <v>11</v>
      </c>
      <c r="R742">
        <v>0</v>
      </c>
      <c r="S742" s="18">
        <v>6253.85</v>
      </c>
      <c r="T742" t="s">
        <v>11</v>
      </c>
      <c r="U742" t="s">
        <v>11</v>
      </c>
      <c r="V742" t="s">
        <v>13</v>
      </c>
      <c r="W742" s="16">
        <f t="shared" si="34"/>
        <v>26614</v>
      </c>
      <c r="X742">
        <f t="shared" si="35"/>
        <v>50</v>
      </c>
    </row>
    <row r="743" spans="1:24" x14ac:dyDescent="0.3">
      <c r="A743" t="s">
        <v>774</v>
      </c>
      <c r="B743">
        <v>1970</v>
      </c>
      <c r="C743" t="s">
        <v>37</v>
      </c>
      <c r="D743">
        <v>11</v>
      </c>
      <c r="E743">
        <v>0</v>
      </c>
      <c r="F743">
        <v>6255.38</v>
      </c>
      <c r="G743" t="s">
        <v>11</v>
      </c>
      <c r="H743" t="s">
        <v>11</v>
      </c>
      <c r="I743" t="s">
        <v>13</v>
      </c>
      <c r="N743" t="s">
        <v>773</v>
      </c>
      <c r="O743">
        <v>1972</v>
      </c>
      <c r="P743" t="str">
        <f t="shared" si="33"/>
        <v>Sep</v>
      </c>
      <c r="Q743">
        <v>8</v>
      </c>
      <c r="R743">
        <v>0</v>
      </c>
      <c r="S743" s="18">
        <v>6254.13</v>
      </c>
      <c r="T743" t="s">
        <v>11</v>
      </c>
      <c r="U743" t="s">
        <v>11</v>
      </c>
      <c r="V743" t="s">
        <v>23</v>
      </c>
      <c r="W743" s="16">
        <f t="shared" si="34"/>
        <v>26550</v>
      </c>
      <c r="X743">
        <f t="shared" si="35"/>
        <v>50</v>
      </c>
    </row>
    <row r="744" spans="1:24" x14ac:dyDescent="0.3">
      <c r="A744" t="s">
        <v>775</v>
      </c>
      <c r="B744">
        <v>1995</v>
      </c>
      <c r="C744" t="s">
        <v>37</v>
      </c>
      <c r="D744">
        <v>17</v>
      </c>
      <c r="E744">
        <v>0</v>
      </c>
      <c r="F744">
        <v>6261.2</v>
      </c>
      <c r="G744" t="s">
        <v>11</v>
      </c>
      <c r="H744" t="s">
        <v>16</v>
      </c>
      <c r="I744" t="s">
        <v>535</v>
      </c>
      <c r="N744" t="s">
        <v>774</v>
      </c>
      <c r="O744">
        <v>1970</v>
      </c>
      <c r="P744" t="str">
        <f t="shared" si="33"/>
        <v>Oct</v>
      </c>
      <c r="Q744">
        <v>11</v>
      </c>
      <c r="R744">
        <v>0</v>
      </c>
      <c r="S744" s="18">
        <v>6255.38</v>
      </c>
      <c r="T744" t="s">
        <v>11</v>
      </c>
      <c r="U744" t="s">
        <v>11</v>
      </c>
      <c r="V744" t="s">
        <v>13</v>
      </c>
      <c r="W744" s="16">
        <f t="shared" si="34"/>
        <v>25852</v>
      </c>
      <c r="X744">
        <f t="shared" si="35"/>
        <v>52</v>
      </c>
    </row>
    <row r="745" spans="1:24" x14ac:dyDescent="0.3">
      <c r="A745" t="s">
        <v>776</v>
      </c>
      <c r="B745">
        <v>1984</v>
      </c>
      <c r="C745" t="s">
        <v>20</v>
      </c>
      <c r="D745">
        <v>25</v>
      </c>
      <c r="E745">
        <v>3</v>
      </c>
      <c r="F745">
        <v>6269.33</v>
      </c>
      <c r="G745" t="s">
        <v>11</v>
      </c>
      <c r="H745" t="s">
        <v>16</v>
      </c>
      <c r="I745" t="s">
        <v>13</v>
      </c>
      <c r="N745" t="s">
        <v>775</v>
      </c>
      <c r="O745">
        <v>1995</v>
      </c>
      <c r="P745" t="str">
        <f t="shared" si="33"/>
        <v>Oct</v>
      </c>
      <c r="Q745">
        <v>17</v>
      </c>
      <c r="R745">
        <v>0</v>
      </c>
      <c r="S745" s="18">
        <v>6261.2</v>
      </c>
      <c r="T745" t="s">
        <v>11</v>
      </c>
      <c r="U745" t="s">
        <v>16</v>
      </c>
      <c r="V745" t="s">
        <v>535</v>
      </c>
      <c r="W745" s="16">
        <f t="shared" si="34"/>
        <v>34989</v>
      </c>
      <c r="X745">
        <f t="shared" si="35"/>
        <v>27</v>
      </c>
    </row>
    <row r="746" spans="1:24" x14ac:dyDescent="0.3">
      <c r="A746" t="s">
        <v>777</v>
      </c>
      <c r="B746">
        <v>1981</v>
      </c>
      <c r="C746" t="s">
        <v>18</v>
      </c>
      <c r="D746">
        <v>30</v>
      </c>
      <c r="E746">
        <v>1</v>
      </c>
      <c r="F746">
        <v>6272.48</v>
      </c>
      <c r="G746" t="s">
        <v>16</v>
      </c>
      <c r="H746" t="s">
        <v>12</v>
      </c>
      <c r="I746" t="s">
        <v>13</v>
      </c>
      <c r="N746" t="s">
        <v>776</v>
      </c>
      <c r="O746">
        <v>1984</v>
      </c>
      <c r="P746" t="str">
        <f t="shared" si="33"/>
        <v>Sep</v>
      </c>
      <c r="Q746">
        <v>25</v>
      </c>
      <c r="R746">
        <v>3</v>
      </c>
      <c r="S746" s="18">
        <v>6269.33</v>
      </c>
      <c r="T746" t="s">
        <v>11</v>
      </c>
      <c r="U746" t="s">
        <v>16</v>
      </c>
      <c r="V746" t="s">
        <v>13</v>
      </c>
      <c r="W746" s="16">
        <f t="shared" si="34"/>
        <v>30950</v>
      </c>
      <c r="X746">
        <f t="shared" si="35"/>
        <v>38</v>
      </c>
    </row>
    <row r="747" spans="1:24" x14ac:dyDescent="0.3">
      <c r="A747" t="s">
        <v>778</v>
      </c>
      <c r="B747">
        <v>1993</v>
      </c>
      <c r="C747" t="s">
        <v>37</v>
      </c>
      <c r="D747">
        <v>16</v>
      </c>
      <c r="E747">
        <v>0</v>
      </c>
      <c r="F747">
        <v>6276.3</v>
      </c>
      <c r="G747" t="s">
        <v>11</v>
      </c>
      <c r="H747" t="s">
        <v>16</v>
      </c>
      <c r="I747" t="s">
        <v>200</v>
      </c>
      <c r="N747" t="s">
        <v>777</v>
      </c>
      <c r="O747">
        <v>1981</v>
      </c>
      <c r="P747" t="str">
        <f t="shared" si="33"/>
        <v>Jun</v>
      </c>
      <c r="Q747">
        <v>30</v>
      </c>
      <c r="R747">
        <v>1</v>
      </c>
      <c r="S747" s="18">
        <v>6272.48</v>
      </c>
      <c r="T747" t="s">
        <v>16</v>
      </c>
      <c r="U747" t="s">
        <v>12</v>
      </c>
      <c r="V747" t="s">
        <v>13</v>
      </c>
      <c r="W747" s="16">
        <f t="shared" si="34"/>
        <v>29767</v>
      </c>
      <c r="X747">
        <f t="shared" si="35"/>
        <v>41</v>
      </c>
    </row>
    <row r="748" spans="1:24" x14ac:dyDescent="0.3">
      <c r="A748" t="s">
        <v>779</v>
      </c>
      <c r="B748">
        <v>1981</v>
      </c>
      <c r="C748" t="s">
        <v>15</v>
      </c>
      <c r="D748">
        <v>24</v>
      </c>
      <c r="E748">
        <v>1</v>
      </c>
      <c r="F748">
        <v>6282.24</v>
      </c>
      <c r="G748" t="s">
        <v>11</v>
      </c>
      <c r="H748" t="s">
        <v>16</v>
      </c>
      <c r="I748" t="s">
        <v>42</v>
      </c>
      <c r="N748" t="s">
        <v>778</v>
      </c>
      <c r="O748">
        <v>1993</v>
      </c>
      <c r="P748" t="str">
        <f t="shared" si="33"/>
        <v>Oct</v>
      </c>
      <c r="Q748">
        <v>16</v>
      </c>
      <c r="R748">
        <v>0</v>
      </c>
      <c r="S748" s="18">
        <v>6276.3</v>
      </c>
      <c r="T748" t="s">
        <v>11</v>
      </c>
      <c r="U748" t="s">
        <v>16</v>
      </c>
      <c r="V748" t="s">
        <v>200</v>
      </c>
      <c r="W748" s="16">
        <f t="shared" si="34"/>
        <v>34258</v>
      </c>
      <c r="X748">
        <f t="shared" si="35"/>
        <v>29</v>
      </c>
    </row>
    <row r="749" spans="1:24" x14ac:dyDescent="0.3">
      <c r="A749" t="s">
        <v>780</v>
      </c>
      <c r="B749">
        <v>1981</v>
      </c>
      <c r="C749" t="s">
        <v>35</v>
      </c>
      <c r="D749">
        <v>26</v>
      </c>
      <c r="E749">
        <v>1</v>
      </c>
      <c r="F749">
        <v>6289.75</v>
      </c>
      <c r="G749" t="s">
        <v>11</v>
      </c>
      <c r="H749" t="s">
        <v>12</v>
      </c>
      <c r="I749" t="s">
        <v>13</v>
      </c>
      <c r="N749" t="s">
        <v>779</v>
      </c>
      <c r="O749">
        <v>1981</v>
      </c>
      <c r="P749" t="str">
        <f t="shared" si="33"/>
        <v>Nov</v>
      </c>
      <c r="Q749">
        <v>24</v>
      </c>
      <c r="R749">
        <v>1</v>
      </c>
      <c r="S749" s="18">
        <v>6282.24</v>
      </c>
      <c r="T749" t="s">
        <v>11</v>
      </c>
      <c r="U749" t="s">
        <v>16</v>
      </c>
      <c r="V749" t="s">
        <v>42</v>
      </c>
      <c r="W749" s="16">
        <f t="shared" si="34"/>
        <v>29914</v>
      </c>
      <c r="X749">
        <f t="shared" si="35"/>
        <v>41</v>
      </c>
    </row>
    <row r="750" spans="1:24" x14ac:dyDescent="0.3">
      <c r="A750" t="s">
        <v>781</v>
      </c>
      <c r="B750">
        <v>1996</v>
      </c>
      <c r="C750" t="s">
        <v>10</v>
      </c>
      <c r="D750">
        <v>4</v>
      </c>
      <c r="E750">
        <v>0</v>
      </c>
      <c r="F750">
        <v>6293.63</v>
      </c>
      <c r="G750" t="s">
        <v>11</v>
      </c>
      <c r="H750" t="s">
        <v>12</v>
      </c>
      <c r="I750" t="s">
        <v>300</v>
      </c>
      <c r="N750" t="s">
        <v>780</v>
      </c>
      <c r="O750">
        <v>1981</v>
      </c>
      <c r="P750" t="str">
        <f t="shared" si="33"/>
        <v>Aug</v>
      </c>
      <c r="Q750">
        <v>26</v>
      </c>
      <c r="R750">
        <v>1</v>
      </c>
      <c r="S750" s="18">
        <v>6289.75</v>
      </c>
      <c r="T750" t="s">
        <v>11</v>
      </c>
      <c r="U750" t="s">
        <v>12</v>
      </c>
      <c r="V750" t="s">
        <v>13</v>
      </c>
      <c r="W750" s="16">
        <f t="shared" si="34"/>
        <v>29824</v>
      </c>
      <c r="X750">
        <f t="shared" si="35"/>
        <v>41</v>
      </c>
    </row>
    <row r="751" spans="1:24" x14ac:dyDescent="0.3">
      <c r="A751" t="s">
        <v>782</v>
      </c>
      <c r="B751">
        <v>1974</v>
      </c>
      <c r="C751" t="s">
        <v>20</v>
      </c>
      <c r="D751">
        <v>17</v>
      </c>
      <c r="E751">
        <v>0</v>
      </c>
      <c r="F751">
        <v>6302.23</v>
      </c>
      <c r="G751" t="s">
        <v>11</v>
      </c>
      <c r="H751" t="s">
        <v>16</v>
      </c>
      <c r="I751" t="s">
        <v>13</v>
      </c>
      <c r="N751" t="s">
        <v>781</v>
      </c>
      <c r="O751">
        <v>1996</v>
      </c>
      <c r="P751" t="str">
        <f t="shared" si="33"/>
        <v>Jul</v>
      </c>
      <c r="Q751">
        <v>4</v>
      </c>
      <c r="R751">
        <v>0</v>
      </c>
      <c r="S751" s="18">
        <v>6293.63</v>
      </c>
      <c r="T751" t="s">
        <v>11</v>
      </c>
      <c r="U751" t="s">
        <v>12</v>
      </c>
      <c r="V751" t="s">
        <v>300</v>
      </c>
      <c r="W751" s="16">
        <f t="shared" si="34"/>
        <v>35250</v>
      </c>
      <c r="X751">
        <f t="shared" si="35"/>
        <v>26</v>
      </c>
    </row>
    <row r="752" spans="1:24" x14ac:dyDescent="0.3">
      <c r="A752" t="s">
        <v>783</v>
      </c>
      <c r="B752">
        <v>1969</v>
      </c>
      <c r="C752" t="s">
        <v>20</v>
      </c>
      <c r="D752">
        <v>4</v>
      </c>
      <c r="E752">
        <v>0</v>
      </c>
      <c r="F752">
        <v>6305.61</v>
      </c>
      <c r="G752" t="s">
        <v>11</v>
      </c>
      <c r="H752" t="s">
        <v>11</v>
      </c>
      <c r="I752" t="s">
        <v>23</v>
      </c>
      <c r="N752" t="s">
        <v>782</v>
      </c>
      <c r="O752">
        <v>1974</v>
      </c>
      <c r="P752" t="str">
        <f t="shared" si="33"/>
        <v>Sep</v>
      </c>
      <c r="Q752">
        <v>17</v>
      </c>
      <c r="R752">
        <v>0</v>
      </c>
      <c r="S752" s="18">
        <v>6302.23</v>
      </c>
      <c r="T752" t="s">
        <v>11</v>
      </c>
      <c r="U752" t="s">
        <v>16</v>
      </c>
      <c r="V752" t="s">
        <v>13</v>
      </c>
      <c r="W752" s="16">
        <f t="shared" si="34"/>
        <v>27289</v>
      </c>
      <c r="X752">
        <f t="shared" si="35"/>
        <v>48</v>
      </c>
    </row>
    <row r="753" spans="1:24" x14ac:dyDescent="0.3">
      <c r="A753" t="s">
        <v>784</v>
      </c>
      <c r="B753">
        <v>2004</v>
      </c>
      <c r="C753" t="s">
        <v>10</v>
      </c>
      <c r="D753">
        <v>27</v>
      </c>
      <c r="E753">
        <v>0</v>
      </c>
      <c r="F753">
        <v>6311.11</v>
      </c>
      <c r="G753" t="s">
        <v>11</v>
      </c>
      <c r="H753" t="s">
        <v>11</v>
      </c>
      <c r="I753" t="s">
        <v>42</v>
      </c>
      <c r="N753" t="s">
        <v>783</v>
      </c>
      <c r="O753">
        <v>1969</v>
      </c>
      <c r="P753" t="str">
        <f t="shared" si="33"/>
        <v>Sep</v>
      </c>
      <c r="Q753">
        <v>4</v>
      </c>
      <c r="R753">
        <v>0</v>
      </c>
      <c r="S753" s="18">
        <v>6305.61</v>
      </c>
      <c r="T753" t="s">
        <v>11</v>
      </c>
      <c r="U753" t="s">
        <v>11</v>
      </c>
      <c r="V753" t="s">
        <v>23</v>
      </c>
      <c r="W753" s="16">
        <f t="shared" si="34"/>
        <v>25450</v>
      </c>
      <c r="X753">
        <f t="shared" si="35"/>
        <v>53</v>
      </c>
    </row>
    <row r="754" spans="1:24" x14ac:dyDescent="0.3">
      <c r="A754" t="s">
        <v>785</v>
      </c>
      <c r="B754">
        <v>1985</v>
      </c>
      <c r="C754" t="s">
        <v>15</v>
      </c>
      <c r="D754">
        <v>19</v>
      </c>
      <c r="E754">
        <v>2</v>
      </c>
      <c r="F754">
        <v>6311.95</v>
      </c>
      <c r="G754" t="s">
        <v>11</v>
      </c>
      <c r="H754" t="s">
        <v>16</v>
      </c>
      <c r="I754" t="s">
        <v>42</v>
      </c>
      <c r="N754" t="s">
        <v>784</v>
      </c>
      <c r="O754">
        <v>2004</v>
      </c>
      <c r="P754" t="str">
        <f t="shared" si="33"/>
        <v>Jul</v>
      </c>
      <c r="Q754">
        <v>27</v>
      </c>
      <c r="R754">
        <v>0</v>
      </c>
      <c r="S754" s="18">
        <v>6311.11</v>
      </c>
      <c r="T754" t="s">
        <v>11</v>
      </c>
      <c r="U754" t="s">
        <v>11</v>
      </c>
      <c r="V754" t="s">
        <v>42</v>
      </c>
      <c r="W754" s="16">
        <f t="shared" si="34"/>
        <v>38195</v>
      </c>
      <c r="X754">
        <f t="shared" si="35"/>
        <v>18</v>
      </c>
    </row>
    <row r="755" spans="1:24" x14ac:dyDescent="0.3">
      <c r="A755" t="s">
        <v>786</v>
      </c>
      <c r="B755">
        <v>1985</v>
      </c>
      <c r="C755" t="s">
        <v>30</v>
      </c>
      <c r="D755">
        <v>15</v>
      </c>
      <c r="E755">
        <v>2</v>
      </c>
      <c r="F755">
        <v>6313.76</v>
      </c>
      <c r="G755" t="s">
        <v>11</v>
      </c>
      <c r="H755" t="s">
        <v>16</v>
      </c>
      <c r="I755" t="s">
        <v>13</v>
      </c>
      <c r="N755" t="s">
        <v>785</v>
      </c>
      <c r="O755">
        <v>1985</v>
      </c>
      <c r="P755" t="str">
        <f t="shared" si="33"/>
        <v>Nov</v>
      </c>
      <c r="Q755">
        <v>19</v>
      </c>
      <c r="R755">
        <v>2</v>
      </c>
      <c r="S755" s="18">
        <v>6311.95</v>
      </c>
      <c r="T755" t="s">
        <v>11</v>
      </c>
      <c r="U755" t="s">
        <v>16</v>
      </c>
      <c r="V755" t="s">
        <v>42</v>
      </c>
      <c r="W755" s="16">
        <f t="shared" si="34"/>
        <v>31370</v>
      </c>
      <c r="X755">
        <f t="shared" si="35"/>
        <v>37</v>
      </c>
    </row>
    <row r="756" spans="1:24" x14ac:dyDescent="0.3">
      <c r="A756" t="s">
        <v>787</v>
      </c>
      <c r="B756">
        <v>1990</v>
      </c>
      <c r="C756" t="s">
        <v>35</v>
      </c>
      <c r="D756">
        <v>13</v>
      </c>
      <c r="E756">
        <v>3</v>
      </c>
      <c r="F756">
        <v>6334.34</v>
      </c>
      <c r="G756" t="s">
        <v>11</v>
      </c>
      <c r="H756" t="s">
        <v>11</v>
      </c>
      <c r="I756" t="s">
        <v>247</v>
      </c>
      <c r="N756" t="s">
        <v>786</v>
      </c>
      <c r="O756">
        <v>1985</v>
      </c>
      <c r="P756" t="str">
        <f t="shared" si="33"/>
        <v>Dec</v>
      </c>
      <c r="Q756">
        <v>15</v>
      </c>
      <c r="R756">
        <v>2</v>
      </c>
      <c r="S756" s="18">
        <v>6313.76</v>
      </c>
      <c r="T756" t="s">
        <v>11</v>
      </c>
      <c r="U756" t="s">
        <v>16</v>
      </c>
      <c r="V756" t="s">
        <v>13</v>
      </c>
      <c r="W756" s="16">
        <f t="shared" si="34"/>
        <v>31396</v>
      </c>
      <c r="X756">
        <f t="shared" si="35"/>
        <v>37</v>
      </c>
    </row>
    <row r="757" spans="1:24" x14ac:dyDescent="0.3">
      <c r="A757" t="s">
        <v>788</v>
      </c>
      <c r="B757">
        <v>1986</v>
      </c>
      <c r="C757" t="s">
        <v>20</v>
      </c>
      <c r="D757">
        <v>25</v>
      </c>
      <c r="E757">
        <v>3</v>
      </c>
      <c r="F757">
        <v>6335.64</v>
      </c>
      <c r="G757" t="s">
        <v>11</v>
      </c>
      <c r="H757" t="s">
        <v>11</v>
      </c>
      <c r="I757" t="s">
        <v>13</v>
      </c>
      <c r="N757" t="s">
        <v>787</v>
      </c>
      <c r="O757">
        <v>1990</v>
      </c>
      <c r="P757" t="str">
        <f t="shared" si="33"/>
        <v>Aug</v>
      </c>
      <c r="Q757">
        <v>13</v>
      </c>
      <c r="R757">
        <v>3</v>
      </c>
      <c r="S757" s="18">
        <v>6334.34</v>
      </c>
      <c r="T757" t="s">
        <v>11</v>
      </c>
      <c r="U757" t="s">
        <v>11</v>
      </c>
      <c r="V757" t="s">
        <v>247</v>
      </c>
      <c r="W757" s="16">
        <f t="shared" si="34"/>
        <v>33098</v>
      </c>
      <c r="X757">
        <f t="shared" si="35"/>
        <v>32</v>
      </c>
    </row>
    <row r="758" spans="1:24" x14ac:dyDescent="0.3">
      <c r="A758" t="s">
        <v>789</v>
      </c>
      <c r="B758">
        <v>1983</v>
      </c>
      <c r="C758" t="s">
        <v>37</v>
      </c>
      <c r="D758">
        <v>21</v>
      </c>
      <c r="E758">
        <v>2</v>
      </c>
      <c r="F758">
        <v>6338.08</v>
      </c>
      <c r="G758" t="s">
        <v>11</v>
      </c>
      <c r="H758" t="s">
        <v>16</v>
      </c>
      <c r="I758" t="s">
        <v>13</v>
      </c>
      <c r="N758" t="s">
        <v>788</v>
      </c>
      <c r="O758">
        <v>1986</v>
      </c>
      <c r="P758" t="str">
        <f t="shared" si="33"/>
        <v>Sep</v>
      </c>
      <c r="Q758">
        <v>25</v>
      </c>
      <c r="R758">
        <v>3</v>
      </c>
      <c r="S758" s="18">
        <v>6335.64</v>
      </c>
      <c r="T758" t="s">
        <v>11</v>
      </c>
      <c r="U758" t="s">
        <v>11</v>
      </c>
      <c r="V758" t="s">
        <v>13</v>
      </c>
      <c r="W758" s="16">
        <f t="shared" si="34"/>
        <v>31680</v>
      </c>
      <c r="X758">
        <f t="shared" si="35"/>
        <v>36</v>
      </c>
    </row>
    <row r="759" spans="1:24" x14ac:dyDescent="0.3">
      <c r="A759" t="s">
        <v>790</v>
      </c>
      <c r="B759">
        <v>1983</v>
      </c>
      <c r="C759" t="s">
        <v>35</v>
      </c>
      <c r="D759">
        <v>19</v>
      </c>
      <c r="E759">
        <v>2</v>
      </c>
      <c r="F759">
        <v>6356.27</v>
      </c>
      <c r="G759" t="s">
        <v>12</v>
      </c>
      <c r="H759" t="s">
        <v>11</v>
      </c>
      <c r="I759" t="s">
        <v>13</v>
      </c>
      <c r="N759" t="s">
        <v>789</v>
      </c>
      <c r="O759">
        <v>1983</v>
      </c>
      <c r="P759" t="str">
        <f t="shared" si="33"/>
        <v>Oct</v>
      </c>
      <c r="Q759">
        <v>21</v>
      </c>
      <c r="R759">
        <v>2</v>
      </c>
      <c r="S759" s="18">
        <v>6338.08</v>
      </c>
      <c r="T759" t="s">
        <v>11</v>
      </c>
      <c r="U759" t="s">
        <v>16</v>
      </c>
      <c r="V759" t="s">
        <v>13</v>
      </c>
      <c r="W759" s="16">
        <f t="shared" si="34"/>
        <v>30610</v>
      </c>
      <c r="X759">
        <f t="shared" si="35"/>
        <v>39</v>
      </c>
    </row>
    <row r="760" spans="1:24" x14ac:dyDescent="0.3">
      <c r="A760" t="s">
        <v>791</v>
      </c>
      <c r="B760">
        <v>1980</v>
      </c>
      <c r="C760" t="s">
        <v>37</v>
      </c>
      <c r="D760">
        <v>30</v>
      </c>
      <c r="E760">
        <v>0</v>
      </c>
      <c r="F760">
        <v>6358.78</v>
      </c>
      <c r="G760" t="s">
        <v>11</v>
      </c>
      <c r="H760" t="s">
        <v>16</v>
      </c>
      <c r="I760" t="s">
        <v>23</v>
      </c>
      <c r="N760" t="s">
        <v>790</v>
      </c>
      <c r="O760">
        <v>1983</v>
      </c>
      <c r="P760" t="str">
        <f t="shared" si="33"/>
        <v>Aug</v>
      </c>
      <c r="Q760">
        <v>19</v>
      </c>
      <c r="R760">
        <v>2</v>
      </c>
      <c r="S760" s="18">
        <v>6356.27</v>
      </c>
      <c r="T760" t="s">
        <v>12</v>
      </c>
      <c r="U760" t="s">
        <v>11</v>
      </c>
      <c r="V760" t="s">
        <v>13</v>
      </c>
      <c r="W760" s="16">
        <f t="shared" si="34"/>
        <v>30547</v>
      </c>
      <c r="X760">
        <f t="shared" si="35"/>
        <v>39</v>
      </c>
    </row>
    <row r="761" spans="1:24" x14ac:dyDescent="0.3">
      <c r="A761" t="s">
        <v>792</v>
      </c>
      <c r="B761">
        <v>1989</v>
      </c>
      <c r="C761" t="s">
        <v>18</v>
      </c>
      <c r="D761">
        <v>24</v>
      </c>
      <c r="E761">
        <v>3</v>
      </c>
      <c r="F761">
        <v>6360.99</v>
      </c>
      <c r="G761" t="s">
        <v>11</v>
      </c>
      <c r="H761" t="s">
        <v>11</v>
      </c>
      <c r="I761" t="s">
        <v>23</v>
      </c>
      <c r="N761" t="s">
        <v>791</v>
      </c>
      <c r="O761">
        <v>1980</v>
      </c>
      <c r="P761" t="str">
        <f t="shared" si="33"/>
        <v>Oct</v>
      </c>
      <c r="Q761">
        <v>30</v>
      </c>
      <c r="R761">
        <v>0</v>
      </c>
      <c r="S761" s="18">
        <v>6358.78</v>
      </c>
      <c r="T761" t="s">
        <v>11</v>
      </c>
      <c r="U761" t="s">
        <v>16</v>
      </c>
      <c r="V761" t="s">
        <v>23</v>
      </c>
      <c r="W761" s="16">
        <f t="shared" si="34"/>
        <v>29524</v>
      </c>
      <c r="X761">
        <f t="shared" si="35"/>
        <v>42</v>
      </c>
    </row>
    <row r="762" spans="1:24" x14ac:dyDescent="0.3">
      <c r="A762" t="s">
        <v>793</v>
      </c>
      <c r="B762">
        <v>1996</v>
      </c>
      <c r="C762" t="s">
        <v>10</v>
      </c>
      <c r="D762">
        <v>7</v>
      </c>
      <c r="E762">
        <v>0</v>
      </c>
      <c r="F762">
        <v>6361.47</v>
      </c>
      <c r="G762" t="s">
        <v>11</v>
      </c>
      <c r="H762" t="s">
        <v>12</v>
      </c>
      <c r="I762" t="s">
        <v>300</v>
      </c>
      <c r="N762" t="s">
        <v>792</v>
      </c>
      <c r="O762">
        <v>1989</v>
      </c>
      <c r="P762" t="str">
        <f t="shared" si="33"/>
        <v>Jun</v>
      </c>
      <c r="Q762">
        <v>24</v>
      </c>
      <c r="R762">
        <v>3</v>
      </c>
      <c r="S762" s="18">
        <v>6360.99</v>
      </c>
      <c r="T762" t="s">
        <v>11</v>
      </c>
      <c r="U762" t="s">
        <v>11</v>
      </c>
      <c r="V762" t="s">
        <v>23</v>
      </c>
      <c r="W762" s="16">
        <f t="shared" si="34"/>
        <v>32683</v>
      </c>
      <c r="X762">
        <f t="shared" si="35"/>
        <v>33</v>
      </c>
    </row>
    <row r="763" spans="1:24" x14ac:dyDescent="0.3">
      <c r="A763" t="s">
        <v>794</v>
      </c>
      <c r="B763">
        <v>1970</v>
      </c>
      <c r="C763" t="s">
        <v>15</v>
      </c>
      <c r="D763">
        <v>9</v>
      </c>
      <c r="E763">
        <v>0</v>
      </c>
      <c r="F763">
        <v>6367.31</v>
      </c>
      <c r="G763" t="s">
        <v>11</v>
      </c>
      <c r="H763" t="s">
        <v>16</v>
      </c>
      <c r="I763" t="s">
        <v>13</v>
      </c>
      <c r="N763" t="s">
        <v>793</v>
      </c>
      <c r="O763">
        <v>1996</v>
      </c>
      <c r="P763" t="str">
        <f t="shared" si="33"/>
        <v>Jul</v>
      </c>
      <c r="Q763">
        <v>7</v>
      </c>
      <c r="R763">
        <v>0</v>
      </c>
      <c r="S763" s="18">
        <v>6361.47</v>
      </c>
      <c r="T763" t="s">
        <v>11</v>
      </c>
      <c r="U763" t="s">
        <v>12</v>
      </c>
      <c r="V763" t="s">
        <v>300</v>
      </c>
      <c r="W763" s="16">
        <f t="shared" si="34"/>
        <v>35253</v>
      </c>
      <c r="X763">
        <f t="shared" si="35"/>
        <v>26</v>
      </c>
    </row>
    <row r="764" spans="1:24" x14ac:dyDescent="0.3">
      <c r="A764" t="s">
        <v>795</v>
      </c>
      <c r="B764">
        <v>1984</v>
      </c>
      <c r="C764" t="s">
        <v>35</v>
      </c>
      <c r="D764">
        <v>13</v>
      </c>
      <c r="E764">
        <v>1</v>
      </c>
      <c r="F764">
        <v>6373.56</v>
      </c>
      <c r="G764" t="s">
        <v>11</v>
      </c>
      <c r="H764" t="s">
        <v>16</v>
      </c>
      <c r="I764" t="s">
        <v>23</v>
      </c>
      <c r="N764" t="s">
        <v>794</v>
      </c>
      <c r="O764">
        <v>1970</v>
      </c>
      <c r="P764" t="str">
        <f t="shared" si="33"/>
        <v>Nov</v>
      </c>
      <c r="Q764">
        <v>9</v>
      </c>
      <c r="R764">
        <v>0</v>
      </c>
      <c r="S764" s="18">
        <v>6367.31</v>
      </c>
      <c r="T764" t="s">
        <v>11</v>
      </c>
      <c r="U764" t="s">
        <v>16</v>
      </c>
      <c r="V764" t="s">
        <v>13</v>
      </c>
      <c r="W764" s="16">
        <f t="shared" si="34"/>
        <v>25881</v>
      </c>
      <c r="X764">
        <f t="shared" si="35"/>
        <v>52</v>
      </c>
    </row>
    <row r="765" spans="1:24" x14ac:dyDescent="0.3">
      <c r="A765" t="s">
        <v>796</v>
      </c>
      <c r="B765">
        <v>1976</v>
      </c>
      <c r="C765" t="s">
        <v>15</v>
      </c>
      <c r="D765">
        <v>18</v>
      </c>
      <c r="E765">
        <v>2</v>
      </c>
      <c r="F765">
        <v>6374.16</v>
      </c>
      <c r="G765" t="s">
        <v>11</v>
      </c>
      <c r="H765" t="s">
        <v>11</v>
      </c>
      <c r="I765" t="s">
        <v>13</v>
      </c>
      <c r="N765" t="s">
        <v>795</v>
      </c>
      <c r="O765">
        <v>1984</v>
      </c>
      <c r="P765" t="str">
        <f t="shared" si="33"/>
        <v>Aug</v>
      </c>
      <c r="Q765">
        <v>13</v>
      </c>
      <c r="R765">
        <v>1</v>
      </c>
      <c r="S765" s="18">
        <v>6373.56</v>
      </c>
      <c r="T765" t="s">
        <v>11</v>
      </c>
      <c r="U765" t="s">
        <v>16</v>
      </c>
      <c r="V765" t="s">
        <v>23</v>
      </c>
      <c r="W765" s="16">
        <f t="shared" si="34"/>
        <v>30907</v>
      </c>
      <c r="X765">
        <f t="shared" si="35"/>
        <v>38</v>
      </c>
    </row>
    <row r="766" spans="1:24" x14ac:dyDescent="0.3">
      <c r="A766" t="s">
        <v>797</v>
      </c>
      <c r="B766">
        <v>1982</v>
      </c>
      <c r="C766" t="s">
        <v>35</v>
      </c>
      <c r="D766">
        <v>6</v>
      </c>
      <c r="E766">
        <v>1</v>
      </c>
      <c r="F766">
        <v>6389.38</v>
      </c>
      <c r="G766" t="s">
        <v>16</v>
      </c>
      <c r="H766" t="s">
        <v>11</v>
      </c>
      <c r="I766" t="s">
        <v>23</v>
      </c>
      <c r="N766" t="s">
        <v>796</v>
      </c>
      <c r="O766">
        <v>1976</v>
      </c>
      <c r="P766" t="str">
        <f t="shared" si="33"/>
        <v>Nov</v>
      </c>
      <c r="Q766">
        <v>18</v>
      </c>
      <c r="R766">
        <v>2</v>
      </c>
      <c r="S766" s="18">
        <v>6374.16</v>
      </c>
      <c r="T766" t="s">
        <v>11</v>
      </c>
      <c r="U766" t="s">
        <v>11</v>
      </c>
      <c r="V766" t="s">
        <v>13</v>
      </c>
      <c r="W766" s="16">
        <f t="shared" si="34"/>
        <v>28082</v>
      </c>
      <c r="X766">
        <f t="shared" si="35"/>
        <v>46</v>
      </c>
    </row>
    <row r="767" spans="1:24" x14ac:dyDescent="0.3">
      <c r="A767" t="s">
        <v>798</v>
      </c>
      <c r="B767">
        <v>1997</v>
      </c>
      <c r="C767" t="s">
        <v>35</v>
      </c>
      <c r="D767">
        <v>16</v>
      </c>
      <c r="E767">
        <v>0</v>
      </c>
      <c r="F767">
        <v>6389.53</v>
      </c>
      <c r="G767" t="s">
        <v>11</v>
      </c>
      <c r="H767" t="s">
        <v>11</v>
      </c>
      <c r="I767" t="s">
        <v>300</v>
      </c>
      <c r="N767" t="s">
        <v>797</v>
      </c>
      <c r="O767">
        <v>1982</v>
      </c>
      <c r="P767" t="str">
        <f t="shared" si="33"/>
        <v>Aug</v>
      </c>
      <c r="Q767">
        <v>6</v>
      </c>
      <c r="R767">
        <v>1</v>
      </c>
      <c r="S767" s="18">
        <v>6389.38</v>
      </c>
      <c r="T767" t="s">
        <v>16</v>
      </c>
      <c r="U767" t="s">
        <v>11</v>
      </c>
      <c r="V767" t="s">
        <v>23</v>
      </c>
      <c r="W767" s="16">
        <f t="shared" si="34"/>
        <v>30169</v>
      </c>
      <c r="X767">
        <f t="shared" si="35"/>
        <v>40</v>
      </c>
    </row>
    <row r="768" spans="1:24" x14ac:dyDescent="0.3">
      <c r="A768" t="s">
        <v>799</v>
      </c>
      <c r="B768">
        <v>1982</v>
      </c>
      <c r="C768" t="s">
        <v>37</v>
      </c>
      <c r="D768">
        <v>28</v>
      </c>
      <c r="E768">
        <v>1</v>
      </c>
      <c r="F768">
        <v>6393.6</v>
      </c>
      <c r="G768" t="s">
        <v>11</v>
      </c>
      <c r="H768" t="s">
        <v>16</v>
      </c>
      <c r="I768" t="s">
        <v>23</v>
      </c>
      <c r="N768" t="s">
        <v>798</v>
      </c>
      <c r="O768">
        <v>1997</v>
      </c>
      <c r="P768" t="str">
        <f t="shared" si="33"/>
        <v>Aug</v>
      </c>
      <c r="Q768">
        <v>16</v>
      </c>
      <c r="R768">
        <v>0</v>
      </c>
      <c r="S768" s="18">
        <v>6389.53</v>
      </c>
      <c r="T768" t="s">
        <v>11</v>
      </c>
      <c r="U768" t="s">
        <v>11</v>
      </c>
      <c r="V768" t="s">
        <v>300</v>
      </c>
      <c r="W768" s="16">
        <f t="shared" si="34"/>
        <v>35658</v>
      </c>
      <c r="X768">
        <f t="shared" si="35"/>
        <v>25</v>
      </c>
    </row>
    <row r="769" spans="1:24" x14ac:dyDescent="0.3">
      <c r="A769" t="s">
        <v>800</v>
      </c>
      <c r="B769">
        <v>1987</v>
      </c>
      <c r="C769" t="s">
        <v>20</v>
      </c>
      <c r="D769">
        <v>9</v>
      </c>
      <c r="E769">
        <v>2</v>
      </c>
      <c r="F769">
        <v>6402.29</v>
      </c>
      <c r="G769" t="s">
        <v>11</v>
      </c>
      <c r="H769" t="s">
        <v>12</v>
      </c>
      <c r="I769" t="s">
        <v>247</v>
      </c>
      <c r="N769" t="s">
        <v>799</v>
      </c>
      <c r="O769">
        <v>1982</v>
      </c>
      <c r="P769" t="str">
        <f t="shared" si="33"/>
        <v>Oct</v>
      </c>
      <c r="Q769">
        <v>28</v>
      </c>
      <c r="R769">
        <v>1</v>
      </c>
      <c r="S769" s="18">
        <v>6393.6</v>
      </c>
      <c r="T769" t="s">
        <v>11</v>
      </c>
      <c r="U769" t="s">
        <v>16</v>
      </c>
      <c r="V769" t="s">
        <v>23</v>
      </c>
      <c r="W769" s="16">
        <f t="shared" si="34"/>
        <v>30252</v>
      </c>
      <c r="X769">
        <f t="shared" si="35"/>
        <v>40</v>
      </c>
    </row>
    <row r="770" spans="1:24" x14ac:dyDescent="0.3">
      <c r="A770" t="s">
        <v>801</v>
      </c>
      <c r="B770">
        <v>1985</v>
      </c>
      <c r="C770" t="s">
        <v>30</v>
      </c>
      <c r="D770">
        <v>10</v>
      </c>
      <c r="E770">
        <v>2</v>
      </c>
      <c r="F770">
        <v>6406.41</v>
      </c>
      <c r="G770" t="s">
        <v>16</v>
      </c>
      <c r="H770" t="s">
        <v>12</v>
      </c>
      <c r="I770" t="s">
        <v>276</v>
      </c>
      <c r="N770" t="s">
        <v>800</v>
      </c>
      <c r="O770">
        <v>1987</v>
      </c>
      <c r="P770" t="str">
        <f t="shared" si="33"/>
        <v>Sep</v>
      </c>
      <c r="Q770">
        <v>9</v>
      </c>
      <c r="R770">
        <v>2</v>
      </c>
      <c r="S770" s="18">
        <v>6402.29</v>
      </c>
      <c r="T770" t="s">
        <v>11</v>
      </c>
      <c r="U770" t="s">
        <v>12</v>
      </c>
      <c r="V770" t="s">
        <v>247</v>
      </c>
      <c r="W770" s="16">
        <f t="shared" si="34"/>
        <v>32029</v>
      </c>
      <c r="X770">
        <f t="shared" si="35"/>
        <v>35</v>
      </c>
    </row>
    <row r="771" spans="1:24" x14ac:dyDescent="0.3">
      <c r="A771" t="s">
        <v>802</v>
      </c>
      <c r="B771">
        <v>1970</v>
      </c>
      <c r="C771" t="s">
        <v>35</v>
      </c>
      <c r="D771">
        <v>20</v>
      </c>
      <c r="E771">
        <v>0</v>
      </c>
      <c r="F771">
        <v>6407.05</v>
      </c>
      <c r="G771" t="s">
        <v>11</v>
      </c>
      <c r="H771" t="s">
        <v>16</v>
      </c>
      <c r="I771" t="s">
        <v>13</v>
      </c>
      <c r="N771" t="s">
        <v>801</v>
      </c>
      <c r="O771">
        <v>1985</v>
      </c>
      <c r="P771" t="str">
        <f t="shared" ref="P771:P834" si="36">IF(C770="?","Sep",C770)</f>
        <v>Dec</v>
      </c>
      <c r="Q771">
        <v>10</v>
      </c>
      <c r="R771">
        <v>2</v>
      </c>
      <c r="S771" s="18">
        <v>6406.41</v>
      </c>
      <c r="T771" t="s">
        <v>16</v>
      </c>
      <c r="U771" t="s">
        <v>12</v>
      </c>
      <c r="V771" t="s">
        <v>276</v>
      </c>
      <c r="W771" s="16">
        <f t="shared" si="34"/>
        <v>31391</v>
      </c>
      <c r="X771">
        <f t="shared" si="35"/>
        <v>37</v>
      </c>
    </row>
    <row r="772" spans="1:24" x14ac:dyDescent="0.3">
      <c r="A772" t="s">
        <v>803</v>
      </c>
      <c r="B772">
        <v>1971</v>
      </c>
      <c r="C772" t="s">
        <v>35</v>
      </c>
      <c r="D772">
        <v>22</v>
      </c>
      <c r="E772">
        <v>0</v>
      </c>
      <c r="F772">
        <v>6412.34</v>
      </c>
      <c r="G772" t="s">
        <v>11</v>
      </c>
      <c r="H772" t="s">
        <v>12</v>
      </c>
      <c r="I772" t="s">
        <v>13</v>
      </c>
      <c r="N772" t="s">
        <v>802</v>
      </c>
      <c r="O772">
        <v>1970</v>
      </c>
      <c r="P772" t="str">
        <f t="shared" si="36"/>
        <v>Aug</v>
      </c>
      <c r="Q772">
        <v>20</v>
      </c>
      <c r="R772">
        <v>0</v>
      </c>
      <c r="S772" s="18">
        <v>6407.05</v>
      </c>
      <c r="T772" t="s">
        <v>11</v>
      </c>
      <c r="U772" t="s">
        <v>16</v>
      </c>
      <c r="V772" t="s">
        <v>13</v>
      </c>
      <c r="W772" s="16">
        <f t="shared" ref="W772:W835" si="37">DATE(O772,MONTH("1-"&amp;P772),Q772)</f>
        <v>25800</v>
      </c>
      <c r="X772">
        <f t="shared" ref="X772:X835" si="38">DATEDIF(W772,"08-06-2023","y")</f>
        <v>52</v>
      </c>
    </row>
    <row r="773" spans="1:24" x14ac:dyDescent="0.3">
      <c r="A773" t="s">
        <v>804</v>
      </c>
      <c r="B773">
        <v>1987</v>
      </c>
      <c r="C773" t="s">
        <v>20</v>
      </c>
      <c r="D773">
        <v>4</v>
      </c>
      <c r="E773">
        <v>3</v>
      </c>
      <c r="F773">
        <v>6414.18</v>
      </c>
      <c r="G773" t="s">
        <v>11</v>
      </c>
      <c r="H773" t="s">
        <v>11</v>
      </c>
      <c r="I773" t="s">
        <v>42</v>
      </c>
      <c r="N773" t="s">
        <v>803</v>
      </c>
      <c r="O773">
        <v>1971</v>
      </c>
      <c r="P773" t="str">
        <f t="shared" si="36"/>
        <v>Aug</v>
      </c>
      <c r="Q773">
        <v>22</v>
      </c>
      <c r="R773">
        <v>0</v>
      </c>
      <c r="S773" s="18">
        <v>6412.34</v>
      </c>
      <c r="T773" t="s">
        <v>11</v>
      </c>
      <c r="U773" t="s">
        <v>12</v>
      </c>
      <c r="V773" t="s">
        <v>13</v>
      </c>
      <c r="W773" s="16">
        <f t="shared" si="37"/>
        <v>26167</v>
      </c>
      <c r="X773">
        <f t="shared" si="38"/>
        <v>51</v>
      </c>
    </row>
    <row r="774" spans="1:24" x14ac:dyDescent="0.3">
      <c r="A774" t="s">
        <v>805</v>
      </c>
      <c r="B774">
        <v>1976</v>
      </c>
      <c r="C774" t="s">
        <v>30</v>
      </c>
      <c r="D774">
        <v>30</v>
      </c>
      <c r="E774">
        <v>2</v>
      </c>
      <c r="F774">
        <v>6417.28</v>
      </c>
      <c r="G774" t="s">
        <v>11</v>
      </c>
      <c r="H774" t="s">
        <v>12</v>
      </c>
      <c r="I774" t="s">
        <v>13</v>
      </c>
      <c r="N774" t="s">
        <v>804</v>
      </c>
      <c r="O774">
        <v>1987</v>
      </c>
      <c r="P774" t="str">
        <f t="shared" si="36"/>
        <v>Sep</v>
      </c>
      <c r="Q774">
        <v>4</v>
      </c>
      <c r="R774">
        <v>3</v>
      </c>
      <c r="S774" s="18">
        <v>6414.18</v>
      </c>
      <c r="T774" t="s">
        <v>11</v>
      </c>
      <c r="U774" t="s">
        <v>11</v>
      </c>
      <c r="V774" t="s">
        <v>42</v>
      </c>
      <c r="W774" s="16">
        <f t="shared" si="37"/>
        <v>32024</v>
      </c>
      <c r="X774">
        <f t="shared" si="38"/>
        <v>35</v>
      </c>
    </row>
    <row r="775" spans="1:24" x14ac:dyDescent="0.3">
      <c r="A775" t="s">
        <v>806</v>
      </c>
      <c r="B775">
        <v>1975</v>
      </c>
      <c r="C775" t="s">
        <v>35</v>
      </c>
      <c r="D775">
        <v>5</v>
      </c>
      <c r="E775">
        <v>1</v>
      </c>
      <c r="F775">
        <v>6423.48</v>
      </c>
      <c r="G775" t="s">
        <v>11</v>
      </c>
      <c r="H775" t="s">
        <v>12</v>
      </c>
      <c r="I775" t="s">
        <v>13</v>
      </c>
      <c r="N775" t="s">
        <v>805</v>
      </c>
      <c r="O775">
        <v>1976</v>
      </c>
      <c r="P775" t="str">
        <f t="shared" si="36"/>
        <v>Dec</v>
      </c>
      <c r="Q775">
        <v>30</v>
      </c>
      <c r="R775">
        <v>2</v>
      </c>
      <c r="S775" s="18">
        <v>6417.28</v>
      </c>
      <c r="T775" t="s">
        <v>11</v>
      </c>
      <c r="U775" t="s">
        <v>12</v>
      </c>
      <c r="V775" t="s">
        <v>13</v>
      </c>
      <c r="W775" s="16">
        <f t="shared" si="37"/>
        <v>28124</v>
      </c>
      <c r="X775">
        <f t="shared" si="38"/>
        <v>46</v>
      </c>
    </row>
    <row r="776" spans="1:24" x14ac:dyDescent="0.3">
      <c r="A776" t="s">
        <v>807</v>
      </c>
      <c r="B776">
        <v>1985</v>
      </c>
      <c r="C776" t="s">
        <v>10</v>
      </c>
      <c r="D776">
        <v>22</v>
      </c>
      <c r="E776">
        <v>3</v>
      </c>
      <c r="F776">
        <v>6435.62</v>
      </c>
      <c r="G776" t="s">
        <v>12</v>
      </c>
      <c r="H776" t="s">
        <v>11</v>
      </c>
      <c r="I776" t="s">
        <v>13</v>
      </c>
      <c r="N776" t="s">
        <v>806</v>
      </c>
      <c r="O776">
        <v>1975</v>
      </c>
      <c r="P776" t="str">
        <f t="shared" si="36"/>
        <v>Aug</v>
      </c>
      <c r="Q776">
        <v>5</v>
      </c>
      <c r="R776">
        <v>1</v>
      </c>
      <c r="S776" s="18">
        <v>6423.48</v>
      </c>
      <c r="T776" t="s">
        <v>11</v>
      </c>
      <c r="U776" t="s">
        <v>12</v>
      </c>
      <c r="V776" t="s">
        <v>13</v>
      </c>
      <c r="W776" s="16">
        <f t="shared" si="37"/>
        <v>27611</v>
      </c>
      <c r="X776">
        <f t="shared" si="38"/>
        <v>47</v>
      </c>
    </row>
    <row r="777" spans="1:24" x14ac:dyDescent="0.3">
      <c r="A777" t="s">
        <v>808</v>
      </c>
      <c r="B777">
        <v>1984</v>
      </c>
      <c r="C777" t="s">
        <v>35</v>
      </c>
      <c r="D777">
        <v>26</v>
      </c>
      <c r="E777">
        <v>2</v>
      </c>
      <c r="F777">
        <v>6455.86</v>
      </c>
      <c r="G777" t="s">
        <v>12</v>
      </c>
      <c r="H777" t="s">
        <v>12</v>
      </c>
      <c r="I777" t="s">
        <v>23</v>
      </c>
      <c r="N777" t="s">
        <v>807</v>
      </c>
      <c r="O777">
        <v>1985</v>
      </c>
      <c r="P777" t="str">
        <f t="shared" si="36"/>
        <v>Jul</v>
      </c>
      <c r="Q777">
        <v>22</v>
      </c>
      <c r="R777">
        <v>3</v>
      </c>
      <c r="S777" s="18">
        <v>6435.62</v>
      </c>
      <c r="T777" t="s">
        <v>12</v>
      </c>
      <c r="U777" t="s">
        <v>11</v>
      </c>
      <c r="V777" t="s">
        <v>13</v>
      </c>
      <c r="W777" s="16">
        <f t="shared" si="37"/>
        <v>31250</v>
      </c>
      <c r="X777">
        <f t="shared" si="38"/>
        <v>37</v>
      </c>
    </row>
    <row r="778" spans="1:24" x14ac:dyDescent="0.3">
      <c r="A778" t="s">
        <v>809</v>
      </c>
      <c r="B778">
        <v>1984</v>
      </c>
      <c r="C778" t="s">
        <v>15</v>
      </c>
      <c r="D778">
        <v>1</v>
      </c>
      <c r="E778">
        <v>2</v>
      </c>
      <c r="F778">
        <v>6457.84</v>
      </c>
      <c r="G778" t="s">
        <v>11</v>
      </c>
      <c r="H778" t="s">
        <v>12</v>
      </c>
      <c r="I778" t="s">
        <v>23</v>
      </c>
      <c r="N778" t="s">
        <v>808</v>
      </c>
      <c r="O778">
        <v>1984</v>
      </c>
      <c r="P778" t="str">
        <f t="shared" si="36"/>
        <v>Aug</v>
      </c>
      <c r="Q778">
        <v>26</v>
      </c>
      <c r="R778">
        <v>2</v>
      </c>
      <c r="S778" s="18">
        <v>6455.86</v>
      </c>
      <c r="T778" t="s">
        <v>12</v>
      </c>
      <c r="U778" t="s">
        <v>12</v>
      </c>
      <c r="V778" t="s">
        <v>23</v>
      </c>
      <c r="W778" s="16">
        <f t="shared" si="37"/>
        <v>30920</v>
      </c>
      <c r="X778">
        <f t="shared" si="38"/>
        <v>38</v>
      </c>
    </row>
    <row r="779" spans="1:24" x14ac:dyDescent="0.3">
      <c r="A779" t="s">
        <v>810</v>
      </c>
      <c r="B779">
        <v>1981</v>
      </c>
      <c r="C779" t="s">
        <v>10</v>
      </c>
      <c r="D779">
        <v>27</v>
      </c>
      <c r="E779">
        <v>1</v>
      </c>
      <c r="F779">
        <v>6473.15</v>
      </c>
      <c r="G779" t="s">
        <v>11</v>
      </c>
      <c r="H779" t="s">
        <v>11</v>
      </c>
      <c r="I779" t="s">
        <v>13</v>
      </c>
      <c r="N779" t="s">
        <v>809</v>
      </c>
      <c r="O779">
        <v>1984</v>
      </c>
      <c r="P779" t="str">
        <f t="shared" si="36"/>
        <v>Nov</v>
      </c>
      <c r="Q779">
        <v>1</v>
      </c>
      <c r="R779">
        <v>2</v>
      </c>
      <c r="S779" s="18">
        <v>6457.84</v>
      </c>
      <c r="T779" t="s">
        <v>11</v>
      </c>
      <c r="U779" t="s">
        <v>12</v>
      </c>
      <c r="V779" t="s">
        <v>23</v>
      </c>
      <c r="W779" s="16">
        <f t="shared" si="37"/>
        <v>30987</v>
      </c>
      <c r="X779">
        <f t="shared" si="38"/>
        <v>38</v>
      </c>
    </row>
    <row r="780" spans="1:24" x14ac:dyDescent="0.3">
      <c r="A780" t="s">
        <v>811</v>
      </c>
      <c r="B780">
        <v>1980</v>
      </c>
      <c r="C780" t="s">
        <v>18</v>
      </c>
      <c r="D780">
        <v>8</v>
      </c>
      <c r="E780">
        <v>0</v>
      </c>
      <c r="F780">
        <v>6474.01</v>
      </c>
      <c r="G780" t="s">
        <v>11</v>
      </c>
      <c r="H780" t="s">
        <v>12</v>
      </c>
      <c r="I780" t="s">
        <v>42</v>
      </c>
      <c r="N780" t="s">
        <v>810</v>
      </c>
      <c r="O780">
        <v>1981</v>
      </c>
      <c r="P780" t="str">
        <f t="shared" si="36"/>
        <v>Jul</v>
      </c>
      <c r="Q780">
        <v>27</v>
      </c>
      <c r="R780">
        <v>1</v>
      </c>
      <c r="S780" s="18">
        <v>6473.15</v>
      </c>
      <c r="T780" t="s">
        <v>11</v>
      </c>
      <c r="U780" t="s">
        <v>11</v>
      </c>
      <c r="V780" t="s">
        <v>13</v>
      </c>
      <c r="W780" s="16">
        <f t="shared" si="37"/>
        <v>29794</v>
      </c>
      <c r="X780">
        <f t="shared" si="38"/>
        <v>41</v>
      </c>
    </row>
    <row r="781" spans="1:24" x14ac:dyDescent="0.3">
      <c r="A781" t="s">
        <v>812</v>
      </c>
      <c r="B781">
        <v>1970</v>
      </c>
      <c r="C781" t="s">
        <v>30</v>
      </c>
      <c r="D781">
        <v>1</v>
      </c>
      <c r="E781">
        <v>0</v>
      </c>
      <c r="F781">
        <v>6481.67</v>
      </c>
      <c r="G781" t="s">
        <v>11</v>
      </c>
      <c r="H781" t="s">
        <v>11</v>
      </c>
      <c r="I781" t="s">
        <v>13</v>
      </c>
      <c r="N781" t="s">
        <v>811</v>
      </c>
      <c r="O781">
        <v>1980</v>
      </c>
      <c r="P781" t="str">
        <f t="shared" si="36"/>
        <v>Jun</v>
      </c>
      <c r="Q781">
        <v>8</v>
      </c>
      <c r="R781">
        <v>0</v>
      </c>
      <c r="S781" s="18">
        <v>6474.01</v>
      </c>
      <c r="T781" t="s">
        <v>11</v>
      </c>
      <c r="U781" t="s">
        <v>12</v>
      </c>
      <c r="V781" t="s">
        <v>42</v>
      </c>
      <c r="W781" s="16">
        <f t="shared" si="37"/>
        <v>29380</v>
      </c>
      <c r="X781">
        <f t="shared" si="38"/>
        <v>43</v>
      </c>
    </row>
    <row r="782" spans="1:24" x14ac:dyDescent="0.3">
      <c r="A782" t="s">
        <v>813</v>
      </c>
      <c r="B782">
        <v>1982</v>
      </c>
      <c r="C782" t="s">
        <v>37</v>
      </c>
      <c r="D782">
        <v>9</v>
      </c>
      <c r="E782">
        <v>1</v>
      </c>
      <c r="F782">
        <v>6496.89</v>
      </c>
      <c r="G782" t="s">
        <v>11</v>
      </c>
      <c r="H782" t="s">
        <v>12</v>
      </c>
      <c r="I782" t="s">
        <v>42</v>
      </c>
      <c r="N782" t="s">
        <v>812</v>
      </c>
      <c r="O782">
        <v>1970</v>
      </c>
      <c r="P782" t="str">
        <f t="shared" si="36"/>
        <v>Dec</v>
      </c>
      <c r="Q782">
        <v>1</v>
      </c>
      <c r="R782">
        <v>0</v>
      </c>
      <c r="S782" s="18">
        <v>6481.67</v>
      </c>
      <c r="T782" t="s">
        <v>11</v>
      </c>
      <c r="U782" t="s">
        <v>11</v>
      </c>
      <c r="V782" t="s">
        <v>13</v>
      </c>
      <c r="W782" s="16">
        <f t="shared" si="37"/>
        <v>25903</v>
      </c>
      <c r="X782">
        <f t="shared" si="38"/>
        <v>52</v>
      </c>
    </row>
    <row r="783" spans="1:24" x14ac:dyDescent="0.3">
      <c r="A783" t="s">
        <v>814</v>
      </c>
      <c r="B783">
        <v>1982</v>
      </c>
      <c r="C783" t="s">
        <v>35</v>
      </c>
      <c r="D783">
        <v>28</v>
      </c>
      <c r="E783">
        <v>1</v>
      </c>
      <c r="F783">
        <v>6500.24</v>
      </c>
      <c r="G783" t="s">
        <v>11</v>
      </c>
      <c r="H783" t="s">
        <v>11</v>
      </c>
      <c r="I783" t="s">
        <v>13</v>
      </c>
      <c r="N783" t="s">
        <v>813</v>
      </c>
      <c r="O783">
        <v>1982</v>
      </c>
      <c r="P783" t="str">
        <f t="shared" si="36"/>
        <v>Oct</v>
      </c>
      <c r="Q783">
        <v>9</v>
      </c>
      <c r="R783">
        <v>1</v>
      </c>
      <c r="S783" s="18">
        <v>6496.89</v>
      </c>
      <c r="T783" t="s">
        <v>11</v>
      </c>
      <c r="U783" t="s">
        <v>12</v>
      </c>
      <c r="V783" t="s">
        <v>42</v>
      </c>
      <c r="W783" s="16">
        <f t="shared" si="37"/>
        <v>30233</v>
      </c>
      <c r="X783">
        <f t="shared" si="38"/>
        <v>40</v>
      </c>
    </row>
    <row r="784" spans="1:24" x14ac:dyDescent="0.3">
      <c r="A784" t="s">
        <v>815</v>
      </c>
      <c r="B784">
        <v>1994</v>
      </c>
      <c r="C784" t="s">
        <v>10</v>
      </c>
      <c r="D784">
        <v>7</v>
      </c>
      <c r="E784">
        <v>0</v>
      </c>
      <c r="F784">
        <v>6512.24</v>
      </c>
      <c r="G784" t="s">
        <v>11</v>
      </c>
      <c r="H784" t="s">
        <v>16</v>
      </c>
      <c r="I784" t="s">
        <v>300</v>
      </c>
      <c r="N784" t="s">
        <v>814</v>
      </c>
      <c r="O784">
        <v>1982</v>
      </c>
      <c r="P784" t="str">
        <f t="shared" si="36"/>
        <v>Aug</v>
      </c>
      <c r="Q784">
        <v>28</v>
      </c>
      <c r="R784">
        <v>1</v>
      </c>
      <c r="S784" s="18">
        <v>6500.24</v>
      </c>
      <c r="T784" t="s">
        <v>11</v>
      </c>
      <c r="U784" t="s">
        <v>11</v>
      </c>
      <c r="V784" t="s">
        <v>13</v>
      </c>
      <c r="W784" s="16">
        <f t="shared" si="37"/>
        <v>30191</v>
      </c>
      <c r="X784">
        <f t="shared" si="38"/>
        <v>40</v>
      </c>
    </row>
    <row r="785" spans="1:24" x14ac:dyDescent="0.3">
      <c r="A785" t="s">
        <v>816</v>
      </c>
      <c r="B785">
        <v>1976</v>
      </c>
      <c r="C785" t="s">
        <v>37</v>
      </c>
      <c r="D785">
        <v>23</v>
      </c>
      <c r="E785">
        <v>2</v>
      </c>
      <c r="F785">
        <v>6529.21</v>
      </c>
      <c r="G785" t="s">
        <v>11</v>
      </c>
      <c r="H785" t="s">
        <v>16</v>
      </c>
      <c r="I785" t="s">
        <v>13</v>
      </c>
      <c r="N785" t="s">
        <v>815</v>
      </c>
      <c r="O785">
        <v>1994</v>
      </c>
      <c r="P785" t="str">
        <f t="shared" si="36"/>
        <v>Jul</v>
      </c>
      <c r="Q785">
        <v>7</v>
      </c>
      <c r="R785">
        <v>0</v>
      </c>
      <c r="S785" s="18">
        <v>6512.24</v>
      </c>
      <c r="T785" t="s">
        <v>11</v>
      </c>
      <c r="U785" t="s">
        <v>16</v>
      </c>
      <c r="V785" t="s">
        <v>300</v>
      </c>
      <c r="W785" s="16">
        <f t="shared" si="37"/>
        <v>34522</v>
      </c>
      <c r="X785">
        <f t="shared" si="38"/>
        <v>28</v>
      </c>
    </row>
    <row r="786" spans="1:24" x14ac:dyDescent="0.3">
      <c r="A786" t="s">
        <v>817</v>
      </c>
      <c r="B786">
        <v>1982</v>
      </c>
      <c r="C786" t="s">
        <v>35</v>
      </c>
      <c r="D786">
        <v>12</v>
      </c>
      <c r="E786">
        <v>3</v>
      </c>
      <c r="F786">
        <v>6532.04</v>
      </c>
      <c r="G786" t="s">
        <v>11</v>
      </c>
      <c r="H786" t="s">
        <v>16</v>
      </c>
      <c r="I786" t="s">
        <v>13</v>
      </c>
      <c r="N786" t="s">
        <v>816</v>
      </c>
      <c r="O786">
        <v>1976</v>
      </c>
      <c r="P786" t="str">
        <f t="shared" si="36"/>
        <v>Oct</v>
      </c>
      <c r="Q786">
        <v>23</v>
      </c>
      <c r="R786">
        <v>2</v>
      </c>
      <c r="S786" s="18">
        <v>6529.21</v>
      </c>
      <c r="T786" t="s">
        <v>11</v>
      </c>
      <c r="U786" t="s">
        <v>16</v>
      </c>
      <c r="V786" t="s">
        <v>13</v>
      </c>
      <c r="W786" s="16">
        <f t="shared" si="37"/>
        <v>28056</v>
      </c>
      <c r="X786">
        <f t="shared" si="38"/>
        <v>46</v>
      </c>
    </row>
    <row r="787" spans="1:24" x14ac:dyDescent="0.3">
      <c r="A787" t="s">
        <v>818</v>
      </c>
      <c r="B787">
        <v>1982</v>
      </c>
      <c r="C787" t="s">
        <v>37</v>
      </c>
      <c r="D787">
        <v>2</v>
      </c>
      <c r="E787">
        <v>3</v>
      </c>
      <c r="F787">
        <v>6536.68</v>
      </c>
      <c r="G787" t="s">
        <v>11</v>
      </c>
      <c r="H787" t="s">
        <v>11</v>
      </c>
      <c r="I787" t="s">
        <v>23</v>
      </c>
      <c r="N787" t="s">
        <v>817</v>
      </c>
      <c r="O787">
        <v>1982</v>
      </c>
      <c r="P787" t="str">
        <f t="shared" si="36"/>
        <v>Aug</v>
      </c>
      <c r="Q787">
        <v>12</v>
      </c>
      <c r="R787">
        <v>3</v>
      </c>
      <c r="S787" s="18">
        <v>6532.04</v>
      </c>
      <c r="T787" t="s">
        <v>11</v>
      </c>
      <c r="U787" t="s">
        <v>16</v>
      </c>
      <c r="V787" t="s">
        <v>13</v>
      </c>
      <c r="W787" s="16">
        <f t="shared" si="37"/>
        <v>30175</v>
      </c>
      <c r="X787">
        <f t="shared" si="38"/>
        <v>40</v>
      </c>
    </row>
    <row r="788" spans="1:24" x14ac:dyDescent="0.3">
      <c r="A788" t="s">
        <v>819</v>
      </c>
      <c r="B788">
        <v>1969</v>
      </c>
      <c r="C788" t="s">
        <v>30</v>
      </c>
      <c r="D788">
        <v>3</v>
      </c>
      <c r="E788">
        <v>0</v>
      </c>
      <c r="F788">
        <v>6546.16</v>
      </c>
      <c r="G788" t="s">
        <v>11</v>
      </c>
      <c r="H788" t="s">
        <v>12</v>
      </c>
      <c r="I788" t="s">
        <v>13</v>
      </c>
      <c r="N788" t="s">
        <v>818</v>
      </c>
      <c r="O788">
        <v>1982</v>
      </c>
      <c r="P788" t="str">
        <f t="shared" si="36"/>
        <v>Oct</v>
      </c>
      <c r="Q788">
        <v>2</v>
      </c>
      <c r="R788">
        <v>3</v>
      </c>
      <c r="S788" s="18">
        <v>6536.68</v>
      </c>
      <c r="T788" t="s">
        <v>11</v>
      </c>
      <c r="U788" t="s">
        <v>11</v>
      </c>
      <c r="V788" t="s">
        <v>23</v>
      </c>
      <c r="W788" s="16">
        <f t="shared" si="37"/>
        <v>30226</v>
      </c>
      <c r="X788">
        <f t="shared" si="38"/>
        <v>40</v>
      </c>
    </row>
    <row r="789" spans="1:24" x14ac:dyDescent="0.3">
      <c r="A789" t="s">
        <v>820</v>
      </c>
      <c r="B789">
        <v>1986</v>
      </c>
      <c r="C789" t="s">
        <v>30</v>
      </c>
      <c r="D789">
        <v>18</v>
      </c>
      <c r="E789">
        <v>3</v>
      </c>
      <c r="F789">
        <v>6548.2</v>
      </c>
      <c r="G789" t="s">
        <v>11</v>
      </c>
      <c r="H789" t="s">
        <v>12</v>
      </c>
      <c r="I789" t="s">
        <v>23</v>
      </c>
      <c r="N789" t="s">
        <v>819</v>
      </c>
      <c r="O789">
        <v>1969</v>
      </c>
      <c r="P789" t="str">
        <f t="shared" si="36"/>
        <v>Dec</v>
      </c>
      <c r="Q789">
        <v>3</v>
      </c>
      <c r="R789">
        <v>0</v>
      </c>
      <c r="S789" s="18">
        <v>6546.16</v>
      </c>
      <c r="T789" t="s">
        <v>11</v>
      </c>
      <c r="U789" t="s">
        <v>12</v>
      </c>
      <c r="V789" t="s">
        <v>13</v>
      </c>
      <c r="W789" s="16">
        <f t="shared" si="37"/>
        <v>25540</v>
      </c>
      <c r="X789">
        <f t="shared" si="38"/>
        <v>53</v>
      </c>
    </row>
    <row r="790" spans="1:24" x14ac:dyDescent="0.3">
      <c r="A790" t="s">
        <v>821</v>
      </c>
      <c r="B790">
        <v>1989</v>
      </c>
      <c r="C790" t="s">
        <v>35</v>
      </c>
      <c r="D790">
        <v>6</v>
      </c>
      <c r="E790">
        <v>3</v>
      </c>
      <c r="F790">
        <v>6551.75</v>
      </c>
      <c r="G790" t="s">
        <v>11</v>
      </c>
      <c r="H790" t="s">
        <v>11</v>
      </c>
      <c r="I790" t="s">
        <v>247</v>
      </c>
      <c r="N790" t="s">
        <v>820</v>
      </c>
      <c r="O790">
        <v>1986</v>
      </c>
      <c r="P790" t="str">
        <f t="shared" si="36"/>
        <v>Dec</v>
      </c>
      <c r="Q790">
        <v>18</v>
      </c>
      <c r="R790">
        <v>3</v>
      </c>
      <c r="S790" s="18">
        <v>6548.2</v>
      </c>
      <c r="T790" t="s">
        <v>11</v>
      </c>
      <c r="U790" t="s">
        <v>12</v>
      </c>
      <c r="V790" t="s">
        <v>23</v>
      </c>
      <c r="W790" s="16">
        <f t="shared" si="37"/>
        <v>31764</v>
      </c>
      <c r="X790">
        <f t="shared" si="38"/>
        <v>36</v>
      </c>
    </row>
    <row r="791" spans="1:24" x14ac:dyDescent="0.3">
      <c r="A791" t="s">
        <v>822</v>
      </c>
      <c r="B791">
        <v>1968</v>
      </c>
      <c r="C791" t="s">
        <v>30</v>
      </c>
      <c r="D791">
        <v>11</v>
      </c>
      <c r="E791">
        <v>0</v>
      </c>
      <c r="F791">
        <v>6552.01</v>
      </c>
      <c r="G791" t="s">
        <v>12</v>
      </c>
      <c r="H791" t="s">
        <v>11</v>
      </c>
      <c r="I791" t="s">
        <v>13</v>
      </c>
      <c r="N791" t="s">
        <v>821</v>
      </c>
      <c r="O791">
        <v>1989</v>
      </c>
      <c r="P791" t="str">
        <f t="shared" si="36"/>
        <v>Aug</v>
      </c>
      <c r="Q791">
        <v>6</v>
      </c>
      <c r="R791">
        <v>3</v>
      </c>
      <c r="S791" s="18">
        <v>6551.75</v>
      </c>
      <c r="T791" t="s">
        <v>11</v>
      </c>
      <c r="U791" t="s">
        <v>11</v>
      </c>
      <c r="V791" t="s">
        <v>247</v>
      </c>
      <c r="W791" s="16">
        <f t="shared" si="37"/>
        <v>32726</v>
      </c>
      <c r="X791">
        <f t="shared" si="38"/>
        <v>33</v>
      </c>
    </row>
    <row r="792" spans="1:24" x14ac:dyDescent="0.3">
      <c r="A792" t="s">
        <v>823</v>
      </c>
      <c r="B792">
        <v>1984</v>
      </c>
      <c r="C792" t="s">
        <v>20</v>
      </c>
      <c r="D792">
        <v>20</v>
      </c>
      <c r="E792">
        <v>1</v>
      </c>
      <c r="F792">
        <v>6555.07</v>
      </c>
      <c r="G792" t="s">
        <v>11</v>
      </c>
      <c r="H792" t="s">
        <v>11</v>
      </c>
      <c r="I792" t="s">
        <v>247</v>
      </c>
      <c r="N792" t="s">
        <v>822</v>
      </c>
      <c r="O792">
        <v>1968</v>
      </c>
      <c r="P792" t="str">
        <f t="shared" si="36"/>
        <v>Dec</v>
      </c>
      <c r="Q792">
        <v>11</v>
      </c>
      <c r="R792">
        <v>0</v>
      </c>
      <c r="S792" s="18">
        <v>6552.01</v>
      </c>
      <c r="T792" t="s">
        <v>12</v>
      </c>
      <c r="U792" t="s">
        <v>11</v>
      </c>
      <c r="V792" t="s">
        <v>13</v>
      </c>
      <c r="W792" s="16">
        <f t="shared" si="37"/>
        <v>25183</v>
      </c>
      <c r="X792">
        <f t="shared" si="38"/>
        <v>54</v>
      </c>
    </row>
    <row r="793" spans="1:24" x14ac:dyDescent="0.3">
      <c r="A793" t="s">
        <v>824</v>
      </c>
      <c r="B793">
        <v>1981</v>
      </c>
      <c r="C793" t="s">
        <v>10</v>
      </c>
      <c r="D793">
        <v>20</v>
      </c>
      <c r="E793">
        <v>0</v>
      </c>
      <c r="F793">
        <v>6571.02</v>
      </c>
      <c r="G793" t="s">
        <v>11</v>
      </c>
      <c r="H793" t="s">
        <v>16</v>
      </c>
      <c r="I793" t="s">
        <v>23</v>
      </c>
      <c r="N793" t="s">
        <v>823</v>
      </c>
      <c r="O793">
        <v>1984</v>
      </c>
      <c r="P793" t="str">
        <f t="shared" si="36"/>
        <v>Sep</v>
      </c>
      <c r="Q793">
        <v>20</v>
      </c>
      <c r="R793">
        <v>1</v>
      </c>
      <c r="S793" s="18">
        <v>6555.07</v>
      </c>
      <c r="T793" t="s">
        <v>11</v>
      </c>
      <c r="U793" t="s">
        <v>11</v>
      </c>
      <c r="V793" t="s">
        <v>247</v>
      </c>
      <c r="W793" s="16">
        <f t="shared" si="37"/>
        <v>30945</v>
      </c>
      <c r="X793">
        <f t="shared" si="38"/>
        <v>38</v>
      </c>
    </row>
    <row r="794" spans="1:24" x14ac:dyDescent="0.3">
      <c r="A794" t="s">
        <v>825</v>
      </c>
      <c r="B794">
        <v>1984</v>
      </c>
      <c r="C794" t="s">
        <v>37</v>
      </c>
      <c r="D794">
        <v>5</v>
      </c>
      <c r="E794">
        <v>2</v>
      </c>
      <c r="F794">
        <v>6571.54</v>
      </c>
      <c r="G794" t="s">
        <v>11</v>
      </c>
      <c r="H794" t="s">
        <v>12</v>
      </c>
      <c r="I794" t="s">
        <v>42</v>
      </c>
      <c r="N794" t="s">
        <v>824</v>
      </c>
      <c r="O794">
        <v>1981</v>
      </c>
      <c r="P794" t="str">
        <f t="shared" si="36"/>
        <v>Jul</v>
      </c>
      <c r="Q794">
        <v>20</v>
      </c>
      <c r="R794">
        <v>0</v>
      </c>
      <c r="S794" s="18">
        <v>6571.02</v>
      </c>
      <c r="T794" t="s">
        <v>11</v>
      </c>
      <c r="U794" t="s">
        <v>16</v>
      </c>
      <c r="V794" t="s">
        <v>23</v>
      </c>
      <c r="W794" s="16">
        <f t="shared" si="37"/>
        <v>29787</v>
      </c>
      <c r="X794">
        <f t="shared" si="38"/>
        <v>41</v>
      </c>
    </row>
    <row r="795" spans="1:24" x14ac:dyDescent="0.3">
      <c r="A795" t="s">
        <v>826</v>
      </c>
      <c r="B795">
        <v>1982</v>
      </c>
      <c r="C795" t="s">
        <v>15</v>
      </c>
      <c r="D795">
        <v>22</v>
      </c>
      <c r="E795">
        <v>2</v>
      </c>
      <c r="F795">
        <v>6593.51</v>
      </c>
      <c r="G795" t="s">
        <v>11</v>
      </c>
      <c r="H795" t="s">
        <v>16</v>
      </c>
      <c r="I795" t="s">
        <v>13</v>
      </c>
      <c r="N795" t="s">
        <v>825</v>
      </c>
      <c r="O795">
        <v>1984</v>
      </c>
      <c r="P795" t="str">
        <f t="shared" si="36"/>
        <v>Oct</v>
      </c>
      <c r="Q795">
        <v>5</v>
      </c>
      <c r="R795">
        <v>2</v>
      </c>
      <c r="S795" s="18">
        <v>6571.54</v>
      </c>
      <c r="T795" t="s">
        <v>11</v>
      </c>
      <c r="U795" t="s">
        <v>12</v>
      </c>
      <c r="V795" t="s">
        <v>42</v>
      </c>
      <c r="W795" s="16">
        <f t="shared" si="37"/>
        <v>30960</v>
      </c>
      <c r="X795">
        <f t="shared" si="38"/>
        <v>38</v>
      </c>
    </row>
    <row r="796" spans="1:24" x14ac:dyDescent="0.3">
      <c r="A796" t="s">
        <v>827</v>
      </c>
      <c r="B796">
        <v>1982</v>
      </c>
      <c r="C796" t="s">
        <v>30</v>
      </c>
      <c r="D796">
        <v>29</v>
      </c>
      <c r="E796">
        <v>1</v>
      </c>
      <c r="F796">
        <v>6600.21</v>
      </c>
      <c r="G796" t="s">
        <v>12</v>
      </c>
      <c r="H796" t="s">
        <v>11</v>
      </c>
      <c r="I796" t="s">
        <v>168</v>
      </c>
      <c r="N796" t="s">
        <v>826</v>
      </c>
      <c r="O796">
        <v>1982</v>
      </c>
      <c r="P796" t="str">
        <f t="shared" si="36"/>
        <v>Nov</v>
      </c>
      <c r="Q796">
        <v>22</v>
      </c>
      <c r="R796">
        <v>2</v>
      </c>
      <c r="S796" s="18">
        <v>6593.51</v>
      </c>
      <c r="T796" t="s">
        <v>11</v>
      </c>
      <c r="U796" t="s">
        <v>16</v>
      </c>
      <c r="V796" t="s">
        <v>13</v>
      </c>
      <c r="W796" s="16">
        <f t="shared" si="37"/>
        <v>30277</v>
      </c>
      <c r="X796">
        <f t="shared" si="38"/>
        <v>40</v>
      </c>
    </row>
    <row r="797" spans="1:24" x14ac:dyDescent="0.3">
      <c r="A797" t="s">
        <v>828</v>
      </c>
      <c r="B797">
        <v>1982</v>
      </c>
      <c r="C797" t="s">
        <v>15</v>
      </c>
      <c r="D797">
        <v>7</v>
      </c>
      <c r="E797">
        <v>2</v>
      </c>
      <c r="F797">
        <v>6600.36</v>
      </c>
      <c r="G797" t="s">
        <v>11</v>
      </c>
      <c r="H797" t="s">
        <v>12</v>
      </c>
      <c r="I797" t="s">
        <v>42</v>
      </c>
      <c r="N797" t="s">
        <v>827</v>
      </c>
      <c r="O797">
        <v>1982</v>
      </c>
      <c r="P797" t="str">
        <f t="shared" si="36"/>
        <v>Dec</v>
      </c>
      <c r="Q797">
        <v>29</v>
      </c>
      <c r="R797">
        <v>1</v>
      </c>
      <c r="S797" s="18">
        <v>6600.21</v>
      </c>
      <c r="T797" t="s">
        <v>12</v>
      </c>
      <c r="U797" t="s">
        <v>11</v>
      </c>
      <c r="V797" t="s">
        <v>168</v>
      </c>
      <c r="W797" s="16">
        <f t="shared" si="37"/>
        <v>30314</v>
      </c>
      <c r="X797">
        <f t="shared" si="38"/>
        <v>40</v>
      </c>
    </row>
    <row r="798" spans="1:24" x14ac:dyDescent="0.3">
      <c r="A798" t="s">
        <v>829</v>
      </c>
      <c r="B798">
        <v>1982</v>
      </c>
      <c r="C798" t="s">
        <v>35</v>
      </c>
      <c r="D798">
        <v>28</v>
      </c>
      <c r="E798">
        <v>1</v>
      </c>
      <c r="F798">
        <v>6610.11</v>
      </c>
      <c r="G798" t="s">
        <v>12</v>
      </c>
      <c r="H798" t="s">
        <v>11</v>
      </c>
      <c r="I798" t="s">
        <v>164</v>
      </c>
      <c r="N798" t="s">
        <v>828</v>
      </c>
      <c r="O798">
        <v>1982</v>
      </c>
      <c r="P798" t="str">
        <f t="shared" si="36"/>
        <v>Nov</v>
      </c>
      <c r="Q798">
        <v>7</v>
      </c>
      <c r="R798">
        <v>2</v>
      </c>
      <c r="S798" s="18">
        <v>6600.36</v>
      </c>
      <c r="T798" t="s">
        <v>11</v>
      </c>
      <c r="U798" t="s">
        <v>12</v>
      </c>
      <c r="V798" t="s">
        <v>42</v>
      </c>
      <c r="W798" s="16">
        <f t="shared" si="37"/>
        <v>30262</v>
      </c>
      <c r="X798">
        <f t="shared" si="38"/>
        <v>40</v>
      </c>
    </row>
    <row r="799" spans="1:24" x14ac:dyDescent="0.3">
      <c r="A799" t="s">
        <v>830</v>
      </c>
      <c r="B799">
        <v>1973</v>
      </c>
      <c r="C799" t="s">
        <v>35</v>
      </c>
      <c r="D799">
        <v>29</v>
      </c>
      <c r="E799">
        <v>0</v>
      </c>
      <c r="F799">
        <v>6630.31</v>
      </c>
      <c r="G799" t="s">
        <v>11</v>
      </c>
      <c r="H799" t="s">
        <v>16</v>
      </c>
      <c r="I799" t="s">
        <v>13</v>
      </c>
      <c r="N799" t="s">
        <v>829</v>
      </c>
      <c r="O799">
        <v>1982</v>
      </c>
      <c r="P799" t="str">
        <f t="shared" si="36"/>
        <v>Aug</v>
      </c>
      <c r="Q799">
        <v>28</v>
      </c>
      <c r="R799">
        <v>1</v>
      </c>
      <c r="S799" s="18">
        <v>6610.11</v>
      </c>
      <c r="T799" t="s">
        <v>12</v>
      </c>
      <c r="U799" t="s">
        <v>11</v>
      </c>
      <c r="V799" t="s">
        <v>164</v>
      </c>
      <c r="W799" s="16">
        <f t="shared" si="37"/>
        <v>30191</v>
      </c>
      <c r="X799">
        <f t="shared" si="38"/>
        <v>40</v>
      </c>
    </row>
    <row r="800" spans="1:24" x14ac:dyDescent="0.3">
      <c r="A800" t="s">
        <v>831</v>
      </c>
      <c r="B800">
        <v>2003</v>
      </c>
      <c r="C800" t="s">
        <v>20</v>
      </c>
      <c r="D800">
        <v>4</v>
      </c>
      <c r="E800">
        <v>0</v>
      </c>
      <c r="F800">
        <v>6638.16</v>
      </c>
      <c r="G800" t="s">
        <v>11</v>
      </c>
      <c r="H800" t="s">
        <v>16</v>
      </c>
      <c r="I800" t="s">
        <v>23</v>
      </c>
      <c r="N800" t="s">
        <v>830</v>
      </c>
      <c r="O800">
        <v>1973</v>
      </c>
      <c r="P800" t="str">
        <f t="shared" si="36"/>
        <v>Aug</v>
      </c>
      <c r="Q800">
        <v>29</v>
      </c>
      <c r="R800">
        <v>0</v>
      </c>
      <c r="S800" s="18">
        <v>6630.31</v>
      </c>
      <c r="T800" t="s">
        <v>11</v>
      </c>
      <c r="U800" t="s">
        <v>16</v>
      </c>
      <c r="V800" t="s">
        <v>13</v>
      </c>
      <c r="W800" s="16">
        <f t="shared" si="37"/>
        <v>26905</v>
      </c>
      <c r="X800">
        <f t="shared" si="38"/>
        <v>49</v>
      </c>
    </row>
    <row r="801" spans="1:24" x14ac:dyDescent="0.3">
      <c r="A801" t="s">
        <v>832</v>
      </c>
      <c r="B801">
        <v>1990</v>
      </c>
      <c r="C801" t="s">
        <v>18</v>
      </c>
      <c r="D801">
        <v>6</v>
      </c>
      <c r="E801">
        <v>3</v>
      </c>
      <c r="F801">
        <v>6639.3</v>
      </c>
      <c r="G801" t="s">
        <v>11</v>
      </c>
      <c r="H801" t="s">
        <v>11</v>
      </c>
      <c r="I801" t="s">
        <v>300</v>
      </c>
      <c r="N801" t="s">
        <v>831</v>
      </c>
      <c r="O801">
        <v>2003</v>
      </c>
      <c r="P801" t="str">
        <f t="shared" si="36"/>
        <v>Sep</v>
      </c>
      <c r="Q801">
        <v>4</v>
      </c>
      <c r="R801">
        <v>0</v>
      </c>
      <c r="S801" s="18">
        <v>6638.16</v>
      </c>
      <c r="T801" t="s">
        <v>11</v>
      </c>
      <c r="U801" t="s">
        <v>16</v>
      </c>
      <c r="V801" t="s">
        <v>23</v>
      </c>
      <c r="W801" s="16">
        <f t="shared" si="37"/>
        <v>37868</v>
      </c>
      <c r="X801">
        <f t="shared" si="38"/>
        <v>19</v>
      </c>
    </row>
    <row r="802" spans="1:24" x14ac:dyDescent="0.3">
      <c r="A802" t="s">
        <v>833</v>
      </c>
      <c r="B802">
        <v>1984</v>
      </c>
      <c r="C802" t="s">
        <v>30</v>
      </c>
      <c r="D802">
        <v>8</v>
      </c>
      <c r="E802">
        <v>2</v>
      </c>
      <c r="F802">
        <v>6640.54</v>
      </c>
      <c r="G802" t="s">
        <v>11</v>
      </c>
      <c r="H802" t="s">
        <v>12</v>
      </c>
      <c r="I802" t="s">
        <v>166</v>
      </c>
      <c r="N802" t="s">
        <v>832</v>
      </c>
      <c r="O802">
        <v>1990</v>
      </c>
      <c r="P802" t="str">
        <f t="shared" si="36"/>
        <v>Jun</v>
      </c>
      <c r="Q802">
        <v>6</v>
      </c>
      <c r="R802">
        <v>3</v>
      </c>
      <c r="S802" s="18">
        <v>6639.3</v>
      </c>
      <c r="T802" t="s">
        <v>11</v>
      </c>
      <c r="U802" t="s">
        <v>11</v>
      </c>
      <c r="V802" t="s">
        <v>300</v>
      </c>
      <c r="W802" s="16">
        <f t="shared" si="37"/>
        <v>33030</v>
      </c>
      <c r="X802">
        <f t="shared" si="38"/>
        <v>33</v>
      </c>
    </row>
    <row r="803" spans="1:24" x14ac:dyDescent="0.3">
      <c r="A803" t="s">
        <v>834</v>
      </c>
      <c r="B803">
        <v>1970</v>
      </c>
      <c r="C803" t="s">
        <v>15</v>
      </c>
      <c r="D803">
        <v>8</v>
      </c>
      <c r="E803">
        <v>0</v>
      </c>
      <c r="F803">
        <v>6651.26</v>
      </c>
      <c r="G803" t="s">
        <v>11</v>
      </c>
      <c r="H803" t="s">
        <v>12</v>
      </c>
      <c r="I803" t="s">
        <v>13</v>
      </c>
      <c r="N803" t="s">
        <v>833</v>
      </c>
      <c r="O803">
        <v>1984</v>
      </c>
      <c r="P803" t="str">
        <f t="shared" si="36"/>
        <v>Dec</v>
      </c>
      <c r="Q803">
        <v>8</v>
      </c>
      <c r="R803">
        <v>2</v>
      </c>
      <c r="S803" s="18">
        <v>6640.54</v>
      </c>
      <c r="T803" t="s">
        <v>11</v>
      </c>
      <c r="U803" t="s">
        <v>12</v>
      </c>
      <c r="V803" t="s">
        <v>166</v>
      </c>
      <c r="W803" s="16">
        <f t="shared" si="37"/>
        <v>31024</v>
      </c>
      <c r="X803">
        <f t="shared" si="38"/>
        <v>38</v>
      </c>
    </row>
    <row r="804" spans="1:24" x14ac:dyDescent="0.3">
      <c r="A804" t="s">
        <v>835</v>
      </c>
      <c r="B804">
        <v>1984</v>
      </c>
      <c r="C804" t="s">
        <v>10</v>
      </c>
      <c r="D804">
        <v>1</v>
      </c>
      <c r="E804">
        <v>3</v>
      </c>
      <c r="F804">
        <v>6652.53</v>
      </c>
      <c r="G804" t="s">
        <v>12</v>
      </c>
      <c r="H804" t="s">
        <v>11</v>
      </c>
      <c r="I804" t="s">
        <v>13</v>
      </c>
      <c r="N804" t="s">
        <v>834</v>
      </c>
      <c r="O804">
        <v>1970</v>
      </c>
      <c r="P804" t="str">
        <f t="shared" si="36"/>
        <v>Nov</v>
      </c>
      <c r="Q804">
        <v>8</v>
      </c>
      <c r="R804">
        <v>0</v>
      </c>
      <c r="S804" s="18">
        <v>6651.26</v>
      </c>
      <c r="T804" t="s">
        <v>11</v>
      </c>
      <c r="U804" t="s">
        <v>12</v>
      </c>
      <c r="V804" t="s">
        <v>13</v>
      </c>
      <c r="W804" s="16">
        <f t="shared" si="37"/>
        <v>25880</v>
      </c>
      <c r="X804">
        <f t="shared" si="38"/>
        <v>52</v>
      </c>
    </row>
    <row r="805" spans="1:24" x14ac:dyDescent="0.3">
      <c r="A805" t="s">
        <v>836</v>
      </c>
      <c r="B805">
        <v>1989</v>
      </c>
      <c r="C805" t="s">
        <v>15</v>
      </c>
      <c r="D805">
        <v>19</v>
      </c>
      <c r="E805">
        <v>5</v>
      </c>
      <c r="F805">
        <v>6653.79</v>
      </c>
      <c r="G805" t="s">
        <v>11</v>
      </c>
      <c r="H805" t="s">
        <v>16</v>
      </c>
      <c r="I805" t="s">
        <v>13</v>
      </c>
      <c r="N805" t="s">
        <v>835</v>
      </c>
      <c r="O805">
        <v>1984</v>
      </c>
      <c r="P805" t="str">
        <f t="shared" si="36"/>
        <v>Jul</v>
      </c>
      <c r="Q805">
        <v>1</v>
      </c>
      <c r="R805">
        <v>3</v>
      </c>
      <c r="S805" s="18">
        <v>6652.53</v>
      </c>
      <c r="T805" t="s">
        <v>12</v>
      </c>
      <c r="U805" t="s">
        <v>11</v>
      </c>
      <c r="V805" t="s">
        <v>13</v>
      </c>
      <c r="W805" s="16">
        <f t="shared" si="37"/>
        <v>30864</v>
      </c>
      <c r="X805">
        <f t="shared" si="38"/>
        <v>38</v>
      </c>
    </row>
    <row r="806" spans="1:24" x14ac:dyDescent="0.3">
      <c r="A806" t="s">
        <v>837</v>
      </c>
      <c r="B806">
        <v>1982</v>
      </c>
      <c r="C806" t="s">
        <v>20</v>
      </c>
      <c r="D806">
        <v>27</v>
      </c>
      <c r="E806">
        <v>3</v>
      </c>
      <c r="F806">
        <v>6664.32</v>
      </c>
      <c r="G806" t="s">
        <v>11</v>
      </c>
      <c r="H806" t="s">
        <v>11</v>
      </c>
      <c r="I806" t="s">
        <v>13</v>
      </c>
      <c r="N806" t="s">
        <v>836</v>
      </c>
      <c r="O806">
        <v>1989</v>
      </c>
      <c r="P806" t="str">
        <f t="shared" si="36"/>
        <v>Nov</v>
      </c>
      <c r="Q806">
        <v>19</v>
      </c>
      <c r="R806">
        <v>5</v>
      </c>
      <c r="S806" s="18">
        <v>6653.79</v>
      </c>
      <c r="T806" t="s">
        <v>11</v>
      </c>
      <c r="U806" t="s">
        <v>16</v>
      </c>
      <c r="V806" t="s">
        <v>13</v>
      </c>
      <c r="W806" s="16">
        <f t="shared" si="37"/>
        <v>32831</v>
      </c>
      <c r="X806">
        <f t="shared" si="38"/>
        <v>33</v>
      </c>
    </row>
    <row r="807" spans="1:24" x14ac:dyDescent="0.3">
      <c r="A807" t="s">
        <v>838</v>
      </c>
      <c r="B807">
        <v>1981</v>
      </c>
      <c r="C807" t="s">
        <v>20</v>
      </c>
      <c r="D807">
        <v>17</v>
      </c>
      <c r="E807">
        <v>1</v>
      </c>
      <c r="F807">
        <v>6664.69</v>
      </c>
      <c r="G807" t="s">
        <v>12</v>
      </c>
      <c r="H807" t="s">
        <v>16</v>
      </c>
      <c r="I807" t="s">
        <v>23</v>
      </c>
      <c r="N807" t="s">
        <v>837</v>
      </c>
      <c r="O807">
        <v>1982</v>
      </c>
      <c r="P807" t="str">
        <f t="shared" si="36"/>
        <v>Sep</v>
      </c>
      <c r="Q807">
        <v>27</v>
      </c>
      <c r="R807">
        <v>3</v>
      </c>
      <c r="S807" s="18">
        <v>6664.32</v>
      </c>
      <c r="T807" t="s">
        <v>11</v>
      </c>
      <c r="U807" t="s">
        <v>11</v>
      </c>
      <c r="V807" t="s">
        <v>13</v>
      </c>
      <c r="W807" s="16">
        <f t="shared" si="37"/>
        <v>30221</v>
      </c>
      <c r="X807">
        <f t="shared" si="38"/>
        <v>40</v>
      </c>
    </row>
    <row r="808" spans="1:24" x14ac:dyDescent="0.3">
      <c r="A808" t="s">
        <v>839</v>
      </c>
      <c r="B808">
        <v>1989</v>
      </c>
      <c r="C808" t="s">
        <v>37</v>
      </c>
      <c r="D808">
        <v>20</v>
      </c>
      <c r="E808">
        <v>5</v>
      </c>
      <c r="F808">
        <v>6666.24</v>
      </c>
      <c r="G808" t="s">
        <v>12</v>
      </c>
      <c r="H808" t="s">
        <v>16</v>
      </c>
      <c r="I808" t="s">
        <v>42</v>
      </c>
      <c r="N808" t="s">
        <v>838</v>
      </c>
      <c r="O808">
        <v>1981</v>
      </c>
      <c r="P808" t="str">
        <f t="shared" si="36"/>
        <v>Sep</v>
      </c>
      <c r="Q808">
        <v>17</v>
      </c>
      <c r="R808">
        <v>1</v>
      </c>
      <c r="S808" s="18">
        <v>6664.69</v>
      </c>
      <c r="T808" t="s">
        <v>12</v>
      </c>
      <c r="U808" t="s">
        <v>16</v>
      </c>
      <c r="V808" t="s">
        <v>23</v>
      </c>
      <c r="W808" s="16">
        <f t="shared" si="37"/>
        <v>29846</v>
      </c>
      <c r="X808">
        <f t="shared" si="38"/>
        <v>41</v>
      </c>
    </row>
    <row r="809" spans="1:24" x14ac:dyDescent="0.3">
      <c r="A809" t="s">
        <v>840</v>
      </c>
      <c r="B809">
        <v>1985</v>
      </c>
      <c r="C809" t="s">
        <v>10</v>
      </c>
      <c r="D809">
        <v>9</v>
      </c>
      <c r="E809">
        <v>2</v>
      </c>
      <c r="F809">
        <v>6686.43</v>
      </c>
      <c r="G809" t="s">
        <v>11</v>
      </c>
      <c r="H809" t="s">
        <v>12</v>
      </c>
      <c r="I809" t="s">
        <v>23</v>
      </c>
      <c r="N809" t="s">
        <v>839</v>
      </c>
      <c r="O809">
        <v>1989</v>
      </c>
      <c r="P809" t="str">
        <f t="shared" si="36"/>
        <v>Oct</v>
      </c>
      <c r="Q809">
        <v>20</v>
      </c>
      <c r="R809">
        <v>5</v>
      </c>
      <c r="S809" s="18">
        <v>6666.24</v>
      </c>
      <c r="T809" t="s">
        <v>12</v>
      </c>
      <c r="U809" t="s">
        <v>16</v>
      </c>
      <c r="V809" t="s">
        <v>42</v>
      </c>
      <c r="W809" s="16">
        <f t="shared" si="37"/>
        <v>32801</v>
      </c>
      <c r="X809">
        <f t="shared" si="38"/>
        <v>33</v>
      </c>
    </row>
    <row r="810" spans="1:24" x14ac:dyDescent="0.3">
      <c r="A810" t="s">
        <v>841</v>
      </c>
      <c r="B810">
        <v>1968</v>
      </c>
      <c r="C810" t="s">
        <v>10</v>
      </c>
      <c r="D810">
        <v>13</v>
      </c>
      <c r="E810">
        <v>0</v>
      </c>
      <c r="F810">
        <v>6700.56</v>
      </c>
      <c r="G810" t="s">
        <v>12</v>
      </c>
      <c r="H810" t="s">
        <v>16</v>
      </c>
      <c r="I810" t="s">
        <v>23</v>
      </c>
      <c r="N810" t="s">
        <v>840</v>
      </c>
      <c r="O810">
        <v>1985</v>
      </c>
      <c r="P810" t="str">
        <f t="shared" si="36"/>
        <v>Jul</v>
      </c>
      <c r="Q810">
        <v>9</v>
      </c>
      <c r="R810">
        <v>2</v>
      </c>
      <c r="S810" s="18">
        <v>6686.43</v>
      </c>
      <c r="T810" t="s">
        <v>11</v>
      </c>
      <c r="U810" t="s">
        <v>12</v>
      </c>
      <c r="V810" t="s">
        <v>23</v>
      </c>
      <c r="W810" s="16">
        <f t="shared" si="37"/>
        <v>31237</v>
      </c>
      <c r="X810">
        <f t="shared" si="38"/>
        <v>37</v>
      </c>
    </row>
    <row r="811" spans="1:24" x14ac:dyDescent="0.3">
      <c r="A811" t="s">
        <v>842</v>
      </c>
      <c r="B811">
        <v>1971</v>
      </c>
      <c r="C811" t="s">
        <v>30</v>
      </c>
      <c r="D811">
        <v>12</v>
      </c>
      <c r="E811">
        <v>0</v>
      </c>
      <c r="F811">
        <v>6706.47</v>
      </c>
      <c r="G811" t="s">
        <v>11</v>
      </c>
      <c r="H811" t="s">
        <v>16</v>
      </c>
      <c r="I811" t="s">
        <v>13</v>
      </c>
      <c r="N811" t="s">
        <v>841</v>
      </c>
      <c r="O811">
        <v>1968</v>
      </c>
      <c r="P811" t="str">
        <f t="shared" si="36"/>
        <v>Jul</v>
      </c>
      <c r="Q811">
        <v>13</v>
      </c>
      <c r="R811">
        <v>0</v>
      </c>
      <c r="S811" s="18">
        <v>6700.56</v>
      </c>
      <c r="T811" t="s">
        <v>12</v>
      </c>
      <c r="U811" t="s">
        <v>16</v>
      </c>
      <c r="V811" t="s">
        <v>23</v>
      </c>
      <c r="W811" s="16">
        <f t="shared" si="37"/>
        <v>25032</v>
      </c>
      <c r="X811">
        <f t="shared" si="38"/>
        <v>54</v>
      </c>
    </row>
    <row r="812" spans="1:24" x14ac:dyDescent="0.3">
      <c r="A812" t="s">
        <v>843</v>
      </c>
      <c r="B812">
        <v>1983</v>
      </c>
      <c r="C812" t="s">
        <v>18</v>
      </c>
      <c r="D812">
        <v>12</v>
      </c>
      <c r="E812">
        <v>2</v>
      </c>
      <c r="F812">
        <v>6710.19</v>
      </c>
      <c r="G812" t="s">
        <v>12</v>
      </c>
      <c r="H812" t="s">
        <v>12</v>
      </c>
      <c r="I812" t="s">
        <v>23</v>
      </c>
      <c r="N812" t="s">
        <v>842</v>
      </c>
      <c r="O812">
        <v>1971</v>
      </c>
      <c r="P812" t="str">
        <f t="shared" si="36"/>
        <v>Dec</v>
      </c>
      <c r="Q812">
        <v>12</v>
      </c>
      <c r="R812">
        <v>0</v>
      </c>
      <c r="S812" s="18">
        <v>6706.47</v>
      </c>
      <c r="T812" t="s">
        <v>11</v>
      </c>
      <c r="U812" t="s">
        <v>16</v>
      </c>
      <c r="V812" t="s">
        <v>13</v>
      </c>
      <c r="W812" s="16">
        <f t="shared" si="37"/>
        <v>26279</v>
      </c>
      <c r="X812">
        <f t="shared" si="38"/>
        <v>51</v>
      </c>
    </row>
    <row r="813" spans="1:24" x14ac:dyDescent="0.3">
      <c r="A813" t="s">
        <v>844</v>
      </c>
      <c r="B813">
        <v>1994</v>
      </c>
      <c r="C813" t="s">
        <v>18</v>
      </c>
      <c r="D813">
        <v>13</v>
      </c>
      <c r="E813">
        <v>0</v>
      </c>
      <c r="F813">
        <v>6721.37</v>
      </c>
      <c r="G813" t="s">
        <v>11</v>
      </c>
      <c r="H813" t="s">
        <v>16</v>
      </c>
      <c r="I813" t="s">
        <v>23</v>
      </c>
      <c r="N813" t="s">
        <v>843</v>
      </c>
      <c r="O813">
        <v>1983</v>
      </c>
      <c r="P813" t="str">
        <f t="shared" si="36"/>
        <v>Jun</v>
      </c>
      <c r="Q813">
        <v>12</v>
      </c>
      <c r="R813">
        <v>2</v>
      </c>
      <c r="S813" s="18">
        <v>6710.19</v>
      </c>
      <c r="T813" t="s">
        <v>12</v>
      </c>
      <c r="U813" t="s">
        <v>12</v>
      </c>
      <c r="V813" t="s">
        <v>23</v>
      </c>
      <c r="W813" s="16">
        <f t="shared" si="37"/>
        <v>30479</v>
      </c>
      <c r="X813">
        <f t="shared" si="38"/>
        <v>39</v>
      </c>
    </row>
    <row r="814" spans="1:24" x14ac:dyDescent="0.3">
      <c r="A814" t="s">
        <v>845</v>
      </c>
      <c r="B814">
        <v>1978</v>
      </c>
      <c r="C814" t="s">
        <v>37</v>
      </c>
      <c r="D814">
        <v>21</v>
      </c>
      <c r="E814">
        <v>2</v>
      </c>
      <c r="F814">
        <v>6737.98</v>
      </c>
      <c r="G814" t="s">
        <v>11</v>
      </c>
      <c r="H814" t="s">
        <v>12</v>
      </c>
      <c r="I814" t="s">
        <v>13</v>
      </c>
      <c r="N814" t="s">
        <v>844</v>
      </c>
      <c r="O814">
        <v>1994</v>
      </c>
      <c r="P814" t="str">
        <f t="shared" si="36"/>
        <v>Jun</v>
      </c>
      <c r="Q814">
        <v>13</v>
      </c>
      <c r="R814">
        <v>0</v>
      </c>
      <c r="S814" s="18">
        <v>6721.37</v>
      </c>
      <c r="T814" t="s">
        <v>11</v>
      </c>
      <c r="U814" t="s">
        <v>16</v>
      </c>
      <c r="V814" t="s">
        <v>23</v>
      </c>
      <c r="W814" s="16">
        <f t="shared" si="37"/>
        <v>34498</v>
      </c>
      <c r="X814">
        <f t="shared" si="38"/>
        <v>28</v>
      </c>
    </row>
    <row r="815" spans="1:24" x14ac:dyDescent="0.3">
      <c r="A815" t="s">
        <v>846</v>
      </c>
      <c r="B815">
        <v>1968</v>
      </c>
      <c r="C815" t="s">
        <v>10</v>
      </c>
      <c r="D815">
        <v>18</v>
      </c>
      <c r="E815">
        <v>0</v>
      </c>
      <c r="F815">
        <v>6738.84</v>
      </c>
      <c r="G815" t="s">
        <v>12</v>
      </c>
      <c r="H815" t="s">
        <v>16</v>
      </c>
      <c r="I815" t="s">
        <v>23</v>
      </c>
      <c r="N815" t="s">
        <v>845</v>
      </c>
      <c r="O815">
        <v>1978</v>
      </c>
      <c r="P815" t="str">
        <f t="shared" si="36"/>
        <v>Oct</v>
      </c>
      <c r="Q815">
        <v>21</v>
      </c>
      <c r="R815">
        <v>2</v>
      </c>
      <c r="S815" s="18">
        <v>6737.98</v>
      </c>
      <c r="T815" t="s">
        <v>11</v>
      </c>
      <c r="U815" t="s">
        <v>12</v>
      </c>
      <c r="V815" t="s">
        <v>13</v>
      </c>
      <c r="W815" s="16">
        <f t="shared" si="37"/>
        <v>28784</v>
      </c>
      <c r="X815">
        <f t="shared" si="38"/>
        <v>44</v>
      </c>
    </row>
    <row r="816" spans="1:24" x14ac:dyDescent="0.3">
      <c r="A816" t="s">
        <v>847</v>
      </c>
      <c r="B816">
        <v>1986</v>
      </c>
      <c r="C816" t="s">
        <v>35</v>
      </c>
      <c r="D816">
        <v>7</v>
      </c>
      <c r="E816">
        <v>3</v>
      </c>
      <c r="F816">
        <v>6746.74</v>
      </c>
      <c r="G816" t="s">
        <v>12</v>
      </c>
      <c r="H816" t="s">
        <v>11</v>
      </c>
      <c r="I816" t="s">
        <v>168</v>
      </c>
      <c r="N816" t="s">
        <v>846</v>
      </c>
      <c r="O816">
        <v>1968</v>
      </c>
      <c r="P816" t="str">
        <f t="shared" si="36"/>
        <v>Jul</v>
      </c>
      <c r="Q816">
        <v>18</v>
      </c>
      <c r="R816">
        <v>0</v>
      </c>
      <c r="S816" s="18">
        <v>6738.84</v>
      </c>
      <c r="T816" t="s">
        <v>12</v>
      </c>
      <c r="U816" t="s">
        <v>16</v>
      </c>
      <c r="V816" t="s">
        <v>23</v>
      </c>
      <c r="W816" s="16">
        <f t="shared" si="37"/>
        <v>25037</v>
      </c>
      <c r="X816">
        <f t="shared" si="38"/>
        <v>54</v>
      </c>
    </row>
    <row r="817" spans="1:24" x14ac:dyDescent="0.3">
      <c r="A817" t="s">
        <v>848</v>
      </c>
      <c r="B817">
        <v>1986</v>
      </c>
      <c r="C817" t="s">
        <v>18</v>
      </c>
      <c r="D817">
        <v>5</v>
      </c>
      <c r="E817">
        <v>3</v>
      </c>
      <c r="F817">
        <v>6748.59</v>
      </c>
      <c r="G817" t="s">
        <v>12</v>
      </c>
      <c r="H817" t="s">
        <v>16</v>
      </c>
      <c r="I817" t="s">
        <v>168</v>
      </c>
      <c r="N817" t="s">
        <v>847</v>
      </c>
      <c r="O817">
        <v>1986</v>
      </c>
      <c r="P817" t="str">
        <f t="shared" si="36"/>
        <v>Aug</v>
      </c>
      <c r="Q817">
        <v>7</v>
      </c>
      <c r="R817">
        <v>3</v>
      </c>
      <c r="S817" s="18">
        <v>6746.74</v>
      </c>
      <c r="T817" t="s">
        <v>12</v>
      </c>
      <c r="U817" t="s">
        <v>11</v>
      </c>
      <c r="V817" t="s">
        <v>168</v>
      </c>
      <c r="W817" s="16">
        <f t="shared" si="37"/>
        <v>31631</v>
      </c>
      <c r="X817">
        <f t="shared" si="38"/>
        <v>36</v>
      </c>
    </row>
    <row r="818" spans="1:24" x14ac:dyDescent="0.3">
      <c r="A818" t="s">
        <v>849</v>
      </c>
      <c r="B818">
        <v>1970</v>
      </c>
      <c r="C818" t="s">
        <v>18</v>
      </c>
      <c r="D818">
        <v>17</v>
      </c>
      <c r="E818">
        <v>0</v>
      </c>
      <c r="F818">
        <v>6749.63</v>
      </c>
      <c r="G818" t="s">
        <v>11</v>
      </c>
      <c r="H818" t="s">
        <v>16</v>
      </c>
      <c r="I818" t="s">
        <v>13</v>
      </c>
      <c r="N818" t="s">
        <v>848</v>
      </c>
      <c r="O818">
        <v>1986</v>
      </c>
      <c r="P818" t="str">
        <f t="shared" si="36"/>
        <v>Jun</v>
      </c>
      <c r="Q818">
        <v>5</v>
      </c>
      <c r="R818">
        <v>3</v>
      </c>
      <c r="S818" s="18">
        <v>6748.59</v>
      </c>
      <c r="T818" t="s">
        <v>12</v>
      </c>
      <c r="U818" t="s">
        <v>16</v>
      </c>
      <c r="V818" t="s">
        <v>168</v>
      </c>
      <c r="W818" s="16">
        <f t="shared" si="37"/>
        <v>31568</v>
      </c>
      <c r="X818">
        <f t="shared" si="38"/>
        <v>37</v>
      </c>
    </row>
    <row r="819" spans="1:24" x14ac:dyDescent="0.3">
      <c r="A819" t="s">
        <v>850</v>
      </c>
      <c r="B819">
        <v>1966</v>
      </c>
      <c r="C819" t="s">
        <v>30</v>
      </c>
      <c r="D819">
        <v>9</v>
      </c>
      <c r="E819">
        <v>0</v>
      </c>
      <c r="F819">
        <v>6750.27</v>
      </c>
      <c r="G819" t="s">
        <v>12</v>
      </c>
      <c r="H819" t="s">
        <v>11</v>
      </c>
      <c r="I819" t="s">
        <v>13</v>
      </c>
      <c r="N819" t="s">
        <v>849</v>
      </c>
      <c r="O819">
        <v>1970</v>
      </c>
      <c r="P819" t="str">
        <f t="shared" si="36"/>
        <v>Jun</v>
      </c>
      <c r="Q819">
        <v>17</v>
      </c>
      <c r="R819">
        <v>0</v>
      </c>
      <c r="S819" s="18">
        <v>6749.63</v>
      </c>
      <c r="T819" t="s">
        <v>11</v>
      </c>
      <c r="U819" t="s">
        <v>16</v>
      </c>
      <c r="V819" t="s">
        <v>13</v>
      </c>
      <c r="W819" s="16">
        <f t="shared" si="37"/>
        <v>25736</v>
      </c>
      <c r="X819">
        <f t="shared" si="38"/>
        <v>52</v>
      </c>
    </row>
    <row r="820" spans="1:24" x14ac:dyDescent="0.3">
      <c r="A820" t="s">
        <v>851</v>
      </c>
      <c r="B820">
        <v>1988</v>
      </c>
      <c r="C820" t="s">
        <v>37</v>
      </c>
      <c r="D820">
        <v>10</v>
      </c>
      <c r="E820">
        <v>3</v>
      </c>
      <c r="F820">
        <v>6753.04</v>
      </c>
      <c r="G820" t="s">
        <v>11</v>
      </c>
      <c r="H820" t="s">
        <v>11</v>
      </c>
      <c r="I820" t="s">
        <v>247</v>
      </c>
      <c r="N820" t="s">
        <v>850</v>
      </c>
      <c r="O820">
        <v>1966</v>
      </c>
      <c r="P820" t="str">
        <f t="shared" si="36"/>
        <v>Dec</v>
      </c>
      <c r="Q820">
        <v>9</v>
      </c>
      <c r="R820">
        <v>0</v>
      </c>
      <c r="S820" s="18">
        <v>6750.27</v>
      </c>
      <c r="T820" t="s">
        <v>12</v>
      </c>
      <c r="U820" t="s">
        <v>11</v>
      </c>
      <c r="V820" t="s">
        <v>13</v>
      </c>
      <c r="W820" s="16">
        <f t="shared" si="37"/>
        <v>24450</v>
      </c>
      <c r="X820">
        <f t="shared" si="38"/>
        <v>56</v>
      </c>
    </row>
    <row r="821" spans="1:24" x14ac:dyDescent="0.3">
      <c r="A821" t="s">
        <v>852</v>
      </c>
      <c r="B821">
        <v>1981</v>
      </c>
      <c r="C821" t="s">
        <v>20</v>
      </c>
      <c r="D821">
        <v>21</v>
      </c>
      <c r="E821">
        <v>1</v>
      </c>
      <c r="F821">
        <v>6770.19</v>
      </c>
      <c r="G821" t="s">
        <v>11</v>
      </c>
      <c r="H821" t="s">
        <v>12</v>
      </c>
      <c r="I821" t="s">
        <v>13</v>
      </c>
      <c r="N821" t="s">
        <v>851</v>
      </c>
      <c r="O821">
        <v>1988</v>
      </c>
      <c r="P821" t="str">
        <f t="shared" si="36"/>
        <v>Oct</v>
      </c>
      <c r="Q821">
        <v>10</v>
      </c>
      <c r="R821">
        <v>3</v>
      </c>
      <c r="S821" s="18">
        <v>6753.04</v>
      </c>
      <c r="T821" t="s">
        <v>11</v>
      </c>
      <c r="U821" t="s">
        <v>11</v>
      </c>
      <c r="V821" t="s">
        <v>247</v>
      </c>
      <c r="W821" s="16">
        <f t="shared" si="37"/>
        <v>32426</v>
      </c>
      <c r="X821">
        <f t="shared" si="38"/>
        <v>34</v>
      </c>
    </row>
    <row r="822" spans="1:24" x14ac:dyDescent="0.3">
      <c r="A822" t="s">
        <v>853</v>
      </c>
      <c r="B822">
        <v>1981</v>
      </c>
      <c r="C822" t="s">
        <v>20</v>
      </c>
      <c r="D822">
        <v>3</v>
      </c>
      <c r="E822">
        <v>1</v>
      </c>
      <c r="F822">
        <v>6775.96</v>
      </c>
      <c r="G822" t="s">
        <v>11</v>
      </c>
      <c r="H822" t="s">
        <v>12</v>
      </c>
      <c r="I822" t="s">
        <v>42</v>
      </c>
      <c r="N822" t="s">
        <v>852</v>
      </c>
      <c r="O822">
        <v>1981</v>
      </c>
      <c r="P822" t="str">
        <f t="shared" si="36"/>
        <v>Sep</v>
      </c>
      <c r="Q822">
        <v>21</v>
      </c>
      <c r="R822">
        <v>1</v>
      </c>
      <c r="S822" s="18">
        <v>6770.19</v>
      </c>
      <c r="T822" t="s">
        <v>11</v>
      </c>
      <c r="U822" t="s">
        <v>12</v>
      </c>
      <c r="V822" t="s">
        <v>13</v>
      </c>
      <c r="W822" s="16">
        <f t="shared" si="37"/>
        <v>29850</v>
      </c>
      <c r="X822">
        <f t="shared" si="38"/>
        <v>41</v>
      </c>
    </row>
    <row r="823" spans="1:24" x14ac:dyDescent="0.3">
      <c r="A823" t="s">
        <v>854</v>
      </c>
      <c r="B823">
        <v>1981</v>
      </c>
      <c r="C823" t="s">
        <v>37</v>
      </c>
      <c r="D823">
        <v>8</v>
      </c>
      <c r="E823">
        <v>1</v>
      </c>
      <c r="F823">
        <v>6781.35</v>
      </c>
      <c r="G823" t="s">
        <v>11</v>
      </c>
      <c r="H823" t="s">
        <v>16</v>
      </c>
      <c r="I823" t="s">
        <v>13</v>
      </c>
      <c r="N823" t="s">
        <v>853</v>
      </c>
      <c r="O823">
        <v>1981</v>
      </c>
      <c r="P823" t="str">
        <f t="shared" si="36"/>
        <v>Sep</v>
      </c>
      <c r="Q823">
        <v>3</v>
      </c>
      <c r="R823">
        <v>1</v>
      </c>
      <c r="S823" s="18">
        <v>6775.96</v>
      </c>
      <c r="T823" t="s">
        <v>11</v>
      </c>
      <c r="U823" t="s">
        <v>12</v>
      </c>
      <c r="V823" t="s">
        <v>42</v>
      </c>
      <c r="W823" s="16">
        <f t="shared" si="37"/>
        <v>29832</v>
      </c>
      <c r="X823">
        <f t="shared" si="38"/>
        <v>41</v>
      </c>
    </row>
    <row r="824" spans="1:24" x14ac:dyDescent="0.3">
      <c r="A824" t="s">
        <v>855</v>
      </c>
      <c r="B824">
        <v>1980</v>
      </c>
      <c r="C824" t="s">
        <v>15</v>
      </c>
      <c r="D824">
        <v>23</v>
      </c>
      <c r="E824">
        <v>2</v>
      </c>
      <c r="F824">
        <v>6781.52</v>
      </c>
      <c r="G824" t="s">
        <v>11</v>
      </c>
      <c r="H824" t="s">
        <v>11</v>
      </c>
      <c r="I824" t="s">
        <v>13</v>
      </c>
      <c r="N824" t="s">
        <v>854</v>
      </c>
      <c r="O824">
        <v>1981</v>
      </c>
      <c r="P824" t="str">
        <f t="shared" si="36"/>
        <v>Oct</v>
      </c>
      <c r="Q824">
        <v>8</v>
      </c>
      <c r="R824">
        <v>1</v>
      </c>
      <c r="S824" s="18">
        <v>6781.35</v>
      </c>
      <c r="T824" t="s">
        <v>11</v>
      </c>
      <c r="U824" t="s">
        <v>16</v>
      </c>
      <c r="V824" t="s">
        <v>13</v>
      </c>
      <c r="W824" s="16">
        <f t="shared" si="37"/>
        <v>29867</v>
      </c>
      <c r="X824">
        <f t="shared" si="38"/>
        <v>41</v>
      </c>
    </row>
    <row r="825" spans="1:24" x14ac:dyDescent="0.3">
      <c r="A825" t="s">
        <v>856</v>
      </c>
      <c r="B825">
        <v>1985</v>
      </c>
      <c r="C825" t="s">
        <v>30</v>
      </c>
      <c r="D825">
        <v>24</v>
      </c>
      <c r="E825">
        <v>3</v>
      </c>
      <c r="F825">
        <v>6796.86</v>
      </c>
      <c r="G825" t="s">
        <v>12</v>
      </c>
      <c r="H825" t="s">
        <v>12</v>
      </c>
      <c r="I825" t="s">
        <v>23</v>
      </c>
      <c r="N825" t="s">
        <v>855</v>
      </c>
      <c r="O825">
        <v>1980</v>
      </c>
      <c r="P825" t="str">
        <f t="shared" si="36"/>
        <v>Nov</v>
      </c>
      <c r="Q825">
        <v>23</v>
      </c>
      <c r="R825">
        <v>2</v>
      </c>
      <c r="S825" s="18">
        <v>6781.52</v>
      </c>
      <c r="T825" t="s">
        <v>11</v>
      </c>
      <c r="U825" t="s">
        <v>11</v>
      </c>
      <c r="V825" t="s">
        <v>13</v>
      </c>
      <c r="W825" s="16">
        <f t="shared" si="37"/>
        <v>29548</v>
      </c>
      <c r="X825">
        <f t="shared" si="38"/>
        <v>42</v>
      </c>
    </row>
    <row r="826" spans="1:24" x14ac:dyDescent="0.3">
      <c r="A826" t="s">
        <v>857</v>
      </c>
      <c r="B826">
        <v>1991</v>
      </c>
      <c r="C826" t="s">
        <v>18</v>
      </c>
      <c r="D826">
        <v>29</v>
      </c>
      <c r="E826">
        <v>5</v>
      </c>
      <c r="F826">
        <v>6799.46</v>
      </c>
      <c r="G826" t="s">
        <v>16</v>
      </c>
      <c r="H826" t="s">
        <v>11</v>
      </c>
      <c r="I826" t="s">
        <v>276</v>
      </c>
      <c r="N826" t="s">
        <v>856</v>
      </c>
      <c r="O826">
        <v>1985</v>
      </c>
      <c r="P826" t="str">
        <f t="shared" si="36"/>
        <v>Dec</v>
      </c>
      <c r="Q826">
        <v>24</v>
      </c>
      <c r="R826">
        <v>3</v>
      </c>
      <c r="S826" s="18">
        <v>6796.86</v>
      </c>
      <c r="T826" t="s">
        <v>12</v>
      </c>
      <c r="U826" t="s">
        <v>12</v>
      </c>
      <c r="V826" t="s">
        <v>23</v>
      </c>
      <c r="W826" s="16">
        <f t="shared" si="37"/>
        <v>31405</v>
      </c>
      <c r="X826">
        <f t="shared" si="38"/>
        <v>37</v>
      </c>
    </row>
    <row r="827" spans="1:24" x14ac:dyDescent="0.3">
      <c r="A827" t="s">
        <v>858</v>
      </c>
      <c r="B827">
        <v>1975</v>
      </c>
      <c r="C827" t="s">
        <v>35</v>
      </c>
      <c r="D827">
        <v>17</v>
      </c>
      <c r="E827">
        <v>1</v>
      </c>
      <c r="F827">
        <v>6809.46</v>
      </c>
      <c r="G827" t="s">
        <v>11</v>
      </c>
      <c r="H827" t="s">
        <v>16</v>
      </c>
      <c r="I827" t="s">
        <v>23</v>
      </c>
      <c r="N827" t="s">
        <v>857</v>
      </c>
      <c r="O827">
        <v>1991</v>
      </c>
      <c r="P827" t="str">
        <f t="shared" si="36"/>
        <v>Jun</v>
      </c>
      <c r="Q827">
        <v>29</v>
      </c>
      <c r="R827">
        <v>5</v>
      </c>
      <c r="S827" s="18">
        <v>6799.46</v>
      </c>
      <c r="T827" t="s">
        <v>16</v>
      </c>
      <c r="U827" t="s">
        <v>11</v>
      </c>
      <c r="V827" t="s">
        <v>276</v>
      </c>
      <c r="W827" s="16">
        <f t="shared" si="37"/>
        <v>33418</v>
      </c>
      <c r="X827">
        <f t="shared" si="38"/>
        <v>31</v>
      </c>
    </row>
    <row r="828" spans="1:24" x14ac:dyDescent="0.3">
      <c r="A828" t="s">
        <v>859</v>
      </c>
      <c r="B828">
        <v>1994</v>
      </c>
      <c r="C828" t="s">
        <v>10</v>
      </c>
      <c r="D828">
        <v>8</v>
      </c>
      <c r="E828">
        <v>0</v>
      </c>
      <c r="F828">
        <v>6827.69</v>
      </c>
      <c r="G828" t="s">
        <v>11</v>
      </c>
      <c r="H828" t="s">
        <v>11</v>
      </c>
      <c r="I828" t="s">
        <v>300</v>
      </c>
      <c r="N828" t="s">
        <v>858</v>
      </c>
      <c r="O828">
        <v>1975</v>
      </c>
      <c r="P828" t="str">
        <f t="shared" si="36"/>
        <v>Aug</v>
      </c>
      <c r="Q828">
        <v>17</v>
      </c>
      <c r="R828">
        <v>1</v>
      </c>
      <c r="S828" s="18">
        <v>6809.46</v>
      </c>
      <c r="T828" t="s">
        <v>11</v>
      </c>
      <c r="U828" t="s">
        <v>16</v>
      </c>
      <c r="V828" t="s">
        <v>23</v>
      </c>
      <c r="W828" s="16">
        <f t="shared" si="37"/>
        <v>27623</v>
      </c>
      <c r="X828">
        <f t="shared" si="38"/>
        <v>47</v>
      </c>
    </row>
    <row r="829" spans="1:24" x14ac:dyDescent="0.3">
      <c r="A829" t="s">
        <v>860</v>
      </c>
      <c r="B829">
        <v>1979</v>
      </c>
      <c r="C829" t="s">
        <v>10</v>
      </c>
      <c r="D829">
        <v>15</v>
      </c>
      <c r="E829">
        <v>0</v>
      </c>
      <c r="F829">
        <v>6837.37</v>
      </c>
      <c r="G829" t="s">
        <v>12</v>
      </c>
      <c r="H829" t="s">
        <v>16</v>
      </c>
      <c r="I829" t="s">
        <v>168</v>
      </c>
      <c r="N829" t="s">
        <v>859</v>
      </c>
      <c r="O829">
        <v>1994</v>
      </c>
      <c r="P829" t="str">
        <f t="shared" si="36"/>
        <v>Jul</v>
      </c>
      <c r="Q829">
        <v>8</v>
      </c>
      <c r="R829">
        <v>0</v>
      </c>
      <c r="S829" s="18">
        <v>6827.69</v>
      </c>
      <c r="T829" t="s">
        <v>11</v>
      </c>
      <c r="U829" t="s">
        <v>11</v>
      </c>
      <c r="V829" t="s">
        <v>300</v>
      </c>
      <c r="W829" s="16">
        <f t="shared" si="37"/>
        <v>34523</v>
      </c>
      <c r="X829">
        <f t="shared" si="38"/>
        <v>28</v>
      </c>
    </row>
    <row r="830" spans="1:24" x14ac:dyDescent="0.3">
      <c r="A830" t="s">
        <v>861</v>
      </c>
      <c r="B830">
        <v>2000</v>
      </c>
      <c r="C830" t="s">
        <v>15</v>
      </c>
      <c r="D830">
        <v>30</v>
      </c>
      <c r="E830">
        <v>0</v>
      </c>
      <c r="F830">
        <v>6842.28</v>
      </c>
      <c r="G830" t="s">
        <v>11</v>
      </c>
      <c r="H830" t="s">
        <v>16</v>
      </c>
      <c r="I830" t="s">
        <v>23</v>
      </c>
      <c r="N830" t="s">
        <v>860</v>
      </c>
      <c r="O830">
        <v>1979</v>
      </c>
      <c r="P830" t="str">
        <f t="shared" si="36"/>
        <v>Jul</v>
      </c>
      <c r="Q830">
        <v>15</v>
      </c>
      <c r="R830">
        <v>0</v>
      </c>
      <c r="S830" s="18">
        <v>6837.37</v>
      </c>
      <c r="T830" t="s">
        <v>12</v>
      </c>
      <c r="U830" t="s">
        <v>16</v>
      </c>
      <c r="V830" t="s">
        <v>168</v>
      </c>
      <c r="W830" s="16">
        <f t="shared" si="37"/>
        <v>29051</v>
      </c>
      <c r="X830">
        <f t="shared" si="38"/>
        <v>43</v>
      </c>
    </row>
    <row r="831" spans="1:24" x14ac:dyDescent="0.3">
      <c r="A831" t="s">
        <v>862</v>
      </c>
      <c r="B831">
        <v>1977</v>
      </c>
      <c r="C831" t="s">
        <v>18</v>
      </c>
      <c r="D831">
        <v>15</v>
      </c>
      <c r="E831">
        <v>2</v>
      </c>
      <c r="F831">
        <v>6843.17</v>
      </c>
      <c r="G831" t="s">
        <v>11</v>
      </c>
      <c r="H831" t="s">
        <v>16</v>
      </c>
      <c r="I831" t="s">
        <v>13</v>
      </c>
      <c r="N831" t="s">
        <v>861</v>
      </c>
      <c r="O831">
        <v>2000</v>
      </c>
      <c r="P831" t="str">
        <f t="shared" si="36"/>
        <v>Nov</v>
      </c>
      <c r="Q831">
        <v>30</v>
      </c>
      <c r="R831">
        <v>0</v>
      </c>
      <c r="S831" s="18">
        <v>6842.28</v>
      </c>
      <c r="T831" t="s">
        <v>11</v>
      </c>
      <c r="U831" t="s">
        <v>16</v>
      </c>
      <c r="V831" t="s">
        <v>23</v>
      </c>
      <c r="W831" s="16">
        <f t="shared" si="37"/>
        <v>36860</v>
      </c>
      <c r="X831">
        <f t="shared" si="38"/>
        <v>22</v>
      </c>
    </row>
    <row r="832" spans="1:24" x14ac:dyDescent="0.3">
      <c r="A832" t="s">
        <v>863</v>
      </c>
      <c r="B832">
        <v>1979</v>
      </c>
      <c r="C832" t="s">
        <v>15</v>
      </c>
      <c r="D832">
        <v>4</v>
      </c>
      <c r="E832">
        <v>1</v>
      </c>
      <c r="F832">
        <v>6849.03</v>
      </c>
      <c r="G832" t="s">
        <v>11</v>
      </c>
      <c r="H832" t="s">
        <v>11</v>
      </c>
      <c r="I832" t="s">
        <v>42</v>
      </c>
      <c r="N832" t="s">
        <v>862</v>
      </c>
      <c r="O832">
        <v>1977</v>
      </c>
      <c r="P832" t="str">
        <f t="shared" si="36"/>
        <v>Jun</v>
      </c>
      <c r="Q832">
        <v>15</v>
      </c>
      <c r="R832">
        <v>2</v>
      </c>
      <c r="S832" s="18">
        <v>6843.17</v>
      </c>
      <c r="T832" t="s">
        <v>11</v>
      </c>
      <c r="U832" t="s">
        <v>16</v>
      </c>
      <c r="V832" t="s">
        <v>13</v>
      </c>
      <c r="W832" s="16">
        <f t="shared" si="37"/>
        <v>28291</v>
      </c>
      <c r="X832">
        <f t="shared" si="38"/>
        <v>45</v>
      </c>
    </row>
    <row r="833" spans="1:24" x14ac:dyDescent="0.3">
      <c r="A833" t="s">
        <v>864</v>
      </c>
      <c r="B833">
        <v>1981</v>
      </c>
      <c r="C833" t="s">
        <v>18</v>
      </c>
      <c r="D833">
        <v>19</v>
      </c>
      <c r="E833">
        <v>1</v>
      </c>
      <c r="F833">
        <v>6858.48</v>
      </c>
      <c r="G833" t="s">
        <v>11</v>
      </c>
      <c r="H833" t="s">
        <v>11</v>
      </c>
      <c r="I833" t="s">
        <v>166</v>
      </c>
      <c r="N833" t="s">
        <v>863</v>
      </c>
      <c r="O833">
        <v>1979</v>
      </c>
      <c r="P833" t="str">
        <f t="shared" si="36"/>
        <v>Nov</v>
      </c>
      <c r="Q833">
        <v>4</v>
      </c>
      <c r="R833">
        <v>1</v>
      </c>
      <c r="S833" s="18">
        <v>6849.03</v>
      </c>
      <c r="T833" t="s">
        <v>11</v>
      </c>
      <c r="U833" t="s">
        <v>11</v>
      </c>
      <c r="V833" t="s">
        <v>42</v>
      </c>
      <c r="W833" s="16">
        <f t="shared" si="37"/>
        <v>29163</v>
      </c>
      <c r="X833">
        <f t="shared" si="38"/>
        <v>43</v>
      </c>
    </row>
    <row r="834" spans="1:24" x14ac:dyDescent="0.3">
      <c r="A834" t="s">
        <v>865</v>
      </c>
      <c r="B834">
        <v>1978</v>
      </c>
      <c r="C834" t="s">
        <v>35</v>
      </c>
      <c r="D834">
        <v>5</v>
      </c>
      <c r="E834">
        <v>2</v>
      </c>
      <c r="F834">
        <v>6863.49</v>
      </c>
      <c r="G834" t="s">
        <v>11</v>
      </c>
      <c r="H834" t="s">
        <v>16</v>
      </c>
      <c r="I834" t="s">
        <v>13</v>
      </c>
      <c r="N834" t="s">
        <v>864</v>
      </c>
      <c r="O834">
        <v>1981</v>
      </c>
      <c r="P834" t="str">
        <f t="shared" si="36"/>
        <v>Jun</v>
      </c>
      <c r="Q834">
        <v>19</v>
      </c>
      <c r="R834">
        <v>1</v>
      </c>
      <c r="S834" s="18">
        <v>6858.48</v>
      </c>
      <c r="T834" t="s">
        <v>11</v>
      </c>
      <c r="U834" t="s">
        <v>11</v>
      </c>
      <c r="V834" t="s">
        <v>166</v>
      </c>
      <c r="W834" s="16">
        <f t="shared" si="37"/>
        <v>29756</v>
      </c>
      <c r="X834">
        <f t="shared" si="38"/>
        <v>41</v>
      </c>
    </row>
    <row r="835" spans="1:24" x14ac:dyDescent="0.3">
      <c r="A835" t="s">
        <v>866</v>
      </c>
      <c r="B835">
        <v>1969</v>
      </c>
      <c r="C835" t="s">
        <v>37</v>
      </c>
      <c r="D835">
        <v>23</v>
      </c>
      <c r="E835">
        <v>0</v>
      </c>
      <c r="F835">
        <v>6868.39</v>
      </c>
      <c r="G835" t="s">
        <v>11</v>
      </c>
      <c r="H835" t="s">
        <v>11</v>
      </c>
      <c r="I835" t="s">
        <v>13</v>
      </c>
      <c r="N835" t="s">
        <v>865</v>
      </c>
      <c r="O835">
        <v>1978</v>
      </c>
      <c r="P835" t="str">
        <f t="shared" ref="P835:P898" si="39">IF(C834="?","Sep",C834)</f>
        <v>Aug</v>
      </c>
      <c r="Q835">
        <v>5</v>
      </c>
      <c r="R835">
        <v>2</v>
      </c>
      <c r="S835" s="18">
        <v>6863.49</v>
      </c>
      <c r="T835" t="s">
        <v>11</v>
      </c>
      <c r="U835" t="s">
        <v>16</v>
      </c>
      <c r="V835" t="s">
        <v>13</v>
      </c>
      <c r="W835" s="16">
        <f t="shared" si="37"/>
        <v>28707</v>
      </c>
      <c r="X835">
        <f t="shared" si="38"/>
        <v>44</v>
      </c>
    </row>
    <row r="836" spans="1:24" x14ac:dyDescent="0.3">
      <c r="A836" t="s">
        <v>867</v>
      </c>
      <c r="B836">
        <v>1981</v>
      </c>
      <c r="C836" t="s">
        <v>18</v>
      </c>
      <c r="D836">
        <v>23</v>
      </c>
      <c r="E836">
        <v>2</v>
      </c>
      <c r="F836">
        <v>6875.96</v>
      </c>
      <c r="G836" t="s">
        <v>11</v>
      </c>
      <c r="H836" t="s">
        <v>11</v>
      </c>
      <c r="I836" t="s">
        <v>42</v>
      </c>
      <c r="N836" t="s">
        <v>866</v>
      </c>
      <c r="O836">
        <v>1969</v>
      </c>
      <c r="P836" t="str">
        <f t="shared" si="39"/>
        <v>Oct</v>
      </c>
      <c r="Q836">
        <v>23</v>
      </c>
      <c r="R836">
        <v>0</v>
      </c>
      <c r="S836" s="18">
        <v>6868.39</v>
      </c>
      <c r="T836" t="s">
        <v>11</v>
      </c>
      <c r="U836" t="s">
        <v>11</v>
      </c>
      <c r="V836" t="s">
        <v>13</v>
      </c>
      <c r="W836" s="16">
        <f t="shared" ref="W836:W899" si="40">DATE(O836,MONTH("1-"&amp;P836),Q836)</f>
        <v>25499</v>
      </c>
      <c r="X836">
        <f t="shared" ref="X836:X899" si="41">DATEDIF(W836,"08-06-2023","y")</f>
        <v>53</v>
      </c>
    </row>
    <row r="837" spans="1:24" x14ac:dyDescent="0.3">
      <c r="A837" t="s">
        <v>868</v>
      </c>
      <c r="B837">
        <v>2004</v>
      </c>
      <c r="C837" t="s">
        <v>30</v>
      </c>
      <c r="D837">
        <v>24</v>
      </c>
      <c r="E837">
        <v>0</v>
      </c>
      <c r="F837">
        <v>6876.53</v>
      </c>
      <c r="G837" t="s">
        <v>11</v>
      </c>
      <c r="H837" t="s">
        <v>16</v>
      </c>
      <c r="I837" t="s">
        <v>23</v>
      </c>
      <c r="N837" t="s">
        <v>867</v>
      </c>
      <c r="O837">
        <v>1981</v>
      </c>
      <c r="P837" t="str">
        <f t="shared" si="39"/>
        <v>Jun</v>
      </c>
      <c r="Q837">
        <v>23</v>
      </c>
      <c r="R837">
        <v>2</v>
      </c>
      <c r="S837" s="18">
        <v>6875.96</v>
      </c>
      <c r="T837" t="s">
        <v>11</v>
      </c>
      <c r="U837" t="s">
        <v>11</v>
      </c>
      <c r="V837" t="s">
        <v>42</v>
      </c>
      <c r="W837" s="16">
        <f t="shared" si="40"/>
        <v>29760</v>
      </c>
      <c r="X837">
        <f t="shared" si="41"/>
        <v>41</v>
      </c>
    </row>
    <row r="838" spans="1:24" x14ac:dyDescent="0.3">
      <c r="A838" t="s">
        <v>869</v>
      </c>
      <c r="B838">
        <v>1985</v>
      </c>
      <c r="C838" t="s">
        <v>20</v>
      </c>
      <c r="D838">
        <v>10</v>
      </c>
      <c r="E838">
        <v>2</v>
      </c>
      <c r="F838">
        <v>6877.98</v>
      </c>
      <c r="G838" t="s">
        <v>11</v>
      </c>
      <c r="H838" t="s">
        <v>16</v>
      </c>
      <c r="I838" t="s">
        <v>247</v>
      </c>
      <c r="N838" t="s">
        <v>868</v>
      </c>
      <c r="O838">
        <v>2004</v>
      </c>
      <c r="P838" t="str">
        <f t="shared" si="39"/>
        <v>Dec</v>
      </c>
      <c r="Q838">
        <v>24</v>
      </c>
      <c r="R838">
        <v>0</v>
      </c>
      <c r="S838" s="18">
        <v>6876.53</v>
      </c>
      <c r="T838" t="s">
        <v>11</v>
      </c>
      <c r="U838" t="s">
        <v>16</v>
      </c>
      <c r="V838" t="s">
        <v>23</v>
      </c>
      <c r="W838" s="16">
        <f t="shared" si="40"/>
        <v>38345</v>
      </c>
      <c r="X838">
        <f t="shared" si="41"/>
        <v>18</v>
      </c>
    </row>
    <row r="839" spans="1:24" x14ac:dyDescent="0.3">
      <c r="A839" t="s">
        <v>870</v>
      </c>
      <c r="B839">
        <v>1989</v>
      </c>
      <c r="C839" t="s">
        <v>30</v>
      </c>
      <c r="D839">
        <v>21</v>
      </c>
      <c r="E839">
        <v>3</v>
      </c>
      <c r="F839">
        <v>6895.19</v>
      </c>
      <c r="G839" t="s">
        <v>11</v>
      </c>
      <c r="H839" t="s">
        <v>12</v>
      </c>
      <c r="I839" t="s">
        <v>247</v>
      </c>
      <c r="N839" t="s">
        <v>869</v>
      </c>
      <c r="O839">
        <v>1985</v>
      </c>
      <c r="P839" t="str">
        <f t="shared" si="39"/>
        <v>Sep</v>
      </c>
      <c r="Q839">
        <v>10</v>
      </c>
      <c r="R839">
        <v>2</v>
      </c>
      <c r="S839" s="18">
        <v>6877.98</v>
      </c>
      <c r="T839" t="s">
        <v>11</v>
      </c>
      <c r="U839" t="s">
        <v>16</v>
      </c>
      <c r="V839" t="s">
        <v>247</v>
      </c>
      <c r="W839" s="16">
        <f t="shared" si="40"/>
        <v>31300</v>
      </c>
      <c r="X839">
        <f t="shared" si="41"/>
        <v>37</v>
      </c>
    </row>
    <row r="840" spans="1:24" x14ac:dyDescent="0.3">
      <c r="A840" t="s">
        <v>871</v>
      </c>
      <c r="B840">
        <v>1984</v>
      </c>
      <c r="C840" t="s">
        <v>20</v>
      </c>
      <c r="D840">
        <v>5</v>
      </c>
      <c r="E840">
        <v>2</v>
      </c>
      <c r="F840">
        <v>6933.24</v>
      </c>
      <c r="G840" t="s">
        <v>11</v>
      </c>
      <c r="H840" t="s">
        <v>12</v>
      </c>
      <c r="I840" t="s">
        <v>23</v>
      </c>
      <c r="N840" t="s">
        <v>870</v>
      </c>
      <c r="O840">
        <v>1989</v>
      </c>
      <c r="P840" t="str">
        <f t="shared" si="39"/>
        <v>Dec</v>
      </c>
      <c r="Q840">
        <v>21</v>
      </c>
      <c r="R840">
        <v>3</v>
      </c>
      <c r="S840" s="18">
        <v>6895.19</v>
      </c>
      <c r="T840" t="s">
        <v>11</v>
      </c>
      <c r="U840" t="s">
        <v>12</v>
      </c>
      <c r="V840" t="s">
        <v>247</v>
      </c>
      <c r="W840" s="16">
        <f t="shared" si="40"/>
        <v>32863</v>
      </c>
      <c r="X840">
        <f t="shared" si="41"/>
        <v>33</v>
      </c>
    </row>
    <row r="841" spans="1:24" x14ac:dyDescent="0.3">
      <c r="A841" t="s">
        <v>872</v>
      </c>
      <c r="B841">
        <v>1978</v>
      </c>
      <c r="C841" t="s">
        <v>15</v>
      </c>
      <c r="D841">
        <v>29</v>
      </c>
      <c r="E841">
        <v>2</v>
      </c>
      <c r="F841">
        <v>6938.11</v>
      </c>
      <c r="G841" t="s">
        <v>11</v>
      </c>
      <c r="H841" t="s">
        <v>11</v>
      </c>
      <c r="I841" t="s">
        <v>13</v>
      </c>
      <c r="N841" t="s">
        <v>871</v>
      </c>
      <c r="O841">
        <v>1984</v>
      </c>
      <c r="P841" t="str">
        <f t="shared" si="39"/>
        <v>Sep</v>
      </c>
      <c r="Q841">
        <v>5</v>
      </c>
      <c r="R841">
        <v>2</v>
      </c>
      <c r="S841" s="18">
        <v>6933.24</v>
      </c>
      <c r="T841" t="s">
        <v>11</v>
      </c>
      <c r="U841" t="s">
        <v>12</v>
      </c>
      <c r="V841" t="s">
        <v>23</v>
      </c>
      <c r="W841" s="16">
        <f t="shared" si="40"/>
        <v>30930</v>
      </c>
      <c r="X841">
        <f t="shared" si="41"/>
        <v>38</v>
      </c>
    </row>
    <row r="842" spans="1:24" x14ac:dyDescent="0.3">
      <c r="A842" t="s">
        <v>873</v>
      </c>
      <c r="B842">
        <v>1980</v>
      </c>
      <c r="C842" t="s">
        <v>35</v>
      </c>
      <c r="D842">
        <v>30</v>
      </c>
      <c r="E842">
        <v>1</v>
      </c>
      <c r="F842">
        <v>6940.91</v>
      </c>
      <c r="G842" t="s">
        <v>11</v>
      </c>
      <c r="H842" t="s">
        <v>11</v>
      </c>
      <c r="I842" t="s">
        <v>23</v>
      </c>
      <c r="N842" t="s">
        <v>872</v>
      </c>
      <c r="O842">
        <v>1978</v>
      </c>
      <c r="P842" t="str">
        <f t="shared" si="39"/>
        <v>Nov</v>
      </c>
      <c r="Q842">
        <v>29</v>
      </c>
      <c r="R842">
        <v>2</v>
      </c>
      <c r="S842" s="18">
        <v>6938.11</v>
      </c>
      <c r="T842" t="s">
        <v>11</v>
      </c>
      <c r="U842" t="s">
        <v>11</v>
      </c>
      <c r="V842" t="s">
        <v>13</v>
      </c>
      <c r="W842" s="16">
        <f t="shared" si="40"/>
        <v>28823</v>
      </c>
      <c r="X842">
        <f t="shared" si="41"/>
        <v>44</v>
      </c>
    </row>
    <row r="843" spans="1:24" x14ac:dyDescent="0.3">
      <c r="A843" t="s">
        <v>874</v>
      </c>
      <c r="B843">
        <v>1980</v>
      </c>
      <c r="C843" t="s">
        <v>37</v>
      </c>
      <c r="D843">
        <v>5</v>
      </c>
      <c r="E843">
        <v>2</v>
      </c>
      <c r="F843">
        <v>6940.94</v>
      </c>
      <c r="G843" t="s">
        <v>11</v>
      </c>
      <c r="H843" t="s">
        <v>12</v>
      </c>
      <c r="I843" t="s">
        <v>13</v>
      </c>
      <c r="N843" t="s">
        <v>873</v>
      </c>
      <c r="O843">
        <v>1980</v>
      </c>
      <c r="P843" t="str">
        <f t="shared" si="39"/>
        <v>Aug</v>
      </c>
      <c r="Q843">
        <v>30</v>
      </c>
      <c r="R843">
        <v>1</v>
      </c>
      <c r="S843" s="18">
        <v>6940.91</v>
      </c>
      <c r="T843" t="s">
        <v>11</v>
      </c>
      <c r="U843" t="s">
        <v>11</v>
      </c>
      <c r="V843" t="s">
        <v>23</v>
      </c>
      <c r="W843" s="16">
        <f t="shared" si="40"/>
        <v>29463</v>
      </c>
      <c r="X843">
        <f t="shared" si="41"/>
        <v>42</v>
      </c>
    </row>
    <row r="844" spans="1:24" x14ac:dyDescent="0.3">
      <c r="A844" t="s">
        <v>875</v>
      </c>
      <c r="B844">
        <v>1978</v>
      </c>
      <c r="C844" t="s">
        <v>30</v>
      </c>
      <c r="D844">
        <v>15</v>
      </c>
      <c r="E844">
        <v>0</v>
      </c>
      <c r="F844">
        <v>6948.7</v>
      </c>
      <c r="G844" t="s">
        <v>16</v>
      </c>
      <c r="H844" t="s">
        <v>11</v>
      </c>
      <c r="I844" t="s">
        <v>23</v>
      </c>
      <c r="N844" t="s">
        <v>874</v>
      </c>
      <c r="O844">
        <v>1980</v>
      </c>
      <c r="P844" t="str">
        <f t="shared" si="39"/>
        <v>Oct</v>
      </c>
      <c r="Q844">
        <v>5</v>
      </c>
      <c r="R844">
        <v>2</v>
      </c>
      <c r="S844" s="18">
        <v>6940.94</v>
      </c>
      <c r="T844" t="s">
        <v>11</v>
      </c>
      <c r="U844" t="s">
        <v>12</v>
      </c>
      <c r="V844" t="s">
        <v>13</v>
      </c>
      <c r="W844" s="16">
        <f t="shared" si="40"/>
        <v>29499</v>
      </c>
      <c r="X844">
        <f t="shared" si="41"/>
        <v>42</v>
      </c>
    </row>
    <row r="845" spans="1:24" x14ac:dyDescent="0.3">
      <c r="A845" t="s">
        <v>876</v>
      </c>
      <c r="B845">
        <v>1980</v>
      </c>
      <c r="C845" t="s">
        <v>35</v>
      </c>
      <c r="D845">
        <v>18</v>
      </c>
      <c r="E845">
        <v>2</v>
      </c>
      <c r="F845">
        <v>6951.12</v>
      </c>
      <c r="G845" t="s">
        <v>11</v>
      </c>
      <c r="H845" t="s">
        <v>11</v>
      </c>
      <c r="I845" t="s">
        <v>13</v>
      </c>
      <c r="N845" t="s">
        <v>875</v>
      </c>
      <c r="O845">
        <v>1978</v>
      </c>
      <c r="P845" t="str">
        <f t="shared" si="39"/>
        <v>Dec</v>
      </c>
      <c r="Q845">
        <v>15</v>
      </c>
      <c r="R845">
        <v>0</v>
      </c>
      <c r="S845" s="18">
        <v>6948.7</v>
      </c>
      <c r="T845" t="s">
        <v>16</v>
      </c>
      <c r="U845" t="s">
        <v>11</v>
      </c>
      <c r="V845" t="s">
        <v>23</v>
      </c>
      <c r="W845" s="16">
        <f t="shared" si="40"/>
        <v>28839</v>
      </c>
      <c r="X845">
        <f t="shared" si="41"/>
        <v>44</v>
      </c>
    </row>
    <row r="846" spans="1:24" x14ac:dyDescent="0.3">
      <c r="A846" t="s">
        <v>877</v>
      </c>
      <c r="B846">
        <v>1975</v>
      </c>
      <c r="C846" t="s">
        <v>18</v>
      </c>
      <c r="D846">
        <v>3</v>
      </c>
      <c r="E846">
        <v>1</v>
      </c>
      <c r="F846">
        <v>6965.21</v>
      </c>
      <c r="G846" t="s">
        <v>11</v>
      </c>
      <c r="H846" t="s">
        <v>12</v>
      </c>
      <c r="I846" t="s">
        <v>13</v>
      </c>
      <c r="N846" t="s">
        <v>876</v>
      </c>
      <c r="O846">
        <v>1980</v>
      </c>
      <c r="P846" t="str">
        <f t="shared" si="39"/>
        <v>Aug</v>
      </c>
      <c r="Q846">
        <v>18</v>
      </c>
      <c r="R846">
        <v>2</v>
      </c>
      <c r="S846" s="18">
        <v>6951.12</v>
      </c>
      <c r="T846" t="s">
        <v>11</v>
      </c>
      <c r="U846" t="s">
        <v>11</v>
      </c>
      <c r="V846" t="s">
        <v>13</v>
      </c>
      <c r="W846" s="16">
        <f t="shared" si="40"/>
        <v>29451</v>
      </c>
      <c r="X846">
        <f t="shared" si="41"/>
        <v>42</v>
      </c>
    </row>
    <row r="847" spans="1:24" x14ac:dyDescent="0.3">
      <c r="A847" t="s">
        <v>878</v>
      </c>
      <c r="B847">
        <v>1985</v>
      </c>
      <c r="C847" t="s">
        <v>30</v>
      </c>
      <c r="D847">
        <v>10</v>
      </c>
      <c r="E847">
        <v>3</v>
      </c>
      <c r="F847">
        <v>6985.51</v>
      </c>
      <c r="G847" t="s">
        <v>11</v>
      </c>
      <c r="H847" t="s">
        <v>11</v>
      </c>
      <c r="I847" t="s">
        <v>166</v>
      </c>
      <c r="N847" t="s">
        <v>877</v>
      </c>
      <c r="O847">
        <v>1975</v>
      </c>
      <c r="P847" t="str">
        <f t="shared" si="39"/>
        <v>Jun</v>
      </c>
      <c r="Q847">
        <v>3</v>
      </c>
      <c r="R847">
        <v>1</v>
      </c>
      <c r="S847" s="18">
        <v>6965.21</v>
      </c>
      <c r="T847" t="s">
        <v>11</v>
      </c>
      <c r="U847" t="s">
        <v>12</v>
      </c>
      <c r="V847" t="s">
        <v>13</v>
      </c>
      <c r="W847" s="16">
        <f t="shared" si="40"/>
        <v>27548</v>
      </c>
      <c r="X847">
        <f t="shared" si="41"/>
        <v>48</v>
      </c>
    </row>
    <row r="848" spans="1:24" x14ac:dyDescent="0.3">
      <c r="A848" t="s">
        <v>879</v>
      </c>
      <c r="B848">
        <v>1982</v>
      </c>
      <c r="C848" t="s">
        <v>37</v>
      </c>
      <c r="D848">
        <v>18</v>
      </c>
      <c r="E848">
        <v>2</v>
      </c>
      <c r="F848">
        <v>6986.7</v>
      </c>
      <c r="G848" t="s">
        <v>12</v>
      </c>
      <c r="H848" t="s">
        <v>16</v>
      </c>
      <c r="I848" t="s">
        <v>23</v>
      </c>
      <c r="N848" t="s">
        <v>878</v>
      </c>
      <c r="O848">
        <v>1985</v>
      </c>
      <c r="P848" t="str">
        <f t="shared" si="39"/>
        <v>Dec</v>
      </c>
      <c r="Q848">
        <v>10</v>
      </c>
      <c r="R848">
        <v>3</v>
      </c>
      <c r="S848" s="18">
        <v>6985.51</v>
      </c>
      <c r="T848" t="s">
        <v>11</v>
      </c>
      <c r="U848" t="s">
        <v>11</v>
      </c>
      <c r="V848" t="s">
        <v>166</v>
      </c>
      <c r="W848" s="16">
        <f t="shared" si="40"/>
        <v>31391</v>
      </c>
      <c r="X848">
        <f t="shared" si="41"/>
        <v>37</v>
      </c>
    </row>
    <row r="849" spans="1:24" x14ac:dyDescent="0.3">
      <c r="A849" t="s">
        <v>880</v>
      </c>
      <c r="B849">
        <v>1982</v>
      </c>
      <c r="C849" t="s">
        <v>20</v>
      </c>
      <c r="D849">
        <v>1</v>
      </c>
      <c r="E849">
        <v>3</v>
      </c>
      <c r="F849">
        <v>6989.95</v>
      </c>
      <c r="G849" t="s">
        <v>11</v>
      </c>
      <c r="H849" t="s">
        <v>16</v>
      </c>
      <c r="I849" t="s">
        <v>13</v>
      </c>
      <c r="N849" t="s">
        <v>879</v>
      </c>
      <c r="O849">
        <v>1982</v>
      </c>
      <c r="P849" t="str">
        <f t="shared" si="39"/>
        <v>Oct</v>
      </c>
      <c r="Q849">
        <v>18</v>
      </c>
      <c r="R849">
        <v>2</v>
      </c>
      <c r="S849" s="18">
        <v>6986.7</v>
      </c>
      <c r="T849" t="s">
        <v>12</v>
      </c>
      <c r="U849" t="s">
        <v>16</v>
      </c>
      <c r="V849" t="s">
        <v>23</v>
      </c>
      <c r="W849" s="16">
        <f t="shared" si="40"/>
        <v>30242</v>
      </c>
      <c r="X849">
        <f t="shared" si="41"/>
        <v>40</v>
      </c>
    </row>
    <row r="850" spans="1:24" x14ac:dyDescent="0.3">
      <c r="A850" t="s">
        <v>881</v>
      </c>
      <c r="B850">
        <v>1969</v>
      </c>
      <c r="C850" t="s">
        <v>10</v>
      </c>
      <c r="D850">
        <v>6</v>
      </c>
      <c r="E850">
        <v>0</v>
      </c>
      <c r="F850">
        <v>7003.1</v>
      </c>
      <c r="G850" t="s">
        <v>11</v>
      </c>
      <c r="H850" t="s">
        <v>12</v>
      </c>
      <c r="I850" t="s">
        <v>13</v>
      </c>
      <c r="N850" t="s">
        <v>880</v>
      </c>
      <c r="O850">
        <v>1982</v>
      </c>
      <c r="P850" t="str">
        <f t="shared" si="39"/>
        <v>Sep</v>
      </c>
      <c r="Q850">
        <v>1</v>
      </c>
      <c r="R850">
        <v>3</v>
      </c>
      <c r="S850" s="18">
        <v>6989.95</v>
      </c>
      <c r="T850" t="s">
        <v>11</v>
      </c>
      <c r="U850" t="s">
        <v>16</v>
      </c>
      <c r="V850" t="s">
        <v>13</v>
      </c>
      <c r="W850" s="16">
        <f t="shared" si="40"/>
        <v>30195</v>
      </c>
      <c r="X850">
        <f t="shared" si="41"/>
        <v>40</v>
      </c>
    </row>
    <row r="851" spans="1:24" x14ac:dyDescent="0.3">
      <c r="A851" t="s">
        <v>882</v>
      </c>
      <c r="B851">
        <v>1978</v>
      </c>
      <c r="C851" t="s">
        <v>18</v>
      </c>
      <c r="D851">
        <v>2</v>
      </c>
      <c r="E851">
        <v>2</v>
      </c>
      <c r="F851">
        <v>7033.08</v>
      </c>
      <c r="G851" t="s">
        <v>11</v>
      </c>
      <c r="H851" t="s">
        <v>11</v>
      </c>
      <c r="I851" t="s">
        <v>13</v>
      </c>
      <c r="N851" t="s">
        <v>881</v>
      </c>
      <c r="O851">
        <v>1969</v>
      </c>
      <c r="P851" t="str">
        <f t="shared" si="39"/>
        <v>Jul</v>
      </c>
      <c r="Q851">
        <v>6</v>
      </c>
      <c r="R851">
        <v>0</v>
      </c>
      <c r="S851" s="18">
        <v>7003.1</v>
      </c>
      <c r="T851" t="s">
        <v>11</v>
      </c>
      <c r="U851" t="s">
        <v>12</v>
      </c>
      <c r="V851" t="s">
        <v>13</v>
      </c>
      <c r="W851" s="16">
        <f t="shared" si="40"/>
        <v>25390</v>
      </c>
      <c r="X851">
        <f t="shared" si="41"/>
        <v>53</v>
      </c>
    </row>
    <row r="852" spans="1:24" x14ac:dyDescent="0.3">
      <c r="A852" t="s">
        <v>883</v>
      </c>
      <c r="B852">
        <v>1995</v>
      </c>
      <c r="C852" t="s">
        <v>37</v>
      </c>
      <c r="D852">
        <v>29</v>
      </c>
      <c r="E852">
        <v>0</v>
      </c>
      <c r="F852">
        <v>7042.11</v>
      </c>
      <c r="G852" t="s">
        <v>11</v>
      </c>
      <c r="H852" t="s">
        <v>12</v>
      </c>
      <c r="I852" t="s">
        <v>23</v>
      </c>
      <c r="N852" t="s">
        <v>882</v>
      </c>
      <c r="O852">
        <v>1978</v>
      </c>
      <c r="P852" t="str">
        <f t="shared" si="39"/>
        <v>Jun</v>
      </c>
      <c r="Q852">
        <v>2</v>
      </c>
      <c r="R852">
        <v>2</v>
      </c>
      <c r="S852" s="18">
        <v>7033.08</v>
      </c>
      <c r="T852" t="s">
        <v>11</v>
      </c>
      <c r="U852" t="s">
        <v>11</v>
      </c>
      <c r="V852" t="s">
        <v>13</v>
      </c>
      <c r="W852" s="16">
        <f t="shared" si="40"/>
        <v>28643</v>
      </c>
      <c r="X852">
        <f t="shared" si="41"/>
        <v>45</v>
      </c>
    </row>
    <row r="853" spans="1:24" x14ac:dyDescent="0.3">
      <c r="A853" t="s">
        <v>884</v>
      </c>
      <c r="B853">
        <v>1980</v>
      </c>
      <c r="C853" t="s">
        <v>10</v>
      </c>
      <c r="D853">
        <v>26</v>
      </c>
      <c r="E853">
        <v>1</v>
      </c>
      <c r="F853">
        <v>7045.5</v>
      </c>
      <c r="G853" t="s">
        <v>11</v>
      </c>
      <c r="H853" t="s">
        <v>16</v>
      </c>
      <c r="I853" t="s">
        <v>42</v>
      </c>
      <c r="N853" t="s">
        <v>883</v>
      </c>
      <c r="O853">
        <v>1995</v>
      </c>
      <c r="P853" t="str">
        <f t="shared" si="39"/>
        <v>Oct</v>
      </c>
      <c r="Q853">
        <v>29</v>
      </c>
      <c r="R853">
        <v>0</v>
      </c>
      <c r="S853" s="18">
        <v>7042.11</v>
      </c>
      <c r="T853" t="s">
        <v>11</v>
      </c>
      <c r="U853" t="s">
        <v>12</v>
      </c>
      <c r="V853" t="s">
        <v>23</v>
      </c>
      <c r="W853" s="16">
        <f t="shared" si="40"/>
        <v>35001</v>
      </c>
      <c r="X853">
        <f t="shared" si="41"/>
        <v>27</v>
      </c>
    </row>
    <row r="854" spans="1:24" x14ac:dyDescent="0.3">
      <c r="A854" t="s">
        <v>885</v>
      </c>
      <c r="B854">
        <v>1980</v>
      </c>
      <c r="C854" t="s">
        <v>37</v>
      </c>
      <c r="D854">
        <v>22</v>
      </c>
      <c r="E854">
        <v>1</v>
      </c>
      <c r="F854">
        <v>7046.72</v>
      </c>
      <c r="G854" t="s">
        <v>11</v>
      </c>
      <c r="H854" t="s">
        <v>12</v>
      </c>
      <c r="I854" t="s">
        <v>13</v>
      </c>
      <c r="N854" t="s">
        <v>884</v>
      </c>
      <c r="O854">
        <v>1980</v>
      </c>
      <c r="P854" t="str">
        <f t="shared" si="39"/>
        <v>Jul</v>
      </c>
      <c r="Q854">
        <v>26</v>
      </c>
      <c r="R854">
        <v>1</v>
      </c>
      <c r="S854" s="18">
        <v>7045.5</v>
      </c>
      <c r="T854" t="s">
        <v>11</v>
      </c>
      <c r="U854" t="s">
        <v>16</v>
      </c>
      <c r="V854" t="s">
        <v>42</v>
      </c>
      <c r="W854" s="16">
        <f t="shared" si="40"/>
        <v>29428</v>
      </c>
      <c r="X854">
        <f t="shared" si="41"/>
        <v>42</v>
      </c>
    </row>
    <row r="855" spans="1:24" x14ac:dyDescent="0.3">
      <c r="A855" t="s">
        <v>886</v>
      </c>
      <c r="B855">
        <v>1980</v>
      </c>
      <c r="C855" t="s">
        <v>10</v>
      </c>
      <c r="D855">
        <v>21</v>
      </c>
      <c r="E855">
        <v>0</v>
      </c>
      <c r="F855">
        <v>7050.02</v>
      </c>
      <c r="G855" t="s">
        <v>11</v>
      </c>
      <c r="H855" t="s">
        <v>16</v>
      </c>
      <c r="I855" t="s">
        <v>247</v>
      </c>
      <c r="N855" t="s">
        <v>885</v>
      </c>
      <c r="O855">
        <v>1980</v>
      </c>
      <c r="P855" t="str">
        <f t="shared" si="39"/>
        <v>Oct</v>
      </c>
      <c r="Q855">
        <v>22</v>
      </c>
      <c r="R855">
        <v>1</v>
      </c>
      <c r="S855" s="18">
        <v>7046.72</v>
      </c>
      <c r="T855" t="s">
        <v>11</v>
      </c>
      <c r="U855" t="s">
        <v>12</v>
      </c>
      <c r="V855" t="s">
        <v>13</v>
      </c>
      <c r="W855" s="16">
        <f t="shared" si="40"/>
        <v>29516</v>
      </c>
      <c r="X855">
        <f t="shared" si="41"/>
        <v>42</v>
      </c>
    </row>
    <row r="856" spans="1:24" x14ac:dyDescent="0.3">
      <c r="A856" t="s">
        <v>887</v>
      </c>
      <c r="B856">
        <v>1980</v>
      </c>
      <c r="C856" t="s">
        <v>18</v>
      </c>
      <c r="D856">
        <v>28</v>
      </c>
      <c r="E856">
        <v>1</v>
      </c>
      <c r="F856">
        <v>7050.64</v>
      </c>
      <c r="G856" t="s">
        <v>11</v>
      </c>
      <c r="H856" t="s">
        <v>12</v>
      </c>
      <c r="I856" t="s">
        <v>42</v>
      </c>
      <c r="N856" t="s">
        <v>886</v>
      </c>
      <c r="O856">
        <v>1980</v>
      </c>
      <c r="P856" t="str">
        <f t="shared" si="39"/>
        <v>Jul</v>
      </c>
      <c r="Q856">
        <v>21</v>
      </c>
      <c r="R856">
        <v>0</v>
      </c>
      <c r="S856" s="18">
        <v>7050.02</v>
      </c>
      <c r="T856" t="s">
        <v>11</v>
      </c>
      <c r="U856" t="s">
        <v>16</v>
      </c>
      <c r="V856" t="s">
        <v>247</v>
      </c>
      <c r="W856" s="16">
        <f t="shared" si="40"/>
        <v>29423</v>
      </c>
      <c r="X856">
        <f t="shared" si="41"/>
        <v>42</v>
      </c>
    </row>
    <row r="857" spans="1:24" x14ac:dyDescent="0.3">
      <c r="A857" t="s">
        <v>888</v>
      </c>
      <c r="B857">
        <v>1978</v>
      </c>
      <c r="C857" t="s">
        <v>18</v>
      </c>
      <c r="D857">
        <v>24</v>
      </c>
      <c r="E857">
        <v>2</v>
      </c>
      <c r="F857">
        <v>7054.41</v>
      </c>
      <c r="G857" t="s">
        <v>11</v>
      </c>
      <c r="H857" t="s">
        <v>11</v>
      </c>
      <c r="I857" t="s">
        <v>13</v>
      </c>
      <c r="N857" t="s">
        <v>887</v>
      </c>
      <c r="O857">
        <v>1980</v>
      </c>
      <c r="P857" t="str">
        <f t="shared" si="39"/>
        <v>Jun</v>
      </c>
      <c r="Q857">
        <v>28</v>
      </c>
      <c r="R857">
        <v>1</v>
      </c>
      <c r="S857" s="18">
        <v>7050.64</v>
      </c>
      <c r="T857" t="s">
        <v>11</v>
      </c>
      <c r="U857" t="s">
        <v>12</v>
      </c>
      <c r="V857" t="s">
        <v>42</v>
      </c>
      <c r="W857" s="16">
        <f t="shared" si="40"/>
        <v>29400</v>
      </c>
      <c r="X857">
        <f t="shared" si="41"/>
        <v>42</v>
      </c>
    </row>
    <row r="858" spans="1:24" x14ac:dyDescent="0.3">
      <c r="A858" t="s">
        <v>889</v>
      </c>
      <c r="B858">
        <v>1982</v>
      </c>
      <c r="C858" t="s">
        <v>37</v>
      </c>
      <c r="D858">
        <v>6</v>
      </c>
      <c r="E858">
        <v>1</v>
      </c>
      <c r="F858">
        <v>7077.19</v>
      </c>
      <c r="G858" t="s">
        <v>11</v>
      </c>
      <c r="H858" t="s">
        <v>12</v>
      </c>
      <c r="I858" t="s">
        <v>247</v>
      </c>
      <c r="N858" t="s">
        <v>888</v>
      </c>
      <c r="O858">
        <v>1978</v>
      </c>
      <c r="P858" t="str">
        <f t="shared" si="39"/>
        <v>Jun</v>
      </c>
      <c r="Q858">
        <v>24</v>
      </c>
      <c r="R858">
        <v>2</v>
      </c>
      <c r="S858" s="18">
        <v>7054.41</v>
      </c>
      <c r="T858" t="s">
        <v>11</v>
      </c>
      <c r="U858" t="s">
        <v>11</v>
      </c>
      <c r="V858" t="s">
        <v>13</v>
      </c>
      <c r="W858" s="16">
        <f t="shared" si="40"/>
        <v>28665</v>
      </c>
      <c r="X858">
        <f t="shared" si="41"/>
        <v>44</v>
      </c>
    </row>
    <row r="859" spans="1:24" x14ac:dyDescent="0.3">
      <c r="A859" t="s">
        <v>890</v>
      </c>
      <c r="B859">
        <v>1992</v>
      </c>
      <c r="C859" t="s">
        <v>18</v>
      </c>
      <c r="D859">
        <v>18</v>
      </c>
      <c r="E859">
        <v>0</v>
      </c>
      <c r="F859">
        <v>7096.98</v>
      </c>
      <c r="G859" t="s">
        <v>11</v>
      </c>
      <c r="H859" t="s">
        <v>11</v>
      </c>
      <c r="I859" t="s">
        <v>23</v>
      </c>
      <c r="N859" t="s">
        <v>889</v>
      </c>
      <c r="O859">
        <v>1982</v>
      </c>
      <c r="P859" t="str">
        <f t="shared" si="39"/>
        <v>Oct</v>
      </c>
      <c r="Q859">
        <v>6</v>
      </c>
      <c r="R859">
        <v>1</v>
      </c>
      <c r="S859" s="18">
        <v>7077.19</v>
      </c>
      <c r="T859" t="s">
        <v>11</v>
      </c>
      <c r="U859" t="s">
        <v>12</v>
      </c>
      <c r="V859" t="s">
        <v>247</v>
      </c>
      <c r="W859" s="16">
        <f t="shared" si="40"/>
        <v>30230</v>
      </c>
      <c r="X859">
        <f t="shared" si="41"/>
        <v>40</v>
      </c>
    </row>
    <row r="860" spans="1:24" x14ac:dyDescent="0.3">
      <c r="A860" t="s">
        <v>891</v>
      </c>
      <c r="B860">
        <v>1987</v>
      </c>
      <c r="C860" t="s">
        <v>35</v>
      </c>
      <c r="D860">
        <v>11</v>
      </c>
      <c r="E860">
        <v>3</v>
      </c>
      <c r="F860">
        <v>7106.81</v>
      </c>
      <c r="G860" t="s">
        <v>11</v>
      </c>
      <c r="H860" t="s">
        <v>16</v>
      </c>
      <c r="I860" t="s">
        <v>23</v>
      </c>
      <c r="N860" t="s">
        <v>890</v>
      </c>
      <c r="O860">
        <v>1992</v>
      </c>
      <c r="P860" t="str">
        <f t="shared" si="39"/>
        <v>Jun</v>
      </c>
      <c r="Q860">
        <v>18</v>
      </c>
      <c r="R860">
        <v>0</v>
      </c>
      <c r="S860" s="18">
        <v>7096.98</v>
      </c>
      <c r="T860" t="s">
        <v>11</v>
      </c>
      <c r="U860" t="s">
        <v>11</v>
      </c>
      <c r="V860" t="s">
        <v>23</v>
      </c>
      <c r="W860" s="16">
        <f t="shared" si="40"/>
        <v>33773</v>
      </c>
      <c r="X860">
        <f t="shared" si="41"/>
        <v>30</v>
      </c>
    </row>
    <row r="861" spans="1:24" x14ac:dyDescent="0.3">
      <c r="A861" t="s">
        <v>892</v>
      </c>
      <c r="B861">
        <v>1968</v>
      </c>
      <c r="C861" t="s">
        <v>18</v>
      </c>
      <c r="D861">
        <v>29</v>
      </c>
      <c r="E861">
        <v>0</v>
      </c>
      <c r="F861">
        <v>7125.25</v>
      </c>
      <c r="G861" t="s">
        <v>12</v>
      </c>
      <c r="H861" t="s">
        <v>11</v>
      </c>
      <c r="I861" t="s">
        <v>13</v>
      </c>
      <c r="N861" t="s">
        <v>891</v>
      </c>
      <c r="O861">
        <v>1987</v>
      </c>
      <c r="P861" t="str">
        <f t="shared" si="39"/>
        <v>Aug</v>
      </c>
      <c r="Q861">
        <v>11</v>
      </c>
      <c r="R861">
        <v>3</v>
      </c>
      <c r="S861" s="18">
        <v>7106.81</v>
      </c>
      <c r="T861" t="s">
        <v>11</v>
      </c>
      <c r="U861" t="s">
        <v>16</v>
      </c>
      <c r="V861" t="s">
        <v>23</v>
      </c>
      <c r="W861" s="16">
        <f t="shared" si="40"/>
        <v>32000</v>
      </c>
      <c r="X861">
        <f t="shared" si="41"/>
        <v>35</v>
      </c>
    </row>
    <row r="862" spans="1:24" x14ac:dyDescent="0.3">
      <c r="A862" t="s">
        <v>893</v>
      </c>
      <c r="B862">
        <v>1993</v>
      </c>
      <c r="C862" t="s">
        <v>35</v>
      </c>
      <c r="D862">
        <v>1</v>
      </c>
      <c r="E862">
        <v>0</v>
      </c>
      <c r="F862">
        <v>7128.64</v>
      </c>
      <c r="G862" t="s">
        <v>11</v>
      </c>
      <c r="H862" t="s">
        <v>11</v>
      </c>
      <c r="I862" t="s">
        <v>300</v>
      </c>
      <c r="N862" t="s">
        <v>892</v>
      </c>
      <c r="O862">
        <v>1968</v>
      </c>
      <c r="P862" t="str">
        <f t="shared" si="39"/>
        <v>Jun</v>
      </c>
      <c r="Q862">
        <v>29</v>
      </c>
      <c r="R862">
        <v>0</v>
      </c>
      <c r="S862" s="18">
        <v>7125.25</v>
      </c>
      <c r="T862" t="s">
        <v>12</v>
      </c>
      <c r="U862" t="s">
        <v>11</v>
      </c>
      <c r="V862" t="s">
        <v>13</v>
      </c>
      <c r="W862" s="16">
        <f t="shared" si="40"/>
        <v>25018</v>
      </c>
      <c r="X862">
        <f t="shared" si="41"/>
        <v>54</v>
      </c>
    </row>
    <row r="863" spans="1:24" x14ac:dyDescent="0.3">
      <c r="A863" t="s">
        <v>894</v>
      </c>
      <c r="B863">
        <v>1984</v>
      </c>
      <c r="C863" t="s">
        <v>10</v>
      </c>
      <c r="D863">
        <v>7</v>
      </c>
      <c r="E863">
        <v>2</v>
      </c>
      <c r="F863">
        <v>7133.9</v>
      </c>
      <c r="G863" t="s">
        <v>11</v>
      </c>
      <c r="H863" t="s">
        <v>16</v>
      </c>
      <c r="I863" t="s">
        <v>247</v>
      </c>
      <c r="N863" t="s">
        <v>893</v>
      </c>
      <c r="O863">
        <v>1993</v>
      </c>
      <c r="P863" t="str">
        <f t="shared" si="39"/>
        <v>Aug</v>
      </c>
      <c r="Q863">
        <v>1</v>
      </c>
      <c r="R863">
        <v>0</v>
      </c>
      <c r="S863" s="18">
        <v>7128.64</v>
      </c>
      <c r="T863" t="s">
        <v>11</v>
      </c>
      <c r="U863" t="s">
        <v>11</v>
      </c>
      <c r="V863" t="s">
        <v>300</v>
      </c>
      <c r="W863" s="16">
        <f t="shared" si="40"/>
        <v>34182</v>
      </c>
      <c r="X863">
        <f t="shared" si="41"/>
        <v>29</v>
      </c>
    </row>
    <row r="864" spans="1:24" x14ac:dyDescent="0.3">
      <c r="A864" t="s">
        <v>895</v>
      </c>
      <c r="B864">
        <v>1999</v>
      </c>
      <c r="C864" t="s">
        <v>35</v>
      </c>
      <c r="D864">
        <v>8</v>
      </c>
      <c r="E864">
        <v>0</v>
      </c>
      <c r="F864">
        <v>7144.4</v>
      </c>
      <c r="G864" t="s">
        <v>11</v>
      </c>
      <c r="H864" t="s">
        <v>16</v>
      </c>
      <c r="I864" t="s">
        <v>632</v>
      </c>
      <c r="N864" t="s">
        <v>894</v>
      </c>
      <c r="O864">
        <v>1984</v>
      </c>
      <c r="P864" t="str">
        <f t="shared" si="39"/>
        <v>Jul</v>
      </c>
      <c r="Q864">
        <v>7</v>
      </c>
      <c r="R864">
        <v>2</v>
      </c>
      <c r="S864" s="18">
        <v>7133.9</v>
      </c>
      <c r="T864" t="s">
        <v>11</v>
      </c>
      <c r="U864" t="s">
        <v>16</v>
      </c>
      <c r="V864" t="s">
        <v>247</v>
      </c>
      <c r="W864" s="16">
        <f t="shared" si="40"/>
        <v>30870</v>
      </c>
      <c r="X864">
        <f t="shared" si="41"/>
        <v>38</v>
      </c>
    </row>
    <row r="865" spans="1:24" x14ac:dyDescent="0.3">
      <c r="A865" t="s">
        <v>896</v>
      </c>
      <c r="B865">
        <v>1984</v>
      </c>
      <c r="C865" t="s">
        <v>15</v>
      </c>
      <c r="D865">
        <v>21</v>
      </c>
      <c r="E865">
        <v>2</v>
      </c>
      <c r="F865">
        <v>7144.86</v>
      </c>
      <c r="G865" t="s">
        <v>11</v>
      </c>
      <c r="H865" t="s">
        <v>11</v>
      </c>
      <c r="I865" t="s">
        <v>247</v>
      </c>
      <c r="N865" t="s">
        <v>895</v>
      </c>
      <c r="O865">
        <v>1999</v>
      </c>
      <c r="P865" t="str">
        <f t="shared" si="39"/>
        <v>Aug</v>
      </c>
      <c r="Q865">
        <v>8</v>
      </c>
      <c r="R865">
        <v>0</v>
      </c>
      <c r="S865" s="18">
        <v>7144.4</v>
      </c>
      <c r="T865" t="s">
        <v>11</v>
      </c>
      <c r="U865" t="s">
        <v>16</v>
      </c>
      <c r="V865" t="s">
        <v>632</v>
      </c>
      <c r="W865" s="16">
        <f t="shared" si="40"/>
        <v>36380</v>
      </c>
      <c r="X865">
        <f t="shared" si="41"/>
        <v>23</v>
      </c>
    </row>
    <row r="866" spans="1:24" x14ac:dyDescent="0.3">
      <c r="A866" t="s">
        <v>897</v>
      </c>
      <c r="B866">
        <v>1976</v>
      </c>
      <c r="C866" t="s">
        <v>18</v>
      </c>
      <c r="D866">
        <v>24</v>
      </c>
      <c r="E866">
        <v>0</v>
      </c>
      <c r="F866">
        <v>7147.11</v>
      </c>
      <c r="G866" t="s">
        <v>12</v>
      </c>
      <c r="H866" t="s">
        <v>11</v>
      </c>
      <c r="I866" t="s">
        <v>42</v>
      </c>
      <c r="N866" t="s">
        <v>896</v>
      </c>
      <c r="O866">
        <v>1984</v>
      </c>
      <c r="P866" t="str">
        <f t="shared" si="39"/>
        <v>Nov</v>
      </c>
      <c r="Q866">
        <v>21</v>
      </c>
      <c r="R866">
        <v>2</v>
      </c>
      <c r="S866" s="18">
        <v>7144.86</v>
      </c>
      <c r="T866" t="s">
        <v>11</v>
      </c>
      <c r="U866" t="s">
        <v>11</v>
      </c>
      <c r="V866" t="s">
        <v>247</v>
      </c>
      <c r="W866" s="16">
        <f t="shared" si="40"/>
        <v>31007</v>
      </c>
      <c r="X866">
        <f t="shared" si="41"/>
        <v>38</v>
      </c>
    </row>
    <row r="867" spans="1:24" x14ac:dyDescent="0.3">
      <c r="A867" t="s">
        <v>898</v>
      </c>
      <c r="B867">
        <v>1978</v>
      </c>
      <c r="C867" t="s">
        <v>10</v>
      </c>
      <c r="D867">
        <v>30</v>
      </c>
      <c r="E867">
        <v>1</v>
      </c>
      <c r="F867">
        <v>7147.47</v>
      </c>
      <c r="G867" t="s">
        <v>11</v>
      </c>
      <c r="H867" t="s">
        <v>12</v>
      </c>
      <c r="I867" t="s">
        <v>13</v>
      </c>
      <c r="N867" t="s">
        <v>897</v>
      </c>
      <c r="O867">
        <v>1976</v>
      </c>
      <c r="P867" t="str">
        <f t="shared" si="39"/>
        <v>Jun</v>
      </c>
      <c r="Q867">
        <v>24</v>
      </c>
      <c r="R867">
        <v>0</v>
      </c>
      <c r="S867" s="18">
        <v>7147.11</v>
      </c>
      <c r="T867" t="s">
        <v>12</v>
      </c>
      <c r="U867" t="s">
        <v>11</v>
      </c>
      <c r="V867" t="s">
        <v>42</v>
      </c>
      <c r="W867" s="16">
        <f t="shared" si="40"/>
        <v>27935</v>
      </c>
      <c r="X867">
        <f t="shared" si="41"/>
        <v>46</v>
      </c>
    </row>
    <row r="868" spans="1:24" x14ac:dyDescent="0.3">
      <c r="A868" t="s">
        <v>899</v>
      </c>
      <c r="B868">
        <v>1984</v>
      </c>
      <c r="C868" t="s">
        <v>18</v>
      </c>
      <c r="D868">
        <v>29</v>
      </c>
      <c r="E868">
        <v>3</v>
      </c>
      <c r="F868">
        <v>7151.09</v>
      </c>
      <c r="G868" t="s">
        <v>11</v>
      </c>
      <c r="H868" t="s">
        <v>11</v>
      </c>
      <c r="I868" t="s">
        <v>42</v>
      </c>
      <c r="N868" t="s">
        <v>898</v>
      </c>
      <c r="O868">
        <v>1978</v>
      </c>
      <c r="P868" t="str">
        <f t="shared" si="39"/>
        <v>Jul</v>
      </c>
      <c r="Q868">
        <v>30</v>
      </c>
      <c r="R868">
        <v>1</v>
      </c>
      <c r="S868" s="18">
        <v>7147.47</v>
      </c>
      <c r="T868" t="s">
        <v>11</v>
      </c>
      <c r="U868" t="s">
        <v>12</v>
      </c>
      <c r="V868" t="s">
        <v>13</v>
      </c>
      <c r="W868" s="16">
        <f t="shared" si="40"/>
        <v>28701</v>
      </c>
      <c r="X868">
        <f t="shared" si="41"/>
        <v>44</v>
      </c>
    </row>
    <row r="869" spans="1:24" x14ac:dyDescent="0.3">
      <c r="A869" t="s">
        <v>900</v>
      </c>
      <c r="B869">
        <v>1978</v>
      </c>
      <c r="C869" t="s">
        <v>20</v>
      </c>
      <c r="D869">
        <v>6</v>
      </c>
      <c r="E869">
        <v>1</v>
      </c>
      <c r="F869">
        <v>7152.67</v>
      </c>
      <c r="G869" t="s">
        <v>12</v>
      </c>
      <c r="H869" t="s">
        <v>11</v>
      </c>
      <c r="I869" t="s">
        <v>13</v>
      </c>
      <c r="N869" t="s">
        <v>899</v>
      </c>
      <c r="O869">
        <v>1984</v>
      </c>
      <c r="P869" t="str">
        <f t="shared" si="39"/>
        <v>Jun</v>
      </c>
      <c r="Q869">
        <v>29</v>
      </c>
      <c r="R869">
        <v>3</v>
      </c>
      <c r="S869" s="18">
        <v>7151.09</v>
      </c>
      <c r="T869" t="s">
        <v>11</v>
      </c>
      <c r="U869" t="s">
        <v>11</v>
      </c>
      <c r="V869" t="s">
        <v>42</v>
      </c>
      <c r="W869" s="16">
        <f t="shared" si="40"/>
        <v>30862</v>
      </c>
      <c r="X869">
        <f t="shared" si="41"/>
        <v>38</v>
      </c>
    </row>
    <row r="870" spans="1:24" x14ac:dyDescent="0.3">
      <c r="A870" t="s">
        <v>901</v>
      </c>
      <c r="B870">
        <v>1981</v>
      </c>
      <c r="C870" t="s">
        <v>10</v>
      </c>
      <c r="D870">
        <v>17</v>
      </c>
      <c r="E870">
        <v>1</v>
      </c>
      <c r="F870">
        <v>7153.55</v>
      </c>
      <c r="G870" t="s">
        <v>11</v>
      </c>
      <c r="H870" t="s">
        <v>16</v>
      </c>
      <c r="I870" t="s">
        <v>23</v>
      </c>
      <c r="N870" t="s">
        <v>900</v>
      </c>
      <c r="O870">
        <v>1978</v>
      </c>
      <c r="P870" t="str">
        <f t="shared" si="39"/>
        <v>Sep</v>
      </c>
      <c r="Q870">
        <v>6</v>
      </c>
      <c r="R870">
        <v>1</v>
      </c>
      <c r="S870" s="18">
        <v>7152.67</v>
      </c>
      <c r="T870" t="s">
        <v>12</v>
      </c>
      <c r="U870" t="s">
        <v>11</v>
      </c>
      <c r="V870" t="s">
        <v>13</v>
      </c>
      <c r="W870" s="16">
        <f t="shared" si="40"/>
        <v>28739</v>
      </c>
      <c r="X870">
        <f t="shared" si="41"/>
        <v>44</v>
      </c>
    </row>
    <row r="871" spans="1:24" x14ac:dyDescent="0.3">
      <c r="A871" t="s">
        <v>902</v>
      </c>
      <c r="B871">
        <v>1980</v>
      </c>
      <c r="C871" t="s">
        <v>18</v>
      </c>
      <c r="D871">
        <v>22</v>
      </c>
      <c r="E871">
        <v>2</v>
      </c>
      <c r="F871">
        <v>7160.09</v>
      </c>
      <c r="G871" t="s">
        <v>11</v>
      </c>
      <c r="H871" t="s">
        <v>11</v>
      </c>
      <c r="I871" t="s">
        <v>42</v>
      </c>
      <c r="N871" t="s">
        <v>901</v>
      </c>
      <c r="O871">
        <v>1981</v>
      </c>
      <c r="P871" t="str">
        <f t="shared" si="39"/>
        <v>Jul</v>
      </c>
      <c r="Q871">
        <v>17</v>
      </c>
      <c r="R871">
        <v>1</v>
      </c>
      <c r="S871" s="18">
        <v>7153.55</v>
      </c>
      <c r="T871" t="s">
        <v>11</v>
      </c>
      <c r="U871" t="s">
        <v>16</v>
      </c>
      <c r="V871" t="s">
        <v>23</v>
      </c>
      <c r="W871" s="16">
        <f t="shared" si="40"/>
        <v>29784</v>
      </c>
      <c r="X871">
        <f t="shared" si="41"/>
        <v>41</v>
      </c>
    </row>
    <row r="872" spans="1:24" x14ac:dyDescent="0.3">
      <c r="A872" t="s">
        <v>903</v>
      </c>
      <c r="B872">
        <v>1980</v>
      </c>
      <c r="C872" t="s">
        <v>37</v>
      </c>
      <c r="D872">
        <v>7</v>
      </c>
      <c r="E872">
        <v>2</v>
      </c>
      <c r="F872">
        <v>7160.33</v>
      </c>
      <c r="G872" t="s">
        <v>11</v>
      </c>
      <c r="H872" t="s">
        <v>16</v>
      </c>
      <c r="I872" t="s">
        <v>13</v>
      </c>
      <c r="N872" t="s">
        <v>902</v>
      </c>
      <c r="O872">
        <v>1980</v>
      </c>
      <c r="P872" t="str">
        <f t="shared" si="39"/>
        <v>Jun</v>
      </c>
      <c r="Q872">
        <v>22</v>
      </c>
      <c r="R872">
        <v>2</v>
      </c>
      <c r="S872" s="18">
        <v>7160.09</v>
      </c>
      <c r="T872" t="s">
        <v>11</v>
      </c>
      <c r="U872" t="s">
        <v>11</v>
      </c>
      <c r="V872" t="s">
        <v>42</v>
      </c>
      <c r="W872" s="16">
        <f t="shared" si="40"/>
        <v>29394</v>
      </c>
      <c r="X872">
        <f t="shared" si="41"/>
        <v>42</v>
      </c>
    </row>
    <row r="873" spans="1:24" x14ac:dyDescent="0.3">
      <c r="A873" t="s">
        <v>904</v>
      </c>
      <c r="B873">
        <v>1980</v>
      </c>
      <c r="C873" t="s">
        <v>20</v>
      </c>
      <c r="D873">
        <v>30</v>
      </c>
      <c r="E873">
        <v>2</v>
      </c>
      <c r="F873">
        <v>7162.01</v>
      </c>
      <c r="G873" t="s">
        <v>11</v>
      </c>
      <c r="H873" t="s">
        <v>12</v>
      </c>
      <c r="I873" t="s">
        <v>13</v>
      </c>
      <c r="N873" t="s">
        <v>903</v>
      </c>
      <c r="O873">
        <v>1980</v>
      </c>
      <c r="P873" t="str">
        <f t="shared" si="39"/>
        <v>Oct</v>
      </c>
      <c r="Q873">
        <v>7</v>
      </c>
      <c r="R873">
        <v>2</v>
      </c>
      <c r="S873" s="18">
        <v>7160.33</v>
      </c>
      <c r="T873" t="s">
        <v>11</v>
      </c>
      <c r="U873" t="s">
        <v>16</v>
      </c>
      <c r="V873" t="s">
        <v>13</v>
      </c>
      <c r="W873" s="16">
        <f t="shared" si="40"/>
        <v>29501</v>
      </c>
      <c r="X873">
        <f t="shared" si="41"/>
        <v>42</v>
      </c>
    </row>
    <row r="874" spans="1:24" x14ac:dyDescent="0.3">
      <c r="A874" t="s">
        <v>905</v>
      </c>
      <c r="B874">
        <v>1982</v>
      </c>
      <c r="C874" t="s">
        <v>35</v>
      </c>
      <c r="D874">
        <v>16</v>
      </c>
      <c r="E874">
        <v>2</v>
      </c>
      <c r="F874">
        <v>7173.36</v>
      </c>
      <c r="G874" t="s">
        <v>12</v>
      </c>
      <c r="H874" t="s">
        <v>11</v>
      </c>
      <c r="I874" t="s">
        <v>168</v>
      </c>
      <c r="N874" t="s">
        <v>904</v>
      </c>
      <c r="O874">
        <v>1980</v>
      </c>
      <c r="P874" t="str">
        <f t="shared" si="39"/>
        <v>Sep</v>
      </c>
      <c r="Q874">
        <v>30</v>
      </c>
      <c r="R874">
        <v>2</v>
      </c>
      <c r="S874" s="18">
        <v>7162.01</v>
      </c>
      <c r="T874" t="s">
        <v>11</v>
      </c>
      <c r="U874" t="s">
        <v>12</v>
      </c>
      <c r="V874" t="s">
        <v>13</v>
      </c>
      <c r="W874" s="16">
        <f t="shared" si="40"/>
        <v>29494</v>
      </c>
      <c r="X874">
        <f t="shared" si="41"/>
        <v>42</v>
      </c>
    </row>
    <row r="875" spans="1:24" x14ac:dyDescent="0.3">
      <c r="A875" t="s">
        <v>906</v>
      </c>
      <c r="B875">
        <v>1975</v>
      </c>
      <c r="C875" t="s">
        <v>10</v>
      </c>
      <c r="D875">
        <v>19</v>
      </c>
      <c r="E875">
        <v>1</v>
      </c>
      <c r="F875">
        <v>7175.51</v>
      </c>
      <c r="G875" t="s">
        <v>11</v>
      </c>
      <c r="H875" t="s">
        <v>12</v>
      </c>
      <c r="I875" t="s">
        <v>13</v>
      </c>
      <c r="N875" t="s">
        <v>905</v>
      </c>
      <c r="O875">
        <v>1982</v>
      </c>
      <c r="P875" t="str">
        <f t="shared" si="39"/>
        <v>Aug</v>
      </c>
      <c r="Q875">
        <v>16</v>
      </c>
      <c r="R875">
        <v>2</v>
      </c>
      <c r="S875" s="18">
        <v>7173.36</v>
      </c>
      <c r="T875" t="s">
        <v>12</v>
      </c>
      <c r="U875" t="s">
        <v>11</v>
      </c>
      <c r="V875" t="s">
        <v>168</v>
      </c>
      <c r="W875" s="16">
        <f t="shared" si="40"/>
        <v>30179</v>
      </c>
      <c r="X875">
        <f t="shared" si="41"/>
        <v>40</v>
      </c>
    </row>
    <row r="876" spans="1:24" x14ac:dyDescent="0.3">
      <c r="A876" t="s">
        <v>907</v>
      </c>
      <c r="B876">
        <v>1968</v>
      </c>
      <c r="C876" t="s">
        <v>35</v>
      </c>
      <c r="D876">
        <v>26</v>
      </c>
      <c r="E876">
        <v>0</v>
      </c>
      <c r="F876">
        <v>7179.52</v>
      </c>
      <c r="G876" t="s">
        <v>12</v>
      </c>
      <c r="H876" t="s">
        <v>12</v>
      </c>
      <c r="I876" t="s">
        <v>13</v>
      </c>
      <c r="N876" t="s">
        <v>906</v>
      </c>
      <c r="O876">
        <v>1975</v>
      </c>
      <c r="P876" t="str">
        <f t="shared" si="39"/>
        <v>Jul</v>
      </c>
      <c r="Q876">
        <v>19</v>
      </c>
      <c r="R876">
        <v>1</v>
      </c>
      <c r="S876" s="18">
        <v>7175.51</v>
      </c>
      <c r="T876" t="s">
        <v>11</v>
      </c>
      <c r="U876" t="s">
        <v>12</v>
      </c>
      <c r="V876" t="s">
        <v>13</v>
      </c>
      <c r="W876" s="16">
        <f t="shared" si="40"/>
        <v>27594</v>
      </c>
      <c r="X876">
        <f t="shared" si="41"/>
        <v>47</v>
      </c>
    </row>
    <row r="877" spans="1:24" x14ac:dyDescent="0.3">
      <c r="A877" t="s">
        <v>908</v>
      </c>
      <c r="B877">
        <v>1982</v>
      </c>
      <c r="C877" t="s">
        <v>20</v>
      </c>
      <c r="D877">
        <v>14</v>
      </c>
      <c r="E877">
        <v>3</v>
      </c>
      <c r="F877">
        <v>7196.87</v>
      </c>
      <c r="G877" t="s">
        <v>12</v>
      </c>
      <c r="H877" t="s">
        <v>11</v>
      </c>
      <c r="I877" t="s">
        <v>42</v>
      </c>
      <c r="N877" t="s">
        <v>907</v>
      </c>
      <c r="O877">
        <v>1968</v>
      </c>
      <c r="P877" t="str">
        <f t="shared" si="39"/>
        <v>Aug</v>
      </c>
      <c r="Q877">
        <v>26</v>
      </c>
      <c r="R877">
        <v>0</v>
      </c>
      <c r="S877" s="18">
        <v>7179.52</v>
      </c>
      <c r="T877" t="s">
        <v>12</v>
      </c>
      <c r="U877" t="s">
        <v>12</v>
      </c>
      <c r="V877" t="s">
        <v>13</v>
      </c>
      <c r="W877" s="16">
        <f t="shared" si="40"/>
        <v>25076</v>
      </c>
      <c r="X877">
        <f t="shared" si="41"/>
        <v>54</v>
      </c>
    </row>
    <row r="878" spans="1:24" x14ac:dyDescent="0.3">
      <c r="A878" t="s">
        <v>909</v>
      </c>
      <c r="B878">
        <v>1983</v>
      </c>
      <c r="C878" t="s">
        <v>35</v>
      </c>
      <c r="D878">
        <v>11</v>
      </c>
      <c r="E878">
        <v>2</v>
      </c>
      <c r="F878">
        <v>7201.7</v>
      </c>
      <c r="G878" t="s">
        <v>11</v>
      </c>
      <c r="H878" t="s">
        <v>12</v>
      </c>
      <c r="I878" t="s">
        <v>23</v>
      </c>
      <c r="N878" t="s">
        <v>908</v>
      </c>
      <c r="O878">
        <v>1982</v>
      </c>
      <c r="P878" t="str">
        <f t="shared" si="39"/>
        <v>Sep</v>
      </c>
      <c r="Q878">
        <v>14</v>
      </c>
      <c r="R878">
        <v>3</v>
      </c>
      <c r="S878" s="18">
        <v>7196.87</v>
      </c>
      <c r="T878" t="s">
        <v>12</v>
      </c>
      <c r="U878" t="s">
        <v>11</v>
      </c>
      <c r="V878" t="s">
        <v>42</v>
      </c>
      <c r="W878" s="16">
        <f t="shared" si="40"/>
        <v>30208</v>
      </c>
      <c r="X878">
        <f t="shared" si="41"/>
        <v>40</v>
      </c>
    </row>
    <row r="879" spans="1:24" x14ac:dyDescent="0.3">
      <c r="A879" t="s">
        <v>910</v>
      </c>
      <c r="B879">
        <v>1983</v>
      </c>
      <c r="C879" t="s">
        <v>15</v>
      </c>
      <c r="D879">
        <v>21</v>
      </c>
      <c r="E879">
        <v>2</v>
      </c>
      <c r="F879">
        <v>7209.49</v>
      </c>
      <c r="G879" t="s">
        <v>11</v>
      </c>
      <c r="H879" t="s">
        <v>12</v>
      </c>
      <c r="I879" t="s">
        <v>23</v>
      </c>
      <c r="N879" t="s">
        <v>909</v>
      </c>
      <c r="O879">
        <v>1983</v>
      </c>
      <c r="P879" t="str">
        <f t="shared" si="39"/>
        <v>Aug</v>
      </c>
      <c r="Q879">
        <v>11</v>
      </c>
      <c r="R879">
        <v>2</v>
      </c>
      <c r="S879" s="18">
        <v>7201.7</v>
      </c>
      <c r="T879" t="s">
        <v>11</v>
      </c>
      <c r="U879" t="s">
        <v>12</v>
      </c>
      <c r="V879" t="s">
        <v>23</v>
      </c>
      <c r="W879" s="16">
        <f t="shared" si="40"/>
        <v>30539</v>
      </c>
      <c r="X879">
        <f t="shared" si="41"/>
        <v>39</v>
      </c>
    </row>
    <row r="880" spans="1:24" x14ac:dyDescent="0.3">
      <c r="A880" t="s">
        <v>911</v>
      </c>
      <c r="B880">
        <v>1991</v>
      </c>
      <c r="C880" t="s">
        <v>18</v>
      </c>
      <c r="D880">
        <v>28</v>
      </c>
      <c r="E880">
        <v>3</v>
      </c>
      <c r="F880">
        <v>7220.25</v>
      </c>
      <c r="G880" t="s">
        <v>11</v>
      </c>
      <c r="H880" t="s">
        <v>11</v>
      </c>
      <c r="I880" t="s">
        <v>300</v>
      </c>
      <c r="N880" t="s">
        <v>910</v>
      </c>
      <c r="O880">
        <v>1983</v>
      </c>
      <c r="P880" t="str">
        <f t="shared" si="39"/>
        <v>Nov</v>
      </c>
      <c r="Q880">
        <v>21</v>
      </c>
      <c r="R880">
        <v>2</v>
      </c>
      <c r="S880" s="18">
        <v>7209.49</v>
      </c>
      <c r="T880" t="s">
        <v>11</v>
      </c>
      <c r="U880" t="s">
        <v>12</v>
      </c>
      <c r="V880" t="s">
        <v>23</v>
      </c>
      <c r="W880" s="16">
        <f t="shared" si="40"/>
        <v>30641</v>
      </c>
      <c r="X880">
        <f t="shared" si="41"/>
        <v>39</v>
      </c>
    </row>
    <row r="881" spans="1:24" x14ac:dyDescent="0.3">
      <c r="A881" t="s">
        <v>912</v>
      </c>
      <c r="B881">
        <v>1977</v>
      </c>
      <c r="C881" t="s">
        <v>20</v>
      </c>
      <c r="D881">
        <v>15</v>
      </c>
      <c r="E881">
        <v>0</v>
      </c>
      <c r="F881">
        <v>7222.79</v>
      </c>
      <c r="G881" t="s">
        <v>12</v>
      </c>
      <c r="H881" t="s">
        <v>12</v>
      </c>
      <c r="I881" t="s">
        <v>23</v>
      </c>
      <c r="N881" t="s">
        <v>911</v>
      </c>
      <c r="O881">
        <v>1991</v>
      </c>
      <c r="P881" t="str">
        <f t="shared" si="39"/>
        <v>Jun</v>
      </c>
      <c r="Q881">
        <v>28</v>
      </c>
      <c r="R881">
        <v>3</v>
      </c>
      <c r="S881" s="18">
        <v>7220.25</v>
      </c>
      <c r="T881" t="s">
        <v>11</v>
      </c>
      <c r="U881" t="s">
        <v>11</v>
      </c>
      <c r="V881" t="s">
        <v>300</v>
      </c>
      <c r="W881" s="16">
        <f t="shared" si="40"/>
        <v>33417</v>
      </c>
      <c r="X881">
        <f t="shared" si="41"/>
        <v>31</v>
      </c>
    </row>
    <row r="882" spans="1:24" x14ac:dyDescent="0.3">
      <c r="A882" t="s">
        <v>913</v>
      </c>
      <c r="B882">
        <v>1986</v>
      </c>
      <c r="C882" t="s">
        <v>10</v>
      </c>
      <c r="D882">
        <v>13</v>
      </c>
      <c r="E882">
        <v>3</v>
      </c>
      <c r="F882">
        <v>7228.22</v>
      </c>
      <c r="G882" t="s">
        <v>11</v>
      </c>
      <c r="H882" t="s">
        <v>16</v>
      </c>
      <c r="I882" t="s">
        <v>247</v>
      </c>
      <c r="N882" t="s">
        <v>912</v>
      </c>
      <c r="O882">
        <v>1977</v>
      </c>
      <c r="P882" t="str">
        <f t="shared" si="39"/>
        <v>Sep</v>
      </c>
      <c r="Q882">
        <v>15</v>
      </c>
      <c r="R882">
        <v>0</v>
      </c>
      <c r="S882" s="18">
        <v>7222.79</v>
      </c>
      <c r="T882" t="s">
        <v>12</v>
      </c>
      <c r="U882" t="s">
        <v>12</v>
      </c>
      <c r="V882" t="s">
        <v>23</v>
      </c>
      <c r="W882" s="16">
        <f t="shared" si="40"/>
        <v>28383</v>
      </c>
      <c r="X882">
        <f t="shared" si="41"/>
        <v>45</v>
      </c>
    </row>
    <row r="883" spans="1:24" x14ac:dyDescent="0.3">
      <c r="A883" t="s">
        <v>914</v>
      </c>
      <c r="B883">
        <v>1986</v>
      </c>
      <c r="C883" t="s">
        <v>20</v>
      </c>
      <c r="D883">
        <v>2</v>
      </c>
      <c r="E883">
        <v>4</v>
      </c>
      <c r="F883">
        <v>7243.81</v>
      </c>
      <c r="G883" t="s">
        <v>11</v>
      </c>
      <c r="H883" t="s">
        <v>12</v>
      </c>
      <c r="I883" t="s">
        <v>13</v>
      </c>
      <c r="N883" t="s">
        <v>913</v>
      </c>
      <c r="O883">
        <v>1986</v>
      </c>
      <c r="P883" t="str">
        <f t="shared" si="39"/>
        <v>Jul</v>
      </c>
      <c r="Q883">
        <v>13</v>
      </c>
      <c r="R883">
        <v>3</v>
      </c>
      <c r="S883" s="18">
        <v>7228.22</v>
      </c>
      <c r="T883" t="s">
        <v>11</v>
      </c>
      <c r="U883" t="s">
        <v>16</v>
      </c>
      <c r="V883" t="s">
        <v>247</v>
      </c>
      <c r="W883" s="16">
        <f t="shared" si="40"/>
        <v>31606</v>
      </c>
      <c r="X883">
        <f t="shared" si="41"/>
        <v>36</v>
      </c>
    </row>
    <row r="884" spans="1:24" x14ac:dyDescent="0.3">
      <c r="A884" t="s">
        <v>915</v>
      </c>
      <c r="B884">
        <v>1982</v>
      </c>
      <c r="C884" t="s">
        <v>10</v>
      </c>
      <c r="D884">
        <v>24</v>
      </c>
      <c r="E884">
        <v>3</v>
      </c>
      <c r="F884">
        <v>7248.71</v>
      </c>
      <c r="G884" t="s">
        <v>11</v>
      </c>
      <c r="H884" t="s">
        <v>16</v>
      </c>
      <c r="I884" t="s">
        <v>13</v>
      </c>
      <c r="N884" t="s">
        <v>914</v>
      </c>
      <c r="O884">
        <v>1986</v>
      </c>
      <c r="P884" t="str">
        <f t="shared" si="39"/>
        <v>Sep</v>
      </c>
      <c r="Q884">
        <v>2</v>
      </c>
      <c r="R884">
        <v>4</v>
      </c>
      <c r="S884" s="18">
        <v>7243.81</v>
      </c>
      <c r="T884" t="s">
        <v>11</v>
      </c>
      <c r="U884" t="s">
        <v>12</v>
      </c>
      <c r="V884" t="s">
        <v>13</v>
      </c>
      <c r="W884" s="16">
        <f t="shared" si="40"/>
        <v>31657</v>
      </c>
      <c r="X884">
        <f t="shared" si="41"/>
        <v>36</v>
      </c>
    </row>
    <row r="885" spans="1:24" x14ac:dyDescent="0.3">
      <c r="A885" t="s">
        <v>916</v>
      </c>
      <c r="B885">
        <v>1981</v>
      </c>
      <c r="C885" t="s">
        <v>35</v>
      </c>
      <c r="D885">
        <v>14</v>
      </c>
      <c r="E885">
        <v>2</v>
      </c>
      <c r="F885">
        <v>7256.72</v>
      </c>
      <c r="G885" t="s">
        <v>12</v>
      </c>
      <c r="H885" t="s">
        <v>11</v>
      </c>
      <c r="I885" t="s">
        <v>23</v>
      </c>
      <c r="N885" t="s">
        <v>915</v>
      </c>
      <c r="O885">
        <v>1982</v>
      </c>
      <c r="P885" t="str">
        <f t="shared" si="39"/>
        <v>Jul</v>
      </c>
      <c r="Q885">
        <v>24</v>
      </c>
      <c r="R885">
        <v>3</v>
      </c>
      <c r="S885" s="18">
        <v>7248.71</v>
      </c>
      <c r="T885" t="s">
        <v>11</v>
      </c>
      <c r="U885" t="s">
        <v>16</v>
      </c>
      <c r="V885" t="s">
        <v>13</v>
      </c>
      <c r="W885" s="16">
        <f t="shared" si="40"/>
        <v>30156</v>
      </c>
      <c r="X885">
        <f t="shared" si="41"/>
        <v>40</v>
      </c>
    </row>
    <row r="886" spans="1:24" x14ac:dyDescent="0.3">
      <c r="A886" t="s">
        <v>917</v>
      </c>
      <c r="B886">
        <v>1981</v>
      </c>
      <c r="C886" t="s">
        <v>18</v>
      </c>
      <c r="D886">
        <v>13</v>
      </c>
      <c r="E886">
        <v>2</v>
      </c>
      <c r="F886">
        <v>7261.74</v>
      </c>
      <c r="G886" t="s">
        <v>12</v>
      </c>
      <c r="H886" t="s">
        <v>12</v>
      </c>
      <c r="I886" t="s">
        <v>23</v>
      </c>
      <c r="N886" t="s">
        <v>916</v>
      </c>
      <c r="O886">
        <v>1981</v>
      </c>
      <c r="P886" t="str">
        <f t="shared" si="39"/>
        <v>Aug</v>
      </c>
      <c r="Q886">
        <v>14</v>
      </c>
      <c r="R886">
        <v>2</v>
      </c>
      <c r="S886" s="18">
        <v>7256.72</v>
      </c>
      <c r="T886" t="s">
        <v>12</v>
      </c>
      <c r="U886" t="s">
        <v>11</v>
      </c>
      <c r="V886" t="s">
        <v>23</v>
      </c>
      <c r="W886" s="16">
        <f t="shared" si="40"/>
        <v>29812</v>
      </c>
      <c r="X886">
        <f t="shared" si="41"/>
        <v>41</v>
      </c>
    </row>
    <row r="887" spans="1:24" x14ac:dyDescent="0.3">
      <c r="A887" t="s">
        <v>918</v>
      </c>
      <c r="B887">
        <v>1973</v>
      </c>
      <c r="C887" t="s">
        <v>37</v>
      </c>
      <c r="D887">
        <v>25</v>
      </c>
      <c r="E887">
        <v>0</v>
      </c>
      <c r="F887">
        <v>7265.58</v>
      </c>
      <c r="G887" t="s">
        <v>11</v>
      </c>
      <c r="H887" t="s">
        <v>11</v>
      </c>
      <c r="I887" t="s">
        <v>13</v>
      </c>
      <c r="N887" t="s">
        <v>917</v>
      </c>
      <c r="O887">
        <v>1981</v>
      </c>
      <c r="P887" t="str">
        <f t="shared" si="39"/>
        <v>Jun</v>
      </c>
      <c r="Q887">
        <v>13</v>
      </c>
      <c r="R887">
        <v>2</v>
      </c>
      <c r="S887" s="18">
        <v>7261.74</v>
      </c>
      <c r="T887" t="s">
        <v>12</v>
      </c>
      <c r="U887" t="s">
        <v>12</v>
      </c>
      <c r="V887" t="s">
        <v>23</v>
      </c>
      <c r="W887" s="16">
        <f t="shared" si="40"/>
        <v>29750</v>
      </c>
      <c r="X887">
        <f t="shared" si="41"/>
        <v>41</v>
      </c>
    </row>
    <row r="888" spans="1:24" x14ac:dyDescent="0.3">
      <c r="A888" t="s">
        <v>919</v>
      </c>
      <c r="B888">
        <v>1981</v>
      </c>
      <c r="C888" t="s">
        <v>35</v>
      </c>
      <c r="D888">
        <v>4</v>
      </c>
      <c r="E888">
        <v>2</v>
      </c>
      <c r="F888">
        <v>7265.7</v>
      </c>
      <c r="G888" t="s">
        <v>12</v>
      </c>
      <c r="H888" t="s">
        <v>12</v>
      </c>
      <c r="I888" t="s">
        <v>23</v>
      </c>
      <c r="N888" t="s">
        <v>918</v>
      </c>
      <c r="O888">
        <v>1973</v>
      </c>
      <c r="P888" t="str">
        <f t="shared" si="39"/>
        <v>Oct</v>
      </c>
      <c r="Q888">
        <v>25</v>
      </c>
      <c r="R888">
        <v>0</v>
      </c>
      <c r="S888" s="18">
        <v>7265.58</v>
      </c>
      <c r="T888" t="s">
        <v>11</v>
      </c>
      <c r="U888" t="s">
        <v>11</v>
      </c>
      <c r="V888" t="s">
        <v>13</v>
      </c>
      <c r="W888" s="16">
        <f t="shared" si="40"/>
        <v>26962</v>
      </c>
      <c r="X888">
        <f t="shared" si="41"/>
        <v>49</v>
      </c>
    </row>
    <row r="889" spans="1:24" x14ac:dyDescent="0.3">
      <c r="A889" t="s">
        <v>920</v>
      </c>
      <c r="B889">
        <v>1976</v>
      </c>
      <c r="C889" t="s">
        <v>30</v>
      </c>
      <c r="D889">
        <v>18</v>
      </c>
      <c r="E889">
        <v>2</v>
      </c>
      <c r="F889">
        <v>7273.02</v>
      </c>
      <c r="G889" t="s">
        <v>11</v>
      </c>
      <c r="H889" t="s">
        <v>16</v>
      </c>
      <c r="I889" t="s">
        <v>13</v>
      </c>
      <c r="N889" t="s">
        <v>919</v>
      </c>
      <c r="O889">
        <v>1981</v>
      </c>
      <c r="P889" t="str">
        <f t="shared" si="39"/>
        <v>Aug</v>
      </c>
      <c r="Q889">
        <v>4</v>
      </c>
      <c r="R889">
        <v>2</v>
      </c>
      <c r="S889" s="18">
        <v>7265.7</v>
      </c>
      <c r="T889" t="s">
        <v>12</v>
      </c>
      <c r="U889" t="s">
        <v>12</v>
      </c>
      <c r="V889" t="s">
        <v>23</v>
      </c>
      <c r="W889" s="16">
        <f t="shared" si="40"/>
        <v>29802</v>
      </c>
      <c r="X889">
        <f t="shared" si="41"/>
        <v>41</v>
      </c>
    </row>
    <row r="890" spans="1:24" x14ac:dyDescent="0.3">
      <c r="A890" t="s">
        <v>921</v>
      </c>
      <c r="B890">
        <v>1985</v>
      </c>
      <c r="C890" t="s">
        <v>15</v>
      </c>
      <c r="D890">
        <v>2</v>
      </c>
      <c r="E890">
        <v>3</v>
      </c>
      <c r="F890">
        <v>7281.51</v>
      </c>
      <c r="G890" t="s">
        <v>11</v>
      </c>
      <c r="H890" t="s">
        <v>16</v>
      </c>
      <c r="I890" t="s">
        <v>23</v>
      </c>
      <c r="N890" t="s">
        <v>920</v>
      </c>
      <c r="O890">
        <v>1976</v>
      </c>
      <c r="P890" t="str">
        <f t="shared" si="39"/>
        <v>Dec</v>
      </c>
      <c r="Q890">
        <v>18</v>
      </c>
      <c r="R890">
        <v>2</v>
      </c>
      <c r="S890" s="18">
        <v>7273.02</v>
      </c>
      <c r="T890" t="s">
        <v>11</v>
      </c>
      <c r="U890" t="s">
        <v>16</v>
      </c>
      <c r="V890" t="s">
        <v>13</v>
      </c>
      <c r="W890" s="16">
        <f t="shared" si="40"/>
        <v>28112</v>
      </c>
      <c r="X890">
        <f t="shared" si="41"/>
        <v>46</v>
      </c>
    </row>
    <row r="891" spans="1:24" x14ac:dyDescent="0.3">
      <c r="A891" t="s">
        <v>922</v>
      </c>
      <c r="B891">
        <v>1966</v>
      </c>
      <c r="C891" t="s">
        <v>30</v>
      </c>
      <c r="D891">
        <v>26</v>
      </c>
      <c r="E891">
        <v>0</v>
      </c>
      <c r="F891">
        <v>7302.46</v>
      </c>
      <c r="G891" t="s">
        <v>12</v>
      </c>
      <c r="H891" t="s">
        <v>16</v>
      </c>
      <c r="I891" t="s">
        <v>23</v>
      </c>
      <c r="N891" t="s">
        <v>921</v>
      </c>
      <c r="O891">
        <v>1985</v>
      </c>
      <c r="P891" t="str">
        <f t="shared" si="39"/>
        <v>Nov</v>
      </c>
      <c r="Q891">
        <v>2</v>
      </c>
      <c r="R891">
        <v>3</v>
      </c>
      <c r="S891" s="18">
        <v>7281.51</v>
      </c>
      <c r="T891" t="s">
        <v>11</v>
      </c>
      <c r="U891" t="s">
        <v>16</v>
      </c>
      <c r="V891" t="s">
        <v>23</v>
      </c>
      <c r="W891" s="16">
        <f t="shared" si="40"/>
        <v>31353</v>
      </c>
      <c r="X891">
        <f t="shared" si="41"/>
        <v>37</v>
      </c>
    </row>
    <row r="892" spans="1:24" x14ac:dyDescent="0.3">
      <c r="A892" t="s">
        <v>923</v>
      </c>
      <c r="B892">
        <v>1965</v>
      </c>
      <c r="C892" t="s">
        <v>18</v>
      </c>
      <c r="D892">
        <v>6</v>
      </c>
      <c r="E892">
        <v>0</v>
      </c>
      <c r="F892">
        <v>7304.65</v>
      </c>
      <c r="G892" t="s">
        <v>12</v>
      </c>
      <c r="H892" t="s">
        <v>12</v>
      </c>
      <c r="I892" t="s">
        <v>13</v>
      </c>
      <c r="N892" t="s">
        <v>922</v>
      </c>
      <c r="O892">
        <v>1966</v>
      </c>
      <c r="P892" t="str">
        <f t="shared" si="39"/>
        <v>Dec</v>
      </c>
      <c r="Q892">
        <v>26</v>
      </c>
      <c r="R892">
        <v>0</v>
      </c>
      <c r="S892" s="18">
        <v>7302.46</v>
      </c>
      <c r="T892" t="s">
        <v>12</v>
      </c>
      <c r="U892" t="s">
        <v>16</v>
      </c>
      <c r="V892" t="s">
        <v>23</v>
      </c>
      <c r="W892" s="16">
        <f t="shared" si="40"/>
        <v>24467</v>
      </c>
      <c r="X892">
        <f t="shared" si="41"/>
        <v>56</v>
      </c>
    </row>
    <row r="893" spans="1:24" x14ac:dyDescent="0.3">
      <c r="A893" t="s">
        <v>924</v>
      </c>
      <c r="B893">
        <v>1965</v>
      </c>
      <c r="C893" t="s">
        <v>18</v>
      </c>
      <c r="D893">
        <v>25</v>
      </c>
      <c r="E893">
        <v>0</v>
      </c>
      <c r="F893">
        <v>7318.21</v>
      </c>
      <c r="G893" t="s">
        <v>12</v>
      </c>
      <c r="H893" t="s">
        <v>16</v>
      </c>
      <c r="I893" t="s">
        <v>13</v>
      </c>
      <c r="N893" t="s">
        <v>923</v>
      </c>
      <c r="O893">
        <v>1965</v>
      </c>
      <c r="P893" t="str">
        <f t="shared" si="39"/>
        <v>Jun</v>
      </c>
      <c r="Q893">
        <v>6</v>
      </c>
      <c r="R893">
        <v>0</v>
      </c>
      <c r="S893" s="18">
        <v>7304.65</v>
      </c>
      <c r="T893" t="s">
        <v>12</v>
      </c>
      <c r="U893" t="s">
        <v>12</v>
      </c>
      <c r="V893" t="s">
        <v>13</v>
      </c>
      <c r="W893" s="16">
        <f t="shared" si="40"/>
        <v>23899</v>
      </c>
      <c r="X893">
        <f t="shared" si="41"/>
        <v>58</v>
      </c>
    </row>
    <row r="894" spans="1:24" x14ac:dyDescent="0.3">
      <c r="A894" t="s">
        <v>925</v>
      </c>
      <c r="B894">
        <v>1972</v>
      </c>
      <c r="C894" t="s">
        <v>35</v>
      </c>
      <c r="D894">
        <v>11</v>
      </c>
      <c r="E894">
        <v>0</v>
      </c>
      <c r="F894">
        <v>7318.22</v>
      </c>
      <c r="G894" t="s">
        <v>11</v>
      </c>
      <c r="H894" t="s">
        <v>12</v>
      </c>
      <c r="I894" t="s">
        <v>23</v>
      </c>
      <c r="N894" t="s">
        <v>924</v>
      </c>
      <c r="O894">
        <v>1965</v>
      </c>
      <c r="P894" t="str">
        <f t="shared" si="39"/>
        <v>Jun</v>
      </c>
      <c r="Q894">
        <v>25</v>
      </c>
      <c r="R894">
        <v>0</v>
      </c>
      <c r="S894" s="18">
        <v>7318.21</v>
      </c>
      <c r="T894" t="s">
        <v>12</v>
      </c>
      <c r="U894" t="s">
        <v>16</v>
      </c>
      <c r="V894" t="s">
        <v>13</v>
      </c>
      <c r="W894" s="16">
        <f t="shared" si="40"/>
        <v>23918</v>
      </c>
      <c r="X894">
        <f t="shared" si="41"/>
        <v>57</v>
      </c>
    </row>
    <row r="895" spans="1:24" x14ac:dyDescent="0.3">
      <c r="A895" t="s">
        <v>926</v>
      </c>
      <c r="B895">
        <v>1965</v>
      </c>
      <c r="C895" t="s">
        <v>10</v>
      </c>
      <c r="D895">
        <v>11</v>
      </c>
      <c r="E895">
        <v>0</v>
      </c>
      <c r="F895">
        <v>7322.86</v>
      </c>
      <c r="G895" t="s">
        <v>12</v>
      </c>
      <c r="H895" t="s">
        <v>12</v>
      </c>
      <c r="I895" t="s">
        <v>23</v>
      </c>
      <c r="N895" t="s">
        <v>925</v>
      </c>
      <c r="O895">
        <v>1972</v>
      </c>
      <c r="P895" t="str">
        <f t="shared" si="39"/>
        <v>Aug</v>
      </c>
      <c r="Q895">
        <v>11</v>
      </c>
      <c r="R895">
        <v>0</v>
      </c>
      <c r="S895" s="18">
        <v>7318.22</v>
      </c>
      <c r="T895" t="s">
        <v>11</v>
      </c>
      <c r="U895" t="s">
        <v>12</v>
      </c>
      <c r="V895" t="s">
        <v>23</v>
      </c>
      <c r="W895" s="16">
        <f t="shared" si="40"/>
        <v>26522</v>
      </c>
      <c r="X895">
        <f t="shared" si="41"/>
        <v>50</v>
      </c>
    </row>
    <row r="896" spans="1:24" x14ac:dyDescent="0.3">
      <c r="A896" t="s">
        <v>927</v>
      </c>
      <c r="B896">
        <v>2004</v>
      </c>
      <c r="C896" t="s">
        <v>15</v>
      </c>
      <c r="D896">
        <v>15</v>
      </c>
      <c r="E896">
        <v>0</v>
      </c>
      <c r="F896">
        <v>7323.73</v>
      </c>
      <c r="G896" t="s">
        <v>11</v>
      </c>
      <c r="H896" t="s">
        <v>11</v>
      </c>
      <c r="I896" t="s">
        <v>247</v>
      </c>
      <c r="N896" t="s">
        <v>926</v>
      </c>
      <c r="O896">
        <v>1965</v>
      </c>
      <c r="P896" t="str">
        <f t="shared" si="39"/>
        <v>Jul</v>
      </c>
      <c r="Q896">
        <v>11</v>
      </c>
      <c r="R896">
        <v>0</v>
      </c>
      <c r="S896" s="18">
        <v>7322.86</v>
      </c>
      <c r="T896" t="s">
        <v>12</v>
      </c>
      <c r="U896" t="s">
        <v>12</v>
      </c>
      <c r="V896" t="s">
        <v>23</v>
      </c>
      <c r="W896" s="16">
        <f t="shared" si="40"/>
        <v>23934</v>
      </c>
      <c r="X896">
        <f t="shared" si="41"/>
        <v>57</v>
      </c>
    </row>
    <row r="897" spans="1:24" x14ac:dyDescent="0.3">
      <c r="A897" t="s">
        <v>928</v>
      </c>
      <c r="B897">
        <v>1979</v>
      </c>
      <c r="C897" t="s">
        <v>18</v>
      </c>
      <c r="D897">
        <v>19</v>
      </c>
      <c r="E897">
        <v>0</v>
      </c>
      <c r="F897">
        <v>7325.05</v>
      </c>
      <c r="G897" t="s">
        <v>11</v>
      </c>
      <c r="H897" t="s">
        <v>12</v>
      </c>
      <c r="I897" t="s">
        <v>247</v>
      </c>
      <c r="N897" t="s">
        <v>927</v>
      </c>
      <c r="O897">
        <v>2004</v>
      </c>
      <c r="P897" t="str">
        <f t="shared" si="39"/>
        <v>Nov</v>
      </c>
      <c r="Q897">
        <v>15</v>
      </c>
      <c r="R897">
        <v>0</v>
      </c>
      <c r="S897" s="18">
        <v>7323.73</v>
      </c>
      <c r="T897" t="s">
        <v>11</v>
      </c>
      <c r="U897" t="s">
        <v>11</v>
      </c>
      <c r="V897" t="s">
        <v>247</v>
      </c>
      <c r="W897" s="16">
        <f t="shared" si="40"/>
        <v>38306</v>
      </c>
      <c r="X897">
        <f t="shared" si="41"/>
        <v>18</v>
      </c>
    </row>
    <row r="898" spans="1:24" x14ac:dyDescent="0.3">
      <c r="A898" t="s">
        <v>929</v>
      </c>
      <c r="B898">
        <v>1984</v>
      </c>
      <c r="C898" t="s">
        <v>10</v>
      </c>
      <c r="D898">
        <v>25</v>
      </c>
      <c r="E898">
        <v>3</v>
      </c>
      <c r="F898">
        <v>7325.47</v>
      </c>
      <c r="G898" t="s">
        <v>11</v>
      </c>
      <c r="H898" t="s">
        <v>16</v>
      </c>
      <c r="I898" t="s">
        <v>23</v>
      </c>
      <c r="N898" t="s">
        <v>928</v>
      </c>
      <c r="O898">
        <v>1979</v>
      </c>
      <c r="P898" t="str">
        <f t="shared" si="39"/>
        <v>Jun</v>
      </c>
      <c r="Q898">
        <v>19</v>
      </c>
      <c r="R898">
        <v>0</v>
      </c>
      <c r="S898" s="18">
        <v>7325.05</v>
      </c>
      <c r="T898" t="s">
        <v>11</v>
      </c>
      <c r="U898" t="s">
        <v>12</v>
      </c>
      <c r="V898" t="s">
        <v>247</v>
      </c>
      <c r="W898" s="16">
        <f t="shared" si="40"/>
        <v>29025</v>
      </c>
      <c r="X898">
        <f t="shared" si="41"/>
        <v>43</v>
      </c>
    </row>
    <row r="899" spans="1:24" x14ac:dyDescent="0.3">
      <c r="A899" t="s">
        <v>930</v>
      </c>
      <c r="B899">
        <v>1979</v>
      </c>
      <c r="C899" t="s">
        <v>20</v>
      </c>
      <c r="D899">
        <v>19</v>
      </c>
      <c r="E899">
        <v>1</v>
      </c>
      <c r="F899">
        <v>7337.75</v>
      </c>
      <c r="G899" t="s">
        <v>11</v>
      </c>
      <c r="H899" t="s">
        <v>12</v>
      </c>
      <c r="I899" t="s">
        <v>42</v>
      </c>
      <c r="N899" t="s">
        <v>929</v>
      </c>
      <c r="O899">
        <v>1984</v>
      </c>
      <c r="P899" t="str">
        <f t="shared" ref="P899:P962" si="42">IF(C898="?","Sep",C898)</f>
        <v>Jul</v>
      </c>
      <c r="Q899">
        <v>25</v>
      </c>
      <c r="R899">
        <v>3</v>
      </c>
      <c r="S899" s="18">
        <v>7325.47</v>
      </c>
      <c r="T899" t="s">
        <v>11</v>
      </c>
      <c r="U899" t="s">
        <v>16</v>
      </c>
      <c r="V899" t="s">
        <v>23</v>
      </c>
      <c r="W899" s="16">
        <f t="shared" si="40"/>
        <v>30888</v>
      </c>
      <c r="X899">
        <f t="shared" si="41"/>
        <v>38</v>
      </c>
    </row>
    <row r="900" spans="1:24" x14ac:dyDescent="0.3">
      <c r="A900" t="s">
        <v>931</v>
      </c>
      <c r="B900">
        <v>1986</v>
      </c>
      <c r="C900" t="s">
        <v>18</v>
      </c>
      <c r="D900">
        <v>15</v>
      </c>
      <c r="E900">
        <v>3</v>
      </c>
      <c r="F900">
        <v>7339.93</v>
      </c>
      <c r="G900" t="s">
        <v>11</v>
      </c>
      <c r="H900" t="s">
        <v>11</v>
      </c>
      <c r="I900" t="s">
        <v>23</v>
      </c>
      <c r="N900" t="s">
        <v>930</v>
      </c>
      <c r="O900">
        <v>1979</v>
      </c>
      <c r="P900" t="str">
        <f t="shared" si="42"/>
        <v>Sep</v>
      </c>
      <c r="Q900">
        <v>19</v>
      </c>
      <c r="R900">
        <v>1</v>
      </c>
      <c r="S900" s="18">
        <v>7337.75</v>
      </c>
      <c r="T900" t="s">
        <v>11</v>
      </c>
      <c r="U900" t="s">
        <v>12</v>
      </c>
      <c r="V900" t="s">
        <v>42</v>
      </c>
      <c r="W900" s="16">
        <f t="shared" ref="W900:W963" si="43">DATE(O900,MONTH("1-"&amp;P900),Q900)</f>
        <v>29117</v>
      </c>
      <c r="X900">
        <f t="shared" ref="X900:X963" si="44">DATEDIF(W900,"08-06-2023","y")</f>
        <v>43</v>
      </c>
    </row>
    <row r="901" spans="1:24" x14ac:dyDescent="0.3">
      <c r="A901" t="s">
        <v>932</v>
      </c>
      <c r="B901">
        <v>1977</v>
      </c>
      <c r="C901" t="s">
        <v>30</v>
      </c>
      <c r="D901">
        <v>18</v>
      </c>
      <c r="E901">
        <v>0</v>
      </c>
      <c r="F901">
        <v>7345.08</v>
      </c>
      <c r="G901" t="s">
        <v>11</v>
      </c>
      <c r="H901" t="s">
        <v>16</v>
      </c>
      <c r="I901" t="s">
        <v>42</v>
      </c>
      <c r="N901" t="s">
        <v>931</v>
      </c>
      <c r="O901">
        <v>1986</v>
      </c>
      <c r="P901" t="str">
        <f t="shared" si="42"/>
        <v>Jun</v>
      </c>
      <c r="Q901">
        <v>15</v>
      </c>
      <c r="R901">
        <v>3</v>
      </c>
      <c r="S901" s="18">
        <v>7339.93</v>
      </c>
      <c r="T901" t="s">
        <v>11</v>
      </c>
      <c r="U901" t="s">
        <v>11</v>
      </c>
      <c r="V901" t="s">
        <v>23</v>
      </c>
      <c r="W901" s="16">
        <f t="shared" si="43"/>
        <v>31578</v>
      </c>
      <c r="X901">
        <f t="shared" si="44"/>
        <v>36</v>
      </c>
    </row>
    <row r="902" spans="1:24" x14ac:dyDescent="0.3">
      <c r="A902" t="s">
        <v>933</v>
      </c>
      <c r="B902">
        <v>1979</v>
      </c>
      <c r="C902" t="s">
        <v>18</v>
      </c>
      <c r="D902">
        <v>26</v>
      </c>
      <c r="E902">
        <v>1</v>
      </c>
      <c r="F902">
        <v>7345.73</v>
      </c>
      <c r="G902" t="s">
        <v>11</v>
      </c>
      <c r="H902" t="s">
        <v>16</v>
      </c>
      <c r="I902" t="s">
        <v>13</v>
      </c>
      <c r="N902" t="s">
        <v>932</v>
      </c>
      <c r="O902">
        <v>1977</v>
      </c>
      <c r="P902" t="str">
        <f t="shared" si="42"/>
        <v>Dec</v>
      </c>
      <c r="Q902">
        <v>18</v>
      </c>
      <c r="R902">
        <v>0</v>
      </c>
      <c r="S902" s="18">
        <v>7345.08</v>
      </c>
      <c r="T902" t="s">
        <v>11</v>
      </c>
      <c r="U902" t="s">
        <v>16</v>
      </c>
      <c r="V902" t="s">
        <v>42</v>
      </c>
      <c r="W902" s="16">
        <f t="shared" si="43"/>
        <v>28477</v>
      </c>
      <c r="X902">
        <f t="shared" si="44"/>
        <v>45</v>
      </c>
    </row>
    <row r="903" spans="1:24" x14ac:dyDescent="0.3">
      <c r="A903" t="s">
        <v>934</v>
      </c>
      <c r="B903">
        <v>1977</v>
      </c>
      <c r="C903" t="s">
        <v>30</v>
      </c>
      <c r="D903">
        <v>1</v>
      </c>
      <c r="E903">
        <v>0</v>
      </c>
      <c r="F903">
        <v>7348.14</v>
      </c>
      <c r="G903" t="s">
        <v>11</v>
      </c>
      <c r="H903" t="s">
        <v>16</v>
      </c>
      <c r="I903" t="s">
        <v>42</v>
      </c>
      <c r="N903" t="s">
        <v>933</v>
      </c>
      <c r="O903">
        <v>1979</v>
      </c>
      <c r="P903" t="str">
        <f t="shared" si="42"/>
        <v>Jun</v>
      </c>
      <c r="Q903">
        <v>26</v>
      </c>
      <c r="R903">
        <v>1</v>
      </c>
      <c r="S903" s="18">
        <v>7345.73</v>
      </c>
      <c r="T903" t="s">
        <v>11</v>
      </c>
      <c r="U903" t="s">
        <v>16</v>
      </c>
      <c r="V903" t="s">
        <v>13</v>
      </c>
      <c r="W903" s="16">
        <f t="shared" si="43"/>
        <v>29032</v>
      </c>
      <c r="X903">
        <f t="shared" si="44"/>
        <v>43</v>
      </c>
    </row>
    <row r="904" spans="1:24" x14ac:dyDescent="0.3">
      <c r="A904" t="s">
        <v>935</v>
      </c>
      <c r="B904">
        <v>1993</v>
      </c>
      <c r="C904" t="s">
        <v>37</v>
      </c>
      <c r="D904">
        <v>5</v>
      </c>
      <c r="E904">
        <v>0</v>
      </c>
      <c r="F904">
        <v>7349.12</v>
      </c>
      <c r="G904" t="s">
        <v>11</v>
      </c>
      <c r="H904" t="s">
        <v>11</v>
      </c>
      <c r="I904" t="s">
        <v>300</v>
      </c>
      <c r="N904" t="s">
        <v>934</v>
      </c>
      <c r="O904">
        <v>1977</v>
      </c>
      <c r="P904" t="str">
        <f t="shared" si="42"/>
        <v>Dec</v>
      </c>
      <c r="Q904">
        <v>1</v>
      </c>
      <c r="R904">
        <v>0</v>
      </c>
      <c r="S904" s="18">
        <v>7348.14</v>
      </c>
      <c r="T904" t="s">
        <v>11</v>
      </c>
      <c r="U904" t="s">
        <v>16</v>
      </c>
      <c r="V904" t="s">
        <v>42</v>
      </c>
      <c r="W904" s="16">
        <f t="shared" si="43"/>
        <v>28460</v>
      </c>
      <c r="X904">
        <f t="shared" si="44"/>
        <v>45</v>
      </c>
    </row>
    <row r="905" spans="1:24" x14ac:dyDescent="0.3">
      <c r="A905" t="s">
        <v>936</v>
      </c>
      <c r="B905">
        <v>1983</v>
      </c>
      <c r="C905" t="s">
        <v>18</v>
      </c>
      <c r="D905">
        <v>21</v>
      </c>
      <c r="E905">
        <v>3</v>
      </c>
      <c r="F905">
        <v>7357.49</v>
      </c>
      <c r="G905" t="s">
        <v>11</v>
      </c>
      <c r="H905" t="s">
        <v>11</v>
      </c>
      <c r="I905" t="s">
        <v>23</v>
      </c>
      <c r="N905" t="s">
        <v>935</v>
      </c>
      <c r="O905">
        <v>1993</v>
      </c>
      <c r="P905" t="str">
        <f t="shared" si="42"/>
        <v>Oct</v>
      </c>
      <c r="Q905">
        <v>5</v>
      </c>
      <c r="R905">
        <v>0</v>
      </c>
      <c r="S905" s="18">
        <v>7349.12</v>
      </c>
      <c r="T905" t="s">
        <v>11</v>
      </c>
      <c r="U905" t="s">
        <v>11</v>
      </c>
      <c r="V905" t="s">
        <v>300</v>
      </c>
      <c r="W905" s="16">
        <f t="shared" si="43"/>
        <v>34247</v>
      </c>
      <c r="X905">
        <f t="shared" si="44"/>
        <v>29</v>
      </c>
    </row>
    <row r="906" spans="1:24" x14ac:dyDescent="0.3">
      <c r="A906" t="s">
        <v>937</v>
      </c>
      <c r="B906">
        <v>1981</v>
      </c>
      <c r="C906" t="s">
        <v>10</v>
      </c>
      <c r="D906">
        <v>16</v>
      </c>
      <c r="E906">
        <v>1</v>
      </c>
      <c r="F906">
        <v>7358.18</v>
      </c>
      <c r="G906" t="s">
        <v>11</v>
      </c>
      <c r="H906" t="s">
        <v>12</v>
      </c>
      <c r="I906" t="s">
        <v>247</v>
      </c>
      <c r="N906" t="s">
        <v>936</v>
      </c>
      <c r="O906">
        <v>1983</v>
      </c>
      <c r="P906" t="str">
        <f t="shared" si="42"/>
        <v>Jun</v>
      </c>
      <c r="Q906">
        <v>21</v>
      </c>
      <c r="R906">
        <v>3</v>
      </c>
      <c r="S906" s="18">
        <v>7357.49</v>
      </c>
      <c r="T906" t="s">
        <v>11</v>
      </c>
      <c r="U906" t="s">
        <v>11</v>
      </c>
      <c r="V906" t="s">
        <v>23</v>
      </c>
      <c r="W906" s="16">
        <f t="shared" si="43"/>
        <v>30488</v>
      </c>
      <c r="X906">
        <f t="shared" si="44"/>
        <v>39</v>
      </c>
    </row>
    <row r="907" spans="1:24" x14ac:dyDescent="0.3">
      <c r="A907" t="s">
        <v>938</v>
      </c>
      <c r="B907">
        <v>1965</v>
      </c>
      <c r="C907" t="s">
        <v>30</v>
      </c>
      <c r="D907">
        <v>9</v>
      </c>
      <c r="E907">
        <v>0</v>
      </c>
      <c r="F907">
        <v>7362.31</v>
      </c>
      <c r="G907" t="s">
        <v>12</v>
      </c>
      <c r="H907" t="s">
        <v>12</v>
      </c>
      <c r="I907" t="s">
        <v>13</v>
      </c>
      <c r="N907" t="s">
        <v>937</v>
      </c>
      <c r="O907">
        <v>1981</v>
      </c>
      <c r="P907" t="str">
        <f t="shared" si="42"/>
        <v>Jul</v>
      </c>
      <c r="Q907">
        <v>16</v>
      </c>
      <c r="R907">
        <v>1</v>
      </c>
      <c r="S907" s="18">
        <v>7358.18</v>
      </c>
      <c r="T907" t="s">
        <v>11</v>
      </c>
      <c r="U907" t="s">
        <v>12</v>
      </c>
      <c r="V907" t="s">
        <v>247</v>
      </c>
      <c r="W907" s="16">
        <f t="shared" si="43"/>
        <v>29783</v>
      </c>
      <c r="X907">
        <f t="shared" si="44"/>
        <v>41</v>
      </c>
    </row>
    <row r="908" spans="1:24" x14ac:dyDescent="0.3">
      <c r="A908" t="s">
        <v>939</v>
      </c>
      <c r="B908">
        <v>1981</v>
      </c>
      <c r="C908" t="s">
        <v>15</v>
      </c>
      <c r="D908">
        <v>24</v>
      </c>
      <c r="E908">
        <v>2</v>
      </c>
      <c r="F908">
        <v>7371.77</v>
      </c>
      <c r="G908" t="s">
        <v>11</v>
      </c>
      <c r="H908" t="s">
        <v>16</v>
      </c>
      <c r="I908" t="s">
        <v>42</v>
      </c>
      <c r="N908" t="s">
        <v>938</v>
      </c>
      <c r="O908">
        <v>1965</v>
      </c>
      <c r="P908" t="str">
        <f t="shared" si="42"/>
        <v>Dec</v>
      </c>
      <c r="Q908">
        <v>9</v>
      </c>
      <c r="R908">
        <v>0</v>
      </c>
      <c r="S908" s="18">
        <v>7362.31</v>
      </c>
      <c r="T908" t="s">
        <v>12</v>
      </c>
      <c r="U908" t="s">
        <v>12</v>
      </c>
      <c r="V908" t="s">
        <v>13</v>
      </c>
      <c r="W908" s="16">
        <f t="shared" si="43"/>
        <v>24085</v>
      </c>
      <c r="X908">
        <f t="shared" si="44"/>
        <v>57</v>
      </c>
    </row>
    <row r="909" spans="1:24" x14ac:dyDescent="0.3">
      <c r="A909" t="s">
        <v>940</v>
      </c>
      <c r="B909">
        <v>1993</v>
      </c>
      <c r="C909" t="s">
        <v>10</v>
      </c>
      <c r="D909">
        <v>22</v>
      </c>
      <c r="E909">
        <v>0</v>
      </c>
      <c r="F909">
        <v>7388.85</v>
      </c>
      <c r="G909" t="s">
        <v>11</v>
      </c>
      <c r="H909" t="s">
        <v>11</v>
      </c>
      <c r="I909" t="s">
        <v>535</v>
      </c>
      <c r="N909" t="s">
        <v>939</v>
      </c>
      <c r="O909">
        <v>1981</v>
      </c>
      <c r="P909" t="str">
        <f t="shared" si="42"/>
        <v>Nov</v>
      </c>
      <c r="Q909">
        <v>24</v>
      </c>
      <c r="R909">
        <v>2</v>
      </c>
      <c r="S909" s="18">
        <v>7371.77</v>
      </c>
      <c r="T909" t="s">
        <v>11</v>
      </c>
      <c r="U909" t="s">
        <v>16</v>
      </c>
      <c r="V909" t="s">
        <v>42</v>
      </c>
      <c r="W909" s="16">
        <f t="shared" si="43"/>
        <v>29914</v>
      </c>
      <c r="X909">
        <f t="shared" si="44"/>
        <v>41</v>
      </c>
    </row>
    <row r="910" spans="1:24" x14ac:dyDescent="0.3">
      <c r="A910" t="s">
        <v>941</v>
      </c>
      <c r="B910">
        <v>1965</v>
      </c>
      <c r="C910" t="s">
        <v>30</v>
      </c>
      <c r="D910">
        <v>5</v>
      </c>
      <c r="E910">
        <v>0</v>
      </c>
      <c r="F910">
        <v>7403.98</v>
      </c>
      <c r="G910" t="s">
        <v>12</v>
      </c>
      <c r="H910" t="s">
        <v>11</v>
      </c>
      <c r="I910" t="s">
        <v>13</v>
      </c>
      <c r="N910" t="s">
        <v>940</v>
      </c>
      <c r="O910">
        <v>1993</v>
      </c>
      <c r="P910" t="str">
        <f t="shared" si="42"/>
        <v>Jul</v>
      </c>
      <c r="Q910">
        <v>22</v>
      </c>
      <c r="R910">
        <v>0</v>
      </c>
      <c r="S910" s="18">
        <v>7388.85</v>
      </c>
      <c r="T910" t="s">
        <v>11</v>
      </c>
      <c r="U910" t="s">
        <v>11</v>
      </c>
      <c r="V910" t="s">
        <v>535</v>
      </c>
      <c r="W910" s="16">
        <f t="shared" si="43"/>
        <v>34172</v>
      </c>
      <c r="X910">
        <f t="shared" si="44"/>
        <v>29</v>
      </c>
    </row>
    <row r="911" spans="1:24" x14ac:dyDescent="0.3">
      <c r="A911" t="s">
        <v>942</v>
      </c>
      <c r="B911">
        <v>1983</v>
      </c>
      <c r="C911" t="s">
        <v>20</v>
      </c>
      <c r="D911">
        <v>19</v>
      </c>
      <c r="E911">
        <v>3</v>
      </c>
      <c r="F911">
        <v>7418.52</v>
      </c>
      <c r="G911" t="s">
        <v>11</v>
      </c>
      <c r="H911" t="s">
        <v>11</v>
      </c>
      <c r="I911" t="s">
        <v>42</v>
      </c>
      <c r="N911" t="s">
        <v>941</v>
      </c>
      <c r="O911">
        <v>1965</v>
      </c>
      <c r="P911" t="str">
        <f t="shared" si="42"/>
        <v>Dec</v>
      </c>
      <c r="Q911">
        <v>5</v>
      </c>
      <c r="R911">
        <v>0</v>
      </c>
      <c r="S911" s="18">
        <v>7403.98</v>
      </c>
      <c r="T911" t="s">
        <v>12</v>
      </c>
      <c r="U911" t="s">
        <v>11</v>
      </c>
      <c r="V911" t="s">
        <v>13</v>
      </c>
      <c r="W911" s="16">
        <f t="shared" si="43"/>
        <v>24081</v>
      </c>
      <c r="X911">
        <f t="shared" si="44"/>
        <v>57</v>
      </c>
    </row>
    <row r="912" spans="1:24" x14ac:dyDescent="0.3">
      <c r="A912" t="s">
        <v>943</v>
      </c>
      <c r="B912">
        <v>1978</v>
      </c>
      <c r="C912" t="s">
        <v>15</v>
      </c>
      <c r="D912">
        <v>12</v>
      </c>
      <c r="E912">
        <v>0</v>
      </c>
      <c r="F912">
        <v>7419.48</v>
      </c>
      <c r="G912" t="s">
        <v>11</v>
      </c>
      <c r="H912" t="s">
        <v>11</v>
      </c>
      <c r="I912" t="s">
        <v>23</v>
      </c>
      <c r="N912" t="s">
        <v>942</v>
      </c>
      <c r="O912">
        <v>1983</v>
      </c>
      <c r="P912" t="str">
        <f t="shared" si="42"/>
        <v>Sep</v>
      </c>
      <c r="Q912">
        <v>19</v>
      </c>
      <c r="R912">
        <v>3</v>
      </c>
      <c r="S912" s="18">
        <v>7418.52</v>
      </c>
      <c r="T912" t="s">
        <v>11</v>
      </c>
      <c r="U912" t="s">
        <v>11</v>
      </c>
      <c r="V912" t="s">
        <v>42</v>
      </c>
      <c r="W912" s="16">
        <f t="shared" si="43"/>
        <v>30578</v>
      </c>
      <c r="X912">
        <f t="shared" si="44"/>
        <v>39</v>
      </c>
    </row>
    <row r="913" spans="1:24" x14ac:dyDescent="0.3">
      <c r="A913" t="s">
        <v>944</v>
      </c>
      <c r="B913">
        <v>1978</v>
      </c>
      <c r="C913" t="s">
        <v>30</v>
      </c>
      <c r="D913">
        <v>2</v>
      </c>
      <c r="E913">
        <v>0</v>
      </c>
      <c r="F913">
        <v>7421.19</v>
      </c>
      <c r="G913" t="s">
        <v>11</v>
      </c>
      <c r="H913" t="s">
        <v>12</v>
      </c>
      <c r="I913" t="s">
        <v>23</v>
      </c>
      <c r="N913" t="s">
        <v>943</v>
      </c>
      <c r="O913">
        <v>1978</v>
      </c>
      <c r="P913" t="str">
        <f t="shared" si="42"/>
        <v>Nov</v>
      </c>
      <c r="Q913">
        <v>12</v>
      </c>
      <c r="R913">
        <v>0</v>
      </c>
      <c r="S913" s="18">
        <v>7419.48</v>
      </c>
      <c r="T913" t="s">
        <v>11</v>
      </c>
      <c r="U913" t="s">
        <v>11</v>
      </c>
      <c r="V913" t="s">
        <v>23</v>
      </c>
      <c r="W913" s="16">
        <f t="shared" si="43"/>
        <v>28806</v>
      </c>
      <c r="X913">
        <f t="shared" si="44"/>
        <v>44</v>
      </c>
    </row>
    <row r="914" spans="1:24" x14ac:dyDescent="0.3">
      <c r="A914" t="s">
        <v>945</v>
      </c>
      <c r="B914">
        <v>1977</v>
      </c>
      <c r="C914" t="s">
        <v>35</v>
      </c>
      <c r="D914">
        <v>25</v>
      </c>
      <c r="E914">
        <v>1</v>
      </c>
      <c r="F914">
        <v>7441.05</v>
      </c>
      <c r="G914" t="s">
        <v>12</v>
      </c>
      <c r="H914" t="s">
        <v>11</v>
      </c>
      <c r="I914" t="s">
        <v>42</v>
      </c>
      <c r="N914" t="s">
        <v>944</v>
      </c>
      <c r="O914">
        <v>1978</v>
      </c>
      <c r="P914" t="str">
        <f t="shared" si="42"/>
        <v>Dec</v>
      </c>
      <c r="Q914">
        <v>2</v>
      </c>
      <c r="R914">
        <v>0</v>
      </c>
      <c r="S914" s="18">
        <v>7421.19</v>
      </c>
      <c r="T914" t="s">
        <v>11</v>
      </c>
      <c r="U914" t="s">
        <v>12</v>
      </c>
      <c r="V914" t="s">
        <v>23</v>
      </c>
      <c r="W914" s="16">
        <f t="shared" si="43"/>
        <v>28826</v>
      </c>
      <c r="X914">
        <f t="shared" si="44"/>
        <v>44</v>
      </c>
    </row>
    <row r="915" spans="1:24" x14ac:dyDescent="0.3">
      <c r="A915" t="s">
        <v>946</v>
      </c>
      <c r="B915">
        <v>1979</v>
      </c>
      <c r="C915" t="s">
        <v>20</v>
      </c>
      <c r="D915">
        <v>1</v>
      </c>
      <c r="E915">
        <v>2</v>
      </c>
      <c r="F915">
        <v>7441.5</v>
      </c>
      <c r="G915" t="s">
        <v>12</v>
      </c>
      <c r="H915" t="s">
        <v>11</v>
      </c>
      <c r="I915" t="s">
        <v>42</v>
      </c>
      <c r="N915" t="s">
        <v>945</v>
      </c>
      <c r="O915">
        <v>1977</v>
      </c>
      <c r="P915" t="str">
        <f t="shared" si="42"/>
        <v>Aug</v>
      </c>
      <c r="Q915">
        <v>25</v>
      </c>
      <c r="R915">
        <v>1</v>
      </c>
      <c r="S915" s="18">
        <v>7441.05</v>
      </c>
      <c r="T915" t="s">
        <v>12</v>
      </c>
      <c r="U915" t="s">
        <v>11</v>
      </c>
      <c r="V915" t="s">
        <v>42</v>
      </c>
      <c r="W915" s="16">
        <f t="shared" si="43"/>
        <v>28362</v>
      </c>
      <c r="X915">
        <f t="shared" si="44"/>
        <v>45</v>
      </c>
    </row>
    <row r="916" spans="1:24" x14ac:dyDescent="0.3">
      <c r="A916" t="s">
        <v>947</v>
      </c>
      <c r="B916">
        <v>1980</v>
      </c>
      <c r="C916" t="s">
        <v>10</v>
      </c>
      <c r="D916">
        <v>7</v>
      </c>
      <c r="E916">
        <v>1</v>
      </c>
      <c r="F916">
        <v>7443.64</v>
      </c>
      <c r="G916" t="s">
        <v>11</v>
      </c>
      <c r="H916" t="s">
        <v>12</v>
      </c>
      <c r="I916" t="s">
        <v>23</v>
      </c>
      <c r="N916" t="s">
        <v>946</v>
      </c>
      <c r="O916">
        <v>1979</v>
      </c>
      <c r="P916" t="str">
        <f t="shared" si="42"/>
        <v>Sep</v>
      </c>
      <c r="Q916">
        <v>1</v>
      </c>
      <c r="R916">
        <v>2</v>
      </c>
      <c r="S916" s="18">
        <v>7441.5</v>
      </c>
      <c r="T916" t="s">
        <v>12</v>
      </c>
      <c r="U916" t="s">
        <v>11</v>
      </c>
      <c r="V916" t="s">
        <v>42</v>
      </c>
      <c r="W916" s="16">
        <f t="shared" si="43"/>
        <v>29099</v>
      </c>
      <c r="X916">
        <f t="shared" si="44"/>
        <v>43</v>
      </c>
    </row>
    <row r="917" spans="1:24" x14ac:dyDescent="0.3">
      <c r="A917" t="s">
        <v>948</v>
      </c>
      <c r="B917">
        <v>1977</v>
      </c>
      <c r="C917" t="s">
        <v>20</v>
      </c>
      <c r="D917">
        <v>25</v>
      </c>
      <c r="E917">
        <v>1</v>
      </c>
      <c r="F917">
        <v>7445.92</v>
      </c>
      <c r="G917" t="s">
        <v>12</v>
      </c>
      <c r="H917" t="s">
        <v>16</v>
      </c>
      <c r="I917" t="s">
        <v>42</v>
      </c>
      <c r="N917" t="s">
        <v>947</v>
      </c>
      <c r="O917">
        <v>1980</v>
      </c>
      <c r="P917" t="str">
        <f t="shared" si="42"/>
        <v>Jul</v>
      </c>
      <c r="Q917">
        <v>7</v>
      </c>
      <c r="R917">
        <v>1</v>
      </c>
      <c r="S917" s="18">
        <v>7443.64</v>
      </c>
      <c r="T917" t="s">
        <v>11</v>
      </c>
      <c r="U917" t="s">
        <v>12</v>
      </c>
      <c r="V917" t="s">
        <v>23</v>
      </c>
      <c r="W917" s="16">
        <f t="shared" si="43"/>
        <v>29409</v>
      </c>
      <c r="X917">
        <f t="shared" si="44"/>
        <v>42</v>
      </c>
    </row>
    <row r="918" spans="1:24" x14ac:dyDescent="0.3">
      <c r="A918" t="s">
        <v>949</v>
      </c>
      <c r="B918">
        <v>1977</v>
      </c>
      <c r="C918" t="s">
        <v>20</v>
      </c>
      <c r="D918">
        <v>30</v>
      </c>
      <c r="E918">
        <v>0</v>
      </c>
      <c r="F918">
        <v>7448.4</v>
      </c>
      <c r="G918" t="s">
        <v>12</v>
      </c>
      <c r="H918" t="s">
        <v>12</v>
      </c>
      <c r="I918" t="s">
        <v>356</v>
      </c>
      <c r="N918" t="s">
        <v>948</v>
      </c>
      <c r="O918">
        <v>1977</v>
      </c>
      <c r="P918" t="str">
        <f t="shared" si="42"/>
        <v>Sep</v>
      </c>
      <c r="Q918">
        <v>25</v>
      </c>
      <c r="R918">
        <v>1</v>
      </c>
      <c r="S918" s="18">
        <v>7445.92</v>
      </c>
      <c r="T918" t="s">
        <v>12</v>
      </c>
      <c r="U918" t="s">
        <v>16</v>
      </c>
      <c r="V918" t="s">
        <v>42</v>
      </c>
      <c r="W918" s="16">
        <f t="shared" si="43"/>
        <v>28393</v>
      </c>
      <c r="X918">
        <f t="shared" si="44"/>
        <v>45</v>
      </c>
    </row>
    <row r="919" spans="1:24" x14ac:dyDescent="0.3">
      <c r="A919" t="s">
        <v>950</v>
      </c>
      <c r="B919">
        <v>2001</v>
      </c>
      <c r="C919" t="s">
        <v>18</v>
      </c>
      <c r="D919">
        <v>1</v>
      </c>
      <c r="E919">
        <v>0</v>
      </c>
      <c r="F919">
        <v>7450.36</v>
      </c>
      <c r="G919" t="s">
        <v>11</v>
      </c>
      <c r="H919" t="s">
        <v>11</v>
      </c>
      <c r="I919" t="s">
        <v>23</v>
      </c>
      <c r="N919" t="s">
        <v>949</v>
      </c>
      <c r="O919">
        <v>1977</v>
      </c>
      <c r="P919" t="str">
        <f t="shared" si="42"/>
        <v>Sep</v>
      </c>
      <c r="Q919">
        <v>30</v>
      </c>
      <c r="R919">
        <v>0</v>
      </c>
      <c r="S919" s="18">
        <v>7448.4</v>
      </c>
      <c r="T919" t="s">
        <v>12</v>
      </c>
      <c r="U919" t="s">
        <v>12</v>
      </c>
      <c r="V919" t="s">
        <v>356</v>
      </c>
      <c r="W919" s="16">
        <f t="shared" si="43"/>
        <v>28398</v>
      </c>
      <c r="X919">
        <f t="shared" si="44"/>
        <v>45</v>
      </c>
    </row>
    <row r="920" spans="1:24" x14ac:dyDescent="0.3">
      <c r="A920" t="s">
        <v>951</v>
      </c>
      <c r="B920">
        <v>1967</v>
      </c>
      <c r="C920" t="s">
        <v>35</v>
      </c>
      <c r="D920">
        <v>4</v>
      </c>
      <c r="E920">
        <v>0</v>
      </c>
      <c r="F920">
        <v>7463.51</v>
      </c>
      <c r="G920" t="s">
        <v>12</v>
      </c>
      <c r="H920" t="s">
        <v>12</v>
      </c>
      <c r="I920" t="s">
        <v>13</v>
      </c>
      <c r="N920" t="s">
        <v>950</v>
      </c>
      <c r="O920">
        <v>2001</v>
      </c>
      <c r="P920" t="str">
        <f t="shared" si="42"/>
        <v>Jun</v>
      </c>
      <c r="Q920">
        <v>1</v>
      </c>
      <c r="R920">
        <v>0</v>
      </c>
      <c r="S920" s="18">
        <v>7450.36</v>
      </c>
      <c r="T920" t="s">
        <v>11</v>
      </c>
      <c r="U920" t="s">
        <v>11</v>
      </c>
      <c r="V920" t="s">
        <v>23</v>
      </c>
      <c r="W920" s="16">
        <f t="shared" si="43"/>
        <v>37043</v>
      </c>
      <c r="X920">
        <f t="shared" si="44"/>
        <v>22</v>
      </c>
    </row>
    <row r="921" spans="1:24" x14ac:dyDescent="0.3">
      <c r="A921" t="s">
        <v>952</v>
      </c>
      <c r="B921">
        <v>1996</v>
      </c>
      <c r="C921" t="s">
        <v>18</v>
      </c>
      <c r="D921">
        <v>14</v>
      </c>
      <c r="E921">
        <v>0</v>
      </c>
      <c r="F921">
        <v>7487.38</v>
      </c>
      <c r="G921" t="s">
        <v>11</v>
      </c>
      <c r="H921" t="s">
        <v>12</v>
      </c>
      <c r="I921" t="s">
        <v>23</v>
      </c>
      <c r="N921" t="s">
        <v>951</v>
      </c>
      <c r="O921">
        <v>1967</v>
      </c>
      <c r="P921" t="str">
        <f t="shared" si="42"/>
        <v>Aug</v>
      </c>
      <c r="Q921">
        <v>4</v>
      </c>
      <c r="R921">
        <v>0</v>
      </c>
      <c r="S921" s="18">
        <v>7463.51</v>
      </c>
      <c r="T921" t="s">
        <v>12</v>
      </c>
      <c r="U921" t="s">
        <v>12</v>
      </c>
      <c r="V921" t="s">
        <v>13</v>
      </c>
      <c r="W921" s="16">
        <f t="shared" si="43"/>
        <v>24688</v>
      </c>
      <c r="X921">
        <f t="shared" si="44"/>
        <v>55</v>
      </c>
    </row>
    <row r="922" spans="1:24" x14ac:dyDescent="0.3">
      <c r="A922" t="s">
        <v>953</v>
      </c>
      <c r="B922">
        <v>1988</v>
      </c>
      <c r="C922" t="s">
        <v>30</v>
      </c>
      <c r="D922">
        <v>15</v>
      </c>
      <c r="E922">
        <v>3</v>
      </c>
      <c r="F922">
        <v>7494.63</v>
      </c>
      <c r="G922" t="s">
        <v>11</v>
      </c>
      <c r="H922" t="s">
        <v>12</v>
      </c>
      <c r="I922" t="s">
        <v>200</v>
      </c>
      <c r="N922" t="s">
        <v>952</v>
      </c>
      <c r="O922">
        <v>1996</v>
      </c>
      <c r="P922" t="str">
        <f t="shared" si="42"/>
        <v>Jun</v>
      </c>
      <c r="Q922">
        <v>14</v>
      </c>
      <c r="R922">
        <v>0</v>
      </c>
      <c r="S922" s="18">
        <v>7487.38</v>
      </c>
      <c r="T922" t="s">
        <v>11</v>
      </c>
      <c r="U922" t="s">
        <v>12</v>
      </c>
      <c r="V922" t="s">
        <v>23</v>
      </c>
      <c r="W922" s="16">
        <f t="shared" si="43"/>
        <v>35230</v>
      </c>
      <c r="X922">
        <f t="shared" si="44"/>
        <v>26</v>
      </c>
    </row>
    <row r="923" spans="1:24" x14ac:dyDescent="0.3">
      <c r="A923" t="s">
        <v>954</v>
      </c>
      <c r="B923">
        <v>1997</v>
      </c>
      <c r="C923" t="s">
        <v>37</v>
      </c>
      <c r="D923">
        <v>28</v>
      </c>
      <c r="E923">
        <v>0</v>
      </c>
      <c r="F923">
        <v>7504.3</v>
      </c>
      <c r="G923" t="s">
        <v>11</v>
      </c>
      <c r="H923" t="s">
        <v>16</v>
      </c>
      <c r="I923" t="s">
        <v>23</v>
      </c>
      <c r="N923" t="s">
        <v>953</v>
      </c>
      <c r="O923">
        <v>1988</v>
      </c>
      <c r="P923" t="str">
        <f t="shared" si="42"/>
        <v>Dec</v>
      </c>
      <c r="Q923">
        <v>15</v>
      </c>
      <c r="R923">
        <v>3</v>
      </c>
      <c r="S923" s="18">
        <v>7494.63</v>
      </c>
      <c r="T923" t="s">
        <v>11</v>
      </c>
      <c r="U923" t="s">
        <v>12</v>
      </c>
      <c r="V923" t="s">
        <v>200</v>
      </c>
      <c r="W923" s="16">
        <f t="shared" si="43"/>
        <v>32492</v>
      </c>
      <c r="X923">
        <f t="shared" si="44"/>
        <v>34</v>
      </c>
    </row>
    <row r="924" spans="1:24" x14ac:dyDescent="0.3">
      <c r="A924" t="s">
        <v>955</v>
      </c>
      <c r="B924">
        <v>1983</v>
      </c>
      <c r="C924" t="s">
        <v>10</v>
      </c>
      <c r="D924">
        <v>10</v>
      </c>
      <c r="E924">
        <v>4</v>
      </c>
      <c r="F924">
        <v>7512.27</v>
      </c>
      <c r="G924" t="s">
        <v>12</v>
      </c>
      <c r="H924" t="s">
        <v>11</v>
      </c>
      <c r="I924" t="s">
        <v>42</v>
      </c>
      <c r="N924" t="s">
        <v>954</v>
      </c>
      <c r="O924">
        <v>1997</v>
      </c>
      <c r="P924" t="str">
        <f t="shared" si="42"/>
        <v>Oct</v>
      </c>
      <c r="Q924">
        <v>28</v>
      </c>
      <c r="R924">
        <v>0</v>
      </c>
      <c r="S924" s="18">
        <v>7504.3</v>
      </c>
      <c r="T924" t="s">
        <v>11</v>
      </c>
      <c r="U924" t="s">
        <v>16</v>
      </c>
      <c r="V924" t="s">
        <v>23</v>
      </c>
      <c r="W924" s="16">
        <f t="shared" si="43"/>
        <v>35731</v>
      </c>
      <c r="X924">
        <f t="shared" si="44"/>
        <v>25</v>
      </c>
    </row>
    <row r="925" spans="1:24" x14ac:dyDescent="0.3">
      <c r="A925" t="s">
        <v>956</v>
      </c>
      <c r="B925">
        <v>1978</v>
      </c>
      <c r="C925" t="s">
        <v>37</v>
      </c>
      <c r="D925">
        <v>18</v>
      </c>
      <c r="E925">
        <v>1</v>
      </c>
      <c r="F925">
        <v>7518.03</v>
      </c>
      <c r="G925" t="s">
        <v>11</v>
      </c>
      <c r="H925" t="s">
        <v>12</v>
      </c>
      <c r="I925" t="s">
        <v>23</v>
      </c>
      <c r="N925" t="s">
        <v>955</v>
      </c>
      <c r="O925">
        <v>1983</v>
      </c>
      <c r="P925" t="str">
        <f t="shared" si="42"/>
        <v>Jul</v>
      </c>
      <c r="Q925">
        <v>10</v>
      </c>
      <c r="R925">
        <v>4</v>
      </c>
      <c r="S925" s="18">
        <v>7512.27</v>
      </c>
      <c r="T925" t="s">
        <v>12</v>
      </c>
      <c r="U925" t="s">
        <v>11</v>
      </c>
      <c r="V925" t="s">
        <v>42</v>
      </c>
      <c r="W925" s="16">
        <f t="shared" si="43"/>
        <v>30507</v>
      </c>
      <c r="X925">
        <f t="shared" si="44"/>
        <v>39</v>
      </c>
    </row>
    <row r="926" spans="1:24" x14ac:dyDescent="0.3">
      <c r="A926" t="s">
        <v>957</v>
      </c>
      <c r="B926">
        <v>1976</v>
      </c>
      <c r="C926" t="s">
        <v>37</v>
      </c>
      <c r="D926">
        <v>10</v>
      </c>
      <c r="E926">
        <v>0</v>
      </c>
      <c r="F926">
        <v>7526.71</v>
      </c>
      <c r="G926" t="s">
        <v>12</v>
      </c>
      <c r="H926" t="s">
        <v>16</v>
      </c>
      <c r="I926" t="s">
        <v>23</v>
      </c>
      <c r="N926" t="s">
        <v>956</v>
      </c>
      <c r="O926">
        <v>1978</v>
      </c>
      <c r="P926" t="str">
        <f t="shared" si="42"/>
        <v>Oct</v>
      </c>
      <c r="Q926">
        <v>18</v>
      </c>
      <c r="R926">
        <v>1</v>
      </c>
      <c r="S926" s="18">
        <v>7518.03</v>
      </c>
      <c r="T926" t="s">
        <v>11</v>
      </c>
      <c r="U926" t="s">
        <v>12</v>
      </c>
      <c r="V926" t="s">
        <v>23</v>
      </c>
      <c r="W926" s="16">
        <f t="shared" si="43"/>
        <v>28781</v>
      </c>
      <c r="X926">
        <f t="shared" si="44"/>
        <v>44</v>
      </c>
    </row>
    <row r="927" spans="1:24" x14ac:dyDescent="0.3">
      <c r="A927" t="s">
        <v>958</v>
      </c>
      <c r="B927">
        <v>1978</v>
      </c>
      <c r="C927" t="s">
        <v>30</v>
      </c>
      <c r="D927">
        <v>14</v>
      </c>
      <c r="E927">
        <v>2</v>
      </c>
      <c r="F927">
        <v>7531.7</v>
      </c>
      <c r="G927" t="s">
        <v>11</v>
      </c>
      <c r="H927" t="s">
        <v>16</v>
      </c>
      <c r="I927" t="s">
        <v>13</v>
      </c>
      <c r="N927" t="s">
        <v>957</v>
      </c>
      <c r="O927">
        <v>1976</v>
      </c>
      <c r="P927" t="str">
        <f t="shared" si="42"/>
        <v>Oct</v>
      </c>
      <c r="Q927">
        <v>10</v>
      </c>
      <c r="R927">
        <v>0</v>
      </c>
      <c r="S927" s="18">
        <v>7526.71</v>
      </c>
      <c r="T927" t="s">
        <v>12</v>
      </c>
      <c r="U927" t="s">
        <v>16</v>
      </c>
      <c r="V927" t="s">
        <v>23</v>
      </c>
      <c r="W927" s="16">
        <f t="shared" si="43"/>
        <v>28043</v>
      </c>
      <c r="X927">
        <f t="shared" si="44"/>
        <v>46</v>
      </c>
    </row>
    <row r="928" spans="1:24" x14ac:dyDescent="0.3">
      <c r="A928" t="s">
        <v>959</v>
      </c>
      <c r="B928">
        <v>1984</v>
      </c>
      <c r="C928" t="s">
        <v>35</v>
      </c>
      <c r="D928">
        <v>22</v>
      </c>
      <c r="E928">
        <v>3</v>
      </c>
      <c r="F928">
        <v>7537.16</v>
      </c>
      <c r="G928" t="s">
        <v>11</v>
      </c>
      <c r="H928" t="s">
        <v>11</v>
      </c>
      <c r="I928" t="s">
        <v>23</v>
      </c>
      <c r="N928" t="s">
        <v>958</v>
      </c>
      <c r="O928">
        <v>1978</v>
      </c>
      <c r="P928" t="str">
        <f t="shared" si="42"/>
        <v>Dec</v>
      </c>
      <c r="Q928">
        <v>14</v>
      </c>
      <c r="R928">
        <v>2</v>
      </c>
      <c r="S928" s="18">
        <v>7531.7</v>
      </c>
      <c r="T928" t="s">
        <v>11</v>
      </c>
      <c r="U928" t="s">
        <v>16</v>
      </c>
      <c r="V928" t="s">
        <v>13</v>
      </c>
      <c r="W928" s="16">
        <f t="shared" si="43"/>
        <v>28838</v>
      </c>
      <c r="X928">
        <f t="shared" si="44"/>
        <v>44</v>
      </c>
    </row>
    <row r="929" spans="1:24" x14ac:dyDescent="0.3">
      <c r="A929" t="s">
        <v>960</v>
      </c>
      <c r="B929">
        <v>1988</v>
      </c>
      <c r="C929" t="s">
        <v>30</v>
      </c>
      <c r="D929">
        <v>15</v>
      </c>
      <c r="E929">
        <v>3</v>
      </c>
      <c r="F929">
        <v>7538.52</v>
      </c>
      <c r="G929" t="s">
        <v>11</v>
      </c>
      <c r="H929" t="s">
        <v>11</v>
      </c>
      <c r="I929" t="s">
        <v>23</v>
      </c>
      <c r="N929" t="s">
        <v>959</v>
      </c>
      <c r="O929">
        <v>1984</v>
      </c>
      <c r="P929" t="str">
        <f t="shared" si="42"/>
        <v>Aug</v>
      </c>
      <c r="Q929">
        <v>22</v>
      </c>
      <c r="R929">
        <v>3</v>
      </c>
      <c r="S929" s="18">
        <v>7537.16</v>
      </c>
      <c r="T929" t="s">
        <v>11</v>
      </c>
      <c r="U929" t="s">
        <v>11</v>
      </c>
      <c r="V929" t="s">
        <v>23</v>
      </c>
      <c r="W929" s="16">
        <f t="shared" si="43"/>
        <v>30916</v>
      </c>
      <c r="X929">
        <f t="shared" si="44"/>
        <v>38</v>
      </c>
    </row>
    <row r="930" spans="1:24" x14ac:dyDescent="0.3">
      <c r="A930" t="s">
        <v>961</v>
      </c>
      <c r="B930">
        <v>1994</v>
      </c>
      <c r="C930" t="s">
        <v>35</v>
      </c>
      <c r="D930">
        <v>14</v>
      </c>
      <c r="E930">
        <v>0</v>
      </c>
      <c r="F930">
        <v>7567.13</v>
      </c>
      <c r="G930" t="s">
        <v>11</v>
      </c>
      <c r="H930" t="s">
        <v>11</v>
      </c>
      <c r="I930" t="s">
        <v>300</v>
      </c>
      <c r="N930" t="s">
        <v>960</v>
      </c>
      <c r="O930">
        <v>1988</v>
      </c>
      <c r="P930" t="str">
        <f t="shared" si="42"/>
        <v>Dec</v>
      </c>
      <c r="Q930">
        <v>15</v>
      </c>
      <c r="R930">
        <v>3</v>
      </c>
      <c r="S930" s="18">
        <v>7538.52</v>
      </c>
      <c r="T930" t="s">
        <v>11</v>
      </c>
      <c r="U930" t="s">
        <v>11</v>
      </c>
      <c r="V930" t="s">
        <v>23</v>
      </c>
      <c r="W930" s="16">
        <f t="shared" si="43"/>
        <v>32492</v>
      </c>
      <c r="X930">
        <f t="shared" si="44"/>
        <v>34</v>
      </c>
    </row>
    <row r="931" spans="1:24" x14ac:dyDescent="0.3">
      <c r="A931" t="s">
        <v>962</v>
      </c>
      <c r="B931">
        <v>1967</v>
      </c>
      <c r="C931" t="s">
        <v>10</v>
      </c>
      <c r="D931">
        <v>17</v>
      </c>
      <c r="E931">
        <v>0</v>
      </c>
      <c r="F931">
        <v>7585.62</v>
      </c>
      <c r="G931" t="s">
        <v>12</v>
      </c>
      <c r="H931" t="s">
        <v>11</v>
      </c>
      <c r="I931" t="s">
        <v>13</v>
      </c>
      <c r="N931" t="s">
        <v>961</v>
      </c>
      <c r="O931">
        <v>1994</v>
      </c>
      <c r="P931" t="str">
        <f t="shared" si="42"/>
        <v>Aug</v>
      </c>
      <c r="Q931">
        <v>14</v>
      </c>
      <c r="R931">
        <v>0</v>
      </c>
      <c r="S931" s="18">
        <v>7567.13</v>
      </c>
      <c r="T931" t="s">
        <v>11</v>
      </c>
      <c r="U931" t="s">
        <v>11</v>
      </c>
      <c r="V931" t="s">
        <v>300</v>
      </c>
      <c r="W931" s="16">
        <f t="shared" si="43"/>
        <v>34560</v>
      </c>
      <c r="X931">
        <f t="shared" si="44"/>
        <v>28</v>
      </c>
    </row>
    <row r="932" spans="1:24" x14ac:dyDescent="0.3">
      <c r="A932" t="s">
        <v>963</v>
      </c>
      <c r="B932">
        <v>1997</v>
      </c>
      <c r="C932" t="s">
        <v>20</v>
      </c>
      <c r="D932">
        <v>30</v>
      </c>
      <c r="E932">
        <v>0</v>
      </c>
      <c r="F932">
        <v>7607.03</v>
      </c>
      <c r="G932" t="s">
        <v>11</v>
      </c>
      <c r="H932" t="s">
        <v>11</v>
      </c>
      <c r="I932" t="s">
        <v>23</v>
      </c>
      <c r="N932" t="s">
        <v>962</v>
      </c>
      <c r="O932">
        <v>1967</v>
      </c>
      <c r="P932" t="str">
        <f t="shared" si="42"/>
        <v>Jul</v>
      </c>
      <c r="Q932">
        <v>17</v>
      </c>
      <c r="R932">
        <v>0</v>
      </c>
      <c r="S932" s="18">
        <v>7585.62</v>
      </c>
      <c r="T932" t="s">
        <v>12</v>
      </c>
      <c r="U932" t="s">
        <v>11</v>
      </c>
      <c r="V932" t="s">
        <v>13</v>
      </c>
      <c r="W932" s="16">
        <f t="shared" si="43"/>
        <v>24670</v>
      </c>
      <c r="X932">
        <f t="shared" si="44"/>
        <v>55</v>
      </c>
    </row>
    <row r="933" spans="1:24" x14ac:dyDescent="0.3">
      <c r="A933" t="s">
        <v>964</v>
      </c>
      <c r="B933">
        <v>1968</v>
      </c>
      <c r="C933" t="s">
        <v>10</v>
      </c>
      <c r="D933">
        <v>3</v>
      </c>
      <c r="E933">
        <v>0</v>
      </c>
      <c r="F933">
        <v>7609.6</v>
      </c>
      <c r="G933" t="s">
        <v>12</v>
      </c>
      <c r="H933" t="s">
        <v>11</v>
      </c>
      <c r="I933" t="s">
        <v>23</v>
      </c>
      <c r="N933" t="s">
        <v>963</v>
      </c>
      <c r="O933">
        <v>1997</v>
      </c>
      <c r="P933" t="str">
        <f t="shared" si="42"/>
        <v>Sep</v>
      </c>
      <c r="Q933">
        <v>30</v>
      </c>
      <c r="R933">
        <v>0</v>
      </c>
      <c r="S933" s="18">
        <v>7607.03</v>
      </c>
      <c r="T933" t="s">
        <v>11</v>
      </c>
      <c r="U933" t="s">
        <v>11</v>
      </c>
      <c r="V933" t="s">
        <v>23</v>
      </c>
      <c r="W933" s="16">
        <f t="shared" si="43"/>
        <v>35703</v>
      </c>
      <c r="X933">
        <f t="shared" si="44"/>
        <v>25</v>
      </c>
    </row>
    <row r="934" spans="1:24" x14ac:dyDescent="0.3">
      <c r="A934" t="s">
        <v>965</v>
      </c>
      <c r="B934">
        <v>1996</v>
      </c>
      <c r="C934" t="s">
        <v>20</v>
      </c>
      <c r="D934">
        <v>17</v>
      </c>
      <c r="E934">
        <v>0</v>
      </c>
      <c r="F934">
        <v>7623.13</v>
      </c>
      <c r="G934" t="s">
        <v>11</v>
      </c>
      <c r="H934" t="s">
        <v>12</v>
      </c>
      <c r="I934" t="s">
        <v>42</v>
      </c>
      <c r="N934" t="s">
        <v>964</v>
      </c>
      <c r="O934">
        <v>1968</v>
      </c>
      <c r="P934" t="str">
        <f t="shared" si="42"/>
        <v>Jul</v>
      </c>
      <c r="Q934">
        <v>3</v>
      </c>
      <c r="R934">
        <v>0</v>
      </c>
      <c r="S934" s="18">
        <v>7609.6</v>
      </c>
      <c r="T934" t="s">
        <v>12</v>
      </c>
      <c r="U934" t="s">
        <v>11</v>
      </c>
      <c r="V934" t="s">
        <v>23</v>
      </c>
      <c r="W934" s="16">
        <f t="shared" si="43"/>
        <v>25022</v>
      </c>
      <c r="X934">
        <f t="shared" si="44"/>
        <v>54</v>
      </c>
    </row>
    <row r="935" spans="1:24" x14ac:dyDescent="0.3">
      <c r="A935" t="s">
        <v>966</v>
      </c>
      <c r="B935">
        <v>1978</v>
      </c>
      <c r="C935" t="s">
        <v>15</v>
      </c>
      <c r="D935">
        <v>28</v>
      </c>
      <c r="E935">
        <v>1</v>
      </c>
      <c r="F935">
        <v>7623.52</v>
      </c>
      <c r="G935" t="s">
        <v>11</v>
      </c>
      <c r="H935" t="s">
        <v>16</v>
      </c>
      <c r="I935" t="s">
        <v>42</v>
      </c>
      <c r="N935" t="s">
        <v>965</v>
      </c>
      <c r="O935">
        <v>1996</v>
      </c>
      <c r="P935" t="str">
        <f t="shared" si="42"/>
        <v>Sep</v>
      </c>
      <c r="Q935">
        <v>17</v>
      </c>
      <c r="R935">
        <v>0</v>
      </c>
      <c r="S935" s="18">
        <v>7623.13</v>
      </c>
      <c r="T935" t="s">
        <v>11</v>
      </c>
      <c r="U935" t="s">
        <v>12</v>
      </c>
      <c r="V935" t="s">
        <v>42</v>
      </c>
      <c r="W935" s="16">
        <f t="shared" si="43"/>
        <v>35325</v>
      </c>
      <c r="X935">
        <f t="shared" si="44"/>
        <v>26</v>
      </c>
    </row>
    <row r="936" spans="1:24" x14ac:dyDescent="0.3">
      <c r="A936" t="s">
        <v>967</v>
      </c>
      <c r="B936">
        <v>1978</v>
      </c>
      <c r="C936" t="s">
        <v>15</v>
      </c>
      <c r="D936">
        <v>6</v>
      </c>
      <c r="E936">
        <v>1</v>
      </c>
      <c r="F936">
        <v>7624.63</v>
      </c>
      <c r="G936" t="s">
        <v>11</v>
      </c>
      <c r="H936" t="s">
        <v>16</v>
      </c>
      <c r="I936" t="s">
        <v>42</v>
      </c>
      <c r="N936" t="s">
        <v>966</v>
      </c>
      <c r="O936">
        <v>1978</v>
      </c>
      <c r="P936" t="str">
        <f t="shared" si="42"/>
        <v>Nov</v>
      </c>
      <c r="Q936">
        <v>28</v>
      </c>
      <c r="R936">
        <v>1</v>
      </c>
      <c r="S936" s="18">
        <v>7623.52</v>
      </c>
      <c r="T936" t="s">
        <v>11</v>
      </c>
      <c r="U936" t="s">
        <v>16</v>
      </c>
      <c r="V936" t="s">
        <v>42</v>
      </c>
      <c r="W936" s="16">
        <f t="shared" si="43"/>
        <v>28822</v>
      </c>
      <c r="X936">
        <f t="shared" si="44"/>
        <v>44</v>
      </c>
    </row>
    <row r="937" spans="1:24" x14ac:dyDescent="0.3">
      <c r="A937" t="s">
        <v>968</v>
      </c>
      <c r="B937">
        <v>1978</v>
      </c>
      <c r="C937" t="s">
        <v>15</v>
      </c>
      <c r="D937">
        <v>29</v>
      </c>
      <c r="E937">
        <v>1</v>
      </c>
      <c r="F937">
        <v>7626.99</v>
      </c>
      <c r="G937" t="s">
        <v>11</v>
      </c>
      <c r="H937" t="s">
        <v>11</v>
      </c>
      <c r="I937" t="s">
        <v>42</v>
      </c>
      <c r="N937" t="s">
        <v>967</v>
      </c>
      <c r="O937">
        <v>1978</v>
      </c>
      <c r="P937" t="str">
        <f t="shared" si="42"/>
        <v>Nov</v>
      </c>
      <c r="Q937">
        <v>6</v>
      </c>
      <c r="R937">
        <v>1</v>
      </c>
      <c r="S937" s="18">
        <v>7624.63</v>
      </c>
      <c r="T937" t="s">
        <v>11</v>
      </c>
      <c r="U937" t="s">
        <v>16</v>
      </c>
      <c r="V937" t="s">
        <v>42</v>
      </c>
      <c r="W937" s="16">
        <f t="shared" si="43"/>
        <v>28800</v>
      </c>
      <c r="X937">
        <f t="shared" si="44"/>
        <v>44</v>
      </c>
    </row>
    <row r="938" spans="1:24" x14ac:dyDescent="0.3">
      <c r="A938" t="s">
        <v>969</v>
      </c>
      <c r="B938">
        <v>1978</v>
      </c>
      <c r="C938" t="s">
        <v>35</v>
      </c>
      <c r="D938">
        <v>24</v>
      </c>
      <c r="E938">
        <v>1</v>
      </c>
      <c r="F938">
        <v>7633.72</v>
      </c>
      <c r="G938" t="s">
        <v>11</v>
      </c>
      <c r="H938" t="s">
        <v>16</v>
      </c>
      <c r="I938" t="s">
        <v>13</v>
      </c>
      <c r="N938" t="s">
        <v>968</v>
      </c>
      <c r="O938">
        <v>1978</v>
      </c>
      <c r="P938" t="str">
        <f t="shared" si="42"/>
        <v>Nov</v>
      </c>
      <c r="Q938">
        <v>29</v>
      </c>
      <c r="R938">
        <v>1</v>
      </c>
      <c r="S938" s="18">
        <v>7626.99</v>
      </c>
      <c r="T938" t="s">
        <v>11</v>
      </c>
      <c r="U938" t="s">
        <v>11</v>
      </c>
      <c r="V938" t="s">
        <v>42</v>
      </c>
      <c r="W938" s="16">
        <f t="shared" si="43"/>
        <v>28823</v>
      </c>
      <c r="X938">
        <f t="shared" si="44"/>
        <v>44</v>
      </c>
    </row>
    <row r="939" spans="1:24" x14ac:dyDescent="0.3">
      <c r="A939" t="s">
        <v>970</v>
      </c>
      <c r="B939">
        <v>2001</v>
      </c>
      <c r="C939" t="s">
        <v>30</v>
      </c>
      <c r="D939">
        <v>13</v>
      </c>
      <c r="E939">
        <v>0</v>
      </c>
      <c r="F939">
        <v>7636.92</v>
      </c>
      <c r="G939" t="s">
        <v>11</v>
      </c>
      <c r="H939" t="s">
        <v>12</v>
      </c>
      <c r="I939" t="s">
        <v>23</v>
      </c>
      <c r="N939" t="s">
        <v>969</v>
      </c>
      <c r="O939">
        <v>1978</v>
      </c>
      <c r="P939" t="str">
        <f t="shared" si="42"/>
        <v>Aug</v>
      </c>
      <c r="Q939">
        <v>24</v>
      </c>
      <c r="R939">
        <v>1</v>
      </c>
      <c r="S939" s="18">
        <v>7633.72</v>
      </c>
      <c r="T939" t="s">
        <v>11</v>
      </c>
      <c r="U939" t="s">
        <v>16</v>
      </c>
      <c r="V939" t="s">
        <v>13</v>
      </c>
      <c r="W939" s="16">
        <f t="shared" si="43"/>
        <v>28726</v>
      </c>
      <c r="X939">
        <f t="shared" si="44"/>
        <v>44</v>
      </c>
    </row>
    <row r="940" spans="1:24" x14ac:dyDescent="0.3">
      <c r="A940" t="s">
        <v>971</v>
      </c>
      <c r="B940">
        <v>1980</v>
      </c>
      <c r="C940" t="s">
        <v>18</v>
      </c>
      <c r="D940">
        <v>20</v>
      </c>
      <c r="E940">
        <v>1</v>
      </c>
      <c r="F940">
        <v>7639.42</v>
      </c>
      <c r="G940" t="s">
        <v>11</v>
      </c>
      <c r="H940" t="s">
        <v>11</v>
      </c>
      <c r="I940" t="s">
        <v>247</v>
      </c>
      <c r="N940" t="s">
        <v>970</v>
      </c>
      <c r="O940">
        <v>2001</v>
      </c>
      <c r="P940" t="str">
        <f t="shared" si="42"/>
        <v>Dec</v>
      </c>
      <c r="Q940">
        <v>13</v>
      </c>
      <c r="R940">
        <v>0</v>
      </c>
      <c r="S940" s="18">
        <v>7636.92</v>
      </c>
      <c r="T940" t="s">
        <v>11</v>
      </c>
      <c r="U940" t="s">
        <v>12</v>
      </c>
      <c r="V940" t="s">
        <v>23</v>
      </c>
      <c r="W940" s="16">
        <f t="shared" si="43"/>
        <v>37238</v>
      </c>
      <c r="X940">
        <f t="shared" si="44"/>
        <v>21</v>
      </c>
    </row>
    <row r="941" spans="1:24" x14ac:dyDescent="0.3">
      <c r="A941" t="s">
        <v>972</v>
      </c>
      <c r="B941">
        <v>1980</v>
      </c>
      <c r="C941" t="s">
        <v>10</v>
      </c>
      <c r="D941">
        <v>24</v>
      </c>
      <c r="E941">
        <v>2</v>
      </c>
      <c r="F941">
        <v>7640.31</v>
      </c>
      <c r="G941" t="s">
        <v>11</v>
      </c>
      <c r="H941" t="s">
        <v>16</v>
      </c>
      <c r="I941" t="s">
        <v>13</v>
      </c>
      <c r="N941" t="s">
        <v>971</v>
      </c>
      <c r="O941">
        <v>1980</v>
      </c>
      <c r="P941" t="str">
        <f t="shared" si="42"/>
        <v>Jun</v>
      </c>
      <c r="Q941">
        <v>20</v>
      </c>
      <c r="R941">
        <v>1</v>
      </c>
      <c r="S941" s="18">
        <v>7639.42</v>
      </c>
      <c r="T941" t="s">
        <v>11</v>
      </c>
      <c r="U941" t="s">
        <v>11</v>
      </c>
      <c r="V941" t="s">
        <v>247</v>
      </c>
      <c r="W941" s="16">
        <f t="shared" si="43"/>
        <v>29392</v>
      </c>
      <c r="X941">
        <f t="shared" si="44"/>
        <v>42</v>
      </c>
    </row>
    <row r="942" spans="1:24" x14ac:dyDescent="0.3">
      <c r="A942" t="s">
        <v>973</v>
      </c>
      <c r="B942">
        <v>1999</v>
      </c>
      <c r="C942" t="s">
        <v>18</v>
      </c>
      <c r="D942">
        <v>15</v>
      </c>
      <c r="E942">
        <v>0</v>
      </c>
      <c r="F942">
        <v>7642.05</v>
      </c>
      <c r="G942" t="s">
        <v>11</v>
      </c>
      <c r="H942" t="s">
        <v>11</v>
      </c>
      <c r="I942" t="s">
        <v>535</v>
      </c>
      <c r="N942" t="s">
        <v>972</v>
      </c>
      <c r="O942">
        <v>1980</v>
      </c>
      <c r="P942" t="str">
        <f t="shared" si="42"/>
        <v>Jul</v>
      </c>
      <c r="Q942">
        <v>24</v>
      </c>
      <c r="R942">
        <v>2</v>
      </c>
      <c r="S942" s="18">
        <v>7640.31</v>
      </c>
      <c r="T942" t="s">
        <v>11</v>
      </c>
      <c r="U942" t="s">
        <v>16</v>
      </c>
      <c r="V942" t="s">
        <v>13</v>
      </c>
      <c r="W942" s="16">
        <f t="shared" si="43"/>
        <v>29426</v>
      </c>
      <c r="X942">
        <f t="shared" si="44"/>
        <v>42</v>
      </c>
    </row>
    <row r="943" spans="1:24" x14ac:dyDescent="0.3">
      <c r="A943" t="s">
        <v>974</v>
      </c>
      <c r="B943">
        <v>1980</v>
      </c>
      <c r="C943" t="s">
        <v>37</v>
      </c>
      <c r="D943">
        <v>16</v>
      </c>
      <c r="E943">
        <v>1</v>
      </c>
      <c r="F943">
        <v>7650.77</v>
      </c>
      <c r="G943" t="s">
        <v>11</v>
      </c>
      <c r="H943" t="s">
        <v>11</v>
      </c>
      <c r="I943" t="s">
        <v>247</v>
      </c>
      <c r="N943" t="s">
        <v>973</v>
      </c>
      <c r="O943">
        <v>1999</v>
      </c>
      <c r="P943" t="str">
        <f t="shared" si="42"/>
        <v>Jun</v>
      </c>
      <c r="Q943">
        <v>15</v>
      </c>
      <c r="R943">
        <v>0</v>
      </c>
      <c r="S943" s="18">
        <v>7642.05</v>
      </c>
      <c r="T943" t="s">
        <v>11</v>
      </c>
      <c r="U943" t="s">
        <v>11</v>
      </c>
      <c r="V943" t="s">
        <v>535</v>
      </c>
      <c r="W943" s="16">
        <f t="shared" si="43"/>
        <v>36326</v>
      </c>
      <c r="X943">
        <f t="shared" si="44"/>
        <v>23</v>
      </c>
    </row>
    <row r="944" spans="1:24" x14ac:dyDescent="0.3">
      <c r="A944" t="s">
        <v>975</v>
      </c>
      <c r="B944">
        <v>1993</v>
      </c>
      <c r="C944" t="s">
        <v>35</v>
      </c>
      <c r="D944">
        <v>10</v>
      </c>
      <c r="E944">
        <v>0</v>
      </c>
      <c r="F944">
        <v>7650.8</v>
      </c>
      <c r="G944" t="s">
        <v>11</v>
      </c>
      <c r="H944" t="s">
        <v>11</v>
      </c>
      <c r="I944" t="s">
        <v>23</v>
      </c>
      <c r="N944" t="s">
        <v>974</v>
      </c>
      <c r="O944">
        <v>1980</v>
      </c>
      <c r="P944" t="str">
        <f t="shared" si="42"/>
        <v>Oct</v>
      </c>
      <c r="Q944">
        <v>16</v>
      </c>
      <c r="R944">
        <v>1</v>
      </c>
      <c r="S944" s="18">
        <v>7650.77</v>
      </c>
      <c r="T944" t="s">
        <v>11</v>
      </c>
      <c r="U944" t="s">
        <v>11</v>
      </c>
      <c r="V944" t="s">
        <v>247</v>
      </c>
      <c r="W944" s="16">
        <f t="shared" si="43"/>
        <v>29510</v>
      </c>
      <c r="X944">
        <f t="shared" si="44"/>
        <v>42</v>
      </c>
    </row>
    <row r="945" spans="1:24" x14ac:dyDescent="0.3">
      <c r="A945" t="s">
        <v>976</v>
      </c>
      <c r="B945">
        <v>1998</v>
      </c>
      <c r="C945" t="s">
        <v>20</v>
      </c>
      <c r="D945">
        <v>30</v>
      </c>
      <c r="E945">
        <v>0</v>
      </c>
      <c r="F945">
        <v>7652.26</v>
      </c>
      <c r="G945" t="s">
        <v>11</v>
      </c>
      <c r="H945" t="s">
        <v>12</v>
      </c>
      <c r="I945" t="s">
        <v>249</v>
      </c>
      <c r="N945" t="s">
        <v>975</v>
      </c>
      <c r="O945">
        <v>1993</v>
      </c>
      <c r="P945" t="str">
        <f t="shared" si="42"/>
        <v>Aug</v>
      </c>
      <c r="Q945">
        <v>10</v>
      </c>
      <c r="R945">
        <v>0</v>
      </c>
      <c r="S945" s="18">
        <v>7650.8</v>
      </c>
      <c r="T945" t="s">
        <v>11</v>
      </c>
      <c r="U945" t="s">
        <v>11</v>
      </c>
      <c r="V945" t="s">
        <v>23</v>
      </c>
      <c r="W945" s="16">
        <f t="shared" si="43"/>
        <v>34191</v>
      </c>
      <c r="X945">
        <f t="shared" si="44"/>
        <v>29</v>
      </c>
    </row>
    <row r="946" spans="1:24" x14ac:dyDescent="0.3">
      <c r="A946" t="s">
        <v>977</v>
      </c>
      <c r="B946">
        <v>1965</v>
      </c>
      <c r="C946" t="s">
        <v>30</v>
      </c>
      <c r="D946">
        <v>27</v>
      </c>
      <c r="E946">
        <v>0</v>
      </c>
      <c r="F946">
        <v>7657.69</v>
      </c>
      <c r="G946" t="s">
        <v>12</v>
      </c>
      <c r="H946" t="s">
        <v>12</v>
      </c>
      <c r="I946" t="s">
        <v>23</v>
      </c>
      <c r="N946" t="s">
        <v>976</v>
      </c>
      <c r="O946">
        <v>1998</v>
      </c>
      <c r="P946" t="str">
        <f t="shared" si="42"/>
        <v>Sep</v>
      </c>
      <c r="Q946">
        <v>30</v>
      </c>
      <c r="R946">
        <v>0</v>
      </c>
      <c r="S946" s="18">
        <v>7652.26</v>
      </c>
      <c r="T946" t="s">
        <v>11</v>
      </c>
      <c r="U946" t="s">
        <v>12</v>
      </c>
      <c r="V946" t="s">
        <v>249</v>
      </c>
      <c r="W946" s="16">
        <f t="shared" si="43"/>
        <v>36068</v>
      </c>
      <c r="X946">
        <f t="shared" si="44"/>
        <v>24</v>
      </c>
    </row>
    <row r="947" spans="1:24" x14ac:dyDescent="0.3">
      <c r="A947" t="s">
        <v>978</v>
      </c>
      <c r="B947">
        <v>1976</v>
      </c>
      <c r="C947" t="s">
        <v>37</v>
      </c>
      <c r="D947">
        <v>9</v>
      </c>
      <c r="E947">
        <v>2</v>
      </c>
      <c r="F947">
        <v>7662.47</v>
      </c>
      <c r="G947" t="s">
        <v>11</v>
      </c>
      <c r="H947" t="s">
        <v>16</v>
      </c>
      <c r="I947" t="s">
        <v>42</v>
      </c>
      <c r="N947" t="s">
        <v>977</v>
      </c>
      <c r="O947">
        <v>1965</v>
      </c>
      <c r="P947" t="str">
        <f t="shared" si="42"/>
        <v>Dec</v>
      </c>
      <c r="Q947">
        <v>27</v>
      </c>
      <c r="R947">
        <v>0</v>
      </c>
      <c r="S947" s="18">
        <v>7657.69</v>
      </c>
      <c r="T947" t="s">
        <v>12</v>
      </c>
      <c r="U947" t="s">
        <v>12</v>
      </c>
      <c r="V947" t="s">
        <v>23</v>
      </c>
      <c r="W947" s="16">
        <f t="shared" si="43"/>
        <v>24103</v>
      </c>
      <c r="X947">
        <f t="shared" si="44"/>
        <v>57</v>
      </c>
    </row>
    <row r="948" spans="1:24" x14ac:dyDescent="0.3">
      <c r="A948" t="s">
        <v>979</v>
      </c>
      <c r="B948">
        <v>1996</v>
      </c>
      <c r="C948" t="s">
        <v>15</v>
      </c>
      <c r="D948">
        <v>24</v>
      </c>
      <c r="E948">
        <v>0</v>
      </c>
      <c r="F948">
        <v>7670.75</v>
      </c>
      <c r="G948" t="s">
        <v>11</v>
      </c>
      <c r="H948" t="s">
        <v>11</v>
      </c>
      <c r="I948" t="s">
        <v>632</v>
      </c>
      <c r="N948" t="s">
        <v>978</v>
      </c>
      <c r="O948">
        <v>1976</v>
      </c>
      <c r="P948" t="str">
        <f t="shared" si="42"/>
        <v>Oct</v>
      </c>
      <c r="Q948">
        <v>9</v>
      </c>
      <c r="R948">
        <v>2</v>
      </c>
      <c r="S948" s="18">
        <v>7662.47</v>
      </c>
      <c r="T948" t="s">
        <v>11</v>
      </c>
      <c r="U948" t="s">
        <v>16</v>
      </c>
      <c r="V948" t="s">
        <v>42</v>
      </c>
      <c r="W948" s="16">
        <f t="shared" si="43"/>
        <v>28042</v>
      </c>
      <c r="X948">
        <f t="shared" si="44"/>
        <v>46</v>
      </c>
    </row>
    <row r="949" spans="1:24" x14ac:dyDescent="0.3">
      <c r="A949" t="s">
        <v>980</v>
      </c>
      <c r="B949">
        <v>1995</v>
      </c>
      <c r="C949" t="s">
        <v>20</v>
      </c>
      <c r="D949">
        <v>13</v>
      </c>
      <c r="E949">
        <v>0</v>
      </c>
      <c r="F949">
        <v>7676.4</v>
      </c>
      <c r="G949" t="s">
        <v>11</v>
      </c>
      <c r="H949" t="s">
        <v>16</v>
      </c>
      <c r="I949" t="s">
        <v>23</v>
      </c>
      <c r="N949" t="s">
        <v>979</v>
      </c>
      <c r="O949">
        <v>1996</v>
      </c>
      <c r="P949" t="str">
        <f t="shared" si="42"/>
        <v>Nov</v>
      </c>
      <c r="Q949">
        <v>24</v>
      </c>
      <c r="R949">
        <v>0</v>
      </c>
      <c r="S949" s="18">
        <v>7670.75</v>
      </c>
      <c r="T949" t="s">
        <v>11</v>
      </c>
      <c r="U949" t="s">
        <v>11</v>
      </c>
      <c r="V949" t="s">
        <v>632</v>
      </c>
      <c r="W949" s="16">
        <f t="shared" si="43"/>
        <v>35393</v>
      </c>
      <c r="X949">
        <f t="shared" si="44"/>
        <v>26</v>
      </c>
    </row>
    <row r="950" spans="1:24" x14ac:dyDescent="0.3">
      <c r="A950" t="s">
        <v>981</v>
      </c>
      <c r="B950">
        <v>1971</v>
      </c>
      <c r="C950" t="s">
        <v>37</v>
      </c>
      <c r="D950">
        <v>11</v>
      </c>
      <c r="E950">
        <v>0</v>
      </c>
      <c r="F950">
        <v>7680.92</v>
      </c>
      <c r="G950" t="s">
        <v>11</v>
      </c>
      <c r="H950" t="s">
        <v>16</v>
      </c>
      <c r="I950" t="s">
        <v>13</v>
      </c>
      <c r="N950" t="s">
        <v>980</v>
      </c>
      <c r="O950">
        <v>1995</v>
      </c>
      <c r="P950" t="str">
        <f t="shared" si="42"/>
        <v>Sep</v>
      </c>
      <c r="Q950">
        <v>13</v>
      </c>
      <c r="R950">
        <v>0</v>
      </c>
      <c r="S950" s="18">
        <v>7676.4</v>
      </c>
      <c r="T950" t="s">
        <v>11</v>
      </c>
      <c r="U950" t="s">
        <v>16</v>
      </c>
      <c r="V950" t="s">
        <v>23</v>
      </c>
      <c r="W950" s="16">
        <f t="shared" si="43"/>
        <v>34955</v>
      </c>
      <c r="X950">
        <f t="shared" si="44"/>
        <v>27</v>
      </c>
    </row>
    <row r="951" spans="1:24" x14ac:dyDescent="0.3">
      <c r="A951" t="s">
        <v>982</v>
      </c>
      <c r="B951">
        <v>1981</v>
      </c>
      <c r="C951" t="s">
        <v>30</v>
      </c>
      <c r="D951">
        <v>19</v>
      </c>
      <c r="E951">
        <v>1</v>
      </c>
      <c r="F951">
        <v>7681.17</v>
      </c>
      <c r="G951" t="s">
        <v>11</v>
      </c>
      <c r="H951" t="s">
        <v>11</v>
      </c>
      <c r="I951" t="s">
        <v>516</v>
      </c>
      <c r="N951" t="s">
        <v>981</v>
      </c>
      <c r="O951">
        <v>1971</v>
      </c>
      <c r="P951" t="str">
        <f t="shared" si="42"/>
        <v>Oct</v>
      </c>
      <c r="Q951">
        <v>11</v>
      </c>
      <c r="R951">
        <v>0</v>
      </c>
      <c r="S951" s="18">
        <v>7680.92</v>
      </c>
      <c r="T951" t="s">
        <v>11</v>
      </c>
      <c r="U951" t="s">
        <v>16</v>
      </c>
      <c r="V951" t="s">
        <v>13</v>
      </c>
      <c r="W951" s="16">
        <f t="shared" si="43"/>
        <v>26217</v>
      </c>
      <c r="X951">
        <f t="shared" si="44"/>
        <v>51</v>
      </c>
    </row>
    <row r="952" spans="1:24" x14ac:dyDescent="0.3">
      <c r="A952" t="s">
        <v>983</v>
      </c>
      <c r="B952">
        <v>1982</v>
      </c>
      <c r="C952" t="s">
        <v>30</v>
      </c>
      <c r="D952">
        <v>18</v>
      </c>
      <c r="E952">
        <v>3</v>
      </c>
      <c r="F952">
        <v>7682.67</v>
      </c>
      <c r="G952" t="s">
        <v>11</v>
      </c>
      <c r="H952" t="s">
        <v>16</v>
      </c>
      <c r="I952" t="s">
        <v>13</v>
      </c>
      <c r="N952" t="s">
        <v>982</v>
      </c>
      <c r="O952">
        <v>1981</v>
      </c>
      <c r="P952" t="str">
        <f t="shared" si="42"/>
        <v>Dec</v>
      </c>
      <c r="Q952">
        <v>19</v>
      </c>
      <c r="R952">
        <v>1</v>
      </c>
      <c r="S952" s="18">
        <v>7681.17</v>
      </c>
      <c r="T952" t="s">
        <v>11</v>
      </c>
      <c r="U952" t="s">
        <v>11</v>
      </c>
      <c r="V952" t="s">
        <v>516</v>
      </c>
      <c r="W952" s="16">
        <f t="shared" si="43"/>
        <v>29939</v>
      </c>
      <c r="X952">
        <f t="shared" si="44"/>
        <v>41</v>
      </c>
    </row>
    <row r="953" spans="1:24" x14ac:dyDescent="0.3">
      <c r="A953" t="s">
        <v>984</v>
      </c>
      <c r="B953">
        <v>1987</v>
      </c>
      <c r="C953" t="s">
        <v>10</v>
      </c>
      <c r="D953">
        <v>12</v>
      </c>
      <c r="E953">
        <v>3</v>
      </c>
      <c r="F953">
        <v>7684.62</v>
      </c>
      <c r="G953" t="s">
        <v>11</v>
      </c>
      <c r="H953" t="s">
        <v>12</v>
      </c>
      <c r="I953" t="s">
        <v>300</v>
      </c>
      <c r="N953" t="s">
        <v>983</v>
      </c>
      <c r="O953">
        <v>1982</v>
      </c>
      <c r="P953" t="str">
        <f t="shared" si="42"/>
        <v>Dec</v>
      </c>
      <c r="Q953">
        <v>18</v>
      </c>
      <c r="R953">
        <v>3</v>
      </c>
      <c r="S953" s="18">
        <v>7682.67</v>
      </c>
      <c r="T953" t="s">
        <v>11</v>
      </c>
      <c r="U953" t="s">
        <v>16</v>
      </c>
      <c r="V953" t="s">
        <v>13</v>
      </c>
      <c r="W953" s="16">
        <f t="shared" si="43"/>
        <v>30303</v>
      </c>
      <c r="X953">
        <f t="shared" si="44"/>
        <v>40</v>
      </c>
    </row>
    <row r="954" spans="1:24" x14ac:dyDescent="0.3">
      <c r="A954" t="s">
        <v>985</v>
      </c>
      <c r="B954">
        <v>1978</v>
      </c>
      <c r="C954" t="s">
        <v>30</v>
      </c>
      <c r="D954">
        <v>29</v>
      </c>
      <c r="E954">
        <v>2</v>
      </c>
      <c r="F954">
        <v>7726.85</v>
      </c>
      <c r="G954" t="s">
        <v>16</v>
      </c>
      <c r="H954" t="s">
        <v>11</v>
      </c>
      <c r="I954" t="s">
        <v>42</v>
      </c>
      <c r="N954" t="s">
        <v>984</v>
      </c>
      <c r="O954">
        <v>1987</v>
      </c>
      <c r="P954" t="str">
        <f t="shared" si="42"/>
        <v>Jul</v>
      </c>
      <c r="Q954">
        <v>12</v>
      </c>
      <c r="R954">
        <v>3</v>
      </c>
      <c r="S954" s="18">
        <v>7684.62</v>
      </c>
      <c r="T954" t="s">
        <v>11</v>
      </c>
      <c r="U954" t="s">
        <v>12</v>
      </c>
      <c r="V954" t="s">
        <v>300</v>
      </c>
      <c r="W954" s="16">
        <f t="shared" si="43"/>
        <v>31970</v>
      </c>
      <c r="X954">
        <f t="shared" si="44"/>
        <v>35</v>
      </c>
    </row>
    <row r="955" spans="1:24" x14ac:dyDescent="0.3">
      <c r="A955" t="s">
        <v>986</v>
      </c>
      <c r="B955">
        <v>1979</v>
      </c>
      <c r="C955" t="s">
        <v>18</v>
      </c>
      <c r="D955">
        <v>2</v>
      </c>
      <c r="E955">
        <v>1</v>
      </c>
      <c r="F955">
        <v>7727.25</v>
      </c>
      <c r="G955" t="s">
        <v>11</v>
      </c>
      <c r="H955" t="s">
        <v>12</v>
      </c>
      <c r="I955" t="s">
        <v>23</v>
      </c>
      <c r="N955" t="s">
        <v>985</v>
      </c>
      <c r="O955">
        <v>1978</v>
      </c>
      <c r="P955" t="str">
        <f t="shared" si="42"/>
        <v>Dec</v>
      </c>
      <c r="Q955">
        <v>29</v>
      </c>
      <c r="R955">
        <v>2</v>
      </c>
      <c r="S955" s="18">
        <v>7726.85</v>
      </c>
      <c r="T955" t="s">
        <v>16</v>
      </c>
      <c r="U955" t="s">
        <v>11</v>
      </c>
      <c r="V955" t="s">
        <v>42</v>
      </c>
      <c r="W955" s="16">
        <f t="shared" si="43"/>
        <v>28853</v>
      </c>
      <c r="X955">
        <f t="shared" si="44"/>
        <v>44</v>
      </c>
    </row>
    <row r="956" spans="1:24" x14ac:dyDescent="0.3">
      <c r="A956" t="s">
        <v>987</v>
      </c>
      <c r="B956">
        <v>1980</v>
      </c>
      <c r="C956" t="s">
        <v>20</v>
      </c>
      <c r="D956">
        <v>10</v>
      </c>
      <c r="E956">
        <v>2</v>
      </c>
      <c r="F956">
        <v>7729.65</v>
      </c>
      <c r="G956" t="s">
        <v>12</v>
      </c>
      <c r="H956" t="s">
        <v>16</v>
      </c>
      <c r="I956" t="s">
        <v>168</v>
      </c>
      <c r="N956" t="s">
        <v>986</v>
      </c>
      <c r="O956">
        <v>1979</v>
      </c>
      <c r="P956" t="str">
        <f t="shared" si="42"/>
        <v>Jun</v>
      </c>
      <c r="Q956">
        <v>2</v>
      </c>
      <c r="R956">
        <v>1</v>
      </c>
      <c r="S956" s="18">
        <v>7727.25</v>
      </c>
      <c r="T956" t="s">
        <v>11</v>
      </c>
      <c r="U956" t="s">
        <v>12</v>
      </c>
      <c r="V956" t="s">
        <v>23</v>
      </c>
      <c r="W956" s="16">
        <f t="shared" si="43"/>
        <v>29008</v>
      </c>
      <c r="X956">
        <f t="shared" si="44"/>
        <v>44</v>
      </c>
    </row>
    <row r="957" spans="1:24" x14ac:dyDescent="0.3">
      <c r="A957" t="s">
        <v>988</v>
      </c>
      <c r="B957">
        <v>1978</v>
      </c>
      <c r="C957" t="s">
        <v>30</v>
      </c>
      <c r="D957">
        <v>4</v>
      </c>
      <c r="E957">
        <v>2</v>
      </c>
      <c r="F957">
        <v>7731.43</v>
      </c>
      <c r="G957" t="s">
        <v>12</v>
      </c>
      <c r="H957" t="s">
        <v>11</v>
      </c>
      <c r="I957" t="s">
        <v>13</v>
      </c>
      <c r="N957" t="s">
        <v>987</v>
      </c>
      <c r="O957">
        <v>1980</v>
      </c>
      <c r="P957" t="str">
        <f t="shared" si="42"/>
        <v>Sep</v>
      </c>
      <c r="Q957">
        <v>10</v>
      </c>
      <c r="R957">
        <v>2</v>
      </c>
      <c r="S957" s="18">
        <v>7729.65</v>
      </c>
      <c r="T957" t="s">
        <v>12</v>
      </c>
      <c r="U957" t="s">
        <v>16</v>
      </c>
      <c r="V957" t="s">
        <v>168</v>
      </c>
      <c r="W957" s="16">
        <f t="shared" si="43"/>
        <v>29474</v>
      </c>
      <c r="X957">
        <f t="shared" si="44"/>
        <v>42</v>
      </c>
    </row>
    <row r="958" spans="1:24" x14ac:dyDescent="0.3">
      <c r="A958" t="s">
        <v>989</v>
      </c>
      <c r="B958">
        <v>1977</v>
      </c>
      <c r="C958" t="s">
        <v>35</v>
      </c>
      <c r="D958">
        <v>29</v>
      </c>
      <c r="E958">
        <v>0</v>
      </c>
      <c r="F958">
        <v>7731.86</v>
      </c>
      <c r="G958" t="s">
        <v>11</v>
      </c>
      <c r="H958" t="s">
        <v>12</v>
      </c>
      <c r="I958" t="s">
        <v>23</v>
      </c>
      <c r="N958" t="s">
        <v>988</v>
      </c>
      <c r="O958">
        <v>1978</v>
      </c>
      <c r="P958" t="str">
        <f t="shared" si="42"/>
        <v>Dec</v>
      </c>
      <c r="Q958">
        <v>4</v>
      </c>
      <c r="R958">
        <v>2</v>
      </c>
      <c r="S958" s="18">
        <v>7731.43</v>
      </c>
      <c r="T958" t="s">
        <v>12</v>
      </c>
      <c r="U958" t="s">
        <v>11</v>
      </c>
      <c r="V958" t="s">
        <v>13</v>
      </c>
      <c r="W958" s="16">
        <f t="shared" si="43"/>
        <v>28828</v>
      </c>
      <c r="X958">
        <f t="shared" si="44"/>
        <v>44</v>
      </c>
    </row>
    <row r="959" spans="1:24" x14ac:dyDescent="0.3">
      <c r="A959" t="s">
        <v>990</v>
      </c>
      <c r="B959">
        <v>1965</v>
      </c>
      <c r="C959" t="s">
        <v>10</v>
      </c>
      <c r="D959">
        <v>18</v>
      </c>
      <c r="E959">
        <v>0</v>
      </c>
      <c r="F959">
        <v>7736.39</v>
      </c>
      <c r="G959" t="s">
        <v>12</v>
      </c>
      <c r="H959" t="s">
        <v>11</v>
      </c>
      <c r="I959" t="s">
        <v>13</v>
      </c>
      <c r="N959" t="s">
        <v>989</v>
      </c>
      <c r="O959">
        <v>1977</v>
      </c>
      <c r="P959" t="str">
        <f t="shared" si="42"/>
        <v>Aug</v>
      </c>
      <c r="Q959">
        <v>29</v>
      </c>
      <c r="R959">
        <v>0</v>
      </c>
      <c r="S959" s="18">
        <v>7731.86</v>
      </c>
      <c r="T959" t="s">
        <v>11</v>
      </c>
      <c r="U959" t="s">
        <v>12</v>
      </c>
      <c r="V959" t="s">
        <v>23</v>
      </c>
      <c r="W959" s="16">
        <f t="shared" si="43"/>
        <v>28366</v>
      </c>
      <c r="X959">
        <f t="shared" si="44"/>
        <v>45</v>
      </c>
    </row>
    <row r="960" spans="1:24" x14ac:dyDescent="0.3">
      <c r="A960" t="s">
        <v>991</v>
      </c>
      <c r="B960">
        <v>1978</v>
      </c>
      <c r="C960" t="s">
        <v>20</v>
      </c>
      <c r="D960">
        <v>4</v>
      </c>
      <c r="E960">
        <v>2</v>
      </c>
      <c r="F960">
        <v>7740.34</v>
      </c>
      <c r="G960" t="s">
        <v>16</v>
      </c>
      <c r="H960" t="s">
        <v>16</v>
      </c>
      <c r="I960" t="s">
        <v>42</v>
      </c>
      <c r="N960" t="s">
        <v>990</v>
      </c>
      <c r="O960">
        <v>1965</v>
      </c>
      <c r="P960" t="str">
        <f t="shared" si="42"/>
        <v>Jul</v>
      </c>
      <c r="Q960">
        <v>18</v>
      </c>
      <c r="R960">
        <v>0</v>
      </c>
      <c r="S960" s="18">
        <v>7736.39</v>
      </c>
      <c r="T960" t="s">
        <v>12</v>
      </c>
      <c r="U960" t="s">
        <v>11</v>
      </c>
      <c r="V960" t="s">
        <v>13</v>
      </c>
      <c r="W960" s="16">
        <f t="shared" si="43"/>
        <v>23941</v>
      </c>
      <c r="X960">
        <f t="shared" si="44"/>
        <v>57</v>
      </c>
    </row>
    <row r="961" spans="1:24" x14ac:dyDescent="0.3">
      <c r="A961" t="s">
        <v>992</v>
      </c>
      <c r="B961">
        <v>1976</v>
      </c>
      <c r="C961" t="s">
        <v>30</v>
      </c>
      <c r="D961">
        <v>12</v>
      </c>
      <c r="E961">
        <v>1</v>
      </c>
      <c r="F961">
        <v>7742.11</v>
      </c>
      <c r="G961" t="s">
        <v>12</v>
      </c>
      <c r="H961" t="s">
        <v>11</v>
      </c>
      <c r="I961" t="s">
        <v>13</v>
      </c>
      <c r="N961" t="s">
        <v>991</v>
      </c>
      <c r="O961">
        <v>1978</v>
      </c>
      <c r="P961" t="str">
        <f t="shared" si="42"/>
        <v>Sep</v>
      </c>
      <c r="Q961">
        <v>4</v>
      </c>
      <c r="R961">
        <v>2</v>
      </c>
      <c r="S961" s="18">
        <v>7740.34</v>
      </c>
      <c r="T961" t="s">
        <v>16</v>
      </c>
      <c r="U961" t="s">
        <v>16</v>
      </c>
      <c r="V961" t="s">
        <v>42</v>
      </c>
      <c r="W961" s="16">
        <f t="shared" si="43"/>
        <v>28737</v>
      </c>
      <c r="X961">
        <f t="shared" si="44"/>
        <v>44</v>
      </c>
    </row>
    <row r="962" spans="1:24" x14ac:dyDescent="0.3">
      <c r="A962" t="s">
        <v>993</v>
      </c>
      <c r="B962">
        <v>1981</v>
      </c>
      <c r="C962" t="s">
        <v>18</v>
      </c>
      <c r="D962">
        <v>30</v>
      </c>
      <c r="E962">
        <v>2</v>
      </c>
      <c r="F962">
        <v>7749.16</v>
      </c>
      <c r="G962" t="s">
        <v>11</v>
      </c>
      <c r="H962" t="s">
        <v>16</v>
      </c>
      <c r="I962" t="s">
        <v>23</v>
      </c>
      <c r="N962" t="s">
        <v>992</v>
      </c>
      <c r="O962">
        <v>1976</v>
      </c>
      <c r="P962" t="str">
        <f t="shared" si="42"/>
        <v>Dec</v>
      </c>
      <c r="Q962">
        <v>12</v>
      </c>
      <c r="R962">
        <v>1</v>
      </c>
      <c r="S962" s="18">
        <v>7742.11</v>
      </c>
      <c r="T962" t="s">
        <v>12</v>
      </c>
      <c r="U962" t="s">
        <v>11</v>
      </c>
      <c r="V962" t="s">
        <v>13</v>
      </c>
      <c r="W962" s="16">
        <f t="shared" si="43"/>
        <v>28106</v>
      </c>
      <c r="X962">
        <f t="shared" si="44"/>
        <v>46</v>
      </c>
    </row>
    <row r="963" spans="1:24" x14ac:dyDescent="0.3">
      <c r="A963" t="s">
        <v>994</v>
      </c>
      <c r="B963">
        <v>1997</v>
      </c>
      <c r="C963" t="s">
        <v>30</v>
      </c>
      <c r="D963">
        <v>21</v>
      </c>
      <c r="E963">
        <v>0</v>
      </c>
      <c r="F963">
        <v>7763.06</v>
      </c>
      <c r="G963" t="s">
        <v>11</v>
      </c>
      <c r="H963" t="s">
        <v>16</v>
      </c>
      <c r="I963" t="s">
        <v>23</v>
      </c>
      <c r="N963" t="s">
        <v>993</v>
      </c>
      <c r="O963">
        <v>1981</v>
      </c>
      <c r="P963" t="str">
        <f t="shared" ref="P963:P1026" si="45">IF(C962="?","Sep",C962)</f>
        <v>Jun</v>
      </c>
      <c r="Q963">
        <v>30</v>
      </c>
      <c r="R963">
        <v>2</v>
      </c>
      <c r="S963" s="18">
        <v>7749.16</v>
      </c>
      <c r="T963" t="s">
        <v>11</v>
      </c>
      <c r="U963" t="s">
        <v>16</v>
      </c>
      <c r="V963" t="s">
        <v>23</v>
      </c>
      <c r="W963" s="16">
        <f t="shared" si="43"/>
        <v>29767</v>
      </c>
      <c r="X963">
        <f t="shared" si="44"/>
        <v>41</v>
      </c>
    </row>
    <row r="964" spans="1:24" x14ac:dyDescent="0.3">
      <c r="A964" t="s">
        <v>995</v>
      </c>
      <c r="B964">
        <v>1974</v>
      </c>
      <c r="C964" t="s">
        <v>30</v>
      </c>
      <c r="D964">
        <v>6</v>
      </c>
      <c r="E964">
        <v>0</v>
      </c>
      <c r="F964">
        <v>7789.64</v>
      </c>
      <c r="G964" t="s">
        <v>16</v>
      </c>
      <c r="H964" t="s">
        <v>12</v>
      </c>
      <c r="I964" t="s">
        <v>13</v>
      </c>
      <c r="N964" t="s">
        <v>994</v>
      </c>
      <c r="O964">
        <v>1997</v>
      </c>
      <c r="P964" t="str">
        <f t="shared" si="45"/>
        <v>Dec</v>
      </c>
      <c r="Q964">
        <v>21</v>
      </c>
      <c r="R964">
        <v>0</v>
      </c>
      <c r="S964" s="18">
        <v>7763.06</v>
      </c>
      <c r="T964" t="s">
        <v>11</v>
      </c>
      <c r="U964" t="s">
        <v>16</v>
      </c>
      <c r="V964" t="s">
        <v>23</v>
      </c>
      <c r="W964" s="16">
        <f t="shared" ref="W964:W1027" si="46">DATE(O964,MONTH("1-"&amp;P964),Q964)</f>
        <v>35785</v>
      </c>
      <c r="X964">
        <f t="shared" ref="X964:X1027" si="47">DATEDIF(W964,"08-06-2023","y")</f>
        <v>25</v>
      </c>
    </row>
    <row r="965" spans="1:24" x14ac:dyDescent="0.3">
      <c r="A965" t="s">
        <v>996</v>
      </c>
      <c r="B965">
        <v>1999</v>
      </c>
      <c r="C965" t="s">
        <v>30</v>
      </c>
      <c r="D965">
        <v>25</v>
      </c>
      <c r="E965">
        <v>0</v>
      </c>
      <c r="F965">
        <v>7794.68</v>
      </c>
      <c r="G965" t="s">
        <v>11</v>
      </c>
      <c r="H965" t="s">
        <v>11</v>
      </c>
      <c r="I965" t="s">
        <v>535</v>
      </c>
      <c r="N965" t="s">
        <v>995</v>
      </c>
      <c r="O965">
        <v>1974</v>
      </c>
      <c r="P965" t="str">
        <f t="shared" si="45"/>
        <v>Dec</v>
      </c>
      <c r="Q965">
        <v>6</v>
      </c>
      <c r="R965">
        <v>0</v>
      </c>
      <c r="S965" s="18">
        <v>7789.64</v>
      </c>
      <c r="T965" t="s">
        <v>16</v>
      </c>
      <c r="U965" t="s">
        <v>12</v>
      </c>
      <c r="V965" t="s">
        <v>13</v>
      </c>
      <c r="W965" s="16">
        <f t="shared" si="46"/>
        <v>27369</v>
      </c>
      <c r="X965">
        <f t="shared" si="47"/>
        <v>48</v>
      </c>
    </row>
    <row r="966" spans="1:24" x14ac:dyDescent="0.3">
      <c r="A966" t="s">
        <v>997</v>
      </c>
      <c r="B966">
        <v>1997</v>
      </c>
      <c r="C966" t="s">
        <v>30</v>
      </c>
      <c r="D966">
        <v>2</v>
      </c>
      <c r="E966">
        <v>0</v>
      </c>
      <c r="F966">
        <v>7803.77</v>
      </c>
      <c r="G966" t="s">
        <v>11</v>
      </c>
      <c r="H966" t="s">
        <v>12</v>
      </c>
      <c r="I966" t="s">
        <v>23</v>
      </c>
      <c r="N966" t="s">
        <v>996</v>
      </c>
      <c r="O966">
        <v>1999</v>
      </c>
      <c r="P966" t="str">
        <f t="shared" si="45"/>
        <v>Dec</v>
      </c>
      <c r="Q966">
        <v>25</v>
      </c>
      <c r="R966">
        <v>0</v>
      </c>
      <c r="S966" s="18">
        <v>7794.68</v>
      </c>
      <c r="T966" t="s">
        <v>11</v>
      </c>
      <c r="U966" t="s">
        <v>11</v>
      </c>
      <c r="V966" t="s">
        <v>535</v>
      </c>
      <c r="W966" s="16">
        <f t="shared" si="46"/>
        <v>36519</v>
      </c>
      <c r="X966">
        <f t="shared" si="47"/>
        <v>23</v>
      </c>
    </row>
    <row r="967" spans="1:24" x14ac:dyDescent="0.3">
      <c r="A967" t="s">
        <v>998</v>
      </c>
      <c r="B967">
        <v>1974</v>
      </c>
      <c r="C967" t="s">
        <v>15</v>
      </c>
      <c r="D967">
        <v>9</v>
      </c>
      <c r="E967">
        <v>0</v>
      </c>
      <c r="F967">
        <v>7804.16</v>
      </c>
      <c r="G967" t="s">
        <v>11</v>
      </c>
      <c r="H967" t="s">
        <v>12</v>
      </c>
      <c r="I967" t="s">
        <v>13</v>
      </c>
      <c r="N967" t="s">
        <v>997</v>
      </c>
      <c r="O967">
        <v>1997</v>
      </c>
      <c r="P967" t="str">
        <f t="shared" si="45"/>
        <v>Dec</v>
      </c>
      <c r="Q967">
        <v>2</v>
      </c>
      <c r="R967">
        <v>0</v>
      </c>
      <c r="S967" s="18">
        <v>7803.77</v>
      </c>
      <c r="T967" t="s">
        <v>11</v>
      </c>
      <c r="U967" t="s">
        <v>12</v>
      </c>
      <c r="V967" t="s">
        <v>23</v>
      </c>
      <c r="W967" s="16">
        <f t="shared" si="46"/>
        <v>35766</v>
      </c>
      <c r="X967">
        <f t="shared" si="47"/>
        <v>25</v>
      </c>
    </row>
    <row r="968" spans="1:24" x14ac:dyDescent="0.3">
      <c r="A968" t="s">
        <v>999</v>
      </c>
      <c r="B968">
        <v>1991</v>
      </c>
      <c r="C968" t="s">
        <v>30</v>
      </c>
      <c r="D968">
        <v>21</v>
      </c>
      <c r="E968">
        <v>3</v>
      </c>
      <c r="F968">
        <v>7812.67</v>
      </c>
      <c r="G968" t="s">
        <v>11</v>
      </c>
      <c r="H968" t="s">
        <v>16</v>
      </c>
      <c r="I968" t="s">
        <v>23</v>
      </c>
      <c r="N968" t="s">
        <v>998</v>
      </c>
      <c r="O968">
        <v>1974</v>
      </c>
      <c r="P968" t="str">
        <f t="shared" si="45"/>
        <v>Nov</v>
      </c>
      <c r="Q968">
        <v>9</v>
      </c>
      <c r="R968">
        <v>0</v>
      </c>
      <c r="S968" s="18">
        <v>7804.16</v>
      </c>
      <c r="T968" t="s">
        <v>11</v>
      </c>
      <c r="U968" t="s">
        <v>12</v>
      </c>
      <c r="V968" t="s">
        <v>13</v>
      </c>
      <c r="W968" s="16">
        <f t="shared" si="46"/>
        <v>27342</v>
      </c>
      <c r="X968">
        <f t="shared" si="47"/>
        <v>48</v>
      </c>
    </row>
    <row r="969" spans="1:24" x14ac:dyDescent="0.3">
      <c r="A969" t="s">
        <v>1000</v>
      </c>
      <c r="B969">
        <v>1989</v>
      </c>
      <c r="C969" t="s">
        <v>37</v>
      </c>
      <c r="D969">
        <v>12</v>
      </c>
      <c r="E969">
        <v>3</v>
      </c>
      <c r="F969">
        <v>7824.37</v>
      </c>
      <c r="G969" t="s">
        <v>11</v>
      </c>
      <c r="H969" t="s">
        <v>11</v>
      </c>
      <c r="I969" t="s">
        <v>23</v>
      </c>
      <c r="N969" t="s">
        <v>999</v>
      </c>
      <c r="O969">
        <v>1991</v>
      </c>
      <c r="P969" t="str">
        <f t="shared" si="45"/>
        <v>Dec</v>
      </c>
      <c r="Q969">
        <v>21</v>
      </c>
      <c r="R969">
        <v>3</v>
      </c>
      <c r="S969" s="18">
        <v>7812.67</v>
      </c>
      <c r="T969" t="s">
        <v>11</v>
      </c>
      <c r="U969" t="s">
        <v>16</v>
      </c>
      <c r="V969" t="s">
        <v>23</v>
      </c>
      <c r="W969" s="16">
        <f t="shared" si="46"/>
        <v>33593</v>
      </c>
      <c r="X969">
        <f t="shared" si="47"/>
        <v>31</v>
      </c>
    </row>
    <row r="970" spans="1:24" x14ac:dyDescent="0.3">
      <c r="A970" t="s">
        <v>1001</v>
      </c>
      <c r="B970">
        <v>2001</v>
      </c>
      <c r="C970" t="s">
        <v>37</v>
      </c>
      <c r="D970">
        <v>5</v>
      </c>
      <c r="E970">
        <v>0</v>
      </c>
      <c r="F970">
        <v>7844.8</v>
      </c>
      <c r="G970" t="s">
        <v>11</v>
      </c>
      <c r="H970" t="s">
        <v>11</v>
      </c>
      <c r="I970" t="s">
        <v>23</v>
      </c>
      <c r="N970" t="s">
        <v>1000</v>
      </c>
      <c r="O970">
        <v>1989</v>
      </c>
      <c r="P970" t="str">
        <f t="shared" si="45"/>
        <v>Oct</v>
      </c>
      <c r="Q970">
        <v>12</v>
      </c>
      <c r="R970">
        <v>3</v>
      </c>
      <c r="S970" s="18">
        <v>7824.37</v>
      </c>
      <c r="T970" t="s">
        <v>11</v>
      </c>
      <c r="U970" t="s">
        <v>11</v>
      </c>
      <c r="V970" t="s">
        <v>23</v>
      </c>
      <c r="W970" s="16">
        <f t="shared" si="46"/>
        <v>32793</v>
      </c>
      <c r="X970">
        <f t="shared" si="47"/>
        <v>33</v>
      </c>
    </row>
    <row r="971" spans="1:24" x14ac:dyDescent="0.3">
      <c r="A971" t="s">
        <v>1002</v>
      </c>
      <c r="B971">
        <v>1994</v>
      </c>
      <c r="C971" t="s">
        <v>15</v>
      </c>
      <c r="D971">
        <v>17</v>
      </c>
      <c r="E971">
        <v>0</v>
      </c>
      <c r="F971">
        <v>7851.85</v>
      </c>
      <c r="G971" t="s">
        <v>11</v>
      </c>
      <c r="H971" t="s">
        <v>12</v>
      </c>
      <c r="I971" t="s">
        <v>23</v>
      </c>
      <c r="N971" t="s">
        <v>1001</v>
      </c>
      <c r="O971">
        <v>2001</v>
      </c>
      <c r="P971" t="str">
        <f t="shared" si="45"/>
        <v>Oct</v>
      </c>
      <c r="Q971">
        <v>5</v>
      </c>
      <c r="R971">
        <v>0</v>
      </c>
      <c r="S971" s="18">
        <v>7844.8</v>
      </c>
      <c r="T971" t="s">
        <v>11</v>
      </c>
      <c r="U971" t="s">
        <v>11</v>
      </c>
      <c r="V971" t="s">
        <v>23</v>
      </c>
      <c r="W971" s="16">
        <f t="shared" si="46"/>
        <v>37169</v>
      </c>
      <c r="X971">
        <f t="shared" si="47"/>
        <v>21</v>
      </c>
    </row>
    <row r="972" spans="1:24" x14ac:dyDescent="0.3">
      <c r="A972" t="s">
        <v>1003</v>
      </c>
      <c r="B972">
        <v>1962</v>
      </c>
      <c r="C972" t="s">
        <v>37</v>
      </c>
      <c r="D972">
        <v>10</v>
      </c>
      <c r="E972">
        <v>0</v>
      </c>
      <c r="F972">
        <v>7896.41</v>
      </c>
      <c r="G972" t="s">
        <v>12</v>
      </c>
      <c r="H972" t="s">
        <v>11</v>
      </c>
      <c r="I972" t="s">
        <v>13</v>
      </c>
      <c r="N972" t="s">
        <v>1002</v>
      </c>
      <c r="O972">
        <v>1994</v>
      </c>
      <c r="P972" t="str">
        <f t="shared" si="45"/>
        <v>Nov</v>
      </c>
      <c r="Q972">
        <v>17</v>
      </c>
      <c r="R972">
        <v>0</v>
      </c>
      <c r="S972" s="18">
        <v>7851.85</v>
      </c>
      <c r="T972" t="s">
        <v>11</v>
      </c>
      <c r="U972" t="s">
        <v>12</v>
      </c>
      <c r="V972" t="s">
        <v>23</v>
      </c>
      <c r="W972" s="16">
        <f t="shared" si="46"/>
        <v>34655</v>
      </c>
      <c r="X972">
        <f t="shared" si="47"/>
        <v>28</v>
      </c>
    </row>
    <row r="973" spans="1:24" x14ac:dyDescent="0.3">
      <c r="A973" t="s">
        <v>1004</v>
      </c>
      <c r="B973">
        <v>1977</v>
      </c>
      <c r="C973" t="s">
        <v>10</v>
      </c>
      <c r="D973">
        <v>20</v>
      </c>
      <c r="E973">
        <v>0</v>
      </c>
      <c r="F973">
        <v>7935.29</v>
      </c>
      <c r="G973" t="s">
        <v>11</v>
      </c>
      <c r="H973" t="s">
        <v>16</v>
      </c>
      <c r="I973" t="s">
        <v>247</v>
      </c>
      <c r="N973" t="s">
        <v>1003</v>
      </c>
      <c r="O973">
        <v>1962</v>
      </c>
      <c r="P973" t="str">
        <f t="shared" si="45"/>
        <v>Oct</v>
      </c>
      <c r="Q973">
        <v>10</v>
      </c>
      <c r="R973">
        <v>0</v>
      </c>
      <c r="S973" s="18">
        <v>7896.41</v>
      </c>
      <c r="T973" t="s">
        <v>12</v>
      </c>
      <c r="U973" t="s">
        <v>11</v>
      </c>
      <c r="V973" t="s">
        <v>13</v>
      </c>
      <c r="W973" s="16">
        <f t="shared" si="46"/>
        <v>22929</v>
      </c>
      <c r="X973">
        <f t="shared" si="47"/>
        <v>60</v>
      </c>
    </row>
    <row r="974" spans="1:24" x14ac:dyDescent="0.3">
      <c r="A974" t="s">
        <v>1005</v>
      </c>
      <c r="B974">
        <v>1987</v>
      </c>
      <c r="C974" t="s">
        <v>37</v>
      </c>
      <c r="D974">
        <v>29</v>
      </c>
      <c r="E974">
        <v>3</v>
      </c>
      <c r="F974">
        <v>7948.22</v>
      </c>
      <c r="G974" t="s">
        <v>11</v>
      </c>
      <c r="H974" t="s">
        <v>12</v>
      </c>
      <c r="I974" t="s">
        <v>200</v>
      </c>
      <c r="N974" t="s">
        <v>1004</v>
      </c>
      <c r="O974">
        <v>1977</v>
      </c>
      <c r="P974" t="str">
        <f t="shared" si="45"/>
        <v>Jul</v>
      </c>
      <c r="Q974">
        <v>20</v>
      </c>
      <c r="R974">
        <v>0</v>
      </c>
      <c r="S974" s="18">
        <v>7935.29</v>
      </c>
      <c r="T974" t="s">
        <v>11</v>
      </c>
      <c r="U974" t="s">
        <v>16</v>
      </c>
      <c r="V974" t="s">
        <v>247</v>
      </c>
      <c r="W974" s="16">
        <f t="shared" si="46"/>
        <v>28326</v>
      </c>
      <c r="X974">
        <f t="shared" si="47"/>
        <v>45</v>
      </c>
    </row>
    <row r="975" spans="1:24" x14ac:dyDescent="0.3">
      <c r="A975" t="s">
        <v>1006</v>
      </c>
      <c r="B975">
        <v>1966</v>
      </c>
      <c r="C975" t="s">
        <v>10</v>
      </c>
      <c r="D975">
        <v>9</v>
      </c>
      <c r="E975">
        <v>0</v>
      </c>
      <c r="F975">
        <v>7953.72</v>
      </c>
      <c r="G975" t="s">
        <v>12</v>
      </c>
      <c r="H975" t="s">
        <v>12</v>
      </c>
      <c r="I975" t="s">
        <v>23</v>
      </c>
      <c r="N975" t="s">
        <v>1005</v>
      </c>
      <c r="O975">
        <v>1987</v>
      </c>
      <c r="P975" t="str">
        <f t="shared" si="45"/>
        <v>Oct</v>
      </c>
      <c r="Q975">
        <v>29</v>
      </c>
      <c r="R975">
        <v>3</v>
      </c>
      <c r="S975" s="18">
        <v>7948.22</v>
      </c>
      <c r="T975" t="s">
        <v>11</v>
      </c>
      <c r="U975" t="s">
        <v>12</v>
      </c>
      <c r="V975" t="s">
        <v>200</v>
      </c>
      <c r="W975" s="16">
        <f t="shared" si="46"/>
        <v>32079</v>
      </c>
      <c r="X975">
        <f t="shared" si="47"/>
        <v>35</v>
      </c>
    </row>
    <row r="976" spans="1:24" x14ac:dyDescent="0.3">
      <c r="A976" t="s">
        <v>1007</v>
      </c>
      <c r="B976">
        <v>1981</v>
      </c>
      <c r="C976" t="s">
        <v>30</v>
      </c>
      <c r="D976">
        <v>28</v>
      </c>
      <c r="E976">
        <v>3</v>
      </c>
      <c r="F976">
        <v>7954.52</v>
      </c>
      <c r="G976" t="s">
        <v>11</v>
      </c>
      <c r="H976" t="s">
        <v>11</v>
      </c>
      <c r="I976" t="s">
        <v>42</v>
      </c>
      <c r="N976" t="s">
        <v>1006</v>
      </c>
      <c r="O976">
        <v>1966</v>
      </c>
      <c r="P976" t="str">
        <f t="shared" si="45"/>
        <v>Jul</v>
      </c>
      <c r="Q976">
        <v>9</v>
      </c>
      <c r="R976">
        <v>0</v>
      </c>
      <c r="S976" s="18">
        <v>7953.72</v>
      </c>
      <c r="T976" t="s">
        <v>12</v>
      </c>
      <c r="U976" t="s">
        <v>12</v>
      </c>
      <c r="V976" t="s">
        <v>23</v>
      </c>
      <c r="W976" s="16">
        <f t="shared" si="46"/>
        <v>24297</v>
      </c>
      <c r="X976">
        <f t="shared" si="47"/>
        <v>56</v>
      </c>
    </row>
    <row r="977" spans="1:24" x14ac:dyDescent="0.3">
      <c r="A977" t="s">
        <v>1008</v>
      </c>
      <c r="B977">
        <v>1970</v>
      </c>
      <c r="C977" t="s">
        <v>18</v>
      </c>
      <c r="D977">
        <v>19</v>
      </c>
      <c r="E977">
        <v>0</v>
      </c>
      <c r="F977">
        <v>7958.13</v>
      </c>
      <c r="G977" t="s">
        <v>11</v>
      </c>
      <c r="H977" t="s">
        <v>11</v>
      </c>
      <c r="I977" t="s">
        <v>13</v>
      </c>
      <c r="N977" t="s">
        <v>1007</v>
      </c>
      <c r="O977">
        <v>1981</v>
      </c>
      <c r="P977" t="str">
        <f t="shared" si="45"/>
        <v>Dec</v>
      </c>
      <c r="Q977">
        <v>28</v>
      </c>
      <c r="R977">
        <v>3</v>
      </c>
      <c r="S977" s="18">
        <v>7954.52</v>
      </c>
      <c r="T977" t="s">
        <v>11</v>
      </c>
      <c r="U977" t="s">
        <v>11</v>
      </c>
      <c r="V977" t="s">
        <v>42</v>
      </c>
      <c r="W977" s="16">
        <f t="shared" si="46"/>
        <v>29948</v>
      </c>
      <c r="X977">
        <f t="shared" si="47"/>
        <v>41</v>
      </c>
    </row>
    <row r="978" spans="1:24" x14ac:dyDescent="0.3">
      <c r="A978" t="s">
        <v>1009</v>
      </c>
      <c r="B978">
        <v>1975</v>
      </c>
      <c r="C978" t="s">
        <v>35</v>
      </c>
      <c r="D978">
        <v>10</v>
      </c>
      <c r="E978">
        <v>1</v>
      </c>
      <c r="F978">
        <v>7966.81</v>
      </c>
      <c r="G978" t="s">
        <v>11</v>
      </c>
      <c r="H978" t="s">
        <v>11</v>
      </c>
      <c r="I978" t="s">
        <v>13</v>
      </c>
      <c r="N978" t="s">
        <v>1008</v>
      </c>
      <c r="O978">
        <v>1970</v>
      </c>
      <c r="P978" t="str">
        <f t="shared" si="45"/>
        <v>Jun</v>
      </c>
      <c r="Q978">
        <v>19</v>
      </c>
      <c r="R978">
        <v>0</v>
      </c>
      <c r="S978" s="18">
        <v>7958.13</v>
      </c>
      <c r="T978" t="s">
        <v>11</v>
      </c>
      <c r="U978" t="s">
        <v>11</v>
      </c>
      <c r="V978" t="s">
        <v>13</v>
      </c>
      <c r="W978" s="16">
        <f t="shared" si="46"/>
        <v>25738</v>
      </c>
      <c r="X978">
        <f t="shared" si="47"/>
        <v>52</v>
      </c>
    </row>
    <row r="979" spans="1:24" x14ac:dyDescent="0.3">
      <c r="A979" t="s">
        <v>1010</v>
      </c>
      <c r="B979">
        <v>1972</v>
      </c>
      <c r="C979" t="s">
        <v>15</v>
      </c>
      <c r="D979">
        <v>23</v>
      </c>
      <c r="E979">
        <v>0</v>
      </c>
      <c r="F979">
        <v>7980.34</v>
      </c>
      <c r="G979" t="s">
        <v>11</v>
      </c>
      <c r="H979" t="s">
        <v>11</v>
      </c>
      <c r="I979" t="s">
        <v>13</v>
      </c>
      <c r="N979" t="s">
        <v>1009</v>
      </c>
      <c r="O979">
        <v>1975</v>
      </c>
      <c r="P979" t="str">
        <f t="shared" si="45"/>
        <v>Aug</v>
      </c>
      <c r="Q979">
        <v>10</v>
      </c>
      <c r="R979">
        <v>1</v>
      </c>
      <c r="S979" s="18">
        <v>7966.81</v>
      </c>
      <c r="T979" t="s">
        <v>11</v>
      </c>
      <c r="U979" t="s">
        <v>11</v>
      </c>
      <c r="V979" t="s">
        <v>13</v>
      </c>
      <c r="W979" s="16">
        <f t="shared" si="46"/>
        <v>27616</v>
      </c>
      <c r="X979">
        <f t="shared" si="47"/>
        <v>47</v>
      </c>
    </row>
    <row r="980" spans="1:24" x14ac:dyDescent="0.3">
      <c r="A980" t="s">
        <v>1011</v>
      </c>
      <c r="B980">
        <v>1983</v>
      </c>
      <c r="C980" t="s">
        <v>35</v>
      </c>
      <c r="D980">
        <v>28</v>
      </c>
      <c r="E980">
        <v>3</v>
      </c>
      <c r="F980">
        <v>7985.82</v>
      </c>
      <c r="G980" t="s">
        <v>11</v>
      </c>
      <c r="H980" t="s">
        <v>16</v>
      </c>
      <c r="I980" t="s">
        <v>247</v>
      </c>
      <c r="N980" t="s">
        <v>1010</v>
      </c>
      <c r="O980">
        <v>1972</v>
      </c>
      <c r="P980" t="str">
        <f t="shared" si="45"/>
        <v>Nov</v>
      </c>
      <c r="Q980">
        <v>23</v>
      </c>
      <c r="R980">
        <v>0</v>
      </c>
      <c r="S980" s="18">
        <v>7980.34</v>
      </c>
      <c r="T980" t="s">
        <v>11</v>
      </c>
      <c r="U980" t="s">
        <v>11</v>
      </c>
      <c r="V980" t="s">
        <v>13</v>
      </c>
      <c r="W980" s="16">
        <f t="shared" si="46"/>
        <v>26626</v>
      </c>
      <c r="X980">
        <f t="shared" si="47"/>
        <v>50</v>
      </c>
    </row>
    <row r="981" spans="1:24" x14ac:dyDescent="0.3">
      <c r="A981" t="s">
        <v>1012</v>
      </c>
      <c r="B981">
        <v>1983</v>
      </c>
      <c r="C981" t="s">
        <v>35</v>
      </c>
      <c r="D981">
        <v>20</v>
      </c>
      <c r="E981">
        <v>3</v>
      </c>
      <c r="F981">
        <v>7986.48</v>
      </c>
      <c r="G981" t="s">
        <v>11</v>
      </c>
      <c r="H981" t="s">
        <v>12</v>
      </c>
      <c r="I981" t="s">
        <v>247</v>
      </c>
      <c r="N981" t="s">
        <v>1011</v>
      </c>
      <c r="O981">
        <v>1983</v>
      </c>
      <c r="P981" t="str">
        <f t="shared" si="45"/>
        <v>Aug</v>
      </c>
      <c r="Q981">
        <v>28</v>
      </c>
      <c r="R981">
        <v>3</v>
      </c>
      <c r="S981" s="18">
        <v>7985.82</v>
      </c>
      <c r="T981" t="s">
        <v>11</v>
      </c>
      <c r="U981" t="s">
        <v>16</v>
      </c>
      <c r="V981" t="s">
        <v>247</v>
      </c>
      <c r="W981" s="16">
        <f t="shared" si="46"/>
        <v>30556</v>
      </c>
      <c r="X981">
        <f t="shared" si="47"/>
        <v>39</v>
      </c>
    </row>
    <row r="982" spans="1:24" x14ac:dyDescent="0.3">
      <c r="A982" t="s">
        <v>1013</v>
      </c>
      <c r="B982">
        <v>1962</v>
      </c>
      <c r="C982" t="s">
        <v>35</v>
      </c>
      <c r="D982">
        <v>22</v>
      </c>
      <c r="E982">
        <v>0</v>
      </c>
      <c r="F982">
        <v>8004.96</v>
      </c>
      <c r="G982" t="s">
        <v>12</v>
      </c>
      <c r="H982" t="s">
        <v>16</v>
      </c>
      <c r="I982" t="s">
        <v>13</v>
      </c>
      <c r="N982" t="s">
        <v>1012</v>
      </c>
      <c r="O982">
        <v>1983</v>
      </c>
      <c r="P982" t="str">
        <f t="shared" si="45"/>
        <v>Aug</v>
      </c>
      <c r="Q982">
        <v>20</v>
      </c>
      <c r="R982">
        <v>3</v>
      </c>
      <c r="S982" s="18">
        <v>7986.48</v>
      </c>
      <c r="T982" t="s">
        <v>11</v>
      </c>
      <c r="U982" t="s">
        <v>12</v>
      </c>
      <c r="V982" t="s">
        <v>247</v>
      </c>
      <c r="W982" s="16">
        <f t="shared" si="46"/>
        <v>30548</v>
      </c>
      <c r="X982">
        <f t="shared" si="47"/>
        <v>39</v>
      </c>
    </row>
    <row r="983" spans="1:24" x14ac:dyDescent="0.3">
      <c r="A983" t="s">
        <v>1014</v>
      </c>
      <c r="B983">
        <v>1995</v>
      </c>
      <c r="C983" t="s">
        <v>20</v>
      </c>
      <c r="D983">
        <v>18</v>
      </c>
      <c r="E983">
        <v>0</v>
      </c>
      <c r="F983">
        <v>8014.62</v>
      </c>
      <c r="G983" t="s">
        <v>11</v>
      </c>
      <c r="H983" t="s">
        <v>12</v>
      </c>
      <c r="I983" t="s">
        <v>23</v>
      </c>
      <c r="N983" t="s">
        <v>1013</v>
      </c>
      <c r="O983">
        <v>1962</v>
      </c>
      <c r="P983" t="str">
        <f t="shared" si="45"/>
        <v>Aug</v>
      </c>
      <c r="Q983">
        <v>22</v>
      </c>
      <c r="R983">
        <v>0</v>
      </c>
      <c r="S983" s="18">
        <v>8004.96</v>
      </c>
      <c r="T983" t="s">
        <v>12</v>
      </c>
      <c r="U983" t="s">
        <v>16</v>
      </c>
      <c r="V983" t="s">
        <v>13</v>
      </c>
      <c r="W983" s="16">
        <f t="shared" si="46"/>
        <v>22880</v>
      </c>
      <c r="X983">
        <f t="shared" si="47"/>
        <v>60</v>
      </c>
    </row>
    <row r="984" spans="1:24" x14ac:dyDescent="0.3">
      <c r="A984" t="s">
        <v>1015</v>
      </c>
      <c r="B984">
        <v>1980</v>
      </c>
      <c r="C984" t="s">
        <v>15</v>
      </c>
      <c r="D984">
        <v>8</v>
      </c>
      <c r="E984">
        <v>2</v>
      </c>
      <c r="F984">
        <v>8017.06</v>
      </c>
      <c r="G984" t="s">
        <v>11</v>
      </c>
      <c r="H984" t="s">
        <v>11</v>
      </c>
      <c r="I984" t="s">
        <v>23</v>
      </c>
      <c r="N984" t="s">
        <v>1014</v>
      </c>
      <c r="O984">
        <v>1995</v>
      </c>
      <c r="P984" t="str">
        <f t="shared" si="45"/>
        <v>Sep</v>
      </c>
      <c r="Q984">
        <v>18</v>
      </c>
      <c r="R984">
        <v>0</v>
      </c>
      <c r="S984" s="18">
        <v>8014.62</v>
      </c>
      <c r="T984" t="s">
        <v>11</v>
      </c>
      <c r="U984" t="s">
        <v>12</v>
      </c>
      <c r="V984" t="s">
        <v>23</v>
      </c>
      <c r="W984" s="16">
        <f t="shared" si="46"/>
        <v>34960</v>
      </c>
      <c r="X984">
        <f t="shared" si="47"/>
        <v>27</v>
      </c>
    </row>
    <row r="985" spans="1:24" x14ac:dyDescent="0.3">
      <c r="A985" t="s">
        <v>1016</v>
      </c>
      <c r="B985">
        <v>1989</v>
      </c>
      <c r="C985" t="s">
        <v>15</v>
      </c>
      <c r="D985">
        <v>3</v>
      </c>
      <c r="E985">
        <v>3</v>
      </c>
      <c r="F985">
        <v>8021.11</v>
      </c>
      <c r="G985" t="s">
        <v>11</v>
      </c>
      <c r="H985" t="s">
        <v>16</v>
      </c>
      <c r="I985" t="s">
        <v>23</v>
      </c>
      <c r="N985" t="s">
        <v>1015</v>
      </c>
      <c r="O985">
        <v>1980</v>
      </c>
      <c r="P985" t="str">
        <f t="shared" si="45"/>
        <v>Nov</v>
      </c>
      <c r="Q985">
        <v>8</v>
      </c>
      <c r="R985">
        <v>2</v>
      </c>
      <c r="S985" s="18">
        <v>8017.06</v>
      </c>
      <c r="T985" t="s">
        <v>11</v>
      </c>
      <c r="U985" t="s">
        <v>11</v>
      </c>
      <c r="V985" t="s">
        <v>23</v>
      </c>
      <c r="W985" s="16">
        <f t="shared" si="46"/>
        <v>29533</v>
      </c>
      <c r="X985">
        <f t="shared" si="47"/>
        <v>42</v>
      </c>
    </row>
    <row r="986" spans="1:24" x14ac:dyDescent="0.3">
      <c r="A986" t="s">
        <v>1017</v>
      </c>
      <c r="B986">
        <v>1978</v>
      </c>
      <c r="C986" t="s">
        <v>10</v>
      </c>
      <c r="D986">
        <v>17</v>
      </c>
      <c r="E986">
        <v>1</v>
      </c>
      <c r="F986">
        <v>8023.14</v>
      </c>
      <c r="G986" t="s">
        <v>11</v>
      </c>
      <c r="H986" t="s">
        <v>12</v>
      </c>
      <c r="I986" t="s">
        <v>23</v>
      </c>
      <c r="N986" t="s">
        <v>1016</v>
      </c>
      <c r="O986">
        <v>1989</v>
      </c>
      <c r="P986" t="str">
        <f t="shared" si="45"/>
        <v>Nov</v>
      </c>
      <c r="Q986">
        <v>3</v>
      </c>
      <c r="R986">
        <v>3</v>
      </c>
      <c r="S986" s="18">
        <v>8021.11</v>
      </c>
      <c r="T986" t="s">
        <v>11</v>
      </c>
      <c r="U986" t="s">
        <v>16</v>
      </c>
      <c r="V986" t="s">
        <v>23</v>
      </c>
      <c r="W986" s="16">
        <f t="shared" si="46"/>
        <v>32815</v>
      </c>
      <c r="X986">
        <f t="shared" si="47"/>
        <v>33</v>
      </c>
    </row>
    <row r="987" spans="1:24" x14ac:dyDescent="0.3">
      <c r="A987" t="s">
        <v>1018</v>
      </c>
      <c r="B987">
        <v>1976</v>
      </c>
      <c r="C987" t="s">
        <v>30</v>
      </c>
      <c r="D987">
        <v>20</v>
      </c>
      <c r="E987">
        <v>0</v>
      </c>
      <c r="F987">
        <v>8026.67</v>
      </c>
      <c r="G987" t="s">
        <v>11</v>
      </c>
      <c r="H987" t="s">
        <v>11</v>
      </c>
      <c r="I987" t="s">
        <v>23</v>
      </c>
      <c r="N987" t="s">
        <v>1017</v>
      </c>
      <c r="O987">
        <v>1978</v>
      </c>
      <c r="P987" t="str">
        <f t="shared" si="45"/>
        <v>Jul</v>
      </c>
      <c r="Q987">
        <v>17</v>
      </c>
      <c r="R987">
        <v>1</v>
      </c>
      <c r="S987" s="18">
        <v>8023.14</v>
      </c>
      <c r="T987" t="s">
        <v>11</v>
      </c>
      <c r="U987" t="s">
        <v>12</v>
      </c>
      <c r="V987" t="s">
        <v>23</v>
      </c>
      <c r="W987" s="16">
        <f t="shared" si="46"/>
        <v>28688</v>
      </c>
      <c r="X987">
        <f t="shared" si="47"/>
        <v>44</v>
      </c>
    </row>
    <row r="988" spans="1:24" x14ac:dyDescent="0.3">
      <c r="A988" t="s">
        <v>1019</v>
      </c>
      <c r="B988">
        <v>1977</v>
      </c>
      <c r="C988" t="s">
        <v>15</v>
      </c>
      <c r="D988">
        <v>6</v>
      </c>
      <c r="E988">
        <v>2</v>
      </c>
      <c r="F988">
        <v>8027.97</v>
      </c>
      <c r="G988" t="s">
        <v>12</v>
      </c>
      <c r="H988" t="s">
        <v>11</v>
      </c>
      <c r="I988" t="s">
        <v>42</v>
      </c>
      <c r="N988" t="s">
        <v>1018</v>
      </c>
      <c r="O988">
        <v>1976</v>
      </c>
      <c r="P988" t="str">
        <f t="shared" si="45"/>
        <v>Dec</v>
      </c>
      <c r="Q988">
        <v>20</v>
      </c>
      <c r="R988">
        <v>0</v>
      </c>
      <c r="S988" s="18">
        <v>8026.67</v>
      </c>
      <c r="T988" t="s">
        <v>11</v>
      </c>
      <c r="U988" t="s">
        <v>11</v>
      </c>
      <c r="V988" t="s">
        <v>23</v>
      </c>
      <c r="W988" s="16">
        <f t="shared" si="46"/>
        <v>28114</v>
      </c>
      <c r="X988">
        <f t="shared" si="47"/>
        <v>46</v>
      </c>
    </row>
    <row r="989" spans="1:24" x14ac:dyDescent="0.3">
      <c r="A989" t="s">
        <v>1020</v>
      </c>
      <c r="B989">
        <v>2003</v>
      </c>
      <c r="C989" t="s">
        <v>30</v>
      </c>
      <c r="D989">
        <v>12</v>
      </c>
      <c r="E989">
        <v>0</v>
      </c>
      <c r="F989">
        <v>8035.64</v>
      </c>
      <c r="G989" t="s">
        <v>11</v>
      </c>
      <c r="H989" t="s">
        <v>11</v>
      </c>
      <c r="I989" t="s">
        <v>23</v>
      </c>
      <c r="N989" t="s">
        <v>1019</v>
      </c>
      <c r="O989">
        <v>1977</v>
      </c>
      <c r="P989" t="str">
        <f t="shared" si="45"/>
        <v>Nov</v>
      </c>
      <c r="Q989">
        <v>6</v>
      </c>
      <c r="R989">
        <v>2</v>
      </c>
      <c r="S989" s="18">
        <v>8027.97</v>
      </c>
      <c r="T989" t="s">
        <v>12</v>
      </c>
      <c r="U989" t="s">
        <v>11</v>
      </c>
      <c r="V989" t="s">
        <v>42</v>
      </c>
      <c r="W989" s="16">
        <f t="shared" si="46"/>
        <v>28435</v>
      </c>
      <c r="X989">
        <f t="shared" si="47"/>
        <v>45</v>
      </c>
    </row>
    <row r="990" spans="1:24" x14ac:dyDescent="0.3">
      <c r="A990" t="s">
        <v>1021</v>
      </c>
      <c r="B990">
        <v>1985</v>
      </c>
      <c r="C990" t="s">
        <v>15</v>
      </c>
      <c r="D990">
        <v>28</v>
      </c>
      <c r="E990">
        <v>3</v>
      </c>
      <c r="F990">
        <v>8059.06</v>
      </c>
      <c r="G990" t="s">
        <v>11</v>
      </c>
      <c r="H990" t="s">
        <v>12</v>
      </c>
      <c r="I990" t="s">
        <v>23</v>
      </c>
      <c r="N990" t="s">
        <v>1020</v>
      </c>
      <c r="O990">
        <v>2003</v>
      </c>
      <c r="P990" t="str">
        <f t="shared" si="45"/>
        <v>Dec</v>
      </c>
      <c r="Q990">
        <v>12</v>
      </c>
      <c r="R990">
        <v>0</v>
      </c>
      <c r="S990" s="18">
        <v>8035.64</v>
      </c>
      <c r="T990" t="s">
        <v>11</v>
      </c>
      <c r="U990" t="s">
        <v>11</v>
      </c>
      <c r="V990" t="s">
        <v>23</v>
      </c>
      <c r="W990" s="16">
        <f t="shared" si="46"/>
        <v>37967</v>
      </c>
      <c r="X990">
        <f t="shared" si="47"/>
        <v>19</v>
      </c>
    </row>
    <row r="991" spans="1:24" x14ac:dyDescent="0.3">
      <c r="A991" t="s">
        <v>1022</v>
      </c>
      <c r="B991">
        <v>1982</v>
      </c>
      <c r="C991" t="s">
        <v>30</v>
      </c>
      <c r="D991">
        <v>27</v>
      </c>
      <c r="E991">
        <v>3</v>
      </c>
      <c r="F991">
        <v>8059.68</v>
      </c>
      <c r="G991" t="s">
        <v>11</v>
      </c>
      <c r="H991" t="s">
        <v>12</v>
      </c>
      <c r="I991" t="s">
        <v>23</v>
      </c>
      <c r="N991" t="s">
        <v>1021</v>
      </c>
      <c r="O991">
        <v>1985</v>
      </c>
      <c r="P991" t="str">
        <f t="shared" si="45"/>
        <v>Nov</v>
      </c>
      <c r="Q991">
        <v>28</v>
      </c>
      <c r="R991">
        <v>3</v>
      </c>
      <c r="S991" s="18">
        <v>8059.06</v>
      </c>
      <c r="T991" t="s">
        <v>11</v>
      </c>
      <c r="U991" t="s">
        <v>12</v>
      </c>
      <c r="V991" t="s">
        <v>23</v>
      </c>
      <c r="W991" s="16">
        <f t="shared" si="46"/>
        <v>31379</v>
      </c>
      <c r="X991">
        <f t="shared" si="47"/>
        <v>37</v>
      </c>
    </row>
    <row r="992" spans="1:24" x14ac:dyDescent="0.3">
      <c r="A992" t="s">
        <v>1023</v>
      </c>
      <c r="B992">
        <v>1970</v>
      </c>
      <c r="C992" t="s">
        <v>30</v>
      </c>
      <c r="D992">
        <v>12</v>
      </c>
      <c r="E992">
        <v>0</v>
      </c>
      <c r="F992">
        <v>8062.31</v>
      </c>
      <c r="G992" t="s">
        <v>11</v>
      </c>
      <c r="H992" t="s">
        <v>16</v>
      </c>
      <c r="I992" t="s">
        <v>13</v>
      </c>
      <c r="N992" t="s">
        <v>1022</v>
      </c>
      <c r="O992">
        <v>1982</v>
      </c>
      <c r="P992" t="str">
        <f t="shared" si="45"/>
        <v>Dec</v>
      </c>
      <c r="Q992">
        <v>27</v>
      </c>
      <c r="R992">
        <v>3</v>
      </c>
      <c r="S992" s="18">
        <v>8059.68</v>
      </c>
      <c r="T992" t="s">
        <v>11</v>
      </c>
      <c r="U992" t="s">
        <v>12</v>
      </c>
      <c r="V992" t="s">
        <v>23</v>
      </c>
      <c r="W992" s="16">
        <f t="shared" si="46"/>
        <v>30312</v>
      </c>
      <c r="X992">
        <f t="shared" si="47"/>
        <v>40</v>
      </c>
    </row>
    <row r="993" spans="1:24" x14ac:dyDescent="0.3">
      <c r="A993" t="s">
        <v>1024</v>
      </c>
      <c r="B993">
        <v>1975</v>
      </c>
      <c r="C993" t="s">
        <v>18</v>
      </c>
      <c r="D993">
        <v>28</v>
      </c>
      <c r="E993">
        <v>1</v>
      </c>
      <c r="F993">
        <v>8062.76</v>
      </c>
      <c r="G993" t="s">
        <v>12</v>
      </c>
      <c r="H993" t="s">
        <v>12</v>
      </c>
      <c r="I993" t="s">
        <v>42</v>
      </c>
      <c r="N993" t="s">
        <v>1023</v>
      </c>
      <c r="O993">
        <v>1970</v>
      </c>
      <c r="P993" t="str">
        <f t="shared" si="45"/>
        <v>Dec</v>
      </c>
      <c r="Q993">
        <v>12</v>
      </c>
      <c r="R993">
        <v>0</v>
      </c>
      <c r="S993" s="18">
        <v>8062.31</v>
      </c>
      <c r="T993" t="s">
        <v>11</v>
      </c>
      <c r="U993" t="s">
        <v>16</v>
      </c>
      <c r="V993" t="s">
        <v>13</v>
      </c>
      <c r="W993" s="16">
        <f t="shared" si="46"/>
        <v>25914</v>
      </c>
      <c r="X993">
        <f t="shared" si="47"/>
        <v>52</v>
      </c>
    </row>
    <row r="994" spans="1:24" x14ac:dyDescent="0.3">
      <c r="A994" t="s">
        <v>1025</v>
      </c>
      <c r="B994">
        <v>1965</v>
      </c>
      <c r="C994" t="s">
        <v>35</v>
      </c>
      <c r="D994">
        <v>11</v>
      </c>
      <c r="E994">
        <v>0</v>
      </c>
      <c r="F994">
        <v>8067.83</v>
      </c>
      <c r="G994" t="s">
        <v>12</v>
      </c>
      <c r="H994" t="s">
        <v>16</v>
      </c>
      <c r="I994" t="s">
        <v>13</v>
      </c>
      <c r="N994" t="s">
        <v>1024</v>
      </c>
      <c r="O994">
        <v>1975</v>
      </c>
      <c r="P994" t="str">
        <f t="shared" si="45"/>
        <v>Jun</v>
      </c>
      <c r="Q994">
        <v>28</v>
      </c>
      <c r="R994">
        <v>1</v>
      </c>
      <c r="S994" s="18">
        <v>8062.76</v>
      </c>
      <c r="T994" t="s">
        <v>12</v>
      </c>
      <c r="U994" t="s">
        <v>12</v>
      </c>
      <c r="V994" t="s">
        <v>42</v>
      </c>
      <c r="W994" s="16">
        <f t="shared" si="46"/>
        <v>27573</v>
      </c>
      <c r="X994">
        <f t="shared" si="47"/>
        <v>47</v>
      </c>
    </row>
    <row r="995" spans="1:24" x14ac:dyDescent="0.3">
      <c r="A995" t="s">
        <v>1026</v>
      </c>
      <c r="B995">
        <v>1975</v>
      </c>
      <c r="C995" t="s">
        <v>30</v>
      </c>
      <c r="D995">
        <v>15</v>
      </c>
      <c r="E995">
        <v>1</v>
      </c>
      <c r="F995">
        <v>8068.19</v>
      </c>
      <c r="G995" t="s">
        <v>12</v>
      </c>
      <c r="H995" t="s">
        <v>11</v>
      </c>
      <c r="I995" t="s">
        <v>42</v>
      </c>
      <c r="N995" t="s">
        <v>1025</v>
      </c>
      <c r="O995">
        <v>1965</v>
      </c>
      <c r="P995" t="str">
        <f t="shared" si="45"/>
        <v>Aug</v>
      </c>
      <c r="Q995">
        <v>11</v>
      </c>
      <c r="R995">
        <v>0</v>
      </c>
      <c r="S995" s="18">
        <v>8067.83</v>
      </c>
      <c r="T995" t="s">
        <v>12</v>
      </c>
      <c r="U995" t="s">
        <v>16</v>
      </c>
      <c r="V995" t="s">
        <v>13</v>
      </c>
      <c r="W995" s="16">
        <f t="shared" si="46"/>
        <v>23965</v>
      </c>
      <c r="X995">
        <f t="shared" si="47"/>
        <v>57</v>
      </c>
    </row>
    <row r="996" spans="1:24" x14ac:dyDescent="0.3">
      <c r="A996" t="s">
        <v>1027</v>
      </c>
      <c r="B996">
        <v>1965</v>
      </c>
      <c r="C996" t="s">
        <v>37</v>
      </c>
      <c r="D996">
        <v>21</v>
      </c>
      <c r="E996">
        <v>0</v>
      </c>
      <c r="F996">
        <v>8071.57</v>
      </c>
      <c r="G996" t="s">
        <v>12</v>
      </c>
      <c r="H996" t="s">
        <v>16</v>
      </c>
      <c r="I996" t="s">
        <v>42</v>
      </c>
      <c r="N996" t="s">
        <v>1026</v>
      </c>
      <c r="O996">
        <v>1975</v>
      </c>
      <c r="P996" t="str">
        <f t="shared" si="45"/>
        <v>Dec</v>
      </c>
      <c r="Q996">
        <v>15</v>
      </c>
      <c r="R996">
        <v>1</v>
      </c>
      <c r="S996" s="18">
        <v>8068.19</v>
      </c>
      <c r="T996" t="s">
        <v>12</v>
      </c>
      <c r="U996" t="s">
        <v>11</v>
      </c>
      <c r="V996" t="s">
        <v>42</v>
      </c>
      <c r="W996" s="16">
        <f t="shared" si="46"/>
        <v>27743</v>
      </c>
      <c r="X996">
        <f t="shared" si="47"/>
        <v>47</v>
      </c>
    </row>
    <row r="997" spans="1:24" x14ac:dyDescent="0.3">
      <c r="A997" t="s">
        <v>1028</v>
      </c>
      <c r="B997">
        <v>1993</v>
      </c>
      <c r="C997" t="s">
        <v>15</v>
      </c>
      <c r="D997">
        <v>7</v>
      </c>
      <c r="E997">
        <v>0</v>
      </c>
      <c r="F997">
        <v>8077.41</v>
      </c>
      <c r="G997" t="s">
        <v>11</v>
      </c>
      <c r="H997" t="s">
        <v>16</v>
      </c>
      <c r="I997" t="s">
        <v>535</v>
      </c>
      <c r="N997" t="s">
        <v>1027</v>
      </c>
      <c r="O997">
        <v>1965</v>
      </c>
      <c r="P997" t="str">
        <f t="shared" si="45"/>
        <v>Oct</v>
      </c>
      <c r="Q997">
        <v>21</v>
      </c>
      <c r="R997">
        <v>0</v>
      </c>
      <c r="S997" s="18">
        <v>8071.57</v>
      </c>
      <c r="T997" t="s">
        <v>12</v>
      </c>
      <c r="U997" t="s">
        <v>16</v>
      </c>
      <c r="V997" t="s">
        <v>42</v>
      </c>
      <c r="W997" s="16">
        <f t="shared" si="46"/>
        <v>24036</v>
      </c>
      <c r="X997">
        <f t="shared" si="47"/>
        <v>57</v>
      </c>
    </row>
    <row r="998" spans="1:24" x14ac:dyDescent="0.3">
      <c r="A998" t="s">
        <v>1029</v>
      </c>
      <c r="B998">
        <v>2001</v>
      </c>
      <c r="C998" t="s">
        <v>35</v>
      </c>
      <c r="D998">
        <v>28</v>
      </c>
      <c r="E998">
        <v>0</v>
      </c>
      <c r="F998">
        <v>8081.26</v>
      </c>
      <c r="G998" t="s">
        <v>11</v>
      </c>
      <c r="H998" t="s">
        <v>11</v>
      </c>
      <c r="I998" t="s">
        <v>23</v>
      </c>
      <c r="N998" t="s">
        <v>1028</v>
      </c>
      <c r="O998">
        <v>1993</v>
      </c>
      <c r="P998" t="str">
        <f t="shared" si="45"/>
        <v>Nov</v>
      </c>
      <c r="Q998">
        <v>7</v>
      </c>
      <c r="R998">
        <v>0</v>
      </c>
      <c r="S998" s="18">
        <v>8077.41</v>
      </c>
      <c r="T998" t="s">
        <v>11</v>
      </c>
      <c r="U998" t="s">
        <v>16</v>
      </c>
      <c r="V998" t="s">
        <v>535</v>
      </c>
      <c r="W998" s="16">
        <f t="shared" si="46"/>
        <v>34280</v>
      </c>
      <c r="X998">
        <f t="shared" si="47"/>
        <v>29</v>
      </c>
    </row>
    <row r="999" spans="1:24" x14ac:dyDescent="0.3">
      <c r="A999" t="s">
        <v>1030</v>
      </c>
      <c r="B999">
        <v>1994</v>
      </c>
      <c r="C999" t="s">
        <v>37</v>
      </c>
      <c r="D999">
        <v>12</v>
      </c>
      <c r="E999">
        <v>0</v>
      </c>
      <c r="F999">
        <v>8081.74</v>
      </c>
      <c r="G999" t="s">
        <v>11</v>
      </c>
      <c r="H999" t="s">
        <v>11</v>
      </c>
      <c r="I999" t="s">
        <v>535</v>
      </c>
      <c r="N999" t="s">
        <v>1029</v>
      </c>
      <c r="O999">
        <v>2001</v>
      </c>
      <c r="P999" t="str">
        <f t="shared" si="45"/>
        <v>Aug</v>
      </c>
      <c r="Q999">
        <v>28</v>
      </c>
      <c r="R999">
        <v>0</v>
      </c>
      <c r="S999" s="18">
        <v>8081.26</v>
      </c>
      <c r="T999" t="s">
        <v>11</v>
      </c>
      <c r="U999" t="s">
        <v>11</v>
      </c>
      <c r="V999" t="s">
        <v>23</v>
      </c>
      <c r="W999" s="16">
        <f t="shared" si="46"/>
        <v>37131</v>
      </c>
      <c r="X999">
        <f t="shared" si="47"/>
        <v>21</v>
      </c>
    </row>
    <row r="1000" spans="1:24" x14ac:dyDescent="0.3">
      <c r="A1000" t="s">
        <v>1031</v>
      </c>
      <c r="B1000">
        <v>1975</v>
      </c>
      <c r="C1000" t="s">
        <v>30</v>
      </c>
      <c r="D1000">
        <v>21</v>
      </c>
      <c r="E1000">
        <v>1</v>
      </c>
      <c r="F1000">
        <v>8083.92</v>
      </c>
      <c r="G1000" t="s">
        <v>12</v>
      </c>
      <c r="H1000" t="s">
        <v>12</v>
      </c>
      <c r="I1000" t="s">
        <v>13</v>
      </c>
      <c r="N1000" t="s">
        <v>1030</v>
      </c>
      <c r="O1000">
        <v>1994</v>
      </c>
      <c r="P1000" t="str">
        <f t="shared" si="45"/>
        <v>Oct</v>
      </c>
      <c r="Q1000">
        <v>12</v>
      </c>
      <c r="R1000">
        <v>0</v>
      </c>
      <c r="S1000" s="18">
        <v>8081.74</v>
      </c>
      <c r="T1000" t="s">
        <v>11</v>
      </c>
      <c r="U1000" t="s">
        <v>11</v>
      </c>
      <c r="V1000" t="s">
        <v>535</v>
      </c>
      <c r="W1000" s="16">
        <f t="shared" si="46"/>
        <v>34619</v>
      </c>
      <c r="X1000">
        <f t="shared" si="47"/>
        <v>28</v>
      </c>
    </row>
    <row r="1001" spans="1:24" x14ac:dyDescent="0.3">
      <c r="A1001" t="s">
        <v>1032</v>
      </c>
      <c r="B1001">
        <v>1967</v>
      </c>
      <c r="C1001" t="s">
        <v>18</v>
      </c>
      <c r="D1001">
        <v>10</v>
      </c>
      <c r="E1001">
        <v>0</v>
      </c>
      <c r="F1001">
        <v>8091.3</v>
      </c>
      <c r="G1001" t="s">
        <v>12</v>
      </c>
      <c r="H1001" t="s">
        <v>16</v>
      </c>
      <c r="I1001" t="s">
        <v>23</v>
      </c>
      <c r="N1001" t="s">
        <v>1031</v>
      </c>
      <c r="O1001">
        <v>1975</v>
      </c>
      <c r="P1001" t="str">
        <f t="shared" si="45"/>
        <v>Dec</v>
      </c>
      <c r="Q1001">
        <v>21</v>
      </c>
      <c r="R1001">
        <v>1</v>
      </c>
      <c r="S1001" s="18">
        <v>8083.92</v>
      </c>
      <c r="T1001" t="s">
        <v>12</v>
      </c>
      <c r="U1001" t="s">
        <v>12</v>
      </c>
      <c r="V1001" t="s">
        <v>13</v>
      </c>
      <c r="W1001" s="16">
        <f t="shared" si="46"/>
        <v>27749</v>
      </c>
      <c r="X1001">
        <f t="shared" si="47"/>
        <v>47</v>
      </c>
    </row>
    <row r="1002" spans="1:24" x14ac:dyDescent="0.3">
      <c r="A1002" t="s">
        <v>1033</v>
      </c>
      <c r="B1002">
        <v>1973</v>
      </c>
      <c r="C1002" t="s">
        <v>37</v>
      </c>
      <c r="D1002">
        <v>11</v>
      </c>
      <c r="E1002">
        <v>0</v>
      </c>
      <c r="F1002">
        <v>8112.59</v>
      </c>
      <c r="G1002" t="s">
        <v>11</v>
      </c>
      <c r="H1002" t="s">
        <v>11</v>
      </c>
      <c r="I1002" t="s">
        <v>13</v>
      </c>
      <c r="N1002" t="s">
        <v>1032</v>
      </c>
      <c r="O1002">
        <v>1967</v>
      </c>
      <c r="P1002" t="str">
        <f t="shared" si="45"/>
        <v>Jun</v>
      </c>
      <c r="Q1002">
        <v>10</v>
      </c>
      <c r="R1002">
        <v>0</v>
      </c>
      <c r="S1002" s="18">
        <v>8091.3</v>
      </c>
      <c r="T1002" t="s">
        <v>12</v>
      </c>
      <c r="U1002" t="s">
        <v>16</v>
      </c>
      <c r="V1002" t="s">
        <v>23</v>
      </c>
      <c r="W1002" s="16">
        <f t="shared" si="46"/>
        <v>24633</v>
      </c>
      <c r="X1002">
        <f t="shared" si="47"/>
        <v>55</v>
      </c>
    </row>
    <row r="1003" spans="1:24" x14ac:dyDescent="0.3">
      <c r="A1003" t="s">
        <v>1034</v>
      </c>
      <c r="B1003">
        <v>1978</v>
      </c>
      <c r="C1003" t="s">
        <v>20</v>
      </c>
      <c r="D1003">
        <v>1</v>
      </c>
      <c r="E1003">
        <v>2</v>
      </c>
      <c r="F1003">
        <v>8116.27</v>
      </c>
      <c r="G1003" t="s">
        <v>12</v>
      </c>
      <c r="H1003" t="s">
        <v>16</v>
      </c>
      <c r="I1003" t="s">
        <v>23</v>
      </c>
      <c r="N1003" t="s">
        <v>1033</v>
      </c>
      <c r="O1003">
        <v>1973</v>
      </c>
      <c r="P1003" t="str">
        <f t="shared" si="45"/>
        <v>Oct</v>
      </c>
      <c r="Q1003">
        <v>11</v>
      </c>
      <c r="R1003">
        <v>0</v>
      </c>
      <c r="S1003" s="18">
        <v>8112.59</v>
      </c>
      <c r="T1003" t="s">
        <v>11</v>
      </c>
      <c r="U1003" t="s">
        <v>11</v>
      </c>
      <c r="V1003" t="s">
        <v>13</v>
      </c>
      <c r="W1003" s="16">
        <f t="shared" si="46"/>
        <v>26948</v>
      </c>
      <c r="X1003">
        <f t="shared" si="47"/>
        <v>49</v>
      </c>
    </row>
    <row r="1004" spans="1:24" x14ac:dyDescent="0.3">
      <c r="A1004" t="s">
        <v>1035</v>
      </c>
      <c r="B1004">
        <v>1973</v>
      </c>
      <c r="C1004" t="s">
        <v>30</v>
      </c>
      <c r="D1004">
        <v>16</v>
      </c>
      <c r="E1004">
        <v>0</v>
      </c>
      <c r="F1004">
        <v>8116.68</v>
      </c>
      <c r="G1004" t="s">
        <v>12</v>
      </c>
      <c r="H1004" t="s">
        <v>16</v>
      </c>
      <c r="I1004" t="s">
        <v>42</v>
      </c>
      <c r="N1004" t="s">
        <v>1034</v>
      </c>
      <c r="O1004">
        <v>1978</v>
      </c>
      <c r="P1004" t="str">
        <f t="shared" si="45"/>
        <v>Sep</v>
      </c>
      <c r="Q1004">
        <v>1</v>
      </c>
      <c r="R1004">
        <v>2</v>
      </c>
      <c r="S1004" s="18">
        <v>8116.27</v>
      </c>
      <c r="T1004" t="s">
        <v>12</v>
      </c>
      <c r="U1004" t="s">
        <v>16</v>
      </c>
      <c r="V1004" t="s">
        <v>23</v>
      </c>
      <c r="W1004" s="16">
        <f t="shared" si="46"/>
        <v>28734</v>
      </c>
      <c r="X1004">
        <f t="shared" si="47"/>
        <v>44</v>
      </c>
    </row>
    <row r="1005" spans="1:24" x14ac:dyDescent="0.3">
      <c r="A1005" t="s">
        <v>1036</v>
      </c>
      <c r="B1005">
        <v>1973</v>
      </c>
      <c r="C1005" t="s">
        <v>35</v>
      </c>
      <c r="D1005">
        <v>30</v>
      </c>
      <c r="E1005">
        <v>0</v>
      </c>
      <c r="F1005">
        <v>8124.41</v>
      </c>
      <c r="G1005" t="s">
        <v>12</v>
      </c>
      <c r="H1005" t="s">
        <v>16</v>
      </c>
      <c r="I1005" t="s">
        <v>13</v>
      </c>
      <c r="N1005" t="s">
        <v>1035</v>
      </c>
      <c r="O1005">
        <v>1973</v>
      </c>
      <c r="P1005" t="str">
        <f t="shared" si="45"/>
        <v>Dec</v>
      </c>
      <c r="Q1005">
        <v>16</v>
      </c>
      <c r="R1005">
        <v>0</v>
      </c>
      <c r="S1005" s="18">
        <v>8116.68</v>
      </c>
      <c r="T1005" t="s">
        <v>12</v>
      </c>
      <c r="U1005" t="s">
        <v>16</v>
      </c>
      <c r="V1005" t="s">
        <v>42</v>
      </c>
      <c r="W1005" s="16">
        <f t="shared" si="46"/>
        <v>27014</v>
      </c>
      <c r="X1005">
        <f t="shared" si="47"/>
        <v>49</v>
      </c>
    </row>
    <row r="1006" spans="1:24" x14ac:dyDescent="0.3">
      <c r="A1006" t="s">
        <v>1037</v>
      </c>
      <c r="B1006">
        <v>1973</v>
      </c>
      <c r="C1006" t="s">
        <v>20</v>
      </c>
      <c r="D1006">
        <v>3</v>
      </c>
      <c r="E1006">
        <v>0</v>
      </c>
      <c r="F1006">
        <v>8125.78</v>
      </c>
      <c r="G1006" t="s">
        <v>11</v>
      </c>
      <c r="H1006" t="s">
        <v>11</v>
      </c>
      <c r="I1006" t="s">
        <v>13</v>
      </c>
      <c r="N1006" t="s">
        <v>1036</v>
      </c>
      <c r="O1006">
        <v>1973</v>
      </c>
      <c r="P1006" t="str">
        <f t="shared" si="45"/>
        <v>Aug</v>
      </c>
      <c r="Q1006">
        <v>30</v>
      </c>
      <c r="R1006">
        <v>0</v>
      </c>
      <c r="S1006" s="18">
        <v>8124.41</v>
      </c>
      <c r="T1006" t="s">
        <v>12</v>
      </c>
      <c r="U1006" t="s">
        <v>16</v>
      </c>
      <c r="V1006" t="s">
        <v>13</v>
      </c>
      <c r="W1006" s="16">
        <f t="shared" si="46"/>
        <v>26906</v>
      </c>
      <c r="X1006">
        <f t="shared" si="47"/>
        <v>49</v>
      </c>
    </row>
    <row r="1007" spans="1:24" x14ac:dyDescent="0.3">
      <c r="A1007" t="s">
        <v>1038</v>
      </c>
      <c r="B1007">
        <v>1990</v>
      </c>
      <c r="C1007" t="s">
        <v>18</v>
      </c>
      <c r="D1007">
        <v>21</v>
      </c>
      <c r="E1007">
        <v>3</v>
      </c>
      <c r="F1007">
        <v>8157.92</v>
      </c>
      <c r="G1007" t="s">
        <v>11</v>
      </c>
      <c r="H1007" t="s">
        <v>12</v>
      </c>
      <c r="I1007" t="s">
        <v>200</v>
      </c>
      <c r="N1007" t="s">
        <v>1037</v>
      </c>
      <c r="O1007">
        <v>1973</v>
      </c>
      <c r="P1007" t="str">
        <f t="shared" si="45"/>
        <v>Sep</v>
      </c>
      <c r="Q1007">
        <v>3</v>
      </c>
      <c r="R1007">
        <v>0</v>
      </c>
      <c r="S1007" s="18">
        <v>8125.78</v>
      </c>
      <c r="T1007" t="s">
        <v>11</v>
      </c>
      <c r="U1007" t="s">
        <v>11</v>
      </c>
      <c r="V1007" t="s">
        <v>13</v>
      </c>
      <c r="W1007" s="16">
        <f t="shared" si="46"/>
        <v>26910</v>
      </c>
      <c r="X1007">
        <f t="shared" si="47"/>
        <v>49</v>
      </c>
    </row>
    <row r="1008" spans="1:24" x14ac:dyDescent="0.3">
      <c r="A1008" t="s">
        <v>1039</v>
      </c>
      <c r="B1008">
        <v>1982</v>
      </c>
      <c r="C1008" t="s">
        <v>18</v>
      </c>
      <c r="D1008">
        <v>28</v>
      </c>
      <c r="E1008">
        <v>4</v>
      </c>
      <c r="F1008">
        <v>8162.72</v>
      </c>
      <c r="G1008" t="s">
        <v>12</v>
      </c>
      <c r="H1008" t="s">
        <v>12</v>
      </c>
      <c r="I1008" t="s">
        <v>23</v>
      </c>
      <c r="N1008" t="s">
        <v>1038</v>
      </c>
      <c r="O1008">
        <v>1990</v>
      </c>
      <c r="P1008" t="str">
        <f t="shared" si="45"/>
        <v>Jun</v>
      </c>
      <c r="Q1008">
        <v>21</v>
      </c>
      <c r="R1008">
        <v>3</v>
      </c>
      <c r="S1008" s="18">
        <v>8157.92</v>
      </c>
      <c r="T1008" t="s">
        <v>11</v>
      </c>
      <c r="U1008" t="s">
        <v>12</v>
      </c>
      <c r="V1008" t="s">
        <v>200</v>
      </c>
      <c r="W1008" s="16">
        <f t="shared" si="46"/>
        <v>33045</v>
      </c>
      <c r="X1008">
        <f t="shared" si="47"/>
        <v>32</v>
      </c>
    </row>
    <row r="1009" spans="1:24" x14ac:dyDescent="0.3">
      <c r="A1009" t="s">
        <v>1040</v>
      </c>
      <c r="B1009">
        <v>1963</v>
      </c>
      <c r="C1009" t="s">
        <v>15</v>
      </c>
      <c r="D1009">
        <v>5</v>
      </c>
      <c r="E1009">
        <v>0</v>
      </c>
      <c r="F1009">
        <v>8177.9</v>
      </c>
      <c r="G1009" t="s">
        <v>12</v>
      </c>
      <c r="H1009" t="s">
        <v>16</v>
      </c>
      <c r="I1009" t="s">
        <v>13</v>
      </c>
      <c r="N1009" t="s">
        <v>1039</v>
      </c>
      <c r="O1009">
        <v>1982</v>
      </c>
      <c r="P1009" t="str">
        <f t="shared" si="45"/>
        <v>Jun</v>
      </c>
      <c r="Q1009">
        <v>28</v>
      </c>
      <c r="R1009">
        <v>4</v>
      </c>
      <c r="S1009" s="18">
        <v>8162.72</v>
      </c>
      <c r="T1009" t="s">
        <v>12</v>
      </c>
      <c r="U1009" t="s">
        <v>12</v>
      </c>
      <c r="V1009" t="s">
        <v>23</v>
      </c>
      <c r="W1009" s="16">
        <f t="shared" si="46"/>
        <v>30130</v>
      </c>
      <c r="X1009">
        <f t="shared" si="47"/>
        <v>40</v>
      </c>
    </row>
    <row r="1010" spans="1:24" x14ac:dyDescent="0.3">
      <c r="A1010" t="s">
        <v>1041</v>
      </c>
      <c r="B1010">
        <v>1983</v>
      </c>
      <c r="C1010" t="s">
        <v>18</v>
      </c>
      <c r="D1010">
        <v>8</v>
      </c>
      <c r="E1010">
        <v>3</v>
      </c>
      <c r="F1010">
        <v>8179.51</v>
      </c>
      <c r="G1010" t="s">
        <v>11</v>
      </c>
      <c r="H1010" t="s">
        <v>11</v>
      </c>
      <c r="I1010" t="s">
        <v>516</v>
      </c>
      <c r="N1010" t="s">
        <v>1040</v>
      </c>
      <c r="O1010">
        <v>1963</v>
      </c>
      <c r="P1010" t="str">
        <f t="shared" si="45"/>
        <v>Nov</v>
      </c>
      <c r="Q1010">
        <v>5</v>
      </c>
      <c r="R1010">
        <v>0</v>
      </c>
      <c r="S1010" s="18">
        <v>8177.9</v>
      </c>
      <c r="T1010" t="s">
        <v>12</v>
      </c>
      <c r="U1010" t="s">
        <v>16</v>
      </c>
      <c r="V1010" t="s">
        <v>13</v>
      </c>
      <c r="W1010" s="16">
        <f t="shared" si="46"/>
        <v>23320</v>
      </c>
      <c r="X1010">
        <f t="shared" si="47"/>
        <v>59</v>
      </c>
    </row>
    <row r="1011" spans="1:24" x14ac:dyDescent="0.3">
      <c r="A1011" t="s">
        <v>1042</v>
      </c>
      <c r="B1011">
        <v>1997</v>
      </c>
      <c r="C1011" t="s">
        <v>37</v>
      </c>
      <c r="D1011">
        <v>21</v>
      </c>
      <c r="E1011">
        <v>0</v>
      </c>
      <c r="F1011">
        <v>8182.89</v>
      </c>
      <c r="G1011" t="s">
        <v>11</v>
      </c>
      <c r="H1011" t="s">
        <v>16</v>
      </c>
      <c r="I1011" t="s">
        <v>535</v>
      </c>
      <c r="N1011" t="s">
        <v>1041</v>
      </c>
      <c r="O1011">
        <v>1983</v>
      </c>
      <c r="P1011" t="str">
        <f t="shared" si="45"/>
        <v>Jun</v>
      </c>
      <c r="Q1011">
        <v>8</v>
      </c>
      <c r="R1011">
        <v>3</v>
      </c>
      <c r="S1011" s="18">
        <v>8179.51</v>
      </c>
      <c r="T1011" t="s">
        <v>11</v>
      </c>
      <c r="U1011" t="s">
        <v>11</v>
      </c>
      <c r="V1011" t="s">
        <v>516</v>
      </c>
      <c r="W1011" s="16">
        <f t="shared" si="46"/>
        <v>30475</v>
      </c>
      <c r="X1011">
        <f t="shared" si="47"/>
        <v>40</v>
      </c>
    </row>
    <row r="1012" spans="1:24" x14ac:dyDescent="0.3">
      <c r="A1012" t="s">
        <v>1043</v>
      </c>
      <c r="B1012">
        <v>1962</v>
      </c>
      <c r="C1012" t="s">
        <v>15</v>
      </c>
      <c r="D1012">
        <v>23</v>
      </c>
      <c r="E1012">
        <v>0</v>
      </c>
      <c r="F1012">
        <v>8188.12</v>
      </c>
      <c r="G1012" t="s">
        <v>12</v>
      </c>
      <c r="H1012" t="s">
        <v>12</v>
      </c>
      <c r="I1012" t="s">
        <v>13</v>
      </c>
      <c r="N1012" t="s">
        <v>1042</v>
      </c>
      <c r="O1012">
        <v>1997</v>
      </c>
      <c r="P1012" t="str">
        <f t="shared" si="45"/>
        <v>Oct</v>
      </c>
      <c r="Q1012">
        <v>21</v>
      </c>
      <c r="R1012">
        <v>0</v>
      </c>
      <c r="S1012" s="18">
        <v>8182.89</v>
      </c>
      <c r="T1012" t="s">
        <v>11</v>
      </c>
      <c r="U1012" t="s">
        <v>16</v>
      </c>
      <c r="V1012" t="s">
        <v>535</v>
      </c>
      <c r="W1012" s="16">
        <f t="shared" si="46"/>
        <v>35724</v>
      </c>
      <c r="X1012">
        <f t="shared" si="47"/>
        <v>25</v>
      </c>
    </row>
    <row r="1013" spans="1:24" x14ac:dyDescent="0.3">
      <c r="A1013" t="s">
        <v>1044</v>
      </c>
      <c r="B1013">
        <v>1978</v>
      </c>
      <c r="C1013" t="s">
        <v>37</v>
      </c>
      <c r="D1013">
        <v>24</v>
      </c>
      <c r="E1013">
        <v>2</v>
      </c>
      <c r="F1013">
        <v>8211.1</v>
      </c>
      <c r="G1013" t="s">
        <v>11</v>
      </c>
      <c r="H1013" t="s">
        <v>12</v>
      </c>
      <c r="I1013" t="s">
        <v>13</v>
      </c>
      <c r="N1013" t="s">
        <v>1043</v>
      </c>
      <c r="O1013">
        <v>1962</v>
      </c>
      <c r="P1013" t="str">
        <f t="shared" si="45"/>
        <v>Nov</v>
      </c>
      <c r="Q1013">
        <v>23</v>
      </c>
      <c r="R1013">
        <v>0</v>
      </c>
      <c r="S1013" s="18">
        <v>8188.12</v>
      </c>
      <c r="T1013" t="s">
        <v>12</v>
      </c>
      <c r="U1013" t="s">
        <v>12</v>
      </c>
      <c r="V1013" t="s">
        <v>13</v>
      </c>
      <c r="W1013" s="16">
        <f t="shared" si="46"/>
        <v>22973</v>
      </c>
      <c r="X1013">
        <f t="shared" si="47"/>
        <v>60</v>
      </c>
    </row>
    <row r="1014" spans="1:24" x14ac:dyDescent="0.3">
      <c r="A1014" t="s">
        <v>1045</v>
      </c>
      <c r="B1014">
        <v>1978</v>
      </c>
      <c r="C1014" t="s">
        <v>18</v>
      </c>
      <c r="D1014">
        <v>30</v>
      </c>
      <c r="E1014">
        <v>2</v>
      </c>
      <c r="F1014">
        <v>8219.2000000000007</v>
      </c>
      <c r="G1014" t="s">
        <v>11</v>
      </c>
      <c r="H1014" t="s">
        <v>11</v>
      </c>
      <c r="I1014" t="s">
        <v>13</v>
      </c>
      <c r="N1014" t="s">
        <v>1044</v>
      </c>
      <c r="O1014">
        <v>1978</v>
      </c>
      <c r="P1014" t="str">
        <f t="shared" si="45"/>
        <v>Oct</v>
      </c>
      <c r="Q1014">
        <v>24</v>
      </c>
      <c r="R1014">
        <v>2</v>
      </c>
      <c r="S1014" s="18">
        <v>8211.1</v>
      </c>
      <c r="T1014" t="s">
        <v>11</v>
      </c>
      <c r="U1014" t="s">
        <v>12</v>
      </c>
      <c r="V1014" t="s">
        <v>13</v>
      </c>
      <c r="W1014" s="16">
        <f t="shared" si="46"/>
        <v>28787</v>
      </c>
      <c r="X1014">
        <f t="shared" si="47"/>
        <v>44</v>
      </c>
    </row>
    <row r="1015" spans="1:24" x14ac:dyDescent="0.3">
      <c r="A1015" t="s">
        <v>1046</v>
      </c>
      <c r="B1015">
        <v>1976</v>
      </c>
      <c r="C1015" t="s">
        <v>20</v>
      </c>
      <c r="D1015">
        <v>3</v>
      </c>
      <c r="E1015">
        <v>1</v>
      </c>
      <c r="F1015">
        <v>8232.64</v>
      </c>
      <c r="G1015" t="s">
        <v>11</v>
      </c>
      <c r="H1015" t="s">
        <v>12</v>
      </c>
      <c r="I1015" t="s">
        <v>13</v>
      </c>
      <c r="N1015" t="s">
        <v>1045</v>
      </c>
      <c r="O1015">
        <v>1978</v>
      </c>
      <c r="P1015" t="str">
        <f t="shared" si="45"/>
        <v>Jun</v>
      </c>
      <c r="Q1015">
        <v>30</v>
      </c>
      <c r="R1015">
        <v>2</v>
      </c>
      <c r="S1015" s="18">
        <v>8219.2000000000007</v>
      </c>
      <c r="T1015" t="s">
        <v>11</v>
      </c>
      <c r="U1015" t="s">
        <v>11</v>
      </c>
      <c r="V1015" t="s">
        <v>13</v>
      </c>
      <c r="W1015" s="16">
        <f t="shared" si="46"/>
        <v>28671</v>
      </c>
      <c r="X1015">
        <f t="shared" si="47"/>
        <v>44</v>
      </c>
    </row>
    <row r="1016" spans="1:24" x14ac:dyDescent="0.3">
      <c r="A1016" t="s">
        <v>1047</v>
      </c>
      <c r="B1016">
        <v>1976</v>
      </c>
      <c r="C1016" t="s">
        <v>18</v>
      </c>
      <c r="D1016">
        <v>30</v>
      </c>
      <c r="E1016">
        <v>1</v>
      </c>
      <c r="F1016">
        <v>8233.1</v>
      </c>
      <c r="G1016" t="s">
        <v>11</v>
      </c>
      <c r="H1016" t="s">
        <v>11</v>
      </c>
      <c r="I1016" t="s">
        <v>13</v>
      </c>
      <c r="N1016" t="s">
        <v>1046</v>
      </c>
      <c r="O1016">
        <v>1976</v>
      </c>
      <c r="P1016" t="str">
        <f t="shared" si="45"/>
        <v>Sep</v>
      </c>
      <c r="Q1016">
        <v>3</v>
      </c>
      <c r="R1016">
        <v>1</v>
      </c>
      <c r="S1016" s="18">
        <v>8232.64</v>
      </c>
      <c r="T1016" t="s">
        <v>11</v>
      </c>
      <c r="U1016" t="s">
        <v>12</v>
      </c>
      <c r="V1016" t="s">
        <v>13</v>
      </c>
      <c r="W1016" s="16">
        <f t="shared" si="46"/>
        <v>28006</v>
      </c>
      <c r="X1016">
        <f t="shared" si="47"/>
        <v>46</v>
      </c>
    </row>
    <row r="1017" spans="1:24" x14ac:dyDescent="0.3">
      <c r="A1017" t="s">
        <v>1048</v>
      </c>
      <c r="B1017">
        <v>1976</v>
      </c>
      <c r="C1017" t="s">
        <v>20</v>
      </c>
      <c r="D1017">
        <v>2</v>
      </c>
      <c r="E1017">
        <v>1</v>
      </c>
      <c r="F1017">
        <v>8240.59</v>
      </c>
      <c r="G1017" t="s">
        <v>11</v>
      </c>
      <c r="H1017" t="s">
        <v>11</v>
      </c>
      <c r="I1017" t="s">
        <v>13</v>
      </c>
      <c r="N1017" t="s">
        <v>1047</v>
      </c>
      <c r="O1017">
        <v>1976</v>
      </c>
      <c r="P1017" t="str">
        <f t="shared" si="45"/>
        <v>Jun</v>
      </c>
      <c r="Q1017">
        <v>30</v>
      </c>
      <c r="R1017">
        <v>1</v>
      </c>
      <c r="S1017" s="18">
        <v>8233.1</v>
      </c>
      <c r="T1017" t="s">
        <v>11</v>
      </c>
      <c r="U1017" t="s">
        <v>11</v>
      </c>
      <c r="V1017" t="s">
        <v>13</v>
      </c>
      <c r="W1017" s="16">
        <f t="shared" si="46"/>
        <v>27941</v>
      </c>
      <c r="X1017">
        <f t="shared" si="47"/>
        <v>46</v>
      </c>
    </row>
    <row r="1018" spans="1:24" x14ac:dyDescent="0.3">
      <c r="A1018" t="s">
        <v>1049</v>
      </c>
      <c r="B1018">
        <v>1982</v>
      </c>
      <c r="C1018" t="s">
        <v>20</v>
      </c>
      <c r="D1018">
        <v>27</v>
      </c>
      <c r="E1018">
        <v>3</v>
      </c>
      <c r="F1018">
        <v>8252.2800000000007</v>
      </c>
      <c r="G1018" t="s">
        <v>11</v>
      </c>
      <c r="H1018" t="s">
        <v>11</v>
      </c>
      <c r="I1018" t="s">
        <v>247</v>
      </c>
      <c r="N1018" t="s">
        <v>1048</v>
      </c>
      <c r="O1018">
        <v>1976</v>
      </c>
      <c r="P1018" t="str">
        <f t="shared" si="45"/>
        <v>Sep</v>
      </c>
      <c r="Q1018">
        <v>2</v>
      </c>
      <c r="R1018">
        <v>1</v>
      </c>
      <c r="S1018" s="18">
        <v>8240.59</v>
      </c>
      <c r="T1018" t="s">
        <v>11</v>
      </c>
      <c r="U1018" t="s">
        <v>11</v>
      </c>
      <c r="V1018" t="s">
        <v>13</v>
      </c>
      <c r="W1018" s="16">
        <f t="shared" si="46"/>
        <v>28005</v>
      </c>
      <c r="X1018">
        <f t="shared" si="47"/>
        <v>46</v>
      </c>
    </row>
    <row r="1019" spans="1:24" x14ac:dyDescent="0.3">
      <c r="A1019" t="s">
        <v>1050</v>
      </c>
      <c r="B1019">
        <v>1964</v>
      </c>
      <c r="C1019" t="s">
        <v>20</v>
      </c>
      <c r="D1019">
        <v>5</v>
      </c>
      <c r="E1019">
        <v>0</v>
      </c>
      <c r="F1019">
        <v>8268</v>
      </c>
      <c r="G1019" t="s">
        <v>12</v>
      </c>
      <c r="H1019" t="s">
        <v>12</v>
      </c>
      <c r="I1019" t="s">
        <v>13</v>
      </c>
      <c r="N1019" t="s">
        <v>1049</v>
      </c>
      <c r="O1019">
        <v>1982</v>
      </c>
      <c r="P1019" t="str">
        <f t="shared" si="45"/>
        <v>Sep</v>
      </c>
      <c r="Q1019">
        <v>27</v>
      </c>
      <c r="R1019">
        <v>3</v>
      </c>
      <c r="S1019" s="18">
        <v>8252.2800000000007</v>
      </c>
      <c r="T1019" t="s">
        <v>11</v>
      </c>
      <c r="U1019" t="s">
        <v>11</v>
      </c>
      <c r="V1019" t="s">
        <v>247</v>
      </c>
      <c r="W1019" s="16">
        <f t="shared" si="46"/>
        <v>30221</v>
      </c>
      <c r="X1019">
        <f t="shared" si="47"/>
        <v>40</v>
      </c>
    </row>
    <row r="1020" spans="1:24" x14ac:dyDescent="0.3">
      <c r="A1020" t="s">
        <v>1051</v>
      </c>
      <c r="B1020">
        <v>1974</v>
      </c>
      <c r="C1020" t="s">
        <v>35</v>
      </c>
      <c r="D1020">
        <v>5</v>
      </c>
      <c r="E1020">
        <v>0</v>
      </c>
      <c r="F1020">
        <v>8269.0400000000009</v>
      </c>
      <c r="G1020" t="s">
        <v>11</v>
      </c>
      <c r="H1020" t="s">
        <v>16</v>
      </c>
      <c r="I1020" t="s">
        <v>42</v>
      </c>
      <c r="N1020" t="s">
        <v>1050</v>
      </c>
      <c r="O1020">
        <v>1964</v>
      </c>
      <c r="P1020" t="str">
        <f t="shared" si="45"/>
        <v>Sep</v>
      </c>
      <c r="Q1020">
        <v>5</v>
      </c>
      <c r="R1020">
        <v>0</v>
      </c>
      <c r="S1020" s="18">
        <v>8268</v>
      </c>
      <c r="T1020" t="s">
        <v>12</v>
      </c>
      <c r="U1020" t="s">
        <v>12</v>
      </c>
      <c r="V1020" t="s">
        <v>13</v>
      </c>
      <c r="W1020" s="16">
        <f t="shared" si="46"/>
        <v>23625</v>
      </c>
      <c r="X1020">
        <f t="shared" si="47"/>
        <v>58</v>
      </c>
    </row>
    <row r="1021" spans="1:24" x14ac:dyDescent="0.3">
      <c r="A1021" t="s">
        <v>1052</v>
      </c>
      <c r="B1021">
        <v>2000</v>
      </c>
      <c r="C1021" t="s">
        <v>15</v>
      </c>
      <c r="D1021">
        <v>28</v>
      </c>
      <c r="E1021">
        <v>0</v>
      </c>
      <c r="F1021">
        <v>8271.4599999999991</v>
      </c>
      <c r="G1021" t="s">
        <v>11</v>
      </c>
      <c r="H1021" t="s">
        <v>16</v>
      </c>
      <c r="I1021" t="s">
        <v>249</v>
      </c>
      <c r="N1021" t="s">
        <v>1051</v>
      </c>
      <c r="O1021">
        <v>1974</v>
      </c>
      <c r="P1021" t="str">
        <f t="shared" si="45"/>
        <v>Aug</v>
      </c>
      <c r="Q1021">
        <v>5</v>
      </c>
      <c r="R1021">
        <v>0</v>
      </c>
      <c r="S1021" s="18">
        <v>8269.0400000000009</v>
      </c>
      <c r="T1021" t="s">
        <v>11</v>
      </c>
      <c r="U1021" t="s">
        <v>16</v>
      </c>
      <c r="V1021" t="s">
        <v>42</v>
      </c>
      <c r="W1021" s="16">
        <f t="shared" si="46"/>
        <v>27246</v>
      </c>
      <c r="X1021">
        <f t="shared" si="47"/>
        <v>48</v>
      </c>
    </row>
    <row r="1022" spans="1:24" x14ac:dyDescent="0.3">
      <c r="A1022" t="s">
        <v>1053</v>
      </c>
      <c r="B1022">
        <v>1974</v>
      </c>
      <c r="C1022" t="s">
        <v>20</v>
      </c>
      <c r="D1022">
        <v>26</v>
      </c>
      <c r="E1022">
        <v>0</v>
      </c>
      <c r="F1022">
        <v>8277.52</v>
      </c>
      <c r="G1022" t="s">
        <v>11</v>
      </c>
      <c r="H1022" t="s">
        <v>11</v>
      </c>
      <c r="I1022" t="s">
        <v>42</v>
      </c>
      <c r="N1022" t="s">
        <v>1052</v>
      </c>
      <c r="O1022">
        <v>2000</v>
      </c>
      <c r="P1022" t="str">
        <f t="shared" si="45"/>
        <v>Nov</v>
      </c>
      <c r="Q1022">
        <v>28</v>
      </c>
      <c r="R1022">
        <v>0</v>
      </c>
      <c r="S1022" s="18">
        <v>8271.4599999999991</v>
      </c>
      <c r="T1022" t="s">
        <v>11</v>
      </c>
      <c r="U1022" t="s">
        <v>16</v>
      </c>
      <c r="V1022" t="s">
        <v>249</v>
      </c>
      <c r="W1022" s="16">
        <f t="shared" si="46"/>
        <v>36858</v>
      </c>
      <c r="X1022">
        <f t="shared" si="47"/>
        <v>22</v>
      </c>
    </row>
    <row r="1023" spans="1:24" x14ac:dyDescent="0.3">
      <c r="A1023" t="s">
        <v>1054</v>
      </c>
      <c r="B1023">
        <v>1974</v>
      </c>
      <c r="C1023" t="s">
        <v>30</v>
      </c>
      <c r="D1023">
        <v>22</v>
      </c>
      <c r="E1023">
        <v>0</v>
      </c>
      <c r="F1023">
        <v>8280.6200000000008</v>
      </c>
      <c r="G1023" t="s">
        <v>11</v>
      </c>
      <c r="H1023" t="s">
        <v>11</v>
      </c>
      <c r="I1023" t="s">
        <v>13</v>
      </c>
      <c r="N1023" t="s">
        <v>1053</v>
      </c>
      <c r="O1023">
        <v>1974</v>
      </c>
      <c r="P1023" t="str">
        <f t="shared" si="45"/>
        <v>Sep</v>
      </c>
      <c r="Q1023">
        <v>26</v>
      </c>
      <c r="R1023">
        <v>0</v>
      </c>
      <c r="S1023" s="18">
        <v>8277.52</v>
      </c>
      <c r="T1023" t="s">
        <v>11</v>
      </c>
      <c r="U1023" t="s">
        <v>11</v>
      </c>
      <c r="V1023" t="s">
        <v>42</v>
      </c>
      <c r="W1023" s="16">
        <f t="shared" si="46"/>
        <v>27298</v>
      </c>
      <c r="X1023">
        <f t="shared" si="47"/>
        <v>48</v>
      </c>
    </row>
    <row r="1024" spans="1:24" x14ac:dyDescent="0.3">
      <c r="A1024" t="s">
        <v>1055</v>
      </c>
      <c r="B1024">
        <v>1974</v>
      </c>
      <c r="C1024" t="s">
        <v>18</v>
      </c>
      <c r="D1024">
        <v>6</v>
      </c>
      <c r="E1024">
        <v>0</v>
      </c>
      <c r="F1024">
        <v>8283.68</v>
      </c>
      <c r="G1024" t="s">
        <v>11</v>
      </c>
      <c r="H1024" t="s">
        <v>12</v>
      </c>
      <c r="I1024" t="s">
        <v>13</v>
      </c>
      <c r="N1024" t="s">
        <v>1054</v>
      </c>
      <c r="O1024">
        <v>1974</v>
      </c>
      <c r="P1024" t="str">
        <f t="shared" si="45"/>
        <v>Dec</v>
      </c>
      <c r="Q1024">
        <v>22</v>
      </c>
      <c r="R1024">
        <v>0</v>
      </c>
      <c r="S1024" s="18">
        <v>8280.6200000000008</v>
      </c>
      <c r="T1024" t="s">
        <v>11</v>
      </c>
      <c r="U1024" t="s">
        <v>11</v>
      </c>
      <c r="V1024" t="s">
        <v>13</v>
      </c>
      <c r="W1024" s="16">
        <f t="shared" si="46"/>
        <v>27385</v>
      </c>
      <c r="X1024">
        <f t="shared" si="47"/>
        <v>48</v>
      </c>
    </row>
    <row r="1025" spans="1:24" x14ac:dyDescent="0.3">
      <c r="A1025" t="s">
        <v>1056</v>
      </c>
      <c r="B1025">
        <v>1978</v>
      </c>
      <c r="C1025" t="s">
        <v>18</v>
      </c>
      <c r="D1025">
        <v>26</v>
      </c>
      <c r="E1025">
        <v>2</v>
      </c>
      <c r="F1025">
        <v>8302.5400000000009</v>
      </c>
      <c r="G1025" t="s">
        <v>12</v>
      </c>
      <c r="H1025" t="s">
        <v>12</v>
      </c>
      <c r="I1025" t="s">
        <v>168</v>
      </c>
      <c r="N1025" t="s">
        <v>1055</v>
      </c>
      <c r="O1025">
        <v>1974</v>
      </c>
      <c r="P1025" t="str">
        <f t="shared" si="45"/>
        <v>Jun</v>
      </c>
      <c r="Q1025">
        <v>6</v>
      </c>
      <c r="R1025">
        <v>0</v>
      </c>
      <c r="S1025" s="18">
        <v>8283.68</v>
      </c>
      <c r="T1025" t="s">
        <v>11</v>
      </c>
      <c r="U1025" t="s">
        <v>12</v>
      </c>
      <c r="V1025" t="s">
        <v>13</v>
      </c>
      <c r="W1025" s="16">
        <f t="shared" si="46"/>
        <v>27186</v>
      </c>
      <c r="X1025">
        <f t="shared" si="47"/>
        <v>49</v>
      </c>
    </row>
    <row r="1026" spans="1:24" x14ac:dyDescent="0.3">
      <c r="A1026" t="s">
        <v>1057</v>
      </c>
      <c r="B1026">
        <v>1979</v>
      </c>
      <c r="C1026" t="s">
        <v>35</v>
      </c>
      <c r="D1026">
        <v>7</v>
      </c>
      <c r="E1026">
        <v>2</v>
      </c>
      <c r="F1026">
        <v>8310.84</v>
      </c>
      <c r="G1026" t="s">
        <v>11</v>
      </c>
      <c r="H1026" t="s">
        <v>11</v>
      </c>
      <c r="I1026" t="s">
        <v>23</v>
      </c>
      <c r="N1026" t="s">
        <v>1056</v>
      </c>
      <c r="O1026">
        <v>1978</v>
      </c>
      <c r="P1026" t="str">
        <f t="shared" si="45"/>
        <v>Jun</v>
      </c>
      <c r="Q1026">
        <v>26</v>
      </c>
      <c r="R1026">
        <v>2</v>
      </c>
      <c r="S1026" s="18">
        <v>8302.5400000000009</v>
      </c>
      <c r="T1026" t="s">
        <v>12</v>
      </c>
      <c r="U1026" t="s">
        <v>12</v>
      </c>
      <c r="V1026" t="s">
        <v>168</v>
      </c>
      <c r="W1026" s="16">
        <f t="shared" si="46"/>
        <v>28667</v>
      </c>
      <c r="X1026">
        <f t="shared" si="47"/>
        <v>44</v>
      </c>
    </row>
    <row r="1027" spans="1:24" x14ac:dyDescent="0.3">
      <c r="A1027" t="s">
        <v>1058</v>
      </c>
      <c r="B1027">
        <v>1993</v>
      </c>
      <c r="C1027" t="s">
        <v>18</v>
      </c>
      <c r="D1027">
        <v>22</v>
      </c>
      <c r="E1027">
        <v>0</v>
      </c>
      <c r="F1027">
        <v>8314.65</v>
      </c>
      <c r="G1027" t="s">
        <v>11</v>
      </c>
      <c r="H1027" t="s">
        <v>16</v>
      </c>
      <c r="I1027" t="s">
        <v>23</v>
      </c>
      <c r="N1027" t="s">
        <v>1057</v>
      </c>
      <c r="O1027">
        <v>1979</v>
      </c>
      <c r="P1027" t="str">
        <f t="shared" ref="P1027:P1090" si="48">IF(C1026="?","Sep",C1026)</f>
        <v>Aug</v>
      </c>
      <c r="Q1027">
        <v>7</v>
      </c>
      <c r="R1027">
        <v>2</v>
      </c>
      <c r="S1027" s="18">
        <v>8310.84</v>
      </c>
      <c r="T1027" t="s">
        <v>11</v>
      </c>
      <c r="U1027" t="s">
        <v>11</v>
      </c>
      <c r="V1027" t="s">
        <v>23</v>
      </c>
      <c r="W1027" s="16">
        <f t="shared" si="46"/>
        <v>29074</v>
      </c>
      <c r="X1027">
        <f t="shared" si="47"/>
        <v>43</v>
      </c>
    </row>
    <row r="1028" spans="1:24" x14ac:dyDescent="0.3">
      <c r="A1028" t="s">
        <v>1059</v>
      </c>
      <c r="B1028">
        <v>1976</v>
      </c>
      <c r="C1028" t="s">
        <v>10</v>
      </c>
      <c r="D1028">
        <v>12</v>
      </c>
      <c r="E1028">
        <v>1</v>
      </c>
      <c r="F1028">
        <v>8334.4599999999991</v>
      </c>
      <c r="G1028" t="s">
        <v>12</v>
      </c>
      <c r="H1028" t="s">
        <v>11</v>
      </c>
      <c r="I1028" t="s">
        <v>168</v>
      </c>
      <c r="N1028" t="s">
        <v>1058</v>
      </c>
      <c r="O1028">
        <v>1993</v>
      </c>
      <c r="P1028" t="str">
        <f t="shared" si="48"/>
        <v>Jun</v>
      </c>
      <c r="Q1028">
        <v>22</v>
      </c>
      <c r="R1028">
        <v>0</v>
      </c>
      <c r="S1028" s="18">
        <v>8314.65</v>
      </c>
      <c r="T1028" t="s">
        <v>11</v>
      </c>
      <c r="U1028" t="s">
        <v>16</v>
      </c>
      <c r="V1028" t="s">
        <v>23</v>
      </c>
      <c r="W1028" s="16">
        <f t="shared" ref="W1028:W1091" si="49">DATE(O1028,MONTH("1-"&amp;P1028),Q1028)</f>
        <v>34142</v>
      </c>
      <c r="X1028">
        <f t="shared" ref="X1028:X1091" si="50">DATEDIF(W1028,"08-06-2023","y")</f>
        <v>29</v>
      </c>
    </row>
    <row r="1029" spans="1:24" x14ac:dyDescent="0.3">
      <c r="A1029" t="s">
        <v>1060</v>
      </c>
      <c r="B1029">
        <v>1976</v>
      </c>
      <c r="C1029" t="s">
        <v>10</v>
      </c>
      <c r="D1029">
        <v>20</v>
      </c>
      <c r="E1029">
        <v>1</v>
      </c>
      <c r="F1029">
        <v>8334.59</v>
      </c>
      <c r="G1029" t="s">
        <v>12</v>
      </c>
      <c r="H1029" t="s">
        <v>11</v>
      </c>
      <c r="I1029" t="s">
        <v>168</v>
      </c>
      <c r="N1029" t="s">
        <v>1059</v>
      </c>
      <c r="O1029">
        <v>1976</v>
      </c>
      <c r="P1029" t="str">
        <f t="shared" si="48"/>
        <v>Jul</v>
      </c>
      <c r="Q1029">
        <v>12</v>
      </c>
      <c r="R1029">
        <v>1</v>
      </c>
      <c r="S1029" s="18">
        <v>8334.4599999999991</v>
      </c>
      <c r="T1029" t="s">
        <v>12</v>
      </c>
      <c r="U1029" t="s">
        <v>11</v>
      </c>
      <c r="V1029" t="s">
        <v>168</v>
      </c>
      <c r="W1029" s="16">
        <f t="shared" si="49"/>
        <v>27953</v>
      </c>
      <c r="X1029">
        <f t="shared" si="50"/>
        <v>46</v>
      </c>
    </row>
    <row r="1030" spans="1:24" x14ac:dyDescent="0.3">
      <c r="A1030" t="s">
        <v>1061</v>
      </c>
      <c r="B1030">
        <v>1976</v>
      </c>
      <c r="C1030" t="s">
        <v>10</v>
      </c>
      <c r="D1030">
        <v>7</v>
      </c>
      <c r="E1030">
        <v>1</v>
      </c>
      <c r="F1030">
        <v>8342.91</v>
      </c>
      <c r="G1030" t="s">
        <v>12</v>
      </c>
      <c r="H1030" t="s">
        <v>16</v>
      </c>
      <c r="I1030" t="s">
        <v>168</v>
      </c>
      <c r="N1030" t="s">
        <v>1060</v>
      </c>
      <c r="O1030">
        <v>1976</v>
      </c>
      <c r="P1030" t="str">
        <f t="shared" si="48"/>
        <v>Jul</v>
      </c>
      <c r="Q1030">
        <v>20</v>
      </c>
      <c r="R1030">
        <v>1</v>
      </c>
      <c r="S1030" s="18">
        <v>8334.59</v>
      </c>
      <c r="T1030" t="s">
        <v>12</v>
      </c>
      <c r="U1030" t="s">
        <v>11</v>
      </c>
      <c r="V1030" t="s">
        <v>168</v>
      </c>
      <c r="W1030" s="16">
        <f t="shared" si="49"/>
        <v>27961</v>
      </c>
      <c r="X1030">
        <f t="shared" si="50"/>
        <v>46</v>
      </c>
    </row>
    <row r="1031" spans="1:24" x14ac:dyDescent="0.3">
      <c r="A1031" t="s">
        <v>1062</v>
      </c>
      <c r="B1031">
        <v>1976</v>
      </c>
      <c r="C1031" t="s">
        <v>18</v>
      </c>
      <c r="D1031">
        <v>12</v>
      </c>
      <c r="E1031">
        <v>2</v>
      </c>
      <c r="F1031">
        <v>8347.16</v>
      </c>
      <c r="G1031" t="s">
        <v>11</v>
      </c>
      <c r="H1031" t="s">
        <v>16</v>
      </c>
      <c r="I1031" t="s">
        <v>13</v>
      </c>
      <c r="N1031" t="s">
        <v>1061</v>
      </c>
      <c r="O1031">
        <v>1976</v>
      </c>
      <c r="P1031" t="str">
        <f t="shared" si="48"/>
        <v>Jul</v>
      </c>
      <c r="Q1031">
        <v>7</v>
      </c>
      <c r="R1031">
        <v>1</v>
      </c>
      <c r="S1031" s="18">
        <v>8342.91</v>
      </c>
      <c r="T1031" t="s">
        <v>12</v>
      </c>
      <c r="U1031" t="s">
        <v>16</v>
      </c>
      <c r="V1031" t="s">
        <v>168</v>
      </c>
      <c r="W1031" s="16">
        <f t="shared" si="49"/>
        <v>27948</v>
      </c>
      <c r="X1031">
        <f t="shared" si="50"/>
        <v>46</v>
      </c>
    </row>
    <row r="1032" spans="1:24" x14ac:dyDescent="0.3">
      <c r="A1032" t="s">
        <v>1063</v>
      </c>
      <c r="B1032">
        <v>1963</v>
      </c>
      <c r="C1032" t="s">
        <v>20</v>
      </c>
      <c r="D1032">
        <v>21</v>
      </c>
      <c r="E1032">
        <v>0</v>
      </c>
      <c r="F1032">
        <v>8355.5400000000009</v>
      </c>
      <c r="G1032" t="s">
        <v>12</v>
      </c>
      <c r="H1032" t="s">
        <v>12</v>
      </c>
      <c r="I1032" t="s">
        <v>23</v>
      </c>
      <c r="N1032" t="s">
        <v>1062</v>
      </c>
      <c r="O1032">
        <v>1976</v>
      </c>
      <c r="P1032" t="str">
        <f t="shared" si="48"/>
        <v>Jun</v>
      </c>
      <c r="Q1032">
        <v>12</v>
      </c>
      <c r="R1032">
        <v>2</v>
      </c>
      <c r="S1032" s="18">
        <v>8347.16</v>
      </c>
      <c r="T1032" t="s">
        <v>11</v>
      </c>
      <c r="U1032" t="s">
        <v>16</v>
      </c>
      <c r="V1032" t="s">
        <v>13</v>
      </c>
      <c r="W1032" s="16">
        <f t="shared" si="49"/>
        <v>27923</v>
      </c>
      <c r="X1032">
        <f t="shared" si="50"/>
        <v>46</v>
      </c>
    </row>
    <row r="1033" spans="1:24" x14ac:dyDescent="0.3">
      <c r="A1033" t="s">
        <v>1064</v>
      </c>
      <c r="B1033">
        <v>1971</v>
      </c>
      <c r="C1033" t="s">
        <v>20</v>
      </c>
      <c r="D1033">
        <v>4</v>
      </c>
      <c r="E1033">
        <v>0</v>
      </c>
      <c r="F1033">
        <v>8396.6200000000008</v>
      </c>
      <c r="G1033" t="s">
        <v>11</v>
      </c>
      <c r="H1033" t="s">
        <v>12</v>
      </c>
      <c r="I1033" t="s">
        <v>13</v>
      </c>
      <c r="N1033" t="s">
        <v>1063</v>
      </c>
      <c r="O1033">
        <v>1963</v>
      </c>
      <c r="P1033" t="str">
        <f t="shared" si="48"/>
        <v>Sep</v>
      </c>
      <c r="Q1033">
        <v>21</v>
      </c>
      <c r="R1033">
        <v>0</v>
      </c>
      <c r="S1033" s="18">
        <v>8355.5400000000009</v>
      </c>
      <c r="T1033" t="s">
        <v>12</v>
      </c>
      <c r="U1033" t="s">
        <v>12</v>
      </c>
      <c r="V1033" t="s">
        <v>23</v>
      </c>
      <c r="W1033" s="16">
        <f t="shared" si="49"/>
        <v>23275</v>
      </c>
      <c r="X1033">
        <f t="shared" si="50"/>
        <v>59</v>
      </c>
    </row>
    <row r="1034" spans="1:24" x14ac:dyDescent="0.3">
      <c r="A1034" t="s">
        <v>1065</v>
      </c>
      <c r="B1034">
        <v>1971</v>
      </c>
      <c r="C1034" t="s">
        <v>20</v>
      </c>
      <c r="D1034">
        <v>18</v>
      </c>
      <c r="E1034">
        <v>0</v>
      </c>
      <c r="F1034">
        <v>8400.01</v>
      </c>
      <c r="G1034" t="s">
        <v>11</v>
      </c>
      <c r="H1034" t="s">
        <v>12</v>
      </c>
      <c r="I1034" t="s">
        <v>13</v>
      </c>
      <c r="N1034" t="s">
        <v>1064</v>
      </c>
      <c r="O1034">
        <v>1971</v>
      </c>
      <c r="P1034" t="str">
        <f t="shared" si="48"/>
        <v>Sep</v>
      </c>
      <c r="Q1034">
        <v>4</v>
      </c>
      <c r="R1034">
        <v>0</v>
      </c>
      <c r="S1034" s="18">
        <v>8396.6200000000008</v>
      </c>
      <c r="T1034" t="s">
        <v>11</v>
      </c>
      <c r="U1034" t="s">
        <v>12</v>
      </c>
      <c r="V1034" t="s">
        <v>13</v>
      </c>
      <c r="W1034" s="16">
        <f t="shared" si="49"/>
        <v>26180</v>
      </c>
      <c r="X1034">
        <f t="shared" si="50"/>
        <v>51</v>
      </c>
    </row>
    <row r="1035" spans="1:24" x14ac:dyDescent="0.3">
      <c r="A1035" t="s">
        <v>1066</v>
      </c>
      <c r="B1035">
        <v>1979</v>
      </c>
      <c r="C1035" t="s">
        <v>18</v>
      </c>
      <c r="D1035">
        <v>11</v>
      </c>
      <c r="E1035">
        <v>3</v>
      </c>
      <c r="F1035">
        <v>8410.0499999999993</v>
      </c>
      <c r="G1035" t="s">
        <v>11</v>
      </c>
      <c r="H1035" t="s">
        <v>11</v>
      </c>
      <c r="I1035" t="s">
        <v>23</v>
      </c>
      <c r="N1035" t="s">
        <v>1065</v>
      </c>
      <c r="O1035">
        <v>1971</v>
      </c>
      <c r="P1035" t="str">
        <f t="shared" si="48"/>
        <v>Sep</v>
      </c>
      <c r="Q1035">
        <v>18</v>
      </c>
      <c r="R1035">
        <v>0</v>
      </c>
      <c r="S1035" s="18">
        <v>8400.01</v>
      </c>
      <c r="T1035" t="s">
        <v>11</v>
      </c>
      <c r="U1035" t="s">
        <v>12</v>
      </c>
      <c r="V1035" t="s">
        <v>13</v>
      </c>
      <c r="W1035" s="16">
        <f t="shared" si="49"/>
        <v>26194</v>
      </c>
      <c r="X1035">
        <f t="shared" si="50"/>
        <v>51</v>
      </c>
    </row>
    <row r="1036" spans="1:24" x14ac:dyDescent="0.3">
      <c r="A1036" t="s">
        <v>1067</v>
      </c>
      <c r="B1036">
        <v>1977</v>
      </c>
      <c r="C1036" t="s">
        <v>20</v>
      </c>
      <c r="D1036">
        <v>4</v>
      </c>
      <c r="E1036">
        <v>2</v>
      </c>
      <c r="F1036">
        <v>8413.4599999999991</v>
      </c>
      <c r="G1036" t="s">
        <v>12</v>
      </c>
      <c r="H1036" t="s">
        <v>16</v>
      </c>
      <c r="I1036" t="s">
        <v>23</v>
      </c>
      <c r="N1036" t="s">
        <v>1066</v>
      </c>
      <c r="O1036">
        <v>1979</v>
      </c>
      <c r="P1036" t="str">
        <f t="shared" si="48"/>
        <v>Jun</v>
      </c>
      <c r="Q1036">
        <v>11</v>
      </c>
      <c r="R1036">
        <v>3</v>
      </c>
      <c r="S1036" s="18">
        <v>8410.0499999999993</v>
      </c>
      <c r="T1036" t="s">
        <v>11</v>
      </c>
      <c r="U1036" t="s">
        <v>11</v>
      </c>
      <c r="V1036" t="s">
        <v>23</v>
      </c>
      <c r="W1036" s="16">
        <f t="shared" si="49"/>
        <v>29017</v>
      </c>
      <c r="X1036">
        <f t="shared" si="50"/>
        <v>43</v>
      </c>
    </row>
    <row r="1037" spans="1:24" x14ac:dyDescent="0.3">
      <c r="A1037" t="s">
        <v>1068</v>
      </c>
      <c r="B1037">
        <v>1975</v>
      </c>
      <c r="C1037" t="s">
        <v>20</v>
      </c>
      <c r="D1037">
        <v>28</v>
      </c>
      <c r="E1037">
        <v>1</v>
      </c>
      <c r="F1037">
        <v>8428.07</v>
      </c>
      <c r="G1037" t="s">
        <v>12</v>
      </c>
      <c r="H1037" t="s">
        <v>11</v>
      </c>
      <c r="I1037" t="s">
        <v>23</v>
      </c>
      <c r="N1037" t="s">
        <v>1067</v>
      </c>
      <c r="O1037">
        <v>1977</v>
      </c>
      <c r="P1037" t="str">
        <f t="shared" si="48"/>
        <v>Sep</v>
      </c>
      <c r="Q1037">
        <v>4</v>
      </c>
      <c r="R1037">
        <v>2</v>
      </c>
      <c r="S1037" s="18">
        <v>8413.4599999999991</v>
      </c>
      <c r="T1037" t="s">
        <v>12</v>
      </c>
      <c r="U1037" t="s">
        <v>16</v>
      </c>
      <c r="V1037" t="s">
        <v>23</v>
      </c>
      <c r="W1037" s="16">
        <f t="shared" si="49"/>
        <v>28372</v>
      </c>
      <c r="X1037">
        <f t="shared" si="50"/>
        <v>45</v>
      </c>
    </row>
    <row r="1038" spans="1:24" x14ac:dyDescent="0.3">
      <c r="A1038" t="s">
        <v>1069</v>
      </c>
      <c r="B1038">
        <v>1963</v>
      </c>
      <c r="C1038" t="s">
        <v>20</v>
      </c>
      <c r="D1038">
        <v>24</v>
      </c>
      <c r="E1038">
        <v>0</v>
      </c>
      <c r="F1038">
        <v>8440.0499999999993</v>
      </c>
      <c r="G1038" t="s">
        <v>12</v>
      </c>
      <c r="H1038" t="s">
        <v>11</v>
      </c>
      <c r="I1038" t="s">
        <v>13</v>
      </c>
      <c r="N1038" t="s">
        <v>1068</v>
      </c>
      <c r="O1038">
        <v>1975</v>
      </c>
      <c r="P1038" t="str">
        <f t="shared" si="48"/>
        <v>Sep</v>
      </c>
      <c r="Q1038">
        <v>28</v>
      </c>
      <c r="R1038">
        <v>1</v>
      </c>
      <c r="S1038" s="18">
        <v>8428.07</v>
      </c>
      <c r="T1038" t="s">
        <v>12</v>
      </c>
      <c r="U1038" t="s">
        <v>11</v>
      </c>
      <c r="V1038" t="s">
        <v>23</v>
      </c>
      <c r="W1038" s="16">
        <f t="shared" si="49"/>
        <v>27665</v>
      </c>
      <c r="X1038">
        <f t="shared" si="50"/>
        <v>47</v>
      </c>
    </row>
    <row r="1039" spans="1:24" x14ac:dyDescent="0.3">
      <c r="A1039" t="s">
        <v>1070</v>
      </c>
      <c r="B1039">
        <v>1972</v>
      </c>
      <c r="C1039" t="s">
        <v>20</v>
      </c>
      <c r="D1039">
        <v>9</v>
      </c>
      <c r="E1039">
        <v>0</v>
      </c>
      <c r="F1039">
        <v>8442.67</v>
      </c>
      <c r="G1039" t="s">
        <v>11</v>
      </c>
      <c r="H1039" t="s">
        <v>12</v>
      </c>
      <c r="I1039" t="s">
        <v>13</v>
      </c>
      <c r="N1039" t="s">
        <v>1069</v>
      </c>
      <c r="O1039">
        <v>1963</v>
      </c>
      <c r="P1039" t="str">
        <f t="shared" si="48"/>
        <v>Sep</v>
      </c>
      <c r="Q1039">
        <v>24</v>
      </c>
      <c r="R1039">
        <v>0</v>
      </c>
      <c r="S1039" s="18">
        <v>8440.0499999999993</v>
      </c>
      <c r="T1039" t="s">
        <v>12</v>
      </c>
      <c r="U1039" t="s">
        <v>11</v>
      </c>
      <c r="V1039" t="s">
        <v>13</v>
      </c>
      <c r="W1039" s="16">
        <f t="shared" si="49"/>
        <v>23278</v>
      </c>
      <c r="X1039">
        <f t="shared" si="50"/>
        <v>59</v>
      </c>
    </row>
    <row r="1040" spans="1:24" x14ac:dyDescent="0.3">
      <c r="A1040" t="s">
        <v>1071</v>
      </c>
      <c r="B1040">
        <v>1972</v>
      </c>
      <c r="C1040" t="s">
        <v>20</v>
      </c>
      <c r="D1040">
        <v>4</v>
      </c>
      <c r="E1040">
        <v>0</v>
      </c>
      <c r="F1040">
        <v>8444.4699999999993</v>
      </c>
      <c r="G1040" t="s">
        <v>12</v>
      </c>
      <c r="H1040" t="s">
        <v>16</v>
      </c>
      <c r="I1040" t="s">
        <v>42</v>
      </c>
      <c r="N1040" t="s">
        <v>1070</v>
      </c>
      <c r="O1040">
        <v>1972</v>
      </c>
      <c r="P1040" t="str">
        <f t="shared" si="48"/>
        <v>Sep</v>
      </c>
      <c r="Q1040">
        <v>9</v>
      </c>
      <c r="R1040">
        <v>0</v>
      </c>
      <c r="S1040" s="18">
        <v>8442.67</v>
      </c>
      <c r="T1040" t="s">
        <v>11</v>
      </c>
      <c r="U1040" t="s">
        <v>12</v>
      </c>
      <c r="V1040" t="s">
        <v>13</v>
      </c>
      <c r="W1040" s="16">
        <f t="shared" si="49"/>
        <v>26551</v>
      </c>
      <c r="X1040">
        <f t="shared" si="50"/>
        <v>50</v>
      </c>
    </row>
    <row r="1041" spans="1:24" x14ac:dyDescent="0.3">
      <c r="A1041" t="s">
        <v>1072</v>
      </c>
      <c r="B1041">
        <v>1966</v>
      </c>
      <c r="C1041" t="s">
        <v>18</v>
      </c>
      <c r="D1041">
        <v>12</v>
      </c>
      <c r="E1041">
        <v>0</v>
      </c>
      <c r="F1041">
        <v>8448.66</v>
      </c>
      <c r="G1041" t="s">
        <v>12</v>
      </c>
      <c r="H1041" t="s">
        <v>16</v>
      </c>
      <c r="I1041" t="s">
        <v>13</v>
      </c>
      <c r="N1041" t="s">
        <v>1071</v>
      </c>
      <c r="O1041">
        <v>1972</v>
      </c>
      <c r="P1041" t="str">
        <f t="shared" si="48"/>
        <v>Sep</v>
      </c>
      <c r="Q1041">
        <v>4</v>
      </c>
      <c r="R1041">
        <v>0</v>
      </c>
      <c r="S1041" s="18">
        <v>8444.4699999999993</v>
      </c>
      <c r="T1041" t="s">
        <v>12</v>
      </c>
      <c r="U1041" t="s">
        <v>16</v>
      </c>
      <c r="V1041" t="s">
        <v>42</v>
      </c>
      <c r="W1041" s="16">
        <f t="shared" si="49"/>
        <v>26546</v>
      </c>
      <c r="X1041">
        <f t="shared" si="50"/>
        <v>50</v>
      </c>
    </row>
    <row r="1042" spans="1:24" x14ac:dyDescent="0.3">
      <c r="A1042" t="s">
        <v>1073</v>
      </c>
      <c r="B1042">
        <v>1984</v>
      </c>
      <c r="C1042" t="s">
        <v>18</v>
      </c>
      <c r="D1042">
        <v>19</v>
      </c>
      <c r="E1042">
        <v>3</v>
      </c>
      <c r="F1042">
        <v>8450.82</v>
      </c>
      <c r="G1042" t="s">
        <v>11</v>
      </c>
      <c r="H1042" t="s">
        <v>11</v>
      </c>
      <c r="I1042" t="s">
        <v>200</v>
      </c>
      <c r="N1042" t="s">
        <v>1072</v>
      </c>
      <c r="O1042">
        <v>1966</v>
      </c>
      <c r="P1042" t="str">
        <f t="shared" si="48"/>
        <v>Jun</v>
      </c>
      <c r="Q1042">
        <v>12</v>
      </c>
      <c r="R1042">
        <v>0</v>
      </c>
      <c r="S1042" s="18">
        <v>8448.66</v>
      </c>
      <c r="T1042" t="s">
        <v>12</v>
      </c>
      <c r="U1042" t="s">
        <v>16</v>
      </c>
      <c r="V1042" t="s">
        <v>13</v>
      </c>
      <c r="W1042" s="16">
        <f t="shared" si="49"/>
        <v>24270</v>
      </c>
      <c r="X1042">
        <f t="shared" si="50"/>
        <v>56</v>
      </c>
    </row>
    <row r="1043" spans="1:24" x14ac:dyDescent="0.3">
      <c r="A1043" t="s">
        <v>1074</v>
      </c>
      <c r="B1043">
        <v>1972</v>
      </c>
      <c r="C1043" t="s">
        <v>30</v>
      </c>
      <c r="D1043">
        <v>26</v>
      </c>
      <c r="E1043">
        <v>0</v>
      </c>
      <c r="F1043">
        <v>8457.82</v>
      </c>
      <c r="G1043" t="s">
        <v>11</v>
      </c>
      <c r="H1043" t="s">
        <v>12</v>
      </c>
      <c r="I1043" t="s">
        <v>42</v>
      </c>
      <c r="N1043" t="s">
        <v>1073</v>
      </c>
      <c r="O1043">
        <v>1984</v>
      </c>
      <c r="P1043" t="str">
        <f t="shared" si="48"/>
        <v>Jun</v>
      </c>
      <c r="Q1043">
        <v>19</v>
      </c>
      <c r="R1043">
        <v>3</v>
      </c>
      <c r="S1043" s="18">
        <v>8450.82</v>
      </c>
      <c r="T1043" t="s">
        <v>11</v>
      </c>
      <c r="U1043" t="s">
        <v>11</v>
      </c>
      <c r="V1043" t="s">
        <v>200</v>
      </c>
      <c r="W1043" s="16">
        <f t="shared" si="49"/>
        <v>30852</v>
      </c>
      <c r="X1043">
        <f t="shared" si="50"/>
        <v>38</v>
      </c>
    </row>
    <row r="1044" spans="1:24" x14ac:dyDescent="0.3">
      <c r="A1044" t="s">
        <v>1075</v>
      </c>
      <c r="B1044">
        <v>1992</v>
      </c>
      <c r="C1044" t="s">
        <v>20</v>
      </c>
      <c r="D1044">
        <v>9</v>
      </c>
      <c r="E1044">
        <v>0</v>
      </c>
      <c r="F1044">
        <v>8466.35</v>
      </c>
      <c r="G1044" t="s">
        <v>11</v>
      </c>
      <c r="H1044" t="s">
        <v>11</v>
      </c>
      <c r="I1044" t="s">
        <v>23</v>
      </c>
      <c r="N1044" t="s">
        <v>1074</v>
      </c>
      <c r="O1044">
        <v>1972</v>
      </c>
      <c r="P1044" t="str">
        <f t="shared" si="48"/>
        <v>Dec</v>
      </c>
      <c r="Q1044">
        <v>26</v>
      </c>
      <c r="R1044">
        <v>0</v>
      </c>
      <c r="S1044" s="18">
        <v>8457.82</v>
      </c>
      <c r="T1044" t="s">
        <v>11</v>
      </c>
      <c r="U1044" t="s">
        <v>12</v>
      </c>
      <c r="V1044" t="s">
        <v>42</v>
      </c>
      <c r="W1044" s="16">
        <f t="shared" si="49"/>
        <v>26659</v>
      </c>
      <c r="X1044">
        <f t="shared" si="50"/>
        <v>50</v>
      </c>
    </row>
    <row r="1045" spans="1:24" x14ac:dyDescent="0.3">
      <c r="A1045" t="s">
        <v>1076</v>
      </c>
      <c r="B1045">
        <v>1993</v>
      </c>
      <c r="C1045" t="s">
        <v>15</v>
      </c>
      <c r="D1045">
        <v>10</v>
      </c>
      <c r="E1045">
        <v>0</v>
      </c>
      <c r="F1045">
        <v>8471.65</v>
      </c>
      <c r="G1045" t="s">
        <v>11</v>
      </c>
      <c r="H1045" t="s">
        <v>16</v>
      </c>
      <c r="I1045" t="s">
        <v>23</v>
      </c>
      <c r="N1045" t="s">
        <v>1075</v>
      </c>
      <c r="O1045">
        <v>1992</v>
      </c>
      <c r="P1045" t="str">
        <f t="shared" si="48"/>
        <v>Sep</v>
      </c>
      <c r="Q1045">
        <v>9</v>
      </c>
      <c r="R1045">
        <v>0</v>
      </c>
      <c r="S1045" s="18">
        <v>8466.35</v>
      </c>
      <c r="T1045" t="s">
        <v>11</v>
      </c>
      <c r="U1045" t="s">
        <v>11</v>
      </c>
      <c r="V1045" t="s">
        <v>23</v>
      </c>
      <c r="W1045" s="16">
        <f t="shared" si="49"/>
        <v>33856</v>
      </c>
      <c r="X1045">
        <f t="shared" si="50"/>
        <v>30</v>
      </c>
    </row>
    <row r="1046" spans="1:24" x14ac:dyDescent="0.3">
      <c r="A1046" t="s">
        <v>1077</v>
      </c>
      <c r="B1046">
        <v>1977</v>
      </c>
      <c r="C1046" t="s">
        <v>30</v>
      </c>
      <c r="D1046">
        <v>26</v>
      </c>
      <c r="E1046">
        <v>2</v>
      </c>
      <c r="F1046">
        <v>8515.76</v>
      </c>
      <c r="G1046" t="s">
        <v>11</v>
      </c>
      <c r="H1046" t="s">
        <v>11</v>
      </c>
      <c r="I1046" t="s">
        <v>13</v>
      </c>
      <c r="N1046" t="s">
        <v>1076</v>
      </c>
      <c r="O1046">
        <v>1993</v>
      </c>
      <c r="P1046" t="str">
        <f t="shared" si="48"/>
        <v>Nov</v>
      </c>
      <c r="Q1046">
        <v>10</v>
      </c>
      <c r="R1046">
        <v>0</v>
      </c>
      <c r="S1046" s="18">
        <v>8471.65</v>
      </c>
      <c r="T1046" t="s">
        <v>11</v>
      </c>
      <c r="U1046" t="s">
        <v>16</v>
      </c>
      <c r="V1046" t="s">
        <v>23</v>
      </c>
      <c r="W1046" s="16">
        <f t="shared" si="49"/>
        <v>34283</v>
      </c>
      <c r="X1046">
        <f t="shared" si="50"/>
        <v>29</v>
      </c>
    </row>
    <row r="1047" spans="1:24" x14ac:dyDescent="0.3">
      <c r="A1047" t="s">
        <v>1078</v>
      </c>
      <c r="B1047">
        <v>1977</v>
      </c>
      <c r="C1047" t="s">
        <v>18</v>
      </c>
      <c r="D1047">
        <v>21</v>
      </c>
      <c r="E1047">
        <v>2</v>
      </c>
      <c r="F1047">
        <v>8516.83</v>
      </c>
      <c r="G1047" t="s">
        <v>11</v>
      </c>
      <c r="H1047" t="s">
        <v>16</v>
      </c>
      <c r="I1047" t="s">
        <v>13</v>
      </c>
      <c r="N1047" t="s">
        <v>1077</v>
      </c>
      <c r="O1047">
        <v>1977</v>
      </c>
      <c r="P1047" t="str">
        <f t="shared" si="48"/>
        <v>Dec</v>
      </c>
      <c r="Q1047">
        <v>26</v>
      </c>
      <c r="R1047">
        <v>2</v>
      </c>
      <c r="S1047" s="18">
        <v>8515.76</v>
      </c>
      <c r="T1047" t="s">
        <v>11</v>
      </c>
      <c r="U1047" t="s">
        <v>11</v>
      </c>
      <c r="V1047" t="s">
        <v>13</v>
      </c>
      <c r="W1047" s="16">
        <f t="shared" si="49"/>
        <v>28485</v>
      </c>
      <c r="X1047">
        <f t="shared" si="50"/>
        <v>45</v>
      </c>
    </row>
    <row r="1048" spans="1:24" x14ac:dyDescent="0.3">
      <c r="A1048" t="s">
        <v>1079</v>
      </c>
      <c r="B1048">
        <v>1977</v>
      </c>
      <c r="C1048" t="s">
        <v>30</v>
      </c>
      <c r="D1048">
        <v>29</v>
      </c>
      <c r="E1048">
        <v>2</v>
      </c>
      <c r="F1048">
        <v>8520.0300000000007</v>
      </c>
      <c r="G1048" t="s">
        <v>11</v>
      </c>
      <c r="H1048" t="s">
        <v>12</v>
      </c>
      <c r="I1048" t="s">
        <v>42</v>
      </c>
      <c r="N1048" t="s">
        <v>1078</v>
      </c>
      <c r="O1048">
        <v>1977</v>
      </c>
      <c r="P1048" t="str">
        <f t="shared" si="48"/>
        <v>Jun</v>
      </c>
      <c r="Q1048">
        <v>21</v>
      </c>
      <c r="R1048">
        <v>2</v>
      </c>
      <c r="S1048" s="18">
        <v>8516.83</v>
      </c>
      <c r="T1048" t="s">
        <v>11</v>
      </c>
      <c r="U1048" t="s">
        <v>16</v>
      </c>
      <c r="V1048" t="s">
        <v>13</v>
      </c>
      <c r="W1048" s="16">
        <f t="shared" si="49"/>
        <v>28297</v>
      </c>
      <c r="X1048">
        <f t="shared" si="50"/>
        <v>45</v>
      </c>
    </row>
    <row r="1049" spans="1:24" x14ac:dyDescent="0.3">
      <c r="A1049" t="s">
        <v>1080</v>
      </c>
      <c r="B1049">
        <v>1979</v>
      </c>
      <c r="C1049" t="s">
        <v>35</v>
      </c>
      <c r="D1049">
        <v>13</v>
      </c>
      <c r="E1049">
        <v>3</v>
      </c>
      <c r="F1049">
        <v>8522</v>
      </c>
      <c r="G1049" t="s">
        <v>11</v>
      </c>
      <c r="H1049" t="s">
        <v>11</v>
      </c>
      <c r="I1049" t="s">
        <v>42</v>
      </c>
      <c r="N1049" t="s">
        <v>1079</v>
      </c>
      <c r="O1049">
        <v>1977</v>
      </c>
      <c r="P1049" t="str">
        <f t="shared" si="48"/>
        <v>Dec</v>
      </c>
      <c r="Q1049">
        <v>29</v>
      </c>
      <c r="R1049">
        <v>2</v>
      </c>
      <c r="S1049" s="18">
        <v>8520.0300000000007</v>
      </c>
      <c r="T1049" t="s">
        <v>11</v>
      </c>
      <c r="U1049" t="s">
        <v>12</v>
      </c>
      <c r="V1049" t="s">
        <v>42</v>
      </c>
      <c r="W1049" s="16">
        <f t="shared" si="49"/>
        <v>28488</v>
      </c>
      <c r="X1049">
        <f t="shared" si="50"/>
        <v>45</v>
      </c>
    </row>
    <row r="1050" spans="1:24" x14ac:dyDescent="0.3">
      <c r="A1050" t="s">
        <v>1081</v>
      </c>
      <c r="B1050">
        <v>1977</v>
      </c>
      <c r="C1050" t="s">
        <v>10</v>
      </c>
      <c r="D1050">
        <v>26</v>
      </c>
      <c r="E1050">
        <v>2</v>
      </c>
      <c r="F1050">
        <v>8527.5300000000007</v>
      </c>
      <c r="G1050" t="s">
        <v>11</v>
      </c>
      <c r="H1050" t="s">
        <v>11</v>
      </c>
      <c r="I1050" t="s">
        <v>13</v>
      </c>
      <c r="N1050" t="s">
        <v>1080</v>
      </c>
      <c r="O1050">
        <v>1979</v>
      </c>
      <c r="P1050" t="str">
        <f t="shared" si="48"/>
        <v>Aug</v>
      </c>
      <c r="Q1050">
        <v>13</v>
      </c>
      <c r="R1050">
        <v>3</v>
      </c>
      <c r="S1050" s="18">
        <v>8522</v>
      </c>
      <c r="T1050" t="s">
        <v>11</v>
      </c>
      <c r="U1050" t="s">
        <v>11</v>
      </c>
      <c r="V1050" t="s">
        <v>42</v>
      </c>
      <c r="W1050" s="16">
        <f t="shared" si="49"/>
        <v>29080</v>
      </c>
      <c r="X1050">
        <f t="shared" si="50"/>
        <v>43</v>
      </c>
    </row>
    <row r="1051" spans="1:24" x14ac:dyDescent="0.3">
      <c r="A1051" t="s">
        <v>1082</v>
      </c>
      <c r="B1051" t="s">
        <v>31</v>
      </c>
      <c r="C1051" t="s">
        <v>10</v>
      </c>
      <c r="D1051">
        <v>24</v>
      </c>
      <c r="E1051">
        <v>0</v>
      </c>
      <c r="F1051">
        <v>8534.67</v>
      </c>
      <c r="G1051" t="s">
        <v>11</v>
      </c>
      <c r="H1051" t="s">
        <v>12</v>
      </c>
      <c r="I1051" t="s">
        <v>247</v>
      </c>
      <c r="N1051" t="s">
        <v>1081</v>
      </c>
      <c r="O1051">
        <v>1977</v>
      </c>
      <c r="P1051" t="str">
        <f t="shared" si="48"/>
        <v>Jul</v>
      </c>
      <c r="Q1051">
        <v>26</v>
      </c>
      <c r="R1051">
        <v>2</v>
      </c>
      <c r="S1051" s="18">
        <v>8527.5300000000007</v>
      </c>
      <c r="T1051" t="s">
        <v>11</v>
      </c>
      <c r="U1051" t="s">
        <v>11</v>
      </c>
      <c r="V1051" t="s">
        <v>13</v>
      </c>
      <c r="W1051" s="16">
        <f t="shared" si="49"/>
        <v>28332</v>
      </c>
      <c r="X1051">
        <f t="shared" si="50"/>
        <v>45</v>
      </c>
    </row>
    <row r="1052" spans="1:24" x14ac:dyDescent="0.3">
      <c r="A1052" t="s">
        <v>1083</v>
      </c>
      <c r="B1052">
        <v>1981</v>
      </c>
      <c r="C1052" t="s">
        <v>30</v>
      </c>
      <c r="D1052">
        <v>27</v>
      </c>
      <c r="E1052">
        <v>3</v>
      </c>
      <c r="F1052">
        <v>8538.2900000000009</v>
      </c>
      <c r="G1052" t="s">
        <v>11</v>
      </c>
      <c r="H1052" t="s">
        <v>12</v>
      </c>
      <c r="I1052" t="s">
        <v>247</v>
      </c>
      <c r="N1052" t="s">
        <v>1082</v>
      </c>
      <c r="O1052">
        <v>1985</v>
      </c>
      <c r="P1052" t="str">
        <f t="shared" si="48"/>
        <v>Jul</v>
      </c>
      <c r="Q1052">
        <v>24</v>
      </c>
      <c r="R1052">
        <v>0</v>
      </c>
      <c r="S1052" s="18">
        <v>8534.67</v>
      </c>
      <c r="T1052" t="s">
        <v>11</v>
      </c>
      <c r="U1052" t="s">
        <v>12</v>
      </c>
      <c r="V1052" t="s">
        <v>247</v>
      </c>
      <c r="W1052" s="16">
        <f t="shared" si="49"/>
        <v>31252</v>
      </c>
      <c r="X1052">
        <f t="shared" si="50"/>
        <v>37</v>
      </c>
    </row>
    <row r="1053" spans="1:24" x14ac:dyDescent="0.3">
      <c r="A1053" t="s">
        <v>1084</v>
      </c>
      <c r="B1053">
        <v>1975</v>
      </c>
      <c r="C1053" t="s">
        <v>15</v>
      </c>
      <c r="D1053">
        <v>6</v>
      </c>
      <c r="E1053">
        <v>1</v>
      </c>
      <c r="F1053">
        <v>8539.67</v>
      </c>
      <c r="G1053" t="s">
        <v>11</v>
      </c>
      <c r="H1053" t="s">
        <v>12</v>
      </c>
      <c r="I1053" t="s">
        <v>42</v>
      </c>
      <c r="N1053" t="s">
        <v>1083</v>
      </c>
      <c r="O1053">
        <v>1981</v>
      </c>
      <c r="P1053" t="str">
        <f t="shared" si="48"/>
        <v>Dec</v>
      </c>
      <c r="Q1053">
        <v>27</v>
      </c>
      <c r="R1053">
        <v>3</v>
      </c>
      <c r="S1053" s="18">
        <v>8538.2900000000009</v>
      </c>
      <c r="T1053" t="s">
        <v>11</v>
      </c>
      <c r="U1053" t="s">
        <v>12</v>
      </c>
      <c r="V1053" t="s">
        <v>247</v>
      </c>
      <c r="W1053" s="16">
        <f t="shared" si="49"/>
        <v>29947</v>
      </c>
      <c r="X1053">
        <f t="shared" si="50"/>
        <v>41</v>
      </c>
    </row>
    <row r="1054" spans="1:24" x14ac:dyDescent="0.3">
      <c r="A1054" t="s">
        <v>1085</v>
      </c>
      <c r="B1054" t="s">
        <v>31</v>
      </c>
      <c r="C1054" t="s">
        <v>30</v>
      </c>
      <c r="D1054">
        <v>12</v>
      </c>
      <c r="E1054">
        <v>1</v>
      </c>
      <c r="F1054">
        <v>8547.69</v>
      </c>
      <c r="G1054" t="s">
        <v>11</v>
      </c>
      <c r="H1054" t="s">
        <v>16</v>
      </c>
      <c r="I1054" t="s">
        <v>13</v>
      </c>
      <c r="N1054" t="s">
        <v>1084</v>
      </c>
      <c r="O1054">
        <v>1975</v>
      </c>
      <c r="P1054" t="str">
        <f t="shared" si="48"/>
        <v>Nov</v>
      </c>
      <c r="Q1054">
        <v>6</v>
      </c>
      <c r="R1054">
        <v>1</v>
      </c>
      <c r="S1054" s="18">
        <v>8539.67</v>
      </c>
      <c r="T1054" t="s">
        <v>11</v>
      </c>
      <c r="U1054" t="s">
        <v>12</v>
      </c>
      <c r="V1054" t="s">
        <v>42</v>
      </c>
      <c r="W1054" s="16">
        <f t="shared" si="49"/>
        <v>27704</v>
      </c>
      <c r="X1054">
        <f t="shared" si="50"/>
        <v>47</v>
      </c>
    </row>
    <row r="1055" spans="1:24" x14ac:dyDescent="0.3">
      <c r="A1055" t="s">
        <v>1086</v>
      </c>
      <c r="B1055">
        <v>1975</v>
      </c>
      <c r="C1055" t="s">
        <v>35</v>
      </c>
      <c r="D1055">
        <v>6</v>
      </c>
      <c r="E1055">
        <v>1</v>
      </c>
      <c r="F1055">
        <v>8551.35</v>
      </c>
      <c r="G1055" t="s">
        <v>11</v>
      </c>
      <c r="H1055" t="s">
        <v>11</v>
      </c>
      <c r="I1055" t="s">
        <v>42</v>
      </c>
      <c r="N1055" t="s">
        <v>1085</v>
      </c>
      <c r="O1055">
        <v>1985</v>
      </c>
      <c r="P1055" t="str">
        <f t="shared" si="48"/>
        <v>Dec</v>
      </c>
      <c r="Q1055">
        <v>12</v>
      </c>
      <c r="R1055">
        <v>1</v>
      </c>
      <c r="S1055" s="18">
        <v>8547.69</v>
      </c>
      <c r="T1055" t="s">
        <v>11</v>
      </c>
      <c r="U1055" t="s">
        <v>16</v>
      </c>
      <c r="V1055" t="s">
        <v>13</v>
      </c>
      <c r="W1055" s="16">
        <f t="shared" si="49"/>
        <v>31393</v>
      </c>
      <c r="X1055">
        <f t="shared" si="50"/>
        <v>37</v>
      </c>
    </row>
    <row r="1056" spans="1:24" x14ac:dyDescent="0.3">
      <c r="A1056" t="s">
        <v>1087</v>
      </c>
      <c r="B1056">
        <v>1975</v>
      </c>
      <c r="C1056" t="s">
        <v>35</v>
      </c>
      <c r="D1056">
        <v>21</v>
      </c>
      <c r="E1056">
        <v>1</v>
      </c>
      <c r="F1056">
        <v>8556.91</v>
      </c>
      <c r="G1056" t="s">
        <v>11</v>
      </c>
      <c r="H1056" t="s">
        <v>16</v>
      </c>
      <c r="I1056" t="s">
        <v>42</v>
      </c>
      <c r="N1056" t="s">
        <v>1086</v>
      </c>
      <c r="O1056">
        <v>1975</v>
      </c>
      <c r="P1056" t="str">
        <f t="shared" si="48"/>
        <v>Aug</v>
      </c>
      <c r="Q1056">
        <v>6</v>
      </c>
      <c r="R1056">
        <v>1</v>
      </c>
      <c r="S1056" s="18">
        <v>8551.35</v>
      </c>
      <c r="T1056" t="s">
        <v>11</v>
      </c>
      <c r="U1056" t="s">
        <v>11</v>
      </c>
      <c r="V1056" t="s">
        <v>42</v>
      </c>
      <c r="W1056" s="16">
        <f t="shared" si="49"/>
        <v>27612</v>
      </c>
      <c r="X1056">
        <f t="shared" si="50"/>
        <v>47</v>
      </c>
    </row>
    <row r="1057" spans="1:24" x14ac:dyDescent="0.3">
      <c r="A1057" t="s">
        <v>1088</v>
      </c>
      <c r="B1057">
        <v>1988</v>
      </c>
      <c r="C1057" t="s">
        <v>20</v>
      </c>
      <c r="D1057">
        <v>21</v>
      </c>
      <c r="E1057">
        <v>3</v>
      </c>
      <c r="F1057">
        <v>8567.25</v>
      </c>
      <c r="G1057" t="s">
        <v>11</v>
      </c>
      <c r="H1057" t="s">
        <v>16</v>
      </c>
      <c r="I1057" t="s">
        <v>23</v>
      </c>
      <c r="N1057" t="s">
        <v>1087</v>
      </c>
      <c r="O1057">
        <v>1975</v>
      </c>
      <c r="P1057" t="str">
        <f t="shared" si="48"/>
        <v>Aug</v>
      </c>
      <c r="Q1057">
        <v>21</v>
      </c>
      <c r="R1057">
        <v>1</v>
      </c>
      <c r="S1057" s="18">
        <v>8556.91</v>
      </c>
      <c r="T1057" t="s">
        <v>11</v>
      </c>
      <c r="U1057" t="s">
        <v>16</v>
      </c>
      <c r="V1057" t="s">
        <v>42</v>
      </c>
      <c r="W1057" s="16">
        <f t="shared" si="49"/>
        <v>27627</v>
      </c>
      <c r="X1057">
        <f t="shared" si="50"/>
        <v>47</v>
      </c>
    </row>
    <row r="1058" spans="1:24" x14ac:dyDescent="0.3">
      <c r="A1058" t="s">
        <v>1089</v>
      </c>
      <c r="B1058">
        <v>1975</v>
      </c>
      <c r="C1058" t="s">
        <v>20</v>
      </c>
      <c r="D1058">
        <v>26</v>
      </c>
      <c r="E1058">
        <v>1</v>
      </c>
      <c r="F1058">
        <v>8569.86</v>
      </c>
      <c r="G1058" t="s">
        <v>11</v>
      </c>
      <c r="H1058" t="s">
        <v>12</v>
      </c>
      <c r="I1058" t="s">
        <v>13</v>
      </c>
      <c r="N1058" t="s">
        <v>1088</v>
      </c>
      <c r="O1058">
        <v>1988</v>
      </c>
      <c r="P1058" t="str">
        <f t="shared" si="48"/>
        <v>Sep</v>
      </c>
      <c r="Q1058">
        <v>21</v>
      </c>
      <c r="R1058">
        <v>3</v>
      </c>
      <c r="S1058" s="18">
        <v>8567.25</v>
      </c>
      <c r="T1058" t="s">
        <v>11</v>
      </c>
      <c r="U1058" t="s">
        <v>16</v>
      </c>
      <c r="V1058" t="s">
        <v>23</v>
      </c>
      <c r="W1058" s="16">
        <f t="shared" si="49"/>
        <v>32407</v>
      </c>
      <c r="X1058">
        <f t="shared" si="50"/>
        <v>34</v>
      </c>
    </row>
    <row r="1059" spans="1:24" x14ac:dyDescent="0.3">
      <c r="A1059" t="s">
        <v>1090</v>
      </c>
      <c r="B1059">
        <v>1982</v>
      </c>
      <c r="C1059" t="s">
        <v>30</v>
      </c>
      <c r="D1059">
        <v>6</v>
      </c>
      <c r="E1059">
        <v>3</v>
      </c>
      <c r="F1059">
        <v>8572.0400000000009</v>
      </c>
      <c r="G1059" t="s">
        <v>11</v>
      </c>
      <c r="H1059" t="s">
        <v>11</v>
      </c>
      <c r="I1059" t="s">
        <v>300</v>
      </c>
      <c r="N1059" t="s">
        <v>1089</v>
      </c>
      <c r="O1059">
        <v>1975</v>
      </c>
      <c r="P1059" t="str">
        <f t="shared" si="48"/>
        <v>Sep</v>
      </c>
      <c r="Q1059">
        <v>26</v>
      </c>
      <c r="R1059">
        <v>1</v>
      </c>
      <c r="S1059" s="18">
        <v>8569.86</v>
      </c>
      <c r="T1059" t="s">
        <v>11</v>
      </c>
      <c r="U1059" t="s">
        <v>12</v>
      </c>
      <c r="V1059" t="s">
        <v>13</v>
      </c>
      <c r="W1059" s="16">
        <f t="shared" si="49"/>
        <v>27663</v>
      </c>
      <c r="X1059">
        <f t="shared" si="50"/>
        <v>47</v>
      </c>
    </row>
    <row r="1060" spans="1:24" x14ac:dyDescent="0.3">
      <c r="A1060" t="s">
        <v>1091</v>
      </c>
      <c r="B1060">
        <v>1987</v>
      </c>
      <c r="C1060" t="s">
        <v>15</v>
      </c>
      <c r="D1060">
        <v>11</v>
      </c>
      <c r="E1060">
        <v>3</v>
      </c>
      <c r="F1060">
        <v>8573.2999999999993</v>
      </c>
      <c r="G1060" t="s">
        <v>11</v>
      </c>
      <c r="H1060" t="s">
        <v>11</v>
      </c>
      <c r="I1060" t="s">
        <v>300</v>
      </c>
      <c r="N1060" t="s">
        <v>1090</v>
      </c>
      <c r="O1060">
        <v>1982</v>
      </c>
      <c r="P1060" t="str">
        <f t="shared" si="48"/>
        <v>Dec</v>
      </c>
      <c r="Q1060">
        <v>6</v>
      </c>
      <c r="R1060">
        <v>3</v>
      </c>
      <c r="S1060" s="18">
        <v>8572.0400000000009</v>
      </c>
      <c r="T1060" t="s">
        <v>11</v>
      </c>
      <c r="U1060" t="s">
        <v>11</v>
      </c>
      <c r="V1060" t="s">
        <v>300</v>
      </c>
      <c r="W1060" s="16">
        <f t="shared" si="49"/>
        <v>30291</v>
      </c>
      <c r="X1060">
        <f t="shared" si="50"/>
        <v>40</v>
      </c>
    </row>
    <row r="1061" spans="1:24" x14ac:dyDescent="0.3">
      <c r="A1061" t="s">
        <v>1092</v>
      </c>
      <c r="B1061">
        <v>1983</v>
      </c>
      <c r="C1061" t="s">
        <v>30</v>
      </c>
      <c r="D1061">
        <v>30</v>
      </c>
      <c r="E1061">
        <v>5</v>
      </c>
      <c r="F1061">
        <v>8582.2999999999993</v>
      </c>
      <c r="G1061" t="s">
        <v>11</v>
      </c>
      <c r="H1061" t="s">
        <v>16</v>
      </c>
      <c r="I1061" t="s">
        <v>13</v>
      </c>
      <c r="N1061" t="s">
        <v>1091</v>
      </c>
      <c r="O1061">
        <v>1987</v>
      </c>
      <c r="P1061" t="str">
        <f t="shared" si="48"/>
        <v>Nov</v>
      </c>
      <c r="Q1061">
        <v>11</v>
      </c>
      <c r="R1061">
        <v>3</v>
      </c>
      <c r="S1061" s="18">
        <v>8573.2999999999993</v>
      </c>
      <c r="T1061" t="s">
        <v>11</v>
      </c>
      <c r="U1061" t="s">
        <v>11</v>
      </c>
      <c r="V1061" t="s">
        <v>300</v>
      </c>
      <c r="W1061" s="16">
        <f t="shared" si="49"/>
        <v>32092</v>
      </c>
      <c r="X1061">
        <f t="shared" si="50"/>
        <v>35</v>
      </c>
    </row>
    <row r="1062" spans="1:24" x14ac:dyDescent="0.3">
      <c r="A1062" t="s">
        <v>1093</v>
      </c>
      <c r="B1062">
        <v>1983</v>
      </c>
      <c r="C1062" t="s">
        <v>10</v>
      </c>
      <c r="D1062">
        <v>25</v>
      </c>
      <c r="E1062">
        <v>5</v>
      </c>
      <c r="F1062">
        <v>8596.83</v>
      </c>
      <c r="G1062" t="s">
        <v>11</v>
      </c>
      <c r="H1062" t="s">
        <v>12</v>
      </c>
      <c r="I1062" t="s">
        <v>13</v>
      </c>
      <c r="N1062" t="s">
        <v>1092</v>
      </c>
      <c r="O1062">
        <v>1983</v>
      </c>
      <c r="P1062" t="str">
        <f t="shared" si="48"/>
        <v>Dec</v>
      </c>
      <c r="Q1062">
        <v>30</v>
      </c>
      <c r="R1062">
        <v>5</v>
      </c>
      <c r="S1062" s="18">
        <v>8582.2999999999993</v>
      </c>
      <c r="T1062" t="s">
        <v>11</v>
      </c>
      <c r="U1062" t="s">
        <v>16</v>
      </c>
      <c r="V1062" t="s">
        <v>13</v>
      </c>
      <c r="W1062" s="16">
        <f t="shared" si="49"/>
        <v>30680</v>
      </c>
      <c r="X1062">
        <f t="shared" si="50"/>
        <v>39</v>
      </c>
    </row>
    <row r="1063" spans="1:24" x14ac:dyDescent="0.3">
      <c r="A1063" t="s">
        <v>1094</v>
      </c>
      <c r="B1063">
        <v>1973</v>
      </c>
      <c r="C1063" t="s">
        <v>10</v>
      </c>
      <c r="D1063">
        <v>11</v>
      </c>
      <c r="E1063">
        <v>0</v>
      </c>
      <c r="F1063">
        <v>8601.33</v>
      </c>
      <c r="G1063" t="s">
        <v>11</v>
      </c>
      <c r="H1063" t="s">
        <v>16</v>
      </c>
      <c r="I1063" t="s">
        <v>13</v>
      </c>
      <c r="N1063" t="s">
        <v>1093</v>
      </c>
      <c r="O1063">
        <v>1983</v>
      </c>
      <c r="P1063" t="str">
        <f t="shared" si="48"/>
        <v>Jul</v>
      </c>
      <c r="Q1063">
        <v>25</v>
      </c>
      <c r="R1063">
        <v>5</v>
      </c>
      <c r="S1063" s="18">
        <v>8596.83</v>
      </c>
      <c r="T1063" t="s">
        <v>11</v>
      </c>
      <c r="U1063" t="s">
        <v>12</v>
      </c>
      <c r="V1063" t="s">
        <v>13</v>
      </c>
      <c r="W1063" s="16">
        <f t="shared" si="49"/>
        <v>30522</v>
      </c>
      <c r="X1063">
        <f t="shared" si="50"/>
        <v>39</v>
      </c>
    </row>
    <row r="1064" spans="1:24" x14ac:dyDescent="0.3">
      <c r="A1064" t="s">
        <v>1095</v>
      </c>
      <c r="B1064">
        <v>1977</v>
      </c>
      <c r="C1064" t="s">
        <v>20</v>
      </c>
      <c r="D1064">
        <v>24</v>
      </c>
      <c r="E1064">
        <v>2</v>
      </c>
      <c r="F1064">
        <v>8603.82</v>
      </c>
      <c r="G1064" t="s">
        <v>11</v>
      </c>
      <c r="H1064" t="s">
        <v>16</v>
      </c>
      <c r="I1064" t="s">
        <v>166</v>
      </c>
      <c r="N1064" t="s">
        <v>1094</v>
      </c>
      <c r="O1064">
        <v>1973</v>
      </c>
      <c r="P1064" t="str">
        <f t="shared" si="48"/>
        <v>Jul</v>
      </c>
      <c r="Q1064">
        <v>11</v>
      </c>
      <c r="R1064">
        <v>0</v>
      </c>
      <c r="S1064" s="18">
        <v>8601.33</v>
      </c>
      <c r="T1064" t="s">
        <v>11</v>
      </c>
      <c r="U1064" t="s">
        <v>16</v>
      </c>
      <c r="V1064" t="s">
        <v>13</v>
      </c>
      <c r="W1064" s="16">
        <f t="shared" si="49"/>
        <v>26856</v>
      </c>
      <c r="X1064">
        <f t="shared" si="50"/>
        <v>49</v>
      </c>
    </row>
    <row r="1065" spans="1:24" x14ac:dyDescent="0.3">
      <c r="A1065" t="s">
        <v>1096</v>
      </c>
      <c r="B1065">
        <v>1977</v>
      </c>
      <c r="C1065" t="s">
        <v>15</v>
      </c>
      <c r="D1065">
        <v>12</v>
      </c>
      <c r="E1065">
        <v>2</v>
      </c>
      <c r="F1065">
        <v>8604.48</v>
      </c>
      <c r="G1065" t="s">
        <v>12</v>
      </c>
      <c r="H1065" t="s">
        <v>11</v>
      </c>
      <c r="I1065" t="s">
        <v>168</v>
      </c>
      <c r="N1065" t="s">
        <v>1095</v>
      </c>
      <c r="O1065">
        <v>1977</v>
      </c>
      <c r="P1065" t="str">
        <f t="shared" si="48"/>
        <v>Sep</v>
      </c>
      <c r="Q1065">
        <v>24</v>
      </c>
      <c r="R1065">
        <v>2</v>
      </c>
      <c r="S1065" s="18">
        <v>8603.82</v>
      </c>
      <c r="T1065" t="s">
        <v>11</v>
      </c>
      <c r="U1065" t="s">
        <v>16</v>
      </c>
      <c r="V1065" t="s">
        <v>166</v>
      </c>
      <c r="W1065" s="16">
        <f t="shared" si="49"/>
        <v>28392</v>
      </c>
      <c r="X1065">
        <f t="shared" si="50"/>
        <v>45</v>
      </c>
    </row>
    <row r="1066" spans="1:24" x14ac:dyDescent="0.3">
      <c r="A1066" t="s">
        <v>1097</v>
      </c>
      <c r="B1066">
        <v>1977</v>
      </c>
      <c r="C1066" t="s">
        <v>37</v>
      </c>
      <c r="D1066">
        <v>15</v>
      </c>
      <c r="E1066">
        <v>3</v>
      </c>
      <c r="F1066">
        <v>8605.36</v>
      </c>
      <c r="G1066" t="s">
        <v>11</v>
      </c>
      <c r="H1066" t="s">
        <v>11</v>
      </c>
      <c r="I1066" t="s">
        <v>13</v>
      </c>
      <c r="N1066" t="s">
        <v>1096</v>
      </c>
      <c r="O1066">
        <v>1977</v>
      </c>
      <c r="P1066" t="str">
        <f t="shared" si="48"/>
        <v>Nov</v>
      </c>
      <c r="Q1066">
        <v>12</v>
      </c>
      <c r="R1066">
        <v>2</v>
      </c>
      <c r="S1066" s="18">
        <v>8604.48</v>
      </c>
      <c r="T1066" t="s">
        <v>12</v>
      </c>
      <c r="U1066" t="s">
        <v>11</v>
      </c>
      <c r="V1066" t="s">
        <v>168</v>
      </c>
      <c r="W1066" s="16">
        <f t="shared" si="49"/>
        <v>28441</v>
      </c>
      <c r="X1066">
        <f t="shared" si="50"/>
        <v>45</v>
      </c>
    </row>
    <row r="1067" spans="1:24" x14ac:dyDescent="0.3">
      <c r="A1067" t="s">
        <v>1098</v>
      </c>
      <c r="B1067">
        <v>1979</v>
      </c>
      <c r="C1067" t="s">
        <v>10</v>
      </c>
      <c r="D1067">
        <v>17</v>
      </c>
      <c r="E1067">
        <v>3</v>
      </c>
      <c r="F1067">
        <v>8606.2199999999993</v>
      </c>
      <c r="G1067" t="s">
        <v>16</v>
      </c>
      <c r="H1067" t="s">
        <v>11</v>
      </c>
      <c r="I1067" t="s">
        <v>276</v>
      </c>
      <c r="N1067" t="s">
        <v>1097</v>
      </c>
      <c r="O1067">
        <v>1977</v>
      </c>
      <c r="P1067" t="str">
        <f t="shared" si="48"/>
        <v>Oct</v>
      </c>
      <c r="Q1067">
        <v>15</v>
      </c>
      <c r="R1067">
        <v>3</v>
      </c>
      <c r="S1067" s="18">
        <v>8605.36</v>
      </c>
      <c r="T1067" t="s">
        <v>11</v>
      </c>
      <c r="U1067" t="s">
        <v>11</v>
      </c>
      <c r="V1067" t="s">
        <v>13</v>
      </c>
      <c r="W1067" s="16">
        <f t="shared" si="49"/>
        <v>28413</v>
      </c>
      <c r="X1067">
        <f t="shared" si="50"/>
        <v>45</v>
      </c>
    </row>
    <row r="1068" spans="1:24" x14ac:dyDescent="0.3">
      <c r="A1068" t="s">
        <v>1099</v>
      </c>
      <c r="B1068">
        <v>1977</v>
      </c>
      <c r="C1068" t="s">
        <v>20</v>
      </c>
      <c r="D1068">
        <v>2</v>
      </c>
      <c r="E1068">
        <v>3</v>
      </c>
      <c r="F1068">
        <v>8615.2999999999993</v>
      </c>
      <c r="G1068" t="s">
        <v>11</v>
      </c>
      <c r="H1068" t="s">
        <v>12</v>
      </c>
      <c r="I1068" t="s">
        <v>42</v>
      </c>
      <c r="N1068" t="s">
        <v>1098</v>
      </c>
      <c r="O1068">
        <v>1979</v>
      </c>
      <c r="P1068" t="str">
        <f t="shared" si="48"/>
        <v>Jul</v>
      </c>
      <c r="Q1068">
        <v>17</v>
      </c>
      <c r="R1068">
        <v>3</v>
      </c>
      <c r="S1068" s="18">
        <v>8606.2199999999993</v>
      </c>
      <c r="T1068" t="s">
        <v>16</v>
      </c>
      <c r="U1068" t="s">
        <v>11</v>
      </c>
      <c r="V1068" t="s">
        <v>276</v>
      </c>
      <c r="W1068" s="16">
        <f t="shared" si="49"/>
        <v>29053</v>
      </c>
      <c r="X1068">
        <f t="shared" si="50"/>
        <v>43</v>
      </c>
    </row>
    <row r="1069" spans="1:24" x14ac:dyDescent="0.3">
      <c r="A1069" t="s">
        <v>1100</v>
      </c>
      <c r="B1069">
        <v>1975</v>
      </c>
      <c r="C1069" t="s">
        <v>35</v>
      </c>
      <c r="D1069">
        <v>3</v>
      </c>
      <c r="E1069">
        <v>1</v>
      </c>
      <c r="F1069">
        <v>8627.5400000000009</v>
      </c>
      <c r="G1069" t="s">
        <v>11</v>
      </c>
      <c r="H1069" t="s">
        <v>11</v>
      </c>
      <c r="I1069" t="s">
        <v>356</v>
      </c>
      <c r="N1069" t="s">
        <v>1099</v>
      </c>
      <c r="O1069">
        <v>1977</v>
      </c>
      <c r="P1069" t="str">
        <f t="shared" si="48"/>
        <v>Sep</v>
      </c>
      <c r="Q1069">
        <v>2</v>
      </c>
      <c r="R1069">
        <v>3</v>
      </c>
      <c r="S1069" s="18">
        <v>8615.2999999999993</v>
      </c>
      <c r="T1069" t="s">
        <v>11</v>
      </c>
      <c r="U1069" t="s">
        <v>12</v>
      </c>
      <c r="V1069" t="s">
        <v>42</v>
      </c>
      <c r="W1069" s="16">
        <f t="shared" si="49"/>
        <v>28370</v>
      </c>
      <c r="X1069">
        <f t="shared" si="50"/>
        <v>45</v>
      </c>
    </row>
    <row r="1070" spans="1:24" x14ac:dyDescent="0.3">
      <c r="A1070" t="s">
        <v>1101</v>
      </c>
      <c r="B1070">
        <v>1965</v>
      </c>
      <c r="C1070" t="s">
        <v>37</v>
      </c>
      <c r="D1070">
        <v>21</v>
      </c>
      <c r="E1070">
        <v>0</v>
      </c>
      <c r="F1070">
        <v>8665.09</v>
      </c>
      <c r="G1070" t="s">
        <v>12</v>
      </c>
      <c r="H1070" t="s">
        <v>11</v>
      </c>
      <c r="I1070" t="s">
        <v>23</v>
      </c>
      <c r="N1070" t="s">
        <v>1100</v>
      </c>
      <c r="O1070">
        <v>1975</v>
      </c>
      <c r="P1070" t="str">
        <f t="shared" si="48"/>
        <v>Aug</v>
      </c>
      <c r="Q1070">
        <v>3</v>
      </c>
      <c r="R1070">
        <v>1</v>
      </c>
      <c r="S1070" s="18">
        <v>8627.5400000000009</v>
      </c>
      <c r="T1070" t="s">
        <v>11</v>
      </c>
      <c r="U1070" t="s">
        <v>11</v>
      </c>
      <c r="V1070" t="s">
        <v>356</v>
      </c>
      <c r="W1070" s="16">
        <f t="shared" si="49"/>
        <v>27609</v>
      </c>
      <c r="X1070">
        <f t="shared" si="50"/>
        <v>47</v>
      </c>
    </row>
    <row r="1071" spans="1:24" x14ac:dyDescent="0.3">
      <c r="A1071" t="s">
        <v>1102</v>
      </c>
      <c r="B1071">
        <v>1969</v>
      </c>
      <c r="C1071" t="s">
        <v>35</v>
      </c>
      <c r="D1071">
        <v>10</v>
      </c>
      <c r="E1071">
        <v>0</v>
      </c>
      <c r="F1071">
        <v>8665.14</v>
      </c>
      <c r="G1071" t="s">
        <v>11</v>
      </c>
      <c r="H1071" t="s">
        <v>12</v>
      </c>
      <c r="I1071" t="s">
        <v>13</v>
      </c>
      <c r="N1071" t="s">
        <v>1101</v>
      </c>
      <c r="O1071">
        <v>1965</v>
      </c>
      <c r="P1071" t="str">
        <f t="shared" si="48"/>
        <v>Oct</v>
      </c>
      <c r="Q1071">
        <v>21</v>
      </c>
      <c r="R1071">
        <v>0</v>
      </c>
      <c r="S1071" s="18">
        <v>8665.09</v>
      </c>
      <c r="T1071" t="s">
        <v>12</v>
      </c>
      <c r="U1071" t="s">
        <v>11</v>
      </c>
      <c r="V1071" t="s">
        <v>23</v>
      </c>
      <c r="W1071" s="16">
        <f t="shared" si="49"/>
        <v>24036</v>
      </c>
      <c r="X1071">
        <f t="shared" si="50"/>
        <v>57</v>
      </c>
    </row>
    <row r="1072" spans="1:24" x14ac:dyDescent="0.3">
      <c r="A1072" t="s">
        <v>1103</v>
      </c>
      <c r="B1072">
        <v>1974</v>
      </c>
      <c r="C1072" t="s">
        <v>35</v>
      </c>
      <c r="D1072">
        <v>16</v>
      </c>
      <c r="E1072">
        <v>0</v>
      </c>
      <c r="F1072">
        <v>8671.19</v>
      </c>
      <c r="G1072" t="s">
        <v>11</v>
      </c>
      <c r="H1072" t="s">
        <v>16</v>
      </c>
      <c r="I1072" t="s">
        <v>23</v>
      </c>
      <c r="N1072" t="s">
        <v>1102</v>
      </c>
      <c r="O1072">
        <v>1969</v>
      </c>
      <c r="P1072" t="str">
        <f t="shared" si="48"/>
        <v>Aug</v>
      </c>
      <c r="Q1072">
        <v>10</v>
      </c>
      <c r="R1072">
        <v>0</v>
      </c>
      <c r="S1072" s="18">
        <v>8665.14</v>
      </c>
      <c r="T1072" t="s">
        <v>11</v>
      </c>
      <c r="U1072" t="s">
        <v>12</v>
      </c>
      <c r="V1072" t="s">
        <v>13</v>
      </c>
      <c r="W1072" s="16">
        <f t="shared" si="49"/>
        <v>25425</v>
      </c>
      <c r="X1072">
        <f t="shared" si="50"/>
        <v>53</v>
      </c>
    </row>
    <row r="1073" spans="1:24" x14ac:dyDescent="0.3">
      <c r="A1073" t="s">
        <v>1104</v>
      </c>
      <c r="B1073">
        <v>1973</v>
      </c>
      <c r="C1073" t="s">
        <v>37</v>
      </c>
      <c r="D1073">
        <v>11</v>
      </c>
      <c r="E1073">
        <v>0</v>
      </c>
      <c r="F1073">
        <v>8688.86</v>
      </c>
      <c r="G1073" t="s">
        <v>11</v>
      </c>
      <c r="H1073" t="s">
        <v>16</v>
      </c>
      <c r="I1073" t="s">
        <v>356</v>
      </c>
      <c r="N1073" t="s">
        <v>1103</v>
      </c>
      <c r="O1073">
        <v>1974</v>
      </c>
      <c r="P1073" t="str">
        <f t="shared" si="48"/>
        <v>Aug</v>
      </c>
      <c r="Q1073">
        <v>16</v>
      </c>
      <c r="R1073">
        <v>0</v>
      </c>
      <c r="S1073" s="18">
        <v>8671.19</v>
      </c>
      <c r="T1073" t="s">
        <v>11</v>
      </c>
      <c r="U1073" t="s">
        <v>16</v>
      </c>
      <c r="V1073" t="s">
        <v>23</v>
      </c>
      <c r="W1073" s="16">
        <f t="shared" si="49"/>
        <v>27257</v>
      </c>
      <c r="X1073">
        <f t="shared" si="50"/>
        <v>48</v>
      </c>
    </row>
    <row r="1074" spans="1:24" x14ac:dyDescent="0.3">
      <c r="A1074" t="s">
        <v>1105</v>
      </c>
      <c r="B1074">
        <v>1980</v>
      </c>
      <c r="C1074" t="s">
        <v>37</v>
      </c>
      <c r="D1074">
        <v>28</v>
      </c>
      <c r="E1074">
        <v>2</v>
      </c>
      <c r="F1074">
        <v>8701.84</v>
      </c>
      <c r="G1074" t="s">
        <v>11</v>
      </c>
      <c r="H1074" t="s">
        <v>12</v>
      </c>
      <c r="I1074" t="s">
        <v>300</v>
      </c>
      <c r="N1074" t="s">
        <v>1104</v>
      </c>
      <c r="O1074">
        <v>1973</v>
      </c>
      <c r="P1074" t="str">
        <f t="shared" si="48"/>
        <v>Oct</v>
      </c>
      <c r="Q1074">
        <v>11</v>
      </c>
      <c r="R1074">
        <v>0</v>
      </c>
      <c r="S1074" s="18">
        <v>8688.86</v>
      </c>
      <c r="T1074" t="s">
        <v>11</v>
      </c>
      <c r="U1074" t="s">
        <v>16</v>
      </c>
      <c r="V1074" t="s">
        <v>356</v>
      </c>
      <c r="W1074" s="16">
        <f t="shared" si="49"/>
        <v>26948</v>
      </c>
      <c r="X1074">
        <f t="shared" si="50"/>
        <v>49</v>
      </c>
    </row>
    <row r="1075" spans="1:24" x14ac:dyDescent="0.3">
      <c r="A1075" t="s">
        <v>1106</v>
      </c>
      <c r="B1075">
        <v>1973</v>
      </c>
      <c r="C1075" t="s">
        <v>18</v>
      </c>
      <c r="D1075">
        <v>25</v>
      </c>
      <c r="E1075">
        <v>1</v>
      </c>
      <c r="F1075">
        <v>8703.4599999999991</v>
      </c>
      <c r="G1075" t="s">
        <v>12</v>
      </c>
      <c r="H1075" t="s">
        <v>12</v>
      </c>
      <c r="I1075" t="s">
        <v>42</v>
      </c>
      <c r="N1075" t="s">
        <v>1105</v>
      </c>
      <c r="O1075">
        <v>1980</v>
      </c>
      <c r="P1075" t="str">
        <f t="shared" si="48"/>
        <v>Oct</v>
      </c>
      <c r="Q1075">
        <v>28</v>
      </c>
      <c r="R1075">
        <v>2</v>
      </c>
      <c r="S1075" s="18">
        <v>8701.84</v>
      </c>
      <c r="T1075" t="s">
        <v>11</v>
      </c>
      <c r="U1075" t="s">
        <v>12</v>
      </c>
      <c r="V1075" t="s">
        <v>300</v>
      </c>
      <c r="W1075" s="16">
        <f t="shared" si="49"/>
        <v>29522</v>
      </c>
      <c r="X1075">
        <f t="shared" si="50"/>
        <v>42</v>
      </c>
    </row>
    <row r="1076" spans="1:24" x14ac:dyDescent="0.3">
      <c r="A1076" t="s">
        <v>1107</v>
      </c>
      <c r="B1076">
        <v>1976</v>
      </c>
      <c r="C1076" t="s">
        <v>18</v>
      </c>
      <c r="D1076">
        <v>17</v>
      </c>
      <c r="E1076">
        <v>2</v>
      </c>
      <c r="F1076">
        <v>8733.23</v>
      </c>
      <c r="G1076" t="s">
        <v>11</v>
      </c>
      <c r="H1076" t="s">
        <v>12</v>
      </c>
      <c r="I1076" t="s">
        <v>23</v>
      </c>
      <c r="N1076" t="s">
        <v>1106</v>
      </c>
      <c r="O1076">
        <v>1973</v>
      </c>
      <c r="P1076" t="str">
        <f t="shared" si="48"/>
        <v>Jun</v>
      </c>
      <c r="Q1076">
        <v>25</v>
      </c>
      <c r="R1076">
        <v>1</v>
      </c>
      <c r="S1076" s="18">
        <v>8703.4599999999991</v>
      </c>
      <c r="T1076" t="s">
        <v>12</v>
      </c>
      <c r="U1076" t="s">
        <v>12</v>
      </c>
      <c r="V1076" t="s">
        <v>42</v>
      </c>
      <c r="W1076" s="16">
        <f t="shared" si="49"/>
        <v>26840</v>
      </c>
      <c r="X1076">
        <f t="shared" si="50"/>
        <v>49</v>
      </c>
    </row>
    <row r="1077" spans="1:24" x14ac:dyDescent="0.3">
      <c r="A1077" t="s">
        <v>1108</v>
      </c>
      <c r="B1077">
        <v>1999</v>
      </c>
      <c r="C1077" t="s">
        <v>35</v>
      </c>
      <c r="D1077">
        <v>23</v>
      </c>
      <c r="E1077">
        <v>0</v>
      </c>
      <c r="F1077">
        <v>8747.68</v>
      </c>
      <c r="G1077" t="s">
        <v>11</v>
      </c>
      <c r="H1077" t="s">
        <v>12</v>
      </c>
      <c r="I1077" t="s">
        <v>42</v>
      </c>
      <c r="N1077" t="s">
        <v>1107</v>
      </c>
      <c r="O1077">
        <v>1976</v>
      </c>
      <c r="P1077" t="str">
        <f t="shared" si="48"/>
        <v>Jun</v>
      </c>
      <c r="Q1077">
        <v>17</v>
      </c>
      <c r="R1077">
        <v>2</v>
      </c>
      <c r="S1077" s="18">
        <v>8733.23</v>
      </c>
      <c r="T1077" t="s">
        <v>11</v>
      </c>
      <c r="U1077" t="s">
        <v>12</v>
      </c>
      <c r="V1077" t="s">
        <v>23</v>
      </c>
      <c r="W1077" s="16">
        <f t="shared" si="49"/>
        <v>27928</v>
      </c>
      <c r="X1077">
        <f t="shared" si="50"/>
        <v>46</v>
      </c>
    </row>
    <row r="1078" spans="1:24" x14ac:dyDescent="0.3">
      <c r="A1078" t="s">
        <v>1109</v>
      </c>
      <c r="B1078">
        <v>1969</v>
      </c>
      <c r="C1078" t="s">
        <v>20</v>
      </c>
      <c r="D1078">
        <v>9</v>
      </c>
      <c r="E1078">
        <v>0</v>
      </c>
      <c r="F1078">
        <v>8760.1200000000008</v>
      </c>
      <c r="G1078" t="s">
        <v>11</v>
      </c>
      <c r="H1078" t="s">
        <v>16</v>
      </c>
      <c r="I1078" t="s">
        <v>13</v>
      </c>
      <c r="N1078" t="s">
        <v>1108</v>
      </c>
      <c r="O1078">
        <v>1999</v>
      </c>
      <c r="P1078" t="str">
        <f t="shared" si="48"/>
        <v>Aug</v>
      </c>
      <c r="Q1078">
        <v>23</v>
      </c>
      <c r="R1078">
        <v>0</v>
      </c>
      <c r="S1078" s="18">
        <v>8747.68</v>
      </c>
      <c r="T1078" t="s">
        <v>11</v>
      </c>
      <c r="U1078" t="s">
        <v>12</v>
      </c>
      <c r="V1078" t="s">
        <v>42</v>
      </c>
      <c r="W1078" s="16">
        <f t="shared" si="49"/>
        <v>36395</v>
      </c>
      <c r="X1078">
        <f t="shared" si="50"/>
        <v>23</v>
      </c>
    </row>
    <row r="1079" spans="1:24" x14ac:dyDescent="0.3">
      <c r="A1079" t="s">
        <v>1110</v>
      </c>
      <c r="B1079">
        <v>1974</v>
      </c>
      <c r="C1079" t="s">
        <v>20</v>
      </c>
      <c r="D1079">
        <v>6</v>
      </c>
      <c r="E1079">
        <v>1</v>
      </c>
      <c r="F1079">
        <v>8765.25</v>
      </c>
      <c r="G1079" t="s">
        <v>11</v>
      </c>
      <c r="H1079" t="s">
        <v>12</v>
      </c>
      <c r="I1079" t="s">
        <v>23</v>
      </c>
      <c r="N1079" t="s">
        <v>1109</v>
      </c>
      <c r="O1079">
        <v>1969</v>
      </c>
      <c r="P1079" t="str">
        <f t="shared" si="48"/>
        <v>Sep</v>
      </c>
      <c r="Q1079">
        <v>9</v>
      </c>
      <c r="R1079">
        <v>0</v>
      </c>
      <c r="S1079" s="18">
        <v>8760.1200000000008</v>
      </c>
      <c r="T1079" t="s">
        <v>11</v>
      </c>
      <c r="U1079" t="s">
        <v>16</v>
      </c>
      <c r="V1079" t="s">
        <v>13</v>
      </c>
      <c r="W1079" s="16">
        <f t="shared" si="49"/>
        <v>25455</v>
      </c>
      <c r="X1079">
        <f t="shared" si="50"/>
        <v>53</v>
      </c>
    </row>
    <row r="1080" spans="1:24" x14ac:dyDescent="0.3">
      <c r="A1080" t="s">
        <v>1111</v>
      </c>
      <c r="B1080">
        <v>1971</v>
      </c>
      <c r="C1080" t="s">
        <v>35</v>
      </c>
      <c r="D1080">
        <v>23</v>
      </c>
      <c r="E1080">
        <v>0</v>
      </c>
      <c r="F1080">
        <v>8782.4699999999993</v>
      </c>
      <c r="G1080" t="s">
        <v>11</v>
      </c>
      <c r="H1080" t="s">
        <v>12</v>
      </c>
      <c r="I1080" t="s">
        <v>42</v>
      </c>
      <c r="N1080" t="s">
        <v>1110</v>
      </c>
      <c r="O1080">
        <v>1974</v>
      </c>
      <c r="P1080" t="str">
        <f t="shared" si="48"/>
        <v>Sep</v>
      </c>
      <c r="Q1080">
        <v>6</v>
      </c>
      <c r="R1080">
        <v>1</v>
      </c>
      <c r="S1080" s="18">
        <v>8765.25</v>
      </c>
      <c r="T1080" t="s">
        <v>11</v>
      </c>
      <c r="U1080" t="s">
        <v>12</v>
      </c>
      <c r="V1080" t="s">
        <v>23</v>
      </c>
      <c r="W1080" s="16">
        <f t="shared" si="49"/>
        <v>27278</v>
      </c>
      <c r="X1080">
        <f t="shared" si="50"/>
        <v>48</v>
      </c>
    </row>
    <row r="1081" spans="1:24" x14ac:dyDescent="0.3">
      <c r="A1081" t="s">
        <v>1112</v>
      </c>
      <c r="B1081">
        <v>1971</v>
      </c>
      <c r="C1081" t="s">
        <v>18</v>
      </c>
      <c r="D1081">
        <v>18</v>
      </c>
      <c r="E1081">
        <v>0</v>
      </c>
      <c r="F1081">
        <v>8798.59</v>
      </c>
      <c r="G1081" t="s">
        <v>11</v>
      </c>
      <c r="H1081" t="s">
        <v>16</v>
      </c>
      <c r="I1081" t="s">
        <v>42</v>
      </c>
      <c r="N1081" t="s">
        <v>1111</v>
      </c>
      <c r="O1081">
        <v>1971</v>
      </c>
      <c r="P1081" t="str">
        <f t="shared" si="48"/>
        <v>Aug</v>
      </c>
      <c r="Q1081">
        <v>23</v>
      </c>
      <c r="R1081">
        <v>0</v>
      </c>
      <c r="S1081" s="18">
        <v>8782.4699999999993</v>
      </c>
      <c r="T1081" t="s">
        <v>11</v>
      </c>
      <c r="U1081" t="s">
        <v>12</v>
      </c>
      <c r="V1081" t="s">
        <v>42</v>
      </c>
      <c r="W1081" s="16">
        <f t="shared" si="49"/>
        <v>26168</v>
      </c>
      <c r="X1081">
        <f t="shared" si="50"/>
        <v>51</v>
      </c>
    </row>
    <row r="1082" spans="1:24" x14ac:dyDescent="0.3">
      <c r="A1082" t="s">
        <v>1113</v>
      </c>
      <c r="B1082">
        <v>1965</v>
      </c>
      <c r="C1082" t="s">
        <v>35</v>
      </c>
      <c r="D1082">
        <v>29</v>
      </c>
      <c r="E1082">
        <v>0</v>
      </c>
      <c r="F1082">
        <v>8800.49</v>
      </c>
      <c r="G1082" t="s">
        <v>12</v>
      </c>
      <c r="H1082" t="s">
        <v>11</v>
      </c>
      <c r="I1082" t="s">
        <v>13</v>
      </c>
      <c r="N1082" t="s">
        <v>1112</v>
      </c>
      <c r="O1082">
        <v>1971</v>
      </c>
      <c r="P1082" t="str">
        <f t="shared" si="48"/>
        <v>Jun</v>
      </c>
      <c r="Q1082">
        <v>18</v>
      </c>
      <c r="R1082">
        <v>0</v>
      </c>
      <c r="S1082" s="18">
        <v>8798.59</v>
      </c>
      <c r="T1082" t="s">
        <v>11</v>
      </c>
      <c r="U1082" t="s">
        <v>16</v>
      </c>
      <c r="V1082" t="s">
        <v>42</v>
      </c>
      <c r="W1082" s="16">
        <f t="shared" si="49"/>
        <v>26102</v>
      </c>
      <c r="X1082">
        <f t="shared" si="50"/>
        <v>51</v>
      </c>
    </row>
    <row r="1083" spans="1:24" x14ac:dyDescent="0.3">
      <c r="A1083" t="s">
        <v>1114</v>
      </c>
      <c r="B1083">
        <v>2001</v>
      </c>
      <c r="C1083" t="s">
        <v>15</v>
      </c>
      <c r="D1083">
        <v>7</v>
      </c>
      <c r="E1083">
        <v>0</v>
      </c>
      <c r="F1083">
        <v>8821.8799999999992</v>
      </c>
      <c r="G1083" t="s">
        <v>11</v>
      </c>
      <c r="H1083" t="s">
        <v>12</v>
      </c>
      <c r="I1083" t="s">
        <v>249</v>
      </c>
      <c r="N1083" t="s">
        <v>1113</v>
      </c>
      <c r="O1083">
        <v>1965</v>
      </c>
      <c r="P1083" t="str">
        <f t="shared" si="48"/>
        <v>Aug</v>
      </c>
      <c r="Q1083">
        <v>29</v>
      </c>
      <c r="R1083">
        <v>0</v>
      </c>
      <c r="S1083" s="18">
        <v>8800.49</v>
      </c>
      <c r="T1083" t="s">
        <v>12</v>
      </c>
      <c r="U1083" t="s">
        <v>11</v>
      </c>
      <c r="V1083" t="s">
        <v>13</v>
      </c>
      <c r="W1083" s="16">
        <f t="shared" si="49"/>
        <v>23983</v>
      </c>
      <c r="X1083">
        <f t="shared" si="50"/>
        <v>57</v>
      </c>
    </row>
    <row r="1084" spans="1:24" x14ac:dyDescent="0.3">
      <c r="A1084" t="s">
        <v>1115</v>
      </c>
      <c r="B1084">
        <v>1976</v>
      </c>
      <c r="C1084" t="s">
        <v>18</v>
      </c>
      <c r="D1084">
        <v>14</v>
      </c>
      <c r="E1084">
        <v>2</v>
      </c>
      <c r="F1084">
        <v>8823.2800000000007</v>
      </c>
      <c r="G1084" t="s">
        <v>11</v>
      </c>
      <c r="H1084" t="s">
        <v>16</v>
      </c>
      <c r="I1084" t="s">
        <v>42</v>
      </c>
      <c r="N1084" t="s">
        <v>1114</v>
      </c>
      <c r="O1084">
        <v>2001</v>
      </c>
      <c r="P1084" t="str">
        <f t="shared" si="48"/>
        <v>Nov</v>
      </c>
      <c r="Q1084">
        <v>7</v>
      </c>
      <c r="R1084">
        <v>0</v>
      </c>
      <c r="S1084" s="18">
        <v>8821.8799999999992</v>
      </c>
      <c r="T1084" t="s">
        <v>11</v>
      </c>
      <c r="U1084" t="s">
        <v>12</v>
      </c>
      <c r="V1084" t="s">
        <v>249</v>
      </c>
      <c r="W1084" s="16">
        <f t="shared" si="49"/>
        <v>37202</v>
      </c>
      <c r="X1084">
        <f t="shared" si="50"/>
        <v>21</v>
      </c>
    </row>
    <row r="1085" spans="1:24" x14ac:dyDescent="0.3">
      <c r="A1085" t="s">
        <v>1116</v>
      </c>
      <c r="B1085">
        <v>1976</v>
      </c>
      <c r="C1085" t="s">
        <v>37</v>
      </c>
      <c r="D1085">
        <v>19</v>
      </c>
      <c r="E1085">
        <v>1</v>
      </c>
      <c r="F1085">
        <v>8823.99</v>
      </c>
      <c r="G1085" t="s">
        <v>11</v>
      </c>
      <c r="H1085" t="s">
        <v>12</v>
      </c>
      <c r="I1085" t="s">
        <v>247</v>
      </c>
      <c r="N1085" t="s">
        <v>1115</v>
      </c>
      <c r="O1085">
        <v>1976</v>
      </c>
      <c r="P1085" t="str">
        <f t="shared" si="48"/>
        <v>Jun</v>
      </c>
      <c r="Q1085">
        <v>14</v>
      </c>
      <c r="R1085">
        <v>2</v>
      </c>
      <c r="S1085" s="18">
        <v>8823.2800000000007</v>
      </c>
      <c r="T1085" t="s">
        <v>11</v>
      </c>
      <c r="U1085" t="s">
        <v>16</v>
      </c>
      <c r="V1085" t="s">
        <v>42</v>
      </c>
      <c r="W1085" s="16">
        <f t="shared" si="49"/>
        <v>27925</v>
      </c>
      <c r="X1085">
        <f t="shared" si="50"/>
        <v>46</v>
      </c>
    </row>
    <row r="1086" spans="1:24" x14ac:dyDescent="0.3">
      <c r="A1086" t="s">
        <v>1117</v>
      </c>
      <c r="B1086">
        <v>1988</v>
      </c>
      <c r="C1086" t="s">
        <v>35</v>
      </c>
      <c r="D1086">
        <v>22</v>
      </c>
      <c r="E1086">
        <v>3</v>
      </c>
      <c r="F1086">
        <v>8824.27</v>
      </c>
      <c r="G1086" t="s">
        <v>11</v>
      </c>
      <c r="H1086" t="s">
        <v>16</v>
      </c>
      <c r="I1086" t="s">
        <v>200</v>
      </c>
      <c r="N1086" t="s">
        <v>1116</v>
      </c>
      <c r="O1086">
        <v>1976</v>
      </c>
      <c r="P1086" t="str">
        <f t="shared" si="48"/>
        <v>Oct</v>
      </c>
      <c r="Q1086">
        <v>19</v>
      </c>
      <c r="R1086">
        <v>1</v>
      </c>
      <c r="S1086" s="18">
        <v>8823.99</v>
      </c>
      <c r="T1086" t="s">
        <v>11</v>
      </c>
      <c r="U1086" t="s">
        <v>12</v>
      </c>
      <c r="V1086" t="s">
        <v>247</v>
      </c>
      <c r="W1086" s="16">
        <f t="shared" si="49"/>
        <v>28052</v>
      </c>
      <c r="X1086">
        <f t="shared" si="50"/>
        <v>46</v>
      </c>
    </row>
    <row r="1087" spans="1:24" x14ac:dyDescent="0.3">
      <c r="A1087" t="s">
        <v>1118</v>
      </c>
      <c r="B1087">
        <v>1976</v>
      </c>
      <c r="C1087" t="s">
        <v>10</v>
      </c>
      <c r="D1087">
        <v>14</v>
      </c>
      <c r="E1087">
        <v>2</v>
      </c>
      <c r="F1087">
        <v>8825.09</v>
      </c>
      <c r="G1087" t="s">
        <v>11</v>
      </c>
      <c r="H1087" t="s">
        <v>12</v>
      </c>
      <c r="I1087" t="s">
        <v>42</v>
      </c>
      <c r="N1087" t="s">
        <v>1117</v>
      </c>
      <c r="O1087">
        <v>1988</v>
      </c>
      <c r="P1087" t="str">
        <f t="shared" si="48"/>
        <v>Aug</v>
      </c>
      <c r="Q1087">
        <v>22</v>
      </c>
      <c r="R1087">
        <v>3</v>
      </c>
      <c r="S1087" s="18">
        <v>8824.27</v>
      </c>
      <c r="T1087" t="s">
        <v>11</v>
      </c>
      <c r="U1087" t="s">
        <v>16</v>
      </c>
      <c r="V1087" t="s">
        <v>200</v>
      </c>
      <c r="W1087" s="16">
        <f t="shared" si="49"/>
        <v>32377</v>
      </c>
      <c r="X1087">
        <f t="shared" si="50"/>
        <v>34</v>
      </c>
    </row>
    <row r="1088" spans="1:24" x14ac:dyDescent="0.3">
      <c r="A1088" t="s">
        <v>1119</v>
      </c>
      <c r="B1088">
        <v>1972</v>
      </c>
      <c r="C1088" t="s">
        <v>15</v>
      </c>
      <c r="D1088">
        <v>14</v>
      </c>
      <c r="E1088">
        <v>0</v>
      </c>
      <c r="F1088">
        <v>8827.2099999999991</v>
      </c>
      <c r="G1088" t="s">
        <v>12</v>
      </c>
      <c r="H1088" t="s">
        <v>16</v>
      </c>
      <c r="I1088" t="s">
        <v>23</v>
      </c>
      <c r="N1088" t="s">
        <v>1118</v>
      </c>
      <c r="O1088">
        <v>1976</v>
      </c>
      <c r="P1088" t="str">
        <f t="shared" si="48"/>
        <v>Jul</v>
      </c>
      <c r="Q1088">
        <v>14</v>
      </c>
      <c r="R1088">
        <v>2</v>
      </c>
      <c r="S1088" s="18">
        <v>8825.09</v>
      </c>
      <c r="T1088" t="s">
        <v>11</v>
      </c>
      <c r="U1088" t="s">
        <v>12</v>
      </c>
      <c r="V1088" t="s">
        <v>42</v>
      </c>
      <c r="W1088" s="16">
        <f t="shared" si="49"/>
        <v>27955</v>
      </c>
      <c r="X1088">
        <f t="shared" si="50"/>
        <v>46</v>
      </c>
    </row>
    <row r="1089" spans="1:24" x14ac:dyDescent="0.3">
      <c r="A1089" t="s">
        <v>1120</v>
      </c>
      <c r="B1089">
        <v>1972</v>
      </c>
      <c r="C1089" t="s">
        <v>15</v>
      </c>
      <c r="D1089">
        <v>22</v>
      </c>
      <c r="E1089">
        <v>0</v>
      </c>
      <c r="F1089">
        <v>8835.26</v>
      </c>
      <c r="G1089" t="s">
        <v>12</v>
      </c>
      <c r="H1089" t="s">
        <v>11</v>
      </c>
      <c r="I1089" t="s">
        <v>23</v>
      </c>
      <c r="N1089" t="s">
        <v>1119</v>
      </c>
      <c r="O1089">
        <v>1972</v>
      </c>
      <c r="P1089" t="str">
        <f t="shared" si="48"/>
        <v>Nov</v>
      </c>
      <c r="Q1089">
        <v>14</v>
      </c>
      <c r="R1089">
        <v>0</v>
      </c>
      <c r="S1089" s="18">
        <v>8827.2099999999991</v>
      </c>
      <c r="T1089" t="s">
        <v>12</v>
      </c>
      <c r="U1089" t="s">
        <v>16</v>
      </c>
      <c r="V1089" t="s">
        <v>23</v>
      </c>
      <c r="W1089" s="16">
        <f t="shared" si="49"/>
        <v>26617</v>
      </c>
      <c r="X1089">
        <f t="shared" si="50"/>
        <v>50</v>
      </c>
    </row>
    <row r="1090" spans="1:24" x14ac:dyDescent="0.3">
      <c r="A1090" t="s">
        <v>1121</v>
      </c>
      <c r="B1090">
        <v>1974</v>
      </c>
      <c r="C1090" t="s">
        <v>18</v>
      </c>
      <c r="D1090">
        <v>18</v>
      </c>
      <c r="E1090">
        <v>1</v>
      </c>
      <c r="F1090">
        <v>8871.15</v>
      </c>
      <c r="G1090" t="s">
        <v>11</v>
      </c>
      <c r="H1090" t="s">
        <v>12</v>
      </c>
      <c r="I1090" t="s">
        <v>13</v>
      </c>
      <c r="N1090" t="s">
        <v>1120</v>
      </c>
      <c r="O1090">
        <v>1972</v>
      </c>
      <c r="P1090" t="str">
        <f t="shared" si="48"/>
        <v>Nov</v>
      </c>
      <c r="Q1090">
        <v>22</v>
      </c>
      <c r="R1090">
        <v>0</v>
      </c>
      <c r="S1090" s="18">
        <v>8835.26</v>
      </c>
      <c r="T1090" t="s">
        <v>12</v>
      </c>
      <c r="U1090" t="s">
        <v>11</v>
      </c>
      <c r="V1090" t="s">
        <v>23</v>
      </c>
      <c r="W1090" s="16">
        <f t="shared" si="49"/>
        <v>26625</v>
      </c>
      <c r="X1090">
        <f t="shared" si="50"/>
        <v>50</v>
      </c>
    </row>
    <row r="1091" spans="1:24" x14ac:dyDescent="0.3">
      <c r="A1091" t="s">
        <v>1122</v>
      </c>
      <c r="B1091">
        <v>1973</v>
      </c>
      <c r="C1091" t="s">
        <v>20</v>
      </c>
      <c r="D1091">
        <v>9</v>
      </c>
      <c r="E1091">
        <v>0</v>
      </c>
      <c r="F1091">
        <v>8890.59</v>
      </c>
      <c r="G1091" t="s">
        <v>11</v>
      </c>
      <c r="H1091" t="s">
        <v>12</v>
      </c>
      <c r="I1091" t="s">
        <v>23</v>
      </c>
      <c r="N1091" t="s">
        <v>1121</v>
      </c>
      <c r="O1091">
        <v>1974</v>
      </c>
      <c r="P1091" t="str">
        <f t="shared" ref="P1091:P1154" si="51">IF(C1090="?","Sep",C1090)</f>
        <v>Jun</v>
      </c>
      <c r="Q1091">
        <v>18</v>
      </c>
      <c r="R1091">
        <v>1</v>
      </c>
      <c r="S1091" s="18">
        <v>8871.15</v>
      </c>
      <c r="T1091" t="s">
        <v>11</v>
      </c>
      <c r="U1091" t="s">
        <v>12</v>
      </c>
      <c r="V1091" t="s">
        <v>13</v>
      </c>
      <c r="W1091" s="16">
        <f t="shared" si="49"/>
        <v>27198</v>
      </c>
      <c r="X1091">
        <f t="shared" si="50"/>
        <v>48</v>
      </c>
    </row>
    <row r="1092" spans="1:24" x14ac:dyDescent="0.3">
      <c r="A1092" t="s">
        <v>1123</v>
      </c>
      <c r="B1092">
        <v>1978</v>
      </c>
      <c r="C1092" t="s">
        <v>30</v>
      </c>
      <c r="D1092">
        <v>16</v>
      </c>
      <c r="E1092">
        <v>3</v>
      </c>
      <c r="F1092">
        <v>8891.14</v>
      </c>
      <c r="G1092" t="s">
        <v>11</v>
      </c>
      <c r="H1092" t="s">
        <v>12</v>
      </c>
      <c r="I1092" t="s">
        <v>356</v>
      </c>
      <c r="N1092" t="s">
        <v>1122</v>
      </c>
      <c r="O1092">
        <v>1973</v>
      </c>
      <c r="P1092" t="str">
        <f t="shared" si="51"/>
        <v>Sep</v>
      </c>
      <c r="Q1092">
        <v>9</v>
      </c>
      <c r="R1092">
        <v>0</v>
      </c>
      <c r="S1092" s="18">
        <v>8890.59</v>
      </c>
      <c r="T1092" t="s">
        <v>11</v>
      </c>
      <c r="U1092" t="s">
        <v>12</v>
      </c>
      <c r="V1092" t="s">
        <v>23</v>
      </c>
      <c r="W1092" s="16">
        <f t="shared" ref="W1092:W1155" si="52">DATE(O1092,MONTH("1-"&amp;P1092),Q1092)</f>
        <v>26916</v>
      </c>
      <c r="X1092">
        <f t="shared" ref="X1092:X1155" si="53">DATEDIF(W1092,"08-06-2023","y")</f>
        <v>49</v>
      </c>
    </row>
    <row r="1093" spans="1:24" x14ac:dyDescent="0.3">
      <c r="A1093" t="s">
        <v>1124</v>
      </c>
      <c r="B1093">
        <v>1997</v>
      </c>
      <c r="C1093" t="s">
        <v>15</v>
      </c>
      <c r="D1093">
        <v>28</v>
      </c>
      <c r="E1093">
        <v>0</v>
      </c>
      <c r="F1093">
        <v>8906.14</v>
      </c>
      <c r="G1093" t="s">
        <v>11</v>
      </c>
      <c r="H1093" t="s">
        <v>11</v>
      </c>
      <c r="I1093" t="s">
        <v>23</v>
      </c>
      <c r="N1093" t="s">
        <v>1123</v>
      </c>
      <c r="O1093">
        <v>1978</v>
      </c>
      <c r="P1093" t="str">
        <f t="shared" si="51"/>
        <v>Dec</v>
      </c>
      <c r="Q1093">
        <v>16</v>
      </c>
      <c r="R1093">
        <v>3</v>
      </c>
      <c r="S1093" s="18">
        <v>8891.14</v>
      </c>
      <c r="T1093" t="s">
        <v>11</v>
      </c>
      <c r="U1093" t="s">
        <v>12</v>
      </c>
      <c r="V1093" t="s">
        <v>356</v>
      </c>
      <c r="W1093" s="16">
        <f t="shared" si="52"/>
        <v>28840</v>
      </c>
      <c r="X1093">
        <f t="shared" si="53"/>
        <v>44</v>
      </c>
    </row>
    <row r="1094" spans="1:24" x14ac:dyDescent="0.3">
      <c r="A1094" t="s">
        <v>1125</v>
      </c>
      <c r="B1094">
        <v>1967</v>
      </c>
      <c r="C1094" t="s">
        <v>20</v>
      </c>
      <c r="D1094">
        <v>6</v>
      </c>
      <c r="E1094">
        <v>0</v>
      </c>
      <c r="F1094">
        <v>8908.4699999999993</v>
      </c>
      <c r="G1094" t="s">
        <v>12</v>
      </c>
      <c r="H1094" t="s">
        <v>11</v>
      </c>
      <c r="I1094" t="s">
        <v>13</v>
      </c>
      <c r="N1094" t="s">
        <v>1124</v>
      </c>
      <c r="O1094">
        <v>1997</v>
      </c>
      <c r="P1094" t="str">
        <f t="shared" si="51"/>
        <v>Nov</v>
      </c>
      <c r="Q1094">
        <v>28</v>
      </c>
      <c r="R1094">
        <v>0</v>
      </c>
      <c r="S1094" s="18">
        <v>8906.14</v>
      </c>
      <c r="T1094" t="s">
        <v>11</v>
      </c>
      <c r="U1094" t="s">
        <v>11</v>
      </c>
      <c r="V1094" t="s">
        <v>23</v>
      </c>
      <c r="W1094" s="16">
        <f t="shared" si="52"/>
        <v>35762</v>
      </c>
      <c r="X1094">
        <f t="shared" si="53"/>
        <v>25</v>
      </c>
    </row>
    <row r="1095" spans="1:24" x14ac:dyDescent="0.3">
      <c r="A1095" t="s">
        <v>1126</v>
      </c>
      <c r="B1095">
        <v>1975</v>
      </c>
      <c r="C1095" t="s">
        <v>10</v>
      </c>
      <c r="D1095">
        <v>7</v>
      </c>
      <c r="E1095">
        <v>1</v>
      </c>
      <c r="F1095">
        <v>8930.93</v>
      </c>
      <c r="G1095" t="s">
        <v>11</v>
      </c>
      <c r="H1095" t="s">
        <v>11</v>
      </c>
      <c r="I1095" t="s">
        <v>23</v>
      </c>
      <c r="N1095" t="s">
        <v>1125</v>
      </c>
      <c r="O1095">
        <v>1967</v>
      </c>
      <c r="P1095" t="str">
        <f t="shared" si="51"/>
        <v>Sep</v>
      </c>
      <c r="Q1095">
        <v>6</v>
      </c>
      <c r="R1095">
        <v>0</v>
      </c>
      <c r="S1095" s="18">
        <v>8908.4699999999993</v>
      </c>
      <c r="T1095" t="s">
        <v>12</v>
      </c>
      <c r="U1095" t="s">
        <v>11</v>
      </c>
      <c r="V1095" t="s">
        <v>13</v>
      </c>
      <c r="W1095" s="16">
        <f t="shared" si="52"/>
        <v>24721</v>
      </c>
      <c r="X1095">
        <f t="shared" si="53"/>
        <v>55</v>
      </c>
    </row>
    <row r="1096" spans="1:24" x14ac:dyDescent="0.3">
      <c r="A1096" t="s">
        <v>1127</v>
      </c>
      <c r="B1096">
        <v>1972</v>
      </c>
      <c r="C1096" t="s">
        <v>18</v>
      </c>
      <c r="D1096">
        <v>6</v>
      </c>
      <c r="E1096">
        <v>0</v>
      </c>
      <c r="F1096">
        <v>8932.08</v>
      </c>
      <c r="G1096" t="s">
        <v>11</v>
      </c>
      <c r="H1096" t="s">
        <v>16</v>
      </c>
      <c r="I1096" t="s">
        <v>42</v>
      </c>
      <c r="N1096" t="s">
        <v>1126</v>
      </c>
      <c r="O1096">
        <v>1975</v>
      </c>
      <c r="P1096" t="str">
        <f t="shared" si="51"/>
        <v>Jul</v>
      </c>
      <c r="Q1096">
        <v>7</v>
      </c>
      <c r="R1096">
        <v>1</v>
      </c>
      <c r="S1096" s="18">
        <v>8930.93</v>
      </c>
      <c r="T1096" t="s">
        <v>11</v>
      </c>
      <c r="U1096" t="s">
        <v>11</v>
      </c>
      <c r="V1096" t="s">
        <v>23</v>
      </c>
      <c r="W1096" s="16">
        <f t="shared" si="52"/>
        <v>27582</v>
      </c>
      <c r="X1096">
        <f t="shared" si="53"/>
        <v>47</v>
      </c>
    </row>
    <row r="1097" spans="1:24" x14ac:dyDescent="0.3">
      <c r="A1097" t="s">
        <v>1128</v>
      </c>
      <c r="B1097">
        <v>1976</v>
      </c>
      <c r="C1097" t="s">
        <v>30</v>
      </c>
      <c r="D1097">
        <v>25</v>
      </c>
      <c r="E1097">
        <v>3</v>
      </c>
      <c r="F1097">
        <v>8944.1200000000008</v>
      </c>
      <c r="G1097" t="s">
        <v>12</v>
      </c>
      <c r="H1097" t="s">
        <v>11</v>
      </c>
      <c r="I1097" t="s">
        <v>13</v>
      </c>
      <c r="N1097" t="s">
        <v>1127</v>
      </c>
      <c r="O1097">
        <v>1972</v>
      </c>
      <c r="P1097" t="str">
        <f t="shared" si="51"/>
        <v>Jun</v>
      </c>
      <c r="Q1097">
        <v>6</v>
      </c>
      <c r="R1097">
        <v>0</v>
      </c>
      <c r="S1097" s="18">
        <v>8932.08</v>
      </c>
      <c r="T1097" t="s">
        <v>11</v>
      </c>
      <c r="U1097" t="s">
        <v>16</v>
      </c>
      <c r="V1097" t="s">
        <v>42</v>
      </c>
      <c r="W1097" s="16">
        <f t="shared" si="52"/>
        <v>26456</v>
      </c>
      <c r="X1097">
        <f t="shared" si="53"/>
        <v>51</v>
      </c>
    </row>
    <row r="1098" spans="1:24" x14ac:dyDescent="0.3">
      <c r="A1098" t="s">
        <v>1129</v>
      </c>
      <c r="B1098">
        <v>1992</v>
      </c>
      <c r="C1098" t="s">
        <v>20</v>
      </c>
      <c r="D1098">
        <v>27</v>
      </c>
      <c r="E1098">
        <v>0</v>
      </c>
      <c r="F1098">
        <v>8954.99</v>
      </c>
      <c r="G1098" t="s">
        <v>11</v>
      </c>
      <c r="H1098" t="s">
        <v>12</v>
      </c>
      <c r="I1098" t="s">
        <v>535</v>
      </c>
      <c r="N1098" t="s">
        <v>1128</v>
      </c>
      <c r="O1098">
        <v>1976</v>
      </c>
      <c r="P1098" t="str">
        <f t="shared" si="51"/>
        <v>Dec</v>
      </c>
      <c r="Q1098">
        <v>25</v>
      </c>
      <c r="R1098">
        <v>3</v>
      </c>
      <c r="S1098" s="18">
        <v>8944.1200000000008</v>
      </c>
      <c r="T1098" t="s">
        <v>12</v>
      </c>
      <c r="U1098" t="s">
        <v>11</v>
      </c>
      <c r="V1098" t="s">
        <v>13</v>
      </c>
      <c r="W1098" s="16">
        <f t="shared" si="52"/>
        <v>28119</v>
      </c>
      <c r="X1098">
        <f t="shared" si="53"/>
        <v>46</v>
      </c>
    </row>
    <row r="1099" spans="1:24" x14ac:dyDescent="0.3">
      <c r="A1099" t="s">
        <v>1130</v>
      </c>
      <c r="B1099">
        <v>1974</v>
      </c>
      <c r="C1099" t="s">
        <v>35</v>
      </c>
      <c r="D1099">
        <v>17</v>
      </c>
      <c r="E1099">
        <v>1</v>
      </c>
      <c r="F1099">
        <v>8964.06</v>
      </c>
      <c r="G1099" t="s">
        <v>12</v>
      </c>
      <c r="H1099" t="s">
        <v>11</v>
      </c>
      <c r="I1099" t="s">
        <v>168</v>
      </c>
      <c r="N1099" t="s">
        <v>1129</v>
      </c>
      <c r="O1099">
        <v>1992</v>
      </c>
      <c r="P1099" t="str">
        <f t="shared" si="51"/>
        <v>Sep</v>
      </c>
      <c r="Q1099">
        <v>27</v>
      </c>
      <c r="R1099">
        <v>0</v>
      </c>
      <c r="S1099" s="18">
        <v>8954.99</v>
      </c>
      <c r="T1099" t="s">
        <v>11</v>
      </c>
      <c r="U1099" t="s">
        <v>12</v>
      </c>
      <c r="V1099" t="s">
        <v>535</v>
      </c>
      <c r="W1099" s="16">
        <f t="shared" si="52"/>
        <v>33874</v>
      </c>
      <c r="X1099">
        <f t="shared" si="53"/>
        <v>30</v>
      </c>
    </row>
    <row r="1100" spans="1:24" x14ac:dyDescent="0.3">
      <c r="A1100" t="s">
        <v>1131</v>
      </c>
      <c r="B1100">
        <v>1983</v>
      </c>
      <c r="C1100" t="s">
        <v>10</v>
      </c>
      <c r="D1100">
        <v>15</v>
      </c>
      <c r="E1100">
        <v>5</v>
      </c>
      <c r="F1100">
        <v>8965.7999999999993</v>
      </c>
      <c r="G1100" t="s">
        <v>11</v>
      </c>
      <c r="H1100" t="s">
        <v>12</v>
      </c>
      <c r="I1100" t="s">
        <v>23</v>
      </c>
      <c r="N1100" t="s">
        <v>1130</v>
      </c>
      <c r="O1100">
        <v>1974</v>
      </c>
      <c r="P1100" t="str">
        <f t="shared" si="51"/>
        <v>Aug</v>
      </c>
      <c r="Q1100">
        <v>17</v>
      </c>
      <c r="R1100">
        <v>1</v>
      </c>
      <c r="S1100" s="18">
        <v>8964.06</v>
      </c>
      <c r="T1100" t="s">
        <v>12</v>
      </c>
      <c r="U1100" t="s">
        <v>11</v>
      </c>
      <c r="V1100" t="s">
        <v>168</v>
      </c>
      <c r="W1100" s="16">
        <f t="shared" si="52"/>
        <v>27258</v>
      </c>
      <c r="X1100">
        <f t="shared" si="53"/>
        <v>48</v>
      </c>
    </row>
    <row r="1101" spans="1:24" x14ac:dyDescent="0.3">
      <c r="A1101" t="s">
        <v>1132</v>
      </c>
      <c r="B1101">
        <v>1974</v>
      </c>
      <c r="C1101" t="s">
        <v>20</v>
      </c>
      <c r="D1101">
        <v>8</v>
      </c>
      <c r="E1101">
        <v>2</v>
      </c>
      <c r="F1101">
        <v>8968.33</v>
      </c>
      <c r="G1101" t="s">
        <v>12</v>
      </c>
      <c r="H1101" t="s">
        <v>11</v>
      </c>
      <c r="I1101" t="s">
        <v>42</v>
      </c>
      <c r="N1101" t="s">
        <v>1131</v>
      </c>
      <c r="O1101">
        <v>1983</v>
      </c>
      <c r="P1101" t="str">
        <f t="shared" si="51"/>
        <v>Jul</v>
      </c>
      <c r="Q1101">
        <v>15</v>
      </c>
      <c r="R1101">
        <v>5</v>
      </c>
      <c r="S1101" s="18">
        <v>8965.7999999999993</v>
      </c>
      <c r="T1101" t="s">
        <v>11</v>
      </c>
      <c r="U1101" t="s">
        <v>12</v>
      </c>
      <c r="V1101" t="s">
        <v>23</v>
      </c>
      <c r="W1101" s="16">
        <f t="shared" si="52"/>
        <v>30512</v>
      </c>
      <c r="X1101">
        <f t="shared" si="53"/>
        <v>39</v>
      </c>
    </row>
    <row r="1102" spans="1:24" x14ac:dyDescent="0.3">
      <c r="A1102" t="s">
        <v>1133</v>
      </c>
      <c r="B1102">
        <v>1974</v>
      </c>
      <c r="C1102" t="s">
        <v>10</v>
      </c>
      <c r="D1102">
        <v>21</v>
      </c>
      <c r="E1102">
        <v>2</v>
      </c>
      <c r="F1102">
        <v>8978.19</v>
      </c>
      <c r="G1102" t="s">
        <v>11</v>
      </c>
      <c r="H1102" t="s">
        <v>11</v>
      </c>
      <c r="I1102" t="s">
        <v>13</v>
      </c>
      <c r="N1102" t="s">
        <v>1132</v>
      </c>
      <c r="O1102">
        <v>1974</v>
      </c>
      <c r="P1102" t="str">
        <f t="shared" si="51"/>
        <v>Sep</v>
      </c>
      <c r="Q1102">
        <v>8</v>
      </c>
      <c r="R1102">
        <v>2</v>
      </c>
      <c r="S1102" s="18">
        <v>8968.33</v>
      </c>
      <c r="T1102" t="s">
        <v>12</v>
      </c>
      <c r="U1102" t="s">
        <v>11</v>
      </c>
      <c r="V1102" t="s">
        <v>42</v>
      </c>
      <c r="W1102" s="16">
        <f t="shared" si="52"/>
        <v>27280</v>
      </c>
      <c r="X1102">
        <f t="shared" si="53"/>
        <v>48</v>
      </c>
    </row>
    <row r="1103" spans="1:24" x14ac:dyDescent="0.3">
      <c r="A1103" t="s">
        <v>1134</v>
      </c>
      <c r="B1103">
        <v>1973</v>
      </c>
      <c r="C1103" t="s">
        <v>37</v>
      </c>
      <c r="D1103">
        <v>11</v>
      </c>
      <c r="E1103">
        <v>0</v>
      </c>
      <c r="F1103">
        <v>8988.16</v>
      </c>
      <c r="G1103" t="s">
        <v>11</v>
      </c>
      <c r="H1103" t="s">
        <v>16</v>
      </c>
      <c r="I1103" t="s">
        <v>23</v>
      </c>
      <c r="N1103" t="s">
        <v>1133</v>
      </c>
      <c r="O1103">
        <v>1974</v>
      </c>
      <c r="P1103" t="str">
        <f t="shared" si="51"/>
        <v>Jul</v>
      </c>
      <c r="Q1103">
        <v>21</v>
      </c>
      <c r="R1103">
        <v>2</v>
      </c>
      <c r="S1103" s="18">
        <v>8978.19</v>
      </c>
      <c r="T1103" t="s">
        <v>11</v>
      </c>
      <c r="U1103" t="s">
        <v>11</v>
      </c>
      <c r="V1103" t="s">
        <v>13</v>
      </c>
      <c r="W1103" s="16">
        <f t="shared" si="52"/>
        <v>27231</v>
      </c>
      <c r="X1103">
        <f t="shared" si="53"/>
        <v>48</v>
      </c>
    </row>
    <row r="1104" spans="1:24" x14ac:dyDescent="0.3">
      <c r="A1104" t="s">
        <v>1135</v>
      </c>
      <c r="B1104">
        <v>1979</v>
      </c>
      <c r="C1104" t="s">
        <v>30</v>
      </c>
      <c r="D1104">
        <v>16</v>
      </c>
      <c r="E1104">
        <v>2</v>
      </c>
      <c r="F1104">
        <v>8998.43</v>
      </c>
      <c r="G1104" t="s">
        <v>11</v>
      </c>
      <c r="H1104" t="s">
        <v>16</v>
      </c>
      <c r="I1104" t="s">
        <v>200</v>
      </c>
      <c r="N1104" t="s">
        <v>1134</v>
      </c>
      <c r="O1104">
        <v>1973</v>
      </c>
      <c r="P1104" t="str">
        <f t="shared" si="51"/>
        <v>Oct</v>
      </c>
      <c r="Q1104">
        <v>11</v>
      </c>
      <c r="R1104">
        <v>0</v>
      </c>
      <c r="S1104" s="18">
        <v>8988.16</v>
      </c>
      <c r="T1104" t="s">
        <v>11</v>
      </c>
      <c r="U1104" t="s">
        <v>16</v>
      </c>
      <c r="V1104" t="s">
        <v>23</v>
      </c>
      <c r="W1104" s="16">
        <f t="shared" si="52"/>
        <v>26948</v>
      </c>
      <c r="X1104">
        <f t="shared" si="53"/>
        <v>49</v>
      </c>
    </row>
    <row r="1105" spans="1:24" x14ac:dyDescent="0.3">
      <c r="A1105" t="s">
        <v>1136</v>
      </c>
      <c r="B1105">
        <v>1993</v>
      </c>
      <c r="C1105" t="s">
        <v>30</v>
      </c>
      <c r="D1105">
        <v>1</v>
      </c>
      <c r="E1105">
        <v>0</v>
      </c>
      <c r="F1105">
        <v>9010.2000000000007</v>
      </c>
      <c r="G1105" t="s">
        <v>11</v>
      </c>
      <c r="H1105" t="s">
        <v>12</v>
      </c>
      <c r="I1105" t="s">
        <v>535</v>
      </c>
      <c r="N1105" t="s">
        <v>1135</v>
      </c>
      <c r="O1105">
        <v>1979</v>
      </c>
      <c r="P1105" t="str">
        <f t="shared" si="51"/>
        <v>Dec</v>
      </c>
      <c r="Q1105">
        <v>16</v>
      </c>
      <c r="R1105">
        <v>2</v>
      </c>
      <c r="S1105" s="18">
        <v>8998.43</v>
      </c>
      <c r="T1105" t="s">
        <v>11</v>
      </c>
      <c r="U1105" t="s">
        <v>16</v>
      </c>
      <c r="V1105" t="s">
        <v>200</v>
      </c>
      <c r="W1105" s="16">
        <f t="shared" si="52"/>
        <v>29205</v>
      </c>
      <c r="X1105">
        <f t="shared" si="53"/>
        <v>43</v>
      </c>
    </row>
    <row r="1106" spans="1:24" x14ac:dyDescent="0.3">
      <c r="A1106" t="s">
        <v>1137</v>
      </c>
      <c r="B1106">
        <v>1972</v>
      </c>
      <c r="C1106" t="s">
        <v>30</v>
      </c>
      <c r="D1106">
        <v>7</v>
      </c>
      <c r="E1106">
        <v>1</v>
      </c>
      <c r="F1106">
        <v>9048.0300000000007</v>
      </c>
      <c r="G1106" t="s">
        <v>11</v>
      </c>
      <c r="H1106" t="s">
        <v>11</v>
      </c>
      <c r="I1106" t="s">
        <v>13</v>
      </c>
      <c r="N1106" t="s">
        <v>1136</v>
      </c>
      <c r="O1106">
        <v>1993</v>
      </c>
      <c r="P1106" t="str">
        <f t="shared" si="51"/>
        <v>Dec</v>
      </c>
      <c r="Q1106">
        <v>1</v>
      </c>
      <c r="R1106">
        <v>0</v>
      </c>
      <c r="S1106" s="18">
        <v>9010.2000000000007</v>
      </c>
      <c r="T1106" t="s">
        <v>11</v>
      </c>
      <c r="U1106" t="s">
        <v>12</v>
      </c>
      <c r="V1106" t="s">
        <v>535</v>
      </c>
      <c r="W1106" s="16">
        <f t="shared" si="52"/>
        <v>34304</v>
      </c>
      <c r="X1106">
        <f t="shared" si="53"/>
        <v>29</v>
      </c>
    </row>
    <row r="1107" spans="1:24" x14ac:dyDescent="0.3">
      <c r="A1107" t="s">
        <v>1138</v>
      </c>
      <c r="B1107">
        <v>1972</v>
      </c>
      <c r="C1107" t="s">
        <v>30</v>
      </c>
      <c r="D1107">
        <v>2</v>
      </c>
      <c r="E1107">
        <v>1</v>
      </c>
      <c r="F1107">
        <v>9058.73</v>
      </c>
      <c r="G1107" t="s">
        <v>12</v>
      </c>
      <c r="H1107" t="s">
        <v>11</v>
      </c>
      <c r="I1107" t="s">
        <v>13</v>
      </c>
      <c r="N1107" t="s">
        <v>1137</v>
      </c>
      <c r="O1107">
        <v>1972</v>
      </c>
      <c r="P1107" t="str">
        <f t="shared" si="51"/>
        <v>Dec</v>
      </c>
      <c r="Q1107">
        <v>7</v>
      </c>
      <c r="R1107">
        <v>1</v>
      </c>
      <c r="S1107" s="18">
        <v>9048.0300000000007</v>
      </c>
      <c r="T1107" t="s">
        <v>11</v>
      </c>
      <c r="U1107" t="s">
        <v>11</v>
      </c>
      <c r="V1107" t="s">
        <v>13</v>
      </c>
      <c r="W1107" s="16">
        <f t="shared" si="52"/>
        <v>26640</v>
      </c>
      <c r="X1107">
        <f t="shared" si="53"/>
        <v>50</v>
      </c>
    </row>
    <row r="1108" spans="1:24" x14ac:dyDescent="0.3">
      <c r="A1108" t="s">
        <v>1139</v>
      </c>
      <c r="B1108">
        <v>1977</v>
      </c>
      <c r="C1108" t="s">
        <v>15</v>
      </c>
      <c r="D1108">
        <v>4</v>
      </c>
      <c r="E1108">
        <v>2</v>
      </c>
      <c r="F1108">
        <v>9095.07</v>
      </c>
      <c r="G1108" t="s">
        <v>11</v>
      </c>
      <c r="H1108" t="s">
        <v>11</v>
      </c>
      <c r="I1108" t="s">
        <v>247</v>
      </c>
      <c r="N1108" t="s">
        <v>1138</v>
      </c>
      <c r="O1108">
        <v>1972</v>
      </c>
      <c r="P1108" t="str">
        <f t="shared" si="51"/>
        <v>Dec</v>
      </c>
      <c r="Q1108">
        <v>2</v>
      </c>
      <c r="R1108">
        <v>1</v>
      </c>
      <c r="S1108" s="18">
        <v>9058.73</v>
      </c>
      <c r="T1108" t="s">
        <v>12</v>
      </c>
      <c r="U1108" t="s">
        <v>11</v>
      </c>
      <c r="V1108" t="s">
        <v>13</v>
      </c>
      <c r="W1108" s="16">
        <f t="shared" si="52"/>
        <v>26635</v>
      </c>
      <c r="X1108">
        <f t="shared" si="53"/>
        <v>50</v>
      </c>
    </row>
    <row r="1109" spans="1:24" x14ac:dyDescent="0.3">
      <c r="A1109" t="s">
        <v>1140</v>
      </c>
      <c r="B1109">
        <v>1965</v>
      </c>
      <c r="C1109" t="s">
        <v>15</v>
      </c>
      <c r="D1109">
        <v>9</v>
      </c>
      <c r="E1109">
        <v>0</v>
      </c>
      <c r="F1109">
        <v>9095.94</v>
      </c>
      <c r="G1109" t="s">
        <v>12</v>
      </c>
      <c r="H1109" t="s">
        <v>16</v>
      </c>
      <c r="I1109" t="s">
        <v>42</v>
      </c>
      <c r="N1109" t="s">
        <v>1139</v>
      </c>
      <c r="O1109">
        <v>1977</v>
      </c>
      <c r="P1109" t="str">
        <f t="shared" si="51"/>
        <v>Nov</v>
      </c>
      <c r="Q1109">
        <v>4</v>
      </c>
      <c r="R1109">
        <v>2</v>
      </c>
      <c r="S1109" s="18">
        <v>9095.07</v>
      </c>
      <c r="T1109" t="s">
        <v>11</v>
      </c>
      <c r="U1109" t="s">
        <v>11</v>
      </c>
      <c r="V1109" t="s">
        <v>247</v>
      </c>
      <c r="W1109" s="16">
        <f t="shared" si="52"/>
        <v>28433</v>
      </c>
      <c r="X1109">
        <f t="shared" si="53"/>
        <v>45</v>
      </c>
    </row>
    <row r="1110" spans="1:24" x14ac:dyDescent="0.3">
      <c r="A1110" t="s">
        <v>1141</v>
      </c>
      <c r="B1110">
        <v>1977</v>
      </c>
      <c r="C1110" t="s">
        <v>30</v>
      </c>
      <c r="D1110">
        <v>2</v>
      </c>
      <c r="E1110">
        <v>3</v>
      </c>
      <c r="F1110">
        <v>9101.7999999999993</v>
      </c>
      <c r="G1110" t="s">
        <v>11</v>
      </c>
      <c r="H1110" t="s">
        <v>16</v>
      </c>
      <c r="I1110" t="s">
        <v>42</v>
      </c>
      <c r="N1110" t="s">
        <v>1140</v>
      </c>
      <c r="O1110">
        <v>1965</v>
      </c>
      <c r="P1110" t="str">
        <f t="shared" si="51"/>
        <v>Nov</v>
      </c>
      <c r="Q1110">
        <v>9</v>
      </c>
      <c r="R1110">
        <v>0</v>
      </c>
      <c r="S1110" s="18">
        <v>9095.94</v>
      </c>
      <c r="T1110" t="s">
        <v>12</v>
      </c>
      <c r="U1110" t="s">
        <v>16</v>
      </c>
      <c r="V1110" t="s">
        <v>42</v>
      </c>
      <c r="W1110" s="16">
        <f t="shared" si="52"/>
        <v>24055</v>
      </c>
      <c r="X1110">
        <f t="shared" si="53"/>
        <v>57</v>
      </c>
    </row>
    <row r="1111" spans="1:24" x14ac:dyDescent="0.3">
      <c r="A1111" t="s">
        <v>1142</v>
      </c>
      <c r="B1111">
        <v>1970</v>
      </c>
      <c r="C1111" t="s">
        <v>35</v>
      </c>
      <c r="D1111">
        <v>12</v>
      </c>
      <c r="E1111">
        <v>0</v>
      </c>
      <c r="F1111">
        <v>9140.9500000000007</v>
      </c>
      <c r="G1111" t="s">
        <v>12</v>
      </c>
      <c r="H1111" t="s">
        <v>12</v>
      </c>
      <c r="I1111" t="s">
        <v>13</v>
      </c>
      <c r="N1111" t="s">
        <v>1141</v>
      </c>
      <c r="O1111">
        <v>1977</v>
      </c>
      <c r="P1111" t="str">
        <f t="shared" si="51"/>
        <v>Dec</v>
      </c>
      <c r="Q1111">
        <v>2</v>
      </c>
      <c r="R1111">
        <v>3</v>
      </c>
      <c r="S1111" s="18">
        <v>9101.7999999999993</v>
      </c>
      <c r="T1111" t="s">
        <v>11</v>
      </c>
      <c r="U1111" t="s">
        <v>16</v>
      </c>
      <c r="V1111" t="s">
        <v>42</v>
      </c>
      <c r="W1111" s="16">
        <f t="shared" si="52"/>
        <v>28461</v>
      </c>
      <c r="X1111">
        <f t="shared" si="53"/>
        <v>45</v>
      </c>
    </row>
    <row r="1112" spans="1:24" x14ac:dyDescent="0.3">
      <c r="A1112" t="s">
        <v>1143</v>
      </c>
      <c r="B1112">
        <v>1970</v>
      </c>
      <c r="C1112" t="s">
        <v>37</v>
      </c>
      <c r="D1112">
        <v>18</v>
      </c>
      <c r="E1112">
        <v>0</v>
      </c>
      <c r="F1112">
        <v>9144.57</v>
      </c>
      <c r="G1112" t="s">
        <v>12</v>
      </c>
      <c r="H1112" t="s">
        <v>11</v>
      </c>
      <c r="I1112" t="s">
        <v>42</v>
      </c>
      <c r="N1112" t="s">
        <v>1142</v>
      </c>
      <c r="O1112">
        <v>1970</v>
      </c>
      <c r="P1112" t="str">
        <f t="shared" si="51"/>
        <v>Aug</v>
      </c>
      <c r="Q1112">
        <v>12</v>
      </c>
      <c r="R1112">
        <v>0</v>
      </c>
      <c r="S1112" s="18">
        <v>9140.9500000000007</v>
      </c>
      <c r="T1112" t="s">
        <v>12</v>
      </c>
      <c r="U1112" t="s">
        <v>12</v>
      </c>
      <c r="V1112" t="s">
        <v>13</v>
      </c>
      <c r="W1112" s="16">
        <f t="shared" si="52"/>
        <v>25792</v>
      </c>
      <c r="X1112">
        <f t="shared" si="53"/>
        <v>52</v>
      </c>
    </row>
    <row r="1113" spans="1:24" x14ac:dyDescent="0.3">
      <c r="A1113" t="s">
        <v>1144</v>
      </c>
      <c r="B1113">
        <v>1982</v>
      </c>
      <c r="C1113" t="s">
        <v>30</v>
      </c>
      <c r="D1113">
        <v>8</v>
      </c>
      <c r="E1113">
        <v>3</v>
      </c>
      <c r="F1113">
        <v>9147.5</v>
      </c>
      <c r="G1113" t="s">
        <v>11</v>
      </c>
      <c r="H1113" t="s">
        <v>16</v>
      </c>
      <c r="I1113" t="s">
        <v>23</v>
      </c>
      <c r="N1113" t="s">
        <v>1143</v>
      </c>
      <c r="O1113">
        <v>1970</v>
      </c>
      <c r="P1113" t="str">
        <f t="shared" si="51"/>
        <v>Oct</v>
      </c>
      <c r="Q1113">
        <v>18</v>
      </c>
      <c r="R1113">
        <v>0</v>
      </c>
      <c r="S1113" s="18">
        <v>9144.57</v>
      </c>
      <c r="T1113" t="s">
        <v>12</v>
      </c>
      <c r="U1113" t="s">
        <v>11</v>
      </c>
      <c r="V1113" t="s">
        <v>42</v>
      </c>
      <c r="W1113" s="16">
        <f t="shared" si="52"/>
        <v>25859</v>
      </c>
      <c r="X1113">
        <f t="shared" si="53"/>
        <v>52</v>
      </c>
    </row>
    <row r="1114" spans="1:24" x14ac:dyDescent="0.3">
      <c r="A1114" t="s">
        <v>1145</v>
      </c>
      <c r="B1114">
        <v>1990</v>
      </c>
      <c r="C1114" t="s">
        <v>35</v>
      </c>
      <c r="D1114">
        <v>23</v>
      </c>
      <c r="E1114">
        <v>3</v>
      </c>
      <c r="F1114">
        <v>9159.51</v>
      </c>
      <c r="G1114" t="s">
        <v>11</v>
      </c>
      <c r="H1114" t="s">
        <v>11</v>
      </c>
      <c r="I1114" t="s">
        <v>300</v>
      </c>
      <c r="N1114" t="s">
        <v>1144</v>
      </c>
      <c r="O1114">
        <v>1982</v>
      </c>
      <c r="P1114" t="str">
        <f t="shared" si="51"/>
        <v>Dec</v>
      </c>
      <c r="Q1114">
        <v>8</v>
      </c>
      <c r="R1114">
        <v>3</v>
      </c>
      <c r="S1114" s="18">
        <v>9147.5</v>
      </c>
      <c r="T1114" t="s">
        <v>11</v>
      </c>
      <c r="U1114" t="s">
        <v>16</v>
      </c>
      <c r="V1114" t="s">
        <v>23</v>
      </c>
      <c r="W1114" s="16">
        <f t="shared" si="52"/>
        <v>30293</v>
      </c>
      <c r="X1114">
        <f t="shared" si="53"/>
        <v>40</v>
      </c>
    </row>
    <row r="1115" spans="1:24" x14ac:dyDescent="0.3">
      <c r="A1115" t="s">
        <v>1146</v>
      </c>
      <c r="B1115">
        <v>1970</v>
      </c>
      <c r="C1115" t="s">
        <v>37</v>
      </c>
      <c r="D1115">
        <v>24</v>
      </c>
      <c r="E1115">
        <v>0</v>
      </c>
      <c r="F1115">
        <v>9171.75</v>
      </c>
      <c r="G1115" t="s">
        <v>11</v>
      </c>
      <c r="H1115" t="s">
        <v>11</v>
      </c>
      <c r="I1115" t="s">
        <v>23</v>
      </c>
      <c r="N1115" t="s">
        <v>1145</v>
      </c>
      <c r="O1115">
        <v>1990</v>
      </c>
      <c r="P1115" t="str">
        <f t="shared" si="51"/>
        <v>Aug</v>
      </c>
      <c r="Q1115">
        <v>23</v>
      </c>
      <c r="R1115">
        <v>3</v>
      </c>
      <c r="S1115" s="18">
        <v>9159.51</v>
      </c>
      <c r="T1115" t="s">
        <v>11</v>
      </c>
      <c r="U1115" t="s">
        <v>11</v>
      </c>
      <c r="V1115" t="s">
        <v>300</v>
      </c>
      <c r="W1115" s="16">
        <f t="shared" si="52"/>
        <v>33108</v>
      </c>
      <c r="X1115">
        <f t="shared" si="53"/>
        <v>32</v>
      </c>
    </row>
    <row r="1116" spans="1:24" x14ac:dyDescent="0.3">
      <c r="A1116" t="s">
        <v>1147</v>
      </c>
      <c r="B1116">
        <v>1971</v>
      </c>
      <c r="C1116" t="s">
        <v>30</v>
      </c>
      <c r="D1116">
        <v>29</v>
      </c>
      <c r="E1116">
        <v>0</v>
      </c>
      <c r="F1116">
        <v>9174.14</v>
      </c>
      <c r="G1116" t="s">
        <v>12</v>
      </c>
      <c r="H1116" t="s">
        <v>16</v>
      </c>
      <c r="I1116" t="s">
        <v>23</v>
      </c>
      <c r="N1116" t="s">
        <v>1146</v>
      </c>
      <c r="O1116">
        <v>1970</v>
      </c>
      <c r="P1116" t="str">
        <f t="shared" si="51"/>
        <v>Oct</v>
      </c>
      <c r="Q1116">
        <v>24</v>
      </c>
      <c r="R1116">
        <v>0</v>
      </c>
      <c r="S1116" s="18">
        <v>9171.75</v>
      </c>
      <c r="T1116" t="s">
        <v>11</v>
      </c>
      <c r="U1116" t="s">
        <v>11</v>
      </c>
      <c r="V1116" t="s">
        <v>23</v>
      </c>
      <c r="W1116" s="16">
        <f t="shared" si="52"/>
        <v>25865</v>
      </c>
      <c r="X1116">
        <f t="shared" si="53"/>
        <v>52</v>
      </c>
    </row>
    <row r="1117" spans="1:24" x14ac:dyDescent="0.3">
      <c r="A1117" t="s">
        <v>1148</v>
      </c>
      <c r="B1117">
        <v>1973</v>
      </c>
      <c r="C1117" t="s">
        <v>30</v>
      </c>
      <c r="D1117">
        <v>25</v>
      </c>
      <c r="E1117">
        <v>1</v>
      </c>
      <c r="F1117">
        <v>9182.17</v>
      </c>
      <c r="G1117" t="s">
        <v>11</v>
      </c>
      <c r="H1117" t="s">
        <v>12</v>
      </c>
      <c r="I1117" t="s">
        <v>42</v>
      </c>
      <c r="N1117" t="s">
        <v>1147</v>
      </c>
      <c r="O1117">
        <v>1971</v>
      </c>
      <c r="P1117" t="str">
        <f t="shared" si="51"/>
        <v>Dec</v>
      </c>
      <c r="Q1117">
        <v>29</v>
      </c>
      <c r="R1117">
        <v>0</v>
      </c>
      <c r="S1117" s="18">
        <v>9174.14</v>
      </c>
      <c r="T1117" t="s">
        <v>12</v>
      </c>
      <c r="U1117" t="s">
        <v>16</v>
      </c>
      <c r="V1117" t="s">
        <v>23</v>
      </c>
      <c r="W1117" s="16">
        <f t="shared" si="52"/>
        <v>26296</v>
      </c>
      <c r="X1117">
        <f t="shared" si="53"/>
        <v>51</v>
      </c>
    </row>
    <row r="1118" spans="1:24" x14ac:dyDescent="0.3">
      <c r="A1118" t="s">
        <v>1149</v>
      </c>
      <c r="B1118">
        <v>1976</v>
      </c>
      <c r="C1118" t="s">
        <v>20</v>
      </c>
      <c r="D1118">
        <v>10</v>
      </c>
      <c r="E1118">
        <v>2</v>
      </c>
      <c r="F1118">
        <v>9193.84</v>
      </c>
      <c r="G1118" t="s">
        <v>11</v>
      </c>
      <c r="H1118" t="s">
        <v>16</v>
      </c>
      <c r="I1118" t="s">
        <v>23</v>
      </c>
      <c r="N1118" t="s">
        <v>1148</v>
      </c>
      <c r="O1118">
        <v>1973</v>
      </c>
      <c r="P1118" t="str">
        <f t="shared" si="51"/>
        <v>Dec</v>
      </c>
      <c r="Q1118">
        <v>25</v>
      </c>
      <c r="R1118">
        <v>1</v>
      </c>
      <c r="S1118" s="18">
        <v>9182.17</v>
      </c>
      <c r="T1118" t="s">
        <v>11</v>
      </c>
      <c r="U1118" t="s">
        <v>12</v>
      </c>
      <c r="V1118" t="s">
        <v>42</v>
      </c>
      <c r="W1118" s="16">
        <f t="shared" si="52"/>
        <v>27023</v>
      </c>
      <c r="X1118">
        <f t="shared" si="53"/>
        <v>49</v>
      </c>
    </row>
    <row r="1119" spans="1:24" x14ac:dyDescent="0.3">
      <c r="A1119" t="s">
        <v>1150</v>
      </c>
      <c r="B1119">
        <v>1986</v>
      </c>
      <c r="C1119" t="s">
        <v>30</v>
      </c>
      <c r="D1119">
        <v>25</v>
      </c>
      <c r="E1119">
        <v>3</v>
      </c>
      <c r="F1119">
        <v>9210.06</v>
      </c>
      <c r="G1119" t="s">
        <v>11</v>
      </c>
      <c r="H1119" t="s">
        <v>12</v>
      </c>
      <c r="I1119" t="s">
        <v>300</v>
      </c>
      <c r="N1119" t="s">
        <v>1149</v>
      </c>
      <c r="O1119">
        <v>1976</v>
      </c>
      <c r="P1119" t="str">
        <f t="shared" si="51"/>
        <v>Sep</v>
      </c>
      <c r="Q1119">
        <v>10</v>
      </c>
      <c r="R1119">
        <v>2</v>
      </c>
      <c r="S1119" s="18">
        <v>9193.84</v>
      </c>
      <c r="T1119" t="s">
        <v>11</v>
      </c>
      <c r="U1119" t="s">
        <v>16</v>
      </c>
      <c r="V1119" t="s">
        <v>23</v>
      </c>
      <c r="W1119" s="16">
        <f t="shared" si="52"/>
        <v>28013</v>
      </c>
      <c r="X1119">
        <f t="shared" si="53"/>
        <v>46</v>
      </c>
    </row>
    <row r="1120" spans="1:24" x14ac:dyDescent="0.3">
      <c r="A1120" t="s">
        <v>1151</v>
      </c>
      <c r="B1120">
        <v>1981</v>
      </c>
      <c r="C1120" t="s">
        <v>30</v>
      </c>
      <c r="D1120">
        <v>5</v>
      </c>
      <c r="E1120">
        <v>5</v>
      </c>
      <c r="F1120">
        <v>9222.4</v>
      </c>
      <c r="G1120" t="s">
        <v>11</v>
      </c>
      <c r="H1120" t="s">
        <v>12</v>
      </c>
      <c r="I1120" t="s">
        <v>166</v>
      </c>
      <c r="N1120" t="s">
        <v>1150</v>
      </c>
      <c r="O1120">
        <v>1986</v>
      </c>
      <c r="P1120" t="str">
        <f t="shared" si="51"/>
        <v>Dec</v>
      </c>
      <c r="Q1120">
        <v>25</v>
      </c>
      <c r="R1120">
        <v>3</v>
      </c>
      <c r="S1120" s="18">
        <v>9210.06</v>
      </c>
      <c r="T1120" t="s">
        <v>11</v>
      </c>
      <c r="U1120" t="s">
        <v>12</v>
      </c>
      <c r="V1120" t="s">
        <v>300</v>
      </c>
      <c r="W1120" s="16">
        <f t="shared" si="52"/>
        <v>31771</v>
      </c>
      <c r="X1120">
        <f t="shared" si="53"/>
        <v>36</v>
      </c>
    </row>
    <row r="1121" spans="1:24" x14ac:dyDescent="0.3">
      <c r="A1121" t="s">
        <v>1152</v>
      </c>
      <c r="B1121">
        <v>1975</v>
      </c>
      <c r="C1121" t="s">
        <v>30</v>
      </c>
      <c r="D1121">
        <v>6</v>
      </c>
      <c r="E1121">
        <v>2</v>
      </c>
      <c r="F1121">
        <v>9225.26</v>
      </c>
      <c r="G1121" t="s">
        <v>12</v>
      </c>
      <c r="H1121" t="s">
        <v>12</v>
      </c>
      <c r="I1121" t="s">
        <v>164</v>
      </c>
      <c r="N1121" t="s">
        <v>1151</v>
      </c>
      <c r="O1121">
        <v>1981</v>
      </c>
      <c r="P1121" t="str">
        <f t="shared" si="51"/>
        <v>Dec</v>
      </c>
      <c r="Q1121">
        <v>5</v>
      </c>
      <c r="R1121">
        <v>5</v>
      </c>
      <c r="S1121" s="18">
        <v>9222.4</v>
      </c>
      <c r="T1121" t="s">
        <v>11</v>
      </c>
      <c r="U1121" t="s">
        <v>12</v>
      </c>
      <c r="V1121" t="s">
        <v>166</v>
      </c>
      <c r="W1121" s="16">
        <f t="shared" si="52"/>
        <v>29925</v>
      </c>
      <c r="X1121">
        <f t="shared" si="53"/>
        <v>41</v>
      </c>
    </row>
    <row r="1122" spans="1:24" x14ac:dyDescent="0.3">
      <c r="A1122" t="s">
        <v>1153</v>
      </c>
      <c r="B1122">
        <v>1980</v>
      </c>
      <c r="C1122" t="s">
        <v>37</v>
      </c>
      <c r="D1122">
        <v>5</v>
      </c>
      <c r="E1122">
        <v>2</v>
      </c>
      <c r="F1122">
        <v>9247.94</v>
      </c>
      <c r="G1122" t="s">
        <v>11</v>
      </c>
      <c r="H1122" t="s">
        <v>16</v>
      </c>
      <c r="I1122" t="s">
        <v>300</v>
      </c>
      <c r="N1122" t="s">
        <v>1152</v>
      </c>
      <c r="O1122">
        <v>1975</v>
      </c>
      <c r="P1122" t="str">
        <f t="shared" si="51"/>
        <v>Dec</v>
      </c>
      <c r="Q1122">
        <v>6</v>
      </c>
      <c r="R1122">
        <v>2</v>
      </c>
      <c r="S1122" s="18">
        <v>9225.26</v>
      </c>
      <c r="T1122" t="s">
        <v>12</v>
      </c>
      <c r="U1122" t="s">
        <v>12</v>
      </c>
      <c r="V1122" t="s">
        <v>164</v>
      </c>
      <c r="W1122" s="16">
        <f t="shared" si="52"/>
        <v>27734</v>
      </c>
      <c r="X1122">
        <f t="shared" si="53"/>
        <v>47</v>
      </c>
    </row>
    <row r="1123" spans="1:24" x14ac:dyDescent="0.3">
      <c r="A1123" t="s">
        <v>1154</v>
      </c>
      <c r="B1123">
        <v>1974</v>
      </c>
      <c r="C1123" t="s">
        <v>35</v>
      </c>
      <c r="D1123">
        <v>21</v>
      </c>
      <c r="E1123">
        <v>1</v>
      </c>
      <c r="F1123">
        <v>9249.5</v>
      </c>
      <c r="G1123" t="s">
        <v>11</v>
      </c>
      <c r="H1123" t="s">
        <v>16</v>
      </c>
      <c r="I1123" t="s">
        <v>23</v>
      </c>
      <c r="N1123" t="s">
        <v>1153</v>
      </c>
      <c r="O1123">
        <v>1980</v>
      </c>
      <c r="P1123" t="str">
        <f t="shared" si="51"/>
        <v>Oct</v>
      </c>
      <c r="Q1123">
        <v>5</v>
      </c>
      <c r="R1123">
        <v>2</v>
      </c>
      <c r="S1123" s="18">
        <v>9247.94</v>
      </c>
      <c r="T1123" t="s">
        <v>11</v>
      </c>
      <c r="U1123" t="s">
        <v>16</v>
      </c>
      <c r="V1123" t="s">
        <v>300</v>
      </c>
      <c r="W1123" s="16">
        <f t="shared" si="52"/>
        <v>29499</v>
      </c>
      <c r="X1123">
        <f t="shared" si="53"/>
        <v>42</v>
      </c>
    </row>
    <row r="1124" spans="1:24" x14ac:dyDescent="0.3">
      <c r="A1124" t="s">
        <v>1155</v>
      </c>
      <c r="B1124">
        <v>1971</v>
      </c>
      <c r="C1124" t="s">
        <v>35</v>
      </c>
      <c r="D1124">
        <v>6</v>
      </c>
      <c r="E1124">
        <v>0</v>
      </c>
      <c r="F1124">
        <v>9264.7999999999993</v>
      </c>
      <c r="G1124" t="s">
        <v>11</v>
      </c>
      <c r="H1124" t="s">
        <v>16</v>
      </c>
      <c r="I1124" t="s">
        <v>42</v>
      </c>
      <c r="N1124" t="s">
        <v>1154</v>
      </c>
      <c r="O1124">
        <v>1974</v>
      </c>
      <c r="P1124" t="str">
        <f t="shared" si="51"/>
        <v>Aug</v>
      </c>
      <c r="Q1124">
        <v>21</v>
      </c>
      <c r="R1124">
        <v>1</v>
      </c>
      <c r="S1124" s="18">
        <v>9249.5</v>
      </c>
      <c r="T1124" t="s">
        <v>11</v>
      </c>
      <c r="U1124" t="s">
        <v>16</v>
      </c>
      <c r="V1124" t="s">
        <v>23</v>
      </c>
      <c r="W1124" s="16">
        <f t="shared" si="52"/>
        <v>27262</v>
      </c>
      <c r="X1124">
        <f t="shared" si="53"/>
        <v>48</v>
      </c>
    </row>
    <row r="1125" spans="1:24" x14ac:dyDescent="0.3">
      <c r="A1125" t="s">
        <v>1156</v>
      </c>
      <c r="B1125">
        <v>1973</v>
      </c>
      <c r="C1125" t="s">
        <v>37</v>
      </c>
      <c r="D1125">
        <v>27</v>
      </c>
      <c r="E1125">
        <v>1</v>
      </c>
      <c r="F1125">
        <v>9282.48</v>
      </c>
      <c r="G1125" t="s">
        <v>12</v>
      </c>
      <c r="H1125" t="s">
        <v>11</v>
      </c>
      <c r="I1125" t="s">
        <v>168</v>
      </c>
      <c r="N1125" t="s">
        <v>1155</v>
      </c>
      <c r="O1125">
        <v>1971</v>
      </c>
      <c r="P1125" t="str">
        <f t="shared" si="51"/>
        <v>Aug</v>
      </c>
      <c r="Q1125">
        <v>6</v>
      </c>
      <c r="R1125">
        <v>0</v>
      </c>
      <c r="S1125" s="18">
        <v>9264.7999999999993</v>
      </c>
      <c r="T1125" t="s">
        <v>11</v>
      </c>
      <c r="U1125" t="s">
        <v>16</v>
      </c>
      <c r="V1125" t="s">
        <v>42</v>
      </c>
      <c r="W1125" s="16">
        <f t="shared" si="52"/>
        <v>26151</v>
      </c>
      <c r="X1125">
        <f t="shared" si="53"/>
        <v>51</v>
      </c>
    </row>
    <row r="1126" spans="1:24" x14ac:dyDescent="0.3">
      <c r="A1126" t="s">
        <v>1157</v>
      </c>
      <c r="B1126">
        <v>1971</v>
      </c>
      <c r="C1126" t="s">
        <v>10</v>
      </c>
      <c r="D1126">
        <v>2</v>
      </c>
      <c r="E1126">
        <v>0</v>
      </c>
      <c r="F1126">
        <v>9283.56</v>
      </c>
      <c r="G1126" t="s">
        <v>11</v>
      </c>
      <c r="H1126" t="s">
        <v>12</v>
      </c>
      <c r="I1126" t="s">
        <v>13</v>
      </c>
      <c r="N1126" t="s">
        <v>1156</v>
      </c>
      <c r="O1126">
        <v>1973</v>
      </c>
      <c r="P1126" t="str">
        <f t="shared" si="51"/>
        <v>Oct</v>
      </c>
      <c r="Q1126">
        <v>27</v>
      </c>
      <c r="R1126">
        <v>1</v>
      </c>
      <c r="S1126" s="18">
        <v>9282.48</v>
      </c>
      <c r="T1126" t="s">
        <v>12</v>
      </c>
      <c r="U1126" t="s">
        <v>11</v>
      </c>
      <c r="V1126" t="s">
        <v>168</v>
      </c>
      <c r="W1126" s="16">
        <f t="shared" si="52"/>
        <v>26964</v>
      </c>
      <c r="X1126">
        <f t="shared" si="53"/>
        <v>49</v>
      </c>
    </row>
    <row r="1127" spans="1:24" x14ac:dyDescent="0.3">
      <c r="A1127" t="s">
        <v>1158</v>
      </c>
      <c r="B1127">
        <v>1969</v>
      </c>
      <c r="C1127" t="s">
        <v>15</v>
      </c>
      <c r="D1127">
        <v>26</v>
      </c>
      <c r="E1127">
        <v>0</v>
      </c>
      <c r="F1127">
        <v>9285.8700000000008</v>
      </c>
      <c r="G1127" t="s">
        <v>11</v>
      </c>
      <c r="H1127" t="s">
        <v>12</v>
      </c>
      <c r="I1127" t="s">
        <v>13</v>
      </c>
      <c r="N1127" t="s">
        <v>1157</v>
      </c>
      <c r="O1127">
        <v>1971</v>
      </c>
      <c r="P1127" t="str">
        <f t="shared" si="51"/>
        <v>Jul</v>
      </c>
      <c r="Q1127">
        <v>2</v>
      </c>
      <c r="R1127">
        <v>0</v>
      </c>
      <c r="S1127" s="18">
        <v>9283.56</v>
      </c>
      <c r="T1127" t="s">
        <v>11</v>
      </c>
      <c r="U1127" t="s">
        <v>12</v>
      </c>
      <c r="V1127" t="s">
        <v>13</v>
      </c>
      <c r="W1127" s="16">
        <f t="shared" si="52"/>
        <v>26116</v>
      </c>
      <c r="X1127">
        <f t="shared" si="53"/>
        <v>51</v>
      </c>
    </row>
    <row r="1128" spans="1:24" x14ac:dyDescent="0.3">
      <c r="A1128" t="s">
        <v>1159</v>
      </c>
      <c r="B1128">
        <v>1973</v>
      </c>
      <c r="C1128" t="s">
        <v>37</v>
      </c>
      <c r="D1128">
        <v>16</v>
      </c>
      <c r="E1128">
        <v>1</v>
      </c>
      <c r="F1128">
        <v>9288.0300000000007</v>
      </c>
      <c r="G1128" t="s">
        <v>11</v>
      </c>
      <c r="H1128" t="s">
        <v>12</v>
      </c>
      <c r="I1128" t="s">
        <v>170</v>
      </c>
      <c r="N1128" t="s">
        <v>1158</v>
      </c>
      <c r="O1128">
        <v>1969</v>
      </c>
      <c r="P1128" t="str">
        <f t="shared" si="51"/>
        <v>Nov</v>
      </c>
      <c r="Q1128">
        <v>26</v>
      </c>
      <c r="R1128">
        <v>0</v>
      </c>
      <c r="S1128" s="18">
        <v>9285.8700000000008</v>
      </c>
      <c r="T1128" t="s">
        <v>11</v>
      </c>
      <c r="U1128" t="s">
        <v>12</v>
      </c>
      <c r="V1128" t="s">
        <v>13</v>
      </c>
      <c r="W1128" s="16">
        <f t="shared" si="52"/>
        <v>25533</v>
      </c>
      <c r="X1128">
        <f t="shared" si="53"/>
        <v>53</v>
      </c>
    </row>
    <row r="1129" spans="1:24" x14ac:dyDescent="0.3">
      <c r="A1129" t="s">
        <v>1160</v>
      </c>
      <c r="B1129">
        <v>1973</v>
      </c>
      <c r="C1129" t="s">
        <v>20</v>
      </c>
      <c r="D1129">
        <v>18</v>
      </c>
      <c r="E1129">
        <v>1</v>
      </c>
      <c r="F1129">
        <v>9290.14</v>
      </c>
      <c r="G1129" t="s">
        <v>12</v>
      </c>
      <c r="H1129" t="s">
        <v>12</v>
      </c>
      <c r="I1129" t="s">
        <v>168</v>
      </c>
      <c r="N1129" t="s">
        <v>1159</v>
      </c>
      <c r="O1129">
        <v>1973</v>
      </c>
      <c r="P1129" t="str">
        <f t="shared" si="51"/>
        <v>Oct</v>
      </c>
      <c r="Q1129">
        <v>16</v>
      </c>
      <c r="R1129">
        <v>1</v>
      </c>
      <c r="S1129" s="18">
        <v>9288.0300000000007</v>
      </c>
      <c r="T1129" t="s">
        <v>11</v>
      </c>
      <c r="U1129" t="s">
        <v>12</v>
      </c>
      <c r="V1129" t="s">
        <v>170</v>
      </c>
      <c r="W1129" s="16">
        <f t="shared" si="52"/>
        <v>26953</v>
      </c>
      <c r="X1129">
        <f t="shared" si="53"/>
        <v>49</v>
      </c>
    </row>
    <row r="1130" spans="1:24" x14ac:dyDescent="0.3">
      <c r="A1130" t="s">
        <v>1161</v>
      </c>
      <c r="B1130">
        <v>1976</v>
      </c>
      <c r="C1130" t="s">
        <v>15</v>
      </c>
      <c r="D1130">
        <v>3</v>
      </c>
      <c r="E1130">
        <v>3</v>
      </c>
      <c r="F1130">
        <v>9301.89</v>
      </c>
      <c r="G1130" t="s">
        <v>11</v>
      </c>
      <c r="H1130" t="s">
        <v>16</v>
      </c>
      <c r="I1130" t="s">
        <v>23</v>
      </c>
      <c r="N1130" t="s">
        <v>1160</v>
      </c>
      <c r="O1130">
        <v>1973</v>
      </c>
      <c r="P1130" t="str">
        <f t="shared" si="51"/>
        <v>Sep</v>
      </c>
      <c r="Q1130">
        <v>18</v>
      </c>
      <c r="R1130">
        <v>1</v>
      </c>
      <c r="S1130" s="18">
        <v>9290.14</v>
      </c>
      <c r="T1130" t="s">
        <v>12</v>
      </c>
      <c r="U1130" t="s">
        <v>12</v>
      </c>
      <c r="V1130" t="s">
        <v>168</v>
      </c>
      <c r="W1130" s="16">
        <f t="shared" si="52"/>
        <v>26925</v>
      </c>
      <c r="X1130">
        <f t="shared" si="53"/>
        <v>49</v>
      </c>
    </row>
    <row r="1131" spans="1:24" x14ac:dyDescent="0.3">
      <c r="A1131" t="s">
        <v>1162</v>
      </c>
      <c r="B1131">
        <v>1973</v>
      </c>
      <c r="C1131" t="s">
        <v>37</v>
      </c>
      <c r="D1131">
        <v>16</v>
      </c>
      <c r="E1131">
        <v>2</v>
      </c>
      <c r="F1131">
        <v>9304.7000000000007</v>
      </c>
      <c r="G1131" t="s">
        <v>12</v>
      </c>
      <c r="H1131" t="s">
        <v>12</v>
      </c>
      <c r="I1131" t="s">
        <v>13</v>
      </c>
      <c r="N1131" t="s">
        <v>1161</v>
      </c>
      <c r="O1131">
        <v>1976</v>
      </c>
      <c r="P1131" t="str">
        <f t="shared" si="51"/>
        <v>Nov</v>
      </c>
      <c r="Q1131">
        <v>3</v>
      </c>
      <c r="R1131">
        <v>3</v>
      </c>
      <c r="S1131" s="18">
        <v>9301.89</v>
      </c>
      <c r="T1131" t="s">
        <v>11</v>
      </c>
      <c r="U1131" t="s">
        <v>16</v>
      </c>
      <c r="V1131" t="s">
        <v>23</v>
      </c>
      <c r="W1131" s="16">
        <f t="shared" si="52"/>
        <v>28067</v>
      </c>
      <c r="X1131">
        <f t="shared" si="53"/>
        <v>46</v>
      </c>
    </row>
    <row r="1132" spans="1:24" x14ac:dyDescent="0.3">
      <c r="A1132" t="s">
        <v>1163</v>
      </c>
      <c r="B1132">
        <v>1963</v>
      </c>
      <c r="C1132" t="s">
        <v>18</v>
      </c>
      <c r="D1132">
        <v>8</v>
      </c>
      <c r="E1132">
        <v>0</v>
      </c>
      <c r="F1132">
        <v>9310.81</v>
      </c>
      <c r="G1132" t="s">
        <v>12</v>
      </c>
      <c r="H1132" t="s">
        <v>16</v>
      </c>
      <c r="I1132" t="s">
        <v>13</v>
      </c>
      <c r="N1132" t="s">
        <v>1162</v>
      </c>
      <c r="O1132">
        <v>1973</v>
      </c>
      <c r="P1132" t="str">
        <f t="shared" si="51"/>
        <v>Oct</v>
      </c>
      <c r="Q1132">
        <v>16</v>
      </c>
      <c r="R1132">
        <v>2</v>
      </c>
      <c r="S1132" s="18">
        <v>9304.7000000000007</v>
      </c>
      <c r="T1132" t="s">
        <v>12</v>
      </c>
      <c r="U1132" t="s">
        <v>12</v>
      </c>
      <c r="V1132" t="s">
        <v>13</v>
      </c>
      <c r="W1132" s="16">
        <f t="shared" si="52"/>
        <v>26953</v>
      </c>
      <c r="X1132">
        <f t="shared" si="53"/>
        <v>49</v>
      </c>
    </row>
    <row r="1133" spans="1:24" x14ac:dyDescent="0.3">
      <c r="A1133" t="s">
        <v>1164</v>
      </c>
      <c r="B1133">
        <v>1977</v>
      </c>
      <c r="C1133" t="s">
        <v>37</v>
      </c>
      <c r="D1133">
        <v>12</v>
      </c>
      <c r="E1133">
        <v>2</v>
      </c>
      <c r="F1133">
        <v>9315.41</v>
      </c>
      <c r="G1133" t="s">
        <v>11</v>
      </c>
      <c r="H1133" t="s">
        <v>16</v>
      </c>
      <c r="I1133" t="s">
        <v>247</v>
      </c>
      <c r="N1133" t="s">
        <v>1163</v>
      </c>
      <c r="O1133">
        <v>1963</v>
      </c>
      <c r="P1133" t="str">
        <f t="shared" si="51"/>
        <v>Jun</v>
      </c>
      <c r="Q1133">
        <v>8</v>
      </c>
      <c r="R1133">
        <v>0</v>
      </c>
      <c r="S1133" s="18">
        <v>9310.81</v>
      </c>
      <c r="T1133" t="s">
        <v>12</v>
      </c>
      <c r="U1133" t="s">
        <v>16</v>
      </c>
      <c r="V1133" t="s">
        <v>13</v>
      </c>
      <c r="W1133" s="16">
        <f t="shared" si="52"/>
        <v>23170</v>
      </c>
      <c r="X1133">
        <f t="shared" si="53"/>
        <v>60</v>
      </c>
    </row>
    <row r="1134" spans="1:24" x14ac:dyDescent="0.3">
      <c r="A1134" t="s">
        <v>1165</v>
      </c>
      <c r="B1134">
        <v>1988</v>
      </c>
      <c r="C1134" t="s">
        <v>10</v>
      </c>
      <c r="D1134">
        <v>9</v>
      </c>
      <c r="E1134">
        <v>3</v>
      </c>
      <c r="F1134">
        <v>9320.26</v>
      </c>
      <c r="G1134" t="s">
        <v>11</v>
      </c>
      <c r="H1134" t="s">
        <v>16</v>
      </c>
      <c r="I1134" t="s">
        <v>23</v>
      </c>
      <c r="N1134" t="s">
        <v>1164</v>
      </c>
      <c r="O1134">
        <v>1977</v>
      </c>
      <c r="P1134" t="str">
        <f t="shared" si="51"/>
        <v>Oct</v>
      </c>
      <c r="Q1134">
        <v>12</v>
      </c>
      <c r="R1134">
        <v>2</v>
      </c>
      <c r="S1134" s="18">
        <v>9315.41</v>
      </c>
      <c r="T1134" t="s">
        <v>11</v>
      </c>
      <c r="U1134" t="s">
        <v>16</v>
      </c>
      <c r="V1134" t="s">
        <v>247</v>
      </c>
      <c r="W1134" s="16">
        <f t="shared" si="52"/>
        <v>28410</v>
      </c>
      <c r="X1134">
        <f t="shared" si="53"/>
        <v>45</v>
      </c>
    </row>
    <row r="1135" spans="1:24" x14ac:dyDescent="0.3">
      <c r="A1135" t="s">
        <v>1166</v>
      </c>
      <c r="B1135">
        <v>1996</v>
      </c>
      <c r="C1135" t="s">
        <v>37</v>
      </c>
      <c r="D1135">
        <v>12</v>
      </c>
      <c r="E1135">
        <v>0</v>
      </c>
      <c r="F1135">
        <v>9338.61</v>
      </c>
      <c r="G1135" t="s">
        <v>11</v>
      </c>
      <c r="H1135" t="s">
        <v>16</v>
      </c>
      <c r="I1135" t="s">
        <v>535</v>
      </c>
      <c r="N1135" t="s">
        <v>1165</v>
      </c>
      <c r="O1135">
        <v>1988</v>
      </c>
      <c r="P1135" t="str">
        <f t="shared" si="51"/>
        <v>Jul</v>
      </c>
      <c r="Q1135">
        <v>9</v>
      </c>
      <c r="R1135">
        <v>3</v>
      </c>
      <c r="S1135" s="18">
        <v>9320.26</v>
      </c>
      <c r="T1135" t="s">
        <v>11</v>
      </c>
      <c r="U1135" t="s">
        <v>16</v>
      </c>
      <c r="V1135" t="s">
        <v>23</v>
      </c>
      <c r="W1135" s="16">
        <f t="shared" si="52"/>
        <v>32333</v>
      </c>
      <c r="X1135">
        <f t="shared" si="53"/>
        <v>34</v>
      </c>
    </row>
    <row r="1136" spans="1:24" x14ac:dyDescent="0.3">
      <c r="A1136" t="s">
        <v>1167</v>
      </c>
      <c r="B1136">
        <v>1988</v>
      </c>
      <c r="C1136" t="s">
        <v>10</v>
      </c>
      <c r="D1136">
        <v>1</v>
      </c>
      <c r="E1136">
        <v>3</v>
      </c>
      <c r="F1136">
        <v>9344.2000000000007</v>
      </c>
      <c r="G1136" t="s">
        <v>11</v>
      </c>
      <c r="H1136" t="s">
        <v>16</v>
      </c>
      <c r="I1136" t="s">
        <v>300</v>
      </c>
      <c r="N1136" t="s">
        <v>1166</v>
      </c>
      <c r="O1136">
        <v>1996</v>
      </c>
      <c r="P1136" t="str">
        <f t="shared" si="51"/>
        <v>Oct</v>
      </c>
      <c r="Q1136">
        <v>12</v>
      </c>
      <c r="R1136">
        <v>0</v>
      </c>
      <c r="S1136" s="18">
        <v>9338.61</v>
      </c>
      <c r="T1136" t="s">
        <v>11</v>
      </c>
      <c r="U1136" t="s">
        <v>16</v>
      </c>
      <c r="V1136" t="s">
        <v>535</v>
      </c>
      <c r="W1136" s="16">
        <f t="shared" si="52"/>
        <v>35350</v>
      </c>
      <c r="X1136">
        <f t="shared" si="53"/>
        <v>26</v>
      </c>
    </row>
    <row r="1137" spans="1:24" x14ac:dyDescent="0.3">
      <c r="A1137" t="s">
        <v>1168</v>
      </c>
      <c r="B1137">
        <v>1971</v>
      </c>
      <c r="C1137" t="s">
        <v>37</v>
      </c>
      <c r="D1137">
        <v>8</v>
      </c>
      <c r="E1137">
        <v>0</v>
      </c>
      <c r="F1137">
        <v>9361.33</v>
      </c>
      <c r="G1137" t="s">
        <v>12</v>
      </c>
      <c r="H1137" t="s">
        <v>16</v>
      </c>
      <c r="I1137" t="s">
        <v>168</v>
      </c>
      <c r="N1137" t="s">
        <v>1167</v>
      </c>
      <c r="O1137">
        <v>1988</v>
      </c>
      <c r="P1137" t="str">
        <f t="shared" si="51"/>
        <v>Jul</v>
      </c>
      <c r="Q1137">
        <v>1</v>
      </c>
      <c r="R1137">
        <v>3</v>
      </c>
      <c r="S1137" s="18">
        <v>9344.2000000000007</v>
      </c>
      <c r="T1137" t="s">
        <v>11</v>
      </c>
      <c r="U1137" t="s">
        <v>16</v>
      </c>
      <c r="V1137" t="s">
        <v>300</v>
      </c>
      <c r="W1137" s="16">
        <f t="shared" si="52"/>
        <v>32325</v>
      </c>
      <c r="X1137">
        <f t="shared" si="53"/>
        <v>34</v>
      </c>
    </row>
    <row r="1138" spans="1:24" x14ac:dyDescent="0.3">
      <c r="A1138" t="s">
        <v>1169</v>
      </c>
      <c r="B1138">
        <v>1969</v>
      </c>
      <c r="C1138" t="s">
        <v>15</v>
      </c>
      <c r="D1138">
        <v>24</v>
      </c>
      <c r="E1138">
        <v>0</v>
      </c>
      <c r="F1138">
        <v>9377.4500000000007</v>
      </c>
      <c r="G1138" t="s">
        <v>11</v>
      </c>
      <c r="H1138" t="s">
        <v>12</v>
      </c>
      <c r="I1138" t="s">
        <v>13</v>
      </c>
      <c r="N1138" t="s">
        <v>1168</v>
      </c>
      <c r="O1138">
        <v>1971</v>
      </c>
      <c r="P1138" t="str">
        <f t="shared" si="51"/>
        <v>Oct</v>
      </c>
      <c r="Q1138">
        <v>8</v>
      </c>
      <c r="R1138">
        <v>0</v>
      </c>
      <c r="S1138" s="18">
        <v>9361.33</v>
      </c>
      <c r="T1138" t="s">
        <v>12</v>
      </c>
      <c r="U1138" t="s">
        <v>16</v>
      </c>
      <c r="V1138" t="s">
        <v>168</v>
      </c>
      <c r="W1138" s="16">
        <f t="shared" si="52"/>
        <v>26214</v>
      </c>
      <c r="X1138">
        <f t="shared" si="53"/>
        <v>51</v>
      </c>
    </row>
    <row r="1139" spans="1:24" x14ac:dyDescent="0.3">
      <c r="A1139" t="s">
        <v>1170</v>
      </c>
      <c r="B1139">
        <v>1971</v>
      </c>
      <c r="C1139" t="s">
        <v>15</v>
      </c>
      <c r="D1139">
        <v>26</v>
      </c>
      <c r="E1139">
        <v>1</v>
      </c>
      <c r="F1139">
        <v>9377.9</v>
      </c>
      <c r="G1139" t="s">
        <v>11</v>
      </c>
      <c r="H1139" t="s">
        <v>16</v>
      </c>
      <c r="I1139" t="s">
        <v>13</v>
      </c>
      <c r="N1139" t="s">
        <v>1169</v>
      </c>
      <c r="O1139">
        <v>1969</v>
      </c>
      <c r="P1139" t="str">
        <f t="shared" si="51"/>
        <v>Nov</v>
      </c>
      <c r="Q1139">
        <v>24</v>
      </c>
      <c r="R1139">
        <v>0</v>
      </c>
      <c r="S1139" s="18">
        <v>9377.4500000000007</v>
      </c>
      <c r="T1139" t="s">
        <v>11</v>
      </c>
      <c r="U1139" t="s">
        <v>12</v>
      </c>
      <c r="V1139" t="s">
        <v>13</v>
      </c>
      <c r="W1139" s="16">
        <f t="shared" si="52"/>
        <v>25531</v>
      </c>
      <c r="X1139">
        <f t="shared" si="53"/>
        <v>53</v>
      </c>
    </row>
    <row r="1140" spans="1:24" x14ac:dyDescent="0.3">
      <c r="A1140" t="s">
        <v>1171</v>
      </c>
      <c r="B1140">
        <v>1975</v>
      </c>
      <c r="C1140" t="s">
        <v>30</v>
      </c>
      <c r="D1140">
        <v>2</v>
      </c>
      <c r="E1140">
        <v>1</v>
      </c>
      <c r="F1140">
        <v>9380.75</v>
      </c>
      <c r="G1140" t="s">
        <v>11</v>
      </c>
      <c r="H1140" t="s">
        <v>11</v>
      </c>
      <c r="I1140" t="s">
        <v>247</v>
      </c>
      <c r="N1140" t="s">
        <v>1170</v>
      </c>
      <c r="O1140">
        <v>1971</v>
      </c>
      <c r="P1140" t="str">
        <f t="shared" si="51"/>
        <v>Nov</v>
      </c>
      <c r="Q1140">
        <v>26</v>
      </c>
      <c r="R1140">
        <v>1</v>
      </c>
      <c r="S1140" s="18">
        <v>9377.9</v>
      </c>
      <c r="T1140" t="s">
        <v>11</v>
      </c>
      <c r="U1140" t="s">
        <v>16</v>
      </c>
      <c r="V1140" t="s">
        <v>13</v>
      </c>
      <c r="W1140" s="16">
        <f t="shared" si="52"/>
        <v>26263</v>
      </c>
      <c r="X1140">
        <f t="shared" si="53"/>
        <v>51</v>
      </c>
    </row>
    <row r="1141" spans="1:24" x14ac:dyDescent="0.3">
      <c r="A1141" t="s">
        <v>1172</v>
      </c>
      <c r="B1141">
        <v>1971</v>
      </c>
      <c r="C1141" t="s">
        <v>30</v>
      </c>
      <c r="D1141">
        <v>29</v>
      </c>
      <c r="E1141">
        <v>1</v>
      </c>
      <c r="F1141">
        <v>9386.16</v>
      </c>
      <c r="G1141" t="s">
        <v>12</v>
      </c>
      <c r="H1141" t="s">
        <v>11</v>
      </c>
      <c r="I1141" t="s">
        <v>13</v>
      </c>
      <c r="N1141" t="s">
        <v>1171</v>
      </c>
      <c r="O1141">
        <v>1975</v>
      </c>
      <c r="P1141" t="str">
        <f t="shared" si="51"/>
        <v>Dec</v>
      </c>
      <c r="Q1141">
        <v>2</v>
      </c>
      <c r="R1141">
        <v>1</v>
      </c>
      <c r="S1141" s="18">
        <v>9380.75</v>
      </c>
      <c r="T1141" t="s">
        <v>11</v>
      </c>
      <c r="U1141" t="s">
        <v>11</v>
      </c>
      <c r="V1141" t="s">
        <v>247</v>
      </c>
      <c r="W1141" s="16">
        <f t="shared" si="52"/>
        <v>27730</v>
      </c>
      <c r="X1141">
        <f t="shared" si="53"/>
        <v>47</v>
      </c>
    </row>
    <row r="1142" spans="1:24" x14ac:dyDescent="0.3">
      <c r="A1142" t="s">
        <v>1173</v>
      </c>
      <c r="B1142">
        <v>1971</v>
      </c>
      <c r="C1142" t="s">
        <v>37</v>
      </c>
      <c r="D1142">
        <v>20</v>
      </c>
      <c r="E1142">
        <v>1</v>
      </c>
      <c r="F1142">
        <v>9391.35</v>
      </c>
      <c r="G1142" t="s">
        <v>12</v>
      </c>
      <c r="H1142" t="s">
        <v>12</v>
      </c>
      <c r="I1142" t="s">
        <v>42</v>
      </c>
      <c r="N1142" t="s">
        <v>1172</v>
      </c>
      <c r="O1142">
        <v>1971</v>
      </c>
      <c r="P1142" t="str">
        <f t="shared" si="51"/>
        <v>Dec</v>
      </c>
      <c r="Q1142">
        <v>29</v>
      </c>
      <c r="R1142">
        <v>1</v>
      </c>
      <c r="S1142" s="18">
        <v>9386.16</v>
      </c>
      <c r="T1142" t="s">
        <v>12</v>
      </c>
      <c r="U1142" t="s">
        <v>11</v>
      </c>
      <c r="V1142" t="s">
        <v>13</v>
      </c>
      <c r="W1142" s="16">
        <f t="shared" si="52"/>
        <v>26296</v>
      </c>
      <c r="X1142">
        <f t="shared" si="53"/>
        <v>51</v>
      </c>
    </row>
    <row r="1143" spans="1:24" x14ac:dyDescent="0.3">
      <c r="A1143" t="s">
        <v>1174</v>
      </c>
      <c r="B1143">
        <v>1976</v>
      </c>
      <c r="C1143" t="s">
        <v>37</v>
      </c>
      <c r="D1143">
        <v>17</v>
      </c>
      <c r="E1143">
        <v>2</v>
      </c>
      <c r="F1143">
        <v>9411.01</v>
      </c>
      <c r="G1143" t="s">
        <v>11</v>
      </c>
      <c r="H1143" t="s">
        <v>12</v>
      </c>
      <c r="I1143" t="s">
        <v>247</v>
      </c>
      <c r="N1143" t="s">
        <v>1173</v>
      </c>
      <c r="O1143">
        <v>1971</v>
      </c>
      <c r="P1143" t="str">
        <f t="shared" si="51"/>
        <v>Oct</v>
      </c>
      <c r="Q1143">
        <v>20</v>
      </c>
      <c r="R1143">
        <v>1</v>
      </c>
      <c r="S1143" s="18">
        <v>9391.35</v>
      </c>
      <c r="T1143" t="s">
        <v>12</v>
      </c>
      <c r="U1143" t="s">
        <v>12</v>
      </c>
      <c r="V1143" t="s">
        <v>42</v>
      </c>
      <c r="W1143" s="16">
        <f t="shared" si="52"/>
        <v>26226</v>
      </c>
      <c r="X1143">
        <f t="shared" si="53"/>
        <v>51</v>
      </c>
    </row>
    <row r="1144" spans="1:24" x14ac:dyDescent="0.3">
      <c r="A1144" t="s">
        <v>1175</v>
      </c>
      <c r="B1144">
        <v>1976</v>
      </c>
      <c r="C1144" t="s">
        <v>37</v>
      </c>
      <c r="D1144">
        <v>30</v>
      </c>
      <c r="E1144">
        <v>3</v>
      </c>
      <c r="F1144">
        <v>9414.92</v>
      </c>
      <c r="G1144" t="s">
        <v>11</v>
      </c>
      <c r="H1144" t="s">
        <v>11</v>
      </c>
      <c r="I1144" t="s">
        <v>42</v>
      </c>
      <c r="N1144" t="s">
        <v>1174</v>
      </c>
      <c r="O1144">
        <v>1976</v>
      </c>
      <c r="P1144" t="str">
        <f t="shared" si="51"/>
        <v>Oct</v>
      </c>
      <c r="Q1144">
        <v>17</v>
      </c>
      <c r="R1144">
        <v>2</v>
      </c>
      <c r="S1144" s="18">
        <v>9411.01</v>
      </c>
      <c r="T1144" t="s">
        <v>11</v>
      </c>
      <c r="U1144" t="s">
        <v>12</v>
      </c>
      <c r="V1144" t="s">
        <v>247</v>
      </c>
      <c r="W1144" s="16">
        <f t="shared" si="52"/>
        <v>28050</v>
      </c>
      <c r="X1144">
        <f t="shared" si="53"/>
        <v>46</v>
      </c>
    </row>
    <row r="1145" spans="1:24" x14ac:dyDescent="0.3">
      <c r="A1145" t="s">
        <v>1176</v>
      </c>
      <c r="B1145">
        <v>1976</v>
      </c>
      <c r="C1145" t="s">
        <v>15</v>
      </c>
      <c r="D1145">
        <v>3</v>
      </c>
      <c r="E1145">
        <v>2</v>
      </c>
      <c r="F1145">
        <v>9432.93</v>
      </c>
      <c r="G1145" t="s">
        <v>11</v>
      </c>
      <c r="H1145" t="s">
        <v>16</v>
      </c>
      <c r="I1145" t="s">
        <v>247</v>
      </c>
      <c r="N1145" t="s">
        <v>1175</v>
      </c>
      <c r="O1145">
        <v>1976</v>
      </c>
      <c r="P1145" t="str">
        <f t="shared" si="51"/>
        <v>Oct</v>
      </c>
      <c r="Q1145">
        <v>30</v>
      </c>
      <c r="R1145">
        <v>3</v>
      </c>
      <c r="S1145" s="18">
        <v>9414.92</v>
      </c>
      <c r="T1145" t="s">
        <v>11</v>
      </c>
      <c r="U1145" t="s">
        <v>11</v>
      </c>
      <c r="V1145" t="s">
        <v>42</v>
      </c>
      <c r="W1145" s="16">
        <f t="shared" si="52"/>
        <v>28063</v>
      </c>
      <c r="X1145">
        <f t="shared" si="53"/>
        <v>46</v>
      </c>
    </row>
    <row r="1146" spans="1:24" x14ac:dyDescent="0.3">
      <c r="A1146" t="s">
        <v>1177</v>
      </c>
      <c r="B1146">
        <v>1974</v>
      </c>
      <c r="C1146" t="s">
        <v>15</v>
      </c>
      <c r="D1146">
        <v>27</v>
      </c>
      <c r="E1146">
        <v>1</v>
      </c>
      <c r="F1146">
        <v>9447.25</v>
      </c>
      <c r="G1146" t="s">
        <v>11</v>
      </c>
      <c r="H1146" t="s">
        <v>16</v>
      </c>
      <c r="I1146" t="s">
        <v>247</v>
      </c>
      <c r="N1146" t="s">
        <v>1176</v>
      </c>
      <c r="O1146">
        <v>1976</v>
      </c>
      <c r="P1146" t="str">
        <f t="shared" si="51"/>
        <v>Nov</v>
      </c>
      <c r="Q1146">
        <v>3</v>
      </c>
      <c r="R1146">
        <v>2</v>
      </c>
      <c r="S1146" s="18">
        <v>9432.93</v>
      </c>
      <c r="T1146" t="s">
        <v>11</v>
      </c>
      <c r="U1146" t="s">
        <v>16</v>
      </c>
      <c r="V1146" t="s">
        <v>247</v>
      </c>
      <c r="W1146" s="16">
        <f t="shared" si="52"/>
        <v>28067</v>
      </c>
      <c r="X1146">
        <f t="shared" si="53"/>
        <v>46</v>
      </c>
    </row>
    <row r="1147" spans="1:24" x14ac:dyDescent="0.3">
      <c r="A1147" t="s">
        <v>1178</v>
      </c>
      <c r="B1147">
        <v>1974</v>
      </c>
      <c r="C1147" t="s">
        <v>18</v>
      </c>
      <c r="D1147">
        <v>8</v>
      </c>
      <c r="E1147">
        <v>1</v>
      </c>
      <c r="F1147">
        <v>9447.3799999999992</v>
      </c>
      <c r="G1147" t="s">
        <v>11</v>
      </c>
      <c r="H1147" t="s">
        <v>12</v>
      </c>
      <c r="I1147" t="s">
        <v>247</v>
      </c>
      <c r="N1147" t="s">
        <v>1177</v>
      </c>
      <c r="O1147">
        <v>1974</v>
      </c>
      <c r="P1147" t="str">
        <f t="shared" si="51"/>
        <v>Nov</v>
      </c>
      <c r="Q1147">
        <v>27</v>
      </c>
      <c r="R1147">
        <v>1</v>
      </c>
      <c r="S1147" s="18">
        <v>9447.25</v>
      </c>
      <c r="T1147" t="s">
        <v>11</v>
      </c>
      <c r="U1147" t="s">
        <v>16</v>
      </c>
      <c r="V1147" t="s">
        <v>247</v>
      </c>
      <c r="W1147" s="16">
        <f t="shared" si="52"/>
        <v>27360</v>
      </c>
      <c r="X1147">
        <f t="shared" si="53"/>
        <v>48</v>
      </c>
    </row>
    <row r="1148" spans="1:24" x14ac:dyDescent="0.3">
      <c r="A1148" t="s">
        <v>1179</v>
      </c>
      <c r="B1148">
        <v>1987</v>
      </c>
      <c r="C1148" t="s">
        <v>15</v>
      </c>
      <c r="D1148">
        <v>14</v>
      </c>
      <c r="E1148">
        <v>3</v>
      </c>
      <c r="F1148">
        <v>9448.42</v>
      </c>
      <c r="G1148" t="s">
        <v>11</v>
      </c>
      <c r="H1148" t="s">
        <v>12</v>
      </c>
      <c r="I1148" t="s">
        <v>300</v>
      </c>
      <c r="N1148" t="s">
        <v>1178</v>
      </c>
      <c r="O1148">
        <v>1974</v>
      </c>
      <c r="P1148" t="str">
        <f t="shared" si="51"/>
        <v>Jun</v>
      </c>
      <c r="Q1148">
        <v>8</v>
      </c>
      <c r="R1148">
        <v>1</v>
      </c>
      <c r="S1148" s="18">
        <v>9447.3799999999992</v>
      </c>
      <c r="T1148" t="s">
        <v>11</v>
      </c>
      <c r="U1148" t="s">
        <v>12</v>
      </c>
      <c r="V1148" t="s">
        <v>247</v>
      </c>
      <c r="W1148" s="16">
        <f t="shared" si="52"/>
        <v>27188</v>
      </c>
      <c r="X1148">
        <f t="shared" si="53"/>
        <v>49</v>
      </c>
    </row>
    <row r="1149" spans="1:24" x14ac:dyDescent="0.3">
      <c r="A1149" t="s">
        <v>1180</v>
      </c>
      <c r="B1149">
        <v>1979</v>
      </c>
      <c r="C1149" t="s">
        <v>10</v>
      </c>
      <c r="D1149">
        <v>17</v>
      </c>
      <c r="E1149">
        <v>2</v>
      </c>
      <c r="F1149">
        <v>9453.92</v>
      </c>
      <c r="G1149" t="s">
        <v>11</v>
      </c>
      <c r="H1149" t="s">
        <v>11</v>
      </c>
      <c r="I1149" t="s">
        <v>300</v>
      </c>
      <c r="N1149" t="s">
        <v>1179</v>
      </c>
      <c r="O1149">
        <v>1987</v>
      </c>
      <c r="P1149" t="str">
        <f t="shared" si="51"/>
        <v>Nov</v>
      </c>
      <c r="Q1149">
        <v>14</v>
      </c>
      <c r="R1149">
        <v>3</v>
      </c>
      <c r="S1149" s="18">
        <v>9448.42</v>
      </c>
      <c r="T1149" t="s">
        <v>11</v>
      </c>
      <c r="U1149" t="s">
        <v>12</v>
      </c>
      <c r="V1149" t="s">
        <v>300</v>
      </c>
      <c r="W1149" s="16">
        <f t="shared" si="52"/>
        <v>32095</v>
      </c>
      <c r="X1149">
        <f t="shared" si="53"/>
        <v>35</v>
      </c>
    </row>
    <row r="1150" spans="1:24" x14ac:dyDescent="0.3">
      <c r="A1150" t="s">
        <v>1181</v>
      </c>
      <c r="B1150">
        <v>1969</v>
      </c>
      <c r="C1150" t="s">
        <v>18</v>
      </c>
      <c r="D1150">
        <v>4</v>
      </c>
      <c r="E1150">
        <v>0</v>
      </c>
      <c r="F1150">
        <v>9487.64</v>
      </c>
      <c r="G1150" t="s">
        <v>11</v>
      </c>
      <c r="H1150" t="s">
        <v>11</v>
      </c>
      <c r="I1150" t="s">
        <v>13</v>
      </c>
      <c r="N1150" t="s">
        <v>1180</v>
      </c>
      <c r="O1150">
        <v>1979</v>
      </c>
      <c r="P1150" t="str">
        <f t="shared" si="51"/>
        <v>Jul</v>
      </c>
      <c r="Q1150">
        <v>17</v>
      </c>
      <c r="R1150">
        <v>2</v>
      </c>
      <c r="S1150" s="18">
        <v>9453.92</v>
      </c>
      <c r="T1150" t="s">
        <v>11</v>
      </c>
      <c r="U1150" t="s">
        <v>11</v>
      </c>
      <c r="V1150" t="s">
        <v>300</v>
      </c>
      <c r="W1150" s="16">
        <f t="shared" si="52"/>
        <v>29053</v>
      </c>
      <c r="X1150">
        <f t="shared" si="53"/>
        <v>43</v>
      </c>
    </row>
    <row r="1151" spans="1:24" x14ac:dyDescent="0.3">
      <c r="A1151" t="s">
        <v>1182</v>
      </c>
      <c r="B1151">
        <v>1976</v>
      </c>
      <c r="C1151" t="s">
        <v>15</v>
      </c>
      <c r="D1151">
        <v>28</v>
      </c>
      <c r="E1151">
        <v>3</v>
      </c>
      <c r="F1151">
        <v>9500.57</v>
      </c>
      <c r="G1151" t="s">
        <v>11</v>
      </c>
      <c r="H1151" t="s">
        <v>12</v>
      </c>
      <c r="I1151" t="s">
        <v>356</v>
      </c>
      <c r="N1151" t="s">
        <v>1181</v>
      </c>
      <c r="O1151">
        <v>1969</v>
      </c>
      <c r="P1151" t="str">
        <f t="shared" si="51"/>
        <v>Jun</v>
      </c>
      <c r="Q1151">
        <v>4</v>
      </c>
      <c r="R1151">
        <v>0</v>
      </c>
      <c r="S1151" s="18">
        <v>9487.64</v>
      </c>
      <c r="T1151" t="s">
        <v>11</v>
      </c>
      <c r="U1151" t="s">
        <v>11</v>
      </c>
      <c r="V1151" t="s">
        <v>13</v>
      </c>
      <c r="W1151" s="16">
        <f t="shared" si="52"/>
        <v>25358</v>
      </c>
      <c r="X1151">
        <f t="shared" si="53"/>
        <v>54</v>
      </c>
    </row>
    <row r="1152" spans="1:24" x14ac:dyDescent="0.3">
      <c r="A1152" t="s">
        <v>1183</v>
      </c>
      <c r="B1152">
        <v>1969</v>
      </c>
      <c r="C1152" t="s">
        <v>35</v>
      </c>
      <c r="D1152">
        <v>24</v>
      </c>
      <c r="E1152">
        <v>0</v>
      </c>
      <c r="F1152">
        <v>9504.31</v>
      </c>
      <c r="G1152" t="s">
        <v>12</v>
      </c>
      <c r="H1152" t="s">
        <v>11</v>
      </c>
      <c r="I1152" t="s">
        <v>13</v>
      </c>
      <c r="N1152" t="s">
        <v>1182</v>
      </c>
      <c r="O1152">
        <v>1976</v>
      </c>
      <c r="P1152" t="str">
        <f t="shared" si="51"/>
        <v>Nov</v>
      </c>
      <c r="Q1152">
        <v>28</v>
      </c>
      <c r="R1152">
        <v>3</v>
      </c>
      <c r="S1152" s="18">
        <v>9500.57</v>
      </c>
      <c r="T1152" t="s">
        <v>11</v>
      </c>
      <c r="U1152" t="s">
        <v>12</v>
      </c>
      <c r="V1152" t="s">
        <v>356</v>
      </c>
      <c r="W1152" s="16">
        <f t="shared" si="52"/>
        <v>28092</v>
      </c>
      <c r="X1152">
        <f t="shared" si="53"/>
        <v>46</v>
      </c>
    </row>
    <row r="1153" spans="1:24" x14ac:dyDescent="0.3">
      <c r="A1153" t="s">
        <v>1184</v>
      </c>
      <c r="B1153">
        <v>1992</v>
      </c>
      <c r="C1153" t="s">
        <v>35</v>
      </c>
      <c r="D1153">
        <v>22</v>
      </c>
      <c r="E1153">
        <v>0</v>
      </c>
      <c r="F1153">
        <v>9507.68</v>
      </c>
      <c r="G1153" t="s">
        <v>11</v>
      </c>
      <c r="H1153" t="s">
        <v>16</v>
      </c>
      <c r="I1153" t="s">
        <v>23</v>
      </c>
      <c r="N1153" t="s">
        <v>1183</v>
      </c>
      <c r="O1153">
        <v>1969</v>
      </c>
      <c r="P1153" t="str">
        <f t="shared" si="51"/>
        <v>Aug</v>
      </c>
      <c r="Q1153">
        <v>24</v>
      </c>
      <c r="R1153">
        <v>0</v>
      </c>
      <c r="S1153" s="18">
        <v>9504.31</v>
      </c>
      <c r="T1153" t="s">
        <v>12</v>
      </c>
      <c r="U1153" t="s">
        <v>11</v>
      </c>
      <c r="V1153" t="s">
        <v>13</v>
      </c>
      <c r="W1153" s="16">
        <f t="shared" si="52"/>
        <v>25439</v>
      </c>
      <c r="X1153">
        <f t="shared" si="53"/>
        <v>53</v>
      </c>
    </row>
    <row r="1154" spans="1:24" x14ac:dyDescent="0.3">
      <c r="A1154" t="s">
        <v>1185</v>
      </c>
      <c r="B1154">
        <v>1971</v>
      </c>
      <c r="C1154" t="s">
        <v>15</v>
      </c>
      <c r="D1154">
        <v>29</v>
      </c>
      <c r="E1154">
        <v>0</v>
      </c>
      <c r="F1154">
        <v>9528.9</v>
      </c>
      <c r="G1154" t="s">
        <v>11</v>
      </c>
      <c r="H1154" t="s">
        <v>11</v>
      </c>
      <c r="I1154" t="s">
        <v>42</v>
      </c>
      <c r="N1154" t="s">
        <v>1184</v>
      </c>
      <c r="O1154">
        <v>1992</v>
      </c>
      <c r="P1154" t="str">
        <f t="shared" si="51"/>
        <v>Aug</v>
      </c>
      <c r="Q1154">
        <v>22</v>
      </c>
      <c r="R1154">
        <v>0</v>
      </c>
      <c r="S1154" s="18">
        <v>9507.68</v>
      </c>
      <c r="T1154" t="s">
        <v>11</v>
      </c>
      <c r="U1154" t="s">
        <v>16</v>
      </c>
      <c r="V1154" t="s">
        <v>23</v>
      </c>
      <c r="W1154" s="16">
        <f t="shared" si="52"/>
        <v>33838</v>
      </c>
      <c r="X1154">
        <f t="shared" si="53"/>
        <v>30</v>
      </c>
    </row>
    <row r="1155" spans="1:24" x14ac:dyDescent="0.3">
      <c r="A1155" t="s">
        <v>1186</v>
      </c>
      <c r="B1155">
        <v>1973</v>
      </c>
      <c r="C1155" t="s">
        <v>30</v>
      </c>
      <c r="D1155">
        <v>21</v>
      </c>
      <c r="E1155">
        <v>0</v>
      </c>
      <c r="F1155">
        <v>9538.65</v>
      </c>
      <c r="G1155" t="s">
        <v>11</v>
      </c>
      <c r="H1155" t="s">
        <v>12</v>
      </c>
      <c r="I1155" t="s">
        <v>300</v>
      </c>
      <c r="N1155" t="s">
        <v>1185</v>
      </c>
      <c r="O1155">
        <v>1971</v>
      </c>
      <c r="P1155" t="str">
        <f t="shared" ref="P1155:P1218" si="54">IF(C1154="?","Sep",C1154)</f>
        <v>Nov</v>
      </c>
      <c r="Q1155">
        <v>29</v>
      </c>
      <c r="R1155">
        <v>0</v>
      </c>
      <c r="S1155" s="18">
        <v>9528.9</v>
      </c>
      <c r="T1155" t="s">
        <v>11</v>
      </c>
      <c r="U1155" t="s">
        <v>11</v>
      </c>
      <c r="V1155" t="s">
        <v>42</v>
      </c>
      <c r="W1155" s="16">
        <f t="shared" si="52"/>
        <v>26266</v>
      </c>
      <c r="X1155">
        <f t="shared" si="53"/>
        <v>51</v>
      </c>
    </row>
    <row r="1156" spans="1:24" x14ac:dyDescent="0.3">
      <c r="A1156" t="s">
        <v>1187</v>
      </c>
      <c r="B1156">
        <v>1975</v>
      </c>
      <c r="C1156" t="s">
        <v>10</v>
      </c>
      <c r="D1156">
        <v>28</v>
      </c>
      <c r="E1156">
        <v>1</v>
      </c>
      <c r="F1156">
        <v>9540.17</v>
      </c>
      <c r="G1156" t="s">
        <v>11</v>
      </c>
      <c r="H1156" t="s">
        <v>11</v>
      </c>
      <c r="I1156" t="s">
        <v>247</v>
      </c>
      <c r="N1156" t="s">
        <v>1186</v>
      </c>
      <c r="O1156">
        <v>1973</v>
      </c>
      <c r="P1156" t="str">
        <f t="shared" si="54"/>
        <v>Dec</v>
      </c>
      <c r="Q1156">
        <v>21</v>
      </c>
      <c r="R1156">
        <v>0</v>
      </c>
      <c r="S1156" s="18">
        <v>9538.65</v>
      </c>
      <c r="T1156" t="s">
        <v>11</v>
      </c>
      <c r="U1156" t="s">
        <v>12</v>
      </c>
      <c r="V1156" t="s">
        <v>300</v>
      </c>
      <c r="W1156" s="16">
        <f t="shared" ref="W1156:W1219" si="55">DATE(O1156,MONTH("1-"&amp;P1156),Q1156)</f>
        <v>27019</v>
      </c>
      <c r="X1156">
        <f t="shared" ref="X1156:X1219" si="56">DATEDIF(W1156,"08-06-2023","y")</f>
        <v>49</v>
      </c>
    </row>
    <row r="1157" spans="1:24" x14ac:dyDescent="0.3">
      <c r="A1157" t="s">
        <v>1188</v>
      </c>
      <c r="B1157">
        <v>1972</v>
      </c>
      <c r="C1157" t="s">
        <v>20</v>
      </c>
      <c r="D1157">
        <v>22</v>
      </c>
      <c r="E1157">
        <v>0</v>
      </c>
      <c r="F1157">
        <v>9541.7000000000007</v>
      </c>
      <c r="G1157" t="s">
        <v>11</v>
      </c>
      <c r="H1157" t="s">
        <v>16</v>
      </c>
      <c r="I1157" t="s">
        <v>247</v>
      </c>
      <c r="N1157" t="s">
        <v>1187</v>
      </c>
      <c r="O1157">
        <v>1975</v>
      </c>
      <c r="P1157" t="str">
        <f t="shared" si="54"/>
        <v>Jul</v>
      </c>
      <c r="Q1157">
        <v>28</v>
      </c>
      <c r="R1157">
        <v>1</v>
      </c>
      <c r="S1157" s="18">
        <v>9540.17</v>
      </c>
      <c r="T1157" t="s">
        <v>11</v>
      </c>
      <c r="U1157" t="s">
        <v>11</v>
      </c>
      <c r="V1157" t="s">
        <v>247</v>
      </c>
      <c r="W1157" s="16">
        <f t="shared" si="55"/>
        <v>27603</v>
      </c>
      <c r="X1157">
        <f t="shared" si="56"/>
        <v>47</v>
      </c>
    </row>
    <row r="1158" spans="1:24" x14ac:dyDescent="0.3">
      <c r="A1158" t="s">
        <v>1189</v>
      </c>
      <c r="B1158">
        <v>1972</v>
      </c>
      <c r="C1158" t="s">
        <v>20</v>
      </c>
      <c r="D1158">
        <v>22</v>
      </c>
      <c r="E1158">
        <v>1</v>
      </c>
      <c r="F1158">
        <v>9549.57</v>
      </c>
      <c r="G1158" t="s">
        <v>11</v>
      </c>
      <c r="H1158" t="s">
        <v>16</v>
      </c>
      <c r="I1158" t="s">
        <v>13</v>
      </c>
      <c r="N1158" t="s">
        <v>1188</v>
      </c>
      <c r="O1158">
        <v>1972</v>
      </c>
      <c r="P1158" t="str">
        <f t="shared" si="54"/>
        <v>Sep</v>
      </c>
      <c r="Q1158">
        <v>22</v>
      </c>
      <c r="R1158">
        <v>0</v>
      </c>
      <c r="S1158" s="18">
        <v>9541.7000000000007</v>
      </c>
      <c r="T1158" t="s">
        <v>11</v>
      </c>
      <c r="U1158" t="s">
        <v>16</v>
      </c>
      <c r="V1158" t="s">
        <v>247</v>
      </c>
      <c r="W1158" s="16">
        <f t="shared" si="55"/>
        <v>26564</v>
      </c>
      <c r="X1158">
        <f t="shared" si="56"/>
        <v>50</v>
      </c>
    </row>
    <row r="1159" spans="1:24" x14ac:dyDescent="0.3">
      <c r="A1159" t="s">
        <v>1190</v>
      </c>
      <c r="B1159">
        <v>1974</v>
      </c>
      <c r="C1159" t="s">
        <v>35</v>
      </c>
      <c r="D1159">
        <v>14</v>
      </c>
      <c r="E1159">
        <v>3</v>
      </c>
      <c r="F1159">
        <v>9563.0300000000007</v>
      </c>
      <c r="G1159" t="s">
        <v>12</v>
      </c>
      <c r="H1159" t="s">
        <v>16</v>
      </c>
      <c r="I1159" t="s">
        <v>42</v>
      </c>
      <c r="N1159" t="s">
        <v>1189</v>
      </c>
      <c r="O1159">
        <v>1972</v>
      </c>
      <c r="P1159" t="str">
        <f t="shared" si="54"/>
        <v>Sep</v>
      </c>
      <c r="Q1159">
        <v>22</v>
      </c>
      <c r="R1159">
        <v>1</v>
      </c>
      <c r="S1159" s="18">
        <v>9549.57</v>
      </c>
      <c r="T1159" t="s">
        <v>11</v>
      </c>
      <c r="U1159" t="s">
        <v>16</v>
      </c>
      <c r="V1159" t="s">
        <v>13</v>
      </c>
      <c r="W1159" s="16">
        <f t="shared" si="55"/>
        <v>26564</v>
      </c>
      <c r="X1159">
        <f t="shared" si="56"/>
        <v>50</v>
      </c>
    </row>
    <row r="1160" spans="1:24" x14ac:dyDescent="0.3">
      <c r="A1160" t="s">
        <v>1191</v>
      </c>
      <c r="B1160">
        <v>1973</v>
      </c>
      <c r="C1160" t="s">
        <v>30</v>
      </c>
      <c r="D1160">
        <v>1</v>
      </c>
      <c r="E1160">
        <v>1</v>
      </c>
      <c r="F1160">
        <v>9566.99</v>
      </c>
      <c r="G1160" t="s">
        <v>11</v>
      </c>
      <c r="H1160" t="s">
        <v>16</v>
      </c>
      <c r="I1160" t="s">
        <v>23</v>
      </c>
      <c r="N1160" t="s">
        <v>1190</v>
      </c>
      <c r="O1160">
        <v>1974</v>
      </c>
      <c r="P1160" t="str">
        <f t="shared" si="54"/>
        <v>Aug</v>
      </c>
      <c r="Q1160">
        <v>14</v>
      </c>
      <c r="R1160">
        <v>3</v>
      </c>
      <c r="S1160" s="18">
        <v>9563.0300000000007</v>
      </c>
      <c r="T1160" t="s">
        <v>12</v>
      </c>
      <c r="U1160" t="s">
        <v>16</v>
      </c>
      <c r="V1160" t="s">
        <v>42</v>
      </c>
      <c r="W1160" s="16">
        <f t="shared" si="55"/>
        <v>27255</v>
      </c>
      <c r="X1160">
        <f t="shared" si="56"/>
        <v>48</v>
      </c>
    </row>
    <row r="1161" spans="1:24" x14ac:dyDescent="0.3">
      <c r="A1161" t="s">
        <v>1192</v>
      </c>
      <c r="B1161">
        <v>1966</v>
      </c>
      <c r="C1161" t="s">
        <v>30</v>
      </c>
      <c r="D1161">
        <v>4</v>
      </c>
      <c r="E1161">
        <v>0</v>
      </c>
      <c r="F1161">
        <v>9582.5400000000009</v>
      </c>
      <c r="G1161" t="s">
        <v>12</v>
      </c>
      <c r="H1161" t="s">
        <v>11</v>
      </c>
      <c r="I1161" t="s">
        <v>13</v>
      </c>
      <c r="N1161" t="s">
        <v>1191</v>
      </c>
      <c r="O1161">
        <v>1973</v>
      </c>
      <c r="P1161" t="str">
        <f t="shared" si="54"/>
        <v>Dec</v>
      </c>
      <c r="Q1161">
        <v>1</v>
      </c>
      <c r="R1161">
        <v>1</v>
      </c>
      <c r="S1161" s="18">
        <v>9566.99</v>
      </c>
      <c r="T1161" t="s">
        <v>11</v>
      </c>
      <c r="U1161" t="s">
        <v>16</v>
      </c>
      <c r="V1161" t="s">
        <v>23</v>
      </c>
      <c r="W1161" s="16">
        <f t="shared" si="55"/>
        <v>26999</v>
      </c>
      <c r="X1161">
        <f t="shared" si="56"/>
        <v>49</v>
      </c>
    </row>
    <row r="1162" spans="1:24" x14ac:dyDescent="0.3">
      <c r="A1162" t="s">
        <v>1193</v>
      </c>
      <c r="B1162">
        <v>1973</v>
      </c>
      <c r="C1162" t="s">
        <v>15</v>
      </c>
      <c r="D1162">
        <v>28</v>
      </c>
      <c r="E1162">
        <v>1</v>
      </c>
      <c r="F1162">
        <v>9583.89</v>
      </c>
      <c r="G1162" t="s">
        <v>11</v>
      </c>
      <c r="H1162" t="s">
        <v>12</v>
      </c>
      <c r="I1162" t="s">
        <v>23</v>
      </c>
      <c r="N1162" t="s">
        <v>1192</v>
      </c>
      <c r="O1162">
        <v>1966</v>
      </c>
      <c r="P1162" t="str">
        <f t="shared" si="54"/>
        <v>Dec</v>
      </c>
      <c r="Q1162">
        <v>4</v>
      </c>
      <c r="R1162">
        <v>0</v>
      </c>
      <c r="S1162" s="18">
        <v>9582.5400000000009</v>
      </c>
      <c r="T1162" t="s">
        <v>12</v>
      </c>
      <c r="U1162" t="s">
        <v>11</v>
      </c>
      <c r="V1162" t="s">
        <v>13</v>
      </c>
      <c r="W1162" s="16">
        <f t="shared" si="55"/>
        <v>24445</v>
      </c>
      <c r="X1162">
        <f t="shared" si="56"/>
        <v>56</v>
      </c>
    </row>
    <row r="1163" spans="1:24" x14ac:dyDescent="0.3">
      <c r="A1163" t="s">
        <v>1194</v>
      </c>
      <c r="B1163">
        <v>1981</v>
      </c>
      <c r="C1163" t="s">
        <v>37</v>
      </c>
      <c r="D1163">
        <v>18</v>
      </c>
      <c r="E1163">
        <v>1</v>
      </c>
      <c r="F1163">
        <v>9584.0400000000009</v>
      </c>
      <c r="G1163" t="s">
        <v>11</v>
      </c>
      <c r="H1163" t="s">
        <v>16</v>
      </c>
      <c r="I1163" t="s">
        <v>300</v>
      </c>
      <c r="N1163" t="s">
        <v>1193</v>
      </c>
      <c r="O1163">
        <v>1973</v>
      </c>
      <c r="P1163" t="str">
        <f t="shared" si="54"/>
        <v>Nov</v>
      </c>
      <c r="Q1163">
        <v>28</v>
      </c>
      <c r="R1163">
        <v>1</v>
      </c>
      <c r="S1163" s="18">
        <v>9583.89</v>
      </c>
      <c r="T1163" t="s">
        <v>11</v>
      </c>
      <c r="U1163" t="s">
        <v>12</v>
      </c>
      <c r="V1163" t="s">
        <v>23</v>
      </c>
      <c r="W1163" s="16">
        <f t="shared" si="55"/>
        <v>26996</v>
      </c>
      <c r="X1163">
        <f t="shared" si="56"/>
        <v>49</v>
      </c>
    </row>
    <row r="1164" spans="1:24" x14ac:dyDescent="0.3">
      <c r="A1164" t="s">
        <v>1195</v>
      </c>
      <c r="B1164">
        <v>1964</v>
      </c>
      <c r="C1164" t="s">
        <v>30</v>
      </c>
      <c r="D1164">
        <v>15</v>
      </c>
      <c r="E1164">
        <v>0</v>
      </c>
      <c r="F1164">
        <v>9597.6299999999992</v>
      </c>
      <c r="G1164" t="s">
        <v>12</v>
      </c>
      <c r="H1164" t="s">
        <v>12</v>
      </c>
      <c r="I1164" t="s">
        <v>13</v>
      </c>
      <c r="N1164" t="s">
        <v>1194</v>
      </c>
      <c r="O1164">
        <v>1981</v>
      </c>
      <c r="P1164" t="str">
        <f t="shared" si="54"/>
        <v>Oct</v>
      </c>
      <c r="Q1164">
        <v>18</v>
      </c>
      <c r="R1164">
        <v>1</v>
      </c>
      <c r="S1164" s="18">
        <v>9584.0400000000009</v>
      </c>
      <c r="T1164" t="s">
        <v>11</v>
      </c>
      <c r="U1164" t="s">
        <v>16</v>
      </c>
      <c r="V1164" t="s">
        <v>300</v>
      </c>
      <c r="W1164" s="16">
        <f t="shared" si="55"/>
        <v>29877</v>
      </c>
      <c r="X1164">
        <f t="shared" si="56"/>
        <v>41</v>
      </c>
    </row>
    <row r="1165" spans="1:24" x14ac:dyDescent="0.3">
      <c r="A1165" t="s">
        <v>1196</v>
      </c>
      <c r="B1165">
        <v>1972</v>
      </c>
      <c r="C1165" t="s">
        <v>30</v>
      </c>
      <c r="D1165">
        <v>27</v>
      </c>
      <c r="E1165">
        <v>1</v>
      </c>
      <c r="F1165">
        <v>9617.66</v>
      </c>
      <c r="G1165" t="s">
        <v>12</v>
      </c>
      <c r="H1165" t="s">
        <v>12</v>
      </c>
      <c r="I1165" t="s">
        <v>168</v>
      </c>
      <c r="N1165" t="s">
        <v>1195</v>
      </c>
      <c r="O1165">
        <v>1964</v>
      </c>
      <c r="P1165" t="str">
        <f t="shared" si="54"/>
        <v>Dec</v>
      </c>
      <c r="Q1165">
        <v>15</v>
      </c>
      <c r="R1165">
        <v>0</v>
      </c>
      <c r="S1165" s="18">
        <v>9597.6299999999992</v>
      </c>
      <c r="T1165" t="s">
        <v>12</v>
      </c>
      <c r="U1165" t="s">
        <v>12</v>
      </c>
      <c r="V1165" t="s">
        <v>13</v>
      </c>
      <c r="W1165" s="16">
        <f t="shared" si="55"/>
        <v>23726</v>
      </c>
      <c r="X1165">
        <f t="shared" si="56"/>
        <v>58</v>
      </c>
    </row>
    <row r="1166" spans="1:24" x14ac:dyDescent="0.3">
      <c r="A1166" t="s">
        <v>1197</v>
      </c>
      <c r="B1166">
        <v>1982</v>
      </c>
      <c r="C1166" t="s">
        <v>35</v>
      </c>
      <c r="D1166">
        <v>29</v>
      </c>
      <c r="E1166">
        <v>3</v>
      </c>
      <c r="F1166">
        <v>9619.18</v>
      </c>
      <c r="G1166" t="s">
        <v>11</v>
      </c>
      <c r="H1166" t="s">
        <v>16</v>
      </c>
      <c r="I1166" t="s">
        <v>200</v>
      </c>
      <c r="N1166" t="s">
        <v>1196</v>
      </c>
      <c r="O1166">
        <v>1972</v>
      </c>
      <c r="P1166" t="str">
        <f t="shared" si="54"/>
        <v>Dec</v>
      </c>
      <c r="Q1166">
        <v>27</v>
      </c>
      <c r="R1166">
        <v>1</v>
      </c>
      <c r="S1166" s="18">
        <v>9617.66</v>
      </c>
      <c r="T1166" t="s">
        <v>12</v>
      </c>
      <c r="U1166" t="s">
        <v>12</v>
      </c>
      <c r="V1166" t="s">
        <v>168</v>
      </c>
      <c r="W1166" s="16">
        <f t="shared" si="55"/>
        <v>26660</v>
      </c>
      <c r="X1166">
        <f t="shared" si="56"/>
        <v>50</v>
      </c>
    </row>
    <row r="1167" spans="1:24" x14ac:dyDescent="0.3">
      <c r="A1167" t="s">
        <v>1198</v>
      </c>
      <c r="B1167">
        <v>1975</v>
      </c>
      <c r="C1167" t="s">
        <v>37</v>
      </c>
      <c r="D1167">
        <v>29</v>
      </c>
      <c r="E1167">
        <v>3</v>
      </c>
      <c r="F1167">
        <v>9620.33</v>
      </c>
      <c r="G1167" t="s">
        <v>12</v>
      </c>
      <c r="H1167" t="s">
        <v>12</v>
      </c>
      <c r="I1167" t="s">
        <v>23</v>
      </c>
      <c r="N1167" t="s">
        <v>1197</v>
      </c>
      <c r="O1167">
        <v>1982</v>
      </c>
      <c r="P1167" t="str">
        <f t="shared" si="54"/>
        <v>Aug</v>
      </c>
      <c r="Q1167">
        <v>29</v>
      </c>
      <c r="R1167">
        <v>3</v>
      </c>
      <c r="S1167" s="18">
        <v>9619.18</v>
      </c>
      <c r="T1167" t="s">
        <v>11</v>
      </c>
      <c r="U1167" t="s">
        <v>16</v>
      </c>
      <c r="V1167" t="s">
        <v>200</v>
      </c>
      <c r="W1167" s="16">
        <f t="shared" si="55"/>
        <v>30192</v>
      </c>
      <c r="X1167">
        <f t="shared" si="56"/>
        <v>40</v>
      </c>
    </row>
    <row r="1168" spans="1:24" x14ac:dyDescent="0.3">
      <c r="A1168" t="s">
        <v>1199</v>
      </c>
      <c r="B1168">
        <v>1970</v>
      </c>
      <c r="C1168" t="s">
        <v>30</v>
      </c>
      <c r="D1168">
        <v>16</v>
      </c>
      <c r="E1168">
        <v>0</v>
      </c>
      <c r="F1168">
        <v>9625.92</v>
      </c>
      <c r="G1168" t="s">
        <v>11</v>
      </c>
      <c r="H1168" t="s">
        <v>12</v>
      </c>
      <c r="I1168" t="s">
        <v>42</v>
      </c>
      <c r="N1168" t="s">
        <v>1198</v>
      </c>
      <c r="O1168">
        <v>1975</v>
      </c>
      <c r="P1168" t="str">
        <f t="shared" si="54"/>
        <v>Oct</v>
      </c>
      <c r="Q1168">
        <v>29</v>
      </c>
      <c r="R1168">
        <v>3</v>
      </c>
      <c r="S1168" s="18">
        <v>9620.33</v>
      </c>
      <c r="T1168" t="s">
        <v>12</v>
      </c>
      <c r="U1168" t="s">
        <v>12</v>
      </c>
      <c r="V1168" t="s">
        <v>23</v>
      </c>
      <c r="W1168" s="16">
        <f t="shared" si="55"/>
        <v>27696</v>
      </c>
      <c r="X1168">
        <f t="shared" si="56"/>
        <v>47</v>
      </c>
    </row>
    <row r="1169" spans="1:24" x14ac:dyDescent="0.3">
      <c r="A1169" t="s">
        <v>1200</v>
      </c>
      <c r="B1169">
        <v>1998</v>
      </c>
      <c r="C1169" t="s">
        <v>18</v>
      </c>
      <c r="D1169">
        <v>23</v>
      </c>
      <c r="E1169">
        <v>0</v>
      </c>
      <c r="F1169">
        <v>9628.7900000000009</v>
      </c>
      <c r="G1169" t="s">
        <v>11</v>
      </c>
      <c r="H1169" t="s">
        <v>11</v>
      </c>
      <c r="I1169" t="s">
        <v>535</v>
      </c>
      <c r="N1169" t="s">
        <v>1199</v>
      </c>
      <c r="O1169">
        <v>1970</v>
      </c>
      <c r="P1169" t="str">
        <f t="shared" si="54"/>
        <v>Dec</v>
      </c>
      <c r="Q1169">
        <v>16</v>
      </c>
      <c r="R1169">
        <v>0</v>
      </c>
      <c r="S1169" s="18">
        <v>9625.92</v>
      </c>
      <c r="T1169" t="s">
        <v>11</v>
      </c>
      <c r="U1169" t="s">
        <v>12</v>
      </c>
      <c r="V1169" t="s">
        <v>42</v>
      </c>
      <c r="W1169" s="16">
        <f t="shared" si="55"/>
        <v>25918</v>
      </c>
      <c r="X1169">
        <f t="shared" si="56"/>
        <v>52</v>
      </c>
    </row>
    <row r="1170" spans="1:24" x14ac:dyDescent="0.3">
      <c r="A1170" t="s">
        <v>1201</v>
      </c>
      <c r="B1170">
        <v>1979</v>
      </c>
      <c r="C1170" t="s">
        <v>30</v>
      </c>
      <c r="D1170">
        <v>19</v>
      </c>
      <c r="E1170">
        <v>2</v>
      </c>
      <c r="F1170">
        <v>9630.2999999999993</v>
      </c>
      <c r="G1170" t="s">
        <v>11</v>
      </c>
      <c r="H1170" t="s">
        <v>11</v>
      </c>
      <c r="I1170" t="s">
        <v>300</v>
      </c>
      <c r="N1170" t="s">
        <v>1200</v>
      </c>
      <c r="O1170">
        <v>1998</v>
      </c>
      <c r="P1170" t="str">
        <f t="shared" si="54"/>
        <v>Jun</v>
      </c>
      <c r="Q1170">
        <v>23</v>
      </c>
      <c r="R1170">
        <v>0</v>
      </c>
      <c r="S1170" s="18">
        <v>9628.7900000000009</v>
      </c>
      <c r="T1170" t="s">
        <v>11</v>
      </c>
      <c r="U1170" t="s">
        <v>11</v>
      </c>
      <c r="V1170" t="s">
        <v>535</v>
      </c>
      <c r="W1170" s="16">
        <f t="shared" si="55"/>
        <v>35969</v>
      </c>
      <c r="X1170">
        <f t="shared" si="56"/>
        <v>24</v>
      </c>
    </row>
    <row r="1171" spans="1:24" x14ac:dyDescent="0.3">
      <c r="A1171" t="s">
        <v>1202</v>
      </c>
      <c r="B1171">
        <v>1972</v>
      </c>
      <c r="C1171" t="s">
        <v>37</v>
      </c>
      <c r="D1171">
        <v>23</v>
      </c>
      <c r="E1171">
        <v>2</v>
      </c>
      <c r="F1171">
        <v>9630.4</v>
      </c>
      <c r="G1171" t="s">
        <v>11</v>
      </c>
      <c r="H1171" t="s">
        <v>11</v>
      </c>
      <c r="I1171" t="s">
        <v>42</v>
      </c>
      <c r="N1171" t="s">
        <v>1201</v>
      </c>
      <c r="O1171">
        <v>1979</v>
      </c>
      <c r="P1171" t="str">
        <f t="shared" si="54"/>
        <v>Dec</v>
      </c>
      <c r="Q1171">
        <v>19</v>
      </c>
      <c r="R1171">
        <v>2</v>
      </c>
      <c r="S1171" s="18">
        <v>9630.2999999999993</v>
      </c>
      <c r="T1171" t="s">
        <v>11</v>
      </c>
      <c r="U1171" t="s">
        <v>11</v>
      </c>
      <c r="V1171" t="s">
        <v>300</v>
      </c>
      <c r="W1171" s="16">
        <f t="shared" si="55"/>
        <v>29208</v>
      </c>
      <c r="X1171">
        <f t="shared" si="56"/>
        <v>43</v>
      </c>
    </row>
    <row r="1172" spans="1:24" x14ac:dyDescent="0.3">
      <c r="A1172" t="s">
        <v>1203</v>
      </c>
      <c r="B1172">
        <v>1968</v>
      </c>
      <c r="C1172" t="s">
        <v>18</v>
      </c>
      <c r="D1172">
        <v>22</v>
      </c>
      <c r="E1172">
        <v>0</v>
      </c>
      <c r="F1172">
        <v>9630.91</v>
      </c>
      <c r="G1172" t="s">
        <v>12</v>
      </c>
      <c r="H1172" t="s">
        <v>11</v>
      </c>
      <c r="I1172" t="s">
        <v>13</v>
      </c>
      <c r="N1172" t="s">
        <v>1202</v>
      </c>
      <c r="O1172">
        <v>1972</v>
      </c>
      <c r="P1172" t="str">
        <f t="shared" si="54"/>
        <v>Oct</v>
      </c>
      <c r="Q1172">
        <v>23</v>
      </c>
      <c r="R1172">
        <v>2</v>
      </c>
      <c r="S1172" s="18">
        <v>9630.4</v>
      </c>
      <c r="T1172" t="s">
        <v>11</v>
      </c>
      <c r="U1172" t="s">
        <v>11</v>
      </c>
      <c r="V1172" t="s">
        <v>42</v>
      </c>
      <c r="W1172" s="16">
        <f t="shared" si="55"/>
        <v>26595</v>
      </c>
      <c r="X1172">
        <f t="shared" si="56"/>
        <v>50</v>
      </c>
    </row>
    <row r="1173" spans="1:24" x14ac:dyDescent="0.3">
      <c r="A1173" t="s">
        <v>1204</v>
      </c>
      <c r="B1173">
        <v>1970</v>
      </c>
      <c r="C1173" t="s">
        <v>20</v>
      </c>
      <c r="D1173">
        <v>30</v>
      </c>
      <c r="E1173">
        <v>0</v>
      </c>
      <c r="F1173">
        <v>9634.5400000000009</v>
      </c>
      <c r="G1173" t="s">
        <v>11</v>
      </c>
      <c r="H1173" t="s">
        <v>11</v>
      </c>
      <c r="I1173" t="s">
        <v>42</v>
      </c>
      <c r="N1173" t="s">
        <v>1203</v>
      </c>
      <c r="O1173">
        <v>1968</v>
      </c>
      <c r="P1173" t="str">
        <f t="shared" si="54"/>
        <v>Jun</v>
      </c>
      <c r="Q1173">
        <v>22</v>
      </c>
      <c r="R1173">
        <v>0</v>
      </c>
      <c r="S1173" s="18">
        <v>9630.91</v>
      </c>
      <c r="T1173" t="s">
        <v>12</v>
      </c>
      <c r="U1173" t="s">
        <v>11</v>
      </c>
      <c r="V1173" t="s">
        <v>13</v>
      </c>
      <c r="W1173" s="16">
        <f t="shared" si="55"/>
        <v>25011</v>
      </c>
      <c r="X1173">
        <f t="shared" si="56"/>
        <v>54</v>
      </c>
    </row>
    <row r="1174" spans="1:24" x14ac:dyDescent="0.3">
      <c r="A1174" t="s">
        <v>1205</v>
      </c>
      <c r="B1174">
        <v>1971</v>
      </c>
      <c r="C1174" t="s">
        <v>10</v>
      </c>
      <c r="D1174">
        <v>19</v>
      </c>
      <c r="E1174">
        <v>0</v>
      </c>
      <c r="F1174">
        <v>9644.25</v>
      </c>
      <c r="G1174" t="s">
        <v>11</v>
      </c>
      <c r="H1174" t="s">
        <v>16</v>
      </c>
      <c r="I1174" t="s">
        <v>23</v>
      </c>
      <c r="N1174" t="s">
        <v>1204</v>
      </c>
      <c r="O1174">
        <v>1970</v>
      </c>
      <c r="P1174" t="str">
        <f t="shared" si="54"/>
        <v>Sep</v>
      </c>
      <c r="Q1174">
        <v>30</v>
      </c>
      <c r="R1174">
        <v>0</v>
      </c>
      <c r="S1174" s="18">
        <v>9634.5400000000009</v>
      </c>
      <c r="T1174" t="s">
        <v>11</v>
      </c>
      <c r="U1174" t="s">
        <v>11</v>
      </c>
      <c r="V1174" t="s">
        <v>42</v>
      </c>
      <c r="W1174" s="16">
        <f t="shared" si="55"/>
        <v>25841</v>
      </c>
      <c r="X1174">
        <f t="shared" si="56"/>
        <v>52</v>
      </c>
    </row>
    <row r="1175" spans="1:24" x14ac:dyDescent="0.3">
      <c r="A1175" t="s">
        <v>1206</v>
      </c>
      <c r="B1175">
        <v>1974</v>
      </c>
      <c r="C1175" t="s">
        <v>10</v>
      </c>
      <c r="D1175">
        <v>8</v>
      </c>
      <c r="E1175">
        <v>0</v>
      </c>
      <c r="F1175">
        <v>9653.81</v>
      </c>
      <c r="G1175" t="s">
        <v>11</v>
      </c>
      <c r="H1175" t="s">
        <v>11</v>
      </c>
      <c r="I1175" t="s">
        <v>42</v>
      </c>
      <c r="N1175" t="s">
        <v>1205</v>
      </c>
      <c r="O1175">
        <v>1971</v>
      </c>
      <c r="P1175" t="str">
        <f t="shared" si="54"/>
        <v>Jul</v>
      </c>
      <c r="Q1175">
        <v>19</v>
      </c>
      <c r="R1175">
        <v>0</v>
      </c>
      <c r="S1175" s="18">
        <v>9644.25</v>
      </c>
      <c r="T1175" t="s">
        <v>11</v>
      </c>
      <c r="U1175" t="s">
        <v>16</v>
      </c>
      <c r="V1175" t="s">
        <v>23</v>
      </c>
      <c r="W1175" s="16">
        <f t="shared" si="55"/>
        <v>26133</v>
      </c>
      <c r="X1175">
        <f t="shared" si="56"/>
        <v>51</v>
      </c>
    </row>
    <row r="1176" spans="1:24" x14ac:dyDescent="0.3">
      <c r="A1176" t="s">
        <v>1207</v>
      </c>
      <c r="B1176">
        <v>1981</v>
      </c>
      <c r="C1176" t="s">
        <v>35</v>
      </c>
      <c r="D1176">
        <v>8</v>
      </c>
      <c r="E1176">
        <v>1</v>
      </c>
      <c r="F1176">
        <v>9664.34</v>
      </c>
      <c r="G1176" t="s">
        <v>11</v>
      </c>
      <c r="H1176" t="s">
        <v>12</v>
      </c>
      <c r="I1176" t="s">
        <v>42</v>
      </c>
      <c r="N1176" t="s">
        <v>1206</v>
      </c>
      <c r="O1176">
        <v>1974</v>
      </c>
      <c r="P1176" t="str">
        <f t="shared" si="54"/>
        <v>Jul</v>
      </c>
      <c r="Q1176">
        <v>8</v>
      </c>
      <c r="R1176">
        <v>0</v>
      </c>
      <c r="S1176" s="18">
        <v>9653.81</v>
      </c>
      <c r="T1176" t="s">
        <v>11</v>
      </c>
      <c r="U1176" t="s">
        <v>11</v>
      </c>
      <c r="V1176" t="s">
        <v>42</v>
      </c>
      <c r="W1176" s="16">
        <f t="shared" si="55"/>
        <v>27218</v>
      </c>
      <c r="X1176">
        <f t="shared" si="56"/>
        <v>48</v>
      </c>
    </row>
    <row r="1177" spans="1:24" x14ac:dyDescent="0.3">
      <c r="A1177" t="s">
        <v>1208</v>
      </c>
      <c r="B1177">
        <v>1966</v>
      </c>
      <c r="C1177" t="s">
        <v>20</v>
      </c>
      <c r="D1177">
        <v>16</v>
      </c>
      <c r="E1177">
        <v>0</v>
      </c>
      <c r="F1177">
        <v>9684.2900000000009</v>
      </c>
      <c r="G1177" t="s">
        <v>12</v>
      </c>
      <c r="H1177" t="s">
        <v>11</v>
      </c>
      <c r="I1177" t="s">
        <v>13</v>
      </c>
      <c r="N1177" t="s">
        <v>1207</v>
      </c>
      <c r="O1177">
        <v>1981</v>
      </c>
      <c r="P1177" t="str">
        <f t="shared" si="54"/>
        <v>Aug</v>
      </c>
      <c r="Q1177">
        <v>8</v>
      </c>
      <c r="R1177">
        <v>1</v>
      </c>
      <c r="S1177" s="18">
        <v>9664.34</v>
      </c>
      <c r="T1177" t="s">
        <v>11</v>
      </c>
      <c r="U1177" t="s">
        <v>12</v>
      </c>
      <c r="V1177" t="s">
        <v>42</v>
      </c>
      <c r="W1177" s="16">
        <f t="shared" si="55"/>
        <v>29806</v>
      </c>
      <c r="X1177">
        <f t="shared" si="56"/>
        <v>41</v>
      </c>
    </row>
    <row r="1178" spans="1:24" x14ac:dyDescent="0.3">
      <c r="A1178" t="s">
        <v>1209</v>
      </c>
      <c r="B1178">
        <v>1964</v>
      </c>
      <c r="C1178" t="s">
        <v>15</v>
      </c>
      <c r="D1178">
        <v>7</v>
      </c>
      <c r="E1178">
        <v>0</v>
      </c>
      <c r="F1178">
        <v>9698.42</v>
      </c>
      <c r="G1178" t="s">
        <v>12</v>
      </c>
      <c r="H1178" t="s">
        <v>12</v>
      </c>
      <c r="I1178" t="s">
        <v>13</v>
      </c>
      <c r="N1178" t="s">
        <v>1208</v>
      </c>
      <c r="O1178">
        <v>1966</v>
      </c>
      <c r="P1178" t="str">
        <f t="shared" si="54"/>
        <v>Sep</v>
      </c>
      <c r="Q1178">
        <v>16</v>
      </c>
      <c r="R1178">
        <v>0</v>
      </c>
      <c r="S1178" s="18">
        <v>9684.2900000000009</v>
      </c>
      <c r="T1178" t="s">
        <v>12</v>
      </c>
      <c r="U1178" t="s">
        <v>11</v>
      </c>
      <c r="V1178" t="s">
        <v>13</v>
      </c>
      <c r="W1178" s="16">
        <f t="shared" si="55"/>
        <v>24366</v>
      </c>
      <c r="X1178">
        <f t="shared" si="56"/>
        <v>56</v>
      </c>
    </row>
    <row r="1179" spans="1:24" x14ac:dyDescent="0.3">
      <c r="A1179" t="s">
        <v>1210</v>
      </c>
      <c r="B1179">
        <v>1977</v>
      </c>
      <c r="C1179" t="s">
        <v>20</v>
      </c>
      <c r="D1179">
        <v>19</v>
      </c>
      <c r="E1179">
        <v>3</v>
      </c>
      <c r="F1179">
        <v>9704.67</v>
      </c>
      <c r="G1179" t="s">
        <v>11</v>
      </c>
      <c r="H1179" t="s">
        <v>12</v>
      </c>
      <c r="I1179" t="s">
        <v>247</v>
      </c>
      <c r="N1179" t="s">
        <v>1209</v>
      </c>
      <c r="O1179">
        <v>1964</v>
      </c>
      <c r="P1179" t="str">
        <f t="shared" si="54"/>
        <v>Nov</v>
      </c>
      <c r="Q1179">
        <v>7</v>
      </c>
      <c r="R1179">
        <v>0</v>
      </c>
      <c r="S1179" s="18">
        <v>9698.42</v>
      </c>
      <c r="T1179" t="s">
        <v>12</v>
      </c>
      <c r="U1179" t="s">
        <v>12</v>
      </c>
      <c r="V1179" t="s">
        <v>13</v>
      </c>
      <c r="W1179" s="16">
        <f t="shared" si="55"/>
        <v>23688</v>
      </c>
      <c r="X1179">
        <f t="shared" si="56"/>
        <v>58</v>
      </c>
    </row>
    <row r="1180" spans="1:24" x14ac:dyDescent="0.3">
      <c r="A1180" t="s">
        <v>1211</v>
      </c>
      <c r="B1180">
        <v>1972</v>
      </c>
      <c r="C1180" t="s">
        <v>10</v>
      </c>
      <c r="D1180">
        <v>10</v>
      </c>
      <c r="E1180">
        <v>0</v>
      </c>
      <c r="F1180">
        <v>9710.7099999999991</v>
      </c>
      <c r="G1180" t="s">
        <v>11</v>
      </c>
      <c r="H1180" t="s">
        <v>16</v>
      </c>
      <c r="I1180" t="s">
        <v>300</v>
      </c>
      <c r="N1180" t="s">
        <v>1210</v>
      </c>
      <c r="O1180">
        <v>1977</v>
      </c>
      <c r="P1180" t="str">
        <f t="shared" si="54"/>
        <v>Sep</v>
      </c>
      <c r="Q1180">
        <v>19</v>
      </c>
      <c r="R1180">
        <v>3</v>
      </c>
      <c r="S1180" s="18">
        <v>9704.67</v>
      </c>
      <c r="T1180" t="s">
        <v>11</v>
      </c>
      <c r="U1180" t="s">
        <v>12</v>
      </c>
      <c r="V1180" t="s">
        <v>247</v>
      </c>
      <c r="W1180" s="16">
        <f t="shared" si="55"/>
        <v>28387</v>
      </c>
      <c r="X1180">
        <f t="shared" si="56"/>
        <v>45</v>
      </c>
    </row>
    <row r="1181" spans="1:24" x14ac:dyDescent="0.3">
      <c r="A1181" t="s">
        <v>1212</v>
      </c>
      <c r="B1181">
        <v>1975</v>
      </c>
      <c r="C1181" t="s">
        <v>18</v>
      </c>
      <c r="D1181">
        <v>27</v>
      </c>
      <c r="E1181">
        <v>2</v>
      </c>
      <c r="F1181">
        <v>9715.84</v>
      </c>
      <c r="G1181" t="s">
        <v>11</v>
      </c>
      <c r="H1181" t="s">
        <v>16</v>
      </c>
      <c r="I1181" t="s">
        <v>247</v>
      </c>
      <c r="N1181" t="s">
        <v>1211</v>
      </c>
      <c r="O1181">
        <v>1972</v>
      </c>
      <c r="P1181" t="str">
        <f t="shared" si="54"/>
        <v>Jul</v>
      </c>
      <c r="Q1181">
        <v>10</v>
      </c>
      <c r="R1181">
        <v>0</v>
      </c>
      <c r="S1181" s="18">
        <v>9710.7099999999991</v>
      </c>
      <c r="T1181" t="s">
        <v>11</v>
      </c>
      <c r="U1181" t="s">
        <v>16</v>
      </c>
      <c r="V1181" t="s">
        <v>300</v>
      </c>
      <c r="W1181" s="16">
        <f t="shared" si="55"/>
        <v>26490</v>
      </c>
      <c r="X1181">
        <f t="shared" si="56"/>
        <v>50</v>
      </c>
    </row>
    <row r="1182" spans="1:24" x14ac:dyDescent="0.3">
      <c r="A1182" t="s">
        <v>1213</v>
      </c>
      <c r="B1182">
        <v>1970</v>
      </c>
      <c r="C1182" t="s">
        <v>20</v>
      </c>
      <c r="D1182">
        <v>12</v>
      </c>
      <c r="E1182">
        <v>0</v>
      </c>
      <c r="F1182">
        <v>9722.77</v>
      </c>
      <c r="G1182" t="s">
        <v>12</v>
      </c>
      <c r="H1182" t="s">
        <v>16</v>
      </c>
      <c r="I1182" t="s">
        <v>168</v>
      </c>
      <c r="N1182" t="s">
        <v>1212</v>
      </c>
      <c r="O1182">
        <v>1975</v>
      </c>
      <c r="P1182" t="str">
        <f t="shared" si="54"/>
        <v>Jun</v>
      </c>
      <c r="Q1182">
        <v>27</v>
      </c>
      <c r="R1182">
        <v>2</v>
      </c>
      <c r="S1182" s="18">
        <v>9715.84</v>
      </c>
      <c r="T1182" t="s">
        <v>11</v>
      </c>
      <c r="U1182" t="s">
        <v>16</v>
      </c>
      <c r="V1182" t="s">
        <v>247</v>
      </c>
      <c r="W1182" s="16">
        <f t="shared" si="55"/>
        <v>27572</v>
      </c>
      <c r="X1182">
        <f t="shared" si="56"/>
        <v>47</v>
      </c>
    </row>
    <row r="1183" spans="1:24" x14ac:dyDescent="0.3">
      <c r="A1183" t="s">
        <v>1214</v>
      </c>
      <c r="B1183">
        <v>1970</v>
      </c>
      <c r="C1183" t="s">
        <v>35</v>
      </c>
      <c r="D1183">
        <v>18</v>
      </c>
      <c r="E1183">
        <v>1</v>
      </c>
      <c r="F1183">
        <v>9724.5300000000007</v>
      </c>
      <c r="G1183" t="s">
        <v>12</v>
      </c>
      <c r="H1183" t="s">
        <v>16</v>
      </c>
      <c r="I1183" t="s">
        <v>42</v>
      </c>
      <c r="N1183" t="s">
        <v>1213</v>
      </c>
      <c r="O1183">
        <v>1970</v>
      </c>
      <c r="P1183" t="str">
        <f t="shared" si="54"/>
        <v>Sep</v>
      </c>
      <c r="Q1183">
        <v>12</v>
      </c>
      <c r="R1183">
        <v>0</v>
      </c>
      <c r="S1183" s="18">
        <v>9722.77</v>
      </c>
      <c r="T1183" t="s">
        <v>12</v>
      </c>
      <c r="U1183" t="s">
        <v>16</v>
      </c>
      <c r="V1183" t="s">
        <v>168</v>
      </c>
      <c r="W1183" s="16">
        <f t="shared" si="55"/>
        <v>25823</v>
      </c>
      <c r="X1183">
        <f t="shared" si="56"/>
        <v>52</v>
      </c>
    </row>
    <row r="1184" spans="1:24" x14ac:dyDescent="0.3">
      <c r="A1184" t="s">
        <v>1215</v>
      </c>
      <c r="B1184">
        <v>1970</v>
      </c>
      <c r="C1184" t="s">
        <v>10</v>
      </c>
      <c r="D1184">
        <v>4</v>
      </c>
      <c r="E1184">
        <v>1</v>
      </c>
      <c r="F1184">
        <v>9748.91</v>
      </c>
      <c r="G1184" t="s">
        <v>11</v>
      </c>
      <c r="H1184" t="s">
        <v>16</v>
      </c>
      <c r="I1184" t="s">
        <v>13</v>
      </c>
      <c r="N1184" t="s">
        <v>1214</v>
      </c>
      <c r="O1184">
        <v>1970</v>
      </c>
      <c r="P1184" t="str">
        <f t="shared" si="54"/>
        <v>Aug</v>
      </c>
      <c r="Q1184">
        <v>18</v>
      </c>
      <c r="R1184">
        <v>1</v>
      </c>
      <c r="S1184" s="18">
        <v>9724.5300000000007</v>
      </c>
      <c r="T1184" t="s">
        <v>12</v>
      </c>
      <c r="U1184" t="s">
        <v>16</v>
      </c>
      <c r="V1184" t="s">
        <v>42</v>
      </c>
      <c r="W1184" s="16">
        <f t="shared" si="55"/>
        <v>25798</v>
      </c>
      <c r="X1184">
        <f t="shared" si="56"/>
        <v>52</v>
      </c>
    </row>
    <row r="1185" spans="1:24" x14ac:dyDescent="0.3">
      <c r="A1185" t="s">
        <v>1216</v>
      </c>
      <c r="B1185">
        <v>2001</v>
      </c>
      <c r="C1185" t="s">
        <v>10</v>
      </c>
      <c r="D1185">
        <v>14</v>
      </c>
      <c r="E1185">
        <v>0</v>
      </c>
      <c r="F1185">
        <v>9753.49</v>
      </c>
      <c r="G1185" t="s">
        <v>11</v>
      </c>
      <c r="H1185" t="s">
        <v>11</v>
      </c>
      <c r="I1185" t="s">
        <v>23</v>
      </c>
      <c r="N1185" t="s">
        <v>1215</v>
      </c>
      <c r="O1185">
        <v>1970</v>
      </c>
      <c r="P1185" t="str">
        <f t="shared" si="54"/>
        <v>Jul</v>
      </c>
      <c r="Q1185">
        <v>4</v>
      </c>
      <c r="R1185">
        <v>1</v>
      </c>
      <c r="S1185" s="18">
        <v>9748.91</v>
      </c>
      <c r="T1185" t="s">
        <v>11</v>
      </c>
      <c r="U1185" t="s">
        <v>16</v>
      </c>
      <c r="V1185" t="s">
        <v>13</v>
      </c>
      <c r="W1185" s="16">
        <f t="shared" si="55"/>
        <v>25753</v>
      </c>
      <c r="X1185">
        <f t="shared" si="56"/>
        <v>52</v>
      </c>
    </row>
    <row r="1186" spans="1:24" x14ac:dyDescent="0.3">
      <c r="A1186" t="s">
        <v>1217</v>
      </c>
      <c r="B1186">
        <v>1965</v>
      </c>
      <c r="C1186" t="s">
        <v>20</v>
      </c>
      <c r="D1186">
        <v>5</v>
      </c>
      <c r="E1186">
        <v>0</v>
      </c>
      <c r="F1186">
        <v>9764.08</v>
      </c>
      <c r="G1186" t="s">
        <v>12</v>
      </c>
      <c r="H1186" t="s">
        <v>16</v>
      </c>
      <c r="I1186" t="s">
        <v>23</v>
      </c>
      <c r="N1186" t="s">
        <v>1216</v>
      </c>
      <c r="O1186">
        <v>2001</v>
      </c>
      <c r="P1186" t="str">
        <f t="shared" si="54"/>
        <v>Jul</v>
      </c>
      <c r="Q1186">
        <v>14</v>
      </c>
      <c r="R1186">
        <v>0</v>
      </c>
      <c r="S1186" s="18">
        <v>9753.49</v>
      </c>
      <c r="T1186" t="s">
        <v>11</v>
      </c>
      <c r="U1186" t="s">
        <v>11</v>
      </c>
      <c r="V1186" t="s">
        <v>23</v>
      </c>
      <c r="W1186" s="16">
        <f t="shared" si="55"/>
        <v>37086</v>
      </c>
      <c r="X1186">
        <f t="shared" si="56"/>
        <v>21</v>
      </c>
    </row>
    <row r="1187" spans="1:24" x14ac:dyDescent="0.3">
      <c r="A1187" t="s">
        <v>1218</v>
      </c>
      <c r="B1187">
        <v>1973</v>
      </c>
      <c r="C1187" t="s">
        <v>10</v>
      </c>
      <c r="D1187">
        <v>7</v>
      </c>
      <c r="E1187">
        <v>1</v>
      </c>
      <c r="F1187">
        <v>9778.35</v>
      </c>
      <c r="G1187" t="s">
        <v>11</v>
      </c>
      <c r="H1187" t="s">
        <v>11</v>
      </c>
      <c r="I1187" t="s">
        <v>247</v>
      </c>
      <c r="N1187" t="s">
        <v>1217</v>
      </c>
      <c r="O1187">
        <v>1965</v>
      </c>
      <c r="P1187" t="str">
        <f t="shared" si="54"/>
        <v>Sep</v>
      </c>
      <c r="Q1187">
        <v>5</v>
      </c>
      <c r="R1187">
        <v>0</v>
      </c>
      <c r="S1187" s="18">
        <v>9764.08</v>
      </c>
      <c r="T1187" t="s">
        <v>12</v>
      </c>
      <c r="U1187" t="s">
        <v>16</v>
      </c>
      <c r="V1187" t="s">
        <v>23</v>
      </c>
      <c r="W1187" s="16">
        <f t="shared" si="55"/>
        <v>23990</v>
      </c>
      <c r="X1187">
        <f t="shared" si="56"/>
        <v>57</v>
      </c>
    </row>
    <row r="1188" spans="1:24" x14ac:dyDescent="0.3">
      <c r="A1188" t="s">
        <v>1219</v>
      </c>
      <c r="B1188">
        <v>1996</v>
      </c>
      <c r="C1188" t="s">
        <v>35</v>
      </c>
      <c r="D1188">
        <v>8</v>
      </c>
      <c r="E1188">
        <v>0</v>
      </c>
      <c r="F1188">
        <v>9787.32</v>
      </c>
      <c r="G1188" t="s">
        <v>11</v>
      </c>
      <c r="H1188" t="s">
        <v>12</v>
      </c>
      <c r="I1188" t="s">
        <v>249</v>
      </c>
      <c r="N1188" t="s">
        <v>1218</v>
      </c>
      <c r="O1188">
        <v>1973</v>
      </c>
      <c r="P1188" t="str">
        <f t="shared" si="54"/>
        <v>Jul</v>
      </c>
      <c r="Q1188">
        <v>7</v>
      </c>
      <c r="R1188">
        <v>1</v>
      </c>
      <c r="S1188" s="18">
        <v>9778.35</v>
      </c>
      <c r="T1188" t="s">
        <v>11</v>
      </c>
      <c r="U1188" t="s">
        <v>11</v>
      </c>
      <c r="V1188" t="s">
        <v>247</v>
      </c>
      <c r="W1188" s="16">
        <f t="shared" si="55"/>
        <v>26852</v>
      </c>
      <c r="X1188">
        <f t="shared" si="56"/>
        <v>49</v>
      </c>
    </row>
    <row r="1189" spans="1:24" x14ac:dyDescent="0.3">
      <c r="A1189" t="s">
        <v>1220</v>
      </c>
      <c r="B1189">
        <v>1977</v>
      </c>
      <c r="C1189" t="s">
        <v>18</v>
      </c>
      <c r="D1189">
        <v>7</v>
      </c>
      <c r="E1189">
        <v>5</v>
      </c>
      <c r="F1189">
        <v>9788.8700000000008</v>
      </c>
      <c r="G1189" t="s">
        <v>12</v>
      </c>
      <c r="H1189" t="s">
        <v>11</v>
      </c>
      <c r="I1189" t="s">
        <v>13</v>
      </c>
      <c r="N1189" t="s">
        <v>1219</v>
      </c>
      <c r="O1189">
        <v>1996</v>
      </c>
      <c r="P1189" t="str">
        <f t="shared" si="54"/>
        <v>Aug</v>
      </c>
      <c r="Q1189">
        <v>8</v>
      </c>
      <c r="R1189">
        <v>0</v>
      </c>
      <c r="S1189" s="18">
        <v>9787.32</v>
      </c>
      <c r="T1189" t="s">
        <v>11</v>
      </c>
      <c r="U1189" t="s">
        <v>12</v>
      </c>
      <c r="V1189" t="s">
        <v>249</v>
      </c>
      <c r="W1189" s="16">
        <f t="shared" si="55"/>
        <v>35285</v>
      </c>
      <c r="X1189">
        <f t="shared" si="56"/>
        <v>26</v>
      </c>
    </row>
    <row r="1190" spans="1:24" x14ac:dyDescent="0.3">
      <c r="A1190" t="s">
        <v>1221</v>
      </c>
      <c r="B1190">
        <v>1973</v>
      </c>
      <c r="C1190" t="s">
        <v>20</v>
      </c>
      <c r="D1190">
        <v>17</v>
      </c>
      <c r="E1190">
        <v>2</v>
      </c>
      <c r="F1190">
        <v>9800.89</v>
      </c>
      <c r="G1190" t="s">
        <v>11</v>
      </c>
      <c r="H1190" t="s">
        <v>16</v>
      </c>
      <c r="I1190" t="s">
        <v>13</v>
      </c>
      <c r="N1190" t="s">
        <v>1220</v>
      </c>
      <c r="O1190">
        <v>1977</v>
      </c>
      <c r="P1190" t="str">
        <f t="shared" si="54"/>
        <v>Jun</v>
      </c>
      <c r="Q1190">
        <v>7</v>
      </c>
      <c r="R1190">
        <v>5</v>
      </c>
      <c r="S1190" s="18">
        <v>9788.8700000000008</v>
      </c>
      <c r="T1190" t="s">
        <v>12</v>
      </c>
      <c r="U1190" t="s">
        <v>11</v>
      </c>
      <c r="V1190" t="s">
        <v>13</v>
      </c>
      <c r="W1190" s="16">
        <f t="shared" si="55"/>
        <v>28283</v>
      </c>
      <c r="X1190">
        <f t="shared" si="56"/>
        <v>46</v>
      </c>
    </row>
    <row r="1191" spans="1:24" x14ac:dyDescent="0.3">
      <c r="A1191" t="s">
        <v>1222</v>
      </c>
      <c r="B1191">
        <v>1972</v>
      </c>
      <c r="C1191" t="s">
        <v>18</v>
      </c>
      <c r="D1191">
        <v>28</v>
      </c>
      <c r="E1191">
        <v>0</v>
      </c>
      <c r="F1191">
        <v>9819.25</v>
      </c>
      <c r="G1191" t="s">
        <v>11</v>
      </c>
      <c r="H1191" t="s">
        <v>11</v>
      </c>
      <c r="I1191" t="s">
        <v>300</v>
      </c>
      <c r="N1191" t="s">
        <v>1221</v>
      </c>
      <c r="O1191">
        <v>1973</v>
      </c>
      <c r="P1191" t="str">
        <f t="shared" si="54"/>
        <v>Sep</v>
      </c>
      <c r="Q1191">
        <v>17</v>
      </c>
      <c r="R1191">
        <v>2</v>
      </c>
      <c r="S1191" s="18">
        <v>9800.89</v>
      </c>
      <c r="T1191" t="s">
        <v>11</v>
      </c>
      <c r="U1191" t="s">
        <v>16</v>
      </c>
      <c r="V1191" t="s">
        <v>13</v>
      </c>
      <c r="W1191" s="16">
        <f t="shared" si="55"/>
        <v>26924</v>
      </c>
      <c r="X1191">
        <f t="shared" si="56"/>
        <v>49</v>
      </c>
    </row>
    <row r="1192" spans="1:24" x14ac:dyDescent="0.3">
      <c r="A1192" t="s">
        <v>1223</v>
      </c>
      <c r="B1192">
        <v>1972</v>
      </c>
      <c r="C1192" t="s">
        <v>20</v>
      </c>
      <c r="D1192">
        <v>26</v>
      </c>
      <c r="E1192">
        <v>0</v>
      </c>
      <c r="F1192">
        <v>9836.2099999999991</v>
      </c>
      <c r="G1192" t="s">
        <v>11</v>
      </c>
      <c r="H1192" t="s">
        <v>12</v>
      </c>
      <c r="I1192" t="s">
        <v>300</v>
      </c>
      <c r="N1192" t="s">
        <v>1222</v>
      </c>
      <c r="O1192">
        <v>1972</v>
      </c>
      <c r="P1192" t="str">
        <f t="shared" si="54"/>
        <v>Jun</v>
      </c>
      <c r="Q1192">
        <v>28</v>
      </c>
      <c r="R1192">
        <v>0</v>
      </c>
      <c r="S1192" s="18">
        <v>9819.25</v>
      </c>
      <c r="T1192" t="s">
        <v>11</v>
      </c>
      <c r="U1192" t="s">
        <v>11</v>
      </c>
      <c r="V1192" t="s">
        <v>300</v>
      </c>
      <c r="W1192" s="16">
        <f t="shared" si="55"/>
        <v>26478</v>
      </c>
      <c r="X1192">
        <f t="shared" si="56"/>
        <v>50</v>
      </c>
    </row>
    <row r="1193" spans="1:24" x14ac:dyDescent="0.3">
      <c r="A1193" t="s">
        <v>1224</v>
      </c>
      <c r="B1193">
        <v>1992</v>
      </c>
      <c r="C1193" t="s">
        <v>35</v>
      </c>
      <c r="D1193">
        <v>13</v>
      </c>
      <c r="E1193">
        <v>0</v>
      </c>
      <c r="F1193">
        <v>9844.4500000000007</v>
      </c>
      <c r="G1193" t="s">
        <v>11</v>
      </c>
      <c r="H1193" t="s">
        <v>16</v>
      </c>
      <c r="I1193" t="s">
        <v>23</v>
      </c>
      <c r="N1193" t="s">
        <v>1223</v>
      </c>
      <c r="O1193">
        <v>1972</v>
      </c>
      <c r="P1193" t="str">
        <f t="shared" si="54"/>
        <v>Sep</v>
      </c>
      <c r="Q1193">
        <v>26</v>
      </c>
      <c r="R1193">
        <v>0</v>
      </c>
      <c r="S1193" s="18">
        <v>9836.2099999999991</v>
      </c>
      <c r="T1193" t="s">
        <v>11</v>
      </c>
      <c r="U1193" t="s">
        <v>12</v>
      </c>
      <c r="V1193" t="s">
        <v>300</v>
      </c>
      <c r="W1193" s="16">
        <f t="shared" si="55"/>
        <v>26568</v>
      </c>
      <c r="X1193">
        <f t="shared" si="56"/>
        <v>50</v>
      </c>
    </row>
    <row r="1194" spans="1:24" x14ac:dyDescent="0.3">
      <c r="A1194" t="s">
        <v>1225</v>
      </c>
      <c r="B1194">
        <v>1968</v>
      </c>
      <c r="C1194" t="s">
        <v>15</v>
      </c>
      <c r="D1194">
        <v>4</v>
      </c>
      <c r="E1194">
        <v>0</v>
      </c>
      <c r="F1194">
        <v>9850.43</v>
      </c>
      <c r="G1194" t="s">
        <v>12</v>
      </c>
      <c r="H1194" t="s">
        <v>12</v>
      </c>
      <c r="I1194" t="s">
        <v>42</v>
      </c>
      <c r="N1194" t="s">
        <v>1224</v>
      </c>
      <c r="O1194">
        <v>1992</v>
      </c>
      <c r="P1194" t="str">
        <f t="shared" si="54"/>
        <v>Aug</v>
      </c>
      <c r="Q1194">
        <v>13</v>
      </c>
      <c r="R1194">
        <v>0</v>
      </c>
      <c r="S1194" s="18">
        <v>9844.4500000000007</v>
      </c>
      <c r="T1194" t="s">
        <v>11</v>
      </c>
      <c r="U1194" t="s">
        <v>16</v>
      </c>
      <c r="V1194" t="s">
        <v>23</v>
      </c>
      <c r="W1194" s="16">
        <f t="shared" si="55"/>
        <v>33829</v>
      </c>
      <c r="X1194">
        <f t="shared" si="56"/>
        <v>30</v>
      </c>
    </row>
    <row r="1195" spans="1:24" x14ac:dyDescent="0.3">
      <c r="A1195" t="s">
        <v>1226</v>
      </c>
      <c r="B1195">
        <v>1971</v>
      </c>
      <c r="C1195" t="s">
        <v>37</v>
      </c>
      <c r="D1195">
        <v>23</v>
      </c>
      <c r="E1195">
        <v>1</v>
      </c>
      <c r="F1195">
        <v>9855.1299999999992</v>
      </c>
      <c r="G1195" t="s">
        <v>11</v>
      </c>
      <c r="H1195" t="s">
        <v>12</v>
      </c>
      <c r="I1195" t="s">
        <v>13</v>
      </c>
      <c r="N1195" t="s">
        <v>1225</v>
      </c>
      <c r="O1195">
        <v>1968</v>
      </c>
      <c r="P1195" t="str">
        <f t="shared" si="54"/>
        <v>Nov</v>
      </c>
      <c r="Q1195">
        <v>4</v>
      </c>
      <c r="R1195">
        <v>0</v>
      </c>
      <c r="S1195" s="18">
        <v>9850.43</v>
      </c>
      <c r="T1195" t="s">
        <v>12</v>
      </c>
      <c r="U1195" t="s">
        <v>12</v>
      </c>
      <c r="V1195" t="s">
        <v>42</v>
      </c>
      <c r="W1195" s="16">
        <f t="shared" si="55"/>
        <v>25146</v>
      </c>
      <c r="X1195">
        <f t="shared" si="56"/>
        <v>54</v>
      </c>
    </row>
    <row r="1196" spans="1:24" x14ac:dyDescent="0.3">
      <c r="A1196" t="s">
        <v>1227</v>
      </c>
      <c r="B1196">
        <v>1971</v>
      </c>
      <c r="C1196" t="s">
        <v>10</v>
      </c>
      <c r="D1196">
        <v>17</v>
      </c>
      <c r="E1196">
        <v>1</v>
      </c>
      <c r="F1196">
        <v>9861.0300000000007</v>
      </c>
      <c r="G1196" t="s">
        <v>11</v>
      </c>
      <c r="H1196" t="s">
        <v>11</v>
      </c>
      <c r="I1196" t="s">
        <v>42</v>
      </c>
      <c r="N1196" t="s">
        <v>1226</v>
      </c>
      <c r="O1196">
        <v>1971</v>
      </c>
      <c r="P1196" t="str">
        <f t="shared" si="54"/>
        <v>Oct</v>
      </c>
      <c r="Q1196">
        <v>23</v>
      </c>
      <c r="R1196">
        <v>1</v>
      </c>
      <c r="S1196" s="18">
        <v>9855.1299999999992</v>
      </c>
      <c r="T1196" t="s">
        <v>11</v>
      </c>
      <c r="U1196" t="s">
        <v>12</v>
      </c>
      <c r="V1196" t="s">
        <v>13</v>
      </c>
      <c r="W1196" s="16">
        <f t="shared" si="55"/>
        <v>26229</v>
      </c>
      <c r="X1196">
        <f t="shared" si="56"/>
        <v>51</v>
      </c>
    </row>
    <row r="1197" spans="1:24" x14ac:dyDescent="0.3">
      <c r="A1197" t="s">
        <v>1228</v>
      </c>
      <c r="B1197">
        <v>1969</v>
      </c>
      <c r="C1197" t="s">
        <v>37</v>
      </c>
      <c r="D1197">
        <v>20</v>
      </c>
      <c r="E1197">
        <v>0</v>
      </c>
      <c r="F1197">
        <v>9863.4699999999993</v>
      </c>
      <c r="G1197" t="s">
        <v>12</v>
      </c>
      <c r="H1197" t="s">
        <v>12</v>
      </c>
      <c r="I1197" t="s">
        <v>23</v>
      </c>
      <c r="N1197" t="s">
        <v>1227</v>
      </c>
      <c r="O1197">
        <v>1971</v>
      </c>
      <c r="P1197" t="str">
        <f t="shared" si="54"/>
        <v>Jul</v>
      </c>
      <c r="Q1197">
        <v>17</v>
      </c>
      <c r="R1197">
        <v>1</v>
      </c>
      <c r="S1197" s="18">
        <v>9861.0300000000007</v>
      </c>
      <c r="T1197" t="s">
        <v>11</v>
      </c>
      <c r="U1197" t="s">
        <v>11</v>
      </c>
      <c r="V1197" t="s">
        <v>42</v>
      </c>
      <c r="W1197" s="16">
        <f t="shared" si="55"/>
        <v>26131</v>
      </c>
      <c r="X1197">
        <f t="shared" si="56"/>
        <v>51</v>
      </c>
    </row>
    <row r="1198" spans="1:24" x14ac:dyDescent="0.3">
      <c r="A1198" t="s">
        <v>1229</v>
      </c>
      <c r="B1198">
        <v>1971</v>
      </c>
      <c r="C1198" t="s">
        <v>15</v>
      </c>
      <c r="D1198">
        <v>9</v>
      </c>
      <c r="E1198">
        <v>0</v>
      </c>
      <c r="F1198">
        <v>9866.2999999999993</v>
      </c>
      <c r="G1198" t="s">
        <v>11</v>
      </c>
      <c r="H1198" t="s">
        <v>12</v>
      </c>
      <c r="I1198" t="s">
        <v>247</v>
      </c>
      <c r="N1198" t="s">
        <v>1228</v>
      </c>
      <c r="O1198">
        <v>1969</v>
      </c>
      <c r="P1198" t="str">
        <f t="shared" si="54"/>
        <v>Oct</v>
      </c>
      <c r="Q1198">
        <v>20</v>
      </c>
      <c r="R1198">
        <v>0</v>
      </c>
      <c r="S1198" s="18">
        <v>9863.4699999999993</v>
      </c>
      <c r="T1198" t="s">
        <v>12</v>
      </c>
      <c r="U1198" t="s">
        <v>12</v>
      </c>
      <c r="V1198" t="s">
        <v>23</v>
      </c>
      <c r="W1198" s="16">
        <f t="shared" si="55"/>
        <v>25496</v>
      </c>
      <c r="X1198">
        <f t="shared" si="56"/>
        <v>53</v>
      </c>
    </row>
    <row r="1199" spans="1:24" x14ac:dyDescent="0.3">
      <c r="A1199" t="s">
        <v>1230</v>
      </c>
      <c r="B1199">
        <v>1969</v>
      </c>
      <c r="C1199" t="s">
        <v>35</v>
      </c>
      <c r="D1199">
        <v>13</v>
      </c>
      <c r="E1199">
        <v>0</v>
      </c>
      <c r="F1199">
        <v>9869.81</v>
      </c>
      <c r="G1199" t="s">
        <v>12</v>
      </c>
      <c r="H1199" t="s">
        <v>12</v>
      </c>
      <c r="I1199" t="s">
        <v>23</v>
      </c>
      <c r="N1199" t="s">
        <v>1229</v>
      </c>
      <c r="O1199">
        <v>1971</v>
      </c>
      <c r="P1199" t="str">
        <f t="shared" si="54"/>
        <v>Nov</v>
      </c>
      <c r="Q1199">
        <v>9</v>
      </c>
      <c r="R1199">
        <v>0</v>
      </c>
      <c r="S1199" s="18">
        <v>9866.2999999999993</v>
      </c>
      <c r="T1199" t="s">
        <v>11</v>
      </c>
      <c r="U1199" t="s">
        <v>12</v>
      </c>
      <c r="V1199" t="s">
        <v>247</v>
      </c>
      <c r="W1199" s="16">
        <f t="shared" si="55"/>
        <v>26246</v>
      </c>
      <c r="X1199">
        <f t="shared" si="56"/>
        <v>51</v>
      </c>
    </row>
    <row r="1200" spans="1:24" x14ac:dyDescent="0.3">
      <c r="A1200" t="s">
        <v>1231</v>
      </c>
      <c r="B1200">
        <v>1998</v>
      </c>
      <c r="C1200" t="s">
        <v>10</v>
      </c>
      <c r="D1200">
        <v>6</v>
      </c>
      <c r="E1200">
        <v>0</v>
      </c>
      <c r="F1200">
        <v>9870.59</v>
      </c>
      <c r="G1200" t="s">
        <v>11</v>
      </c>
      <c r="H1200" t="s">
        <v>11</v>
      </c>
      <c r="I1200" t="s">
        <v>249</v>
      </c>
      <c r="N1200" t="s">
        <v>1230</v>
      </c>
      <c r="O1200">
        <v>1969</v>
      </c>
      <c r="P1200" t="str">
        <f t="shared" si="54"/>
        <v>Aug</v>
      </c>
      <c r="Q1200">
        <v>13</v>
      </c>
      <c r="R1200">
        <v>0</v>
      </c>
      <c r="S1200" s="18">
        <v>9869.81</v>
      </c>
      <c r="T1200" t="s">
        <v>12</v>
      </c>
      <c r="U1200" t="s">
        <v>12</v>
      </c>
      <c r="V1200" t="s">
        <v>23</v>
      </c>
      <c r="W1200" s="16">
        <f t="shared" si="55"/>
        <v>25428</v>
      </c>
      <c r="X1200">
        <f t="shared" si="56"/>
        <v>53</v>
      </c>
    </row>
    <row r="1201" spans="1:24" x14ac:dyDescent="0.3">
      <c r="A1201" t="s">
        <v>1232</v>
      </c>
      <c r="B1201">
        <v>1971</v>
      </c>
      <c r="C1201" t="s">
        <v>30</v>
      </c>
      <c r="D1201">
        <v>22</v>
      </c>
      <c r="E1201">
        <v>1</v>
      </c>
      <c r="F1201">
        <v>9872.7000000000007</v>
      </c>
      <c r="G1201" t="s">
        <v>11</v>
      </c>
      <c r="H1201" t="s">
        <v>11</v>
      </c>
      <c r="I1201" t="s">
        <v>42</v>
      </c>
      <c r="N1201" t="s">
        <v>1231</v>
      </c>
      <c r="O1201">
        <v>1998</v>
      </c>
      <c r="P1201" t="str">
        <f t="shared" si="54"/>
        <v>Jul</v>
      </c>
      <c r="Q1201">
        <v>6</v>
      </c>
      <c r="R1201">
        <v>0</v>
      </c>
      <c r="S1201" s="18">
        <v>9870.59</v>
      </c>
      <c r="T1201" t="s">
        <v>11</v>
      </c>
      <c r="U1201" t="s">
        <v>11</v>
      </c>
      <c r="V1201" t="s">
        <v>249</v>
      </c>
      <c r="W1201" s="16">
        <f t="shared" si="55"/>
        <v>35982</v>
      </c>
      <c r="X1201">
        <f t="shared" si="56"/>
        <v>24</v>
      </c>
    </row>
    <row r="1202" spans="1:24" x14ac:dyDescent="0.3">
      <c r="A1202" t="s">
        <v>1233</v>
      </c>
      <c r="B1202">
        <v>1971</v>
      </c>
      <c r="C1202" t="s">
        <v>10</v>
      </c>
      <c r="D1202">
        <v>3</v>
      </c>
      <c r="E1202">
        <v>0</v>
      </c>
      <c r="F1202">
        <v>9875.68</v>
      </c>
      <c r="G1202" t="s">
        <v>11</v>
      </c>
      <c r="H1202" t="s">
        <v>12</v>
      </c>
      <c r="I1202" t="s">
        <v>247</v>
      </c>
      <c r="N1202" t="s">
        <v>1232</v>
      </c>
      <c r="O1202">
        <v>1971</v>
      </c>
      <c r="P1202" t="str">
        <f t="shared" si="54"/>
        <v>Dec</v>
      </c>
      <c r="Q1202">
        <v>22</v>
      </c>
      <c r="R1202">
        <v>1</v>
      </c>
      <c r="S1202" s="18">
        <v>9872.7000000000007</v>
      </c>
      <c r="T1202" t="s">
        <v>11</v>
      </c>
      <c r="U1202" t="s">
        <v>11</v>
      </c>
      <c r="V1202" t="s">
        <v>42</v>
      </c>
      <c r="W1202" s="16">
        <f t="shared" si="55"/>
        <v>26289</v>
      </c>
      <c r="X1202">
        <f t="shared" si="56"/>
        <v>51</v>
      </c>
    </row>
    <row r="1203" spans="1:24" x14ac:dyDescent="0.3">
      <c r="A1203" t="s">
        <v>1234</v>
      </c>
      <c r="B1203">
        <v>1971</v>
      </c>
      <c r="C1203" t="s">
        <v>37</v>
      </c>
      <c r="D1203">
        <v>3</v>
      </c>
      <c r="E1203">
        <v>1</v>
      </c>
      <c r="F1203">
        <v>9877.61</v>
      </c>
      <c r="G1203" t="s">
        <v>11</v>
      </c>
      <c r="H1203" t="s">
        <v>16</v>
      </c>
      <c r="I1203" t="s">
        <v>13</v>
      </c>
      <c r="N1203" t="s">
        <v>1233</v>
      </c>
      <c r="O1203">
        <v>1971</v>
      </c>
      <c r="P1203" t="str">
        <f t="shared" si="54"/>
        <v>Jul</v>
      </c>
      <c r="Q1203">
        <v>3</v>
      </c>
      <c r="R1203">
        <v>0</v>
      </c>
      <c r="S1203" s="18">
        <v>9875.68</v>
      </c>
      <c r="T1203" t="s">
        <v>11</v>
      </c>
      <c r="U1203" t="s">
        <v>12</v>
      </c>
      <c r="V1203" t="s">
        <v>247</v>
      </c>
      <c r="W1203" s="16">
        <f t="shared" si="55"/>
        <v>26117</v>
      </c>
      <c r="X1203">
        <f t="shared" si="56"/>
        <v>51</v>
      </c>
    </row>
    <row r="1204" spans="1:24" x14ac:dyDescent="0.3">
      <c r="A1204" t="s">
        <v>1235</v>
      </c>
      <c r="B1204">
        <v>1971</v>
      </c>
      <c r="C1204" t="s">
        <v>15</v>
      </c>
      <c r="D1204">
        <v>8</v>
      </c>
      <c r="E1204">
        <v>1</v>
      </c>
      <c r="F1204">
        <v>9880.07</v>
      </c>
      <c r="G1204" t="s">
        <v>11</v>
      </c>
      <c r="H1204" t="s">
        <v>12</v>
      </c>
      <c r="I1204" t="s">
        <v>42</v>
      </c>
      <c r="N1204" t="s">
        <v>1234</v>
      </c>
      <c r="O1204">
        <v>1971</v>
      </c>
      <c r="P1204" t="str">
        <f t="shared" si="54"/>
        <v>Oct</v>
      </c>
      <c r="Q1204">
        <v>3</v>
      </c>
      <c r="R1204">
        <v>1</v>
      </c>
      <c r="S1204" s="18">
        <v>9877.61</v>
      </c>
      <c r="T1204" t="s">
        <v>11</v>
      </c>
      <c r="U1204" t="s">
        <v>16</v>
      </c>
      <c r="V1204" t="s">
        <v>13</v>
      </c>
      <c r="W1204" s="16">
        <f t="shared" si="55"/>
        <v>26209</v>
      </c>
      <c r="X1204">
        <f t="shared" si="56"/>
        <v>51</v>
      </c>
    </row>
    <row r="1205" spans="1:24" x14ac:dyDescent="0.3">
      <c r="A1205" t="s">
        <v>1236</v>
      </c>
      <c r="B1205">
        <v>1966</v>
      </c>
      <c r="C1205" t="s">
        <v>15</v>
      </c>
      <c r="D1205">
        <v>5</v>
      </c>
      <c r="E1205">
        <v>0</v>
      </c>
      <c r="F1205">
        <v>9890.23</v>
      </c>
      <c r="G1205" t="s">
        <v>12</v>
      </c>
      <c r="H1205" t="s">
        <v>12</v>
      </c>
      <c r="I1205" t="s">
        <v>13</v>
      </c>
      <c r="N1205" t="s">
        <v>1235</v>
      </c>
      <c r="O1205">
        <v>1971</v>
      </c>
      <c r="P1205" t="str">
        <f t="shared" si="54"/>
        <v>Nov</v>
      </c>
      <c r="Q1205">
        <v>8</v>
      </c>
      <c r="R1205">
        <v>1</v>
      </c>
      <c r="S1205" s="18">
        <v>9880.07</v>
      </c>
      <c r="T1205" t="s">
        <v>11</v>
      </c>
      <c r="U1205" t="s">
        <v>12</v>
      </c>
      <c r="V1205" t="s">
        <v>42</v>
      </c>
      <c r="W1205" s="16">
        <f t="shared" si="55"/>
        <v>26245</v>
      </c>
      <c r="X1205">
        <f t="shared" si="56"/>
        <v>51</v>
      </c>
    </row>
    <row r="1206" spans="1:24" x14ac:dyDescent="0.3">
      <c r="A1206" t="s">
        <v>1237</v>
      </c>
      <c r="B1206">
        <v>1996</v>
      </c>
      <c r="C1206" t="s">
        <v>10</v>
      </c>
      <c r="D1206">
        <v>8</v>
      </c>
      <c r="E1206">
        <v>0</v>
      </c>
      <c r="F1206">
        <v>9894.69</v>
      </c>
      <c r="G1206" t="s">
        <v>11</v>
      </c>
      <c r="H1206" t="s">
        <v>12</v>
      </c>
      <c r="I1206" t="s">
        <v>23</v>
      </c>
      <c r="N1206" t="s">
        <v>1236</v>
      </c>
      <c r="O1206">
        <v>1966</v>
      </c>
      <c r="P1206" t="str">
        <f t="shared" si="54"/>
        <v>Nov</v>
      </c>
      <c r="Q1206">
        <v>5</v>
      </c>
      <c r="R1206">
        <v>0</v>
      </c>
      <c r="S1206" s="18">
        <v>9890.23</v>
      </c>
      <c r="T1206" t="s">
        <v>12</v>
      </c>
      <c r="U1206" t="s">
        <v>12</v>
      </c>
      <c r="V1206" t="s">
        <v>13</v>
      </c>
      <c r="W1206" s="16">
        <f t="shared" si="55"/>
        <v>24416</v>
      </c>
      <c r="X1206">
        <f t="shared" si="56"/>
        <v>56</v>
      </c>
    </row>
    <row r="1207" spans="1:24" x14ac:dyDescent="0.3">
      <c r="A1207" t="s">
        <v>1238</v>
      </c>
      <c r="B1207">
        <v>1962</v>
      </c>
      <c r="C1207" t="s">
        <v>35</v>
      </c>
      <c r="D1207">
        <v>17</v>
      </c>
      <c r="E1207">
        <v>0</v>
      </c>
      <c r="F1207">
        <v>9907.83</v>
      </c>
      <c r="G1207" t="s">
        <v>12</v>
      </c>
      <c r="H1207" t="s">
        <v>11</v>
      </c>
      <c r="I1207" t="s">
        <v>13</v>
      </c>
      <c r="N1207" t="s">
        <v>1237</v>
      </c>
      <c r="O1207">
        <v>1996</v>
      </c>
      <c r="P1207" t="str">
        <f t="shared" si="54"/>
        <v>Jul</v>
      </c>
      <c r="Q1207">
        <v>8</v>
      </c>
      <c r="R1207">
        <v>0</v>
      </c>
      <c r="S1207" s="18">
        <v>9894.69</v>
      </c>
      <c r="T1207" t="s">
        <v>11</v>
      </c>
      <c r="U1207" t="s">
        <v>12</v>
      </c>
      <c r="V1207" t="s">
        <v>23</v>
      </c>
      <c r="W1207" s="16">
        <f t="shared" si="55"/>
        <v>35254</v>
      </c>
      <c r="X1207">
        <f t="shared" si="56"/>
        <v>26</v>
      </c>
    </row>
    <row r="1208" spans="1:24" x14ac:dyDescent="0.3">
      <c r="A1208" t="s">
        <v>1239</v>
      </c>
      <c r="B1208">
        <v>1972</v>
      </c>
      <c r="C1208" t="s">
        <v>20</v>
      </c>
      <c r="D1208">
        <v>14</v>
      </c>
      <c r="E1208">
        <v>1</v>
      </c>
      <c r="F1208">
        <v>9910.36</v>
      </c>
      <c r="G1208" t="s">
        <v>11</v>
      </c>
      <c r="H1208" t="s">
        <v>12</v>
      </c>
      <c r="I1208" t="s">
        <v>23</v>
      </c>
      <c r="N1208" t="s">
        <v>1238</v>
      </c>
      <c r="O1208">
        <v>1962</v>
      </c>
      <c r="P1208" t="str">
        <f t="shared" si="54"/>
        <v>Aug</v>
      </c>
      <c r="Q1208">
        <v>17</v>
      </c>
      <c r="R1208">
        <v>0</v>
      </c>
      <c r="S1208" s="18">
        <v>9907.83</v>
      </c>
      <c r="T1208" t="s">
        <v>12</v>
      </c>
      <c r="U1208" t="s">
        <v>11</v>
      </c>
      <c r="V1208" t="s">
        <v>13</v>
      </c>
      <c r="W1208" s="16">
        <f t="shared" si="55"/>
        <v>22875</v>
      </c>
      <c r="X1208">
        <f t="shared" si="56"/>
        <v>60</v>
      </c>
    </row>
    <row r="1209" spans="1:24" x14ac:dyDescent="0.3">
      <c r="A1209" t="s">
        <v>1240</v>
      </c>
      <c r="B1209">
        <v>1985</v>
      </c>
      <c r="C1209" t="s">
        <v>35</v>
      </c>
      <c r="D1209">
        <v>19</v>
      </c>
      <c r="E1209">
        <v>3</v>
      </c>
      <c r="F1209">
        <v>9930.64</v>
      </c>
      <c r="G1209" t="s">
        <v>11</v>
      </c>
      <c r="H1209" t="s">
        <v>12</v>
      </c>
      <c r="I1209" t="s">
        <v>200</v>
      </c>
      <c r="N1209" t="s">
        <v>1239</v>
      </c>
      <c r="O1209">
        <v>1972</v>
      </c>
      <c r="P1209" t="str">
        <f t="shared" si="54"/>
        <v>Sep</v>
      </c>
      <c r="Q1209">
        <v>14</v>
      </c>
      <c r="R1209">
        <v>1</v>
      </c>
      <c r="S1209" s="18">
        <v>9910.36</v>
      </c>
      <c r="T1209" t="s">
        <v>11</v>
      </c>
      <c r="U1209" t="s">
        <v>12</v>
      </c>
      <c r="V1209" t="s">
        <v>23</v>
      </c>
      <c r="W1209" s="16">
        <f t="shared" si="55"/>
        <v>26556</v>
      </c>
      <c r="X1209">
        <f t="shared" si="56"/>
        <v>50</v>
      </c>
    </row>
    <row r="1210" spans="1:24" x14ac:dyDescent="0.3">
      <c r="A1210" t="s">
        <v>1241</v>
      </c>
      <c r="B1210">
        <v>1983</v>
      </c>
      <c r="C1210" t="s">
        <v>30</v>
      </c>
      <c r="D1210">
        <v>3</v>
      </c>
      <c r="E1210">
        <v>3</v>
      </c>
      <c r="F1210">
        <v>9931.9599999999991</v>
      </c>
      <c r="G1210" t="s">
        <v>11</v>
      </c>
      <c r="H1210" t="s">
        <v>11</v>
      </c>
      <c r="I1210" t="s">
        <v>23</v>
      </c>
      <c r="N1210" t="s">
        <v>1240</v>
      </c>
      <c r="O1210">
        <v>1985</v>
      </c>
      <c r="P1210" t="str">
        <f t="shared" si="54"/>
        <v>Aug</v>
      </c>
      <c r="Q1210">
        <v>19</v>
      </c>
      <c r="R1210">
        <v>3</v>
      </c>
      <c r="S1210" s="18">
        <v>9930.64</v>
      </c>
      <c r="T1210" t="s">
        <v>11</v>
      </c>
      <c r="U1210" t="s">
        <v>12</v>
      </c>
      <c r="V1210" t="s">
        <v>200</v>
      </c>
      <c r="W1210" s="16">
        <f t="shared" si="55"/>
        <v>31278</v>
      </c>
      <c r="X1210">
        <f t="shared" si="56"/>
        <v>37</v>
      </c>
    </row>
    <row r="1211" spans="1:24" x14ac:dyDescent="0.3">
      <c r="A1211" t="s">
        <v>1242</v>
      </c>
      <c r="B1211">
        <v>1964</v>
      </c>
      <c r="C1211" t="s">
        <v>20</v>
      </c>
      <c r="D1211">
        <v>11</v>
      </c>
      <c r="E1211">
        <v>0</v>
      </c>
      <c r="F1211">
        <v>9933.44</v>
      </c>
      <c r="G1211" t="s">
        <v>12</v>
      </c>
      <c r="H1211" t="s">
        <v>12</v>
      </c>
      <c r="I1211" t="s">
        <v>13</v>
      </c>
      <c r="N1211" t="s">
        <v>1241</v>
      </c>
      <c r="O1211">
        <v>1983</v>
      </c>
      <c r="P1211" t="str">
        <f t="shared" si="54"/>
        <v>Dec</v>
      </c>
      <c r="Q1211">
        <v>3</v>
      </c>
      <c r="R1211">
        <v>3</v>
      </c>
      <c r="S1211" s="18">
        <v>9931.9599999999991</v>
      </c>
      <c r="T1211" t="s">
        <v>11</v>
      </c>
      <c r="U1211" t="s">
        <v>11</v>
      </c>
      <c r="V1211" t="s">
        <v>23</v>
      </c>
      <c r="W1211" s="16">
        <f t="shared" si="55"/>
        <v>30653</v>
      </c>
      <c r="X1211">
        <f t="shared" si="56"/>
        <v>39</v>
      </c>
    </row>
    <row r="1212" spans="1:24" x14ac:dyDescent="0.3">
      <c r="A1212" t="s">
        <v>1243</v>
      </c>
      <c r="B1212">
        <v>1971</v>
      </c>
      <c r="C1212" t="s">
        <v>30</v>
      </c>
      <c r="D1212">
        <v>26</v>
      </c>
      <c r="E1212">
        <v>1</v>
      </c>
      <c r="F1212">
        <v>9957.7199999999993</v>
      </c>
      <c r="G1212" t="s">
        <v>11</v>
      </c>
      <c r="H1212" t="s">
        <v>12</v>
      </c>
      <c r="I1212" t="s">
        <v>170</v>
      </c>
      <c r="N1212" t="s">
        <v>1242</v>
      </c>
      <c r="O1212">
        <v>1964</v>
      </c>
      <c r="P1212" t="str">
        <f t="shared" si="54"/>
        <v>Sep</v>
      </c>
      <c r="Q1212">
        <v>11</v>
      </c>
      <c r="R1212">
        <v>0</v>
      </c>
      <c r="S1212" s="18">
        <v>9933.44</v>
      </c>
      <c r="T1212" t="s">
        <v>12</v>
      </c>
      <c r="U1212" t="s">
        <v>12</v>
      </c>
      <c r="V1212" t="s">
        <v>13</v>
      </c>
      <c r="W1212" s="16">
        <f t="shared" si="55"/>
        <v>23631</v>
      </c>
      <c r="X1212">
        <f t="shared" si="56"/>
        <v>58</v>
      </c>
    </row>
    <row r="1213" spans="1:24" x14ac:dyDescent="0.3">
      <c r="A1213" t="s">
        <v>1244</v>
      </c>
      <c r="B1213">
        <v>1971</v>
      </c>
      <c r="C1213" t="s">
        <v>37</v>
      </c>
      <c r="D1213">
        <v>6</v>
      </c>
      <c r="E1213">
        <v>1</v>
      </c>
      <c r="F1213">
        <v>9964.06</v>
      </c>
      <c r="G1213" t="s">
        <v>11</v>
      </c>
      <c r="H1213" t="s">
        <v>11</v>
      </c>
      <c r="I1213" t="s">
        <v>166</v>
      </c>
      <c r="N1213" t="s">
        <v>1243</v>
      </c>
      <c r="O1213">
        <v>1971</v>
      </c>
      <c r="P1213" t="str">
        <f t="shared" si="54"/>
        <v>Dec</v>
      </c>
      <c r="Q1213">
        <v>26</v>
      </c>
      <c r="R1213">
        <v>1</v>
      </c>
      <c r="S1213" s="18">
        <v>9957.7199999999993</v>
      </c>
      <c r="T1213" t="s">
        <v>11</v>
      </c>
      <c r="U1213" t="s">
        <v>12</v>
      </c>
      <c r="V1213" t="s">
        <v>170</v>
      </c>
      <c r="W1213" s="16">
        <f t="shared" si="55"/>
        <v>26293</v>
      </c>
      <c r="X1213">
        <f t="shared" si="56"/>
        <v>51</v>
      </c>
    </row>
    <row r="1214" spans="1:24" x14ac:dyDescent="0.3">
      <c r="A1214" t="s">
        <v>1245</v>
      </c>
      <c r="B1214">
        <v>1970</v>
      </c>
      <c r="C1214" t="s">
        <v>35</v>
      </c>
      <c r="D1214">
        <v>11</v>
      </c>
      <c r="E1214">
        <v>0</v>
      </c>
      <c r="F1214">
        <v>9991.0400000000009</v>
      </c>
      <c r="G1214" t="s">
        <v>11</v>
      </c>
      <c r="H1214" t="s">
        <v>12</v>
      </c>
      <c r="I1214" t="s">
        <v>23</v>
      </c>
      <c r="N1214" t="s">
        <v>1244</v>
      </c>
      <c r="O1214">
        <v>1971</v>
      </c>
      <c r="P1214" t="str">
        <f t="shared" si="54"/>
        <v>Oct</v>
      </c>
      <c r="Q1214">
        <v>6</v>
      </c>
      <c r="R1214">
        <v>1</v>
      </c>
      <c r="S1214" s="18">
        <v>9964.06</v>
      </c>
      <c r="T1214" t="s">
        <v>11</v>
      </c>
      <c r="U1214" t="s">
        <v>11</v>
      </c>
      <c r="V1214" t="s">
        <v>166</v>
      </c>
      <c r="W1214" s="16">
        <f t="shared" si="55"/>
        <v>26212</v>
      </c>
      <c r="X1214">
        <f t="shared" si="56"/>
        <v>51</v>
      </c>
    </row>
    <row r="1215" spans="1:24" x14ac:dyDescent="0.3">
      <c r="A1215" t="s">
        <v>1246</v>
      </c>
      <c r="B1215">
        <v>1988</v>
      </c>
      <c r="C1215" t="s">
        <v>10</v>
      </c>
      <c r="D1215">
        <v>3</v>
      </c>
      <c r="E1215">
        <v>3</v>
      </c>
      <c r="F1215">
        <v>10011.44</v>
      </c>
      <c r="G1215" t="s">
        <v>12</v>
      </c>
      <c r="H1215" t="s">
        <v>12</v>
      </c>
      <c r="I1215" t="s">
        <v>535</v>
      </c>
      <c r="N1215" t="s">
        <v>1245</v>
      </c>
      <c r="O1215">
        <v>1970</v>
      </c>
      <c r="P1215" t="str">
        <f t="shared" si="54"/>
        <v>Aug</v>
      </c>
      <c r="Q1215">
        <v>11</v>
      </c>
      <c r="R1215">
        <v>0</v>
      </c>
      <c r="S1215" s="18">
        <v>9991.0400000000009</v>
      </c>
      <c r="T1215" t="s">
        <v>11</v>
      </c>
      <c r="U1215" t="s">
        <v>12</v>
      </c>
      <c r="V1215" t="s">
        <v>23</v>
      </c>
      <c r="W1215" s="16">
        <f t="shared" si="55"/>
        <v>25791</v>
      </c>
      <c r="X1215">
        <f t="shared" si="56"/>
        <v>52</v>
      </c>
    </row>
    <row r="1216" spans="1:24" x14ac:dyDescent="0.3">
      <c r="A1216" t="s">
        <v>1247</v>
      </c>
      <c r="B1216">
        <v>1979</v>
      </c>
      <c r="C1216" t="s">
        <v>30</v>
      </c>
      <c r="D1216">
        <v>28</v>
      </c>
      <c r="E1216">
        <v>2</v>
      </c>
      <c r="F1216">
        <v>10027.15</v>
      </c>
      <c r="G1216" t="s">
        <v>12</v>
      </c>
      <c r="H1216" t="s">
        <v>16</v>
      </c>
      <c r="I1216" t="s">
        <v>300</v>
      </c>
      <c r="N1216" t="s">
        <v>1246</v>
      </c>
      <c r="O1216">
        <v>1988</v>
      </c>
      <c r="P1216" t="str">
        <f t="shared" si="54"/>
        <v>Jul</v>
      </c>
      <c r="Q1216">
        <v>3</v>
      </c>
      <c r="R1216">
        <v>3</v>
      </c>
      <c r="S1216" s="18">
        <v>10011.44</v>
      </c>
      <c r="T1216" t="s">
        <v>12</v>
      </c>
      <c r="U1216" t="s">
        <v>12</v>
      </c>
      <c r="V1216" t="s">
        <v>535</v>
      </c>
      <c r="W1216" s="16">
        <f t="shared" si="55"/>
        <v>32327</v>
      </c>
      <c r="X1216">
        <f t="shared" si="56"/>
        <v>34</v>
      </c>
    </row>
    <row r="1217" spans="1:24" x14ac:dyDescent="0.3">
      <c r="A1217" t="s">
        <v>1248</v>
      </c>
      <c r="B1217">
        <v>1974</v>
      </c>
      <c r="C1217" t="s">
        <v>35</v>
      </c>
      <c r="D1217">
        <v>30</v>
      </c>
      <c r="E1217">
        <v>2</v>
      </c>
      <c r="F1217">
        <v>10043.25</v>
      </c>
      <c r="G1217" t="s">
        <v>12</v>
      </c>
      <c r="H1217" t="s">
        <v>11</v>
      </c>
      <c r="I1217" t="s">
        <v>247</v>
      </c>
      <c r="N1217" t="s">
        <v>1247</v>
      </c>
      <c r="O1217">
        <v>1979</v>
      </c>
      <c r="P1217" t="str">
        <f t="shared" si="54"/>
        <v>Dec</v>
      </c>
      <c r="Q1217">
        <v>28</v>
      </c>
      <c r="R1217">
        <v>2</v>
      </c>
      <c r="S1217" s="18">
        <v>10027.15</v>
      </c>
      <c r="T1217" t="s">
        <v>12</v>
      </c>
      <c r="U1217" t="s">
        <v>16</v>
      </c>
      <c r="V1217" t="s">
        <v>300</v>
      </c>
      <c r="W1217" s="16">
        <f t="shared" si="55"/>
        <v>29217</v>
      </c>
      <c r="X1217">
        <f t="shared" si="56"/>
        <v>43</v>
      </c>
    </row>
    <row r="1218" spans="1:24" x14ac:dyDescent="0.3">
      <c r="A1218" t="s">
        <v>1249</v>
      </c>
      <c r="B1218">
        <v>1969</v>
      </c>
      <c r="C1218" t="s">
        <v>35</v>
      </c>
      <c r="D1218">
        <v>22</v>
      </c>
      <c r="E1218">
        <v>1</v>
      </c>
      <c r="F1218">
        <v>10065.41</v>
      </c>
      <c r="G1218" t="s">
        <v>12</v>
      </c>
      <c r="H1218" t="s">
        <v>11</v>
      </c>
      <c r="I1218" t="s">
        <v>42</v>
      </c>
      <c r="N1218" t="s">
        <v>1248</v>
      </c>
      <c r="O1218">
        <v>1974</v>
      </c>
      <c r="P1218" t="str">
        <f t="shared" si="54"/>
        <v>Aug</v>
      </c>
      <c r="Q1218">
        <v>30</v>
      </c>
      <c r="R1218">
        <v>2</v>
      </c>
      <c r="S1218" s="18">
        <v>10043.25</v>
      </c>
      <c r="T1218" t="s">
        <v>12</v>
      </c>
      <c r="U1218" t="s">
        <v>11</v>
      </c>
      <c r="V1218" t="s">
        <v>247</v>
      </c>
      <c r="W1218" s="16">
        <f t="shared" si="55"/>
        <v>27271</v>
      </c>
      <c r="X1218">
        <f t="shared" si="56"/>
        <v>48</v>
      </c>
    </row>
    <row r="1219" spans="1:24" x14ac:dyDescent="0.3">
      <c r="A1219" t="s">
        <v>1250</v>
      </c>
      <c r="B1219">
        <v>1969</v>
      </c>
      <c r="C1219" t="s">
        <v>37</v>
      </c>
      <c r="D1219">
        <v>27</v>
      </c>
      <c r="E1219">
        <v>0</v>
      </c>
      <c r="F1219">
        <v>10072.06</v>
      </c>
      <c r="G1219" t="s">
        <v>12</v>
      </c>
      <c r="H1219" t="s">
        <v>16</v>
      </c>
      <c r="I1219" t="s">
        <v>356</v>
      </c>
      <c r="N1219" t="s">
        <v>1249</v>
      </c>
      <c r="O1219">
        <v>1969</v>
      </c>
      <c r="P1219" t="str">
        <f t="shared" ref="P1219:P1282" si="57">IF(C1218="?","Sep",C1218)</f>
        <v>Aug</v>
      </c>
      <c r="Q1219">
        <v>22</v>
      </c>
      <c r="R1219">
        <v>1</v>
      </c>
      <c r="S1219" s="18">
        <v>10065.41</v>
      </c>
      <c r="T1219" t="s">
        <v>12</v>
      </c>
      <c r="U1219" t="s">
        <v>11</v>
      </c>
      <c r="V1219" t="s">
        <v>42</v>
      </c>
      <c r="W1219" s="16">
        <f t="shared" si="55"/>
        <v>25437</v>
      </c>
      <c r="X1219">
        <f t="shared" si="56"/>
        <v>53</v>
      </c>
    </row>
    <row r="1220" spans="1:24" x14ac:dyDescent="0.3">
      <c r="A1220" t="s">
        <v>1251</v>
      </c>
      <c r="B1220">
        <v>1969</v>
      </c>
      <c r="C1220" t="s">
        <v>10</v>
      </c>
      <c r="D1220">
        <v>3</v>
      </c>
      <c r="E1220">
        <v>1</v>
      </c>
      <c r="F1220">
        <v>10085.85</v>
      </c>
      <c r="G1220" t="s">
        <v>12</v>
      </c>
      <c r="H1220" t="s">
        <v>12</v>
      </c>
      <c r="I1220" t="s">
        <v>42</v>
      </c>
      <c r="N1220" t="s">
        <v>1250</v>
      </c>
      <c r="O1220">
        <v>1969</v>
      </c>
      <c r="P1220" t="str">
        <f t="shared" si="57"/>
        <v>Oct</v>
      </c>
      <c r="Q1220">
        <v>27</v>
      </c>
      <c r="R1220">
        <v>0</v>
      </c>
      <c r="S1220" s="18">
        <v>10072.06</v>
      </c>
      <c r="T1220" t="s">
        <v>12</v>
      </c>
      <c r="U1220" t="s">
        <v>16</v>
      </c>
      <c r="V1220" t="s">
        <v>356</v>
      </c>
      <c r="W1220" s="16">
        <f t="shared" ref="W1220:W1283" si="58">DATE(O1220,MONTH("1-"&amp;P1220),Q1220)</f>
        <v>25503</v>
      </c>
      <c r="X1220">
        <f t="shared" ref="X1220:X1283" si="59">DATEDIF(W1220,"08-06-2023","y")</f>
        <v>53</v>
      </c>
    </row>
    <row r="1221" spans="1:24" x14ac:dyDescent="0.3">
      <c r="A1221" t="s">
        <v>1252</v>
      </c>
      <c r="B1221">
        <v>1976</v>
      </c>
      <c r="C1221" t="s">
        <v>30</v>
      </c>
      <c r="D1221">
        <v>19</v>
      </c>
      <c r="E1221">
        <v>5</v>
      </c>
      <c r="F1221">
        <v>10096.969999999999</v>
      </c>
      <c r="G1221" t="s">
        <v>12</v>
      </c>
      <c r="H1221" t="s">
        <v>11</v>
      </c>
      <c r="I1221" t="s">
        <v>42</v>
      </c>
      <c r="N1221" t="s">
        <v>1251</v>
      </c>
      <c r="O1221">
        <v>1969</v>
      </c>
      <c r="P1221" t="str">
        <f t="shared" si="57"/>
        <v>Jul</v>
      </c>
      <c r="Q1221">
        <v>3</v>
      </c>
      <c r="R1221">
        <v>1</v>
      </c>
      <c r="S1221" s="18">
        <v>10085.85</v>
      </c>
      <c r="T1221" t="s">
        <v>12</v>
      </c>
      <c r="U1221" t="s">
        <v>12</v>
      </c>
      <c r="V1221" t="s">
        <v>42</v>
      </c>
      <c r="W1221" s="16">
        <f t="shared" si="58"/>
        <v>25387</v>
      </c>
      <c r="X1221">
        <f t="shared" si="59"/>
        <v>53</v>
      </c>
    </row>
    <row r="1222" spans="1:24" x14ac:dyDescent="0.3">
      <c r="A1222" t="s">
        <v>1253</v>
      </c>
      <c r="B1222">
        <v>1972</v>
      </c>
      <c r="C1222" t="s">
        <v>37</v>
      </c>
      <c r="D1222">
        <v>19</v>
      </c>
      <c r="E1222">
        <v>1</v>
      </c>
      <c r="F1222">
        <v>10106.129999999999</v>
      </c>
      <c r="G1222" t="s">
        <v>12</v>
      </c>
      <c r="H1222" t="s">
        <v>16</v>
      </c>
      <c r="I1222" t="s">
        <v>247</v>
      </c>
      <c r="N1222" t="s">
        <v>1252</v>
      </c>
      <c r="O1222">
        <v>1976</v>
      </c>
      <c r="P1222" t="str">
        <f t="shared" si="57"/>
        <v>Dec</v>
      </c>
      <c r="Q1222">
        <v>19</v>
      </c>
      <c r="R1222">
        <v>5</v>
      </c>
      <c r="S1222" s="18">
        <v>10096.969999999999</v>
      </c>
      <c r="T1222" t="s">
        <v>12</v>
      </c>
      <c r="U1222" t="s">
        <v>11</v>
      </c>
      <c r="V1222" t="s">
        <v>42</v>
      </c>
      <c r="W1222" s="16">
        <f t="shared" si="58"/>
        <v>28113</v>
      </c>
      <c r="X1222">
        <f t="shared" si="59"/>
        <v>46</v>
      </c>
    </row>
    <row r="1223" spans="1:24" x14ac:dyDescent="0.3">
      <c r="A1223" t="s">
        <v>1254</v>
      </c>
      <c r="B1223">
        <v>1972</v>
      </c>
      <c r="C1223" t="s">
        <v>35</v>
      </c>
      <c r="D1223">
        <v>8</v>
      </c>
      <c r="E1223">
        <v>2</v>
      </c>
      <c r="F1223">
        <v>10107.219999999999</v>
      </c>
      <c r="G1223" t="s">
        <v>12</v>
      </c>
      <c r="H1223" t="s">
        <v>16</v>
      </c>
      <c r="I1223" t="s">
        <v>13</v>
      </c>
      <c r="N1223" t="s">
        <v>1253</v>
      </c>
      <c r="O1223">
        <v>1972</v>
      </c>
      <c r="P1223" t="str">
        <f t="shared" si="57"/>
        <v>Oct</v>
      </c>
      <c r="Q1223">
        <v>19</v>
      </c>
      <c r="R1223">
        <v>1</v>
      </c>
      <c r="S1223" s="18">
        <v>10106.129999999999</v>
      </c>
      <c r="T1223" t="s">
        <v>12</v>
      </c>
      <c r="U1223" t="s">
        <v>16</v>
      </c>
      <c r="V1223" t="s">
        <v>247</v>
      </c>
      <c r="W1223" s="16">
        <f t="shared" si="58"/>
        <v>26591</v>
      </c>
      <c r="X1223">
        <f t="shared" si="59"/>
        <v>50</v>
      </c>
    </row>
    <row r="1224" spans="1:24" x14ac:dyDescent="0.3">
      <c r="A1224" t="s">
        <v>1255</v>
      </c>
      <c r="B1224">
        <v>1975</v>
      </c>
      <c r="C1224" t="s">
        <v>10</v>
      </c>
      <c r="D1224">
        <v>2</v>
      </c>
      <c r="E1224">
        <v>3</v>
      </c>
      <c r="F1224">
        <v>10115.01</v>
      </c>
      <c r="G1224" t="s">
        <v>12</v>
      </c>
      <c r="H1224" t="s">
        <v>12</v>
      </c>
      <c r="I1224" t="s">
        <v>23</v>
      </c>
      <c r="N1224" t="s">
        <v>1254</v>
      </c>
      <c r="O1224">
        <v>1972</v>
      </c>
      <c r="P1224" t="str">
        <f t="shared" si="57"/>
        <v>Aug</v>
      </c>
      <c r="Q1224">
        <v>8</v>
      </c>
      <c r="R1224">
        <v>2</v>
      </c>
      <c r="S1224" s="18">
        <v>10107.219999999999</v>
      </c>
      <c r="T1224" t="s">
        <v>12</v>
      </c>
      <c r="U1224" t="s">
        <v>16</v>
      </c>
      <c r="V1224" t="s">
        <v>13</v>
      </c>
      <c r="W1224" s="16">
        <f t="shared" si="58"/>
        <v>26519</v>
      </c>
      <c r="X1224">
        <f t="shared" si="59"/>
        <v>50</v>
      </c>
    </row>
    <row r="1225" spans="1:24" x14ac:dyDescent="0.3">
      <c r="A1225" t="s">
        <v>1256</v>
      </c>
      <c r="B1225">
        <v>1972</v>
      </c>
      <c r="C1225" t="s">
        <v>15</v>
      </c>
      <c r="D1225">
        <v>16</v>
      </c>
      <c r="E1225">
        <v>2</v>
      </c>
      <c r="F1225">
        <v>10118.42</v>
      </c>
      <c r="G1225" t="s">
        <v>12</v>
      </c>
      <c r="H1225" t="s">
        <v>12</v>
      </c>
      <c r="I1225" t="s">
        <v>42</v>
      </c>
      <c r="N1225" t="s">
        <v>1255</v>
      </c>
      <c r="O1225">
        <v>1975</v>
      </c>
      <c r="P1225" t="str">
        <f t="shared" si="57"/>
        <v>Jul</v>
      </c>
      <c r="Q1225">
        <v>2</v>
      </c>
      <c r="R1225">
        <v>3</v>
      </c>
      <c r="S1225" s="18">
        <v>10115.01</v>
      </c>
      <c r="T1225" t="s">
        <v>12</v>
      </c>
      <c r="U1225" t="s">
        <v>12</v>
      </c>
      <c r="V1225" t="s">
        <v>23</v>
      </c>
      <c r="W1225" s="16">
        <f t="shared" si="58"/>
        <v>27577</v>
      </c>
      <c r="X1225">
        <f t="shared" si="59"/>
        <v>47</v>
      </c>
    </row>
    <row r="1226" spans="1:24" x14ac:dyDescent="0.3">
      <c r="A1226" t="s">
        <v>1257</v>
      </c>
      <c r="B1226">
        <v>1997</v>
      </c>
      <c r="C1226" t="s">
        <v>20</v>
      </c>
      <c r="D1226">
        <v>5</v>
      </c>
      <c r="E1226">
        <v>0</v>
      </c>
      <c r="F1226">
        <v>10139.84</v>
      </c>
      <c r="G1226" t="s">
        <v>12</v>
      </c>
      <c r="H1226" t="s">
        <v>11</v>
      </c>
      <c r="I1226" t="s">
        <v>23</v>
      </c>
      <c r="N1226" t="s">
        <v>1256</v>
      </c>
      <c r="O1226">
        <v>1972</v>
      </c>
      <c r="P1226" t="str">
        <f t="shared" si="57"/>
        <v>Nov</v>
      </c>
      <c r="Q1226">
        <v>16</v>
      </c>
      <c r="R1226">
        <v>2</v>
      </c>
      <c r="S1226" s="18">
        <v>10118.42</v>
      </c>
      <c r="T1226" t="s">
        <v>12</v>
      </c>
      <c r="U1226" t="s">
        <v>12</v>
      </c>
      <c r="V1226" t="s">
        <v>42</v>
      </c>
      <c r="W1226" s="16">
        <f t="shared" si="58"/>
        <v>26619</v>
      </c>
      <c r="X1226">
        <f t="shared" si="59"/>
        <v>50</v>
      </c>
    </row>
    <row r="1227" spans="1:24" x14ac:dyDescent="0.3">
      <c r="A1227" t="s">
        <v>1258</v>
      </c>
      <c r="B1227">
        <v>1974</v>
      </c>
      <c r="C1227" t="s">
        <v>30</v>
      </c>
      <c r="D1227">
        <v>30</v>
      </c>
      <c r="E1227">
        <v>3</v>
      </c>
      <c r="F1227">
        <v>10141.14</v>
      </c>
      <c r="G1227" t="s">
        <v>12</v>
      </c>
      <c r="H1227" t="s">
        <v>16</v>
      </c>
      <c r="I1227" t="s">
        <v>168</v>
      </c>
      <c r="N1227" t="s">
        <v>1257</v>
      </c>
      <c r="O1227">
        <v>1997</v>
      </c>
      <c r="P1227" t="str">
        <f t="shared" si="57"/>
        <v>Sep</v>
      </c>
      <c r="Q1227">
        <v>5</v>
      </c>
      <c r="R1227">
        <v>0</v>
      </c>
      <c r="S1227" s="18">
        <v>10139.84</v>
      </c>
      <c r="T1227" t="s">
        <v>12</v>
      </c>
      <c r="U1227" t="s">
        <v>11</v>
      </c>
      <c r="V1227" t="s">
        <v>23</v>
      </c>
      <c r="W1227" s="16">
        <f t="shared" si="58"/>
        <v>35678</v>
      </c>
      <c r="X1227">
        <f t="shared" si="59"/>
        <v>25</v>
      </c>
    </row>
    <row r="1228" spans="1:24" x14ac:dyDescent="0.3">
      <c r="A1228" t="s">
        <v>1259</v>
      </c>
      <c r="B1228">
        <v>1981</v>
      </c>
      <c r="C1228" t="s">
        <v>18</v>
      </c>
      <c r="D1228">
        <v>12</v>
      </c>
      <c r="E1228">
        <v>1</v>
      </c>
      <c r="F1228">
        <v>10146.129999999999</v>
      </c>
      <c r="G1228" t="s">
        <v>12</v>
      </c>
      <c r="H1228" t="s">
        <v>16</v>
      </c>
      <c r="I1228" t="s">
        <v>200</v>
      </c>
      <c r="N1228" t="s">
        <v>1258</v>
      </c>
      <c r="O1228">
        <v>1974</v>
      </c>
      <c r="P1228" t="str">
        <f t="shared" si="57"/>
        <v>Dec</v>
      </c>
      <c r="Q1228">
        <v>30</v>
      </c>
      <c r="R1228">
        <v>3</v>
      </c>
      <c r="S1228" s="18">
        <v>10141.14</v>
      </c>
      <c r="T1228" t="s">
        <v>12</v>
      </c>
      <c r="U1228" t="s">
        <v>16</v>
      </c>
      <c r="V1228" t="s">
        <v>168</v>
      </c>
      <c r="W1228" s="16">
        <f t="shared" si="58"/>
        <v>27393</v>
      </c>
      <c r="X1228">
        <f t="shared" si="59"/>
        <v>48</v>
      </c>
    </row>
    <row r="1229" spans="1:24" x14ac:dyDescent="0.3">
      <c r="A1229" t="s">
        <v>1260</v>
      </c>
      <c r="B1229">
        <v>1973</v>
      </c>
      <c r="C1229" t="s">
        <v>37</v>
      </c>
      <c r="D1229">
        <v>13</v>
      </c>
      <c r="E1229">
        <v>2</v>
      </c>
      <c r="F1229">
        <v>10156.780000000001</v>
      </c>
      <c r="G1229" t="s">
        <v>12</v>
      </c>
      <c r="H1229" t="s">
        <v>11</v>
      </c>
      <c r="I1229" t="s">
        <v>23</v>
      </c>
      <c r="N1229" t="s">
        <v>1259</v>
      </c>
      <c r="O1229">
        <v>1981</v>
      </c>
      <c r="P1229" t="str">
        <f t="shared" si="57"/>
        <v>Jun</v>
      </c>
      <c r="Q1229">
        <v>12</v>
      </c>
      <c r="R1229">
        <v>1</v>
      </c>
      <c r="S1229" s="18">
        <v>10146.129999999999</v>
      </c>
      <c r="T1229" t="s">
        <v>12</v>
      </c>
      <c r="U1229" t="s">
        <v>16</v>
      </c>
      <c r="V1229" t="s">
        <v>200</v>
      </c>
      <c r="W1229" s="16">
        <f t="shared" si="58"/>
        <v>29749</v>
      </c>
      <c r="X1229">
        <f t="shared" si="59"/>
        <v>41</v>
      </c>
    </row>
    <row r="1230" spans="1:24" x14ac:dyDescent="0.3">
      <c r="A1230" t="s">
        <v>1261</v>
      </c>
      <c r="B1230">
        <v>1972</v>
      </c>
      <c r="C1230" t="s">
        <v>10</v>
      </c>
      <c r="D1230">
        <v>10</v>
      </c>
      <c r="E1230">
        <v>0</v>
      </c>
      <c r="F1230">
        <v>10160.870000000001</v>
      </c>
      <c r="G1230" t="s">
        <v>12</v>
      </c>
      <c r="H1230" t="s">
        <v>12</v>
      </c>
      <c r="I1230" t="s">
        <v>200</v>
      </c>
      <c r="N1230" t="s">
        <v>1260</v>
      </c>
      <c r="O1230">
        <v>1973</v>
      </c>
      <c r="P1230" t="str">
        <f t="shared" si="57"/>
        <v>Oct</v>
      </c>
      <c r="Q1230">
        <v>13</v>
      </c>
      <c r="R1230">
        <v>2</v>
      </c>
      <c r="S1230" s="18">
        <v>10156.780000000001</v>
      </c>
      <c r="T1230" t="s">
        <v>12</v>
      </c>
      <c r="U1230" t="s">
        <v>11</v>
      </c>
      <c r="V1230" t="s">
        <v>23</v>
      </c>
      <c r="W1230" s="16">
        <f t="shared" si="58"/>
        <v>26950</v>
      </c>
      <c r="X1230">
        <f t="shared" si="59"/>
        <v>49</v>
      </c>
    </row>
    <row r="1231" spans="1:24" x14ac:dyDescent="0.3">
      <c r="A1231" t="s">
        <v>1262</v>
      </c>
      <c r="B1231">
        <v>1985</v>
      </c>
      <c r="C1231" t="s">
        <v>37</v>
      </c>
      <c r="D1231">
        <v>16</v>
      </c>
      <c r="E1231">
        <v>3</v>
      </c>
      <c r="F1231">
        <v>10191.82</v>
      </c>
      <c r="G1231" t="s">
        <v>12</v>
      </c>
      <c r="H1231" t="s">
        <v>11</v>
      </c>
      <c r="I1231" t="s">
        <v>535</v>
      </c>
      <c r="N1231" t="s">
        <v>1261</v>
      </c>
      <c r="O1231">
        <v>1972</v>
      </c>
      <c r="P1231" t="str">
        <f t="shared" si="57"/>
        <v>Jul</v>
      </c>
      <c r="Q1231">
        <v>10</v>
      </c>
      <c r="R1231">
        <v>0</v>
      </c>
      <c r="S1231" s="18">
        <v>10160.870000000001</v>
      </c>
      <c r="T1231" t="s">
        <v>12</v>
      </c>
      <c r="U1231" t="s">
        <v>12</v>
      </c>
      <c r="V1231" t="s">
        <v>200</v>
      </c>
      <c r="W1231" s="16">
        <f t="shared" si="58"/>
        <v>26490</v>
      </c>
      <c r="X1231">
        <f t="shared" si="59"/>
        <v>50</v>
      </c>
    </row>
    <row r="1232" spans="1:24" x14ac:dyDescent="0.3">
      <c r="A1232" t="s">
        <v>1263</v>
      </c>
      <c r="B1232">
        <v>1970</v>
      </c>
      <c r="C1232" t="s">
        <v>30</v>
      </c>
      <c r="D1232">
        <v>24</v>
      </c>
      <c r="E1232">
        <v>0</v>
      </c>
      <c r="F1232">
        <v>10197.77</v>
      </c>
      <c r="G1232" t="s">
        <v>12</v>
      </c>
      <c r="H1232" t="s">
        <v>16</v>
      </c>
      <c r="I1232" t="s">
        <v>247</v>
      </c>
      <c r="N1232" t="s">
        <v>1262</v>
      </c>
      <c r="O1232">
        <v>1985</v>
      </c>
      <c r="P1232" t="str">
        <f t="shared" si="57"/>
        <v>Oct</v>
      </c>
      <c r="Q1232">
        <v>16</v>
      </c>
      <c r="R1232">
        <v>3</v>
      </c>
      <c r="S1232" s="18">
        <v>10191.82</v>
      </c>
      <c r="T1232" t="s">
        <v>12</v>
      </c>
      <c r="U1232" t="s">
        <v>11</v>
      </c>
      <c r="V1232" t="s">
        <v>535</v>
      </c>
      <c r="W1232" s="16">
        <f t="shared" si="58"/>
        <v>31336</v>
      </c>
      <c r="X1232">
        <f t="shared" si="59"/>
        <v>37</v>
      </c>
    </row>
    <row r="1233" spans="1:24" x14ac:dyDescent="0.3">
      <c r="A1233" t="s">
        <v>1264</v>
      </c>
      <c r="B1233">
        <v>1967</v>
      </c>
      <c r="C1233" t="s">
        <v>20</v>
      </c>
      <c r="D1233">
        <v>26</v>
      </c>
      <c r="E1233">
        <v>0</v>
      </c>
      <c r="F1233">
        <v>10214.64</v>
      </c>
      <c r="G1233" t="s">
        <v>12</v>
      </c>
      <c r="H1233" t="s">
        <v>11</v>
      </c>
      <c r="I1233" t="s">
        <v>42</v>
      </c>
      <c r="N1233" t="s">
        <v>1263</v>
      </c>
      <c r="O1233">
        <v>1970</v>
      </c>
      <c r="P1233" t="str">
        <f t="shared" si="57"/>
        <v>Dec</v>
      </c>
      <c r="Q1233">
        <v>24</v>
      </c>
      <c r="R1233">
        <v>0</v>
      </c>
      <c r="S1233" s="18">
        <v>10197.77</v>
      </c>
      <c r="T1233" t="s">
        <v>12</v>
      </c>
      <c r="U1233" t="s">
        <v>16</v>
      </c>
      <c r="V1233" t="s">
        <v>247</v>
      </c>
      <c r="W1233" s="16">
        <f t="shared" si="58"/>
        <v>25926</v>
      </c>
      <c r="X1233">
        <f t="shared" si="59"/>
        <v>52</v>
      </c>
    </row>
    <row r="1234" spans="1:24" x14ac:dyDescent="0.3">
      <c r="A1234" t="s">
        <v>1265</v>
      </c>
      <c r="B1234">
        <v>1967</v>
      </c>
      <c r="C1234" t="s">
        <v>18</v>
      </c>
      <c r="D1234">
        <v>28</v>
      </c>
      <c r="E1234">
        <v>0</v>
      </c>
      <c r="F1234">
        <v>10226.280000000001</v>
      </c>
      <c r="G1234" t="s">
        <v>12</v>
      </c>
      <c r="H1234" t="s">
        <v>12</v>
      </c>
      <c r="I1234" t="s">
        <v>13</v>
      </c>
      <c r="N1234" t="s">
        <v>1264</v>
      </c>
      <c r="O1234">
        <v>1967</v>
      </c>
      <c r="P1234" t="str">
        <f t="shared" si="57"/>
        <v>Sep</v>
      </c>
      <c r="Q1234">
        <v>26</v>
      </c>
      <c r="R1234">
        <v>0</v>
      </c>
      <c r="S1234" s="18">
        <v>10214.64</v>
      </c>
      <c r="T1234" t="s">
        <v>12</v>
      </c>
      <c r="U1234" t="s">
        <v>11</v>
      </c>
      <c r="V1234" t="s">
        <v>42</v>
      </c>
      <c r="W1234" s="16">
        <f t="shared" si="58"/>
        <v>24741</v>
      </c>
      <c r="X1234">
        <f t="shared" si="59"/>
        <v>55</v>
      </c>
    </row>
    <row r="1235" spans="1:24" x14ac:dyDescent="0.3">
      <c r="A1235" t="s">
        <v>1266</v>
      </c>
      <c r="B1235">
        <v>1968</v>
      </c>
      <c r="C1235" t="s">
        <v>20</v>
      </c>
      <c r="D1235">
        <v>23</v>
      </c>
      <c r="E1235">
        <v>0</v>
      </c>
      <c r="F1235">
        <v>10231.5</v>
      </c>
      <c r="G1235" t="s">
        <v>12</v>
      </c>
      <c r="H1235" t="s">
        <v>16</v>
      </c>
      <c r="I1235" t="s">
        <v>23</v>
      </c>
      <c r="N1235" t="s">
        <v>1265</v>
      </c>
      <c r="O1235">
        <v>1967</v>
      </c>
      <c r="P1235" t="str">
        <f t="shared" si="57"/>
        <v>Jun</v>
      </c>
      <c r="Q1235">
        <v>28</v>
      </c>
      <c r="R1235">
        <v>0</v>
      </c>
      <c r="S1235" s="18">
        <v>10226.280000000001</v>
      </c>
      <c r="T1235" t="s">
        <v>12</v>
      </c>
      <c r="U1235" t="s">
        <v>12</v>
      </c>
      <c r="V1235" t="s">
        <v>13</v>
      </c>
      <c r="W1235" s="16">
        <f t="shared" si="58"/>
        <v>24651</v>
      </c>
      <c r="X1235">
        <f t="shared" si="59"/>
        <v>55</v>
      </c>
    </row>
    <row r="1236" spans="1:24" x14ac:dyDescent="0.3">
      <c r="A1236" t="s">
        <v>1267</v>
      </c>
      <c r="B1236">
        <v>1975</v>
      </c>
      <c r="C1236" t="s">
        <v>35</v>
      </c>
      <c r="D1236">
        <v>15</v>
      </c>
      <c r="E1236">
        <v>1</v>
      </c>
      <c r="F1236">
        <v>10259.129999999999</v>
      </c>
      <c r="G1236" t="s">
        <v>12</v>
      </c>
      <c r="H1236" t="s">
        <v>11</v>
      </c>
      <c r="I1236" t="s">
        <v>42</v>
      </c>
      <c r="N1236" t="s">
        <v>1266</v>
      </c>
      <c r="O1236">
        <v>1968</v>
      </c>
      <c r="P1236" t="str">
        <f t="shared" si="57"/>
        <v>Sep</v>
      </c>
      <c r="Q1236">
        <v>23</v>
      </c>
      <c r="R1236">
        <v>0</v>
      </c>
      <c r="S1236" s="18">
        <v>10231.5</v>
      </c>
      <c r="T1236" t="s">
        <v>12</v>
      </c>
      <c r="U1236" t="s">
        <v>16</v>
      </c>
      <c r="V1236" t="s">
        <v>23</v>
      </c>
      <c r="W1236" s="16">
        <f t="shared" si="58"/>
        <v>25104</v>
      </c>
      <c r="X1236">
        <f t="shared" si="59"/>
        <v>54</v>
      </c>
    </row>
    <row r="1237" spans="1:24" x14ac:dyDescent="0.3">
      <c r="A1237" t="s">
        <v>1268</v>
      </c>
      <c r="B1237">
        <v>1973</v>
      </c>
      <c r="C1237" t="s">
        <v>20</v>
      </c>
      <c r="D1237">
        <v>5</v>
      </c>
      <c r="E1237">
        <v>3</v>
      </c>
      <c r="F1237">
        <v>10264.44</v>
      </c>
      <c r="G1237" t="s">
        <v>12</v>
      </c>
      <c r="H1237" t="s">
        <v>11</v>
      </c>
      <c r="I1237" t="s">
        <v>23</v>
      </c>
      <c r="N1237" t="s">
        <v>1267</v>
      </c>
      <c r="O1237">
        <v>1975</v>
      </c>
      <c r="P1237" t="str">
        <f t="shared" si="57"/>
        <v>Aug</v>
      </c>
      <c r="Q1237">
        <v>15</v>
      </c>
      <c r="R1237">
        <v>1</v>
      </c>
      <c r="S1237" s="18">
        <v>10259.129999999999</v>
      </c>
      <c r="T1237" t="s">
        <v>12</v>
      </c>
      <c r="U1237" t="s">
        <v>11</v>
      </c>
      <c r="V1237" t="s">
        <v>42</v>
      </c>
      <c r="W1237" s="16">
        <f t="shared" si="58"/>
        <v>27621</v>
      </c>
      <c r="X1237">
        <f t="shared" si="59"/>
        <v>47</v>
      </c>
    </row>
    <row r="1238" spans="1:24" x14ac:dyDescent="0.3">
      <c r="A1238" t="s">
        <v>1269</v>
      </c>
      <c r="B1238">
        <v>1973</v>
      </c>
      <c r="C1238" t="s">
        <v>15</v>
      </c>
      <c r="D1238">
        <v>27</v>
      </c>
      <c r="E1238">
        <v>3</v>
      </c>
      <c r="F1238">
        <v>10269.459999999999</v>
      </c>
      <c r="G1238" t="s">
        <v>12</v>
      </c>
      <c r="H1238" t="s">
        <v>12</v>
      </c>
      <c r="I1238" t="s">
        <v>23</v>
      </c>
      <c r="N1238" t="s">
        <v>1268</v>
      </c>
      <c r="O1238">
        <v>1973</v>
      </c>
      <c r="P1238" t="str">
        <f t="shared" si="57"/>
        <v>Sep</v>
      </c>
      <c r="Q1238">
        <v>5</v>
      </c>
      <c r="R1238">
        <v>3</v>
      </c>
      <c r="S1238" s="18">
        <v>10264.44</v>
      </c>
      <c r="T1238" t="s">
        <v>12</v>
      </c>
      <c r="U1238" t="s">
        <v>11</v>
      </c>
      <c r="V1238" t="s">
        <v>23</v>
      </c>
      <c r="W1238" s="16">
        <f t="shared" si="58"/>
        <v>26912</v>
      </c>
      <c r="X1238">
        <f t="shared" si="59"/>
        <v>49</v>
      </c>
    </row>
    <row r="1239" spans="1:24" x14ac:dyDescent="0.3">
      <c r="A1239" t="s">
        <v>1270</v>
      </c>
      <c r="B1239">
        <v>1970</v>
      </c>
      <c r="C1239" t="s">
        <v>18</v>
      </c>
      <c r="D1239">
        <v>21</v>
      </c>
      <c r="E1239">
        <v>0</v>
      </c>
      <c r="F1239">
        <v>10274.33</v>
      </c>
      <c r="G1239" t="s">
        <v>12</v>
      </c>
      <c r="H1239" t="s">
        <v>16</v>
      </c>
      <c r="I1239" t="s">
        <v>247</v>
      </c>
      <c r="N1239" t="s">
        <v>1269</v>
      </c>
      <c r="O1239">
        <v>1973</v>
      </c>
      <c r="P1239" t="str">
        <f t="shared" si="57"/>
        <v>Nov</v>
      </c>
      <c r="Q1239">
        <v>27</v>
      </c>
      <c r="R1239">
        <v>3</v>
      </c>
      <c r="S1239" s="18">
        <v>10269.459999999999</v>
      </c>
      <c r="T1239" t="s">
        <v>12</v>
      </c>
      <c r="U1239" t="s">
        <v>12</v>
      </c>
      <c r="V1239" t="s">
        <v>23</v>
      </c>
      <c r="W1239" s="16">
        <f t="shared" si="58"/>
        <v>26995</v>
      </c>
      <c r="X1239">
        <f t="shared" si="59"/>
        <v>49</v>
      </c>
    </row>
    <row r="1240" spans="1:24" x14ac:dyDescent="0.3">
      <c r="A1240" t="s">
        <v>1271</v>
      </c>
      <c r="B1240">
        <v>1988</v>
      </c>
      <c r="C1240" t="s">
        <v>20</v>
      </c>
      <c r="D1240">
        <v>14</v>
      </c>
      <c r="E1240">
        <v>3</v>
      </c>
      <c r="F1240">
        <v>10276.99</v>
      </c>
      <c r="G1240" t="s">
        <v>12</v>
      </c>
      <c r="H1240" t="s">
        <v>16</v>
      </c>
      <c r="I1240" t="s">
        <v>300</v>
      </c>
      <c r="N1240" t="s">
        <v>1270</v>
      </c>
      <c r="O1240">
        <v>1970</v>
      </c>
      <c r="P1240" t="str">
        <f t="shared" si="57"/>
        <v>Jun</v>
      </c>
      <c r="Q1240">
        <v>21</v>
      </c>
      <c r="R1240">
        <v>0</v>
      </c>
      <c r="S1240" s="18">
        <v>10274.33</v>
      </c>
      <c r="T1240" t="s">
        <v>12</v>
      </c>
      <c r="U1240" t="s">
        <v>16</v>
      </c>
      <c r="V1240" t="s">
        <v>247</v>
      </c>
      <c r="W1240" s="16">
        <f t="shared" si="58"/>
        <v>25740</v>
      </c>
      <c r="X1240">
        <f t="shared" si="59"/>
        <v>52</v>
      </c>
    </row>
    <row r="1241" spans="1:24" x14ac:dyDescent="0.3">
      <c r="A1241" t="s">
        <v>1272</v>
      </c>
      <c r="B1241">
        <v>1963</v>
      </c>
      <c r="C1241" t="s">
        <v>20</v>
      </c>
      <c r="D1241">
        <v>24</v>
      </c>
      <c r="E1241">
        <v>0</v>
      </c>
      <c r="F1241">
        <v>10308.040000000001</v>
      </c>
      <c r="G1241" t="s">
        <v>12</v>
      </c>
      <c r="H1241" t="s">
        <v>16</v>
      </c>
      <c r="I1241" t="s">
        <v>13</v>
      </c>
      <c r="N1241" t="s">
        <v>1271</v>
      </c>
      <c r="O1241">
        <v>1988</v>
      </c>
      <c r="P1241" t="str">
        <f t="shared" si="57"/>
        <v>Sep</v>
      </c>
      <c r="Q1241">
        <v>14</v>
      </c>
      <c r="R1241">
        <v>3</v>
      </c>
      <c r="S1241" s="18">
        <v>10276.99</v>
      </c>
      <c r="T1241" t="s">
        <v>12</v>
      </c>
      <c r="U1241" t="s">
        <v>16</v>
      </c>
      <c r="V1241" t="s">
        <v>300</v>
      </c>
      <c r="W1241" s="16">
        <f t="shared" si="58"/>
        <v>32400</v>
      </c>
      <c r="X1241">
        <f t="shared" si="59"/>
        <v>34</v>
      </c>
    </row>
    <row r="1242" spans="1:24" x14ac:dyDescent="0.3">
      <c r="A1242" t="s">
        <v>1273</v>
      </c>
      <c r="B1242">
        <v>1962</v>
      </c>
      <c r="C1242" t="s">
        <v>10</v>
      </c>
      <c r="D1242">
        <v>12</v>
      </c>
      <c r="E1242">
        <v>0</v>
      </c>
      <c r="F1242">
        <v>10310.780000000001</v>
      </c>
      <c r="G1242" t="s">
        <v>12</v>
      </c>
      <c r="H1242" t="s">
        <v>12</v>
      </c>
      <c r="I1242" t="s">
        <v>23</v>
      </c>
      <c r="N1242" t="s">
        <v>1272</v>
      </c>
      <c r="O1242">
        <v>1963</v>
      </c>
      <c r="P1242" t="str">
        <f t="shared" si="57"/>
        <v>Sep</v>
      </c>
      <c r="Q1242">
        <v>24</v>
      </c>
      <c r="R1242">
        <v>0</v>
      </c>
      <c r="S1242" s="18">
        <v>10308.040000000001</v>
      </c>
      <c r="T1242" t="s">
        <v>12</v>
      </c>
      <c r="U1242" t="s">
        <v>16</v>
      </c>
      <c r="V1242" t="s">
        <v>13</v>
      </c>
      <c r="W1242" s="16">
        <f t="shared" si="58"/>
        <v>23278</v>
      </c>
      <c r="X1242">
        <f t="shared" si="59"/>
        <v>59</v>
      </c>
    </row>
    <row r="1243" spans="1:24" x14ac:dyDescent="0.3">
      <c r="A1243" t="s">
        <v>1274</v>
      </c>
      <c r="B1243">
        <v>1991</v>
      </c>
      <c r="C1243" t="s">
        <v>15</v>
      </c>
      <c r="D1243">
        <v>17</v>
      </c>
      <c r="E1243">
        <v>3</v>
      </c>
      <c r="F1243">
        <v>10315.91</v>
      </c>
      <c r="G1243" t="s">
        <v>12</v>
      </c>
      <c r="H1243" t="s">
        <v>11</v>
      </c>
      <c r="I1243" t="s">
        <v>23</v>
      </c>
      <c r="N1243" t="s">
        <v>1273</v>
      </c>
      <c r="O1243">
        <v>1962</v>
      </c>
      <c r="P1243" t="str">
        <f t="shared" si="57"/>
        <v>Jul</v>
      </c>
      <c r="Q1243">
        <v>12</v>
      </c>
      <c r="R1243">
        <v>0</v>
      </c>
      <c r="S1243" s="18">
        <v>10310.780000000001</v>
      </c>
      <c r="T1243" t="s">
        <v>12</v>
      </c>
      <c r="U1243" t="s">
        <v>12</v>
      </c>
      <c r="V1243" t="s">
        <v>23</v>
      </c>
      <c r="W1243" s="16">
        <f t="shared" si="58"/>
        <v>22839</v>
      </c>
      <c r="X1243">
        <f t="shared" si="59"/>
        <v>60</v>
      </c>
    </row>
    <row r="1244" spans="1:24" x14ac:dyDescent="0.3">
      <c r="A1244" t="s">
        <v>1275</v>
      </c>
      <c r="B1244">
        <v>1991</v>
      </c>
      <c r="C1244" t="s">
        <v>35</v>
      </c>
      <c r="D1244">
        <v>21</v>
      </c>
      <c r="E1244">
        <v>3</v>
      </c>
      <c r="F1244">
        <v>10322.9</v>
      </c>
      <c r="G1244" t="s">
        <v>12</v>
      </c>
      <c r="H1244" t="s">
        <v>16</v>
      </c>
      <c r="I1244" t="s">
        <v>535</v>
      </c>
      <c r="N1244" t="s">
        <v>1274</v>
      </c>
      <c r="O1244">
        <v>1991</v>
      </c>
      <c r="P1244" t="str">
        <f t="shared" si="57"/>
        <v>Nov</v>
      </c>
      <c r="Q1244">
        <v>17</v>
      </c>
      <c r="R1244">
        <v>3</v>
      </c>
      <c r="S1244" s="18">
        <v>10315.91</v>
      </c>
      <c r="T1244" t="s">
        <v>12</v>
      </c>
      <c r="U1244" t="s">
        <v>11</v>
      </c>
      <c r="V1244" t="s">
        <v>23</v>
      </c>
      <c r="W1244" s="16">
        <f t="shared" si="58"/>
        <v>33559</v>
      </c>
      <c r="X1244">
        <f t="shared" si="59"/>
        <v>31</v>
      </c>
    </row>
    <row r="1245" spans="1:24" x14ac:dyDescent="0.3">
      <c r="A1245" t="s">
        <v>1276</v>
      </c>
      <c r="B1245">
        <v>1970</v>
      </c>
      <c r="C1245" t="s">
        <v>30</v>
      </c>
      <c r="D1245">
        <v>1</v>
      </c>
      <c r="E1245">
        <v>2</v>
      </c>
      <c r="F1245">
        <v>10325.209999999999</v>
      </c>
      <c r="G1245" t="s">
        <v>12</v>
      </c>
      <c r="H1245" t="s">
        <v>12</v>
      </c>
      <c r="I1245" t="s">
        <v>42</v>
      </c>
      <c r="N1245" t="s">
        <v>1275</v>
      </c>
      <c r="O1245">
        <v>1991</v>
      </c>
      <c r="P1245" t="str">
        <f t="shared" si="57"/>
        <v>Aug</v>
      </c>
      <c r="Q1245">
        <v>21</v>
      </c>
      <c r="R1245">
        <v>3</v>
      </c>
      <c r="S1245" s="18">
        <v>10322.9</v>
      </c>
      <c r="T1245" t="s">
        <v>12</v>
      </c>
      <c r="U1245" t="s">
        <v>16</v>
      </c>
      <c r="V1245" t="s">
        <v>535</v>
      </c>
      <c r="W1245" s="16">
        <f t="shared" si="58"/>
        <v>33471</v>
      </c>
      <c r="X1245">
        <f t="shared" si="59"/>
        <v>31</v>
      </c>
    </row>
    <row r="1246" spans="1:24" x14ac:dyDescent="0.3">
      <c r="A1246" t="s">
        <v>1277</v>
      </c>
      <c r="B1246">
        <v>1982</v>
      </c>
      <c r="C1246" t="s">
        <v>10</v>
      </c>
      <c r="D1246">
        <v>21</v>
      </c>
      <c r="E1246">
        <v>3</v>
      </c>
      <c r="F1246">
        <v>10329.06</v>
      </c>
      <c r="G1246" t="s">
        <v>12</v>
      </c>
      <c r="H1246" t="s">
        <v>16</v>
      </c>
      <c r="I1246" t="s">
        <v>300</v>
      </c>
      <c r="N1246" t="s">
        <v>1276</v>
      </c>
      <c r="O1246">
        <v>1970</v>
      </c>
      <c r="P1246" t="str">
        <f t="shared" si="57"/>
        <v>Dec</v>
      </c>
      <c r="Q1246">
        <v>1</v>
      </c>
      <c r="R1246">
        <v>2</v>
      </c>
      <c r="S1246" s="18">
        <v>10325.209999999999</v>
      </c>
      <c r="T1246" t="s">
        <v>12</v>
      </c>
      <c r="U1246" t="s">
        <v>12</v>
      </c>
      <c r="V1246" t="s">
        <v>42</v>
      </c>
      <c r="W1246" s="16">
        <f t="shared" si="58"/>
        <v>25903</v>
      </c>
      <c r="X1246">
        <f t="shared" si="59"/>
        <v>52</v>
      </c>
    </row>
    <row r="1247" spans="1:24" x14ac:dyDescent="0.3">
      <c r="A1247" t="s">
        <v>1278</v>
      </c>
      <c r="B1247">
        <v>1968</v>
      </c>
      <c r="C1247" t="s">
        <v>10</v>
      </c>
      <c r="D1247">
        <v>19</v>
      </c>
      <c r="E1247">
        <v>0</v>
      </c>
      <c r="F1247">
        <v>10338.93</v>
      </c>
      <c r="G1247" t="s">
        <v>12</v>
      </c>
      <c r="H1247" t="s">
        <v>16</v>
      </c>
      <c r="I1247" t="s">
        <v>13</v>
      </c>
      <c r="N1247" t="s">
        <v>1277</v>
      </c>
      <c r="O1247">
        <v>1982</v>
      </c>
      <c r="P1247" t="str">
        <f t="shared" si="57"/>
        <v>Jul</v>
      </c>
      <c r="Q1247">
        <v>21</v>
      </c>
      <c r="R1247">
        <v>3</v>
      </c>
      <c r="S1247" s="18">
        <v>10329.06</v>
      </c>
      <c r="T1247" t="s">
        <v>12</v>
      </c>
      <c r="U1247" t="s">
        <v>16</v>
      </c>
      <c r="V1247" t="s">
        <v>300</v>
      </c>
      <c r="W1247" s="16">
        <f t="shared" si="58"/>
        <v>30153</v>
      </c>
      <c r="X1247">
        <f t="shared" si="59"/>
        <v>40</v>
      </c>
    </row>
    <row r="1248" spans="1:24" x14ac:dyDescent="0.3">
      <c r="A1248" t="s">
        <v>1279</v>
      </c>
      <c r="B1248">
        <v>1973</v>
      </c>
      <c r="C1248" t="s">
        <v>35</v>
      </c>
      <c r="D1248">
        <v>8</v>
      </c>
      <c r="E1248">
        <v>0</v>
      </c>
      <c r="F1248">
        <v>10345.93</v>
      </c>
      <c r="G1248" t="s">
        <v>12</v>
      </c>
      <c r="H1248" t="s">
        <v>11</v>
      </c>
      <c r="I1248" t="s">
        <v>300</v>
      </c>
      <c r="N1248" t="s">
        <v>1278</v>
      </c>
      <c r="O1248">
        <v>1968</v>
      </c>
      <c r="P1248" t="str">
        <f t="shared" si="57"/>
        <v>Jul</v>
      </c>
      <c r="Q1248">
        <v>19</v>
      </c>
      <c r="R1248">
        <v>0</v>
      </c>
      <c r="S1248" s="18">
        <v>10338.93</v>
      </c>
      <c r="T1248" t="s">
        <v>12</v>
      </c>
      <c r="U1248" t="s">
        <v>16</v>
      </c>
      <c r="V1248" t="s">
        <v>13</v>
      </c>
      <c r="W1248" s="16">
        <f t="shared" si="58"/>
        <v>25038</v>
      </c>
      <c r="X1248">
        <f t="shared" si="59"/>
        <v>54</v>
      </c>
    </row>
    <row r="1249" spans="1:24" x14ac:dyDescent="0.3">
      <c r="A1249" t="s">
        <v>1280</v>
      </c>
      <c r="B1249">
        <v>1974</v>
      </c>
      <c r="C1249" t="s">
        <v>20</v>
      </c>
      <c r="D1249">
        <v>29</v>
      </c>
      <c r="E1249">
        <v>0</v>
      </c>
      <c r="F1249">
        <v>10352.48</v>
      </c>
      <c r="G1249" t="s">
        <v>12</v>
      </c>
      <c r="H1249" t="s">
        <v>16</v>
      </c>
      <c r="I1249" t="s">
        <v>23</v>
      </c>
      <c r="N1249" t="s">
        <v>1279</v>
      </c>
      <c r="O1249">
        <v>1973</v>
      </c>
      <c r="P1249" t="str">
        <f t="shared" si="57"/>
        <v>Aug</v>
      </c>
      <c r="Q1249">
        <v>8</v>
      </c>
      <c r="R1249">
        <v>0</v>
      </c>
      <c r="S1249" s="18">
        <v>10345.93</v>
      </c>
      <c r="T1249" t="s">
        <v>12</v>
      </c>
      <c r="U1249" t="s">
        <v>11</v>
      </c>
      <c r="V1249" t="s">
        <v>300</v>
      </c>
      <c r="W1249" s="16">
        <f t="shared" si="58"/>
        <v>26884</v>
      </c>
      <c r="X1249">
        <f t="shared" si="59"/>
        <v>49</v>
      </c>
    </row>
    <row r="1250" spans="1:24" x14ac:dyDescent="0.3">
      <c r="A1250" t="s">
        <v>1281</v>
      </c>
      <c r="B1250">
        <v>1969</v>
      </c>
      <c r="C1250" t="s">
        <v>18</v>
      </c>
      <c r="D1250">
        <v>17</v>
      </c>
      <c r="E1250">
        <v>0</v>
      </c>
      <c r="F1250">
        <v>10355.64</v>
      </c>
      <c r="G1250" t="s">
        <v>12</v>
      </c>
      <c r="H1250" t="s">
        <v>16</v>
      </c>
      <c r="I1250" t="s">
        <v>23</v>
      </c>
      <c r="N1250" t="s">
        <v>1280</v>
      </c>
      <c r="O1250">
        <v>1974</v>
      </c>
      <c r="P1250" t="str">
        <f t="shared" si="57"/>
        <v>Sep</v>
      </c>
      <c r="Q1250">
        <v>29</v>
      </c>
      <c r="R1250">
        <v>0</v>
      </c>
      <c r="S1250" s="18">
        <v>10352.48</v>
      </c>
      <c r="T1250" t="s">
        <v>12</v>
      </c>
      <c r="U1250" t="s">
        <v>16</v>
      </c>
      <c r="V1250" t="s">
        <v>23</v>
      </c>
      <c r="W1250" s="16">
        <f t="shared" si="58"/>
        <v>27301</v>
      </c>
      <c r="X1250">
        <f t="shared" si="59"/>
        <v>48</v>
      </c>
    </row>
    <row r="1251" spans="1:24" x14ac:dyDescent="0.3">
      <c r="A1251" t="s">
        <v>1282</v>
      </c>
      <c r="B1251">
        <v>1971</v>
      </c>
      <c r="C1251" t="s">
        <v>20</v>
      </c>
      <c r="D1251">
        <v>6</v>
      </c>
      <c r="E1251">
        <v>0</v>
      </c>
      <c r="F1251">
        <v>10356.67</v>
      </c>
      <c r="G1251" t="s">
        <v>12</v>
      </c>
      <c r="H1251" t="s">
        <v>16</v>
      </c>
      <c r="I1251" t="s">
        <v>200</v>
      </c>
      <c r="N1251" t="s">
        <v>1281</v>
      </c>
      <c r="O1251">
        <v>1969</v>
      </c>
      <c r="P1251" t="str">
        <f t="shared" si="57"/>
        <v>Jun</v>
      </c>
      <c r="Q1251">
        <v>17</v>
      </c>
      <c r="R1251">
        <v>0</v>
      </c>
      <c r="S1251" s="18">
        <v>10355.64</v>
      </c>
      <c r="T1251" t="s">
        <v>12</v>
      </c>
      <c r="U1251" t="s">
        <v>16</v>
      </c>
      <c r="V1251" t="s">
        <v>23</v>
      </c>
      <c r="W1251" s="16">
        <f t="shared" si="58"/>
        <v>25371</v>
      </c>
      <c r="X1251">
        <f t="shared" si="59"/>
        <v>53</v>
      </c>
    </row>
    <row r="1252" spans="1:24" x14ac:dyDescent="0.3">
      <c r="A1252" t="s">
        <v>1283</v>
      </c>
      <c r="B1252">
        <v>1973</v>
      </c>
      <c r="C1252" t="s">
        <v>20</v>
      </c>
      <c r="D1252">
        <v>29</v>
      </c>
      <c r="E1252">
        <v>2</v>
      </c>
      <c r="F1252">
        <v>10370.91</v>
      </c>
      <c r="G1252" t="s">
        <v>12</v>
      </c>
      <c r="H1252" t="s">
        <v>12</v>
      </c>
      <c r="I1252" t="s">
        <v>247</v>
      </c>
      <c r="N1252" t="s">
        <v>1282</v>
      </c>
      <c r="O1252">
        <v>1971</v>
      </c>
      <c r="P1252" t="str">
        <f t="shared" si="57"/>
        <v>Sep</v>
      </c>
      <c r="Q1252">
        <v>6</v>
      </c>
      <c r="R1252">
        <v>0</v>
      </c>
      <c r="S1252" s="18">
        <v>10356.67</v>
      </c>
      <c r="T1252" t="s">
        <v>12</v>
      </c>
      <c r="U1252" t="s">
        <v>16</v>
      </c>
      <c r="V1252" t="s">
        <v>200</v>
      </c>
      <c r="W1252" s="16">
        <f t="shared" si="58"/>
        <v>26182</v>
      </c>
      <c r="X1252">
        <f t="shared" si="59"/>
        <v>51</v>
      </c>
    </row>
    <row r="1253" spans="1:24" x14ac:dyDescent="0.3">
      <c r="A1253" t="s">
        <v>1284</v>
      </c>
      <c r="B1253">
        <v>1973</v>
      </c>
      <c r="C1253" t="s">
        <v>20</v>
      </c>
      <c r="D1253">
        <v>19</v>
      </c>
      <c r="E1253">
        <v>3</v>
      </c>
      <c r="F1253">
        <v>10381.48</v>
      </c>
      <c r="G1253" t="s">
        <v>12</v>
      </c>
      <c r="H1253" t="s">
        <v>12</v>
      </c>
      <c r="I1253" t="s">
        <v>13</v>
      </c>
      <c r="N1253" t="s">
        <v>1283</v>
      </c>
      <c r="O1253">
        <v>1973</v>
      </c>
      <c r="P1253" t="str">
        <f t="shared" si="57"/>
        <v>Sep</v>
      </c>
      <c r="Q1253">
        <v>29</v>
      </c>
      <c r="R1253">
        <v>2</v>
      </c>
      <c r="S1253" s="18">
        <v>10370.91</v>
      </c>
      <c r="T1253" t="s">
        <v>12</v>
      </c>
      <c r="U1253" t="s">
        <v>12</v>
      </c>
      <c r="V1253" t="s">
        <v>247</v>
      </c>
      <c r="W1253" s="16">
        <f t="shared" si="58"/>
        <v>26936</v>
      </c>
      <c r="X1253">
        <f t="shared" si="59"/>
        <v>49</v>
      </c>
    </row>
    <row r="1254" spans="1:24" x14ac:dyDescent="0.3">
      <c r="A1254" t="s">
        <v>1285</v>
      </c>
      <c r="B1254">
        <v>1969</v>
      </c>
      <c r="C1254" t="s">
        <v>10</v>
      </c>
      <c r="D1254">
        <v>7</v>
      </c>
      <c r="E1254">
        <v>0</v>
      </c>
      <c r="F1254">
        <v>10403.27</v>
      </c>
      <c r="G1254" t="s">
        <v>12</v>
      </c>
      <c r="H1254" t="s">
        <v>11</v>
      </c>
      <c r="I1254" t="s">
        <v>516</v>
      </c>
      <c r="N1254" t="s">
        <v>1284</v>
      </c>
      <c r="O1254">
        <v>1973</v>
      </c>
      <c r="P1254" t="str">
        <f t="shared" si="57"/>
        <v>Sep</v>
      </c>
      <c r="Q1254">
        <v>19</v>
      </c>
      <c r="R1254">
        <v>3</v>
      </c>
      <c r="S1254" s="18">
        <v>10381.48</v>
      </c>
      <c r="T1254" t="s">
        <v>12</v>
      </c>
      <c r="U1254" t="s">
        <v>12</v>
      </c>
      <c r="V1254" t="s">
        <v>13</v>
      </c>
      <c r="W1254" s="16">
        <f t="shared" si="58"/>
        <v>26926</v>
      </c>
      <c r="X1254">
        <f t="shared" si="59"/>
        <v>49</v>
      </c>
    </row>
    <row r="1255" spans="1:24" x14ac:dyDescent="0.3">
      <c r="A1255" t="s">
        <v>1286</v>
      </c>
      <c r="B1255">
        <v>1975</v>
      </c>
      <c r="C1255" t="s">
        <v>18</v>
      </c>
      <c r="D1255">
        <v>5</v>
      </c>
      <c r="E1255">
        <v>4</v>
      </c>
      <c r="F1255">
        <v>10407.09</v>
      </c>
      <c r="G1255" t="s">
        <v>12</v>
      </c>
      <c r="H1255" t="s">
        <v>16</v>
      </c>
      <c r="I1255" t="s">
        <v>164</v>
      </c>
      <c r="N1255" t="s">
        <v>1285</v>
      </c>
      <c r="O1255">
        <v>1969</v>
      </c>
      <c r="P1255" t="str">
        <f t="shared" si="57"/>
        <v>Jul</v>
      </c>
      <c r="Q1255">
        <v>7</v>
      </c>
      <c r="R1255">
        <v>0</v>
      </c>
      <c r="S1255" s="18">
        <v>10403.27</v>
      </c>
      <c r="T1255" t="s">
        <v>12</v>
      </c>
      <c r="U1255" t="s">
        <v>11</v>
      </c>
      <c r="V1255" t="s">
        <v>516</v>
      </c>
      <c r="W1255" s="16">
        <f t="shared" si="58"/>
        <v>25391</v>
      </c>
      <c r="X1255">
        <f t="shared" si="59"/>
        <v>53</v>
      </c>
    </row>
    <row r="1256" spans="1:24" x14ac:dyDescent="0.3">
      <c r="A1256" t="s">
        <v>1287</v>
      </c>
      <c r="B1256">
        <v>1980</v>
      </c>
      <c r="C1256" t="s">
        <v>37</v>
      </c>
      <c r="D1256">
        <v>24</v>
      </c>
      <c r="E1256">
        <v>2</v>
      </c>
      <c r="F1256">
        <v>10407.98</v>
      </c>
      <c r="G1256" t="s">
        <v>12</v>
      </c>
      <c r="H1256" t="s">
        <v>16</v>
      </c>
      <c r="I1256" t="s">
        <v>300</v>
      </c>
      <c r="N1256" t="s">
        <v>1286</v>
      </c>
      <c r="O1256">
        <v>1975</v>
      </c>
      <c r="P1256" t="str">
        <f t="shared" si="57"/>
        <v>Jun</v>
      </c>
      <c r="Q1256">
        <v>5</v>
      </c>
      <c r="R1256">
        <v>4</v>
      </c>
      <c r="S1256" s="18">
        <v>10407.09</v>
      </c>
      <c r="T1256" t="s">
        <v>12</v>
      </c>
      <c r="U1256" t="s">
        <v>16</v>
      </c>
      <c r="V1256" t="s">
        <v>164</v>
      </c>
      <c r="W1256" s="16">
        <f t="shared" si="58"/>
        <v>27550</v>
      </c>
      <c r="X1256">
        <f t="shared" si="59"/>
        <v>48</v>
      </c>
    </row>
    <row r="1257" spans="1:24" x14ac:dyDescent="0.3">
      <c r="A1257" t="s">
        <v>1288</v>
      </c>
      <c r="B1257">
        <v>1973</v>
      </c>
      <c r="C1257" t="s">
        <v>37</v>
      </c>
      <c r="D1257">
        <v>11</v>
      </c>
      <c r="E1257">
        <v>0</v>
      </c>
      <c r="F1257">
        <v>10419.59</v>
      </c>
      <c r="G1257" t="s">
        <v>12</v>
      </c>
      <c r="H1257" t="s">
        <v>11</v>
      </c>
      <c r="I1257" t="s">
        <v>200</v>
      </c>
      <c r="N1257" t="s">
        <v>1287</v>
      </c>
      <c r="O1257">
        <v>1980</v>
      </c>
      <c r="P1257" t="str">
        <f t="shared" si="57"/>
        <v>Oct</v>
      </c>
      <c r="Q1257">
        <v>24</v>
      </c>
      <c r="R1257">
        <v>2</v>
      </c>
      <c r="S1257" s="18">
        <v>10407.98</v>
      </c>
      <c r="T1257" t="s">
        <v>12</v>
      </c>
      <c r="U1257" t="s">
        <v>16</v>
      </c>
      <c r="V1257" t="s">
        <v>300</v>
      </c>
      <c r="W1257" s="16">
        <f t="shared" si="58"/>
        <v>29518</v>
      </c>
      <c r="X1257">
        <f t="shared" si="59"/>
        <v>42</v>
      </c>
    </row>
    <row r="1258" spans="1:24" x14ac:dyDescent="0.3">
      <c r="A1258" t="s">
        <v>1289</v>
      </c>
      <c r="B1258">
        <v>1979</v>
      </c>
      <c r="C1258" t="s">
        <v>15</v>
      </c>
      <c r="D1258">
        <v>25</v>
      </c>
      <c r="E1258">
        <v>2</v>
      </c>
      <c r="F1258">
        <v>10419.65</v>
      </c>
      <c r="G1258" t="s">
        <v>12</v>
      </c>
      <c r="H1258" t="s">
        <v>11</v>
      </c>
      <c r="I1258" t="s">
        <v>200</v>
      </c>
      <c r="N1258" t="s">
        <v>1288</v>
      </c>
      <c r="O1258">
        <v>1973</v>
      </c>
      <c r="P1258" t="str">
        <f t="shared" si="57"/>
        <v>Oct</v>
      </c>
      <c r="Q1258">
        <v>11</v>
      </c>
      <c r="R1258">
        <v>0</v>
      </c>
      <c r="S1258" s="18">
        <v>10419.59</v>
      </c>
      <c r="T1258" t="s">
        <v>12</v>
      </c>
      <c r="U1258" t="s">
        <v>11</v>
      </c>
      <c r="V1258" t="s">
        <v>200</v>
      </c>
      <c r="W1258" s="16">
        <f t="shared" si="58"/>
        <v>26948</v>
      </c>
      <c r="X1258">
        <f t="shared" si="59"/>
        <v>49</v>
      </c>
    </row>
    <row r="1259" spans="1:24" x14ac:dyDescent="0.3">
      <c r="A1259" t="s">
        <v>1290</v>
      </c>
      <c r="B1259">
        <v>1968</v>
      </c>
      <c r="C1259" t="s">
        <v>30</v>
      </c>
      <c r="D1259">
        <v>27</v>
      </c>
      <c r="E1259">
        <v>0</v>
      </c>
      <c r="F1259">
        <v>10422.92</v>
      </c>
      <c r="G1259" t="s">
        <v>12</v>
      </c>
      <c r="H1259" t="s">
        <v>16</v>
      </c>
      <c r="I1259" t="s">
        <v>356</v>
      </c>
      <c r="N1259" t="s">
        <v>1289</v>
      </c>
      <c r="O1259">
        <v>1979</v>
      </c>
      <c r="P1259" t="str">
        <f t="shared" si="57"/>
        <v>Nov</v>
      </c>
      <c r="Q1259">
        <v>25</v>
      </c>
      <c r="R1259">
        <v>2</v>
      </c>
      <c r="S1259" s="18">
        <v>10419.65</v>
      </c>
      <c r="T1259" t="s">
        <v>12</v>
      </c>
      <c r="U1259" t="s">
        <v>11</v>
      </c>
      <c r="V1259" t="s">
        <v>200</v>
      </c>
      <c r="W1259" s="16">
        <f t="shared" si="58"/>
        <v>29184</v>
      </c>
      <c r="X1259">
        <f t="shared" si="59"/>
        <v>43</v>
      </c>
    </row>
    <row r="1260" spans="1:24" x14ac:dyDescent="0.3">
      <c r="A1260" t="s">
        <v>1291</v>
      </c>
      <c r="B1260">
        <v>1968</v>
      </c>
      <c r="C1260" t="s">
        <v>35</v>
      </c>
      <c r="D1260">
        <v>23</v>
      </c>
      <c r="E1260">
        <v>0</v>
      </c>
      <c r="F1260">
        <v>10435.07</v>
      </c>
      <c r="G1260" t="s">
        <v>12</v>
      </c>
      <c r="H1260" t="s">
        <v>16</v>
      </c>
      <c r="I1260" t="s">
        <v>168</v>
      </c>
      <c r="N1260" t="s">
        <v>1290</v>
      </c>
      <c r="O1260">
        <v>1968</v>
      </c>
      <c r="P1260" t="str">
        <f t="shared" si="57"/>
        <v>Dec</v>
      </c>
      <c r="Q1260">
        <v>27</v>
      </c>
      <c r="R1260">
        <v>0</v>
      </c>
      <c r="S1260" s="18">
        <v>10422.92</v>
      </c>
      <c r="T1260" t="s">
        <v>12</v>
      </c>
      <c r="U1260" t="s">
        <v>16</v>
      </c>
      <c r="V1260" t="s">
        <v>356</v>
      </c>
      <c r="W1260" s="16">
        <f t="shared" si="58"/>
        <v>25199</v>
      </c>
      <c r="X1260">
        <f t="shared" si="59"/>
        <v>54</v>
      </c>
    </row>
    <row r="1261" spans="1:24" x14ac:dyDescent="0.3">
      <c r="A1261" t="s">
        <v>1292</v>
      </c>
      <c r="B1261">
        <v>1968</v>
      </c>
      <c r="C1261" t="s">
        <v>35</v>
      </c>
      <c r="D1261">
        <v>29</v>
      </c>
      <c r="E1261">
        <v>1</v>
      </c>
      <c r="F1261">
        <v>10436.1</v>
      </c>
      <c r="G1261" t="s">
        <v>12</v>
      </c>
      <c r="H1261" t="s">
        <v>12</v>
      </c>
      <c r="I1261" t="s">
        <v>42</v>
      </c>
      <c r="N1261" t="s">
        <v>1291</v>
      </c>
      <c r="O1261">
        <v>1968</v>
      </c>
      <c r="P1261" t="str">
        <f t="shared" si="57"/>
        <v>Aug</v>
      </c>
      <c r="Q1261">
        <v>23</v>
      </c>
      <c r="R1261">
        <v>0</v>
      </c>
      <c r="S1261" s="18">
        <v>10435.07</v>
      </c>
      <c r="T1261" t="s">
        <v>12</v>
      </c>
      <c r="U1261" t="s">
        <v>16</v>
      </c>
      <c r="V1261" t="s">
        <v>168</v>
      </c>
      <c r="W1261" s="16">
        <f t="shared" si="58"/>
        <v>25073</v>
      </c>
      <c r="X1261">
        <f t="shared" si="59"/>
        <v>54</v>
      </c>
    </row>
    <row r="1262" spans="1:24" x14ac:dyDescent="0.3">
      <c r="A1262" t="s">
        <v>1293</v>
      </c>
      <c r="B1262">
        <v>1968</v>
      </c>
      <c r="C1262" t="s">
        <v>15</v>
      </c>
      <c r="D1262">
        <v>8</v>
      </c>
      <c r="E1262">
        <v>1</v>
      </c>
      <c r="F1262">
        <v>10450.549999999999</v>
      </c>
      <c r="G1262" t="s">
        <v>12</v>
      </c>
      <c r="H1262" t="s">
        <v>16</v>
      </c>
      <c r="I1262" t="s">
        <v>42</v>
      </c>
      <c r="N1262" t="s">
        <v>1292</v>
      </c>
      <c r="O1262">
        <v>1968</v>
      </c>
      <c r="P1262" t="str">
        <f t="shared" si="57"/>
        <v>Aug</v>
      </c>
      <c r="Q1262">
        <v>29</v>
      </c>
      <c r="R1262">
        <v>1</v>
      </c>
      <c r="S1262" s="18">
        <v>10436.1</v>
      </c>
      <c r="T1262" t="s">
        <v>12</v>
      </c>
      <c r="U1262" t="s">
        <v>12</v>
      </c>
      <c r="V1262" t="s">
        <v>42</v>
      </c>
      <c r="W1262" s="16">
        <f t="shared" si="58"/>
        <v>25079</v>
      </c>
      <c r="X1262">
        <f t="shared" si="59"/>
        <v>54</v>
      </c>
    </row>
    <row r="1263" spans="1:24" x14ac:dyDescent="0.3">
      <c r="A1263" t="s">
        <v>1294</v>
      </c>
      <c r="B1263">
        <v>1964</v>
      </c>
      <c r="C1263" t="s">
        <v>37</v>
      </c>
      <c r="D1263">
        <v>14</v>
      </c>
      <c r="E1263">
        <v>0</v>
      </c>
      <c r="F1263">
        <v>10455.1</v>
      </c>
      <c r="G1263" t="s">
        <v>12</v>
      </c>
      <c r="H1263" t="s">
        <v>16</v>
      </c>
      <c r="I1263" t="s">
        <v>23</v>
      </c>
      <c r="N1263" t="s">
        <v>1293</v>
      </c>
      <c r="O1263">
        <v>1968</v>
      </c>
      <c r="P1263" t="str">
        <f t="shared" si="57"/>
        <v>Nov</v>
      </c>
      <c r="Q1263">
        <v>8</v>
      </c>
      <c r="R1263">
        <v>1</v>
      </c>
      <c r="S1263" s="18">
        <v>10450.549999999999</v>
      </c>
      <c r="T1263" t="s">
        <v>12</v>
      </c>
      <c r="U1263" t="s">
        <v>16</v>
      </c>
      <c r="V1263" t="s">
        <v>42</v>
      </c>
      <c r="W1263" s="16">
        <f t="shared" si="58"/>
        <v>25150</v>
      </c>
      <c r="X1263">
        <f t="shared" si="59"/>
        <v>54</v>
      </c>
    </row>
    <row r="1264" spans="1:24" x14ac:dyDescent="0.3">
      <c r="A1264" t="s">
        <v>1295</v>
      </c>
      <c r="B1264">
        <v>1976</v>
      </c>
      <c r="C1264" t="s">
        <v>35</v>
      </c>
      <c r="D1264">
        <v>3</v>
      </c>
      <c r="E1264">
        <v>2</v>
      </c>
      <c r="F1264">
        <v>10455.14</v>
      </c>
      <c r="G1264" t="s">
        <v>12</v>
      </c>
      <c r="H1264" t="s">
        <v>11</v>
      </c>
      <c r="I1264" t="s">
        <v>300</v>
      </c>
      <c r="N1264" t="s">
        <v>1294</v>
      </c>
      <c r="O1264">
        <v>1964</v>
      </c>
      <c r="P1264" t="str">
        <f t="shared" si="57"/>
        <v>Oct</v>
      </c>
      <c r="Q1264">
        <v>14</v>
      </c>
      <c r="R1264">
        <v>0</v>
      </c>
      <c r="S1264" s="18">
        <v>10455.1</v>
      </c>
      <c r="T1264" t="s">
        <v>12</v>
      </c>
      <c r="U1264" t="s">
        <v>16</v>
      </c>
      <c r="V1264" t="s">
        <v>23</v>
      </c>
      <c r="W1264" s="16">
        <f t="shared" si="58"/>
        <v>23664</v>
      </c>
      <c r="X1264">
        <f t="shared" si="59"/>
        <v>58</v>
      </c>
    </row>
    <row r="1265" spans="1:24" x14ac:dyDescent="0.3">
      <c r="A1265" t="s">
        <v>1296</v>
      </c>
      <c r="B1265">
        <v>1964</v>
      </c>
      <c r="C1265" t="s">
        <v>10</v>
      </c>
      <c r="D1265">
        <v>27</v>
      </c>
      <c r="E1265">
        <v>0</v>
      </c>
      <c r="F1265">
        <v>10459.19</v>
      </c>
      <c r="G1265" t="s">
        <v>12</v>
      </c>
      <c r="H1265" t="s">
        <v>16</v>
      </c>
      <c r="I1265" t="s">
        <v>13</v>
      </c>
      <c r="N1265" t="s">
        <v>1295</v>
      </c>
      <c r="O1265">
        <v>1976</v>
      </c>
      <c r="P1265" t="str">
        <f t="shared" si="57"/>
        <v>Aug</v>
      </c>
      <c r="Q1265">
        <v>3</v>
      </c>
      <c r="R1265">
        <v>2</v>
      </c>
      <c r="S1265" s="18">
        <v>10455.14</v>
      </c>
      <c r="T1265" t="s">
        <v>12</v>
      </c>
      <c r="U1265" t="s">
        <v>11</v>
      </c>
      <c r="V1265" t="s">
        <v>300</v>
      </c>
      <c r="W1265" s="16">
        <f t="shared" si="58"/>
        <v>27975</v>
      </c>
      <c r="X1265">
        <f t="shared" si="59"/>
        <v>46</v>
      </c>
    </row>
    <row r="1266" spans="1:24" x14ac:dyDescent="0.3">
      <c r="A1266" t="s">
        <v>1297</v>
      </c>
      <c r="B1266">
        <v>1969</v>
      </c>
      <c r="C1266" t="s">
        <v>20</v>
      </c>
      <c r="D1266">
        <v>22</v>
      </c>
      <c r="E1266">
        <v>1</v>
      </c>
      <c r="F1266">
        <v>10461.98</v>
      </c>
      <c r="G1266" t="s">
        <v>12</v>
      </c>
      <c r="H1266" t="s">
        <v>16</v>
      </c>
      <c r="I1266" t="s">
        <v>23</v>
      </c>
      <c r="N1266" t="s">
        <v>1296</v>
      </c>
      <c r="O1266">
        <v>1964</v>
      </c>
      <c r="P1266" t="str">
        <f t="shared" si="57"/>
        <v>Jul</v>
      </c>
      <c r="Q1266">
        <v>27</v>
      </c>
      <c r="R1266">
        <v>0</v>
      </c>
      <c r="S1266" s="18">
        <v>10459.19</v>
      </c>
      <c r="T1266" t="s">
        <v>12</v>
      </c>
      <c r="U1266" t="s">
        <v>16</v>
      </c>
      <c r="V1266" t="s">
        <v>13</v>
      </c>
      <c r="W1266" s="16">
        <f t="shared" si="58"/>
        <v>23585</v>
      </c>
      <c r="X1266">
        <f t="shared" si="59"/>
        <v>58</v>
      </c>
    </row>
    <row r="1267" spans="1:24" x14ac:dyDescent="0.3">
      <c r="A1267" t="s">
        <v>1298</v>
      </c>
      <c r="B1267">
        <v>1987</v>
      </c>
      <c r="C1267" t="s">
        <v>18</v>
      </c>
      <c r="D1267">
        <v>28</v>
      </c>
      <c r="E1267">
        <v>3</v>
      </c>
      <c r="F1267">
        <v>10464.83</v>
      </c>
      <c r="G1267" t="s">
        <v>12</v>
      </c>
      <c r="H1267" t="s">
        <v>16</v>
      </c>
      <c r="I1267" t="s">
        <v>23</v>
      </c>
      <c r="N1267" t="s">
        <v>1297</v>
      </c>
      <c r="O1267">
        <v>1969</v>
      </c>
      <c r="P1267" t="str">
        <f t="shared" si="57"/>
        <v>Sep</v>
      </c>
      <c r="Q1267">
        <v>22</v>
      </c>
      <c r="R1267">
        <v>1</v>
      </c>
      <c r="S1267" s="18">
        <v>10461.98</v>
      </c>
      <c r="T1267" t="s">
        <v>12</v>
      </c>
      <c r="U1267" t="s">
        <v>16</v>
      </c>
      <c r="V1267" t="s">
        <v>23</v>
      </c>
      <c r="W1267" s="16">
        <f t="shared" si="58"/>
        <v>25468</v>
      </c>
      <c r="X1267">
        <f t="shared" si="59"/>
        <v>53</v>
      </c>
    </row>
    <row r="1268" spans="1:24" x14ac:dyDescent="0.3">
      <c r="A1268" t="s">
        <v>1299</v>
      </c>
      <c r="B1268">
        <v>1978</v>
      </c>
      <c r="C1268" t="s">
        <v>35</v>
      </c>
      <c r="D1268">
        <v>21</v>
      </c>
      <c r="E1268">
        <v>2</v>
      </c>
      <c r="F1268">
        <v>10486.55</v>
      </c>
      <c r="G1268" t="s">
        <v>12</v>
      </c>
      <c r="H1268" t="s">
        <v>12</v>
      </c>
      <c r="I1268" t="s">
        <v>200</v>
      </c>
      <c r="N1268" t="s">
        <v>1298</v>
      </c>
      <c r="O1268">
        <v>1987</v>
      </c>
      <c r="P1268" t="str">
        <f t="shared" si="57"/>
        <v>Jun</v>
      </c>
      <c r="Q1268">
        <v>28</v>
      </c>
      <c r="R1268">
        <v>3</v>
      </c>
      <c r="S1268" s="18">
        <v>10464.83</v>
      </c>
      <c r="T1268" t="s">
        <v>12</v>
      </c>
      <c r="U1268" t="s">
        <v>16</v>
      </c>
      <c r="V1268" t="s">
        <v>23</v>
      </c>
      <c r="W1268" s="16">
        <f t="shared" si="58"/>
        <v>31956</v>
      </c>
      <c r="X1268">
        <f t="shared" si="59"/>
        <v>35</v>
      </c>
    </row>
    <row r="1269" spans="1:24" x14ac:dyDescent="0.3">
      <c r="A1269" t="s">
        <v>1300</v>
      </c>
      <c r="B1269">
        <v>1972</v>
      </c>
      <c r="C1269" t="s">
        <v>37</v>
      </c>
      <c r="D1269">
        <v>19</v>
      </c>
      <c r="E1269">
        <v>2</v>
      </c>
      <c r="F1269">
        <v>10493.95</v>
      </c>
      <c r="G1269" t="s">
        <v>12</v>
      </c>
      <c r="H1269" t="s">
        <v>16</v>
      </c>
      <c r="I1269" t="s">
        <v>23</v>
      </c>
      <c r="N1269" t="s">
        <v>1299</v>
      </c>
      <c r="O1269">
        <v>1978</v>
      </c>
      <c r="P1269" t="str">
        <f t="shared" si="57"/>
        <v>Aug</v>
      </c>
      <c r="Q1269">
        <v>21</v>
      </c>
      <c r="R1269">
        <v>2</v>
      </c>
      <c r="S1269" s="18">
        <v>10486.55</v>
      </c>
      <c r="T1269" t="s">
        <v>12</v>
      </c>
      <c r="U1269" t="s">
        <v>12</v>
      </c>
      <c r="V1269" t="s">
        <v>200</v>
      </c>
      <c r="W1269" s="16">
        <f t="shared" si="58"/>
        <v>28723</v>
      </c>
      <c r="X1269">
        <f t="shared" si="59"/>
        <v>44</v>
      </c>
    </row>
    <row r="1270" spans="1:24" x14ac:dyDescent="0.3">
      <c r="A1270" t="s">
        <v>1301</v>
      </c>
      <c r="B1270">
        <v>1977</v>
      </c>
      <c r="C1270" t="s">
        <v>37</v>
      </c>
      <c r="D1270">
        <v>25</v>
      </c>
      <c r="E1270">
        <v>2</v>
      </c>
      <c r="F1270">
        <v>10495.6</v>
      </c>
      <c r="G1270" t="s">
        <v>12</v>
      </c>
      <c r="H1270" t="s">
        <v>16</v>
      </c>
      <c r="I1270" t="s">
        <v>23</v>
      </c>
      <c r="N1270" t="s">
        <v>1300</v>
      </c>
      <c r="O1270">
        <v>1972</v>
      </c>
      <c r="P1270" t="str">
        <f t="shared" si="57"/>
        <v>Oct</v>
      </c>
      <c r="Q1270">
        <v>19</v>
      </c>
      <c r="R1270">
        <v>2</v>
      </c>
      <c r="S1270" s="18">
        <v>10493.95</v>
      </c>
      <c r="T1270" t="s">
        <v>12</v>
      </c>
      <c r="U1270" t="s">
        <v>16</v>
      </c>
      <c r="V1270" t="s">
        <v>23</v>
      </c>
      <c r="W1270" s="16">
        <f t="shared" si="58"/>
        <v>26591</v>
      </c>
      <c r="X1270">
        <f t="shared" si="59"/>
        <v>50</v>
      </c>
    </row>
    <row r="1271" spans="1:24" x14ac:dyDescent="0.3">
      <c r="A1271" t="s">
        <v>1302</v>
      </c>
      <c r="B1271">
        <v>1971</v>
      </c>
      <c r="C1271" t="s">
        <v>20</v>
      </c>
      <c r="D1271">
        <v>26</v>
      </c>
      <c r="E1271">
        <v>0</v>
      </c>
      <c r="F1271">
        <v>10546.48</v>
      </c>
      <c r="G1271" t="s">
        <v>12</v>
      </c>
      <c r="H1271" t="s">
        <v>12</v>
      </c>
      <c r="I1271" t="s">
        <v>42</v>
      </c>
      <c r="N1271" t="s">
        <v>1301</v>
      </c>
      <c r="O1271">
        <v>1977</v>
      </c>
      <c r="P1271" t="str">
        <f t="shared" si="57"/>
        <v>Oct</v>
      </c>
      <c r="Q1271">
        <v>25</v>
      </c>
      <c r="R1271">
        <v>2</v>
      </c>
      <c r="S1271" s="18">
        <v>10495.6</v>
      </c>
      <c r="T1271" t="s">
        <v>12</v>
      </c>
      <c r="U1271" t="s">
        <v>16</v>
      </c>
      <c r="V1271" t="s">
        <v>23</v>
      </c>
      <c r="W1271" s="16">
        <f t="shared" si="58"/>
        <v>28423</v>
      </c>
      <c r="X1271">
        <f t="shared" si="59"/>
        <v>45</v>
      </c>
    </row>
    <row r="1272" spans="1:24" x14ac:dyDescent="0.3">
      <c r="A1272" t="s">
        <v>1303</v>
      </c>
      <c r="B1272">
        <v>1971</v>
      </c>
      <c r="C1272" t="s">
        <v>18</v>
      </c>
      <c r="D1272">
        <v>29</v>
      </c>
      <c r="E1272">
        <v>3</v>
      </c>
      <c r="F1272">
        <v>10560.49</v>
      </c>
      <c r="G1272" t="s">
        <v>12</v>
      </c>
      <c r="H1272" t="s">
        <v>11</v>
      </c>
      <c r="I1272" t="s">
        <v>13</v>
      </c>
      <c r="N1272" t="s">
        <v>1302</v>
      </c>
      <c r="O1272">
        <v>1971</v>
      </c>
      <c r="P1272" t="str">
        <f t="shared" si="57"/>
        <v>Sep</v>
      </c>
      <c r="Q1272">
        <v>26</v>
      </c>
      <c r="R1272">
        <v>0</v>
      </c>
      <c r="S1272" s="18">
        <v>10546.48</v>
      </c>
      <c r="T1272" t="s">
        <v>12</v>
      </c>
      <c r="U1272" t="s">
        <v>12</v>
      </c>
      <c r="V1272" t="s">
        <v>42</v>
      </c>
      <c r="W1272" s="16">
        <f t="shared" si="58"/>
        <v>26202</v>
      </c>
      <c r="X1272">
        <f t="shared" si="59"/>
        <v>51</v>
      </c>
    </row>
    <row r="1273" spans="1:24" x14ac:dyDescent="0.3">
      <c r="A1273" t="s">
        <v>1304</v>
      </c>
      <c r="B1273">
        <v>1969</v>
      </c>
      <c r="C1273" t="s">
        <v>10</v>
      </c>
      <c r="D1273">
        <v>17</v>
      </c>
      <c r="E1273">
        <v>0</v>
      </c>
      <c r="F1273">
        <v>10564.88</v>
      </c>
      <c r="G1273" t="s">
        <v>12</v>
      </c>
      <c r="H1273" t="s">
        <v>16</v>
      </c>
      <c r="I1273" t="s">
        <v>247</v>
      </c>
      <c r="N1273" t="s">
        <v>1303</v>
      </c>
      <c r="O1273">
        <v>1971</v>
      </c>
      <c r="P1273" t="str">
        <f t="shared" si="57"/>
        <v>Jun</v>
      </c>
      <c r="Q1273">
        <v>29</v>
      </c>
      <c r="R1273">
        <v>3</v>
      </c>
      <c r="S1273" s="18">
        <v>10560.49</v>
      </c>
      <c r="T1273" t="s">
        <v>12</v>
      </c>
      <c r="U1273" t="s">
        <v>11</v>
      </c>
      <c r="V1273" t="s">
        <v>13</v>
      </c>
      <c r="W1273" s="16">
        <f t="shared" si="58"/>
        <v>26113</v>
      </c>
      <c r="X1273">
        <f t="shared" si="59"/>
        <v>51</v>
      </c>
    </row>
    <row r="1274" spans="1:24" x14ac:dyDescent="0.3">
      <c r="A1274" t="s">
        <v>1305</v>
      </c>
      <c r="B1274">
        <v>1966</v>
      </c>
      <c r="C1274" t="s">
        <v>30</v>
      </c>
      <c r="D1274">
        <v>11</v>
      </c>
      <c r="E1274">
        <v>0</v>
      </c>
      <c r="F1274">
        <v>10577.09</v>
      </c>
      <c r="G1274" t="s">
        <v>12</v>
      </c>
      <c r="H1274" t="s">
        <v>12</v>
      </c>
      <c r="I1274" t="s">
        <v>42</v>
      </c>
      <c r="N1274" t="s">
        <v>1304</v>
      </c>
      <c r="O1274">
        <v>1969</v>
      </c>
      <c r="P1274" t="str">
        <f t="shared" si="57"/>
        <v>Jul</v>
      </c>
      <c r="Q1274">
        <v>17</v>
      </c>
      <c r="R1274">
        <v>0</v>
      </c>
      <c r="S1274" s="18">
        <v>10564.88</v>
      </c>
      <c r="T1274" t="s">
        <v>12</v>
      </c>
      <c r="U1274" t="s">
        <v>16</v>
      </c>
      <c r="V1274" t="s">
        <v>247</v>
      </c>
      <c r="W1274" s="16">
        <f t="shared" si="58"/>
        <v>25401</v>
      </c>
      <c r="X1274">
        <f t="shared" si="59"/>
        <v>53</v>
      </c>
    </row>
    <row r="1275" spans="1:24" x14ac:dyDescent="0.3">
      <c r="A1275" t="s">
        <v>1306</v>
      </c>
      <c r="B1275">
        <v>1969</v>
      </c>
      <c r="C1275" t="s">
        <v>30</v>
      </c>
      <c r="D1275">
        <v>25</v>
      </c>
      <c r="E1275">
        <v>1</v>
      </c>
      <c r="F1275">
        <v>10579.71</v>
      </c>
      <c r="G1275" t="s">
        <v>12</v>
      </c>
      <c r="H1275" t="s">
        <v>12</v>
      </c>
      <c r="I1275" t="s">
        <v>13</v>
      </c>
      <c r="N1275" t="s">
        <v>1305</v>
      </c>
      <c r="O1275">
        <v>1966</v>
      </c>
      <c r="P1275" t="str">
        <f t="shared" si="57"/>
        <v>Dec</v>
      </c>
      <c r="Q1275">
        <v>11</v>
      </c>
      <c r="R1275">
        <v>0</v>
      </c>
      <c r="S1275" s="18">
        <v>10577.09</v>
      </c>
      <c r="T1275" t="s">
        <v>12</v>
      </c>
      <c r="U1275" t="s">
        <v>12</v>
      </c>
      <c r="V1275" t="s">
        <v>42</v>
      </c>
      <c r="W1275" s="16">
        <f t="shared" si="58"/>
        <v>24452</v>
      </c>
      <c r="X1275">
        <f t="shared" si="59"/>
        <v>56</v>
      </c>
    </row>
    <row r="1276" spans="1:24" x14ac:dyDescent="0.3">
      <c r="A1276" t="s">
        <v>1307</v>
      </c>
      <c r="B1276">
        <v>1966</v>
      </c>
      <c r="C1276" t="s">
        <v>15</v>
      </c>
      <c r="D1276">
        <v>3</v>
      </c>
      <c r="E1276">
        <v>0</v>
      </c>
      <c r="F1276">
        <v>10594.23</v>
      </c>
      <c r="G1276" t="s">
        <v>12</v>
      </c>
      <c r="H1276" t="s">
        <v>12</v>
      </c>
      <c r="I1276" t="s">
        <v>13</v>
      </c>
      <c r="N1276" t="s">
        <v>1306</v>
      </c>
      <c r="O1276">
        <v>1969</v>
      </c>
      <c r="P1276" t="str">
        <f t="shared" si="57"/>
        <v>Dec</v>
      </c>
      <c r="Q1276">
        <v>25</v>
      </c>
      <c r="R1276">
        <v>1</v>
      </c>
      <c r="S1276" s="18">
        <v>10579.71</v>
      </c>
      <c r="T1276" t="s">
        <v>12</v>
      </c>
      <c r="U1276" t="s">
        <v>12</v>
      </c>
      <c r="V1276" t="s">
        <v>13</v>
      </c>
      <c r="W1276" s="16">
        <f t="shared" si="58"/>
        <v>25562</v>
      </c>
      <c r="X1276">
        <f t="shared" si="59"/>
        <v>53</v>
      </c>
    </row>
    <row r="1277" spans="1:24" x14ac:dyDescent="0.3">
      <c r="A1277" t="s">
        <v>1308</v>
      </c>
      <c r="B1277">
        <v>1967</v>
      </c>
      <c r="C1277" t="s">
        <v>15</v>
      </c>
      <c r="D1277">
        <v>29</v>
      </c>
      <c r="E1277">
        <v>0</v>
      </c>
      <c r="F1277">
        <v>10594.5</v>
      </c>
      <c r="G1277" t="s">
        <v>12</v>
      </c>
      <c r="H1277" t="s">
        <v>16</v>
      </c>
      <c r="I1277" t="s">
        <v>23</v>
      </c>
      <c r="N1277" t="s">
        <v>1307</v>
      </c>
      <c r="O1277">
        <v>1966</v>
      </c>
      <c r="P1277" t="str">
        <f t="shared" si="57"/>
        <v>Nov</v>
      </c>
      <c r="Q1277">
        <v>3</v>
      </c>
      <c r="R1277">
        <v>0</v>
      </c>
      <c r="S1277" s="18">
        <v>10594.23</v>
      </c>
      <c r="T1277" t="s">
        <v>12</v>
      </c>
      <c r="U1277" t="s">
        <v>12</v>
      </c>
      <c r="V1277" t="s">
        <v>13</v>
      </c>
      <c r="W1277" s="16">
        <f t="shared" si="58"/>
        <v>24414</v>
      </c>
      <c r="X1277">
        <f t="shared" si="59"/>
        <v>56</v>
      </c>
    </row>
    <row r="1278" spans="1:24" x14ac:dyDescent="0.3">
      <c r="A1278" t="s">
        <v>1309</v>
      </c>
      <c r="B1278">
        <v>1972</v>
      </c>
      <c r="C1278" t="s">
        <v>30</v>
      </c>
      <c r="D1278">
        <v>14</v>
      </c>
      <c r="E1278">
        <v>3</v>
      </c>
      <c r="F1278">
        <v>10600.55</v>
      </c>
      <c r="G1278" t="s">
        <v>12</v>
      </c>
      <c r="H1278" t="s">
        <v>16</v>
      </c>
      <c r="I1278" t="s">
        <v>23</v>
      </c>
      <c r="N1278" t="s">
        <v>1308</v>
      </c>
      <c r="O1278">
        <v>1967</v>
      </c>
      <c r="P1278" t="str">
        <f t="shared" si="57"/>
        <v>Nov</v>
      </c>
      <c r="Q1278">
        <v>29</v>
      </c>
      <c r="R1278">
        <v>0</v>
      </c>
      <c r="S1278" s="18">
        <v>10594.5</v>
      </c>
      <c r="T1278" t="s">
        <v>12</v>
      </c>
      <c r="U1278" t="s">
        <v>16</v>
      </c>
      <c r="V1278" t="s">
        <v>23</v>
      </c>
      <c r="W1278" s="16">
        <f t="shared" si="58"/>
        <v>24805</v>
      </c>
      <c r="X1278">
        <f t="shared" si="59"/>
        <v>55</v>
      </c>
    </row>
    <row r="1279" spans="1:24" x14ac:dyDescent="0.3">
      <c r="A1279" t="s">
        <v>1310</v>
      </c>
      <c r="B1279">
        <v>1966</v>
      </c>
      <c r="C1279" t="s">
        <v>10</v>
      </c>
      <c r="D1279">
        <v>20</v>
      </c>
      <c r="E1279">
        <v>0</v>
      </c>
      <c r="F1279">
        <v>10601.41</v>
      </c>
      <c r="G1279" t="s">
        <v>12</v>
      </c>
      <c r="H1279" t="s">
        <v>11</v>
      </c>
      <c r="I1279" t="s">
        <v>42</v>
      </c>
      <c r="N1279" t="s">
        <v>1309</v>
      </c>
      <c r="O1279">
        <v>1972</v>
      </c>
      <c r="P1279" t="str">
        <f t="shared" si="57"/>
        <v>Dec</v>
      </c>
      <c r="Q1279">
        <v>14</v>
      </c>
      <c r="R1279">
        <v>3</v>
      </c>
      <c r="S1279" s="18">
        <v>10600.55</v>
      </c>
      <c r="T1279" t="s">
        <v>12</v>
      </c>
      <c r="U1279" t="s">
        <v>16</v>
      </c>
      <c r="V1279" t="s">
        <v>23</v>
      </c>
      <c r="W1279" s="16">
        <f t="shared" si="58"/>
        <v>26647</v>
      </c>
      <c r="X1279">
        <f t="shared" si="59"/>
        <v>50</v>
      </c>
    </row>
    <row r="1280" spans="1:24" x14ac:dyDescent="0.3">
      <c r="A1280" t="s">
        <v>1311</v>
      </c>
      <c r="B1280">
        <v>1967</v>
      </c>
      <c r="C1280" t="s">
        <v>18</v>
      </c>
      <c r="D1280">
        <v>23</v>
      </c>
      <c r="E1280">
        <v>0</v>
      </c>
      <c r="F1280">
        <v>10601.63</v>
      </c>
      <c r="G1280" t="s">
        <v>12</v>
      </c>
      <c r="H1280" t="s">
        <v>11</v>
      </c>
      <c r="I1280" t="s">
        <v>23</v>
      </c>
      <c r="N1280" t="s">
        <v>1310</v>
      </c>
      <c r="O1280">
        <v>1966</v>
      </c>
      <c r="P1280" t="str">
        <f t="shared" si="57"/>
        <v>Jul</v>
      </c>
      <c r="Q1280">
        <v>20</v>
      </c>
      <c r="R1280">
        <v>0</v>
      </c>
      <c r="S1280" s="18">
        <v>10601.41</v>
      </c>
      <c r="T1280" t="s">
        <v>12</v>
      </c>
      <c r="U1280" t="s">
        <v>11</v>
      </c>
      <c r="V1280" t="s">
        <v>42</v>
      </c>
      <c r="W1280" s="16">
        <f t="shared" si="58"/>
        <v>24308</v>
      </c>
      <c r="X1280">
        <f t="shared" si="59"/>
        <v>56</v>
      </c>
    </row>
    <row r="1281" spans="1:24" x14ac:dyDescent="0.3">
      <c r="A1281" t="s">
        <v>1312</v>
      </c>
      <c r="B1281">
        <v>1966</v>
      </c>
      <c r="C1281" t="s">
        <v>10</v>
      </c>
      <c r="D1281">
        <v>2</v>
      </c>
      <c r="E1281">
        <v>0</v>
      </c>
      <c r="F1281">
        <v>10602.39</v>
      </c>
      <c r="G1281" t="s">
        <v>12</v>
      </c>
      <c r="H1281" t="s">
        <v>12</v>
      </c>
      <c r="I1281" t="s">
        <v>42</v>
      </c>
      <c r="N1281" t="s">
        <v>1311</v>
      </c>
      <c r="O1281">
        <v>1967</v>
      </c>
      <c r="P1281" t="str">
        <f t="shared" si="57"/>
        <v>Jun</v>
      </c>
      <c r="Q1281">
        <v>23</v>
      </c>
      <c r="R1281">
        <v>0</v>
      </c>
      <c r="S1281" s="18">
        <v>10601.63</v>
      </c>
      <c r="T1281" t="s">
        <v>12</v>
      </c>
      <c r="U1281" t="s">
        <v>11</v>
      </c>
      <c r="V1281" t="s">
        <v>23</v>
      </c>
      <c r="W1281" s="16">
        <f t="shared" si="58"/>
        <v>24646</v>
      </c>
      <c r="X1281">
        <f t="shared" si="59"/>
        <v>55</v>
      </c>
    </row>
    <row r="1282" spans="1:24" x14ac:dyDescent="0.3">
      <c r="A1282" t="s">
        <v>1313</v>
      </c>
      <c r="B1282">
        <v>1965</v>
      </c>
      <c r="C1282" t="s">
        <v>18</v>
      </c>
      <c r="D1282">
        <v>27</v>
      </c>
      <c r="E1282">
        <v>0</v>
      </c>
      <c r="F1282">
        <v>10608.67</v>
      </c>
      <c r="G1282" t="s">
        <v>12</v>
      </c>
      <c r="H1282" t="s">
        <v>12</v>
      </c>
      <c r="I1282" t="s">
        <v>23</v>
      </c>
      <c r="N1282" t="s">
        <v>1312</v>
      </c>
      <c r="O1282">
        <v>1966</v>
      </c>
      <c r="P1282" t="str">
        <f t="shared" si="57"/>
        <v>Jul</v>
      </c>
      <c r="Q1282">
        <v>2</v>
      </c>
      <c r="R1282">
        <v>0</v>
      </c>
      <c r="S1282" s="18">
        <v>10602.39</v>
      </c>
      <c r="T1282" t="s">
        <v>12</v>
      </c>
      <c r="U1282" t="s">
        <v>12</v>
      </c>
      <c r="V1282" t="s">
        <v>42</v>
      </c>
      <c r="W1282" s="16">
        <f t="shared" si="58"/>
        <v>24290</v>
      </c>
      <c r="X1282">
        <f t="shared" si="59"/>
        <v>56</v>
      </c>
    </row>
    <row r="1283" spans="1:24" x14ac:dyDescent="0.3">
      <c r="A1283" t="s">
        <v>1314</v>
      </c>
      <c r="B1283">
        <v>1992</v>
      </c>
      <c r="C1283" t="s">
        <v>10</v>
      </c>
      <c r="D1283">
        <v>23</v>
      </c>
      <c r="E1283">
        <v>0</v>
      </c>
      <c r="F1283">
        <v>10617.04</v>
      </c>
      <c r="G1283" t="s">
        <v>12</v>
      </c>
      <c r="H1283" t="s">
        <v>12</v>
      </c>
      <c r="I1283" t="s">
        <v>535</v>
      </c>
      <c r="N1283" t="s">
        <v>1313</v>
      </c>
      <c r="O1283">
        <v>1965</v>
      </c>
      <c r="P1283" t="str">
        <f t="shared" ref="P1283:P1346" si="60">IF(C1282="?","Sep",C1282)</f>
        <v>Jun</v>
      </c>
      <c r="Q1283">
        <v>27</v>
      </c>
      <c r="R1283">
        <v>0</v>
      </c>
      <c r="S1283" s="18">
        <v>10608.67</v>
      </c>
      <c r="T1283" t="s">
        <v>12</v>
      </c>
      <c r="U1283" t="s">
        <v>12</v>
      </c>
      <c r="V1283" t="s">
        <v>23</v>
      </c>
      <c r="W1283" s="16">
        <f t="shared" si="58"/>
        <v>23920</v>
      </c>
      <c r="X1283">
        <f t="shared" si="59"/>
        <v>57</v>
      </c>
    </row>
    <row r="1284" spans="1:24" x14ac:dyDescent="0.3">
      <c r="A1284" t="s">
        <v>1315</v>
      </c>
      <c r="B1284">
        <v>1990</v>
      </c>
      <c r="C1284" t="s">
        <v>10</v>
      </c>
      <c r="D1284">
        <v>6</v>
      </c>
      <c r="E1284">
        <v>3</v>
      </c>
      <c r="F1284">
        <v>10620.26</v>
      </c>
      <c r="G1284" t="s">
        <v>12</v>
      </c>
      <c r="H1284" t="s">
        <v>12</v>
      </c>
      <c r="I1284" t="s">
        <v>23</v>
      </c>
      <c r="N1284" t="s">
        <v>1314</v>
      </c>
      <c r="O1284">
        <v>1992</v>
      </c>
      <c r="P1284" t="str">
        <f t="shared" si="60"/>
        <v>Jul</v>
      </c>
      <c r="Q1284">
        <v>23</v>
      </c>
      <c r="R1284">
        <v>0</v>
      </c>
      <c r="S1284" s="18">
        <v>10617.04</v>
      </c>
      <c r="T1284" t="s">
        <v>12</v>
      </c>
      <c r="U1284" t="s">
        <v>12</v>
      </c>
      <c r="V1284" t="s">
        <v>535</v>
      </c>
      <c r="W1284" s="16">
        <f t="shared" ref="W1284:W1347" si="61">DATE(O1284,MONTH("1-"&amp;P1284),Q1284)</f>
        <v>33808</v>
      </c>
      <c r="X1284">
        <f t="shared" ref="X1284:X1347" si="62">DATEDIF(W1284,"08-06-2023","y")</f>
        <v>30</v>
      </c>
    </row>
    <row r="1285" spans="1:24" x14ac:dyDescent="0.3">
      <c r="A1285" t="s">
        <v>1316</v>
      </c>
      <c r="B1285">
        <v>1964</v>
      </c>
      <c r="C1285" t="s">
        <v>35</v>
      </c>
      <c r="D1285">
        <v>8</v>
      </c>
      <c r="E1285">
        <v>0</v>
      </c>
      <c r="F1285">
        <v>10627.81</v>
      </c>
      <c r="G1285" t="s">
        <v>12</v>
      </c>
      <c r="H1285" t="s">
        <v>12</v>
      </c>
      <c r="I1285" t="s">
        <v>13</v>
      </c>
      <c r="N1285" t="s">
        <v>1315</v>
      </c>
      <c r="O1285">
        <v>1990</v>
      </c>
      <c r="P1285" t="str">
        <f t="shared" si="60"/>
        <v>Jul</v>
      </c>
      <c r="Q1285">
        <v>6</v>
      </c>
      <c r="R1285">
        <v>3</v>
      </c>
      <c r="S1285" s="18">
        <v>10620.26</v>
      </c>
      <c r="T1285" t="s">
        <v>12</v>
      </c>
      <c r="U1285" t="s">
        <v>12</v>
      </c>
      <c r="V1285" t="s">
        <v>23</v>
      </c>
      <c r="W1285" s="16">
        <f t="shared" si="61"/>
        <v>33060</v>
      </c>
      <c r="X1285">
        <f t="shared" si="62"/>
        <v>32</v>
      </c>
    </row>
    <row r="1286" spans="1:24" x14ac:dyDescent="0.3">
      <c r="A1286" t="s">
        <v>1317</v>
      </c>
      <c r="B1286">
        <v>1976</v>
      </c>
      <c r="C1286" t="s">
        <v>15</v>
      </c>
      <c r="D1286">
        <v>22</v>
      </c>
      <c r="E1286">
        <v>2</v>
      </c>
      <c r="F1286">
        <v>10665.44</v>
      </c>
      <c r="G1286" t="s">
        <v>12</v>
      </c>
      <c r="H1286" t="s">
        <v>11</v>
      </c>
      <c r="I1286" t="s">
        <v>300</v>
      </c>
      <c r="N1286" t="s">
        <v>1316</v>
      </c>
      <c r="O1286">
        <v>1964</v>
      </c>
      <c r="P1286" t="str">
        <f t="shared" si="60"/>
        <v>Aug</v>
      </c>
      <c r="Q1286">
        <v>8</v>
      </c>
      <c r="R1286">
        <v>0</v>
      </c>
      <c r="S1286" s="18">
        <v>10627.81</v>
      </c>
      <c r="T1286" t="s">
        <v>12</v>
      </c>
      <c r="U1286" t="s">
        <v>12</v>
      </c>
      <c r="V1286" t="s">
        <v>13</v>
      </c>
      <c r="W1286" s="16">
        <f t="shared" si="61"/>
        <v>23597</v>
      </c>
      <c r="X1286">
        <f t="shared" si="62"/>
        <v>58</v>
      </c>
    </row>
    <row r="1287" spans="1:24" x14ac:dyDescent="0.3">
      <c r="A1287" t="s">
        <v>1318</v>
      </c>
      <c r="B1287">
        <v>1962</v>
      </c>
      <c r="C1287" t="s">
        <v>20</v>
      </c>
      <c r="D1287">
        <v>7</v>
      </c>
      <c r="E1287">
        <v>0</v>
      </c>
      <c r="F1287">
        <v>10676.83</v>
      </c>
      <c r="G1287" t="s">
        <v>12</v>
      </c>
      <c r="H1287" t="s">
        <v>12</v>
      </c>
      <c r="I1287" t="s">
        <v>13</v>
      </c>
      <c r="N1287" t="s">
        <v>1317</v>
      </c>
      <c r="O1287">
        <v>1976</v>
      </c>
      <c r="P1287" t="str">
        <f t="shared" si="60"/>
        <v>Nov</v>
      </c>
      <c r="Q1287">
        <v>22</v>
      </c>
      <c r="R1287">
        <v>2</v>
      </c>
      <c r="S1287" s="18">
        <v>10665.44</v>
      </c>
      <c r="T1287" t="s">
        <v>12</v>
      </c>
      <c r="U1287" t="s">
        <v>11</v>
      </c>
      <c r="V1287" t="s">
        <v>300</v>
      </c>
      <c r="W1287" s="16">
        <f t="shared" si="61"/>
        <v>28086</v>
      </c>
      <c r="X1287">
        <f t="shared" si="62"/>
        <v>46</v>
      </c>
    </row>
    <row r="1288" spans="1:24" x14ac:dyDescent="0.3">
      <c r="A1288" t="s">
        <v>1319</v>
      </c>
      <c r="B1288">
        <v>1977</v>
      </c>
      <c r="C1288" t="s">
        <v>35</v>
      </c>
      <c r="D1288">
        <v>2</v>
      </c>
      <c r="E1288">
        <v>2</v>
      </c>
      <c r="F1288">
        <v>10690.11</v>
      </c>
      <c r="G1288" t="s">
        <v>12</v>
      </c>
      <c r="H1288" t="s">
        <v>11</v>
      </c>
      <c r="I1288" t="s">
        <v>300</v>
      </c>
      <c r="N1288" t="s">
        <v>1318</v>
      </c>
      <c r="O1288">
        <v>1962</v>
      </c>
      <c r="P1288" t="str">
        <f t="shared" si="60"/>
        <v>Sep</v>
      </c>
      <c r="Q1288">
        <v>7</v>
      </c>
      <c r="R1288">
        <v>0</v>
      </c>
      <c r="S1288" s="18">
        <v>10676.83</v>
      </c>
      <c r="T1288" t="s">
        <v>12</v>
      </c>
      <c r="U1288" t="s">
        <v>12</v>
      </c>
      <c r="V1288" t="s">
        <v>13</v>
      </c>
      <c r="W1288" s="16">
        <f t="shared" si="61"/>
        <v>22896</v>
      </c>
      <c r="X1288">
        <f t="shared" si="62"/>
        <v>60</v>
      </c>
    </row>
    <row r="1289" spans="1:24" x14ac:dyDescent="0.3">
      <c r="A1289" t="s">
        <v>1320</v>
      </c>
      <c r="B1289">
        <v>1976</v>
      </c>
      <c r="C1289" t="s">
        <v>20</v>
      </c>
      <c r="D1289">
        <v>30</v>
      </c>
      <c r="E1289">
        <v>2</v>
      </c>
      <c r="F1289">
        <v>10698.38</v>
      </c>
      <c r="G1289" t="s">
        <v>12</v>
      </c>
      <c r="H1289" t="s">
        <v>16</v>
      </c>
      <c r="I1289" t="s">
        <v>200</v>
      </c>
      <c r="N1289" t="s">
        <v>1319</v>
      </c>
      <c r="O1289">
        <v>1977</v>
      </c>
      <c r="P1289" t="str">
        <f t="shared" si="60"/>
        <v>Aug</v>
      </c>
      <c r="Q1289">
        <v>2</v>
      </c>
      <c r="R1289">
        <v>2</v>
      </c>
      <c r="S1289" s="18">
        <v>10690.11</v>
      </c>
      <c r="T1289" t="s">
        <v>12</v>
      </c>
      <c r="U1289" t="s">
        <v>11</v>
      </c>
      <c r="V1289" t="s">
        <v>300</v>
      </c>
      <c r="W1289" s="16">
        <f t="shared" si="61"/>
        <v>28339</v>
      </c>
      <c r="X1289">
        <f t="shared" si="62"/>
        <v>45</v>
      </c>
    </row>
    <row r="1290" spans="1:24" x14ac:dyDescent="0.3">
      <c r="A1290" t="s">
        <v>1321</v>
      </c>
      <c r="B1290">
        <v>1972</v>
      </c>
      <c r="C1290" t="s">
        <v>37</v>
      </c>
      <c r="D1290">
        <v>24</v>
      </c>
      <c r="E1290">
        <v>3</v>
      </c>
      <c r="F1290">
        <v>10702.64</v>
      </c>
      <c r="G1290" t="s">
        <v>12</v>
      </c>
      <c r="H1290" t="s">
        <v>12</v>
      </c>
      <c r="I1290" t="s">
        <v>13</v>
      </c>
      <c r="N1290" t="s">
        <v>1320</v>
      </c>
      <c r="O1290">
        <v>1976</v>
      </c>
      <c r="P1290" t="str">
        <f t="shared" si="60"/>
        <v>Sep</v>
      </c>
      <c r="Q1290">
        <v>30</v>
      </c>
      <c r="R1290">
        <v>2</v>
      </c>
      <c r="S1290" s="18">
        <v>10698.38</v>
      </c>
      <c r="T1290" t="s">
        <v>12</v>
      </c>
      <c r="U1290" t="s">
        <v>16</v>
      </c>
      <c r="V1290" t="s">
        <v>200</v>
      </c>
      <c r="W1290" s="16">
        <f t="shared" si="61"/>
        <v>28033</v>
      </c>
      <c r="X1290">
        <f t="shared" si="62"/>
        <v>46</v>
      </c>
    </row>
    <row r="1291" spans="1:24" x14ac:dyDescent="0.3">
      <c r="A1291" t="s">
        <v>1322</v>
      </c>
      <c r="B1291">
        <v>1967</v>
      </c>
      <c r="C1291" t="s">
        <v>10</v>
      </c>
      <c r="D1291">
        <v>30</v>
      </c>
      <c r="E1291">
        <v>0</v>
      </c>
      <c r="F1291">
        <v>10704.47</v>
      </c>
      <c r="G1291" t="s">
        <v>12</v>
      </c>
      <c r="H1291" t="s">
        <v>11</v>
      </c>
      <c r="I1291" t="s">
        <v>42</v>
      </c>
      <c r="N1291" t="s">
        <v>1321</v>
      </c>
      <c r="O1291">
        <v>1972</v>
      </c>
      <c r="P1291" t="str">
        <f t="shared" si="60"/>
        <v>Oct</v>
      </c>
      <c r="Q1291">
        <v>24</v>
      </c>
      <c r="R1291">
        <v>3</v>
      </c>
      <c r="S1291" s="18">
        <v>10702.64</v>
      </c>
      <c r="T1291" t="s">
        <v>12</v>
      </c>
      <c r="U1291" t="s">
        <v>12</v>
      </c>
      <c r="V1291" t="s">
        <v>13</v>
      </c>
      <c r="W1291" s="16">
        <f t="shared" si="61"/>
        <v>26596</v>
      </c>
      <c r="X1291">
        <f t="shared" si="62"/>
        <v>50</v>
      </c>
    </row>
    <row r="1292" spans="1:24" x14ac:dyDescent="0.3">
      <c r="A1292" t="s">
        <v>1323</v>
      </c>
      <c r="B1292">
        <v>1967</v>
      </c>
      <c r="C1292" t="s">
        <v>37</v>
      </c>
      <c r="D1292">
        <v>5</v>
      </c>
      <c r="E1292">
        <v>0</v>
      </c>
      <c r="F1292">
        <v>10713.64</v>
      </c>
      <c r="G1292" t="s">
        <v>12</v>
      </c>
      <c r="H1292" t="s">
        <v>12</v>
      </c>
      <c r="I1292" t="s">
        <v>42</v>
      </c>
      <c r="N1292" t="s">
        <v>1322</v>
      </c>
      <c r="O1292">
        <v>1967</v>
      </c>
      <c r="P1292" t="str">
        <f t="shared" si="60"/>
        <v>Jul</v>
      </c>
      <c r="Q1292">
        <v>30</v>
      </c>
      <c r="R1292">
        <v>0</v>
      </c>
      <c r="S1292" s="18">
        <v>10704.47</v>
      </c>
      <c r="T1292" t="s">
        <v>12</v>
      </c>
      <c r="U1292" t="s">
        <v>11</v>
      </c>
      <c r="V1292" t="s">
        <v>42</v>
      </c>
      <c r="W1292" s="16">
        <f t="shared" si="61"/>
        <v>24683</v>
      </c>
      <c r="X1292">
        <f t="shared" si="62"/>
        <v>55</v>
      </c>
    </row>
    <row r="1293" spans="1:24" x14ac:dyDescent="0.3">
      <c r="A1293" t="s">
        <v>1324</v>
      </c>
      <c r="B1293">
        <v>1992</v>
      </c>
      <c r="C1293" t="s">
        <v>18</v>
      </c>
      <c r="D1293">
        <v>25</v>
      </c>
      <c r="E1293">
        <v>0</v>
      </c>
      <c r="F1293">
        <v>10719.57</v>
      </c>
      <c r="G1293" t="s">
        <v>12</v>
      </c>
      <c r="H1293" t="s">
        <v>16</v>
      </c>
      <c r="I1293" t="s">
        <v>23</v>
      </c>
      <c r="N1293" t="s">
        <v>1323</v>
      </c>
      <c r="O1293">
        <v>1967</v>
      </c>
      <c r="P1293" t="str">
        <f t="shared" si="60"/>
        <v>Oct</v>
      </c>
      <c r="Q1293">
        <v>5</v>
      </c>
      <c r="R1293">
        <v>0</v>
      </c>
      <c r="S1293" s="18">
        <v>10713.64</v>
      </c>
      <c r="T1293" t="s">
        <v>12</v>
      </c>
      <c r="U1293" t="s">
        <v>12</v>
      </c>
      <c r="V1293" t="s">
        <v>42</v>
      </c>
      <c r="W1293" s="16">
        <f t="shared" si="61"/>
        <v>24750</v>
      </c>
      <c r="X1293">
        <f t="shared" si="62"/>
        <v>55</v>
      </c>
    </row>
    <row r="1294" spans="1:24" x14ac:dyDescent="0.3">
      <c r="A1294" t="s">
        <v>1325</v>
      </c>
      <c r="B1294">
        <v>1974</v>
      </c>
      <c r="C1294" t="s">
        <v>30</v>
      </c>
      <c r="D1294">
        <v>9</v>
      </c>
      <c r="E1294">
        <v>4</v>
      </c>
      <c r="F1294">
        <v>10736.87</v>
      </c>
      <c r="G1294" t="s">
        <v>12</v>
      </c>
      <c r="H1294" t="s">
        <v>16</v>
      </c>
      <c r="I1294" t="s">
        <v>168</v>
      </c>
      <c r="N1294" t="s">
        <v>1324</v>
      </c>
      <c r="O1294">
        <v>1992</v>
      </c>
      <c r="P1294" t="str">
        <f t="shared" si="60"/>
        <v>Jun</v>
      </c>
      <c r="Q1294">
        <v>25</v>
      </c>
      <c r="R1294">
        <v>0</v>
      </c>
      <c r="S1294" s="18">
        <v>10719.57</v>
      </c>
      <c r="T1294" t="s">
        <v>12</v>
      </c>
      <c r="U1294" t="s">
        <v>16</v>
      </c>
      <c r="V1294" t="s">
        <v>23</v>
      </c>
      <c r="W1294" s="16">
        <f t="shared" si="61"/>
        <v>33780</v>
      </c>
      <c r="X1294">
        <f t="shared" si="62"/>
        <v>30</v>
      </c>
    </row>
    <row r="1295" spans="1:24" x14ac:dyDescent="0.3">
      <c r="A1295" t="s">
        <v>1326</v>
      </c>
      <c r="B1295">
        <v>1986</v>
      </c>
      <c r="C1295" t="s">
        <v>35</v>
      </c>
      <c r="D1295">
        <v>29</v>
      </c>
      <c r="E1295">
        <v>3</v>
      </c>
      <c r="F1295">
        <v>10749.02</v>
      </c>
      <c r="G1295" t="s">
        <v>12</v>
      </c>
      <c r="H1295" t="s">
        <v>16</v>
      </c>
      <c r="I1295" t="s">
        <v>535</v>
      </c>
      <c r="N1295" t="s">
        <v>1325</v>
      </c>
      <c r="O1295">
        <v>1974</v>
      </c>
      <c r="P1295" t="str">
        <f t="shared" si="60"/>
        <v>Dec</v>
      </c>
      <c r="Q1295">
        <v>9</v>
      </c>
      <c r="R1295">
        <v>4</v>
      </c>
      <c r="S1295" s="18">
        <v>10736.87</v>
      </c>
      <c r="T1295" t="s">
        <v>12</v>
      </c>
      <c r="U1295" t="s">
        <v>16</v>
      </c>
      <c r="V1295" t="s">
        <v>168</v>
      </c>
      <c r="W1295" s="16">
        <f t="shared" si="61"/>
        <v>27372</v>
      </c>
      <c r="X1295">
        <f t="shared" si="62"/>
        <v>48</v>
      </c>
    </row>
    <row r="1296" spans="1:24" x14ac:dyDescent="0.3">
      <c r="A1296" t="s">
        <v>1327</v>
      </c>
      <c r="B1296">
        <v>1989</v>
      </c>
      <c r="C1296" t="s">
        <v>15</v>
      </c>
      <c r="D1296">
        <v>25</v>
      </c>
      <c r="E1296">
        <v>3</v>
      </c>
      <c r="F1296">
        <v>10769.75</v>
      </c>
      <c r="G1296" t="s">
        <v>12</v>
      </c>
      <c r="H1296" t="s">
        <v>11</v>
      </c>
      <c r="I1296" t="s">
        <v>632</v>
      </c>
      <c r="N1296" t="s">
        <v>1326</v>
      </c>
      <c r="O1296">
        <v>1986</v>
      </c>
      <c r="P1296" t="str">
        <f t="shared" si="60"/>
        <v>Aug</v>
      </c>
      <c r="Q1296">
        <v>29</v>
      </c>
      <c r="R1296">
        <v>3</v>
      </c>
      <c r="S1296" s="18">
        <v>10749.02</v>
      </c>
      <c r="T1296" t="s">
        <v>12</v>
      </c>
      <c r="U1296" t="s">
        <v>16</v>
      </c>
      <c r="V1296" t="s">
        <v>535</v>
      </c>
      <c r="W1296" s="16">
        <f t="shared" si="61"/>
        <v>31653</v>
      </c>
      <c r="X1296">
        <f t="shared" si="62"/>
        <v>36</v>
      </c>
    </row>
    <row r="1297" spans="1:24" x14ac:dyDescent="0.3">
      <c r="A1297" t="s">
        <v>1328</v>
      </c>
      <c r="B1297">
        <v>1967</v>
      </c>
      <c r="C1297" t="s">
        <v>15</v>
      </c>
      <c r="D1297">
        <v>11</v>
      </c>
      <c r="E1297">
        <v>1</v>
      </c>
      <c r="F1297">
        <v>10791.96</v>
      </c>
      <c r="G1297" t="s">
        <v>12</v>
      </c>
      <c r="H1297" t="s">
        <v>11</v>
      </c>
      <c r="I1297" t="s">
        <v>42</v>
      </c>
      <c r="N1297" t="s">
        <v>1327</v>
      </c>
      <c r="O1297">
        <v>1989</v>
      </c>
      <c r="P1297" t="str">
        <f t="shared" si="60"/>
        <v>Nov</v>
      </c>
      <c r="Q1297">
        <v>25</v>
      </c>
      <c r="R1297">
        <v>3</v>
      </c>
      <c r="S1297" s="18">
        <v>10769.75</v>
      </c>
      <c r="T1297" t="s">
        <v>12</v>
      </c>
      <c r="U1297" t="s">
        <v>11</v>
      </c>
      <c r="V1297" t="s">
        <v>632</v>
      </c>
      <c r="W1297" s="16">
        <f t="shared" si="61"/>
        <v>32837</v>
      </c>
      <c r="X1297">
        <f t="shared" si="62"/>
        <v>33</v>
      </c>
    </row>
    <row r="1298" spans="1:24" x14ac:dyDescent="0.3">
      <c r="A1298" t="s">
        <v>1329</v>
      </c>
      <c r="B1298">
        <v>1999</v>
      </c>
      <c r="C1298" t="s">
        <v>30</v>
      </c>
      <c r="D1298">
        <v>24</v>
      </c>
      <c r="E1298">
        <v>0</v>
      </c>
      <c r="F1298">
        <v>10795.94</v>
      </c>
      <c r="G1298" t="s">
        <v>12</v>
      </c>
      <c r="H1298" t="s">
        <v>16</v>
      </c>
      <c r="I1298" t="s">
        <v>42</v>
      </c>
      <c r="N1298" t="s">
        <v>1328</v>
      </c>
      <c r="O1298">
        <v>1967</v>
      </c>
      <c r="P1298" t="str">
        <f t="shared" si="60"/>
        <v>Nov</v>
      </c>
      <c r="Q1298">
        <v>11</v>
      </c>
      <c r="R1298">
        <v>1</v>
      </c>
      <c r="S1298" s="18">
        <v>10791.96</v>
      </c>
      <c r="T1298" t="s">
        <v>12</v>
      </c>
      <c r="U1298" t="s">
        <v>11</v>
      </c>
      <c r="V1298" t="s">
        <v>42</v>
      </c>
      <c r="W1298" s="16">
        <f t="shared" si="61"/>
        <v>24787</v>
      </c>
      <c r="X1298">
        <f t="shared" si="62"/>
        <v>55</v>
      </c>
    </row>
    <row r="1299" spans="1:24" x14ac:dyDescent="0.3">
      <c r="A1299" t="s">
        <v>1330</v>
      </c>
      <c r="B1299">
        <v>1967</v>
      </c>
      <c r="C1299" t="s">
        <v>37</v>
      </c>
      <c r="D1299">
        <v>23</v>
      </c>
      <c r="E1299">
        <v>0</v>
      </c>
      <c r="F1299">
        <v>10796.35</v>
      </c>
      <c r="G1299" t="s">
        <v>12</v>
      </c>
      <c r="H1299" t="s">
        <v>16</v>
      </c>
      <c r="I1299" t="s">
        <v>166</v>
      </c>
      <c r="N1299" t="s">
        <v>1329</v>
      </c>
      <c r="O1299">
        <v>1999</v>
      </c>
      <c r="P1299" t="str">
        <f t="shared" si="60"/>
        <v>Dec</v>
      </c>
      <c r="Q1299">
        <v>24</v>
      </c>
      <c r="R1299">
        <v>0</v>
      </c>
      <c r="S1299" s="18">
        <v>10795.94</v>
      </c>
      <c r="T1299" t="s">
        <v>12</v>
      </c>
      <c r="U1299" t="s">
        <v>16</v>
      </c>
      <c r="V1299" t="s">
        <v>42</v>
      </c>
      <c r="W1299" s="16">
        <f t="shared" si="61"/>
        <v>36518</v>
      </c>
      <c r="X1299">
        <f t="shared" si="62"/>
        <v>23</v>
      </c>
    </row>
    <row r="1300" spans="1:24" x14ac:dyDescent="0.3">
      <c r="A1300" t="s">
        <v>1331</v>
      </c>
      <c r="B1300">
        <v>1970</v>
      </c>
      <c r="C1300" t="s">
        <v>37</v>
      </c>
      <c r="D1300">
        <v>28</v>
      </c>
      <c r="E1300">
        <v>1</v>
      </c>
      <c r="F1300">
        <v>10797.34</v>
      </c>
      <c r="G1300" t="s">
        <v>12</v>
      </c>
      <c r="H1300" t="s">
        <v>11</v>
      </c>
      <c r="I1300" t="s">
        <v>249</v>
      </c>
      <c r="N1300" t="s">
        <v>1330</v>
      </c>
      <c r="O1300">
        <v>1967</v>
      </c>
      <c r="P1300" t="str">
        <f t="shared" si="60"/>
        <v>Oct</v>
      </c>
      <c r="Q1300">
        <v>23</v>
      </c>
      <c r="R1300">
        <v>0</v>
      </c>
      <c r="S1300" s="18">
        <v>10796.35</v>
      </c>
      <c r="T1300" t="s">
        <v>12</v>
      </c>
      <c r="U1300" t="s">
        <v>16</v>
      </c>
      <c r="V1300" t="s">
        <v>166</v>
      </c>
      <c r="W1300" s="16">
        <f t="shared" si="61"/>
        <v>24768</v>
      </c>
      <c r="X1300">
        <f t="shared" si="62"/>
        <v>55</v>
      </c>
    </row>
    <row r="1301" spans="1:24" x14ac:dyDescent="0.3">
      <c r="A1301" t="s">
        <v>1332</v>
      </c>
      <c r="B1301">
        <v>1970</v>
      </c>
      <c r="C1301" t="s">
        <v>30</v>
      </c>
      <c r="D1301">
        <v>18</v>
      </c>
      <c r="E1301">
        <v>2</v>
      </c>
      <c r="F1301">
        <v>10806.84</v>
      </c>
      <c r="G1301" t="s">
        <v>12</v>
      </c>
      <c r="H1301" t="s">
        <v>11</v>
      </c>
      <c r="I1301" t="s">
        <v>42</v>
      </c>
      <c r="N1301" t="s">
        <v>1331</v>
      </c>
      <c r="O1301">
        <v>1970</v>
      </c>
      <c r="P1301" t="str">
        <f t="shared" si="60"/>
        <v>Oct</v>
      </c>
      <c r="Q1301">
        <v>28</v>
      </c>
      <c r="R1301">
        <v>1</v>
      </c>
      <c r="S1301" s="18">
        <v>10797.34</v>
      </c>
      <c r="T1301" t="s">
        <v>12</v>
      </c>
      <c r="U1301" t="s">
        <v>11</v>
      </c>
      <c r="V1301" t="s">
        <v>249</v>
      </c>
      <c r="W1301" s="16">
        <f t="shared" si="61"/>
        <v>25869</v>
      </c>
      <c r="X1301">
        <f t="shared" si="62"/>
        <v>52</v>
      </c>
    </row>
    <row r="1302" spans="1:24" x14ac:dyDescent="0.3">
      <c r="A1302" t="s">
        <v>1333</v>
      </c>
      <c r="B1302">
        <v>1967</v>
      </c>
      <c r="C1302" t="s">
        <v>37</v>
      </c>
      <c r="D1302">
        <v>2</v>
      </c>
      <c r="E1302">
        <v>1</v>
      </c>
      <c r="F1302">
        <v>10807.49</v>
      </c>
      <c r="G1302" t="s">
        <v>12</v>
      </c>
      <c r="H1302" t="s">
        <v>11</v>
      </c>
      <c r="I1302" t="s">
        <v>13</v>
      </c>
      <c r="N1302" t="s">
        <v>1332</v>
      </c>
      <c r="O1302">
        <v>1970</v>
      </c>
      <c r="P1302" t="str">
        <f t="shared" si="60"/>
        <v>Dec</v>
      </c>
      <c r="Q1302">
        <v>18</v>
      </c>
      <c r="R1302">
        <v>2</v>
      </c>
      <c r="S1302" s="18">
        <v>10806.84</v>
      </c>
      <c r="T1302" t="s">
        <v>12</v>
      </c>
      <c r="U1302" t="s">
        <v>11</v>
      </c>
      <c r="V1302" t="s">
        <v>42</v>
      </c>
      <c r="W1302" s="16">
        <f t="shared" si="61"/>
        <v>25920</v>
      </c>
      <c r="X1302">
        <f t="shared" si="62"/>
        <v>52</v>
      </c>
    </row>
    <row r="1303" spans="1:24" x14ac:dyDescent="0.3">
      <c r="A1303" t="s">
        <v>1334</v>
      </c>
      <c r="B1303">
        <v>1968</v>
      </c>
      <c r="C1303" t="s">
        <v>10</v>
      </c>
      <c r="D1303">
        <v>28</v>
      </c>
      <c r="E1303">
        <v>1</v>
      </c>
      <c r="F1303">
        <v>10825.25</v>
      </c>
      <c r="G1303" t="s">
        <v>12</v>
      </c>
      <c r="H1303" t="s">
        <v>12</v>
      </c>
      <c r="I1303" t="s">
        <v>23</v>
      </c>
      <c r="N1303" t="s">
        <v>1333</v>
      </c>
      <c r="O1303">
        <v>1967</v>
      </c>
      <c r="P1303" t="str">
        <f t="shared" si="60"/>
        <v>Oct</v>
      </c>
      <c r="Q1303">
        <v>2</v>
      </c>
      <c r="R1303">
        <v>1</v>
      </c>
      <c r="S1303" s="18">
        <v>10807.49</v>
      </c>
      <c r="T1303" t="s">
        <v>12</v>
      </c>
      <c r="U1303" t="s">
        <v>11</v>
      </c>
      <c r="V1303" t="s">
        <v>13</v>
      </c>
      <c r="W1303" s="16">
        <f t="shared" si="61"/>
        <v>24747</v>
      </c>
      <c r="X1303">
        <f t="shared" si="62"/>
        <v>55</v>
      </c>
    </row>
    <row r="1304" spans="1:24" x14ac:dyDescent="0.3">
      <c r="A1304" t="s">
        <v>1335</v>
      </c>
      <c r="B1304">
        <v>1971</v>
      </c>
      <c r="C1304" t="s">
        <v>30</v>
      </c>
      <c r="D1304">
        <v>20</v>
      </c>
      <c r="E1304">
        <v>2</v>
      </c>
      <c r="F1304">
        <v>10848.13</v>
      </c>
      <c r="G1304" t="s">
        <v>12</v>
      </c>
      <c r="H1304" t="s">
        <v>12</v>
      </c>
      <c r="I1304" t="s">
        <v>23</v>
      </c>
      <c r="N1304" t="s">
        <v>1334</v>
      </c>
      <c r="O1304">
        <v>1968</v>
      </c>
      <c r="P1304" t="str">
        <f t="shared" si="60"/>
        <v>Jul</v>
      </c>
      <c r="Q1304">
        <v>28</v>
      </c>
      <c r="R1304">
        <v>1</v>
      </c>
      <c r="S1304" s="18">
        <v>10825.25</v>
      </c>
      <c r="T1304" t="s">
        <v>12</v>
      </c>
      <c r="U1304" t="s">
        <v>12</v>
      </c>
      <c r="V1304" t="s">
        <v>23</v>
      </c>
      <c r="W1304" s="16">
        <f t="shared" si="61"/>
        <v>25047</v>
      </c>
      <c r="X1304">
        <f t="shared" si="62"/>
        <v>54</v>
      </c>
    </row>
    <row r="1305" spans="1:24" x14ac:dyDescent="0.3">
      <c r="A1305" t="s">
        <v>1336</v>
      </c>
      <c r="B1305">
        <v>1994</v>
      </c>
      <c r="C1305" t="s">
        <v>20</v>
      </c>
      <c r="D1305">
        <v>6</v>
      </c>
      <c r="E1305">
        <v>0</v>
      </c>
      <c r="F1305">
        <v>10886.66</v>
      </c>
      <c r="G1305" t="s">
        <v>12</v>
      </c>
      <c r="H1305" t="s">
        <v>12</v>
      </c>
      <c r="I1305" t="s">
        <v>23</v>
      </c>
      <c r="N1305" t="s">
        <v>1335</v>
      </c>
      <c r="O1305">
        <v>1971</v>
      </c>
      <c r="P1305" t="str">
        <f t="shared" si="60"/>
        <v>Dec</v>
      </c>
      <c r="Q1305">
        <v>20</v>
      </c>
      <c r="R1305">
        <v>2</v>
      </c>
      <c r="S1305" s="18">
        <v>10848.13</v>
      </c>
      <c r="T1305" t="s">
        <v>12</v>
      </c>
      <c r="U1305" t="s">
        <v>12</v>
      </c>
      <c r="V1305" t="s">
        <v>23</v>
      </c>
      <c r="W1305" s="16">
        <f t="shared" si="61"/>
        <v>26287</v>
      </c>
      <c r="X1305">
        <f t="shared" si="62"/>
        <v>51</v>
      </c>
    </row>
    <row r="1306" spans="1:24" x14ac:dyDescent="0.3">
      <c r="A1306" t="s">
        <v>1337</v>
      </c>
      <c r="B1306">
        <v>1968</v>
      </c>
      <c r="C1306" t="s">
        <v>15</v>
      </c>
      <c r="D1306">
        <v>13</v>
      </c>
      <c r="E1306">
        <v>0</v>
      </c>
      <c r="F1306">
        <v>10923.93</v>
      </c>
      <c r="G1306" t="s">
        <v>12</v>
      </c>
      <c r="H1306" t="s">
        <v>16</v>
      </c>
      <c r="I1306" t="s">
        <v>247</v>
      </c>
      <c r="N1306" t="s">
        <v>1336</v>
      </c>
      <c r="O1306">
        <v>1994</v>
      </c>
      <c r="P1306" t="str">
        <f t="shared" si="60"/>
        <v>Sep</v>
      </c>
      <c r="Q1306">
        <v>6</v>
      </c>
      <c r="R1306">
        <v>0</v>
      </c>
      <c r="S1306" s="18">
        <v>10886.66</v>
      </c>
      <c r="T1306" t="s">
        <v>12</v>
      </c>
      <c r="U1306" t="s">
        <v>12</v>
      </c>
      <c r="V1306" t="s">
        <v>23</v>
      </c>
      <c r="W1306" s="16">
        <f t="shared" si="61"/>
        <v>34583</v>
      </c>
      <c r="X1306">
        <f t="shared" si="62"/>
        <v>28</v>
      </c>
    </row>
    <row r="1307" spans="1:24" x14ac:dyDescent="0.3">
      <c r="A1307" t="s">
        <v>1338</v>
      </c>
      <c r="B1307">
        <v>1968</v>
      </c>
      <c r="C1307" t="s">
        <v>15</v>
      </c>
      <c r="D1307">
        <v>12</v>
      </c>
      <c r="E1307">
        <v>1</v>
      </c>
      <c r="F1307">
        <v>10928.85</v>
      </c>
      <c r="G1307" t="s">
        <v>12</v>
      </c>
      <c r="H1307" t="s">
        <v>12</v>
      </c>
      <c r="I1307" t="s">
        <v>13</v>
      </c>
      <c r="N1307" t="s">
        <v>1337</v>
      </c>
      <c r="O1307">
        <v>1968</v>
      </c>
      <c r="P1307" t="str">
        <f t="shared" si="60"/>
        <v>Nov</v>
      </c>
      <c r="Q1307">
        <v>13</v>
      </c>
      <c r="R1307">
        <v>0</v>
      </c>
      <c r="S1307" s="18">
        <v>10923.93</v>
      </c>
      <c r="T1307" t="s">
        <v>12</v>
      </c>
      <c r="U1307" t="s">
        <v>16</v>
      </c>
      <c r="V1307" t="s">
        <v>247</v>
      </c>
      <c r="W1307" s="16">
        <f t="shared" si="61"/>
        <v>25155</v>
      </c>
      <c r="X1307">
        <f t="shared" si="62"/>
        <v>54</v>
      </c>
    </row>
    <row r="1308" spans="1:24" x14ac:dyDescent="0.3">
      <c r="A1308" t="s">
        <v>1339</v>
      </c>
      <c r="B1308">
        <v>1969</v>
      </c>
      <c r="C1308" t="s">
        <v>15</v>
      </c>
      <c r="D1308">
        <v>10</v>
      </c>
      <c r="E1308">
        <v>1</v>
      </c>
      <c r="F1308">
        <v>10942.13</v>
      </c>
      <c r="G1308" t="s">
        <v>12</v>
      </c>
      <c r="H1308" t="s">
        <v>12</v>
      </c>
      <c r="I1308" t="s">
        <v>23</v>
      </c>
      <c r="N1308" t="s">
        <v>1338</v>
      </c>
      <c r="O1308">
        <v>1968</v>
      </c>
      <c r="P1308" t="str">
        <f t="shared" si="60"/>
        <v>Nov</v>
      </c>
      <c r="Q1308">
        <v>12</v>
      </c>
      <c r="R1308">
        <v>1</v>
      </c>
      <c r="S1308" s="18">
        <v>10928.85</v>
      </c>
      <c r="T1308" t="s">
        <v>12</v>
      </c>
      <c r="U1308" t="s">
        <v>12</v>
      </c>
      <c r="V1308" t="s">
        <v>13</v>
      </c>
      <c r="W1308" s="16">
        <f t="shared" si="61"/>
        <v>25154</v>
      </c>
      <c r="X1308">
        <f t="shared" si="62"/>
        <v>54</v>
      </c>
    </row>
    <row r="1309" spans="1:24" x14ac:dyDescent="0.3">
      <c r="A1309" t="s">
        <v>1340</v>
      </c>
      <c r="B1309">
        <v>1965</v>
      </c>
      <c r="C1309" t="s">
        <v>30</v>
      </c>
      <c r="D1309">
        <v>4</v>
      </c>
      <c r="E1309">
        <v>0</v>
      </c>
      <c r="F1309">
        <v>10959.33</v>
      </c>
      <c r="G1309" t="s">
        <v>12</v>
      </c>
      <c r="H1309" t="s">
        <v>12</v>
      </c>
      <c r="I1309" t="s">
        <v>42</v>
      </c>
      <c r="N1309" t="s">
        <v>1339</v>
      </c>
      <c r="O1309">
        <v>1969</v>
      </c>
      <c r="P1309" t="str">
        <f t="shared" si="60"/>
        <v>Nov</v>
      </c>
      <c r="Q1309">
        <v>10</v>
      </c>
      <c r="R1309">
        <v>1</v>
      </c>
      <c r="S1309" s="18">
        <v>10942.13</v>
      </c>
      <c r="T1309" t="s">
        <v>12</v>
      </c>
      <c r="U1309" t="s">
        <v>12</v>
      </c>
      <c r="V1309" t="s">
        <v>23</v>
      </c>
      <c r="W1309" s="16">
        <f t="shared" si="61"/>
        <v>25517</v>
      </c>
      <c r="X1309">
        <f t="shared" si="62"/>
        <v>53</v>
      </c>
    </row>
    <row r="1310" spans="1:24" x14ac:dyDescent="0.3">
      <c r="A1310" t="s">
        <v>1341</v>
      </c>
      <c r="B1310">
        <v>1969</v>
      </c>
      <c r="C1310" t="s">
        <v>35</v>
      </c>
      <c r="D1310">
        <v>14</v>
      </c>
      <c r="E1310">
        <v>1</v>
      </c>
      <c r="F1310">
        <v>10959.69</v>
      </c>
      <c r="G1310" t="s">
        <v>12</v>
      </c>
      <c r="H1310" t="s">
        <v>12</v>
      </c>
      <c r="I1310" t="s">
        <v>23</v>
      </c>
      <c r="N1310" t="s">
        <v>1340</v>
      </c>
      <c r="O1310">
        <v>1965</v>
      </c>
      <c r="P1310" t="str">
        <f t="shared" si="60"/>
        <v>Dec</v>
      </c>
      <c r="Q1310">
        <v>4</v>
      </c>
      <c r="R1310">
        <v>0</v>
      </c>
      <c r="S1310" s="18">
        <v>10959.33</v>
      </c>
      <c r="T1310" t="s">
        <v>12</v>
      </c>
      <c r="U1310" t="s">
        <v>12</v>
      </c>
      <c r="V1310" t="s">
        <v>42</v>
      </c>
      <c r="W1310" s="16">
        <f t="shared" si="61"/>
        <v>24080</v>
      </c>
      <c r="X1310">
        <f t="shared" si="62"/>
        <v>57</v>
      </c>
    </row>
    <row r="1311" spans="1:24" x14ac:dyDescent="0.3">
      <c r="A1311" t="s">
        <v>1342</v>
      </c>
      <c r="B1311">
        <v>1965</v>
      </c>
      <c r="C1311" t="s">
        <v>18</v>
      </c>
      <c r="D1311">
        <v>19</v>
      </c>
      <c r="E1311">
        <v>0</v>
      </c>
      <c r="F1311">
        <v>10965.45</v>
      </c>
      <c r="G1311" t="s">
        <v>12</v>
      </c>
      <c r="H1311" t="s">
        <v>11</v>
      </c>
      <c r="I1311" t="s">
        <v>42</v>
      </c>
      <c r="N1311" t="s">
        <v>1341</v>
      </c>
      <c r="O1311">
        <v>1969</v>
      </c>
      <c r="P1311" t="str">
        <f t="shared" si="60"/>
        <v>Aug</v>
      </c>
      <c r="Q1311">
        <v>14</v>
      </c>
      <c r="R1311">
        <v>1</v>
      </c>
      <c r="S1311" s="18">
        <v>10959.69</v>
      </c>
      <c r="T1311" t="s">
        <v>12</v>
      </c>
      <c r="U1311" t="s">
        <v>12</v>
      </c>
      <c r="V1311" t="s">
        <v>23</v>
      </c>
      <c r="W1311" s="16">
        <f t="shared" si="61"/>
        <v>25429</v>
      </c>
      <c r="X1311">
        <f t="shared" si="62"/>
        <v>53</v>
      </c>
    </row>
    <row r="1312" spans="1:24" x14ac:dyDescent="0.3">
      <c r="A1312" t="s">
        <v>1343</v>
      </c>
      <c r="B1312">
        <v>1966</v>
      </c>
      <c r="C1312" t="s">
        <v>10</v>
      </c>
      <c r="D1312">
        <v>9</v>
      </c>
      <c r="E1312">
        <v>0</v>
      </c>
      <c r="F1312">
        <v>10976.25</v>
      </c>
      <c r="G1312" t="s">
        <v>12</v>
      </c>
      <c r="H1312" t="s">
        <v>11</v>
      </c>
      <c r="I1312" t="s">
        <v>23</v>
      </c>
      <c r="N1312" t="s">
        <v>1342</v>
      </c>
      <c r="O1312">
        <v>1965</v>
      </c>
      <c r="P1312" t="str">
        <f t="shared" si="60"/>
        <v>Jun</v>
      </c>
      <c r="Q1312">
        <v>19</v>
      </c>
      <c r="R1312">
        <v>0</v>
      </c>
      <c r="S1312" s="18">
        <v>10965.45</v>
      </c>
      <c r="T1312" t="s">
        <v>12</v>
      </c>
      <c r="U1312" t="s">
        <v>11</v>
      </c>
      <c r="V1312" t="s">
        <v>42</v>
      </c>
      <c r="W1312" s="16">
        <f t="shared" si="61"/>
        <v>23912</v>
      </c>
      <c r="X1312">
        <f t="shared" si="62"/>
        <v>57</v>
      </c>
    </row>
    <row r="1313" spans="1:24" x14ac:dyDescent="0.3">
      <c r="A1313" t="s">
        <v>1344</v>
      </c>
      <c r="B1313">
        <v>1973</v>
      </c>
      <c r="C1313" t="s">
        <v>37</v>
      </c>
      <c r="D1313">
        <v>21</v>
      </c>
      <c r="E1313">
        <v>4</v>
      </c>
      <c r="F1313">
        <v>10977.21</v>
      </c>
      <c r="G1313" t="s">
        <v>12</v>
      </c>
      <c r="H1313" t="s">
        <v>16</v>
      </c>
      <c r="I1313" t="s">
        <v>13</v>
      </c>
      <c r="N1313" t="s">
        <v>1343</v>
      </c>
      <c r="O1313">
        <v>1966</v>
      </c>
      <c r="P1313" t="str">
        <f t="shared" si="60"/>
        <v>Jul</v>
      </c>
      <c r="Q1313">
        <v>9</v>
      </c>
      <c r="R1313">
        <v>0</v>
      </c>
      <c r="S1313" s="18">
        <v>10976.25</v>
      </c>
      <c r="T1313" t="s">
        <v>12</v>
      </c>
      <c r="U1313" t="s">
        <v>11</v>
      </c>
      <c r="V1313" t="s">
        <v>23</v>
      </c>
      <c r="W1313" s="16">
        <f t="shared" si="61"/>
        <v>24297</v>
      </c>
      <c r="X1313">
        <f t="shared" si="62"/>
        <v>56</v>
      </c>
    </row>
    <row r="1314" spans="1:24" x14ac:dyDescent="0.3">
      <c r="A1314" t="s">
        <v>1345</v>
      </c>
      <c r="B1314">
        <v>1965</v>
      </c>
      <c r="C1314" t="s">
        <v>30</v>
      </c>
      <c r="D1314">
        <v>18</v>
      </c>
      <c r="E1314">
        <v>0</v>
      </c>
      <c r="F1314">
        <v>10982.5</v>
      </c>
      <c r="G1314" t="s">
        <v>12</v>
      </c>
      <c r="H1314" t="s">
        <v>12</v>
      </c>
      <c r="I1314" t="s">
        <v>13</v>
      </c>
      <c r="N1314" t="s">
        <v>1344</v>
      </c>
      <c r="O1314">
        <v>1973</v>
      </c>
      <c r="P1314" t="str">
        <f t="shared" si="60"/>
        <v>Oct</v>
      </c>
      <c r="Q1314">
        <v>21</v>
      </c>
      <c r="R1314">
        <v>4</v>
      </c>
      <c r="S1314" s="18">
        <v>10977.21</v>
      </c>
      <c r="T1314" t="s">
        <v>12</v>
      </c>
      <c r="U1314" t="s">
        <v>16</v>
      </c>
      <c r="V1314" t="s">
        <v>13</v>
      </c>
      <c r="W1314" s="16">
        <f t="shared" si="61"/>
        <v>26958</v>
      </c>
      <c r="X1314">
        <f t="shared" si="62"/>
        <v>49</v>
      </c>
    </row>
    <row r="1315" spans="1:24" x14ac:dyDescent="0.3">
      <c r="A1315" t="s">
        <v>1346</v>
      </c>
      <c r="B1315">
        <v>2000</v>
      </c>
      <c r="C1315" t="s">
        <v>20</v>
      </c>
      <c r="D1315">
        <v>17</v>
      </c>
      <c r="E1315">
        <v>0</v>
      </c>
      <c r="F1315">
        <v>10991.58</v>
      </c>
      <c r="G1315" t="s">
        <v>12</v>
      </c>
      <c r="H1315" t="s">
        <v>12</v>
      </c>
      <c r="I1315" t="s">
        <v>23</v>
      </c>
      <c r="N1315" t="s">
        <v>1345</v>
      </c>
      <c r="O1315">
        <v>1965</v>
      </c>
      <c r="P1315" t="str">
        <f t="shared" si="60"/>
        <v>Dec</v>
      </c>
      <c r="Q1315">
        <v>18</v>
      </c>
      <c r="R1315">
        <v>0</v>
      </c>
      <c r="S1315" s="18">
        <v>10982.5</v>
      </c>
      <c r="T1315" t="s">
        <v>12</v>
      </c>
      <c r="U1315" t="s">
        <v>12</v>
      </c>
      <c r="V1315" t="s">
        <v>13</v>
      </c>
      <c r="W1315" s="16">
        <f t="shared" si="61"/>
        <v>24094</v>
      </c>
      <c r="X1315">
        <f t="shared" si="62"/>
        <v>57</v>
      </c>
    </row>
    <row r="1316" spans="1:24" x14ac:dyDescent="0.3">
      <c r="A1316" t="s">
        <v>1347</v>
      </c>
      <c r="B1316">
        <v>1968</v>
      </c>
      <c r="C1316" t="s">
        <v>37</v>
      </c>
      <c r="D1316">
        <v>24</v>
      </c>
      <c r="E1316">
        <v>2</v>
      </c>
      <c r="F1316">
        <v>11013.71</v>
      </c>
      <c r="G1316" t="s">
        <v>12</v>
      </c>
      <c r="H1316" t="s">
        <v>16</v>
      </c>
      <c r="I1316" t="s">
        <v>13</v>
      </c>
      <c r="N1316" t="s">
        <v>1346</v>
      </c>
      <c r="O1316">
        <v>2000</v>
      </c>
      <c r="P1316" t="str">
        <f t="shared" si="60"/>
        <v>Sep</v>
      </c>
      <c r="Q1316">
        <v>17</v>
      </c>
      <c r="R1316">
        <v>0</v>
      </c>
      <c r="S1316" s="18">
        <v>10991.58</v>
      </c>
      <c r="T1316" t="s">
        <v>12</v>
      </c>
      <c r="U1316" t="s">
        <v>12</v>
      </c>
      <c r="V1316" t="s">
        <v>23</v>
      </c>
      <c r="W1316" s="16">
        <f t="shared" si="61"/>
        <v>36786</v>
      </c>
      <c r="X1316">
        <f t="shared" si="62"/>
        <v>22</v>
      </c>
    </row>
    <row r="1317" spans="1:24" x14ac:dyDescent="0.3">
      <c r="A1317" t="s">
        <v>1348</v>
      </c>
      <c r="B1317">
        <v>1974</v>
      </c>
      <c r="C1317" t="s">
        <v>30</v>
      </c>
      <c r="D1317">
        <v>15</v>
      </c>
      <c r="E1317">
        <v>4</v>
      </c>
      <c r="F1317">
        <v>11015.17</v>
      </c>
      <c r="G1317" t="s">
        <v>12</v>
      </c>
      <c r="H1317" t="s">
        <v>16</v>
      </c>
      <c r="I1317" t="s">
        <v>23</v>
      </c>
      <c r="N1317" t="s">
        <v>1347</v>
      </c>
      <c r="O1317">
        <v>1968</v>
      </c>
      <c r="P1317" t="str">
        <f t="shared" si="60"/>
        <v>Oct</v>
      </c>
      <c r="Q1317">
        <v>24</v>
      </c>
      <c r="R1317">
        <v>2</v>
      </c>
      <c r="S1317" s="18">
        <v>11013.71</v>
      </c>
      <c r="T1317" t="s">
        <v>12</v>
      </c>
      <c r="U1317" t="s">
        <v>16</v>
      </c>
      <c r="V1317" t="s">
        <v>13</v>
      </c>
      <c r="W1317" s="16">
        <f t="shared" si="61"/>
        <v>25135</v>
      </c>
      <c r="X1317">
        <f t="shared" si="62"/>
        <v>54</v>
      </c>
    </row>
    <row r="1318" spans="1:24" x14ac:dyDescent="0.3">
      <c r="A1318" t="s">
        <v>1349</v>
      </c>
      <c r="B1318">
        <v>1991</v>
      </c>
      <c r="C1318" t="s">
        <v>18</v>
      </c>
      <c r="D1318">
        <v>26</v>
      </c>
      <c r="E1318">
        <v>3</v>
      </c>
      <c r="F1318">
        <v>11018.05</v>
      </c>
      <c r="G1318" t="s">
        <v>12</v>
      </c>
      <c r="H1318" t="s">
        <v>11</v>
      </c>
      <c r="I1318" t="s">
        <v>23</v>
      </c>
      <c r="N1318" t="s">
        <v>1348</v>
      </c>
      <c r="O1318">
        <v>1974</v>
      </c>
      <c r="P1318" t="str">
        <f t="shared" si="60"/>
        <v>Dec</v>
      </c>
      <c r="Q1318">
        <v>15</v>
      </c>
      <c r="R1318">
        <v>4</v>
      </c>
      <c r="S1318" s="18">
        <v>11015.17</v>
      </c>
      <c r="T1318" t="s">
        <v>12</v>
      </c>
      <c r="U1318" t="s">
        <v>16</v>
      </c>
      <c r="V1318" t="s">
        <v>23</v>
      </c>
      <c r="W1318" s="16">
        <f t="shared" si="61"/>
        <v>27378</v>
      </c>
      <c r="X1318">
        <f t="shared" si="62"/>
        <v>48</v>
      </c>
    </row>
    <row r="1319" spans="1:24" x14ac:dyDescent="0.3">
      <c r="A1319" t="s">
        <v>1350</v>
      </c>
      <c r="B1319">
        <v>1996</v>
      </c>
      <c r="C1319" t="s">
        <v>10</v>
      </c>
      <c r="D1319">
        <v>21</v>
      </c>
      <c r="E1319">
        <v>0</v>
      </c>
      <c r="F1319">
        <v>11028.56</v>
      </c>
      <c r="G1319" t="s">
        <v>12</v>
      </c>
      <c r="H1319" t="s">
        <v>12</v>
      </c>
      <c r="I1319" t="s">
        <v>23</v>
      </c>
      <c r="N1319" t="s">
        <v>1349</v>
      </c>
      <c r="O1319">
        <v>1991</v>
      </c>
      <c r="P1319" t="str">
        <f t="shared" si="60"/>
        <v>Jun</v>
      </c>
      <c r="Q1319">
        <v>26</v>
      </c>
      <c r="R1319">
        <v>3</v>
      </c>
      <c r="S1319" s="18">
        <v>11018.05</v>
      </c>
      <c r="T1319" t="s">
        <v>12</v>
      </c>
      <c r="U1319" t="s">
        <v>11</v>
      </c>
      <c r="V1319" t="s">
        <v>23</v>
      </c>
      <c r="W1319" s="16">
        <f t="shared" si="61"/>
        <v>33415</v>
      </c>
      <c r="X1319">
        <f t="shared" si="62"/>
        <v>31</v>
      </c>
    </row>
    <row r="1320" spans="1:24" x14ac:dyDescent="0.3">
      <c r="A1320" t="s">
        <v>1351</v>
      </c>
      <c r="B1320">
        <v>1974</v>
      </c>
      <c r="C1320" t="s">
        <v>30</v>
      </c>
      <c r="D1320">
        <v>10</v>
      </c>
      <c r="E1320">
        <v>4</v>
      </c>
      <c r="F1320">
        <v>11033.66</v>
      </c>
      <c r="G1320" t="s">
        <v>12</v>
      </c>
      <c r="H1320" t="s">
        <v>12</v>
      </c>
      <c r="I1320" t="s">
        <v>23</v>
      </c>
      <c r="N1320" t="s">
        <v>1350</v>
      </c>
      <c r="O1320">
        <v>1996</v>
      </c>
      <c r="P1320" t="str">
        <f t="shared" si="60"/>
        <v>Jul</v>
      </c>
      <c r="Q1320">
        <v>21</v>
      </c>
      <c r="R1320">
        <v>0</v>
      </c>
      <c r="S1320" s="18">
        <v>11028.56</v>
      </c>
      <c r="T1320" t="s">
        <v>12</v>
      </c>
      <c r="U1320" t="s">
        <v>12</v>
      </c>
      <c r="V1320" t="s">
        <v>23</v>
      </c>
      <c r="W1320" s="16">
        <f t="shared" si="61"/>
        <v>35267</v>
      </c>
      <c r="X1320">
        <f t="shared" si="62"/>
        <v>26</v>
      </c>
    </row>
    <row r="1321" spans="1:24" x14ac:dyDescent="0.3">
      <c r="A1321" t="s">
        <v>1352</v>
      </c>
      <c r="B1321">
        <v>1989</v>
      </c>
      <c r="C1321" t="s">
        <v>37</v>
      </c>
      <c r="D1321">
        <v>25</v>
      </c>
      <c r="E1321">
        <v>3</v>
      </c>
      <c r="F1321">
        <v>11037.51</v>
      </c>
      <c r="G1321" t="s">
        <v>12</v>
      </c>
      <c r="H1321" t="s">
        <v>16</v>
      </c>
      <c r="I1321" t="s">
        <v>23</v>
      </c>
      <c r="N1321" t="s">
        <v>1351</v>
      </c>
      <c r="O1321">
        <v>1974</v>
      </c>
      <c r="P1321" t="str">
        <f t="shared" si="60"/>
        <v>Dec</v>
      </c>
      <c r="Q1321">
        <v>10</v>
      </c>
      <c r="R1321">
        <v>4</v>
      </c>
      <c r="S1321" s="18">
        <v>11033.66</v>
      </c>
      <c r="T1321" t="s">
        <v>12</v>
      </c>
      <c r="U1321" t="s">
        <v>12</v>
      </c>
      <c r="V1321" t="s">
        <v>23</v>
      </c>
      <c r="W1321" s="16">
        <f t="shared" si="61"/>
        <v>27373</v>
      </c>
      <c r="X1321">
        <f t="shared" si="62"/>
        <v>48</v>
      </c>
    </row>
    <row r="1322" spans="1:24" x14ac:dyDescent="0.3">
      <c r="A1322" t="s">
        <v>1353</v>
      </c>
      <c r="B1322">
        <v>1974</v>
      </c>
      <c r="C1322" t="s">
        <v>35</v>
      </c>
      <c r="D1322">
        <v>30</v>
      </c>
      <c r="E1322">
        <v>0</v>
      </c>
      <c r="F1322">
        <v>11037.85</v>
      </c>
      <c r="G1322" t="s">
        <v>12</v>
      </c>
      <c r="H1322" t="s">
        <v>11</v>
      </c>
      <c r="I1322" t="s">
        <v>200</v>
      </c>
      <c r="N1322" t="s">
        <v>1352</v>
      </c>
      <c r="O1322">
        <v>1989</v>
      </c>
      <c r="P1322" t="str">
        <f t="shared" si="60"/>
        <v>Oct</v>
      </c>
      <c r="Q1322">
        <v>25</v>
      </c>
      <c r="R1322">
        <v>3</v>
      </c>
      <c r="S1322" s="18">
        <v>11037.51</v>
      </c>
      <c r="T1322" t="s">
        <v>12</v>
      </c>
      <c r="U1322" t="s">
        <v>16</v>
      </c>
      <c r="V1322" t="s">
        <v>23</v>
      </c>
      <c r="W1322" s="16">
        <f t="shared" si="61"/>
        <v>32806</v>
      </c>
      <c r="X1322">
        <f t="shared" si="62"/>
        <v>33</v>
      </c>
    </row>
    <row r="1323" spans="1:24" x14ac:dyDescent="0.3">
      <c r="A1323" t="s">
        <v>1354</v>
      </c>
      <c r="B1323">
        <v>2001</v>
      </c>
      <c r="C1323" t="s">
        <v>30</v>
      </c>
      <c r="D1323">
        <v>17</v>
      </c>
      <c r="E1323">
        <v>0</v>
      </c>
      <c r="F1323">
        <v>11046.02</v>
      </c>
      <c r="G1323" t="s">
        <v>12</v>
      </c>
      <c r="H1323" t="s">
        <v>16</v>
      </c>
      <c r="I1323" t="s">
        <v>535</v>
      </c>
      <c r="N1323" t="s">
        <v>1353</v>
      </c>
      <c r="O1323">
        <v>1974</v>
      </c>
      <c r="P1323" t="str">
        <f t="shared" si="60"/>
        <v>Aug</v>
      </c>
      <c r="Q1323">
        <v>30</v>
      </c>
      <c r="R1323">
        <v>0</v>
      </c>
      <c r="S1323" s="18">
        <v>11037.85</v>
      </c>
      <c r="T1323" t="s">
        <v>12</v>
      </c>
      <c r="U1323" t="s">
        <v>11</v>
      </c>
      <c r="V1323" t="s">
        <v>200</v>
      </c>
      <c r="W1323" s="16">
        <f t="shared" si="61"/>
        <v>27271</v>
      </c>
      <c r="X1323">
        <f t="shared" si="62"/>
        <v>48</v>
      </c>
    </row>
    <row r="1324" spans="1:24" x14ac:dyDescent="0.3">
      <c r="A1324" t="s">
        <v>1355</v>
      </c>
      <c r="B1324">
        <v>2000</v>
      </c>
      <c r="C1324" t="s">
        <v>20</v>
      </c>
      <c r="D1324">
        <v>18</v>
      </c>
      <c r="E1324">
        <v>0</v>
      </c>
      <c r="F1324">
        <v>11068.7</v>
      </c>
      <c r="G1324" t="s">
        <v>12</v>
      </c>
      <c r="H1324" t="s">
        <v>16</v>
      </c>
      <c r="I1324" t="s">
        <v>42</v>
      </c>
      <c r="N1324" t="s">
        <v>1354</v>
      </c>
      <c r="O1324">
        <v>2001</v>
      </c>
      <c r="P1324" t="str">
        <f t="shared" si="60"/>
        <v>Dec</v>
      </c>
      <c r="Q1324">
        <v>17</v>
      </c>
      <c r="R1324">
        <v>0</v>
      </c>
      <c r="S1324" s="18">
        <v>11046.02</v>
      </c>
      <c r="T1324" t="s">
        <v>12</v>
      </c>
      <c r="U1324" t="s">
        <v>16</v>
      </c>
      <c r="V1324" t="s">
        <v>535</v>
      </c>
      <c r="W1324" s="16">
        <f t="shared" si="61"/>
        <v>37242</v>
      </c>
      <c r="X1324">
        <f t="shared" si="62"/>
        <v>21</v>
      </c>
    </row>
    <row r="1325" spans="1:24" x14ac:dyDescent="0.3">
      <c r="A1325" t="s">
        <v>1356</v>
      </c>
      <c r="B1325">
        <v>1971</v>
      </c>
      <c r="C1325" t="s">
        <v>15</v>
      </c>
      <c r="D1325">
        <v>9</v>
      </c>
      <c r="E1325">
        <v>0</v>
      </c>
      <c r="F1325">
        <v>11068.77</v>
      </c>
      <c r="G1325" t="s">
        <v>12</v>
      </c>
      <c r="H1325" t="s">
        <v>11</v>
      </c>
      <c r="I1325" t="s">
        <v>23</v>
      </c>
      <c r="N1325" t="s">
        <v>1355</v>
      </c>
      <c r="O1325">
        <v>2000</v>
      </c>
      <c r="P1325" t="str">
        <f t="shared" si="60"/>
        <v>Sep</v>
      </c>
      <c r="Q1325">
        <v>18</v>
      </c>
      <c r="R1325">
        <v>0</v>
      </c>
      <c r="S1325" s="18">
        <v>11068.7</v>
      </c>
      <c r="T1325" t="s">
        <v>12</v>
      </c>
      <c r="U1325" t="s">
        <v>16</v>
      </c>
      <c r="V1325" t="s">
        <v>42</v>
      </c>
      <c r="W1325" s="16">
        <f t="shared" si="61"/>
        <v>36787</v>
      </c>
      <c r="X1325">
        <f t="shared" si="62"/>
        <v>22</v>
      </c>
    </row>
    <row r="1326" spans="1:24" x14ac:dyDescent="0.3">
      <c r="A1326" t="s">
        <v>1357</v>
      </c>
      <c r="B1326">
        <v>1966</v>
      </c>
      <c r="C1326" t="s">
        <v>15</v>
      </c>
      <c r="D1326">
        <v>7</v>
      </c>
      <c r="E1326">
        <v>0</v>
      </c>
      <c r="F1326">
        <v>11070.54</v>
      </c>
      <c r="G1326" t="s">
        <v>12</v>
      </c>
      <c r="H1326" t="s">
        <v>12</v>
      </c>
      <c r="I1326" t="s">
        <v>42</v>
      </c>
      <c r="N1326" t="s">
        <v>1356</v>
      </c>
      <c r="O1326">
        <v>1971</v>
      </c>
      <c r="P1326" t="str">
        <f t="shared" si="60"/>
        <v>Nov</v>
      </c>
      <c r="Q1326">
        <v>9</v>
      </c>
      <c r="R1326">
        <v>0</v>
      </c>
      <c r="S1326" s="18">
        <v>11068.77</v>
      </c>
      <c r="T1326" t="s">
        <v>12</v>
      </c>
      <c r="U1326" t="s">
        <v>11</v>
      </c>
      <c r="V1326" t="s">
        <v>23</v>
      </c>
      <c r="W1326" s="16">
        <f t="shared" si="61"/>
        <v>26246</v>
      </c>
      <c r="X1326">
        <f t="shared" si="62"/>
        <v>51</v>
      </c>
    </row>
    <row r="1327" spans="1:24" x14ac:dyDescent="0.3">
      <c r="A1327" t="s">
        <v>1358</v>
      </c>
      <c r="B1327">
        <v>1966</v>
      </c>
      <c r="C1327" t="s">
        <v>15</v>
      </c>
      <c r="D1327">
        <v>20</v>
      </c>
      <c r="E1327">
        <v>0</v>
      </c>
      <c r="F1327">
        <v>11073.18</v>
      </c>
      <c r="G1327" t="s">
        <v>12</v>
      </c>
      <c r="H1327" t="s">
        <v>12</v>
      </c>
      <c r="I1327" t="s">
        <v>42</v>
      </c>
      <c r="N1327" t="s">
        <v>1357</v>
      </c>
      <c r="O1327">
        <v>1966</v>
      </c>
      <c r="P1327" t="str">
        <f t="shared" si="60"/>
        <v>Nov</v>
      </c>
      <c r="Q1327">
        <v>7</v>
      </c>
      <c r="R1327">
        <v>0</v>
      </c>
      <c r="S1327" s="18">
        <v>11070.54</v>
      </c>
      <c r="T1327" t="s">
        <v>12</v>
      </c>
      <c r="U1327" t="s">
        <v>12</v>
      </c>
      <c r="V1327" t="s">
        <v>42</v>
      </c>
      <c r="W1327" s="16">
        <f t="shared" si="61"/>
        <v>24418</v>
      </c>
      <c r="X1327">
        <f t="shared" si="62"/>
        <v>56</v>
      </c>
    </row>
    <row r="1328" spans="1:24" x14ac:dyDescent="0.3">
      <c r="A1328" t="s">
        <v>1359</v>
      </c>
      <c r="B1328">
        <v>1967</v>
      </c>
      <c r="C1328" t="s">
        <v>20</v>
      </c>
      <c r="D1328">
        <v>4</v>
      </c>
      <c r="E1328">
        <v>0</v>
      </c>
      <c r="F1328">
        <v>11082.58</v>
      </c>
      <c r="G1328" t="s">
        <v>12</v>
      </c>
      <c r="H1328" t="s">
        <v>11</v>
      </c>
      <c r="I1328" t="s">
        <v>23</v>
      </c>
      <c r="N1328" t="s">
        <v>1358</v>
      </c>
      <c r="O1328">
        <v>1966</v>
      </c>
      <c r="P1328" t="str">
        <f t="shared" si="60"/>
        <v>Nov</v>
      </c>
      <c r="Q1328">
        <v>20</v>
      </c>
      <c r="R1328">
        <v>0</v>
      </c>
      <c r="S1328" s="18">
        <v>11073.18</v>
      </c>
      <c r="T1328" t="s">
        <v>12</v>
      </c>
      <c r="U1328" t="s">
        <v>12</v>
      </c>
      <c r="V1328" t="s">
        <v>42</v>
      </c>
      <c r="W1328" s="16">
        <f t="shared" si="61"/>
        <v>24431</v>
      </c>
      <c r="X1328">
        <f t="shared" si="62"/>
        <v>56</v>
      </c>
    </row>
    <row r="1329" spans="1:24" x14ac:dyDescent="0.3">
      <c r="A1329" t="s">
        <v>1360</v>
      </c>
      <c r="B1329">
        <v>1972</v>
      </c>
      <c r="C1329" t="s">
        <v>37</v>
      </c>
      <c r="D1329">
        <v>7</v>
      </c>
      <c r="E1329">
        <v>3</v>
      </c>
      <c r="F1329">
        <v>11085.59</v>
      </c>
      <c r="G1329" t="s">
        <v>12</v>
      </c>
      <c r="H1329" t="s">
        <v>11</v>
      </c>
      <c r="I1329" t="s">
        <v>23</v>
      </c>
      <c r="N1329" t="s">
        <v>1359</v>
      </c>
      <c r="O1329">
        <v>1967</v>
      </c>
      <c r="P1329" t="str">
        <f t="shared" si="60"/>
        <v>Sep</v>
      </c>
      <c r="Q1329">
        <v>4</v>
      </c>
      <c r="R1329">
        <v>0</v>
      </c>
      <c r="S1329" s="18">
        <v>11082.58</v>
      </c>
      <c r="T1329" t="s">
        <v>12</v>
      </c>
      <c r="U1329" t="s">
        <v>11</v>
      </c>
      <c r="V1329" t="s">
        <v>23</v>
      </c>
      <c r="W1329" s="16">
        <f t="shared" si="61"/>
        <v>24719</v>
      </c>
      <c r="X1329">
        <f t="shared" si="62"/>
        <v>55</v>
      </c>
    </row>
    <row r="1330" spans="1:24" x14ac:dyDescent="0.3">
      <c r="A1330" t="s">
        <v>1361</v>
      </c>
      <c r="B1330">
        <v>1966</v>
      </c>
      <c r="C1330" t="s">
        <v>20</v>
      </c>
      <c r="D1330">
        <v>9</v>
      </c>
      <c r="E1330">
        <v>0</v>
      </c>
      <c r="F1330">
        <v>11090.72</v>
      </c>
      <c r="G1330" t="s">
        <v>12</v>
      </c>
      <c r="H1330" t="s">
        <v>16</v>
      </c>
      <c r="I1330" t="s">
        <v>13</v>
      </c>
      <c r="N1330" t="s">
        <v>1360</v>
      </c>
      <c r="O1330">
        <v>1972</v>
      </c>
      <c r="P1330" t="str">
        <f t="shared" si="60"/>
        <v>Oct</v>
      </c>
      <c r="Q1330">
        <v>7</v>
      </c>
      <c r="R1330">
        <v>3</v>
      </c>
      <c r="S1330" s="18">
        <v>11085.59</v>
      </c>
      <c r="T1330" t="s">
        <v>12</v>
      </c>
      <c r="U1330" t="s">
        <v>11</v>
      </c>
      <c r="V1330" t="s">
        <v>23</v>
      </c>
      <c r="W1330" s="16">
        <f t="shared" si="61"/>
        <v>26579</v>
      </c>
      <c r="X1330">
        <f t="shared" si="62"/>
        <v>50</v>
      </c>
    </row>
    <row r="1331" spans="1:24" x14ac:dyDescent="0.3">
      <c r="A1331" t="s">
        <v>1362</v>
      </c>
      <c r="B1331">
        <v>1966</v>
      </c>
      <c r="C1331" t="s">
        <v>10</v>
      </c>
      <c r="D1331">
        <v>5</v>
      </c>
      <c r="E1331">
        <v>0</v>
      </c>
      <c r="F1331">
        <v>11093.62</v>
      </c>
      <c r="G1331" t="s">
        <v>12</v>
      </c>
      <c r="H1331" t="s">
        <v>16</v>
      </c>
      <c r="I1331" t="s">
        <v>13</v>
      </c>
      <c r="N1331" t="s">
        <v>1361</v>
      </c>
      <c r="O1331">
        <v>1966</v>
      </c>
      <c r="P1331" t="str">
        <f t="shared" si="60"/>
        <v>Sep</v>
      </c>
      <c r="Q1331">
        <v>9</v>
      </c>
      <c r="R1331">
        <v>0</v>
      </c>
      <c r="S1331" s="18">
        <v>11090.72</v>
      </c>
      <c r="T1331" t="s">
        <v>12</v>
      </c>
      <c r="U1331" t="s">
        <v>16</v>
      </c>
      <c r="V1331" t="s">
        <v>13</v>
      </c>
      <c r="W1331" s="16">
        <f t="shared" si="61"/>
        <v>24359</v>
      </c>
      <c r="X1331">
        <f t="shared" si="62"/>
        <v>56</v>
      </c>
    </row>
    <row r="1332" spans="1:24" x14ac:dyDescent="0.3">
      <c r="A1332" t="s">
        <v>1363</v>
      </c>
      <c r="B1332">
        <v>1980</v>
      </c>
      <c r="C1332" t="s">
        <v>35</v>
      </c>
      <c r="D1332">
        <v>20</v>
      </c>
      <c r="E1332">
        <v>2</v>
      </c>
      <c r="F1332">
        <v>11103.33</v>
      </c>
      <c r="G1332" t="s">
        <v>12</v>
      </c>
      <c r="H1332" t="s">
        <v>16</v>
      </c>
      <c r="I1332" t="s">
        <v>300</v>
      </c>
      <c r="N1332" t="s">
        <v>1362</v>
      </c>
      <c r="O1332">
        <v>1966</v>
      </c>
      <c r="P1332" t="str">
        <f t="shared" si="60"/>
        <v>Jul</v>
      </c>
      <c r="Q1332">
        <v>5</v>
      </c>
      <c r="R1332">
        <v>0</v>
      </c>
      <c r="S1332" s="18">
        <v>11093.62</v>
      </c>
      <c r="T1332" t="s">
        <v>12</v>
      </c>
      <c r="U1332" t="s">
        <v>16</v>
      </c>
      <c r="V1332" t="s">
        <v>13</v>
      </c>
      <c r="W1332" s="16">
        <f t="shared" si="61"/>
        <v>24293</v>
      </c>
      <c r="X1332">
        <f t="shared" si="62"/>
        <v>56</v>
      </c>
    </row>
    <row r="1333" spans="1:24" x14ac:dyDescent="0.3">
      <c r="A1333" t="s">
        <v>1364</v>
      </c>
      <c r="B1333">
        <v>1969</v>
      </c>
      <c r="C1333" t="s">
        <v>15</v>
      </c>
      <c r="D1333">
        <v>30</v>
      </c>
      <c r="E1333">
        <v>2</v>
      </c>
      <c r="F1333">
        <v>11150.78</v>
      </c>
      <c r="G1333" t="s">
        <v>12</v>
      </c>
      <c r="H1333" t="s">
        <v>11</v>
      </c>
      <c r="I1333" t="s">
        <v>42</v>
      </c>
      <c r="N1333" t="s">
        <v>1363</v>
      </c>
      <c r="O1333">
        <v>1980</v>
      </c>
      <c r="P1333" t="str">
        <f t="shared" si="60"/>
        <v>Aug</v>
      </c>
      <c r="Q1333">
        <v>20</v>
      </c>
      <c r="R1333">
        <v>2</v>
      </c>
      <c r="S1333" s="18">
        <v>11103.33</v>
      </c>
      <c r="T1333" t="s">
        <v>12</v>
      </c>
      <c r="U1333" t="s">
        <v>16</v>
      </c>
      <c r="V1333" t="s">
        <v>300</v>
      </c>
      <c r="W1333" s="16">
        <f t="shared" si="61"/>
        <v>29453</v>
      </c>
      <c r="X1333">
        <f t="shared" si="62"/>
        <v>42</v>
      </c>
    </row>
    <row r="1334" spans="1:24" x14ac:dyDescent="0.3">
      <c r="A1334" t="s">
        <v>1365</v>
      </c>
      <c r="B1334">
        <v>1969</v>
      </c>
      <c r="C1334" t="s">
        <v>18</v>
      </c>
      <c r="D1334">
        <v>25</v>
      </c>
      <c r="E1334">
        <v>2</v>
      </c>
      <c r="F1334">
        <v>11163.57</v>
      </c>
      <c r="G1334" t="s">
        <v>12</v>
      </c>
      <c r="H1334" t="s">
        <v>11</v>
      </c>
      <c r="I1334" t="s">
        <v>42</v>
      </c>
      <c r="N1334" t="s">
        <v>1364</v>
      </c>
      <c r="O1334">
        <v>1969</v>
      </c>
      <c r="P1334" t="str">
        <f t="shared" si="60"/>
        <v>Nov</v>
      </c>
      <c r="Q1334">
        <v>30</v>
      </c>
      <c r="R1334">
        <v>2</v>
      </c>
      <c r="S1334" s="18">
        <v>11150.78</v>
      </c>
      <c r="T1334" t="s">
        <v>12</v>
      </c>
      <c r="U1334" t="s">
        <v>11</v>
      </c>
      <c r="V1334" t="s">
        <v>42</v>
      </c>
      <c r="W1334" s="16">
        <f t="shared" si="61"/>
        <v>25537</v>
      </c>
      <c r="X1334">
        <f t="shared" si="62"/>
        <v>53</v>
      </c>
    </row>
    <row r="1335" spans="1:24" x14ac:dyDescent="0.3">
      <c r="A1335" t="s">
        <v>1366</v>
      </c>
      <c r="B1335">
        <v>1966</v>
      </c>
      <c r="C1335" t="s">
        <v>35</v>
      </c>
      <c r="D1335">
        <v>6</v>
      </c>
      <c r="E1335">
        <v>0</v>
      </c>
      <c r="F1335">
        <v>11165.42</v>
      </c>
      <c r="G1335" t="s">
        <v>12</v>
      </c>
      <c r="H1335" t="s">
        <v>16</v>
      </c>
      <c r="I1335" t="s">
        <v>168</v>
      </c>
      <c r="N1335" t="s">
        <v>1365</v>
      </c>
      <c r="O1335">
        <v>1969</v>
      </c>
      <c r="P1335" t="str">
        <f t="shared" si="60"/>
        <v>Jun</v>
      </c>
      <c r="Q1335">
        <v>25</v>
      </c>
      <c r="R1335">
        <v>2</v>
      </c>
      <c r="S1335" s="18">
        <v>11163.57</v>
      </c>
      <c r="T1335" t="s">
        <v>12</v>
      </c>
      <c r="U1335" t="s">
        <v>11</v>
      </c>
      <c r="V1335" t="s">
        <v>42</v>
      </c>
      <c r="W1335" s="16">
        <f t="shared" si="61"/>
        <v>25379</v>
      </c>
      <c r="X1335">
        <f t="shared" si="62"/>
        <v>53</v>
      </c>
    </row>
    <row r="1336" spans="1:24" x14ac:dyDescent="0.3">
      <c r="A1336" t="s">
        <v>1367</v>
      </c>
      <c r="B1336">
        <v>1972</v>
      </c>
      <c r="C1336" t="s">
        <v>20</v>
      </c>
      <c r="D1336">
        <v>3</v>
      </c>
      <c r="E1336">
        <v>0</v>
      </c>
      <c r="F1336">
        <v>11186.2</v>
      </c>
      <c r="G1336" t="s">
        <v>12</v>
      </c>
      <c r="H1336" t="s">
        <v>11</v>
      </c>
      <c r="I1336" t="s">
        <v>300</v>
      </c>
      <c r="N1336" t="s">
        <v>1366</v>
      </c>
      <c r="O1336">
        <v>1966</v>
      </c>
      <c r="P1336" t="str">
        <f t="shared" si="60"/>
        <v>Aug</v>
      </c>
      <c r="Q1336">
        <v>6</v>
      </c>
      <c r="R1336">
        <v>0</v>
      </c>
      <c r="S1336" s="18">
        <v>11165.42</v>
      </c>
      <c r="T1336" t="s">
        <v>12</v>
      </c>
      <c r="U1336" t="s">
        <v>16</v>
      </c>
      <c r="V1336" t="s">
        <v>168</v>
      </c>
      <c r="W1336" s="16">
        <f t="shared" si="61"/>
        <v>24325</v>
      </c>
      <c r="X1336">
        <f t="shared" si="62"/>
        <v>56</v>
      </c>
    </row>
    <row r="1337" spans="1:24" x14ac:dyDescent="0.3">
      <c r="A1337" t="s">
        <v>1368</v>
      </c>
      <c r="B1337">
        <v>1970</v>
      </c>
      <c r="C1337" t="s">
        <v>18</v>
      </c>
      <c r="D1337">
        <v>14</v>
      </c>
      <c r="E1337">
        <v>2</v>
      </c>
      <c r="F1337">
        <v>11187.66</v>
      </c>
      <c r="G1337" t="s">
        <v>12</v>
      </c>
      <c r="H1337" t="s">
        <v>11</v>
      </c>
      <c r="I1337" t="s">
        <v>23</v>
      </c>
      <c r="N1337" t="s">
        <v>1367</v>
      </c>
      <c r="O1337">
        <v>1972</v>
      </c>
      <c r="P1337" t="str">
        <f t="shared" si="60"/>
        <v>Sep</v>
      </c>
      <c r="Q1337">
        <v>3</v>
      </c>
      <c r="R1337">
        <v>0</v>
      </c>
      <c r="S1337" s="18">
        <v>11186.2</v>
      </c>
      <c r="T1337" t="s">
        <v>12</v>
      </c>
      <c r="U1337" t="s">
        <v>11</v>
      </c>
      <c r="V1337" t="s">
        <v>300</v>
      </c>
      <c r="W1337" s="16">
        <f t="shared" si="61"/>
        <v>26545</v>
      </c>
      <c r="X1337">
        <f t="shared" si="62"/>
        <v>50</v>
      </c>
    </row>
    <row r="1338" spans="1:24" x14ac:dyDescent="0.3">
      <c r="A1338" t="s">
        <v>1369</v>
      </c>
      <c r="B1338">
        <v>1976</v>
      </c>
      <c r="C1338" t="s">
        <v>18</v>
      </c>
      <c r="D1338">
        <v>28</v>
      </c>
      <c r="E1338">
        <v>2</v>
      </c>
      <c r="F1338">
        <v>11217.35</v>
      </c>
      <c r="G1338" t="s">
        <v>12</v>
      </c>
      <c r="H1338" t="s">
        <v>11</v>
      </c>
      <c r="I1338" t="s">
        <v>200</v>
      </c>
      <c r="N1338" t="s">
        <v>1368</v>
      </c>
      <c r="O1338">
        <v>1970</v>
      </c>
      <c r="P1338" t="str">
        <f t="shared" si="60"/>
        <v>Jun</v>
      </c>
      <c r="Q1338">
        <v>14</v>
      </c>
      <c r="R1338">
        <v>2</v>
      </c>
      <c r="S1338" s="18">
        <v>11187.66</v>
      </c>
      <c r="T1338" t="s">
        <v>12</v>
      </c>
      <c r="U1338" t="s">
        <v>11</v>
      </c>
      <c r="V1338" t="s">
        <v>23</v>
      </c>
      <c r="W1338" s="16">
        <f t="shared" si="61"/>
        <v>25733</v>
      </c>
      <c r="X1338">
        <f t="shared" si="62"/>
        <v>52</v>
      </c>
    </row>
    <row r="1339" spans="1:24" x14ac:dyDescent="0.3">
      <c r="A1339" t="s">
        <v>1370</v>
      </c>
      <c r="B1339">
        <v>1969</v>
      </c>
      <c r="C1339" t="s">
        <v>30</v>
      </c>
      <c r="D1339">
        <v>30</v>
      </c>
      <c r="E1339">
        <v>2</v>
      </c>
      <c r="F1339">
        <v>11244.38</v>
      </c>
      <c r="G1339" t="s">
        <v>12</v>
      </c>
      <c r="H1339" t="s">
        <v>16</v>
      </c>
      <c r="I1339" t="s">
        <v>168</v>
      </c>
      <c r="N1339" t="s">
        <v>1369</v>
      </c>
      <c r="O1339">
        <v>1976</v>
      </c>
      <c r="P1339" t="str">
        <f t="shared" si="60"/>
        <v>Jun</v>
      </c>
      <c r="Q1339">
        <v>28</v>
      </c>
      <c r="R1339">
        <v>2</v>
      </c>
      <c r="S1339" s="18">
        <v>11217.35</v>
      </c>
      <c r="T1339" t="s">
        <v>12</v>
      </c>
      <c r="U1339" t="s">
        <v>11</v>
      </c>
      <c r="V1339" t="s">
        <v>200</v>
      </c>
      <c r="W1339" s="16">
        <f t="shared" si="61"/>
        <v>27939</v>
      </c>
      <c r="X1339">
        <f t="shared" si="62"/>
        <v>46</v>
      </c>
    </row>
    <row r="1340" spans="1:24" x14ac:dyDescent="0.3">
      <c r="A1340" t="s">
        <v>1371</v>
      </c>
      <c r="B1340">
        <v>1989</v>
      </c>
      <c r="C1340" t="s">
        <v>30</v>
      </c>
      <c r="D1340">
        <v>17</v>
      </c>
      <c r="E1340">
        <v>3</v>
      </c>
      <c r="F1340">
        <v>11250.43</v>
      </c>
      <c r="G1340" t="s">
        <v>12</v>
      </c>
      <c r="H1340" t="s">
        <v>11</v>
      </c>
      <c r="I1340" t="s">
        <v>535</v>
      </c>
      <c r="N1340" t="s">
        <v>1370</v>
      </c>
      <c r="O1340">
        <v>1969</v>
      </c>
      <c r="P1340" t="str">
        <f t="shared" si="60"/>
        <v>Dec</v>
      </c>
      <c r="Q1340">
        <v>30</v>
      </c>
      <c r="R1340">
        <v>2</v>
      </c>
      <c r="S1340" s="18">
        <v>11244.38</v>
      </c>
      <c r="T1340" t="s">
        <v>12</v>
      </c>
      <c r="U1340" t="s">
        <v>16</v>
      </c>
      <c r="V1340" t="s">
        <v>168</v>
      </c>
      <c r="W1340" s="16">
        <f t="shared" si="61"/>
        <v>25567</v>
      </c>
      <c r="X1340">
        <f t="shared" si="62"/>
        <v>53</v>
      </c>
    </row>
    <row r="1341" spans="1:24" x14ac:dyDescent="0.3">
      <c r="A1341" t="s">
        <v>1372</v>
      </c>
      <c r="B1341">
        <v>1969</v>
      </c>
      <c r="C1341" t="s">
        <v>35</v>
      </c>
      <c r="D1341">
        <v>20</v>
      </c>
      <c r="E1341">
        <v>3</v>
      </c>
      <c r="F1341">
        <v>11253.42</v>
      </c>
      <c r="G1341" t="s">
        <v>12</v>
      </c>
      <c r="H1341" t="s">
        <v>16</v>
      </c>
      <c r="I1341" t="s">
        <v>42</v>
      </c>
      <c r="N1341" t="s">
        <v>1371</v>
      </c>
      <c r="O1341">
        <v>1989</v>
      </c>
      <c r="P1341" t="str">
        <f t="shared" si="60"/>
        <v>Dec</v>
      </c>
      <c r="Q1341">
        <v>17</v>
      </c>
      <c r="R1341">
        <v>3</v>
      </c>
      <c r="S1341" s="18">
        <v>11250.43</v>
      </c>
      <c r="T1341" t="s">
        <v>12</v>
      </c>
      <c r="U1341" t="s">
        <v>11</v>
      </c>
      <c r="V1341" t="s">
        <v>535</v>
      </c>
      <c r="W1341" s="16">
        <f t="shared" si="61"/>
        <v>32859</v>
      </c>
      <c r="X1341">
        <f t="shared" si="62"/>
        <v>33</v>
      </c>
    </row>
    <row r="1342" spans="1:24" x14ac:dyDescent="0.3">
      <c r="A1342" t="s">
        <v>1373</v>
      </c>
      <c r="B1342">
        <v>1981</v>
      </c>
      <c r="C1342" t="s">
        <v>37</v>
      </c>
      <c r="D1342">
        <v>2</v>
      </c>
      <c r="E1342">
        <v>1</v>
      </c>
      <c r="F1342">
        <v>11255.29</v>
      </c>
      <c r="G1342" t="s">
        <v>12</v>
      </c>
      <c r="H1342" t="s">
        <v>16</v>
      </c>
      <c r="I1342" t="s">
        <v>535</v>
      </c>
      <c r="N1342" t="s">
        <v>1372</v>
      </c>
      <c r="O1342">
        <v>1969</v>
      </c>
      <c r="P1342" t="str">
        <f t="shared" si="60"/>
        <v>Aug</v>
      </c>
      <c r="Q1342">
        <v>20</v>
      </c>
      <c r="R1342">
        <v>3</v>
      </c>
      <c r="S1342" s="18">
        <v>11253.42</v>
      </c>
      <c r="T1342" t="s">
        <v>12</v>
      </c>
      <c r="U1342" t="s">
        <v>16</v>
      </c>
      <c r="V1342" t="s">
        <v>42</v>
      </c>
      <c r="W1342" s="16">
        <f t="shared" si="61"/>
        <v>25435</v>
      </c>
      <c r="X1342">
        <f t="shared" si="62"/>
        <v>53</v>
      </c>
    </row>
    <row r="1343" spans="1:24" x14ac:dyDescent="0.3">
      <c r="A1343" t="s">
        <v>1374</v>
      </c>
      <c r="B1343">
        <v>1969</v>
      </c>
      <c r="C1343" t="s">
        <v>37</v>
      </c>
      <c r="D1343">
        <v>11</v>
      </c>
      <c r="E1343">
        <v>3</v>
      </c>
      <c r="F1343">
        <v>11264.54</v>
      </c>
      <c r="G1343" t="s">
        <v>12</v>
      </c>
      <c r="H1343" t="s">
        <v>11</v>
      </c>
      <c r="I1343" t="s">
        <v>42</v>
      </c>
      <c r="N1343" t="s">
        <v>1373</v>
      </c>
      <c r="O1343">
        <v>1981</v>
      </c>
      <c r="P1343" t="str">
        <f t="shared" si="60"/>
        <v>Oct</v>
      </c>
      <c r="Q1343">
        <v>2</v>
      </c>
      <c r="R1343">
        <v>1</v>
      </c>
      <c r="S1343" s="18">
        <v>11255.29</v>
      </c>
      <c r="T1343" t="s">
        <v>12</v>
      </c>
      <c r="U1343" t="s">
        <v>16</v>
      </c>
      <c r="V1343" t="s">
        <v>535</v>
      </c>
      <c r="W1343" s="16">
        <f t="shared" si="61"/>
        <v>29861</v>
      </c>
      <c r="X1343">
        <f t="shared" si="62"/>
        <v>41</v>
      </c>
    </row>
    <row r="1344" spans="1:24" x14ac:dyDescent="0.3">
      <c r="A1344" t="s">
        <v>1375</v>
      </c>
      <c r="B1344">
        <v>1971</v>
      </c>
      <c r="C1344" t="s">
        <v>30</v>
      </c>
      <c r="D1344">
        <v>26</v>
      </c>
      <c r="E1344">
        <v>0</v>
      </c>
      <c r="F1344">
        <v>11265.71</v>
      </c>
      <c r="G1344" t="s">
        <v>12</v>
      </c>
      <c r="H1344" t="s">
        <v>16</v>
      </c>
      <c r="I1344" t="s">
        <v>200</v>
      </c>
      <c r="N1344" t="s">
        <v>1374</v>
      </c>
      <c r="O1344">
        <v>1969</v>
      </c>
      <c r="P1344" t="str">
        <f t="shared" si="60"/>
        <v>Oct</v>
      </c>
      <c r="Q1344">
        <v>11</v>
      </c>
      <c r="R1344">
        <v>3</v>
      </c>
      <c r="S1344" s="18">
        <v>11264.54</v>
      </c>
      <c r="T1344" t="s">
        <v>12</v>
      </c>
      <c r="U1344" t="s">
        <v>11</v>
      </c>
      <c r="V1344" t="s">
        <v>42</v>
      </c>
      <c r="W1344" s="16">
        <f t="shared" si="61"/>
        <v>25487</v>
      </c>
      <c r="X1344">
        <f t="shared" si="62"/>
        <v>53</v>
      </c>
    </row>
    <row r="1345" spans="1:24" x14ac:dyDescent="0.3">
      <c r="A1345" t="s">
        <v>1376</v>
      </c>
      <c r="B1345">
        <v>2004</v>
      </c>
      <c r="C1345" t="s">
        <v>37</v>
      </c>
      <c r="D1345">
        <v>4</v>
      </c>
      <c r="E1345">
        <v>1</v>
      </c>
      <c r="F1345">
        <v>11272.33</v>
      </c>
      <c r="G1345" t="s">
        <v>12</v>
      </c>
      <c r="H1345" t="s">
        <v>11</v>
      </c>
      <c r="I1345" t="s">
        <v>166</v>
      </c>
      <c r="N1345" t="s">
        <v>1375</v>
      </c>
      <c r="O1345">
        <v>1971</v>
      </c>
      <c r="P1345" t="str">
        <f t="shared" si="60"/>
        <v>Dec</v>
      </c>
      <c r="Q1345">
        <v>26</v>
      </c>
      <c r="R1345">
        <v>0</v>
      </c>
      <c r="S1345" s="18">
        <v>11265.71</v>
      </c>
      <c r="T1345" t="s">
        <v>12</v>
      </c>
      <c r="U1345" t="s">
        <v>16</v>
      </c>
      <c r="V1345" t="s">
        <v>200</v>
      </c>
      <c r="W1345" s="16">
        <f t="shared" si="61"/>
        <v>26293</v>
      </c>
      <c r="X1345">
        <f t="shared" si="62"/>
        <v>51</v>
      </c>
    </row>
    <row r="1346" spans="1:24" x14ac:dyDescent="0.3">
      <c r="A1346" t="s">
        <v>1377</v>
      </c>
      <c r="B1346">
        <v>1967</v>
      </c>
      <c r="C1346" t="s">
        <v>18</v>
      </c>
      <c r="D1346">
        <v>14</v>
      </c>
      <c r="E1346">
        <v>0</v>
      </c>
      <c r="F1346">
        <v>11286.54</v>
      </c>
      <c r="G1346" t="s">
        <v>12</v>
      </c>
      <c r="H1346" t="s">
        <v>12</v>
      </c>
      <c r="I1346" t="s">
        <v>247</v>
      </c>
      <c r="N1346" t="s">
        <v>1376</v>
      </c>
      <c r="O1346">
        <v>2004</v>
      </c>
      <c r="P1346" t="str">
        <f t="shared" si="60"/>
        <v>Oct</v>
      </c>
      <c r="Q1346">
        <v>4</v>
      </c>
      <c r="R1346">
        <v>1</v>
      </c>
      <c r="S1346" s="18">
        <v>11272.33</v>
      </c>
      <c r="T1346" t="s">
        <v>12</v>
      </c>
      <c r="U1346" t="s">
        <v>11</v>
      </c>
      <c r="V1346" t="s">
        <v>166</v>
      </c>
      <c r="W1346" s="16">
        <f t="shared" si="61"/>
        <v>38264</v>
      </c>
      <c r="X1346">
        <f t="shared" si="62"/>
        <v>18</v>
      </c>
    </row>
    <row r="1347" spans="1:24" x14ac:dyDescent="0.3">
      <c r="A1347" t="s">
        <v>1378</v>
      </c>
      <c r="B1347">
        <v>1970</v>
      </c>
      <c r="C1347" t="s">
        <v>18</v>
      </c>
      <c r="D1347">
        <v>22</v>
      </c>
      <c r="E1347">
        <v>3</v>
      </c>
      <c r="F1347">
        <v>11289.11</v>
      </c>
      <c r="G1347" t="s">
        <v>12</v>
      </c>
      <c r="H1347" t="s">
        <v>16</v>
      </c>
      <c r="I1347" t="s">
        <v>23</v>
      </c>
      <c r="N1347" t="s">
        <v>1377</v>
      </c>
      <c r="O1347">
        <v>1967</v>
      </c>
      <c r="P1347" t="str">
        <f t="shared" ref="P1347:P1410" si="63">IF(C1346="?","Sep",C1346)</f>
        <v>Jun</v>
      </c>
      <c r="Q1347">
        <v>14</v>
      </c>
      <c r="R1347">
        <v>0</v>
      </c>
      <c r="S1347" s="18">
        <v>11286.54</v>
      </c>
      <c r="T1347" t="s">
        <v>12</v>
      </c>
      <c r="U1347" t="s">
        <v>12</v>
      </c>
      <c r="V1347" t="s">
        <v>247</v>
      </c>
      <c r="W1347" s="16">
        <f t="shared" si="61"/>
        <v>24637</v>
      </c>
      <c r="X1347">
        <f t="shared" si="62"/>
        <v>55</v>
      </c>
    </row>
    <row r="1348" spans="1:24" x14ac:dyDescent="0.3">
      <c r="A1348" t="s">
        <v>1379</v>
      </c>
      <c r="B1348">
        <v>1988</v>
      </c>
      <c r="C1348" t="s">
        <v>15</v>
      </c>
      <c r="D1348">
        <v>14</v>
      </c>
      <c r="E1348">
        <v>3</v>
      </c>
      <c r="F1348">
        <v>11294.57</v>
      </c>
      <c r="G1348" t="s">
        <v>12</v>
      </c>
      <c r="H1348" t="s">
        <v>16</v>
      </c>
      <c r="I1348" t="s">
        <v>632</v>
      </c>
      <c r="N1348" t="s">
        <v>1378</v>
      </c>
      <c r="O1348">
        <v>1970</v>
      </c>
      <c r="P1348" t="str">
        <f t="shared" si="63"/>
        <v>Jun</v>
      </c>
      <c r="Q1348">
        <v>22</v>
      </c>
      <c r="R1348">
        <v>3</v>
      </c>
      <c r="S1348" s="18">
        <v>11289.11</v>
      </c>
      <c r="T1348" t="s">
        <v>12</v>
      </c>
      <c r="U1348" t="s">
        <v>16</v>
      </c>
      <c r="V1348" t="s">
        <v>23</v>
      </c>
      <c r="W1348" s="16">
        <f t="shared" ref="W1348:W1411" si="64">DATE(O1348,MONTH("1-"&amp;P1348),Q1348)</f>
        <v>25741</v>
      </c>
      <c r="X1348">
        <f t="shared" ref="X1348:X1411" si="65">DATEDIF(W1348,"08-06-2023","y")</f>
        <v>52</v>
      </c>
    </row>
    <row r="1349" spans="1:24" x14ac:dyDescent="0.3">
      <c r="A1349" t="s">
        <v>1380</v>
      </c>
      <c r="B1349">
        <v>1972</v>
      </c>
      <c r="C1349" t="s">
        <v>20</v>
      </c>
      <c r="D1349">
        <v>25</v>
      </c>
      <c r="E1349">
        <v>4</v>
      </c>
      <c r="F1349">
        <v>11299.34</v>
      </c>
      <c r="G1349" t="s">
        <v>12</v>
      </c>
      <c r="H1349" t="s">
        <v>11</v>
      </c>
      <c r="I1349" t="s">
        <v>42</v>
      </c>
      <c r="N1349" t="s">
        <v>1379</v>
      </c>
      <c r="O1349">
        <v>1988</v>
      </c>
      <c r="P1349" t="str">
        <f t="shared" si="63"/>
        <v>Nov</v>
      </c>
      <c r="Q1349">
        <v>14</v>
      </c>
      <c r="R1349">
        <v>3</v>
      </c>
      <c r="S1349" s="18">
        <v>11294.57</v>
      </c>
      <c r="T1349" t="s">
        <v>12</v>
      </c>
      <c r="U1349" t="s">
        <v>16</v>
      </c>
      <c r="V1349" t="s">
        <v>632</v>
      </c>
      <c r="W1349" s="16">
        <f t="shared" si="64"/>
        <v>32461</v>
      </c>
      <c r="X1349">
        <f t="shared" si="65"/>
        <v>34</v>
      </c>
    </row>
    <row r="1350" spans="1:24" x14ac:dyDescent="0.3">
      <c r="A1350" t="s">
        <v>1381</v>
      </c>
      <c r="B1350">
        <v>1968</v>
      </c>
      <c r="C1350" t="s">
        <v>37</v>
      </c>
      <c r="D1350">
        <v>6</v>
      </c>
      <c r="E1350">
        <v>1</v>
      </c>
      <c r="F1350">
        <v>11305.93</v>
      </c>
      <c r="G1350" t="s">
        <v>12</v>
      </c>
      <c r="H1350" t="s">
        <v>16</v>
      </c>
      <c r="I1350" t="s">
        <v>23</v>
      </c>
      <c r="N1350" t="s">
        <v>1380</v>
      </c>
      <c r="O1350">
        <v>1972</v>
      </c>
      <c r="P1350" t="str">
        <f t="shared" si="63"/>
        <v>Sep</v>
      </c>
      <c r="Q1350">
        <v>25</v>
      </c>
      <c r="R1350">
        <v>4</v>
      </c>
      <c r="S1350" s="18">
        <v>11299.34</v>
      </c>
      <c r="T1350" t="s">
        <v>12</v>
      </c>
      <c r="U1350" t="s">
        <v>11</v>
      </c>
      <c r="V1350" t="s">
        <v>42</v>
      </c>
      <c r="W1350" s="16">
        <f t="shared" si="64"/>
        <v>26567</v>
      </c>
      <c r="X1350">
        <f t="shared" si="65"/>
        <v>50</v>
      </c>
    </row>
    <row r="1351" spans="1:24" x14ac:dyDescent="0.3">
      <c r="A1351" t="s">
        <v>1382</v>
      </c>
      <c r="B1351">
        <v>1963</v>
      </c>
      <c r="C1351" t="s">
        <v>15</v>
      </c>
      <c r="D1351">
        <v>22</v>
      </c>
      <c r="E1351">
        <v>0</v>
      </c>
      <c r="F1351">
        <v>11312.33</v>
      </c>
      <c r="G1351" t="s">
        <v>12</v>
      </c>
      <c r="H1351" t="s">
        <v>12</v>
      </c>
      <c r="I1351" t="s">
        <v>23</v>
      </c>
      <c r="N1351" t="s">
        <v>1381</v>
      </c>
      <c r="O1351">
        <v>1968</v>
      </c>
      <c r="P1351" t="str">
        <f t="shared" si="63"/>
        <v>Oct</v>
      </c>
      <c r="Q1351">
        <v>6</v>
      </c>
      <c r="R1351">
        <v>1</v>
      </c>
      <c r="S1351" s="18">
        <v>11305.93</v>
      </c>
      <c r="T1351" t="s">
        <v>12</v>
      </c>
      <c r="U1351" t="s">
        <v>16</v>
      </c>
      <c r="V1351" t="s">
        <v>23</v>
      </c>
      <c r="W1351" s="16">
        <f t="shared" si="64"/>
        <v>25117</v>
      </c>
      <c r="X1351">
        <f t="shared" si="65"/>
        <v>54</v>
      </c>
    </row>
    <row r="1352" spans="1:24" x14ac:dyDescent="0.3">
      <c r="A1352" t="s">
        <v>1383</v>
      </c>
      <c r="B1352">
        <v>1995</v>
      </c>
      <c r="C1352" t="s">
        <v>30</v>
      </c>
      <c r="D1352">
        <v>10</v>
      </c>
      <c r="E1352">
        <v>0</v>
      </c>
      <c r="F1352">
        <v>11318.57</v>
      </c>
      <c r="G1352" t="s">
        <v>12</v>
      </c>
      <c r="H1352" t="s">
        <v>11</v>
      </c>
      <c r="I1352" t="s">
        <v>535</v>
      </c>
      <c r="N1352" t="s">
        <v>1382</v>
      </c>
      <c r="O1352">
        <v>1963</v>
      </c>
      <c r="P1352" t="str">
        <f t="shared" si="63"/>
        <v>Nov</v>
      </c>
      <c r="Q1352">
        <v>22</v>
      </c>
      <c r="R1352">
        <v>0</v>
      </c>
      <c r="S1352" s="18">
        <v>11312.33</v>
      </c>
      <c r="T1352" t="s">
        <v>12</v>
      </c>
      <c r="U1352" t="s">
        <v>12</v>
      </c>
      <c r="V1352" t="s">
        <v>23</v>
      </c>
      <c r="W1352" s="16">
        <f t="shared" si="64"/>
        <v>23337</v>
      </c>
      <c r="X1352">
        <f t="shared" si="65"/>
        <v>59</v>
      </c>
    </row>
    <row r="1353" spans="1:24" x14ac:dyDescent="0.3">
      <c r="A1353" t="s">
        <v>1384</v>
      </c>
      <c r="B1353">
        <v>1963</v>
      </c>
      <c r="C1353" t="s">
        <v>10</v>
      </c>
      <c r="D1353">
        <v>11</v>
      </c>
      <c r="E1353">
        <v>0</v>
      </c>
      <c r="F1353">
        <v>11319.12</v>
      </c>
      <c r="G1353" t="s">
        <v>12</v>
      </c>
      <c r="H1353" t="s">
        <v>16</v>
      </c>
      <c r="I1353" t="s">
        <v>23</v>
      </c>
      <c r="N1353" t="s">
        <v>1383</v>
      </c>
      <c r="O1353">
        <v>1995</v>
      </c>
      <c r="P1353" t="str">
        <f t="shared" si="63"/>
        <v>Dec</v>
      </c>
      <c r="Q1353">
        <v>10</v>
      </c>
      <c r="R1353">
        <v>0</v>
      </c>
      <c r="S1353" s="18">
        <v>11318.57</v>
      </c>
      <c r="T1353" t="s">
        <v>12</v>
      </c>
      <c r="U1353" t="s">
        <v>11</v>
      </c>
      <c r="V1353" t="s">
        <v>535</v>
      </c>
      <c r="W1353" s="16">
        <f t="shared" si="64"/>
        <v>35043</v>
      </c>
      <c r="X1353">
        <f t="shared" si="65"/>
        <v>27</v>
      </c>
    </row>
    <row r="1354" spans="1:24" x14ac:dyDescent="0.3">
      <c r="A1354" t="s">
        <v>1385</v>
      </c>
      <c r="B1354">
        <v>2002</v>
      </c>
      <c r="C1354" t="s">
        <v>20</v>
      </c>
      <c r="D1354">
        <v>20</v>
      </c>
      <c r="E1354">
        <v>0</v>
      </c>
      <c r="F1354">
        <v>11321.49</v>
      </c>
      <c r="G1354" t="s">
        <v>12</v>
      </c>
      <c r="H1354" t="s">
        <v>12</v>
      </c>
      <c r="I1354" t="s">
        <v>23</v>
      </c>
      <c r="N1354" t="s">
        <v>1384</v>
      </c>
      <c r="O1354">
        <v>1963</v>
      </c>
      <c r="P1354" t="str">
        <f t="shared" si="63"/>
        <v>Jul</v>
      </c>
      <c r="Q1354">
        <v>11</v>
      </c>
      <c r="R1354">
        <v>0</v>
      </c>
      <c r="S1354" s="18">
        <v>11319.12</v>
      </c>
      <c r="T1354" t="s">
        <v>12</v>
      </c>
      <c r="U1354" t="s">
        <v>16</v>
      </c>
      <c r="V1354" t="s">
        <v>23</v>
      </c>
      <c r="W1354" s="16">
        <f t="shared" si="64"/>
        <v>23203</v>
      </c>
      <c r="X1354">
        <f t="shared" si="65"/>
        <v>59</v>
      </c>
    </row>
    <row r="1355" spans="1:24" x14ac:dyDescent="0.3">
      <c r="A1355" t="s">
        <v>1386</v>
      </c>
      <c r="B1355">
        <v>1989</v>
      </c>
      <c r="C1355" t="s">
        <v>35</v>
      </c>
      <c r="D1355">
        <v>19</v>
      </c>
      <c r="E1355">
        <v>1</v>
      </c>
      <c r="F1355">
        <v>11326.71</v>
      </c>
      <c r="G1355" t="s">
        <v>12</v>
      </c>
      <c r="H1355" t="s">
        <v>12</v>
      </c>
      <c r="I1355" t="s">
        <v>13</v>
      </c>
      <c r="N1355" t="s">
        <v>1385</v>
      </c>
      <c r="O1355">
        <v>2002</v>
      </c>
      <c r="P1355" t="str">
        <f t="shared" si="63"/>
        <v>Sep</v>
      </c>
      <c r="Q1355">
        <v>20</v>
      </c>
      <c r="R1355">
        <v>0</v>
      </c>
      <c r="S1355" s="18">
        <v>11321.49</v>
      </c>
      <c r="T1355" t="s">
        <v>12</v>
      </c>
      <c r="U1355" t="s">
        <v>12</v>
      </c>
      <c r="V1355" t="s">
        <v>23</v>
      </c>
      <c r="W1355" s="16">
        <f t="shared" si="64"/>
        <v>37519</v>
      </c>
      <c r="X1355">
        <f t="shared" si="65"/>
        <v>20</v>
      </c>
    </row>
    <row r="1356" spans="1:24" x14ac:dyDescent="0.3">
      <c r="A1356" t="s">
        <v>1387</v>
      </c>
      <c r="B1356">
        <v>1968</v>
      </c>
      <c r="C1356" t="s">
        <v>15</v>
      </c>
      <c r="D1356">
        <v>2</v>
      </c>
      <c r="E1356">
        <v>0</v>
      </c>
      <c r="F1356">
        <v>11344.32</v>
      </c>
      <c r="G1356" t="s">
        <v>12</v>
      </c>
      <c r="H1356" t="s">
        <v>11</v>
      </c>
      <c r="I1356" t="s">
        <v>200</v>
      </c>
      <c r="N1356" t="s">
        <v>1386</v>
      </c>
      <c r="O1356">
        <v>1989</v>
      </c>
      <c r="P1356" t="str">
        <f t="shared" si="63"/>
        <v>Aug</v>
      </c>
      <c r="Q1356">
        <v>19</v>
      </c>
      <c r="R1356">
        <v>1</v>
      </c>
      <c r="S1356" s="18">
        <v>11326.71</v>
      </c>
      <c r="T1356" t="s">
        <v>12</v>
      </c>
      <c r="U1356" t="s">
        <v>12</v>
      </c>
      <c r="V1356" t="s">
        <v>13</v>
      </c>
      <c r="W1356" s="16">
        <f t="shared" si="64"/>
        <v>32739</v>
      </c>
      <c r="X1356">
        <f t="shared" si="65"/>
        <v>33</v>
      </c>
    </row>
    <row r="1357" spans="1:24" x14ac:dyDescent="0.3">
      <c r="A1357" t="s">
        <v>1388</v>
      </c>
      <c r="B1357">
        <v>1964</v>
      </c>
      <c r="C1357" t="s">
        <v>10</v>
      </c>
      <c r="D1357">
        <v>12</v>
      </c>
      <c r="E1357">
        <v>0</v>
      </c>
      <c r="F1357">
        <v>11345.52</v>
      </c>
      <c r="G1357" t="s">
        <v>12</v>
      </c>
      <c r="H1357" t="s">
        <v>12</v>
      </c>
      <c r="I1357" t="s">
        <v>42</v>
      </c>
      <c r="N1357" t="s">
        <v>1387</v>
      </c>
      <c r="O1357">
        <v>1968</v>
      </c>
      <c r="P1357" t="str">
        <f t="shared" si="63"/>
        <v>Nov</v>
      </c>
      <c r="Q1357">
        <v>2</v>
      </c>
      <c r="R1357">
        <v>0</v>
      </c>
      <c r="S1357" s="18">
        <v>11344.32</v>
      </c>
      <c r="T1357" t="s">
        <v>12</v>
      </c>
      <c r="U1357" t="s">
        <v>11</v>
      </c>
      <c r="V1357" t="s">
        <v>200</v>
      </c>
      <c r="W1357" s="16">
        <f t="shared" si="64"/>
        <v>25144</v>
      </c>
      <c r="X1357">
        <f t="shared" si="65"/>
        <v>54</v>
      </c>
    </row>
    <row r="1358" spans="1:24" x14ac:dyDescent="0.3">
      <c r="A1358" t="s">
        <v>1389</v>
      </c>
      <c r="B1358">
        <v>1965</v>
      </c>
      <c r="C1358" t="s">
        <v>15</v>
      </c>
      <c r="D1358">
        <v>29</v>
      </c>
      <c r="E1358">
        <v>0</v>
      </c>
      <c r="F1358">
        <v>11353.23</v>
      </c>
      <c r="G1358" t="s">
        <v>12</v>
      </c>
      <c r="H1358" t="s">
        <v>16</v>
      </c>
      <c r="I1358" t="s">
        <v>23</v>
      </c>
      <c r="N1358" t="s">
        <v>1388</v>
      </c>
      <c r="O1358">
        <v>1964</v>
      </c>
      <c r="P1358" t="str">
        <f t="shared" si="63"/>
        <v>Jul</v>
      </c>
      <c r="Q1358">
        <v>12</v>
      </c>
      <c r="R1358">
        <v>0</v>
      </c>
      <c r="S1358" s="18">
        <v>11345.52</v>
      </c>
      <c r="T1358" t="s">
        <v>12</v>
      </c>
      <c r="U1358" t="s">
        <v>12</v>
      </c>
      <c r="V1358" t="s">
        <v>42</v>
      </c>
      <c r="W1358" s="16">
        <f t="shared" si="64"/>
        <v>23570</v>
      </c>
      <c r="X1358">
        <f t="shared" si="65"/>
        <v>58</v>
      </c>
    </row>
    <row r="1359" spans="1:24" x14ac:dyDescent="0.3">
      <c r="A1359" t="s">
        <v>1390</v>
      </c>
      <c r="B1359">
        <v>1965</v>
      </c>
      <c r="C1359" t="s">
        <v>20</v>
      </c>
      <c r="D1359">
        <v>26</v>
      </c>
      <c r="E1359">
        <v>0</v>
      </c>
      <c r="F1359">
        <v>11356.66</v>
      </c>
      <c r="G1359" t="s">
        <v>12</v>
      </c>
      <c r="H1359" t="s">
        <v>12</v>
      </c>
      <c r="I1359" t="s">
        <v>23</v>
      </c>
      <c r="N1359" t="s">
        <v>1389</v>
      </c>
      <c r="O1359">
        <v>1965</v>
      </c>
      <c r="P1359" t="str">
        <f t="shared" si="63"/>
        <v>Nov</v>
      </c>
      <c r="Q1359">
        <v>29</v>
      </c>
      <c r="R1359">
        <v>0</v>
      </c>
      <c r="S1359" s="18">
        <v>11353.23</v>
      </c>
      <c r="T1359" t="s">
        <v>12</v>
      </c>
      <c r="U1359" t="s">
        <v>16</v>
      </c>
      <c r="V1359" t="s">
        <v>23</v>
      </c>
      <c r="W1359" s="16">
        <f t="shared" si="64"/>
        <v>24075</v>
      </c>
      <c r="X1359">
        <f t="shared" si="65"/>
        <v>57</v>
      </c>
    </row>
    <row r="1360" spans="1:24" x14ac:dyDescent="0.3">
      <c r="A1360" t="s">
        <v>1391</v>
      </c>
      <c r="B1360">
        <v>1964</v>
      </c>
      <c r="C1360" t="s">
        <v>10</v>
      </c>
      <c r="D1360">
        <v>4</v>
      </c>
      <c r="E1360">
        <v>0</v>
      </c>
      <c r="F1360">
        <v>11362.76</v>
      </c>
      <c r="G1360" t="s">
        <v>12</v>
      </c>
      <c r="H1360" t="s">
        <v>16</v>
      </c>
      <c r="I1360" t="s">
        <v>42</v>
      </c>
      <c r="N1360" t="s">
        <v>1390</v>
      </c>
      <c r="O1360">
        <v>1965</v>
      </c>
      <c r="P1360" t="str">
        <f t="shared" si="63"/>
        <v>Sep</v>
      </c>
      <c r="Q1360">
        <v>26</v>
      </c>
      <c r="R1360">
        <v>0</v>
      </c>
      <c r="S1360" s="18">
        <v>11356.66</v>
      </c>
      <c r="T1360" t="s">
        <v>12</v>
      </c>
      <c r="U1360" t="s">
        <v>12</v>
      </c>
      <c r="V1360" t="s">
        <v>23</v>
      </c>
      <c r="W1360" s="16">
        <f t="shared" si="64"/>
        <v>24011</v>
      </c>
      <c r="X1360">
        <f t="shared" si="65"/>
        <v>57</v>
      </c>
    </row>
    <row r="1361" spans="1:24" x14ac:dyDescent="0.3">
      <c r="A1361" t="s">
        <v>1392</v>
      </c>
      <c r="B1361">
        <v>1964</v>
      </c>
      <c r="C1361" t="s">
        <v>10</v>
      </c>
      <c r="D1361">
        <v>3</v>
      </c>
      <c r="E1361">
        <v>0</v>
      </c>
      <c r="F1361">
        <v>11363.28</v>
      </c>
      <c r="G1361" t="s">
        <v>12</v>
      </c>
      <c r="H1361" t="s">
        <v>16</v>
      </c>
      <c r="I1361" t="s">
        <v>13</v>
      </c>
      <c r="N1361" t="s">
        <v>1391</v>
      </c>
      <c r="O1361">
        <v>1964</v>
      </c>
      <c r="P1361" t="str">
        <f t="shared" si="63"/>
        <v>Jul</v>
      </c>
      <c r="Q1361">
        <v>4</v>
      </c>
      <c r="R1361">
        <v>0</v>
      </c>
      <c r="S1361" s="18">
        <v>11362.76</v>
      </c>
      <c r="T1361" t="s">
        <v>12</v>
      </c>
      <c r="U1361" t="s">
        <v>16</v>
      </c>
      <c r="V1361" t="s">
        <v>42</v>
      </c>
      <c r="W1361" s="16">
        <f t="shared" si="64"/>
        <v>23562</v>
      </c>
      <c r="X1361">
        <f t="shared" si="65"/>
        <v>58</v>
      </c>
    </row>
    <row r="1362" spans="1:24" x14ac:dyDescent="0.3">
      <c r="A1362" t="s">
        <v>1393</v>
      </c>
      <c r="B1362">
        <v>1964</v>
      </c>
      <c r="C1362" t="s">
        <v>30</v>
      </c>
      <c r="D1362">
        <v>13</v>
      </c>
      <c r="E1362">
        <v>0</v>
      </c>
      <c r="F1362">
        <v>11365.95</v>
      </c>
      <c r="G1362" t="s">
        <v>12</v>
      </c>
      <c r="H1362" t="s">
        <v>11</v>
      </c>
      <c r="I1362" t="s">
        <v>42</v>
      </c>
      <c r="N1362" t="s">
        <v>1392</v>
      </c>
      <c r="O1362">
        <v>1964</v>
      </c>
      <c r="P1362" t="str">
        <f t="shared" si="63"/>
        <v>Jul</v>
      </c>
      <c r="Q1362">
        <v>3</v>
      </c>
      <c r="R1362">
        <v>0</v>
      </c>
      <c r="S1362" s="18">
        <v>11363.28</v>
      </c>
      <c r="T1362" t="s">
        <v>12</v>
      </c>
      <c r="U1362" t="s">
        <v>16</v>
      </c>
      <c r="V1362" t="s">
        <v>13</v>
      </c>
      <c r="W1362" s="16">
        <f t="shared" si="64"/>
        <v>23561</v>
      </c>
      <c r="X1362">
        <f t="shared" si="65"/>
        <v>58</v>
      </c>
    </row>
    <row r="1363" spans="1:24" x14ac:dyDescent="0.3">
      <c r="A1363" t="s">
        <v>1394</v>
      </c>
      <c r="B1363">
        <v>1979</v>
      </c>
      <c r="C1363" t="s">
        <v>18</v>
      </c>
      <c r="D1363">
        <v>7</v>
      </c>
      <c r="E1363">
        <v>2</v>
      </c>
      <c r="F1363">
        <v>11369.39</v>
      </c>
      <c r="G1363" t="s">
        <v>12</v>
      </c>
      <c r="H1363" t="s">
        <v>16</v>
      </c>
      <c r="I1363" t="s">
        <v>535</v>
      </c>
      <c r="N1363" t="s">
        <v>1393</v>
      </c>
      <c r="O1363">
        <v>1964</v>
      </c>
      <c r="P1363" t="str">
        <f t="shared" si="63"/>
        <v>Dec</v>
      </c>
      <c r="Q1363">
        <v>13</v>
      </c>
      <c r="R1363">
        <v>0</v>
      </c>
      <c r="S1363" s="18">
        <v>11365.95</v>
      </c>
      <c r="T1363" t="s">
        <v>12</v>
      </c>
      <c r="U1363" t="s">
        <v>11</v>
      </c>
      <c r="V1363" t="s">
        <v>42</v>
      </c>
      <c r="W1363" s="16">
        <f t="shared" si="64"/>
        <v>23724</v>
      </c>
      <c r="X1363">
        <f t="shared" si="65"/>
        <v>58</v>
      </c>
    </row>
    <row r="1364" spans="1:24" x14ac:dyDescent="0.3">
      <c r="A1364" t="s">
        <v>1395</v>
      </c>
      <c r="B1364">
        <v>1972</v>
      </c>
      <c r="C1364" t="s">
        <v>30</v>
      </c>
      <c r="D1364">
        <v>6</v>
      </c>
      <c r="E1364">
        <v>0</v>
      </c>
      <c r="F1364">
        <v>11378.57</v>
      </c>
      <c r="G1364" t="s">
        <v>12</v>
      </c>
      <c r="H1364" t="s">
        <v>11</v>
      </c>
      <c r="I1364" t="s">
        <v>200</v>
      </c>
      <c r="N1364" t="s">
        <v>1394</v>
      </c>
      <c r="O1364">
        <v>1979</v>
      </c>
      <c r="P1364" t="str">
        <f t="shared" si="63"/>
        <v>Jun</v>
      </c>
      <c r="Q1364">
        <v>7</v>
      </c>
      <c r="R1364">
        <v>2</v>
      </c>
      <c r="S1364" s="18">
        <v>11369.39</v>
      </c>
      <c r="T1364" t="s">
        <v>12</v>
      </c>
      <c r="U1364" t="s">
        <v>16</v>
      </c>
      <c r="V1364" t="s">
        <v>535</v>
      </c>
      <c r="W1364" s="16">
        <f t="shared" si="64"/>
        <v>29013</v>
      </c>
      <c r="X1364">
        <f t="shared" si="65"/>
        <v>44</v>
      </c>
    </row>
    <row r="1365" spans="1:24" x14ac:dyDescent="0.3">
      <c r="A1365" t="s">
        <v>1396</v>
      </c>
      <c r="B1365">
        <v>1964</v>
      </c>
      <c r="C1365" t="s">
        <v>18</v>
      </c>
      <c r="D1365">
        <v>13</v>
      </c>
      <c r="E1365">
        <v>0</v>
      </c>
      <c r="F1365">
        <v>11381.33</v>
      </c>
      <c r="G1365" t="s">
        <v>12</v>
      </c>
      <c r="H1365" t="s">
        <v>11</v>
      </c>
      <c r="I1365" t="s">
        <v>13</v>
      </c>
      <c r="N1365" t="s">
        <v>1395</v>
      </c>
      <c r="O1365">
        <v>1972</v>
      </c>
      <c r="P1365" t="str">
        <f t="shared" si="63"/>
        <v>Dec</v>
      </c>
      <c r="Q1365">
        <v>6</v>
      </c>
      <c r="R1365">
        <v>0</v>
      </c>
      <c r="S1365" s="18">
        <v>11378.57</v>
      </c>
      <c r="T1365" t="s">
        <v>12</v>
      </c>
      <c r="U1365" t="s">
        <v>11</v>
      </c>
      <c r="V1365" t="s">
        <v>200</v>
      </c>
      <c r="W1365" s="16">
        <f t="shared" si="64"/>
        <v>26639</v>
      </c>
      <c r="X1365">
        <f t="shared" si="65"/>
        <v>50</v>
      </c>
    </row>
    <row r="1366" spans="1:24" x14ac:dyDescent="0.3">
      <c r="A1366" t="s">
        <v>1397</v>
      </c>
      <c r="B1366">
        <v>1997</v>
      </c>
      <c r="C1366" t="s">
        <v>10</v>
      </c>
      <c r="D1366">
        <v>28</v>
      </c>
      <c r="E1366">
        <v>0</v>
      </c>
      <c r="F1366">
        <v>11388.27</v>
      </c>
      <c r="G1366" t="s">
        <v>12</v>
      </c>
      <c r="H1366" t="s">
        <v>11</v>
      </c>
      <c r="I1366" t="s">
        <v>535</v>
      </c>
      <c r="N1366" t="s">
        <v>1396</v>
      </c>
      <c r="O1366">
        <v>1964</v>
      </c>
      <c r="P1366" t="str">
        <f t="shared" si="63"/>
        <v>Jun</v>
      </c>
      <c r="Q1366">
        <v>13</v>
      </c>
      <c r="R1366">
        <v>0</v>
      </c>
      <c r="S1366" s="18">
        <v>11381.33</v>
      </c>
      <c r="T1366" t="s">
        <v>12</v>
      </c>
      <c r="U1366" t="s">
        <v>11</v>
      </c>
      <c r="V1366" t="s">
        <v>13</v>
      </c>
      <c r="W1366" s="16">
        <f t="shared" si="64"/>
        <v>23541</v>
      </c>
      <c r="X1366">
        <f t="shared" si="65"/>
        <v>58</v>
      </c>
    </row>
    <row r="1367" spans="1:24" x14ac:dyDescent="0.3">
      <c r="A1367" t="s">
        <v>1398</v>
      </c>
      <c r="B1367">
        <v>1967</v>
      </c>
      <c r="C1367" t="s">
        <v>30</v>
      </c>
      <c r="D1367">
        <v>19</v>
      </c>
      <c r="E1367">
        <v>1</v>
      </c>
      <c r="F1367">
        <v>11394.07</v>
      </c>
      <c r="G1367" t="s">
        <v>12</v>
      </c>
      <c r="H1367" t="s">
        <v>16</v>
      </c>
      <c r="I1367" t="s">
        <v>170</v>
      </c>
      <c r="N1367" t="s">
        <v>1397</v>
      </c>
      <c r="O1367">
        <v>1997</v>
      </c>
      <c r="P1367" t="str">
        <f t="shared" si="63"/>
        <v>Jul</v>
      </c>
      <c r="Q1367">
        <v>28</v>
      </c>
      <c r="R1367">
        <v>0</v>
      </c>
      <c r="S1367" s="18">
        <v>11388.27</v>
      </c>
      <c r="T1367" t="s">
        <v>12</v>
      </c>
      <c r="U1367" t="s">
        <v>11</v>
      </c>
      <c r="V1367" t="s">
        <v>535</v>
      </c>
      <c r="W1367" s="16">
        <f t="shared" si="64"/>
        <v>35639</v>
      </c>
      <c r="X1367">
        <f t="shared" si="65"/>
        <v>25</v>
      </c>
    </row>
    <row r="1368" spans="1:24" x14ac:dyDescent="0.3">
      <c r="A1368" t="s">
        <v>1399</v>
      </c>
      <c r="B1368">
        <v>1970</v>
      </c>
      <c r="C1368" t="s">
        <v>37</v>
      </c>
      <c r="D1368">
        <v>2</v>
      </c>
      <c r="E1368">
        <v>2</v>
      </c>
      <c r="F1368">
        <v>11396.9</v>
      </c>
      <c r="G1368" t="s">
        <v>12</v>
      </c>
      <c r="H1368" t="s">
        <v>12</v>
      </c>
      <c r="I1368" t="s">
        <v>247</v>
      </c>
      <c r="N1368" t="s">
        <v>1398</v>
      </c>
      <c r="O1368">
        <v>1967</v>
      </c>
      <c r="P1368" t="str">
        <f t="shared" si="63"/>
        <v>Dec</v>
      </c>
      <c r="Q1368">
        <v>19</v>
      </c>
      <c r="R1368">
        <v>1</v>
      </c>
      <c r="S1368" s="18">
        <v>11394.07</v>
      </c>
      <c r="T1368" t="s">
        <v>12</v>
      </c>
      <c r="U1368" t="s">
        <v>16</v>
      </c>
      <c r="V1368" t="s">
        <v>170</v>
      </c>
      <c r="W1368" s="16">
        <f t="shared" si="64"/>
        <v>24825</v>
      </c>
      <c r="X1368">
        <f t="shared" si="65"/>
        <v>55</v>
      </c>
    </row>
    <row r="1369" spans="1:24" x14ac:dyDescent="0.3">
      <c r="A1369" t="s">
        <v>1400</v>
      </c>
      <c r="B1369">
        <v>1970</v>
      </c>
      <c r="C1369" t="s">
        <v>37</v>
      </c>
      <c r="D1369">
        <v>7</v>
      </c>
      <c r="E1369">
        <v>3</v>
      </c>
      <c r="F1369">
        <v>11411.69</v>
      </c>
      <c r="G1369" t="s">
        <v>12</v>
      </c>
      <c r="H1369" t="s">
        <v>11</v>
      </c>
      <c r="I1369" t="s">
        <v>42</v>
      </c>
      <c r="N1369" t="s">
        <v>1399</v>
      </c>
      <c r="O1369">
        <v>1970</v>
      </c>
      <c r="P1369" t="str">
        <f t="shared" si="63"/>
        <v>Oct</v>
      </c>
      <c r="Q1369">
        <v>2</v>
      </c>
      <c r="R1369">
        <v>2</v>
      </c>
      <c r="S1369" s="18">
        <v>11396.9</v>
      </c>
      <c r="T1369" t="s">
        <v>12</v>
      </c>
      <c r="U1369" t="s">
        <v>12</v>
      </c>
      <c r="V1369" t="s">
        <v>247</v>
      </c>
      <c r="W1369" s="16">
        <f t="shared" si="64"/>
        <v>25843</v>
      </c>
      <c r="X1369">
        <f t="shared" si="65"/>
        <v>52</v>
      </c>
    </row>
    <row r="1370" spans="1:24" x14ac:dyDescent="0.3">
      <c r="A1370" t="s">
        <v>1401</v>
      </c>
      <c r="B1370">
        <v>1983</v>
      </c>
      <c r="C1370" t="s">
        <v>37</v>
      </c>
      <c r="D1370">
        <v>23</v>
      </c>
      <c r="E1370">
        <v>3</v>
      </c>
      <c r="F1370">
        <v>11412.02</v>
      </c>
      <c r="G1370" t="s">
        <v>12</v>
      </c>
      <c r="H1370" t="s">
        <v>16</v>
      </c>
      <c r="I1370" t="s">
        <v>300</v>
      </c>
      <c r="N1370" t="s">
        <v>1400</v>
      </c>
      <c r="O1370">
        <v>1970</v>
      </c>
      <c r="P1370" t="str">
        <f t="shared" si="63"/>
        <v>Oct</v>
      </c>
      <c r="Q1370">
        <v>7</v>
      </c>
      <c r="R1370">
        <v>3</v>
      </c>
      <c r="S1370" s="18">
        <v>11411.69</v>
      </c>
      <c r="T1370" t="s">
        <v>12</v>
      </c>
      <c r="U1370" t="s">
        <v>11</v>
      </c>
      <c r="V1370" t="s">
        <v>42</v>
      </c>
      <c r="W1370" s="16">
        <f t="shared" si="64"/>
        <v>25848</v>
      </c>
      <c r="X1370">
        <f t="shared" si="65"/>
        <v>52</v>
      </c>
    </row>
    <row r="1371" spans="1:24" x14ac:dyDescent="0.3">
      <c r="A1371" t="s">
        <v>1402</v>
      </c>
      <c r="B1371">
        <v>1985</v>
      </c>
      <c r="C1371" t="s">
        <v>18</v>
      </c>
      <c r="D1371">
        <v>9</v>
      </c>
      <c r="E1371">
        <v>3</v>
      </c>
      <c r="F1371">
        <v>11419.49</v>
      </c>
      <c r="G1371" t="s">
        <v>12</v>
      </c>
      <c r="H1371" t="s">
        <v>16</v>
      </c>
      <c r="I1371" t="s">
        <v>23</v>
      </c>
      <c r="N1371" t="s">
        <v>1401</v>
      </c>
      <c r="O1371">
        <v>1983</v>
      </c>
      <c r="P1371" t="str">
        <f t="shared" si="63"/>
        <v>Oct</v>
      </c>
      <c r="Q1371">
        <v>23</v>
      </c>
      <c r="R1371">
        <v>3</v>
      </c>
      <c r="S1371" s="18">
        <v>11412.02</v>
      </c>
      <c r="T1371" t="s">
        <v>12</v>
      </c>
      <c r="U1371" t="s">
        <v>16</v>
      </c>
      <c r="V1371" t="s">
        <v>300</v>
      </c>
      <c r="W1371" s="16">
        <f t="shared" si="64"/>
        <v>30612</v>
      </c>
      <c r="X1371">
        <f t="shared" si="65"/>
        <v>39</v>
      </c>
    </row>
    <row r="1372" spans="1:24" x14ac:dyDescent="0.3">
      <c r="A1372" t="s">
        <v>1403</v>
      </c>
      <c r="B1372">
        <v>1980</v>
      </c>
      <c r="C1372" t="s">
        <v>10</v>
      </c>
      <c r="D1372">
        <v>17</v>
      </c>
      <c r="E1372">
        <v>2</v>
      </c>
      <c r="F1372">
        <v>11435.74</v>
      </c>
      <c r="G1372" t="s">
        <v>12</v>
      </c>
      <c r="H1372" t="s">
        <v>12</v>
      </c>
      <c r="I1372" t="s">
        <v>300</v>
      </c>
      <c r="N1372" t="s">
        <v>1402</v>
      </c>
      <c r="O1372">
        <v>1985</v>
      </c>
      <c r="P1372" t="str">
        <f t="shared" si="63"/>
        <v>Jun</v>
      </c>
      <c r="Q1372">
        <v>9</v>
      </c>
      <c r="R1372">
        <v>3</v>
      </c>
      <c r="S1372" s="18">
        <v>11419.49</v>
      </c>
      <c r="T1372" t="s">
        <v>12</v>
      </c>
      <c r="U1372" t="s">
        <v>16</v>
      </c>
      <c r="V1372" t="s">
        <v>23</v>
      </c>
      <c r="W1372" s="16">
        <f t="shared" si="64"/>
        <v>31207</v>
      </c>
      <c r="X1372">
        <f t="shared" si="65"/>
        <v>37</v>
      </c>
    </row>
    <row r="1373" spans="1:24" x14ac:dyDescent="0.3">
      <c r="A1373" t="s">
        <v>1404</v>
      </c>
      <c r="B1373">
        <v>1971</v>
      </c>
      <c r="C1373" t="s">
        <v>20</v>
      </c>
      <c r="D1373">
        <v>12</v>
      </c>
      <c r="E1373">
        <v>3</v>
      </c>
      <c r="F1373">
        <v>11436.74</v>
      </c>
      <c r="G1373" t="s">
        <v>12</v>
      </c>
      <c r="H1373" t="s">
        <v>12</v>
      </c>
      <c r="I1373" t="s">
        <v>23</v>
      </c>
      <c r="N1373" t="s">
        <v>1403</v>
      </c>
      <c r="O1373">
        <v>1980</v>
      </c>
      <c r="P1373" t="str">
        <f t="shared" si="63"/>
        <v>Jul</v>
      </c>
      <c r="Q1373">
        <v>17</v>
      </c>
      <c r="R1373">
        <v>2</v>
      </c>
      <c r="S1373" s="18">
        <v>11435.74</v>
      </c>
      <c r="T1373" t="s">
        <v>12</v>
      </c>
      <c r="U1373" t="s">
        <v>12</v>
      </c>
      <c r="V1373" t="s">
        <v>300</v>
      </c>
      <c r="W1373" s="16">
        <f t="shared" si="64"/>
        <v>29419</v>
      </c>
      <c r="X1373">
        <f t="shared" si="65"/>
        <v>42</v>
      </c>
    </row>
    <row r="1374" spans="1:24" x14ac:dyDescent="0.3">
      <c r="A1374" t="s">
        <v>1405</v>
      </c>
      <c r="B1374">
        <v>1966</v>
      </c>
      <c r="C1374" t="s">
        <v>18</v>
      </c>
      <c r="D1374">
        <v>14</v>
      </c>
      <c r="E1374">
        <v>0</v>
      </c>
      <c r="F1374">
        <v>11454.02</v>
      </c>
      <c r="G1374" t="s">
        <v>12</v>
      </c>
      <c r="H1374" t="s">
        <v>16</v>
      </c>
      <c r="I1374" t="s">
        <v>23</v>
      </c>
      <c r="N1374" t="s">
        <v>1404</v>
      </c>
      <c r="O1374">
        <v>1971</v>
      </c>
      <c r="P1374" t="str">
        <f t="shared" si="63"/>
        <v>Sep</v>
      </c>
      <c r="Q1374">
        <v>12</v>
      </c>
      <c r="R1374">
        <v>3</v>
      </c>
      <c r="S1374" s="18">
        <v>11436.74</v>
      </c>
      <c r="T1374" t="s">
        <v>12</v>
      </c>
      <c r="U1374" t="s">
        <v>12</v>
      </c>
      <c r="V1374" t="s">
        <v>23</v>
      </c>
      <c r="W1374" s="16">
        <f t="shared" si="64"/>
        <v>26188</v>
      </c>
      <c r="X1374">
        <f t="shared" si="65"/>
        <v>51</v>
      </c>
    </row>
    <row r="1375" spans="1:24" x14ac:dyDescent="0.3">
      <c r="A1375" t="s">
        <v>1406</v>
      </c>
      <c r="B1375">
        <v>1965</v>
      </c>
      <c r="C1375" t="s">
        <v>18</v>
      </c>
      <c r="D1375">
        <v>23</v>
      </c>
      <c r="E1375">
        <v>0</v>
      </c>
      <c r="F1375">
        <v>11455.28</v>
      </c>
      <c r="G1375" t="s">
        <v>12</v>
      </c>
      <c r="H1375" t="s">
        <v>11</v>
      </c>
      <c r="I1375" t="s">
        <v>42</v>
      </c>
      <c r="N1375" t="s">
        <v>1405</v>
      </c>
      <c r="O1375">
        <v>1966</v>
      </c>
      <c r="P1375" t="str">
        <f t="shared" si="63"/>
        <v>Jun</v>
      </c>
      <c r="Q1375">
        <v>14</v>
      </c>
      <c r="R1375">
        <v>0</v>
      </c>
      <c r="S1375" s="18">
        <v>11454.02</v>
      </c>
      <c r="T1375" t="s">
        <v>12</v>
      </c>
      <c r="U1375" t="s">
        <v>16</v>
      </c>
      <c r="V1375" t="s">
        <v>23</v>
      </c>
      <c r="W1375" s="16">
        <f t="shared" si="64"/>
        <v>24272</v>
      </c>
      <c r="X1375">
        <f t="shared" si="65"/>
        <v>56</v>
      </c>
    </row>
    <row r="1376" spans="1:24" x14ac:dyDescent="0.3">
      <c r="A1376" t="s">
        <v>1407</v>
      </c>
      <c r="B1376">
        <v>1966</v>
      </c>
      <c r="C1376" t="s">
        <v>20</v>
      </c>
      <c r="D1376">
        <v>7</v>
      </c>
      <c r="E1376">
        <v>0</v>
      </c>
      <c r="F1376">
        <v>11478.14</v>
      </c>
      <c r="G1376" t="s">
        <v>12</v>
      </c>
      <c r="H1376" t="s">
        <v>11</v>
      </c>
      <c r="I1376" t="s">
        <v>200</v>
      </c>
      <c r="N1376" t="s">
        <v>1406</v>
      </c>
      <c r="O1376">
        <v>1965</v>
      </c>
      <c r="P1376" t="str">
        <f t="shared" si="63"/>
        <v>Jun</v>
      </c>
      <c r="Q1376">
        <v>23</v>
      </c>
      <c r="R1376">
        <v>0</v>
      </c>
      <c r="S1376" s="18">
        <v>11455.28</v>
      </c>
      <c r="T1376" t="s">
        <v>12</v>
      </c>
      <c r="U1376" t="s">
        <v>11</v>
      </c>
      <c r="V1376" t="s">
        <v>42</v>
      </c>
      <c r="W1376" s="16">
        <f t="shared" si="64"/>
        <v>23916</v>
      </c>
      <c r="X1376">
        <f t="shared" si="65"/>
        <v>57</v>
      </c>
    </row>
    <row r="1377" spans="1:24" x14ac:dyDescent="0.3">
      <c r="A1377" t="s">
        <v>1408</v>
      </c>
      <c r="B1377">
        <v>2004</v>
      </c>
      <c r="C1377" t="s">
        <v>20</v>
      </c>
      <c r="D1377">
        <v>10</v>
      </c>
      <c r="E1377">
        <v>0</v>
      </c>
      <c r="F1377">
        <v>11482.63</v>
      </c>
      <c r="G1377" t="s">
        <v>12</v>
      </c>
      <c r="H1377" t="s">
        <v>11</v>
      </c>
      <c r="I1377" t="s">
        <v>13</v>
      </c>
      <c r="N1377" t="s">
        <v>1407</v>
      </c>
      <c r="O1377">
        <v>1966</v>
      </c>
      <c r="P1377" t="str">
        <f t="shared" si="63"/>
        <v>Sep</v>
      </c>
      <c r="Q1377">
        <v>7</v>
      </c>
      <c r="R1377">
        <v>0</v>
      </c>
      <c r="S1377" s="18">
        <v>11478.14</v>
      </c>
      <c r="T1377" t="s">
        <v>12</v>
      </c>
      <c r="U1377" t="s">
        <v>11</v>
      </c>
      <c r="V1377" t="s">
        <v>200</v>
      </c>
      <c r="W1377" s="16">
        <f t="shared" si="64"/>
        <v>24357</v>
      </c>
      <c r="X1377">
        <f t="shared" si="65"/>
        <v>56</v>
      </c>
    </row>
    <row r="1378" spans="1:24" x14ac:dyDescent="0.3">
      <c r="A1378" t="s">
        <v>1409</v>
      </c>
      <c r="B1378">
        <v>1970</v>
      </c>
      <c r="C1378" t="s">
        <v>37</v>
      </c>
      <c r="D1378">
        <v>13</v>
      </c>
      <c r="E1378">
        <v>3</v>
      </c>
      <c r="F1378">
        <v>11488.32</v>
      </c>
      <c r="G1378" t="s">
        <v>12</v>
      </c>
      <c r="H1378" t="s">
        <v>16</v>
      </c>
      <c r="I1378" t="s">
        <v>276</v>
      </c>
      <c r="N1378" t="s">
        <v>1408</v>
      </c>
      <c r="O1378">
        <v>2004</v>
      </c>
      <c r="P1378" t="str">
        <f t="shared" si="63"/>
        <v>Sep</v>
      </c>
      <c r="Q1378">
        <v>10</v>
      </c>
      <c r="R1378">
        <v>0</v>
      </c>
      <c r="S1378" s="18">
        <v>11482.63</v>
      </c>
      <c r="T1378" t="s">
        <v>12</v>
      </c>
      <c r="U1378" t="s">
        <v>11</v>
      </c>
      <c r="V1378" t="s">
        <v>13</v>
      </c>
      <c r="W1378" s="16">
        <f t="shared" si="64"/>
        <v>38240</v>
      </c>
      <c r="X1378">
        <f t="shared" si="65"/>
        <v>18</v>
      </c>
    </row>
    <row r="1379" spans="1:24" x14ac:dyDescent="0.3">
      <c r="A1379" t="s">
        <v>1410</v>
      </c>
      <c r="B1379">
        <v>1983</v>
      </c>
      <c r="C1379" t="s">
        <v>18</v>
      </c>
      <c r="D1379">
        <v>7</v>
      </c>
      <c r="E1379">
        <v>3</v>
      </c>
      <c r="F1379">
        <v>11492.46</v>
      </c>
      <c r="G1379" t="s">
        <v>12</v>
      </c>
      <c r="H1379" t="s">
        <v>12</v>
      </c>
      <c r="I1379" t="s">
        <v>535</v>
      </c>
      <c r="N1379" t="s">
        <v>1409</v>
      </c>
      <c r="O1379">
        <v>1970</v>
      </c>
      <c r="P1379" t="str">
        <f t="shared" si="63"/>
        <v>Oct</v>
      </c>
      <c r="Q1379">
        <v>13</v>
      </c>
      <c r="R1379">
        <v>3</v>
      </c>
      <c r="S1379" s="18">
        <v>11488.32</v>
      </c>
      <c r="T1379" t="s">
        <v>12</v>
      </c>
      <c r="U1379" t="s">
        <v>16</v>
      </c>
      <c r="V1379" t="s">
        <v>276</v>
      </c>
      <c r="W1379" s="16">
        <f t="shared" si="64"/>
        <v>25854</v>
      </c>
      <c r="X1379">
        <f t="shared" si="65"/>
        <v>52</v>
      </c>
    </row>
    <row r="1380" spans="1:24" x14ac:dyDescent="0.3">
      <c r="A1380" t="s">
        <v>1411</v>
      </c>
      <c r="B1380">
        <v>1969</v>
      </c>
      <c r="C1380" t="s">
        <v>35</v>
      </c>
      <c r="D1380">
        <v>11</v>
      </c>
      <c r="E1380">
        <v>0</v>
      </c>
      <c r="F1380">
        <v>11497.69</v>
      </c>
      <c r="G1380" t="s">
        <v>12</v>
      </c>
      <c r="H1380" t="s">
        <v>16</v>
      </c>
      <c r="I1380" t="s">
        <v>23</v>
      </c>
      <c r="N1380" t="s">
        <v>1410</v>
      </c>
      <c r="O1380">
        <v>1983</v>
      </c>
      <c r="P1380" t="str">
        <f t="shared" si="63"/>
        <v>Jun</v>
      </c>
      <c r="Q1380">
        <v>7</v>
      </c>
      <c r="R1380">
        <v>3</v>
      </c>
      <c r="S1380" s="18">
        <v>11492.46</v>
      </c>
      <c r="T1380" t="s">
        <v>12</v>
      </c>
      <c r="U1380" t="s">
        <v>12</v>
      </c>
      <c r="V1380" t="s">
        <v>535</v>
      </c>
      <c r="W1380" s="16">
        <f t="shared" si="64"/>
        <v>30474</v>
      </c>
      <c r="X1380">
        <f t="shared" si="65"/>
        <v>40</v>
      </c>
    </row>
    <row r="1381" spans="1:24" x14ac:dyDescent="0.3">
      <c r="A1381" t="s">
        <v>1412</v>
      </c>
      <c r="B1381">
        <v>1989</v>
      </c>
      <c r="C1381" t="s">
        <v>37</v>
      </c>
      <c r="D1381">
        <v>6</v>
      </c>
      <c r="E1381">
        <v>3</v>
      </c>
      <c r="F1381">
        <v>11511.61</v>
      </c>
      <c r="G1381" t="s">
        <v>12</v>
      </c>
      <c r="H1381" t="s">
        <v>12</v>
      </c>
      <c r="I1381" t="s">
        <v>535</v>
      </c>
      <c r="N1381" t="s">
        <v>1411</v>
      </c>
      <c r="O1381">
        <v>1969</v>
      </c>
      <c r="P1381" t="str">
        <f t="shared" si="63"/>
        <v>Aug</v>
      </c>
      <c r="Q1381">
        <v>11</v>
      </c>
      <c r="R1381">
        <v>0</v>
      </c>
      <c r="S1381" s="18">
        <v>11497.69</v>
      </c>
      <c r="T1381" t="s">
        <v>12</v>
      </c>
      <c r="U1381" t="s">
        <v>16</v>
      </c>
      <c r="V1381" t="s">
        <v>23</v>
      </c>
      <c r="W1381" s="16">
        <f t="shared" si="64"/>
        <v>25426</v>
      </c>
      <c r="X1381">
        <f t="shared" si="65"/>
        <v>53</v>
      </c>
    </row>
    <row r="1382" spans="1:24" x14ac:dyDescent="0.3">
      <c r="A1382" t="s">
        <v>1413</v>
      </c>
      <c r="B1382">
        <v>1968</v>
      </c>
      <c r="C1382" t="s">
        <v>18</v>
      </c>
      <c r="D1382">
        <v>24</v>
      </c>
      <c r="E1382">
        <v>1</v>
      </c>
      <c r="F1382">
        <v>11512.41</v>
      </c>
      <c r="G1382" t="s">
        <v>12</v>
      </c>
      <c r="H1382" t="s">
        <v>16</v>
      </c>
      <c r="I1382" t="s">
        <v>247</v>
      </c>
      <c r="N1382" t="s">
        <v>1412</v>
      </c>
      <c r="O1382">
        <v>1989</v>
      </c>
      <c r="P1382" t="str">
        <f t="shared" si="63"/>
        <v>Oct</v>
      </c>
      <c r="Q1382">
        <v>6</v>
      </c>
      <c r="R1382">
        <v>3</v>
      </c>
      <c r="S1382" s="18">
        <v>11511.61</v>
      </c>
      <c r="T1382" t="s">
        <v>12</v>
      </c>
      <c r="U1382" t="s">
        <v>12</v>
      </c>
      <c r="V1382" t="s">
        <v>535</v>
      </c>
      <c r="W1382" s="16">
        <f t="shared" si="64"/>
        <v>32787</v>
      </c>
      <c r="X1382">
        <f t="shared" si="65"/>
        <v>33</v>
      </c>
    </row>
    <row r="1383" spans="1:24" x14ac:dyDescent="0.3">
      <c r="A1383" t="s">
        <v>1414</v>
      </c>
      <c r="B1383">
        <v>1971</v>
      </c>
      <c r="C1383" t="s">
        <v>30</v>
      </c>
      <c r="D1383">
        <v>19</v>
      </c>
      <c r="E1383">
        <v>4</v>
      </c>
      <c r="F1383">
        <v>11520.1</v>
      </c>
      <c r="G1383" t="s">
        <v>12</v>
      </c>
      <c r="H1383" t="s">
        <v>16</v>
      </c>
      <c r="I1383" t="s">
        <v>23</v>
      </c>
      <c r="N1383" t="s">
        <v>1413</v>
      </c>
      <c r="O1383">
        <v>1968</v>
      </c>
      <c r="P1383" t="str">
        <f t="shared" si="63"/>
        <v>Jun</v>
      </c>
      <c r="Q1383">
        <v>24</v>
      </c>
      <c r="R1383">
        <v>1</v>
      </c>
      <c r="S1383" s="18">
        <v>11512.41</v>
      </c>
      <c r="T1383" t="s">
        <v>12</v>
      </c>
      <c r="U1383" t="s">
        <v>16</v>
      </c>
      <c r="V1383" t="s">
        <v>247</v>
      </c>
      <c r="W1383" s="16">
        <f t="shared" si="64"/>
        <v>25013</v>
      </c>
      <c r="X1383">
        <f t="shared" si="65"/>
        <v>54</v>
      </c>
    </row>
    <row r="1384" spans="1:24" x14ac:dyDescent="0.3">
      <c r="A1384" t="s">
        <v>1415</v>
      </c>
      <c r="B1384">
        <v>1988</v>
      </c>
      <c r="C1384" t="s">
        <v>18</v>
      </c>
      <c r="D1384">
        <v>12</v>
      </c>
      <c r="E1384">
        <v>3</v>
      </c>
      <c r="F1384">
        <v>11524.25</v>
      </c>
      <c r="G1384" t="s">
        <v>12</v>
      </c>
      <c r="H1384" t="s">
        <v>16</v>
      </c>
      <c r="I1384" t="s">
        <v>535</v>
      </c>
      <c r="N1384" t="s">
        <v>1414</v>
      </c>
      <c r="O1384">
        <v>1971</v>
      </c>
      <c r="P1384" t="str">
        <f t="shared" si="63"/>
        <v>Dec</v>
      </c>
      <c r="Q1384">
        <v>19</v>
      </c>
      <c r="R1384">
        <v>4</v>
      </c>
      <c r="S1384" s="18">
        <v>11520.1</v>
      </c>
      <c r="T1384" t="s">
        <v>12</v>
      </c>
      <c r="U1384" t="s">
        <v>16</v>
      </c>
      <c r="V1384" t="s">
        <v>23</v>
      </c>
      <c r="W1384" s="16">
        <f t="shared" si="64"/>
        <v>26286</v>
      </c>
      <c r="X1384">
        <f t="shared" si="65"/>
        <v>51</v>
      </c>
    </row>
    <row r="1385" spans="1:24" x14ac:dyDescent="0.3">
      <c r="A1385" t="s">
        <v>1416</v>
      </c>
      <c r="B1385">
        <v>1970</v>
      </c>
      <c r="C1385" t="s">
        <v>10</v>
      </c>
      <c r="D1385">
        <v>23</v>
      </c>
      <c r="E1385">
        <v>0</v>
      </c>
      <c r="F1385">
        <v>11530.12</v>
      </c>
      <c r="G1385" t="s">
        <v>12</v>
      </c>
      <c r="H1385" t="s">
        <v>16</v>
      </c>
      <c r="I1385" t="s">
        <v>23</v>
      </c>
      <c r="N1385" t="s">
        <v>1415</v>
      </c>
      <c r="O1385">
        <v>1988</v>
      </c>
      <c r="P1385" t="str">
        <f t="shared" si="63"/>
        <v>Jun</v>
      </c>
      <c r="Q1385">
        <v>12</v>
      </c>
      <c r="R1385">
        <v>3</v>
      </c>
      <c r="S1385" s="18">
        <v>11524.25</v>
      </c>
      <c r="T1385" t="s">
        <v>12</v>
      </c>
      <c r="U1385" t="s">
        <v>16</v>
      </c>
      <c r="V1385" t="s">
        <v>535</v>
      </c>
      <c r="W1385" s="16">
        <f t="shared" si="64"/>
        <v>32306</v>
      </c>
      <c r="X1385">
        <f t="shared" si="65"/>
        <v>34</v>
      </c>
    </row>
    <row r="1386" spans="1:24" x14ac:dyDescent="0.3">
      <c r="A1386" t="s">
        <v>1417</v>
      </c>
      <c r="B1386">
        <v>1965</v>
      </c>
      <c r="C1386" t="s">
        <v>37</v>
      </c>
      <c r="D1386">
        <v>3</v>
      </c>
      <c r="E1386">
        <v>0</v>
      </c>
      <c r="F1386">
        <v>11534.87</v>
      </c>
      <c r="G1386" t="s">
        <v>12</v>
      </c>
      <c r="H1386" t="s">
        <v>16</v>
      </c>
      <c r="I1386" t="s">
        <v>356</v>
      </c>
      <c r="N1386" t="s">
        <v>1416</v>
      </c>
      <c r="O1386">
        <v>1970</v>
      </c>
      <c r="P1386" t="str">
        <f t="shared" si="63"/>
        <v>Jul</v>
      </c>
      <c r="Q1386">
        <v>23</v>
      </c>
      <c r="R1386">
        <v>0</v>
      </c>
      <c r="S1386" s="18">
        <v>11530.12</v>
      </c>
      <c r="T1386" t="s">
        <v>12</v>
      </c>
      <c r="U1386" t="s">
        <v>16</v>
      </c>
      <c r="V1386" t="s">
        <v>23</v>
      </c>
      <c r="W1386" s="16">
        <f t="shared" si="64"/>
        <v>25772</v>
      </c>
      <c r="X1386">
        <f t="shared" si="65"/>
        <v>52</v>
      </c>
    </row>
    <row r="1387" spans="1:24" x14ac:dyDescent="0.3">
      <c r="A1387" t="s">
        <v>1418</v>
      </c>
      <c r="B1387">
        <v>1968</v>
      </c>
      <c r="C1387" t="s">
        <v>15</v>
      </c>
      <c r="D1387">
        <v>14</v>
      </c>
      <c r="E1387">
        <v>2</v>
      </c>
      <c r="F1387">
        <v>11538.42</v>
      </c>
      <c r="G1387" t="s">
        <v>12</v>
      </c>
      <c r="H1387" t="s">
        <v>16</v>
      </c>
      <c r="I1387" t="s">
        <v>42</v>
      </c>
      <c r="N1387" t="s">
        <v>1417</v>
      </c>
      <c r="O1387">
        <v>1965</v>
      </c>
      <c r="P1387" t="str">
        <f t="shared" si="63"/>
        <v>Oct</v>
      </c>
      <c r="Q1387">
        <v>3</v>
      </c>
      <c r="R1387">
        <v>0</v>
      </c>
      <c r="S1387" s="18">
        <v>11534.87</v>
      </c>
      <c r="T1387" t="s">
        <v>12</v>
      </c>
      <c r="U1387" t="s">
        <v>16</v>
      </c>
      <c r="V1387" t="s">
        <v>356</v>
      </c>
      <c r="W1387" s="16">
        <f t="shared" si="64"/>
        <v>24018</v>
      </c>
      <c r="X1387">
        <f t="shared" si="65"/>
        <v>57</v>
      </c>
    </row>
    <row r="1388" spans="1:24" x14ac:dyDescent="0.3">
      <c r="A1388" t="s">
        <v>1419</v>
      </c>
      <c r="B1388">
        <v>1971</v>
      </c>
      <c r="C1388" t="s">
        <v>30</v>
      </c>
      <c r="D1388">
        <v>1</v>
      </c>
      <c r="E1388">
        <v>0</v>
      </c>
      <c r="F1388">
        <v>11540.25</v>
      </c>
      <c r="G1388" t="s">
        <v>12</v>
      </c>
      <c r="H1388" t="s">
        <v>16</v>
      </c>
      <c r="I1388" t="s">
        <v>23</v>
      </c>
      <c r="N1388" t="s">
        <v>1418</v>
      </c>
      <c r="O1388">
        <v>1968</v>
      </c>
      <c r="P1388" t="str">
        <f t="shared" si="63"/>
        <v>Nov</v>
      </c>
      <c r="Q1388">
        <v>14</v>
      </c>
      <c r="R1388">
        <v>2</v>
      </c>
      <c r="S1388" s="18">
        <v>11538.42</v>
      </c>
      <c r="T1388" t="s">
        <v>12</v>
      </c>
      <c r="U1388" t="s">
        <v>16</v>
      </c>
      <c r="V1388" t="s">
        <v>42</v>
      </c>
      <c r="W1388" s="16">
        <f t="shared" si="64"/>
        <v>25156</v>
      </c>
      <c r="X1388">
        <f t="shared" si="65"/>
        <v>54</v>
      </c>
    </row>
    <row r="1389" spans="1:24" x14ac:dyDescent="0.3">
      <c r="A1389" t="s">
        <v>1420</v>
      </c>
      <c r="B1389">
        <v>1973</v>
      </c>
      <c r="C1389" t="s">
        <v>10</v>
      </c>
      <c r="D1389">
        <v>23</v>
      </c>
      <c r="E1389">
        <v>5</v>
      </c>
      <c r="F1389">
        <v>11552.9</v>
      </c>
      <c r="G1389" t="s">
        <v>12</v>
      </c>
      <c r="H1389" t="s">
        <v>11</v>
      </c>
      <c r="I1389" t="s">
        <v>42</v>
      </c>
      <c r="N1389" t="s">
        <v>1419</v>
      </c>
      <c r="O1389">
        <v>1971</v>
      </c>
      <c r="P1389" t="str">
        <f t="shared" si="63"/>
        <v>Dec</v>
      </c>
      <c r="Q1389">
        <v>1</v>
      </c>
      <c r="R1389">
        <v>0</v>
      </c>
      <c r="S1389" s="18">
        <v>11540.25</v>
      </c>
      <c r="T1389" t="s">
        <v>12</v>
      </c>
      <c r="U1389" t="s">
        <v>16</v>
      </c>
      <c r="V1389" t="s">
        <v>23</v>
      </c>
      <c r="W1389" s="16">
        <f t="shared" si="64"/>
        <v>26268</v>
      </c>
      <c r="X1389">
        <f t="shared" si="65"/>
        <v>51</v>
      </c>
    </row>
    <row r="1390" spans="1:24" x14ac:dyDescent="0.3">
      <c r="A1390" t="s">
        <v>1421</v>
      </c>
      <c r="B1390">
        <v>1965</v>
      </c>
      <c r="C1390" t="s">
        <v>37</v>
      </c>
      <c r="D1390">
        <v>27</v>
      </c>
      <c r="E1390">
        <v>1</v>
      </c>
      <c r="F1390">
        <v>11554.22</v>
      </c>
      <c r="G1390" t="s">
        <v>12</v>
      </c>
      <c r="H1390" t="s">
        <v>16</v>
      </c>
      <c r="I1390" t="s">
        <v>13</v>
      </c>
      <c r="N1390" t="s">
        <v>1420</v>
      </c>
      <c r="O1390">
        <v>1973</v>
      </c>
      <c r="P1390" t="str">
        <f t="shared" si="63"/>
        <v>Jul</v>
      </c>
      <c r="Q1390">
        <v>23</v>
      </c>
      <c r="R1390">
        <v>5</v>
      </c>
      <c r="S1390" s="18">
        <v>11552.9</v>
      </c>
      <c r="T1390" t="s">
        <v>12</v>
      </c>
      <c r="U1390" t="s">
        <v>11</v>
      </c>
      <c r="V1390" t="s">
        <v>42</v>
      </c>
      <c r="W1390" s="16">
        <f t="shared" si="64"/>
        <v>26868</v>
      </c>
      <c r="X1390">
        <f t="shared" si="65"/>
        <v>49</v>
      </c>
    </row>
    <row r="1391" spans="1:24" x14ac:dyDescent="0.3">
      <c r="A1391" t="s">
        <v>1422</v>
      </c>
      <c r="B1391">
        <v>1965</v>
      </c>
      <c r="C1391" t="s">
        <v>30</v>
      </c>
      <c r="D1391">
        <v>25</v>
      </c>
      <c r="E1391">
        <v>0</v>
      </c>
      <c r="F1391">
        <v>11566.3</v>
      </c>
      <c r="G1391" t="s">
        <v>12</v>
      </c>
      <c r="H1391" t="s">
        <v>12</v>
      </c>
      <c r="I1391" t="s">
        <v>168</v>
      </c>
      <c r="N1391" t="s">
        <v>1421</v>
      </c>
      <c r="O1391">
        <v>1965</v>
      </c>
      <c r="P1391" t="str">
        <f t="shared" si="63"/>
        <v>Oct</v>
      </c>
      <c r="Q1391">
        <v>27</v>
      </c>
      <c r="R1391">
        <v>1</v>
      </c>
      <c r="S1391" s="18">
        <v>11554.22</v>
      </c>
      <c r="T1391" t="s">
        <v>12</v>
      </c>
      <c r="U1391" t="s">
        <v>16</v>
      </c>
      <c r="V1391" t="s">
        <v>13</v>
      </c>
      <c r="W1391" s="16">
        <f t="shared" si="64"/>
        <v>24042</v>
      </c>
      <c r="X1391">
        <f t="shared" si="65"/>
        <v>57</v>
      </c>
    </row>
    <row r="1392" spans="1:24" x14ac:dyDescent="0.3">
      <c r="A1392" t="s">
        <v>1423</v>
      </c>
      <c r="B1392">
        <v>1965</v>
      </c>
      <c r="C1392" t="s">
        <v>15</v>
      </c>
      <c r="D1392">
        <v>6</v>
      </c>
      <c r="E1392">
        <v>1</v>
      </c>
      <c r="F1392">
        <v>11576.13</v>
      </c>
      <c r="G1392" t="s">
        <v>12</v>
      </c>
      <c r="H1392" t="s">
        <v>12</v>
      </c>
      <c r="I1392" t="s">
        <v>42</v>
      </c>
      <c r="N1392" t="s">
        <v>1422</v>
      </c>
      <c r="O1392">
        <v>1965</v>
      </c>
      <c r="P1392" t="str">
        <f t="shared" si="63"/>
        <v>Dec</v>
      </c>
      <c r="Q1392">
        <v>25</v>
      </c>
      <c r="R1392">
        <v>0</v>
      </c>
      <c r="S1392" s="18">
        <v>11566.3</v>
      </c>
      <c r="T1392" t="s">
        <v>12</v>
      </c>
      <c r="U1392" t="s">
        <v>12</v>
      </c>
      <c r="V1392" t="s">
        <v>168</v>
      </c>
      <c r="W1392" s="16">
        <f t="shared" si="64"/>
        <v>24101</v>
      </c>
      <c r="X1392">
        <f t="shared" si="65"/>
        <v>57</v>
      </c>
    </row>
    <row r="1393" spans="1:24" x14ac:dyDescent="0.3">
      <c r="A1393" t="s">
        <v>1424</v>
      </c>
      <c r="B1393">
        <v>1964</v>
      </c>
      <c r="C1393" t="s">
        <v>18</v>
      </c>
      <c r="D1393">
        <v>20</v>
      </c>
      <c r="E1393">
        <v>0</v>
      </c>
      <c r="F1393">
        <v>11602.75</v>
      </c>
      <c r="G1393" t="s">
        <v>12</v>
      </c>
      <c r="H1393" t="s">
        <v>16</v>
      </c>
      <c r="I1393" t="s">
        <v>516</v>
      </c>
      <c r="N1393" t="s">
        <v>1423</v>
      </c>
      <c r="O1393">
        <v>1965</v>
      </c>
      <c r="P1393" t="str">
        <f t="shared" si="63"/>
        <v>Nov</v>
      </c>
      <c r="Q1393">
        <v>6</v>
      </c>
      <c r="R1393">
        <v>1</v>
      </c>
      <c r="S1393" s="18">
        <v>11576.13</v>
      </c>
      <c r="T1393" t="s">
        <v>12</v>
      </c>
      <c r="U1393" t="s">
        <v>12</v>
      </c>
      <c r="V1393" t="s">
        <v>42</v>
      </c>
      <c r="W1393" s="16">
        <f t="shared" si="64"/>
        <v>24052</v>
      </c>
      <c r="X1393">
        <f t="shared" si="65"/>
        <v>57</v>
      </c>
    </row>
    <row r="1394" spans="1:24" x14ac:dyDescent="0.3">
      <c r="A1394" t="s">
        <v>1425</v>
      </c>
      <c r="B1394">
        <v>1986</v>
      </c>
      <c r="C1394" t="s">
        <v>10</v>
      </c>
      <c r="D1394">
        <v>17</v>
      </c>
      <c r="E1394">
        <v>3</v>
      </c>
      <c r="F1394">
        <v>11625.11</v>
      </c>
      <c r="G1394" t="s">
        <v>12</v>
      </c>
      <c r="H1394" t="s">
        <v>12</v>
      </c>
      <c r="I1394" t="s">
        <v>632</v>
      </c>
      <c r="N1394" t="s">
        <v>1424</v>
      </c>
      <c r="O1394">
        <v>1964</v>
      </c>
      <c r="P1394" t="str">
        <f t="shared" si="63"/>
        <v>Jun</v>
      </c>
      <c r="Q1394">
        <v>20</v>
      </c>
      <c r="R1394">
        <v>0</v>
      </c>
      <c r="S1394" s="18">
        <v>11602.75</v>
      </c>
      <c r="T1394" t="s">
        <v>12</v>
      </c>
      <c r="U1394" t="s">
        <v>16</v>
      </c>
      <c r="V1394" t="s">
        <v>516</v>
      </c>
      <c r="W1394" s="16">
        <f t="shared" si="64"/>
        <v>23548</v>
      </c>
      <c r="X1394">
        <f t="shared" si="65"/>
        <v>58</v>
      </c>
    </row>
    <row r="1395" spans="1:24" x14ac:dyDescent="0.3">
      <c r="A1395" t="s">
        <v>1426</v>
      </c>
      <c r="B1395">
        <v>1966</v>
      </c>
      <c r="C1395" t="s">
        <v>37</v>
      </c>
      <c r="D1395">
        <v>4</v>
      </c>
      <c r="E1395">
        <v>0</v>
      </c>
      <c r="F1395">
        <v>11657.72</v>
      </c>
      <c r="G1395" t="s">
        <v>12</v>
      </c>
      <c r="H1395" t="s">
        <v>11</v>
      </c>
      <c r="I1395" t="s">
        <v>247</v>
      </c>
      <c r="N1395" t="s">
        <v>1425</v>
      </c>
      <c r="O1395">
        <v>1986</v>
      </c>
      <c r="P1395" t="str">
        <f t="shared" si="63"/>
        <v>Jul</v>
      </c>
      <c r="Q1395">
        <v>17</v>
      </c>
      <c r="R1395">
        <v>3</v>
      </c>
      <c r="S1395" s="18">
        <v>11625.11</v>
      </c>
      <c r="T1395" t="s">
        <v>12</v>
      </c>
      <c r="U1395" t="s">
        <v>12</v>
      </c>
      <c r="V1395" t="s">
        <v>632</v>
      </c>
      <c r="W1395" s="16">
        <f t="shared" si="64"/>
        <v>31610</v>
      </c>
      <c r="X1395">
        <f t="shared" si="65"/>
        <v>36</v>
      </c>
    </row>
    <row r="1396" spans="1:24" x14ac:dyDescent="0.3">
      <c r="A1396" t="s">
        <v>1427</v>
      </c>
      <c r="B1396">
        <v>1994</v>
      </c>
      <c r="C1396" t="s">
        <v>10</v>
      </c>
      <c r="D1396">
        <v>20</v>
      </c>
      <c r="E1396">
        <v>0</v>
      </c>
      <c r="F1396">
        <v>11657.81</v>
      </c>
      <c r="G1396" t="s">
        <v>12</v>
      </c>
      <c r="H1396" t="s">
        <v>11</v>
      </c>
      <c r="I1396" t="s">
        <v>249</v>
      </c>
      <c r="N1396" t="s">
        <v>1426</v>
      </c>
      <c r="O1396">
        <v>1966</v>
      </c>
      <c r="P1396" t="str">
        <f t="shared" si="63"/>
        <v>Oct</v>
      </c>
      <c r="Q1396">
        <v>4</v>
      </c>
      <c r="R1396">
        <v>0</v>
      </c>
      <c r="S1396" s="18">
        <v>11657.72</v>
      </c>
      <c r="T1396" t="s">
        <v>12</v>
      </c>
      <c r="U1396" t="s">
        <v>11</v>
      </c>
      <c r="V1396" t="s">
        <v>247</v>
      </c>
      <c r="W1396" s="16">
        <f t="shared" si="64"/>
        <v>24384</v>
      </c>
      <c r="X1396">
        <f t="shared" si="65"/>
        <v>56</v>
      </c>
    </row>
    <row r="1397" spans="1:24" x14ac:dyDescent="0.3">
      <c r="A1397" t="s">
        <v>1428</v>
      </c>
      <c r="B1397">
        <v>1966</v>
      </c>
      <c r="C1397" t="s">
        <v>10</v>
      </c>
      <c r="D1397">
        <v>6</v>
      </c>
      <c r="E1397">
        <v>0</v>
      </c>
      <c r="F1397">
        <v>11658.12</v>
      </c>
      <c r="G1397" t="s">
        <v>12</v>
      </c>
      <c r="H1397" t="s">
        <v>16</v>
      </c>
      <c r="I1397" t="s">
        <v>247</v>
      </c>
      <c r="N1397" t="s">
        <v>1427</v>
      </c>
      <c r="O1397">
        <v>1994</v>
      </c>
      <c r="P1397" t="str">
        <f t="shared" si="63"/>
        <v>Jul</v>
      </c>
      <c r="Q1397">
        <v>20</v>
      </c>
      <c r="R1397">
        <v>0</v>
      </c>
      <c r="S1397" s="18">
        <v>11657.81</v>
      </c>
      <c r="T1397" t="s">
        <v>12</v>
      </c>
      <c r="U1397" t="s">
        <v>11</v>
      </c>
      <c r="V1397" t="s">
        <v>249</v>
      </c>
      <c r="W1397" s="16">
        <f t="shared" si="64"/>
        <v>34535</v>
      </c>
      <c r="X1397">
        <f t="shared" si="65"/>
        <v>28</v>
      </c>
    </row>
    <row r="1398" spans="1:24" x14ac:dyDescent="0.3">
      <c r="A1398" t="s">
        <v>1429</v>
      </c>
      <c r="B1398">
        <v>1966</v>
      </c>
      <c r="C1398" t="s">
        <v>35</v>
      </c>
      <c r="D1398">
        <v>23</v>
      </c>
      <c r="E1398">
        <v>0</v>
      </c>
      <c r="F1398">
        <v>11658.38</v>
      </c>
      <c r="G1398" t="s">
        <v>12</v>
      </c>
      <c r="H1398" t="s">
        <v>12</v>
      </c>
      <c r="I1398" t="s">
        <v>247</v>
      </c>
      <c r="N1398" t="s">
        <v>1428</v>
      </c>
      <c r="O1398">
        <v>1966</v>
      </c>
      <c r="P1398" t="str">
        <f t="shared" si="63"/>
        <v>Jul</v>
      </c>
      <c r="Q1398">
        <v>6</v>
      </c>
      <c r="R1398">
        <v>0</v>
      </c>
      <c r="S1398" s="18">
        <v>11658.12</v>
      </c>
      <c r="T1398" t="s">
        <v>12</v>
      </c>
      <c r="U1398" t="s">
        <v>16</v>
      </c>
      <c r="V1398" t="s">
        <v>247</v>
      </c>
      <c r="W1398" s="16">
        <f t="shared" si="64"/>
        <v>24294</v>
      </c>
      <c r="X1398">
        <f t="shared" si="65"/>
        <v>56</v>
      </c>
    </row>
    <row r="1399" spans="1:24" x14ac:dyDescent="0.3">
      <c r="A1399" t="s">
        <v>1430</v>
      </c>
      <c r="B1399">
        <v>1966</v>
      </c>
      <c r="C1399" t="s">
        <v>15</v>
      </c>
      <c r="D1399">
        <v>9</v>
      </c>
      <c r="E1399">
        <v>1</v>
      </c>
      <c r="F1399">
        <v>11674.13</v>
      </c>
      <c r="G1399" t="s">
        <v>12</v>
      </c>
      <c r="H1399" t="s">
        <v>16</v>
      </c>
      <c r="I1399" t="s">
        <v>42</v>
      </c>
      <c r="N1399" t="s">
        <v>1429</v>
      </c>
      <c r="O1399">
        <v>1966</v>
      </c>
      <c r="P1399" t="str">
        <f t="shared" si="63"/>
        <v>Aug</v>
      </c>
      <c r="Q1399">
        <v>23</v>
      </c>
      <c r="R1399">
        <v>0</v>
      </c>
      <c r="S1399" s="18">
        <v>11658.38</v>
      </c>
      <c r="T1399" t="s">
        <v>12</v>
      </c>
      <c r="U1399" t="s">
        <v>12</v>
      </c>
      <c r="V1399" t="s">
        <v>247</v>
      </c>
      <c r="W1399" s="16">
        <f t="shared" si="64"/>
        <v>24342</v>
      </c>
      <c r="X1399">
        <f t="shared" si="65"/>
        <v>56</v>
      </c>
    </row>
    <row r="1400" spans="1:24" x14ac:dyDescent="0.3">
      <c r="A1400" t="s">
        <v>1431</v>
      </c>
      <c r="B1400">
        <v>1970</v>
      </c>
      <c r="C1400" t="s">
        <v>30</v>
      </c>
      <c r="D1400">
        <v>1</v>
      </c>
      <c r="E1400">
        <v>0</v>
      </c>
      <c r="F1400">
        <v>11696.52</v>
      </c>
      <c r="G1400" t="s">
        <v>12</v>
      </c>
      <c r="H1400" t="s">
        <v>16</v>
      </c>
      <c r="I1400" t="s">
        <v>300</v>
      </c>
      <c r="N1400" t="s">
        <v>1430</v>
      </c>
      <c r="O1400">
        <v>1966</v>
      </c>
      <c r="P1400" t="str">
        <f t="shared" si="63"/>
        <v>Nov</v>
      </c>
      <c r="Q1400">
        <v>9</v>
      </c>
      <c r="R1400">
        <v>1</v>
      </c>
      <c r="S1400" s="18">
        <v>11674.13</v>
      </c>
      <c r="T1400" t="s">
        <v>12</v>
      </c>
      <c r="U1400" t="s">
        <v>16</v>
      </c>
      <c r="V1400" t="s">
        <v>42</v>
      </c>
      <c r="W1400" s="16">
        <f t="shared" si="64"/>
        <v>24420</v>
      </c>
      <c r="X1400">
        <f t="shared" si="65"/>
        <v>56</v>
      </c>
    </row>
    <row r="1401" spans="1:24" x14ac:dyDescent="0.3">
      <c r="A1401" t="s">
        <v>1432</v>
      </c>
      <c r="B1401">
        <v>1982</v>
      </c>
      <c r="C1401" t="s">
        <v>37</v>
      </c>
      <c r="D1401">
        <v>21</v>
      </c>
      <c r="E1401">
        <v>3</v>
      </c>
      <c r="F1401">
        <v>11712.97</v>
      </c>
      <c r="G1401" t="s">
        <v>12</v>
      </c>
      <c r="H1401" t="s">
        <v>11</v>
      </c>
      <c r="I1401" t="s">
        <v>300</v>
      </c>
      <c r="N1401" t="s">
        <v>1431</v>
      </c>
      <c r="O1401">
        <v>1970</v>
      </c>
      <c r="P1401" t="str">
        <f t="shared" si="63"/>
        <v>Dec</v>
      </c>
      <c r="Q1401">
        <v>1</v>
      </c>
      <c r="R1401">
        <v>0</v>
      </c>
      <c r="S1401" s="18">
        <v>11696.52</v>
      </c>
      <c r="T1401" t="s">
        <v>12</v>
      </c>
      <c r="U1401" t="s">
        <v>16</v>
      </c>
      <c r="V1401" t="s">
        <v>300</v>
      </c>
      <c r="W1401" s="16">
        <f t="shared" si="64"/>
        <v>25903</v>
      </c>
      <c r="X1401">
        <f t="shared" si="65"/>
        <v>52</v>
      </c>
    </row>
    <row r="1402" spans="1:24" x14ac:dyDescent="0.3">
      <c r="A1402" t="s">
        <v>1433</v>
      </c>
      <c r="B1402">
        <v>1969</v>
      </c>
      <c r="C1402" t="s">
        <v>37</v>
      </c>
      <c r="D1402">
        <v>12</v>
      </c>
      <c r="E1402">
        <v>2</v>
      </c>
      <c r="F1402">
        <v>11729.68</v>
      </c>
      <c r="G1402" t="s">
        <v>12</v>
      </c>
      <c r="H1402" t="s">
        <v>16</v>
      </c>
      <c r="I1402" t="s">
        <v>247</v>
      </c>
      <c r="N1402" t="s">
        <v>1432</v>
      </c>
      <c r="O1402">
        <v>1982</v>
      </c>
      <c r="P1402" t="str">
        <f t="shared" si="63"/>
        <v>Oct</v>
      </c>
      <c r="Q1402">
        <v>21</v>
      </c>
      <c r="R1402">
        <v>3</v>
      </c>
      <c r="S1402" s="18">
        <v>11712.97</v>
      </c>
      <c r="T1402" t="s">
        <v>12</v>
      </c>
      <c r="U1402" t="s">
        <v>11</v>
      </c>
      <c r="V1402" t="s">
        <v>300</v>
      </c>
      <c r="W1402" s="16">
        <f t="shared" si="64"/>
        <v>30245</v>
      </c>
      <c r="X1402">
        <f t="shared" si="65"/>
        <v>40</v>
      </c>
    </row>
    <row r="1403" spans="1:24" x14ac:dyDescent="0.3">
      <c r="A1403" t="s">
        <v>1434</v>
      </c>
      <c r="B1403">
        <v>1984</v>
      </c>
      <c r="C1403" t="s">
        <v>15</v>
      </c>
      <c r="D1403">
        <v>26</v>
      </c>
      <c r="E1403">
        <v>3</v>
      </c>
      <c r="F1403">
        <v>11730.82</v>
      </c>
      <c r="G1403" t="s">
        <v>12</v>
      </c>
      <c r="H1403" t="s">
        <v>12</v>
      </c>
      <c r="I1403" t="s">
        <v>535</v>
      </c>
      <c r="N1403" t="s">
        <v>1433</v>
      </c>
      <c r="O1403">
        <v>1969</v>
      </c>
      <c r="P1403" t="str">
        <f t="shared" si="63"/>
        <v>Oct</v>
      </c>
      <c r="Q1403">
        <v>12</v>
      </c>
      <c r="R1403">
        <v>2</v>
      </c>
      <c r="S1403" s="18">
        <v>11729.68</v>
      </c>
      <c r="T1403" t="s">
        <v>12</v>
      </c>
      <c r="U1403" t="s">
        <v>16</v>
      </c>
      <c r="V1403" t="s">
        <v>247</v>
      </c>
      <c r="W1403" s="16">
        <f t="shared" si="64"/>
        <v>25488</v>
      </c>
      <c r="X1403">
        <f t="shared" si="65"/>
        <v>53</v>
      </c>
    </row>
    <row r="1404" spans="1:24" x14ac:dyDescent="0.3">
      <c r="A1404" t="s">
        <v>1435</v>
      </c>
      <c r="B1404">
        <v>1964</v>
      </c>
      <c r="C1404" t="s">
        <v>15</v>
      </c>
      <c r="D1404">
        <v>9</v>
      </c>
      <c r="E1404">
        <v>0</v>
      </c>
      <c r="F1404">
        <v>11735.88</v>
      </c>
      <c r="G1404" t="s">
        <v>12</v>
      </c>
      <c r="H1404" t="s">
        <v>16</v>
      </c>
      <c r="I1404" t="s">
        <v>23</v>
      </c>
      <c r="N1404" t="s">
        <v>1434</v>
      </c>
      <c r="O1404">
        <v>1984</v>
      </c>
      <c r="P1404" t="str">
        <f t="shared" si="63"/>
        <v>Nov</v>
      </c>
      <c r="Q1404">
        <v>26</v>
      </c>
      <c r="R1404">
        <v>3</v>
      </c>
      <c r="S1404" s="18">
        <v>11730.82</v>
      </c>
      <c r="T1404" t="s">
        <v>12</v>
      </c>
      <c r="U1404" t="s">
        <v>12</v>
      </c>
      <c r="V1404" t="s">
        <v>535</v>
      </c>
      <c r="W1404" s="16">
        <f t="shared" si="64"/>
        <v>31012</v>
      </c>
      <c r="X1404">
        <f t="shared" si="65"/>
        <v>38</v>
      </c>
    </row>
    <row r="1405" spans="1:24" x14ac:dyDescent="0.3">
      <c r="A1405" t="s">
        <v>1436</v>
      </c>
      <c r="B1405">
        <v>1988</v>
      </c>
      <c r="C1405" t="s">
        <v>20</v>
      </c>
      <c r="D1405">
        <v>5</v>
      </c>
      <c r="E1405">
        <v>2</v>
      </c>
      <c r="F1405">
        <v>11737.85</v>
      </c>
      <c r="G1405" t="s">
        <v>12</v>
      </c>
      <c r="H1405" t="s">
        <v>16</v>
      </c>
      <c r="I1405" t="s">
        <v>42</v>
      </c>
      <c r="N1405" t="s">
        <v>1435</v>
      </c>
      <c r="O1405">
        <v>1964</v>
      </c>
      <c r="P1405" t="str">
        <f t="shared" si="63"/>
        <v>Nov</v>
      </c>
      <c r="Q1405">
        <v>9</v>
      </c>
      <c r="R1405">
        <v>0</v>
      </c>
      <c r="S1405" s="18">
        <v>11735.88</v>
      </c>
      <c r="T1405" t="s">
        <v>12</v>
      </c>
      <c r="U1405" t="s">
        <v>16</v>
      </c>
      <c r="V1405" t="s">
        <v>23</v>
      </c>
      <c r="W1405" s="16">
        <f t="shared" si="64"/>
        <v>23690</v>
      </c>
      <c r="X1405">
        <f t="shared" si="65"/>
        <v>58</v>
      </c>
    </row>
    <row r="1406" spans="1:24" x14ac:dyDescent="0.3">
      <c r="A1406" t="s">
        <v>1437</v>
      </c>
      <c r="B1406">
        <v>1969</v>
      </c>
      <c r="C1406" t="s">
        <v>15</v>
      </c>
      <c r="D1406">
        <v>12</v>
      </c>
      <c r="E1406">
        <v>3</v>
      </c>
      <c r="F1406">
        <v>11741.73</v>
      </c>
      <c r="G1406" t="s">
        <v>12</v>
      </c>
      <c r="H1406" t="s">
        <v>16</v>
      </c>
      <c r="I1406" t="s">
        <v>42</v>
      </c>
      <c r="N1406" t="s">
        <v>1436</v>
      </c>
      <c r="O1406">
        <v>1988</v>
      </c>
      <c r="P1406" t="str">
        <f t="shared" si="63"/>
        <v>Sep</v>
      </c>
      <c r="Q1406">
        <v>5</v>
      </c>
      <c r="R1406">
        <v>2</v>
      </c>
      <c r="S1406" s="18">
        <v>11737.85</v>
      </c>
      <c r="T1406" t="s">
        <v>12</v>
      </c>
      <c r="U1406" t="s">
        <v>16</v>
      </c>
      <c r="V1406" t="s">
        <v>42</v>
      </c>
      <c r="W1406" s="16">
        <f t="shared" si="64"/>
        <v>32391</v>
      </c>
      <c r="X1406">
        <f t="shared" si="65"/>
        <v>34</v>
      </c>
    </row>
    <row r="1407" spans="1:24" x14ac:dyDescent="0.3">
      <c r="A1407" t="s">
        <v>1438</v>
      </c>
      <c r="B1407">
        <v>1963</v>
      </c>
      <c r="C1407" t="s">
        <v>18</v>
      </c>
      <c r="D1407">
        <v>9</v>
      </c>
      <c r="E1407">
        <v>0</v>
      </c>
      <c r="F1407">
        <v>11743.3</v>
      </c>
      <c r="G1407" t="s">
        <v>12</v>
      </c>
      <c r="H1407" t="s">
        <v>12</v>
      </c>
      <c r="I1407" t="s">
        <v>13</v>
      </c>
      <c r="N1407" t="s">
        <v>1437</v>
      </c>
      <c r="O1407">
        <v>1969</v>
      </c>
      <c r="P1407" t="str">
        <f t="shared" si="63"/>
        <v>Nov</v>
      </c>
      <c r="Q1407">
        <v>12</v>
      </c>
      <c r="R1407">
        <v>3</v>
      </c>
      <c r="S1407" s="18">
        <v>11741.73</v>
      </c>
      <c r="T1407" t="s">
        <v>12</v>
      </c>
      <c r="U1407" t="s">
        <v>16</v>
      </c>
      <c r="V1407" t="s">
        <v>42</v>
      </c>
      <c r="W1407" s="16">
        <f t="shared" si="64"/>
        <v>25519</v>
      </c>
      <c r="X1407">
        <f t="shared" si="65"/>
        <v>53</v>
      </c>
    </row>
    <row r="1408" spans="1:24" x14ac:dyDescent="0.3">
      <c r="A1408" t="s">
        <v>1439</v>
      </c>
      <c r="B1408">
        <v>1964</v>
      </c>
      <c r="C1408" t="s">
        <v>30</v>
      </c>
      <c r="D1408">
        <v>2</v>
      </c>
      <c r="E1408">
        <v>0</v>
      </c>
      <c r="F1408">
        <v>11743.93</v>
      </c>
      <c r="G1408" t="s">
        <v>12</v>
      </c>
      <c r="H1408" t="s">
        <v>16</v>
      </c>
      <c r="I1408" t="s">
        <v>23</v>
      </c>
      <c r="N1408" t="s">
        <v>1438</v>
      </c>
      <c r="O1408">
        <v>1963</v>
      </c>
      <c r="P1408" t="str">
        <f t="shared" si="63"/>
        <v>Jun</v>
      </c>
      <c r="Q1408">
        <v>9</v>
      </c>
      <c r="R1408">
        <v>0</v>
      </c>
      <c r="S1408" s="18">
        <v>11743.3</v>
      </c>
      <c r="T1408" t="s">
        <v>12</v>
      </c>
      <c r="U1408" t="s">
        <v>12</v>
      </c>
      <c r="V1408" t="s">
        <v>13</v>
      </c>
      <c r="W1408" s="16">
        <f t="shared" si="64"/>
        <v>23171</v>
      </c>
      <c r="X1408">
        <f t="shared" si="65"/>
        <v>59</v>
      </c>
    </row>
    <row r="1409" spans="1:24" x14ac:dyDescent="0.3">
      <c r="A1409" t="s">
        <v>1440</v>
      </c>
      <c r="B1409">
        <v>1979</v>
      </c>
      <c r="C1409" t="s">
        <v>15</v>
      </c>
      <c r="D1409">
        <v>6</v>
      </c>
      <c r="E1409">
        <v>2</v>
      </c>
      <c r="F1409">
        <v>11752.68</v>
      </c>
      <c r="G1409" t="s">
        <v>12</v>
      </c>
      <c r="H1409" t="s">
        <v>16</v>
      </c>
      <c r="I1409" t="s">
        <v>535</v>
      </c>
      <c r="N1409" t="s">
        <v>1439</v>
      </c>
      <c r="O1409">
        <v>1964</v>
      </c>
      <c r="P1409" t="str">
        <f t="shared" si="63"/>
        <v>Dec</v>
      </c>
      <c r="Q1409">
        <v>2</v>
      </c>
      <c r="R1409">
        <v>0</v>
      </c>
      <c r="S1409" s="18">
        <v>11743.93</v>
      </c>
      <c r="T1409" t="s">
        <v>12</v>
      </c>
      <c r="U1409" t="s">
        <v>16</v>
      </c>
      <c r="V1409" t="s">
        <v>23</v>
      </c>
      <c r="W1409" s="16">
        <f t="shared" si="64"/>
        <v>23713</v>
      </c>
      <c r="X1409">
        <f t="shared" si="65"/>
        <v>58</v>
      </c>
    </row>
    <row r="1410" spans="1:24" x14ac:dyDescent="0.3">
      <c r="A1410" t="s">
        <v>1441</v>
      </c>
      <c r="B1410">
        <v>1966</v>
      </c>
      <c r="C1410" t="s">
        <v>10</v>
      </c>
      <c r="D1410">
        <v>25</v>
      </c>
      <c r="E1410">
        <v>1</v>
      </c>
      <c r="F1410">
        <v>11763</v>
      </c>
      <c r="G1410" t="s">
        <v>12</v>
      </c>
      <c r="H1410" t="s">
        <v>12</v>
      </c>
      <c r="I1410" t="s">
        <v>168</v>
      </c>
      <c r="N1410" t="s">
        <v>1440</v>
      </c>
      <c r="O1410">
        <v>1979</v>
      </c>
      <c r="P1410" t="str">
        <f t="shared" si="63"/>
        <v>Nov</v>
      </c>
      <c r="Q1410">
        <v>6</v>
      </c>
      <c r="R1410">
        <v>2</v>
      </c>
      <c r="S1410" s="18">
        <v>11752.68</v>
      </c>
      <c r="T1410" t="s">
        <v>12</v>
      </c>
      <c r="U1410" t="s">
        <v>16</v>
      </c>
      <c r="V1410" t="s">
        <v>535</v>
      </c>
      <c r="W1410" s="16">
        <f t="shared" si="64"/>
        <v>29165</v>
      </c>
      <c r="X1410">
        <f t="shared" si="65"/>
        <v>43</v>
      </c>
    </row>
    <row r="1411" spans="1:24" x14ac:dyDescent="0.3">
      <c r="A1411" t="s">
        <v>1442</v>
      </c>
      <c r="B1411">
        <v>1982</v>
      </c>
      <c r="C1411" t="s">
        <v>15</v>
      </c>
      <c r="D1411">
        <v>20</v>
      </c>
      <c r="E1411">
        <v>3</v>
      </c>
      <c r="F1411">
        <v>11773.06</v>
      </c>
      <c r="G1411" t="s">
        <v>12</v>
      </c>
      <c r="H1411" t="s">
        <v>12</v>
      </c>
      <c r="I1411" t="s">
        <v>535</v>
      </c>
      <c r="N1411" t="s">
        <v>1441</v>
      </c>
      <c r="O1411">
        <v>1966</v>
      </c>
      <c r="P1411" t="str">
        <f t="shared" ref="P1411:P1474" si="66">IF(C1410="?","Sep",C1410)</f>
        <v>Jul</v>
      </c>
      <c r="Q1411">
        <v>25</v>
      </c>
      <c r="R1411">
        <v>1</v>
      </c>
      <c r="S1411" s="18">
        <v>11763</v>
      </c>
      <c r="T1411" t="s">
        <v>12</v>
      </c>
      <c r="U1411" t="s">
        <v>12</v>
      </c>
      <c r="V1411" t="s">
        <v>168</v>
      </c>
      <c r="W1411" s="16">
        <f t="shared" si="64"/>
        <v>24313</v>
      </c>
      <c r="X1411">
        <f t="shared" si="65"/>
        <v>56</v>
      </c>
    </row>
    <row r="1412" spans="1:24" x14ac:dyDescent="0.3">
      <c r="A1412" t="s">
        <v>1443</v>
      </c>
      <c r="B1412">
        <v>1965</v>
      </c>
      <c r="C1412" t="s">
        <v>37</v>
      </c>
      <c r="D1412">
        <v>3</v>
      </c>
      <c r="E1412">
        <v>0</v>
      </c>
      <c r="F1412">
        <v>11830.61</v>
      </c>
      <c r="G1412" t="s">
        <v>12</v>
      </c>
      <c r="H1412" t="s">
        <v>16</v>
      </c>
      <c r="I1412" t="s">
        <v>23</v>
      </c>
      <c r="N1412" t="s">
        <v>1442</v>
      </c>
      <c r="O1412">
        <v>1982</v>
      </c>
      <c r="P1412" t="str">
        <f t="shared" si="66"/>
        <v>Nov</v>
      </c>
      <c r="Q1412">
        <v>20</v>
      </c>
      <c r="R1412">
        <v>3</v>
      </c>
      <c r="S1412" s="18">
        <v>11773.06</v>
      </c>
      <c r="T1412" t="s">
        <v>12</v>
      </c>
      <c r="U1412" t="s">
        <v>12</v>
      </c>
      <c r="V1412" t="s">
        <v>535</v>
      </c>
      <c r="W1412" s="16">
        <f t="shared" ref="W1412:W1475" si="67">DATE(O1412,MONTH("1-"&amp;P1412),Q1412)</f>
        <v>30275</v>
      </c>
      <c r="X1412">
        <f t="shared" ref="X1412:X1475" si="68">DATEDIF(W1412,"08-06-2023","y")</f>
        <v>40</v>
      </c>
    </row>
    <row r="1413" spans="1:24" x14ac:dyDescent="0.3">
      <c r="A1413" t="s">
        <v>1444</v>
      </c>
      <c r="B1413">
        <v>1964</v>
      </c>
      <c r="C1413" t="s">
        <v>18</v>
      </c>
      <c r="D1413">
        <v>27</v>
      </c>
      <c r="E1413">
        <v>0</v>
      </c>
      <c r="F1413">
        <v>11833.78</v>
      </c>
      <c r="G1413" t="s">
        <v>12</v>
      </c>
      <c r="H1413" t="s">
        <v>12</v>
      </c>
      <c r="I1413" t="s">
        <v>13</v>
      </c>
      <c r="N1413" t="s">
        <v>1443</v>
      </c>
      <c r="O1413">
        <v>1965</v>
      </c>
      <c r="P1413" t="str">
        <f t="shared" si="66"/>
        <v>Oct</v>
      </c>
      <c r="Q1413">
        <v>3</v>
      </c>
      <c r="R1413">
        <v>0</v>
      </c>
      <c r="S1413" s="18">
        <v>11830.61</v>
      </c>
      <c r="T1413" t="s">
        <v>12</v>
      </c>
      <c r="U1413" t="s">
        <v>16</v>
      </c>
      <c r="V1413" t="s">
        <v>23</v>
      </c>
      <c r="W1413" s="16">
        <f t="shared" si="67"/>
        <v>24018</v>
      </c>
      <c r="X1413">
        <f t="shared" si="68"/>
        <v>57</v>
      </c>
    </row>
    <row r="1414" spans="1:24" x14ac:dyDescent="0.3">
      <c r="A1414" t="s">
        <v>1445</v>
      </c>
      <c r="B1414">
        <v>1964</v>
      </c>
      <c r="C1414" t="s">
        <v>20</v>
      </c>
      <c r="D1414">
        <v>11</v>
      </c>
      <c r="E1414">
        <v>0</v>
      </c>
      <c r="F1414">
        <v>11837.16</v>
      </c>
      <c r="G1414" t="s">
        <v>12</v>
      </c>
      <c r="H1414" t="s">
        <v>12</v>
      </c>
      <c r="I1414" t="s">
        <v>42</v>
      </c>
      <c r="N1414" t="s">
        <v>1444</v>
      </c>
      <c r="O1414">
        <v>1964</v>
      </c>
      <c r="P1414" t="str">
        <f t="shared" si="66"/>
        <v>Jun</v>
      </c>
      <c r="Q1414">
        <v>27</v>
      </c>
      <c r="R1414">
        <v>0</v>
      </c>
      <c r="S1414" s="18">
        <v>11833.78</v>
      </c>
      <c r="T1414" t="s">
        <v>12</v>
      </c>
      <c r="U1414" t="s">
        <v>12</v>
      </c>
      <c r="V1414" t="s">
        <v>13</v>
      </c>
      <c r="W1414" s="16">
        <f t="shared" si="67"/>
        <v>23555</v>
      </c>
      <c r="X1414">
        <f t="shared" si="68"/>
        <v>58</v>
      </c>
    </row>
    <row r="1415" spans="1:24" x14ac:dyDescent="0.3">
      <c r="A1415" t="s">
        <v>1446</v>
      </c>
      <c r="B1415">
        <v>1965</v>
      </c>
      <c r="C1415" t="s">
        <v>20</v>
      </c>
      <c r="D1415">
        <v>25</v>
      </c>
      <c r="E1415">
        <v>0</v>
      </c>
      <c r="F1415">
        <v>11840.78</v>
      </c>
      <c r="G1415" t="s">
        <v>12</v>
      </c>
      <c r="H1415" t="s">
        <v>11</v>
      </c>
      <c r="I1415" t="s">
        <v>23</v>
      </c>
      <c r="N1415" t="s">
        <v>1445</v>
      </c>
      <c r="O1415">
        <v>1964</v>
      </c>
      <c r="P1415" t="str">
        <f t="shared" si="66"/>
        <v>Sep</v>
      </c>
      <c r="Q1415">
        <v>11</v>
      </c>
      <c r="R1415">
        <v>0</v>
      </c>
      <c r="S1415" s="18">
        <v>11837.16</v>
      </c>
      <c r="T1415" t="s">
        <v>12</v>
      </c>
      <c r="U1415" t="s">
        <v>12</v>
      </c>
      <c r="V1415" t="s">
        <v>42</v>
      </c>
      <c r="W1415" s="16">
        <f t="shared" si="67"/>
        <v>23631</v>
      </c>
      <c r="X1415">
        <f t="shared" si="68"/>
        <v>58</v>
      </c>
    </row>
    <row r="1416" spans="1:24" x14ac:dyDescent="0.3">
      <c r="A1416" t="s">
        <v>1447</v>
      </c>
      <c r="B1416">
        <v>1964</v>
      </c>
      <c r="C1416" t="s">
        <v>10</v>
      </c>
      <c r="D1416">
        <v>11</v>
      </c>
      <c r="E1416">
        <v>0</v>
      </c>
      <c r="F1416">
        <v>11842.44</v>
      </c>
      <c r="G1416" t="s">
        <v>12</v>
      </c>
      <c r="H1416" t="s">
        <v>11</v>
      </c>
      <c r="I1416" t="s">
        <v>42</v>
      </c>
      <c r="N1416" t="s">
        <v>1446</v>
      </c>
      <c r="O1416">
        <v>1965</v>
      </c>
      <c r="P1416" t="str">
        <f t="shared" si="66"/>
        <v>Sep</v>
      </c>
      <c r="Q1416">
        <v>25</v>
      </c>
      <c r="R1416">
        <v>0</v>
      </c>
      <c r="S1416" s="18">
        <v>11840.78</v>
      </c>
      <c r="T1416" t="s">
        <v>12</v>
      </c>
      <c r="U1416" t="s">
        <v>11</v>
      </c>
      <c r="V1416" t="s">
        <v>23</v>
      </c>
      <c r="W1416" s="16">
        <f t="shared" si="67"/>
        <v>24010</v>
      </c>
      <c r="X1416">
        <f t="shared" si="68"/>
        <v>57</v>
      </c>
    </row>
    <row r="1417" spans="1:24" x14ac:dyDescent="0.3">
      <c r="A1417" t="s">
        <v>1448</v>
      </c>
      <c r="B1417">
        <v>1965</v>
      </c>
      <c r="C1417" t="s">
        <v>15</v>
      </c>
      <c r="D1417">
        <v>10</v>
      </c>
      <c r="E1417">
        <v>0</v>
      </c>
      <c r="F1417">
        <v>11842.62</v>
      </c>
      <c r="G1417" t="s">
        <v>12</v>
      </c>
      <c r="H1417" t="s">
        <v>12</v>
      </c>
      <c r="I1417" t="s">
        <v>23</v>
      </c>
      <c r="N1417" t="s">
        <v>1447</v>
      </c>
      <c r="O1417">
        <v>1964</v>
      </c>
      <c r="P1417" t="str">
        <f t="shared" si="66"/>
        <v>Jul</v>
      </c>
      <c r="Q1417">
        <v>11</v>
      </c>
      <c r="R1417">
        <v>0</v>
      </c>
      <c r="S1417" s="18">
        <v>11842.44</v>
      </c>
      <c r="T1417" t="s">
        <v>12</v>
      </c>
      <c r="U1417" t="s">
        <v>11</v>
      </c>
      <c r="V1417" t="s">
        <v>42</v>
      </c>
      <c r="W1417" s="16">
        <f t="shared" si="67"/>
        <v>23569</v>
      </c>
      <c r="X1417">
        <f t="shared" si="68"/>
        <v>58</v>
      </c>
    </row>
    <row r="1418" spans="1:24" x14ac:dyDescent="0.3">
      <c r="A1418" t="s">
        <v>1449</v>
      </c>
      <c r="B1418">
        <v>1964</v>
      </c>
      <c r="C1418" t="s">
        <v>18</v>
      </c>
      <c r="D1418">
        <v>27</v>
      </c>
      <c r="E1418">
        <v>0</v>
      </c>
      <c r="F1418">
        <v>11848.14</v>
      </c>
      <c r="G1418" t="s">
        <v>12</v>
      </c>
      <c r="H1418" t="s">
        <v>11</v>
      </c>
      <c r="I1418" t="s">
        <v>42</v>
      </c>
      <c r="N1418" t="s">
        <v>1448</v>
      </c>
      <c r="O1418">
        <v>1965</v>
      </c>
      <c r="P1418" t="str">
        <f t="shared" si="66"/>
        <v>Nov</v>
      </c>
      <c r="Q1418">
        <v>10</v>
      </c>
      <c r="R1418">
        <v>0</v>
      </c>
      <c r="S1418" s="18">
        <v>11842.62</v>
      </c>
      <c r="T1418" t="s">
        <v>12</v>
      </c>
      <c r="U1418" t="s">
        <v>12</v>
      </c>
      <c r="V1418" t="s">
        <v>23</v>
      </c>
      <c r="W1418" s="16">
        <f t="shared" si="67"/>
        <v>24056</v>
      </c>
      <c r="X1418">
        <f t="shared" si="68"/>
        <v>57</v>
      </c>
    </row>
    <row r="1419" spans="1:24" x14ac:dyDescent="0.3">
      <c r="A1419" t="s">
        <v>1450</v>
      </c>
      <c r="B1419">
        <v>1964</v>
      </c>
      <c r="C1419" t="s">
        <v>20</v>
      </c>
      <c r="D1419">
        <v>29</v>
      </c>
      <c r="E1419">
        <v>0</v>
      </c>
      <c r="F1419">
        <v>11856.41</v>
      </c>
      <c r="G1419" t="s">
        <v>12</v>
      </c>
      <c r="H1419" t="s">
        <v>11</v>
      </c>
      <c r="I1419" t="s">
        <v>13</v>
      </c>
      <c r="N1419" t="s">
        <v>1449</v>
      </c>
      <c r="O1419">
        <v>1964</v>
      </c>
      <c r="P1419" t="str">
        <f t="shared" si="66"/>
        <v>Jun</v>
      </c>
      <c r="Q1419">
        <v>27</v>
      </c>
      <c r="R1419">
        <v>0</v>
      </c>
      <c r="S1419" s="18">
        <v>11848.14</v>
      </c>
      <c r="T1419" t="s">
        <v>12</v>
      </c>
      <c r="U1419" t="s">
        <v>11</v>
      </c>
      <c r="V1419" t="s">
        <v>42</v>
      </c>
      <c r="W1419" s="16">
        <f t="shared" si="67"/>
        <v>23555</v>
      </c>
      <c r="X1419">
        <f t="shared" si="68"/>
        <v>58</v>
      </c>
    </row>
    <row r="1420" spans="1:24" x14ac:dyDescent="0.3">
      <c r="A1420" t="s">
        <v>1451</v>
      </c>
      <c r="B1420">
        <v>1974</v>
      </c>
      <c r="C1420" t="s">
        <v>10</v>
      </c>
      <c r="D1420">
        <v>7</v>
      </c>
      <c r="E1420">
        <v>0</v>
      </c>
      <c r="F1420">
        <v>11858.56</v>
      </c>
      <c r="G1420" t="s">
        <v>12</v>
      </c>
      <c r="H1420" t="s">
        <v>12</v>
      </c>
      <c r="I1420" t="s">
        <v>42</v>
      </c>
      <c r="N1420" t="s">
        <v>1450</v>
      </c>
      <c r="O1420">
        <v>1964</v>
      </c>
      <c r="P1420" t="str">
        <f t="shared" si="66"/>
        <v>Sep</v>
      </c>
      <c r="Q1420">
        <v>29</v>
      </c>
      <c r="R1420">
        <v>0</v>
      </c>
      <c r="S1420" s="18">
        <v>11856.41</v>
      </c>
      <c r="T1420" t="s">
        <v>12</v>
      </c>
      <c r="U1420" t="s">
        <v>11</v>
      </c>
      <c r="V1420" t="s">
        <v>13</v>
      </c>
      <c r="W1420" s="16">
        <f t="shared" si="67"/>
        <v>23649</v>
      </c>
      <c r="X1420">
        <f t="shared" si="68"/>
        <v>58</v>
      </c>
    </row>
    <row r="1421" spans="1:24" x14ac:dyDescent="0.3">
      <c r="A1421" t="s">
        <v>1452</v>
      </c>
      <c r="B1421">
        <v>1967</v>
      </c>
      <c r="C1421" t="s">
        <v>35</v>
      </c>
      <c r="D1421">
        <v>24</v>
      </c>
      <c r="E1421">
        <v>1</v>
      </c>
      <c r="F1421">
        <v>11879.1</v>
      </c>
      <c r="G1421" t="s">
        <v>12</v>
      </c>
      <c r="H1421" t="s">
        <v>12</v>
      </c>
      <c r="I1421" t="s">
        <v>247</v>
      </c>
      <c r="N1421" t="s">
        <v>1451</v>
      </c>
      <c r="O1421">
        <v>1974</v>
      </c>
      <c r="P1421" t="str">
        <f t="shared" si="66"/>
        <v>Jul</v>
      </c>
      <c r="Q1421">
        <v>7</v>
      </c>
      <c r="R1421">
        <v>0</v>
      </c>
      <c r="S1421" s="18">
        <v>11858.56</v>
      </c>
      <c r="T1421" t="s">
        <v>12</v>
      </c>
      <c r="U1421" t="s">
        <v>12</v>
      </c>
      <c r="V1421" t="s">
        <v>42</v>
      </c>
      <c r="W1421" s="16">
        <f t="shared" si="67"/>
        <v>27217</v>
      </c>
      <c r="X1421">
        <f t="shared" si="68"/>
        <v>48</v>
      </c>
    </row>
    <row r="1422" spans="1:24" x14ac:dyDescent="0.3">
      <c r="A1422" t="s">
        <v>1453</v>
      </c>
      <c r="B1422">
        <v>1967</v>
      </c>
      <c r="C1422" t="s">
        <v>10</v>
      </c>
      <c r="D1422">
        <v>14</v>
      </c>
      <c r="E1422">
        <v>2</v>
      </c>
      <c r="F1422">
        <v>11881.36</v>
      </c>
      <c r="G1422" t="s">
        <v>12</v>
      </c>
      <c r="H1422" t="s">
        <v>11</v>
      </c>
      <c r="I1422" t="s">
        <v>42</v>
      </c>
      <c r="N1422" t="s">
        <v>1452</v>
      </c>
      <c r="O1422">
        <v>1967</v>
      </c>
      <c r="P1422" t="str">
        <f t="shared" si="66"/>
        <v>Aug</v>
      </c>
      <c r="Q1422">
        <v>24</v>
      </c>
      <c r="R1422">
        <v>1</v>
      </c>
      <c r="S1422" s="18">
        <v>11879.1</v>
      </c>
      <c r="T1422" t="s">
        <v>12</v>
      </c>
      <c r="U1422" t="s">
        <v>12</v>
      </c>
      <c r="V1422" t="s">
        <v>247</v>
      </c>
      <c r="W1422" s="16">
        <f t="shared" si="67"/>
        <v>24708</v>
      </c>
      <c r="X1422">
        <f t="shared" si="68"/>
        <v>55</v>
      </c>
    </row>
    <row r="1423" spans="1:24" x14ac:dyDescent="0.3">
      <c r="A1423" t="s">
        <v>1454</v>
      </c>
      <c r="B1423">
        <v>1967</v>
      </c>
      <c r="C1423" t="s">
        <v>37</v>
      </c>
      <c r="D1423">
        <v>29</v>
      </c>
      <c r="E1423">
        <v>2</v>
      </c>
      <c r="F1423">
        <v>11881.97</v>
      </c>
      <c r="G1423" t="s">
        <v>12</v>
      </c>
      <c r="H1423" t="s">
        <v>16</v>
      </c>
      <c r="I1423" t="s">
        <v>13</v>
      </c>
      <c r="N1423" t="s">
        <v>1453</v>
      </c>
      <c r="O1423">
        <v>1967</v>
      </c>
      <c r="P1423" t="str">
        <f t="shared" si="66"/>
        <v>Jul</v>
      </c>
      <c r="Q1423">
        <v>14</v>
      </c>
      <c r="R1423">
        <v>2</v>
      </c>
      <c r="S1423" s="18">
        <v>11881.36</v>
      </c>
      <c r="T1423" t="s">
        <v>12</v>
      </c>
      <c r="U1423" t="s">
        <v>11</v>
      </c>
      <c r="V1423" t="s">
        <v>42</v>
      </c>
      <c r="W1423" s="16">
        <f t="shared" si="67"/>
        <v>24667</v>
      </c>
      <c r="X1423">
        <f t="shared" si="68"/>
        <v>55</v>
      </c>
    </row>
    <row r="1424" spans="1:24" x14ac:dyDescent="0.3">
      <c r="A1424" t="s">
        <v>1455</v>
      </c>
      <c r="B1424">
        <v>2004</v>
      </c>
      <c r="C1424" t="s">
        <v>18</v>
      </c>
      <c r="D1424">
        <v>2</v>
      </c>
      <c r="E1424">
        <v>2</v>
      </c>
      <c r="F1424">
        <v>11884.05</v>
      </c>
      <c r="G1424" t="s">
        <v>12</v>
      </c>
      <c r="H1424" t="s">
        <v>12</v>
      </c>
      <c r="I1424" t="s">
        <v>13</v>
      </c>
      <c r="N1424" t="s">
        <v>1454</v>
      </c>
      <c r="O1424">
        <v>1967</v>
      </c>
      <c r="P1424" t="str">
        <f t="shared" si="66"/>
        <v>Oct</v>
      </c>
      <c r="Q1424">
        <v>29</v>
      </c>
      <c r="R1424">
        <v>2</v>
      </c>
      <c r="S1424" s="18">
        <v>11881.97</v>
      </c>
      <c r="T1424" t="s">
        <v>12</v>
      </c>
      <c r="U1424" t="s">
        <v>16</v>
      </c>
      <c r="V1424" t="s">
        <v>13</v>
      </c>
      <c r="W1424" s="16">
        <f t="shared" si="67"/>
        <v>24774</v>
      </c>
      <c r="X1424">
        <f t="shared" si="68"/>
        <v>55</v>
      </c>
    </row>
    <row r="1425" spans="1:24" x14ac:dyDescent="0.3">
      <c r="A1425" t="s">
        <v>1456</v>
      </c>
      <c r="B1425">
        <v>1964</v>
      </c>
      <c r="C1425" t="s">
        <v>15</v>
      </c>
      <c r="D1425">
        <v>19</v>
      </c>
      <c r="E1425">
        <v>0</v>
      </c>
      <c r="F1425">
        <v>11918.2</v>
      </c>
      <c r="G1425" t="s">
        <v>12</v>
      </c>
      <c r="H1425" t="s">
        <v>16</v>
      </c>
      <c r="I1425" t="s">
        <v>300</v>
      </c>
      <c r="N1425" t="s">
        <v>1455</v>
      </c>
      <c r="O1425">
        <v>2004</v>
      </c>
      <c r="P1425" t="str">
        <f t="shared" si="66"/>
        <v>Jun</v>
      </c>
      <c r="Q1425">
        <v>2</v>
      </c>
      <c r="R1425">
        <v>2</v>
      </c>
      <c r="S1425" s="18">
        <v>11884.05</v>
      </c>
      <c r="T1425" t="s">
        <v>12</v>
      </c>
      <c r="U1425" t="s">
        <v>12</v>
      </c>
      <c r="V1425" t="s">
        <v>13</v>
      </c>
      <c r="W1425" s="16">
        <f t="shared" si="67"/>
        <v>38140</v>
      </c>
      <c r="X1425">
        <f t="shared" si="68"/>
        <v>19</v>
      </c>
    </row>
    <row r="1426" spans="1:24" x14ac:dyDescent="0.3">
      <c r="A1426" t="s">
        <v>1457</v>
      </c>
      <c r="B1426">
        <v>1964</v>
      </c>
      <c r="C1426" t="s">
        <v>30</v>
      </c>
      <c r="D1426">
        <v>20</v>
      </c>
      <c r="E1426">
        <v>0</v>
      </c>
      <c r="F1426">
        <v>11931.13</v>
      </c>
      <c r="G1426" t="s">
        <v>12</v>
      </c>
      <c r="H1426" t="s">
        <v>16</v>
      </c>
      <c r="I1426" t="s">
        <v>166</v>
      </c>
      <c r="N1426" t="s">
        <v>1456</v>
      </c>
      <c r="O1426">
        <v>1964</v>
      </c>
      <c r="P1426" t="str">
        <f t="shared" si="66"/>
        <v>Nov</v>
      </c>
      <c r="Q1426">
        <v>19</v>
      </c>
      <c r="R1426">
        <v>0</v>
      </c>
      <c r="S1426" s="18">
        <v>11918.2</v>
      </c>
      <c r="T1426" t="s">
        <v>12</v>
      </c>
      <c r="U1426" t="s">
        <v>16</v>
      </c>
      <c r="V1426" t="s">
        <v>300</v>
      </c>
      <c r="W1426" s="16">
        <f t="shared" si="67"/>
        <v>23700</v>
      </c>
      <c r="X1426">
        <f t="shared" si="68"/>
        <v>58</v>
      </c>
    </row>
    <row r="1427" spans="1:24" x14ac:dyDescent="0.3">
      <c r="A1427" t="s">
        <v>1458</v>
      </c>
      <c r="B1427">
        <v>1964</v>
      </c>
      <c r="C1427" t="s">
        <v>35</v>
      </c>
      <c r="D1427">
        <v>2</v>
      </c>
      <c r="E1427">
        <v>0</v>
      </c>
      <c r="F1427">
        <v>11938.26</v>
      </c>
      <c r="G1427" t="s">
        <v>12</v>
      </c>
      <c r="H1427" t="s">
        <v>12</v>
      </c>
      <c r="I1427" t="s">
        <v>166</v>
      </c>
      <c r="N1427" t="s">
        <v>1457</v>
      </c>
      <c r="O1427">
        <v>1964</v>
      </c>
      <c r="P1427" t="str">
        <f t="shared" si="66"/>
        <v>Dec</v>
      </c>
      <c r="Q1427">
        <v>20</v>
      </c>
      <c r="R1427">
        <v>0</v>
      </c>
      <c r="S1427" s="18">
        <v>11931.13</v>
      </c>
      <c r="T1427" t="s">
        <v>12</v>
      </c>
      <c r="U1427" t="s">
        <v>16</v>
      </c>
      <c r="V1427" t="s">
        <v>166</v>
      </c>
      <c r="W1427" s="16">
        <f t="shared" si="67"/>
        <v>23731</v>
      </c>
      <c r="X1427">
        <f t="shared" si="68"/>
        <v>58</v>
      </c>
    </row>
    <row r="1428" spans="1:24" x14ac:dyDescent="0.3">
      <c r="A1428" t="s">
        <v>1459</v>
      </c>
      <c r="B1428">
        <v>1991</v>
      </c>
      <c r="C1428" t="s">
        <v>37</v>
      </c>
      <c r="D1428">
        <v>19</v>
      </c>
      <c r="E1428">
        <v>3</v>
      </c>
      <c r="F1428">
        <v>11941.83</v>
      </c>
      <c r="G1428" t="s">
        <v>12</v>
      </c>
      <c r="H1428" t="s">
        <v>16</v>
      </c>
      <c r="I1428" t="s">
        <v>249</v>
      </c>
      <c r="N1428" t="s">
        <v>1458</v>
      </c>
      <c r="O1428">
        <v>1964</v>
      </c>
      <c r="P1428" t="str">
        <f t="shared" si="66"/>
        <v>Aug</v>
      </c>
      <c r="Q1428">
        <v>2</v>
      </c>
      <c r="R1428">
        <v>0</v>
      </c>
      <c r="S1428" s="18">
        <v>11938.26</v>
      </c>
      <c r="T1428" t="s">
        <v>12</v>
      </c>
      <c r="U1428" t="s">
        <v>12</v>
      </c>
      <c r="V1428" t="s">
        <v>166</v>
      </c>
      <c r="W1428" s="16">
        <f t="shared" si="67"/>
        <v>23591</v>
      </c>
      <c r="X1428">
        <f t="shared" si="68"/>
        <v>58</v>
      </c>
    </row>
    <row r="1429" spans="1:24" x14ac:dyDescent="0.3">
      <c r="A1429" t="s">
        <v>1460</v>
      </c>
      <c r="B1429">
        <v>1964</v>
      </c>
      <c r="C1429" t="s">
        <v>30</v>
      </c>
      <c r="D1429">
        <v>25</v>
      </c>
      <c r="E1429">
        <v>0</v>
      </c>
      <c r="F1429">
        <v>11944.59</v>
      </c>
      <c r="G1429" t="s">
        <v>12</v>
      </c>
      <c r="H1429" t="s">
        <v>11</v>
      </c>
      <c r="I1429" t="s">
        <v>168</v>
      </c>
      <c r="N1429" t="s">
        <v>1459</v>
      </c>
      <c r="O1429">
        <v>1991</v>
      </c>
      <c r="P1429" t="str">
        <f t="shared" si="66"/>
        <v>Oct</v>
      </c>
      <c r="Q1429">
        <v>19</v>
      </c>
      <c r="R1429">
        <v>3</v>
      </c>
      <c r="S1429" s="18">
        <v>11941.83</v>
      </c>
      <c r="T1429" t="s">
        <v>12</v>
      </c>
      <c r="U1429" t="s">
        <v>16</v>
      </c>
      <c r="V1429" t="s">
        <v>249</v>
      </c>
      <c r="W1429" s="16">
        <f t="shared" si="67"/>
        <v>33530</v>
      </c>
      <c r="X1429">
        <f t="shared" si="68"/>
        <v>31</v>
      </c>
    </row>
    <row r="1430" spans="1:24" x14ac:dyDescent="0.3">
      <c r="A1430" t="s">
        <v>1461</v>
      </c>
      <c r="B1430">
        <v>1965</v>
      </c>
      <c r="C1430" t="s">
        <v>15</v>
      </c>
      <c r="D1430">
        <v>1</v>
      </c>
      <c r="E1430">
        <v>1</v>
      </c>
      <c r="F1430">
        <v>11945.13</v>
      </c>
      <c r="G1430" t="s">
        <v>12</v>
      </c>
      <c r="H1430" t="s">
        <v>11</v>
      </c>
      <c r="I1430" t="s">
        <v>23</v>
      </c>
      <c r="N1430" t="s">
        <v>1460</v>
      </c>
      <c r="O1430">
        <v>1964</v>
      </c>
      <c r="P1430" t="str">
        <f t="shared" si="66"/>
        <v>Dec</v>
      </c>
      <c r="Q1430">
        <v>25</v>
      </c>
      <c r="R1430">
        <v>0</v>
      </c>
      <c r="S1430" s="18">
        <v>11944.59</v>
      </c>
      <c r="T1430" t="s">
        <v>12</v>
      </c>
      <c r="U1430" t="s">
        <v>11</v>
      </c>
      <c r="V1430" t="s">
        <v>168</v>
      </c>
      <c r="W1430" s="16">
        <f t="shared" si="67"/>
        <v>23736</v>
      </c>
      <c r="X1430">
        <f t="shared" si="68"/>
        <v>58</v>
      </c>
    </row>
    <row r="1431" spans="1:24" x14ac:dyDescent="0.3">
      <c r="A1431" t="s">
        <v>1462</v>
      </c>
      <c r="B1431">
        <v>1964</v>
      </c>
      <c r="C1431" t="s">
        <v>20</v>
      </c>
      <c r="D1431">
        <v>29</v>
      </c>
      <c r="E1431">
        <v>1</v>
      </c>
      <c r="F1431">
        <v>11946.63</v>
      </c>
      <c r="G1431" t="s">
        <v>12</v>
      </c>
      <c r="H1431" t="s">
        <v>11</v>
      </c>
      <c r="I1431" t="s">
        <v>13</v>
      </c>
      <c r="N1431" t="s">
        <v>1461</v>
      </c>
      <c r="O1431">
        <v>1965</v>
      </c>
      <c r="P1431" t="str">
        <f t="shared" si="66"/>
        <v>Nov</v>
      </c>
      <c r="Q1431">
        <v>1</v>
      </c>
      <c r="R1431">
        <v>1</v>
      </c>
      <c r="S1431" s="18">
        <v>11945.13</v>
      </c>
      <c r="T1431" t="s">
        <v>12</v>
      </c>
      <c r="U1431" t="s">
        <v>11</v>
      </c>
      <c r="V1431" t="s">
        <v>23</v>
      </c>
      <c r="W1431" s="16">
        <f t="shared" si="67"/>
        <v>24047</v>
      </c>
      <c r="X1431">
        <f t="shared" si="68"/>
        <v>57</v>
      </c>
    </row>
    <row r="1432" spans="1:24" x14ac:dyDescent="0.3">
      <c r="A1432" t="s">
        <v>1463</v>
      </c>
      <c r="B1432">
        <v>1967</v>
      </c>
      <c r="C1432" t="s">
        <v>30</v>
      </c>
      <c r="D1432">
        <v>22</v>
      </c>
      <c r="E1432">
        <v>3</v>
      </c>
      <c r="F1432">
        <v>11987.17</v>
      </c>
      <c r="G1432" t="s">
        <v>12</v>
      </c>
      <c r="H1432" t="s">
        <v>12</v>
      </c>
      <c r="I1432" t="s">
        <v>13</v>
      </c>
      <c r="N1432" t="s">
        <v>1462</v>
      </c>
      <c r="O1432">
        <v>1964</v>
      </c>
      <c r="P1432" t="str">
        <f t="shared" si="66"/>
        <v>Sep</v>
      </c>
      <c r="Q1432">
        <v>29</v>
      </c>
      <c r="R1432">
        <v>1</v>
      </c>
      <c r="S1432" s="18">
        <v>11946.63</v>
      </c>
      <c r="T1432" t="s">
        <v>12</v>
      </c>
      <c r="U1432" t="s">
        <v>11</v>
      </c>
      <c r="V1432" t="s">
        <v>13</v>
      </c>
      <c r="W1432" s="16">
        <f t="shared" si="67"/>
        <v>23649</v>
      </c>
      <c r="X1432">
        <f t="shared" si="68"/>
        <v>58</v>
      </c>
    </row>
    <row r="1433" spans="1:24" x14ac:dyDescent="0.3">
      <c r="A1433" t="s">
        <v>1464</v>
      </c>
      <c r="B1433">
        <v>1983</v>
      </c>
      <c r="C1433" t="s">
        <v>10</v>
      </c>
      <c r="D1433">
        <v>4</v>
      </c>
      <c r="E1433">
        <v>3</v>
      </c>
      <c r="F1433">
        <v>11987.68</v>
      </c>
      <c r="G1433" t="s">
        <v>12</v>
      </c>
      <c r="H1433" t="s">
        <v>11</v>
      </c>
      <c r="I1433" t="s">
        <v>535</v>
      </c>
      <c r="N1433" t="s">
        <v>1463</v>
      </c>
      <c r="O1433">
        <v>1967</v>
      </c>
      <c r="P1433" t="str">
        <f t="shared" si="66"/>
        <v>Dec</v>
      </c>
      <c r="Q1433">
        <v>22</v>
      </c>
      <c r="R1433">
        <v>3</v>
      </c>
      <c r="S1433" s="18">
        <v>11987.17</v>
      </c>
      <c r="T1433" t="s">
        <v>12</v>
      </c>
      <c r="U1433" t="s">
        <v>12</v>
      </c>
      <c r="V1433" t="s">
        <v>13</v>
      </c>
      <c r="W1433" s="16">
        <f t="shared" si="67"/>
        <v>24828</v>
      </c>
      <c r="X1433">
        <f t="shared" si="68"/>
        <v>55</v>
      </c>
    </row>
    <row r="1434" spans="1:24" x14ac:dyDescent="0.3">
      <c r="A1434" t="s">
        <v>1465</v>
      </c>
      <c r="B1434">
        <v>1993</v>
      </c>
      <c r="C1434" t="s">
        <v>30</v>
      </c>
      <c r="D1434">
        <v>12</v>
      </c>
      <c r="E1434">
        <v>0</v>
      </c>
      <c r="F1434">
        <v>11994.89</v>
      </c>
      <c r="G1434" t="s">
        <v>12</v>
      </c>
      <c r="H1434" t="s">
        <v>11</v>
      </c>
      <c r="I1434" t="s">
        <v>23</v>
      </c>
      <c r="N1434" t="s">
        <v>1464</v>
      </c>
      <c r="O1434">
        <v>1983</v>
      </c>
      <c r="P1434" t="str">
        <f t="shared" si="66"/>
        <v>Jul</v>
      </c>
      <c r="Q1434">
        <v>4</v>
      </c>
      <c r="R1434">
        <v>3</v>
      </c>
      <c r="S1434" s="18">
        <v>11987.68</v>
      </c>
      <c r="T1434" t="s">
        <v>12</v>
      </c>
      <c r="U1434" t="s">
        <v>11</v>
      </c>
      <c r="V1434" t="s">
        <v>535</v>
      </c>
      <c r="W1434" s="16">
        <f t="shared" si="67"/>
        <v>30501</v>
      </c>
      <c r="X1434">
        <f t="shared" si="68"/>
        <v>39</v>
      </c>
    </row>
    <row r="1435" spans="1:24" x14ac:dyDescent="0.3">
      <c r="A1435" t="s">
        <v>1466</v>
      </c>
      <c r="B1435">
        <v>1982</v>
      </c>
      <c r="C1435" t="s">
        <v>37</v>
      </c>
      <c r="D1435">
        <v>17</v>
      </c>
      <c r="E1435">
        <v>3</v>
      </c>
      <c r="F1435">
        <v>12001.29</v>
      </c>
      <c r="G1435" t="s">
        <v>12</v>
      </c>
      <c r="H1435" t="s">
        <v>12</v>
      </c>
      <c r="I1435" t="s">
        <v>300</v>
      </c>
      <c r="N1435" t="s">
        <v>1465</v>
      </c>
      <c r="O1435">
        <v>1993</v>
      </c>
      <c r="P1435" t="str">
        <f t="shared" si="66"/>
        <v>Dec</v>
      </c>
      <c r="Q1435">
        <v>12</v>
      </c>
      <c r="R1435">
        <v>0</v>
      </c>
      <c r="S1435" s="18">
        <v>11994.89</v>
      </c>
      <c r="T1435" t="s">
        <v>12</v>
      </c>
      <c r="U1435" t="s">
        <v>11</v>
      </c>
      <c r="V1435" t="s">
        <v>23</v>
      </c>
      <c r="W1435" s="16">
        <f t="shared" si="67"/>
        <v>34315</v>
      </c>
      <c r="X1435">
        <f t="shared" si="68"/>
        <v>29</v>
      </c>
    </row>
    <row r="1436" spans="1:24" x14ac:dyDescent="0.3">
      <c r="A1436" t="s">
        <v>1467</v>
      </c>
      <c r="B1436">
        <v>1965</v>
      </c>
      <c r="C1436" t="s">
        <v>18</v>
      </c>
      <c r="D1436">
        <v>9</v>
      </c>
      <c r="E1436">
        <v>0</v>
      </c>
      <c r="F1436">
        <v>12029.29</v>
      </c>
      <c r="G1436" t="s">
        <v>12</v>
      </c>
      <c r="H1436" t="s">
        <v>11</v>
      </c>
      <c r="I1436" t="s">
        <v>247</v>
      </c>
      <c r="N1436" t="s">
        <v>1466</v>
      </c>
      <c r="O1436">
        <v>1982</v>
      </c>
      <c r="P1436" t="str">
        <f t="shared" si="66"/>
        <v>Oct</v>
      </c>
      <c r="Q1436">
        <v>17</v>
      </c>
      <c r="R1436">
        <v>3</v>
      </c>
      <c r="S1436" s="18">
        <v>12001.29</v>
      </c>
      <c r="T1436" t="s">
        <v>12</v>
      </c>
      <c r="U1436" t="s">
        <v>12</v>
      </c>
      <c r="V1436" t="s">
        <v>300</v>
      </c>
      <c r="W1436" s="16">
        <f t="shared" si="67"/>
        <v>30241</v>
      </c>
      <c r="X1436">
        <f t="shared" si="68"/>
        <v>40</v>
      </c>
    </row>
    <row r="1437" spans="1:24" x14ac:dyDescent="0.3">
      <c r="A1437" t="s">
        <v>1468</v>
      </c>
      <c r="B1437">
        <v>1965</v>
      </c>
      <c r="C1437" t="s">
        <v>37</v>
      </c>
      <c r="D1437">
        <v>29</v>
      </c>
      <c r="E1437">
        <v>1</v>
      </c>
      <c r="F1437">
        <v>12032.33</v>
      </c>
      <c r="G1437" t="s">
        <v>12</v>
      </c>
      <c r="H1437" t="s">
        <v>16</v>
      </c>
      <c r="I1437" t="s">
        <v>42</v>
      </c>
      <c r="N1437" t="s">
        <v>1467</v>
      </c>
      <c r="O1437">
        <v>1965</v>
      </c>
      <c r="P1437" t="str">
        <f t="shared" si="66"/>
        <v>Jun</v>
      </c>
      <c r="Q1437">
        <v>9</v>
      </c>
      <c r="R1437">
        <v>0</v>
      </c>
      <c r="S1437" s="18">
        <v>12029.29</v>
      </c>
      <c r="T1437" t="s">
        <v>12</v>
      </c>
      <c r="U1437" t="s">
        <v>11</v>
      </c>
      <c r="V1437" t="s">
        <v>247</v>
      </c>
      <c r="W1437" s="16">
        <f t="shared" si="67"/>
        <v>23902</v>
      </c>
      <c r="X1437">
        <f t="shared" si="68"/>
        <v>57</v>
      </c>
    </row>
    <row r="1438" spans="1:24" x14ac:dyDescent="0.3">
      <c r="A1438" t="s">
        <v>1469</v>
      </c>
      <c r="B1438">
        <v>1979</v>
      </c>
      <c r="C1438" t="s">
        <v>37</v>
      </c>
      <c r="D1438">
        <v>16</v>
      </c>
      <c r="E1438">
        <v>2</v>
      </c>
      <c r="F1438">
        <v>12035.18</v>
      </c>
      <c r="G1438" t="s">
        <v>12</v>
      </c>
      <c r="H1438" t="s">
        <v>12</v>
      </c>
      <c r="I1438" t="s">
        <v>300</v>
      </c>
      <c r="N1438" t="s">
        <v>1468</v>
      </c>
      <c r="O1438">
        <v>1965</v>
      </c>
      <c r="P1438" t="str">
        <f t="shared" si="66"/>
        <v>Oct</v>
      </c>
      <c r="Q1438">
        <v>29</v>
      </c>
      <c r="R1438">
        <v>1</v>
      </c>
      <c r="S1438" s="18">
        <v>12032.33</v>
      </c>
      <c r="T1438" t="s">
        <v>12</v>
      </c>
      <c r="U1438" t="s">
        <v>16</v>
      </c>
      <c r="V1438" t="s">
        <v>42</v>
      </c>
      <c r="W1438" s="16">
        <f t="shared" si="67"/>
        <v>24044</v>
      </c>
      <c r="X1438">
        <f t="shared" si="68"/>
        <v>57</v>
      </c>
    </row>
    <row r="1439" spans="1:24" x14ac:dyDescent="0.3">
      <c r="A1439" t="s">
        <v>1470</v>
      </c>
      <c r="B1439">
        <v>1966</v>
      </c>
      <c r="C1439" t="s">
        <v>15</v>
      </c>
      <c r="D1439">
        <v>24</v>
      </c>
      <c r="E1439">
        <v>1</v>
      </c>
      <c r="F1439">
        <v>12044.34</v>
      </c>
      <c r="G1439" t="s">
        <v>12</v>
      </c>
      <c r="H1439" t="s">
        <v>16</v>
      </c>
      <c r="I1439" t="s">
        <v>23</v>
      </c>
      <c r="N1439" t="s">
        <v>1469</v>
      </c>
      <c r="O1439">
        <v>1979</v>
      </c>
      <c r="P1439" t="str">
        <f t="shared" si="66"/>
        <v>Oct</v>
      </c>
      <c r="Q1439">
        <v>16</v>
      </c>
      <c r="R1439">
        <v>2</v>
      </c>
      <c r="S1439" s="18">
        <v>12035.18</v>
      </c>
      <c r="T1439" t="s">
        <v>12</v>
      </c>
      <c r="U1439" t="s">
        <v>12</v>
      </c>
      <c r="V1439" t="s">
        <v>300</v>
      </c>
      <c r="W1439" s="16">
        <f t="shared" si="67"/>
        <v>29144</v>
      </c>
      <c r="X1439">
        <f t="shared" si="68"/>
        <v>43</v>
      </c>
    </row>
    <row r="1440" spans="1:24" x14ac:dyDescent="0.3">
      <c r="A1440" t="s">
        <v>1471</v>
      </c>
      <c r="B1440">
        <v>1986</v>
      </c>
      <c r="C1440" t="s">
        <v>20</v>
      </c>
      <c r="D1440">
        <v>7</v>
      </c>
      <c r="E1440">
        <v>3</v>
      </c>
      <c r="F1440">
        <v>12048.13</v>
      </c>
      <c r="G1440" t="s">
        <v>12</v>
      </c>
      <c r="H1440" t="s">
        <v>11</v>
      </c>
      <c r="I1440" t="s">
        <v>535</v>
      </c>
      <c r="N1440" t="s">
        <v>1470</v>
      </c>
      <c r="O1440">
        <v>1966</v>
      </c>
      <c r="P1440" t="str">
        <f t="shared" si="66"/>
        <v>Nov</v>
      </c>
      <c r="Q1440">
        <v>24</v>
      </c>
      <c r="R1440">
        <v>1</v>
      </c>
      <c r="S1440" s="18">
        <v>12044.34</v>
      </c>
      <c r="T1440" t="s">
        <v>12</v>
      </c>
      <c r="U1440" t="s">
        <v>16</v>
      </c>
      <c r="V1440" t="s">
        <v>23</v>
      </c>
      <c r="W1440" s="16">
        <f t="shared" si="67"/>
        <v>24435</v>
      </c>
      <c r="X1440">
        <f t="shared" si="68"/>
        <v>56</v>
      </c>
    </row>
    <row r="1441" spans="1:24" x14ac:dyDescent="0.3">
      <c r="A1441" t="s">
        <v>1472</v>
      </c>
      <c r="B1441">
        <v>1984</v>
      </c>
      <c r="C1441" t="s">
        <v>20</v>
      </c>
      <c r="D1441">
        <v>2</v>
      </c>
      <c r="E1441">
        <v>3</v>
      </c>
      <c r="F1441">
        <v>12091.34</v>
      </c>
      <c r="G1441" t="s">
        <v>12</v>
      </c>
      <c r="H1441" t="s">
        <v>11</v>
      </c>
      <c r="I1441" t="s">
        <v>632</v>
      </c>
      <c r="N1441" t="s">
        <v>1471</v>
      </c>
      <c r="O1441">
        <v>1986</v>
      </c>
      <c r="P1441" t="str">
        <f t="shared" si="66"/>
        <v>Sep</v>
      </c>
      <c r="Q1441">
        <v>7</v>
      </c>
      <c r="R1441">
        <v>3</v>
      </c>
      <c r="S1441" s="18">
        <v>12048.13</v>
      </c>
      <c r="T1441" t="s">
        <v>12</v>
      </c>
      <c r="U1441" t="s">
        <v>11</v>
      </c>
      <c r="V1441" t="s">
        <v>535</v>
      </c>
      <c r="W1441" s="16">
        <f t="shared" si="67"/>
        <v>31662</v>
      </c>
      <c r="X1441">
        <f t="shared" si="68"/>
        <v>36</v>
      </c>
    </row>
    <row r="1442" spans="1:24" x14ac:dyDescent="0.3">
      <c r="A1442" t="s">
        <v>1473</v>
      </c>
      <c r="B1442">
        <v>1968</v>
      </c>
      <c r="C1442" t="s">
        <v>18</v>
      </c>
      <c r="D1442">
        <v>21</v>
      </c>
      <c r="E1442">
        <v>3</v>
      </c>
      <c r="F1442">
        <v>12094.48</v>
      </c>
      <c r="G1442" t="s">
        <v>12</v>
      </c>
      <c r="H1442" t="s">
        <v>12</v>
      </c>
      <c r="I1442" t="s">
        <v>42</v>
      </c>
      <c r="N1442" t="s">
        <v>1472</v>
      </c>
      <c r="O1442">
        <v>1984</v>
      </c>
      <c r="P1442" t="str">
        <f t="shared" si="66"/>
        <v>Sep</v>
      </c>
      <c r="Q1442">
        <v>2</v>
      </c>
      <c r="R1442">
        <v>3</v>
      </c>
      <c r="S1442" s="18">
        <v>12091.34</v>
      </c>
      <c r="T1442" t="s">
        <v>12</v>
      </c>
      <c r="U1442" t="s">
        <v>11</v>
      </c>
      <c r="V1442" t="s">
        <v>632</v>
      </c>
      <c r="W1442" s="16">
        <f t="shared" si="67"/>
        <v>30927</v>
      </c>
      <c r="X1442">
        <f t="shared" si="68"/>
        <v>38</v>
      </c>
    </row>
    <row r="1443" spans="1:24" x14ac:dyDescent="0.3">
      <c r="A1443" t="s">
        <v>1474</v>
      </c>
      <c r="B1443">
        <v>1968</v>
      </c>
      <c r="C1443" t="s">
        <v>30</v>
      </c>
      <c r="D1443">
        <v>9</v>
      </c>
      <c r="E1443">
        <v>2</v>
      </c>
      <c r="F1443">
        <v>12096.65</v>
      </c>
      <c r="G1443" t="s">
        <v>12</v>
      </c>
      <c r="H1443" t="s">
        <v>16</v>
      </c>
      <c r="I1443" t="s">
        <v>247</v>
      </c>
      <c r="N1443" t="s">
        <v>1473</v>
      </c>
      <c r="O1443">
        <v>1968</v>
      </c>
      <c r="P1443" t="str">
        <f t="shared" si="66"/>
        <v>Jun</v>
      </c>
      <c r="Q1443">
        <v>21</v>
      </c>
      <c r="R1443">
        <v>3</v>
      </c>
      <c r="S1443" s="18">
        <v>12094.48</v>
      </c>
      <c r="T1443" t="s">
        <v>12</v>
      </c>
      <c r="U1443" t="s">
        <v>12</v>
      </c>
      <c r="V1443" t="s">
        <v>42</v>
      </c>
      <c r="W1443" s="16">
        <f t="shared" si="67"/>
        <v>25010</v>
      </c>
      <c r="X1443">
        <f t="shared" si="68"/>
        <v>54</v>
      </c>
    </row>
    <row r="1444" spans="1:24" x14ac:dyDescent="0.3">
      <c r="A1444" t="s">
        <v>1475</v>
      </c>
      <c r="B1444">
        <v>1968</v>
      </c>
      <c r="C1444" t="s">
        <v>37</v>
      </c>
      <c r="D1444">
        <v>25</v>
      </c>
      <c r="E1444">
        <v>3</v>
      </c>
      <c r="F1444">
        <v>12105.32</v>
      </c>
      <c r="G1444" t="s">
        <v>12</v>
      </c>
      <c r="H1444" t="s">
        <v>12</v>
      </c>
      <c r="I1444" t="s">
        <v>42</v>
      </c>
      <c r="N1444" t="s">
        <v>1474</v>
      </c>
      <c r="O1444">
        <v>1968</v>
      </c>
      <c r="P1444" t="str">
        <f t="shared" si="66"/>
        <v>Dec</v>
      </c>
      <c r="Q1444">
        <v>9</v>
      </c>
      <c r="R1444">
        <v>2</v>
      </c>
      <c r="S1444" s="18">
        <v>12096.65</v>
      </c>
      <c r="T1444" t="s">
        <v>12</v>
      </c>
      <c r="U1444" t="s">
        <v>16</v>
      </c>
      <c r="V1444" t="s">
        <v>247</v>
      </c>
      <c r="W1444" s="16">
        <f t="shared" si="67"/>
        <v>25181</v>
      </c>
      <c r="X1444">
        <f t="shared" si="68"/>
        <v>54</v>
      </c>
    </row>
    <row r="1445" spans="1:24" x14ac:dyDescent="0.3">
      <c r="A1445" t="s">
        <v>1476</v>
      </c>
      <c r="B1445">
        <v>1963</v>
      </c>
      <c r="C1445" t="s">
        <v>10</v>
      </c>
      <c r="D1445">
        <v>20</v>
      </c>
      <c r="E1445">
        <v>0</v>
      </c>
      <c r="F1445">
        <v>12124.99</v>
      </c>
      <c r="G1445" t="s">
        <v>12</v>
      </c>
      <c r="H1445" t="s">
        <v>16</v>
      </c>
      <c r="I1445" t="s">
        <v>23</v>
      </c>
      <c r="N1445" t="s">
        <v>1475</v>
      </c>
      <c r="O1445">
        <v>1968</v>
      </c>
      <c r="P1445" t="str">
        <f t="shared" si="66"/>
        <v>Oct</v>
      </c>
      <c r="Q1445">
        <v>25</v>
      </c>
      <c r="R1445">
        <v>3</v>
      </c>
      <c r="S1445" s="18">
        <v>12105.32</v>
      </c>
      <c r="T1445" t="s">
        <v>12</v>
      </c>
      <c r="U1445" t="s">
        <v>12</v>
      </c>
      <c r="V1445" t="s">
        <v>42</v>
      </c>
      <c r="W1445" s="16">
        <f t="shared" si="67"/>
        <v>25136</v>
      </c>
      <c r="X1445">
        <f t="shared" si="68"/>
        <v>54</v>
      </c>
    </row>
    <row r="1446" spans="1:24" x14ac:dyDescent="0.3">
      <c r="A1446" t="s">
        <v>1477</v>
      </c>
      <c r="B1446">
        <v>1963</v>
      </c>
      <c r="C1446" t="s">
        <v>18</v>
      </c>
      <c r="D1446">
        <v>4</v>
      </c>
      <c r="E1446">
        <v>0</v>
      </c>
      <c r="F1446">
        <v>12129.61</v>
      </c>
      <c r="G1446" t="s">
        <v>12</v>
      </c>
      <c r="H1446" t="s">
        <v>16</v>
      </c>
      <c r="I1446" t="s">
        <v>23</v>
      </c>
      <c r="N1446" t="s">
        <v>1476</v>
      </c>
      <c r="O1446">
        <v>1963</v>
      </c>
      <c r="P1446" t="str">
        <f t="shared" si="66"/>
        <v>Jul</v>
      </c>
      <c r="Q1446">
        <v>20</v>
      </c>
      <c r="R1446">
        <v>0</v>
      </c>
      <c r="S1446" s="18">
        <v>12124.99</v>
      </c>
      <c r="T1446" t="s">
        <v>12</v>
      </c>
      <c r="U1446" t="s">
        <v>16</v>
      </c>
      <c r="V1446" t="s">
        <v>23</v>
      </c>
      <c r="W1446" s="16">
        <f t="shared" si="67"/>
        <v>23212</v>
      </c>
      <c r="X1446">
        <f t="shared" si="68"/>
        <v>59</v>
      </c>
    </row>
    <row r="1447" spans="1:24" x14ac:dyDescent="0.3">
      <c r="A1447" t="s">
        <v>1478</v>
      </c>
      <c r="B1447">
        <v>1991</v>
      </c>
      <c r="C1447" t="s">
        <v>15</v>
      </c>
      <c r="D1447">
        <v>6</v>
      </c>
      <c r="E1447">
        <v>3</v>
      </c>
      <c r="F1447">
        <v>12130.8</v>
      </c>
      <c r="G1447" t="s">
        <v>12</v>
      </c>
      <c r="H1447" t="s">
        <v>12</v>
      </c>
      <c r="I1447" t="s">
        <v>535</v>
      </c>
      <c r="N1447" t="s">
        <v>1477</v>
      </c>
      <c r="O1447">
        <v>1963</v>
      </c>
      <c r="P1447" t="str">
        <f t="shared" si="66"/>
        <v>Jun</v>
      </c>
      <c r="Q1447">
        <v>4</v>
      </c>
      <c r="R1447">
        <v>0</v>
      </c>
      <c r="S1447" s="18">
        <v>12129.61</v>
      </c>
      <c r="T1447" t="s">
        <v>12</v>
      </c>
      <c r="U1447" t="s">
        <v>16</v>
      </c>
      <c r="V1447" t="s">
        <v>23</v>
      </c>
      <c r="W1447" s="16">
        <f t="shared" si="67"/>
        <v>23166</v>
      </c>
      <c r="X1447">
        <f t="shared" si="68"/>
        <v>60</v>
      </c>
    </row>
    <row r="1448" spans="1:24" x14ac:dyDescent="0.3">
      <c r="A1448" t="s">
        <v>1479</v>
      </c>
      <c r="B1448">
        <v>1974</v>
      </c>
      <c r="C1448" t="s">
        <v>20</v>
      </c>
      <c r="D1448">
        <v>16</v>
      </c>
      <c r="E1448">
        <v>0</v>
      </c>
      <c r="F1448">
        <v>12137.6</v>
      </c>
      <c r="G1448" t="s">
        <v>12</v>
      </c>
      <c r="H1448" t="s">
        <v>12</v>
      </c>
      <c r="I1448" t="s">
        <v>23</v>
      </c>
      <c r="N1448" t="s">
        <v>1478</v>
      </c>
      <c r="O1448">
        <v>1991</v>
      </c>
      <c r="P1448" t="str">
        <f t="shared" si="66"/>
        <v>Nov</v>
      </c>
      <c r="Q1448">
        <v>6</v>
      </c>
      <c r="R1448">
        <v>3</v>
      </c>
      <c r="S1448" s="18">
        <v>12130.8</v>
      </c>
      <c r="T1448" t="s">
        <v>12</v>
      </c>
      <c r="U1448" t="s">
        <v>12</v>
      </c>
      <c r="V1448" t="s">
        <v>535</v>
      </c>
      <c r="W1448" s="16">
        <f t="shared" si="67"/>
        <v>33548</v>
      </c>
      <c r="X1448">
        <f t="shared" si="68"/>
        <v>31</v>
      </c>
    </row>
    <row r="1449" spans="1:24" x14ac:dyDescent="0.3">
      <c r="A1449" t="s">
        <v>1480</v>
      </c>
      <c r="B1449">
        <v>1962</v>
      </c>
      <c r="C1449" t="s">
        <v>15</v>
      </c>
      <c r="D1449">
        <v>4</v>
      </c>
      <c r="E1449">
        <v>0</v>
      </c>
      <c r="F1449">
        <v>12142.58</v>
      </c>
      <c r="G1449" t="s">
        <v>12</v>
      </c>
      <c r="H1449" t="s">
        <v>11</v>
      </c>
      <c r="I1449" t="s">
        <v>13</v>
      </c>
      <c r="N1449" t="s">
        <v>1479</v>
      </c>
      <c r="O1449">
        <v>1974</v>
      </c>
      <c r="P1449" t="str">
        <f t="shared" si="66"/>
        <v>Sep</v>
      </c>
      <c r="Q1449">
        <v>16</v>
      </c>
      <c r="R1449">
        <v>0</v>
      </c>
      <c r="S1449" s="18">
        <v>12137.6</v>
      </c>
      <c r="T1449" t="s">
        <v>12</v>
      </c>
      <c r="U1449" t="s">
        <v>12</v>
      </c>
      <c r="V1449" t="s">
        <v>23</v>
      </c>
      <c r="W1449" s="16">
        <f t="shared" si="67"/>
        <v>27288</v>
      </c>
      <c r="X1449">
        <f t="shared" si="68"/>
        <v>48</v>
      </c>
    </row>
    <row r="1450" spans="1:24" x14ac:dyDescent="0.3">
      <c r="A1450" t="s">
        <v>1481</v>
      </c>
      <c r="B1450">
        <v>1962</v>
      </c>
      <c r="C1450" t="s">
        <v>20</v>
      </c>
      <c r="D1450">
        <v>15</v>
      </c>
      <c r="E1450">
        <v>0</v>
      </c>
      <c r="F1450">
        <v>12146.97</v>
      </c>
      <c r="G1450" t="s">
        <v>12</v>
      </c>
      <c r="H1450" t="s">
        <v>12</v>
      </c>
      <c r="I1450" t="s">
        <v>42</v>
      </c>
      <c r="N1450" t="s">
        <v>1480</v>
      </c>
      <c r="O1450">
        <v>1962</v>
      </c>
      <c r="P1450" t="str">
        <f t="shared" si="66"/>
        <v>Nov</v>
      </c>
      <c r="Q1450">
        <v>4</v>
      </c>
      <c r="R1450">
        <v>0</v>
      </c>
      <c r="S1450" s="18">
        <v>12142.58</v>
      </c>
      <c r="T1450" t="s">
        <v>12</v>
      </c>
      <c r="U1450" t="s">
        <v>11</v>
      </c>
      <c r="V1450" t="s">
        <v>13</v>
      </c>
      <c r="W1450" s="16">
        <f t="shared" si="67"/>
        <v>22954</v>
      </c>
      <c r="X1450">
        <f t="shared" si="68"/>
        <v>60</v>
      </c>
    </row>
    <row r="1451" spans="1:24" x14ac:dyDescent="0.3">
      <c r="A1451" t="s">
        <v>1482</v>
      </c>
      <c r="B1451">
        <v>1987</v>
      </c>
      <c r="C1451" t="s">
        <v>37</v>
      </c>
      <c r="D1451">
        <v>5</v>
      </c>
      <c r="E1451">
        <v>3</v>
      </c>
      <c r="F1451">
        <v>12148.2</v>
      </c>
      <c r="G1451" t="s">
        <v>12</v>
      </c>
      <c r="H1451" t="s">
        <v>12</v>
      </c>
      <c r="I1451" t="s">
        <v>23</v>
      </c>
      <c r="N1451" t="s">
        <v>1481</v>
      </c>
      <c r="O1451">
        <v>1962</v>
      </c>
      <c r="P1451" t="str">
        <f t="shared" si="66"/>
        <v>Sep</v>
      </c>
      <c r="Q1451">
        <v>15</v>
      </c>
      <c r="R1451">
        <v>0</v>
      </c>
      <c r="S1451" s="18">
        <v>12146.97</v>
      </c>
      <c r="T1451" t="s">
        <v>12</v>
      </c>
      <c r="U1451" t="s">
        <v>12</v>
      </c>
      <c r="V1451" t="s">
        <v>42</v>
      </c>
      <c r="W1451" s="16">
        <f t="shared" si="67"/>
        <v>22904</v>
      </c>
      <c r="X1451">
        <f t="shared" si="68"/>
        <v>60</v>
      </c>
    </row>
    <row r="1452" spans="1:24" x14ac:dyDescent="0.3">
      <c r="A1452" t="s">
        <v>1483</v>
      </c>
      <c r="B1452">
        <v>1991</v>
      </c>
      <c r="C1452" t="s">
        <v>35</v>
      </c>
      <c r="D1452">
        <v>29</v>
      </c>
      <c r="E1452">
        <v>3</v>
      </c>
      <c r="F1452">
        <v>12198.64</v>
      </c>
      <c r="G1452" t="s">
        <v>12</v>
      </c>
      <c r="H1452" t="s">
        <v>12</v>
      </c>
      <c r="I1452" t="s">
        <v>535</v>
      </c>
      <c r="N1452" t="s">
        <v>1482</v>
      </c>
      <c r="O1452">
        <v>1987</v>
      </c>
      <c r="P1452" t="str">
        <f t="shared" si="66"/>
        <v>Oct</v>
      </c>
      <c r="Q1452">
        <v>5</v>
      </c>
      <c r="R1452">
        <v>3</v>
      </c>
      <c r="S1452" s="18">
        <v>12148.2</v>
      </c>
      <c r="T1452" t="s">
        <v>12</v>
      </c>
      <c r="U1452" t="s">
        <v>12</v>
      </c>
      <c r="V1452" t="s">
        <v>23</v>
      </c>
      <c r="W1452" s="16">
        <f t="shared" si="67"/>
        <v>32055</v>
      </c>
      <c r="X1452">
        <f t="shared" si="68"/>
        <v>35</v>
      </c>
    </row>
    <row r="1453" spans="1:24" x14ac:dyDescent="0.3">
      <c r="A1453" t="s">
        <v>1484</v>
      </c>
      <c r="B1453">
        <v>1977</v>
      </c>
      <c r="C1453" t="s">
        <v>35</v>
      </c>
      <c r="D1453">
        <v>14</v>
      </c>
      <c r="E1453">
        <v>2</v>
      </c>
      <c r="F1453">
        <v>12218.7</v>
      </c>
      <c r="G1453" t="s">
        <v>12</v>
      </c>
      <c r="H1453" t="s">
        <v>16</v>
      </c>
      <c r="I1453" t="s">
        <v>23</v>
      </c>
      <c r="N1453" t="s">
        <v>1483</v>
      </c>
      <c r="O1453">
        <v>1991</v>
      </c>
      <c r="P1453" t="str">
        <f t="shared" si="66"/>
        <v>Aug</v>
      </c>
      <c r="Q1453">
        <v>29</v>
      </c>
      <c r="R1453">
        <v>3</v>
      </c>
      <c r="S1453" s="18">
        <v>12198.64</v>
      </c>
      <c r="T1453" t="s">
        <v>12</v>
      </c>
      <c r="U1453" t="s">
        <v>12</v>
      </c>
      <c r="V1453" t="s">
        <v>535</v>
      </c>
      <c r="W1453" s="16">
        <f t="shared" si="67"/>
        <v>33479</v>
      </c>
      <c r="X1453">
        <f t="shared" si="68"/>
        <v>31</v>
      </c>
    </row>
    <row r="1454" spans="1:24" x14ac:dyDescent="0.3">
      <c r="A1454" t="s">
        <v>1485</v>
      </c>
      <c r="B1454">
        <v>1964</v>
      </c>
      <c r="C1454" t="s">
        <v>10</v>
      </c>
      <c r="D1454">
        <v>20</v>
      </c>
      <c r="E1454">
        <v>0</v>
      </c>
      <c r="F1454">
        <v>12222.9</v>
      </c>
      <c r="G1454" t="s">
        <v>12</v>
      </c>
      <c r="H1454" t="s">
        <v>11</v>
      </c>
      <c r="I1454" t="s">
        <v>23</v>
      </c>
      <c r="N1454" t="s">
        <v>1484</v>
      </c>
      <c r="O1454">
        <v>1977</v>
      </c>
      <c r="P1454" t="str">
        <f t="shared" si="66"/>
        <v>Aug</v>
      </c>
      <c r="Q1454">
        <v>14</v>
      </c>
      <c r="R1454">
        <v>2</v>
      </c>
      <c r="S1454" s="18">
        <v>12218.7</v>
      </c>
      <c r="T1454" t="s">
        <v>12</v>
      </c>
      <c r="U1454" t="s">
        <v>16</v>
      </c>
      <c r="V1454" t="s">
        <v>23</v>
      </c>
      <c r="W1454" s="16">
        <f t="shared" si="67"/>
        <v>28351</v>
      </c>
      <c r="X1454">
        <f t="shared" si="68"/>
        <v>45</v>
      </c>
    </row>
    <row r="1455" spans="1:24" x14ac:dyDescent="0.3">
      <c r="A1455" t="s">
        <v>1486</v>
      </c>
      <c r="B1455">
        <v>1964</v>
      </c>
      <c r="C1455" t="s">
        <v>10</v>
      </c>
      <c r="D1455">
        <v>2</v>
      </c>
      <c r="E1455">
        <v>0</v>
      </c>
      <c r="F1455">
        <v>12224.35</v>
      </c>
      <c r="G1455" t="s">
        <v>12</v>
      </c>
      <c r="H1455" t="s">
        <v>16</v>
      </c>
      <c r="I1455" t="s">
        <v>23</v>
      </c>
      <c r="N1455" t="s">
        <v>1485</v>
      </c>
      <c r="O1455">
        <v>1964</v>
      </c>
      <c r="P1455" t="str">
        <f t="shared" si="66"/>
        <v>Jul</v>
      </c>
      <c r="Q1455">
        <v>20</v>
      </c>
      <c r="R1455">
        <v>0</v>
      </c>
      <c r="S1455" s="18">
        <v>12222.9</v>
      </c>
      <c r="T1455" t="s">
        <v>12</v>
      </c>
      <c r="U1455" t="s">
        <v>11</v>
      </c>
      <c r="V1455" t="s">
        <v>23</v>
      </c>
      <c r="W1455" s="16">
        <f t="shared" si="67"/>
        <v>23578</v>
      </c>
      <c r="X1455">
        <f t="shared" si="68"/>
        <v>58</v>
      </c>
    </row>
    <row r="1456" spans="1:24" x14ac:dyDescent="0.3">
      <c r="A1456" t="s">
        <v>1487</v>
      </c>
      <c r="B1456">
        <v>1964</v>
      </c>
      <c r="C1456" t="s">
        <v>18</v>
      </c>
      <c r="D1456">
        <v>24</v>
      </c>
      <c r="E1456">
        <v>0</v>
      </c>
      <c r="F1456">
        <v>12231.61</v>
      </c>
      <c r="G1456" t="s">
        <v>12</v>
      </c>
      <c r="H1456" t="s">
        <v>12</v>
      </c>
      <c r="I1456" t="s">
        <v>23</v>
      </c>
      <c r="N1456" t="s">
        <v>1486</v>
      </c>
      <c r="O1456">
        <v>1964</v>
      </c>
      <c r="P1456" t="str">
        <f t="shared" si="66"/>
        <v>Jul</v>
      </c>
      <c r="Q1456">
        <v>2</v>
      </c>
      <c r="R1456">
        <v>0</v>
      </c>
      <c r="S1456" s="18">
        <v>12224.35</v>
      </c>
      <c r="T1456" t="s">
        <v>12</v>
      </c>
      <c r="U1456" t="s">
        <v>16</v>
      </c>
      <c r="V1456" t="s">
        <v>23</v>
      </c>
      <c r="W1456" s="16">
        <f t="shared" si="67"/>
        <v>23560</v>
      </c>
      <c r="X1456">
        <f t="shared" si="68"/>
        <v>58</v>
      </c>
    </row>
    <row r="1457" spans="1:24" x14ac:dyDescent="0.3">
      <c r="A1457" t="s">
        <v>1488</v>
      </c>
      <c r="B1457">
        <v>1963</v>
      </c>
      <c r="C1457" t="s">
        <v>10</v>
      </c>
      <c r="D1457">
        <v>19</v>
      </c>
      <c r="E1457">
        <v>0</v>
      </c>
      <c r="F1457">
        <v>12233.83</v>
      </c>
      <c r="G1457" t="s">
        <v>12</v>
      </c>
      <c r="H1457" t="s">
        <v>16</v>
      </c>
      <c r="I1457" t="s">
        <v>42</v>
      </c>
      <c r="N1457" t="s">
        <v>1487</v>
      </c>
      <c r="O1457">
        <v>1964</v>
      </c>
      <c r="P1457" t="str">
        <f t="shared" si="66"/>
        <v>Jun</v>
      </c>
      <c r="Q1457">
        <v>24</v>
      </c>
      <c r="R1457">
        <v>0</v>
      </c>
      <c r="S1457" s="18">
        <v>12231.61</v>
      </c>
      <c r="T1457" t="s">
        <v>12</v>
      </c>
      <c r="U1457" t="s">
        <v>12</v>
      </c>
      <c r="V1457" t="s">
        <v>23</v>
      </c>
      <c r="W1457" s="16">
        <f t="shared" si="67"/>
        <v>23552</v>
      </c>
      <c r="X1457">
        <f t="shared" si="68"/>
        <v>58</v>
      </c>
    </row>
    <row r="1458" spans="1:24" x14ac:dyDescent="0.3">
      <c r="A1458" t="s">
        <v>1489</v>
      </c>
      <c r="B1458">
        <v>1964</v>
      </c>
      <c r="C1458" t="s">
        <v>37</v>
      </c>
      <c r="D1458">
        <v>15</v>
      </c>
      <c r="E1458">
        <v>0</v>
      </c>
      <c r="F1458">
        <v>12235.84</v>
      </c>
      <c r="G1458" t="s">
        <v>12</v>
      </c>
      <c r="H1458" t="s">
        <v>12</v>
      </c>
      <c r="I1458" t="s">
        <v>23</v>
      </c>
      <c r="N1458" t="s">
        <v>1488</v>
      </c>
      <c r="O1458">
        <v>1963</v>
      </c>
      <c r="P1458" t="str">
        <f t="shared" si="66"/>
        <v>Jul</v>
      </c>
      <c r="Q1458">
        <v>19</v>
      </c>
      <c r="R1458">
        <v>0</v>
      </c>
      <c r="S1458" s="18">
        <v>12233.83</v>
      </c>
      <c r="T1458" t="s">
        <v>12</v>
      </c>
      <c r="U1458" t="s">
        <v>16</v>
      </c>
      <c r="V1458" t="s">
        <v>42</v>
      </c>
      <c r="W1458" s="16">
        <f t="shared" si="67"/>
        <v>23211</v>
      </c>
      <c r="X1458">
        <f t="shared" si="68"/>
        <v>59</v>
      </c>
    </row>
    <row r="1459" spans="1:24" x14ac:dyDescent="0.3">
      <c r="A1459" t="s">
        <v>1490</v>
      </c>
      <c r="B1459">
        <v>1966</v>
      </c>
      <c r="C1459" t="s">
        <v>10</v>
      </c>
      <c r="D1459">
        <v>29</v>
      </c>
      <c r="E1459">
        <v>0</v>
      </c>
      <c r="F1459">
        <v>12237.73</v>
      </c>
      <c r="G1459" t="s">
        <v>12</v>
      </c>
      <c r="H1459" t="s">
        <v>12</v>
      </c>
      <c r="I1459" t="s">
        <v>23</v>
      </c>
      <c r="N1459" t="s">
        <v>1489</v>
      </c>
      <c r="O1459">
        <v>1964</v>
      </c>
      <c r="P1459" t="str">
        <f t="shared" si="66"/>
        <v>Oct</v>
      </c>
      <c r="Q1459">
        <v>15</v>
      </c>
      <c r="R1459">
        <v>0</v>
      </c>
      <c r="S1459" s="18">
        <v>12235.84</v>
      </c>
      <c r="T1459" t="s">
        <v>12</v>
      </c>
      <c r="U1459" t="s">
        <v>12</v>
      </c>
      <c r="V1459" t="s">
        <v>23</v>
      </c>
      <c r="W1459" s="16">
        <f t="shared" si="67"/>
        <v>23665</v>
      </c>
      <c r="X1459">
        <f t="shared" si="68"/>
        <v>58</v>
      </c>
    </row>
    <row r="1460" spans="1:24" x14ac:dyDescent="0.3">
      <c r="A1460" t="s">
        <v>1491</v>
      </c>
      <c r="B1460">
        <v>1963</v>
      </c>
      <c r="C1460" t="s">
        <v>10</v>
      </c>
      <c r="D1460">
        <v>17</v>
      </c>
      <c r="E1460">
        <v>0</v>
      </c>
      <c r="F1460">
        <v>12244.53</v>
      </c>
      <c r="G1460" t="s">
        <v>12</v>
      </c>
      <c r="H1460" t="s">
        <v>16</v>
      </c>
      <c r="I1460" t="s">
        <v>13</v>
      </c>
      <c r="N1460" t="s">
        <v>1490</v>
      </c>
      <c r="O1460">
        <v>1966</v>
      </c>
      <c r="P1460" t="str">
        <f t="shared" si="66"/>
        <v>Jul</v>
      </c>
      <c r="Q1460">
        <v>29</v>
      </c>
      <c r="R1460">
        <v>0</v>
      </c>
      <c r="S1460" s="18">
        <v>12237.73</v>
      </c>
      <c r="T1460" t="s">
        <v>12</v>
      </c>
      <c r="U1460" t="s">
        <v>12</v>
      </c>
      <c r="V1460" t="s">
        <v>23</v>
      </c>
      <c r="W1460" s="16">
        <f t="shared" si="67"/>
        <v>24317</v>
      </c>
      <c r="X1460">
        <f t="shared" si="68"/>
        <v>56</v>
      </c>
    </row>
    <row r="1461" spans="1:24" x14ac:dyDescent="0.3">
      <c r="A1461" t="s">
        <v>1492</v>
      </c>
      <c r="B1461">
        <v>1974</v>
      </c>
      <c r="C1461" t="s">
        <v>18</v>
      </c>
      <c r="D1461">
        <v>23</v>
      </c>
      <c r="E1461">
        <v>0</v>
      </c>
      <c r="F1461">
        <v>12245.17</v>
      </c>
      <c r="G1461" t="s">
        <v>12</v>
      </c>
      <c r="H1461" t="s">
        <v>16</v>
      </c>
      <c r="I1461" t="s">
        <v>23</v>
      </c>
      <c r="N1461" t="s">
        <v>1491</v>
      </c>
      <c r="O1461">
        <v>1963</v>
      </c>
      <c r="P1461" t="str">
        <f t="shared" si="66"/>
        <v>Jul</v>
      </c>
      <c r="Q1461">
        <v>17</v>
      </c>
      <c r="R1461">
        <v>0</v>
      </c>
      <c r="S1461" s="18">
        <v>12244.53</v>
      </c>
      <c r="T1461" t="s">
        <v>12</v>
      </c>
      <c r="U1461" t="s">
        <v>16</v>
      </c>
      <c r="V1461" t="s">
        <v>13</v>
      </c>
      <c r="W1461" s="16">
        <f t="shared" si="67"/>
        <v>23209</v>
      </c>
      <c r="X1461">
        <f t="shared" si="68"/>
        <v>59</v>
      </c>
    </row>
    <row r="1462" spans="1:24" x14ac:dyDescent="0.3">
      <c r="A1462" t="s">
        <v>1493</v>
      </c>
      <c r="B1462">
        <v>1989</v>
      </c>
      <c r="C1462" t="s">
        <v>15</v>
      </c>
      <c r="D1462">
        <v>23</v>
      </c>
      <c r="E1462">
        <v>3</v>
      </c>
      <c r="F1462">
        <v>12254.44</v>
      </c>
      <c r="G1462" t="s">
        <v>12</v>
      </c>
      <c r="H1462" t="s">
        <v>12</v>
      </c>
      <c r="I1462" t="s">
        <v>535</v>
      </c>
      <c r="N1462" t="s">
        <v>1492</v>
      </c>
      <c r="O1462">
        <v>1974</v>
      </c>
      <c r="P1462" t="str">
        <f t="shared" si="66"/>
        <v>Jun</v>
      </c>
      <c r="Q1462">
        <v>23</v>
      </c>
      <c r="R1462">
        <v>0</v>
      </c>
      <c r="S1462" s="18">
        <v>12245.17</v>
      </c>
      <c r="T1462" t="s">
        <v>12</v>
      </c>
      <c r="U1462" t="s">
        <v>16</v>
      </c>
      <c r="V1462" t="s">
        <v>23</v>
      </c>
      <c r="W1462" s="16">
        <f t="shared" si="67"/>
        <v>27203</v>
      </c>
      <c r="X1462">
        <f t="shared" si="68"/>
        <v>48</v>
      </c>
    </row>
    <row r="1463" spans="1:24" x14ac:dyDescent="0.3">
      <c r="A1463" t="s">
        <v>1494</v>
      </c>
      <c r="B1463">
        <v>1986</v>
      </c>
      <c r="C1463" t="s">
        <v>35</v>
      </c>
      <c r="D1463">
        <v>13</v>
      </c>
      <c r="E1463">
        <v>3</v>
      </c>
      <c r="F1463">
        <v>12255.04</v>
      </c>
      <c r="G1463" t="s">
        <v>12</v>
      </c>
      <c r="H1463" t="s">
        <v>11</v>
      </c>
      <c r="I1463" t="s">
        <v>535</v>
      </c>
      <c r="N1463" t="s">
        <v>1493</v>
      </c>
      <c r="O1463">
        <v>1989</v>
      </c>
      <c r="P1463" t="str">
        <f t="shared" si="66"/>
        <v>Nov</v>
      </c>
      <c r="Q1463">
        <v>23</v>
      </c>
      <c r="R1463">
        <v>3</v>
      </c>
      <c r="S1463" s="18">
        <v>12254.44</v>
      </c>
      <c r="T1463" t="s">
        <v>12</v>
      </c>
      <c r="U1463" t="s">
        <v>12</v>
      </c>
      <c r="V1463" t="s">
        <v>535</v>
      </c>
      <c r="W1463" s="16">
        <f t="shared" si="67"/>
        <v>32835</v>
      </c>
      <c r="X1463">
        <f t="shared" si="68"/>
        <v>33</v>
      </c>
    </row>
    <row r="1464" spans="1:24" x14ac:dyDescent="0.3">
      <c r="A1464" t="s">
        <v>1495</v>
      </c>
      <c r="B1464">
        <v>1966</v>
      </c>
      <c r="C1464" t="s">
        <v>30</v>
      </c>
      <c r="D1464">
        <v>6</v>
      </c>
      <c r="E1464">
        <v>2</v>
      </c>
      <c r="F1464">
        <v>12265.51</v>
      </c>
      <c r="G1464" t="s">
        <v>12</v>
      </c>
      <c r="H1464" t="s">
        <v>12</v>
      </c>
      <c r="I1464" t="s">
        <v>13</v>
      </c>
      <c r="N1464" t="s">
        <v>1494</v>
      </c>
      <c r="O1464">
        <v>1986</v>
      </c>
      <c r="P1464" t="str">
        <f t="shared" si="66"/>
        <v>Aug</v>
      </c>
      <c r="Q1464">
        <v>13</v>
      </c>
      <c r="R1464">
        <v>3</v>
      </c>
      <c r="S1464" s="18">
        <v>12255.04</v>
      </c>
      <c r="T1464" t="s">
        <v>12</v>
      </c>
      <c r="U1464" t="s">
        <v>11</v>
      </c>
      <c r="V1464" t="s">
        <v>535</v>
      </c>
      <c r="W1464" s="16">
        <f t="shared" si="67"/>
        <v>31637</v>
      </c>
      <c r="X1464">
        <f t="shared" si="68"/>
        <v>36</v>
      </c>
    </row>
    <row r="1465" spans="1:24" x14ac:dyDescent="0.3">
      <c r="A1465" t="s">
        <v>1496</v>
      </c>
      <c r="B1465">
        <v>1967</v>
      </c>
      <c r="C1465" t="s">
        <v>30</v>
      </c>
      <c r="D1465">
        <v>30</v>
      </c>
      <c r="E1465">
        <v>2</v>
      </c>
      <c r="F1465">
        <v>12268.63</v>
      </c>
      <c r="G1465" t="s">
        <v>12</v>
      </c>
      <c r="H1465" t="s">
        <v>16</v>
      </c>
      <c r="I1465" t="s">
        <v>23</v>
      </c>
      <c r="N1465" t="s">
        <v>1495</v>
      </c>
      <c r="O1465">
        <v>1966</v>
      </c>
      <c r="P1465" t="str">
        <f t="shared" si="66"/>
        <v>Dec</v>
      </c>
      <c r="Q1465">
        <v>6</v>
      </c>
      <c r="R1465">
        <v>2</v>
      </c>
      <c r="S1465" s="18">
        <v>12265.51</v>
      </c>
      <c r="T1465" t="s">
        <v>12</v>
      </c>
      <c r="U1465" t="s">
        <v>12</v>
      </c>
      <c r="V1465" t="s">
        <v>13</v>
      </c>
      <c r="W1465" s="16">
        <f t="shared" si="67"/>
        <v>24447</v>
      </c>
      <c r="X1465">
        <f t="shared" si="68"/>
        <v>56</v>
      </c>
    </row>
    <row r="1466" spans="1:24" x14ac:dyDescent="0.3">
      <c r="A1466" t="s">
        <v>1497</v>
      </c>
      <c r="B1466">
        <v>1967</v>
      </c>
      <c r="C1466" t="s">
        <v>35</v>
      </c>
      <c r="D1466">
        <v>28</v>
      </c>
      <c r="E1466">
        <v>2</v>
      </c>
      <c r="F1466">
        <v>12269.69</v>
      </c>
      <c r="G1466" t="s">
        <v>12</v>
      </c>
      <c r="H1466" t="s">
        <v>11</v>
      </c>
      <c r="I1466" t="s">
        <v>23</v>
      </c>
      <c r="N1466" t="s">
        <v>1496</v>
      </c>
      <c r="O1466">
        <v>1967</v>
      </c>
      <c r="P1466" t="str">
        <f t="shared" si="66"/>
        <v>Dec</v>
      </c>
      <c r="Q1466">
        <v>30</v>
      </c>
      <c r="R1466">
        <v>2</v>
      </c>
      <c r="S1466" s="18">
        <v>12268.63</v>
      </c>
      <c r="T1466" t="s">
        <v>12</v>
      </c>
      <c r="U1466" t="s">
        <v>16</v>
      </c>
      <c r="V1466" t="s">
        <v>23</v>
      </c>
      <c r="W1466" s="16">
        <f t="shared" si="67"/>
        <v>24836</v>
      </c>
      <c r="X1466">
        <f t="shared" si="68"/>
        <v>55</v>
      </c>
    </row>
    <row r="1467" spans="1:24" x14ac:dyDescent="0.3">
      <c r="A1467" t="s">
        <v>1498</v>
      </c>
      <c r="B1467">
        <v>1966</v>
      </c>
      <c r="C1467" t="s">
        <v>15</v>
      </c>
      <c r="D1467">
        <v>16</v>
      </c>
      <c r="E1467">
        <v>0</v>
      </c>
      <c r="F1467">
        <v>12282.03</v>
      </c>
      <c r="G1467" t="s">
        <v>12</v>
      </c>
      <c r="H1467" t="s">
        <v>16</v>
      </c>
      <c r="I1467" t="s">
        <v>200</v>
      </c>
      <c r="N1467" t="s">
        <v>1497</v>
      </c>
      <c r="O1467">
        <v>1967</v>
      </c>
      <c r="P1467" t="str">
        <f t="shared" si="66"/>
        <v>Aug</v>
      </c>
      <c r="Q1467">
        <v>28</v>
      </c>
      <c r="R1467">
        <v>2</v>
      </c>
      <c r="S1467" s="18">
        <v>12269.69</v>
      </c>
      <c r="T1467" t="s">
        <v>12</v>
      </c>
      <c r="U1467" t="s">
        <v>11</v>
      </c>
      <c r="V1467" t="s">
        <v>23</v>
      </c>
      <c r="W1467" s="16">
        <f t="shared" si="67"/>
        <v>24712</v>
      </c>
      <c r="X1467">
        <f t="shared" si="68"/>
        <v>55</v>
      </c>
    </row>
    <row r="1468" spans="1:24" x14ac:dyDescent="0.3">
      <c r="A1468" t="s">
        <v>1499</v>
      </c>
      <c r="B1468">
        <v>1990</v>
      </c>
      <c r="C1468" t="s">
        <v>37</v>
      </c>
      <c r="D1468">
        <v>29</v>
      </c>
      <c r="E1468">
        <v>3</v>
      </c>
      <c r="F1468">
        <v>12282.38</v>
      </c>
      <c r="G1468" t="s">
        <v>12</v>
      </c>
      <c r="H1468" t="s">
        <v>16</v>
      </c>
      <c r="I1468" t="s">
        <v>42</v>
      </c>
      <c r="N1468" t="s">
        <v>1498</v>
      </c>
      <c r="O1468">
        <v>1966</v>
      </c>
      <c r="P1468" t="str">
        <f t="shared" si="66"/>
        <v>Nov</v>
      </c>
      <c r="Q1468">
        <v>16</v>
      </c>
      <c r="R1468">
        <v>0</v>
      </c>
      <c r="S1468" s="18">
        <v>12282.03</v>
      </c>
      <c r="T1468" t="s">
        <v>12</v>
      </c>
      <c r="U1468" t="s">
        <v>16</v>
      </c>
      <c r="V1468" t="s">
        <v>200</v>
      </c>
      <c r="W1468" s="16">
        <f t="shared" si="67"/>
        <v>24427</v>
      </c>
      <c r="X1468">
        <f t="shared" si="68"/>
        <v>56</v>
      </c>
    </row>
    <row r="1469" spans="1:24" x14ac:dyDescent="0.3">
      <c r="A1469" t="s">
        <v>1500</v>
      </c>
      <c r="B1469">
        <v>1963</v>
      </c>
      <c r="C1469" t="s">
        <v>37</v>
      </c>
      <c r="D1469">
        <v>28</v>
      </c>
      <c r="E1469">
        <v>0</v>
      </c>
      <c r="F1469">
        <v>12299.59</v>
      </c>
      <c r="G1469" t="s">
        <v>12</v>
      </c>
      <c r="H1469" t="s">
        <v>16</v>
      </c>
      <c r="I1469" t="s">
        <v>200</v>
      </c>
      <c r="N1469" t="s">
        <v>1499</v>
      </c>
      <c r="O1469">
        <v>1990</v>
      </c>
      <c r="P1469" t="str">
        <f t="shared" si="66"/>
        <v>Oct</v>
      </c>
      <c r="Q1469">
        <v>29</v>
      </c>
      <c r="R1469">
        <v>3</v>
      </c>
      <c r="S1469" s="18">
        <v>12282.38</v>
      </c>
      <c r="T1469" t="s">
        <v>12</v>
      </c>
      <c r="U1469" t="s">
        <v>16</v>
      </c>
      <c r="V1469" t="s">
        <v>42</v>
      </c>
      <c r="W1469" s="16">
        <f t="shared" si="67"/>
        <v>33175</v>
      </c>
      <c r="X1469">
        <f t="shared" si="68"/>
        <v>32</v>
      </c>
    </row>
    <row r="1470" spans="1:24" x14ac:dyDescent="0.3">
      <c r="A1470" t="s">
        <v>1501</v>
      </c>
      <c r="B1470">
        <v>1963</v>
      </c>
      <c r="C1470" t="s">
        <v>35</v>
      </c>
      <c r="D1470">
        <v>29</v>
      </c>
      <c r="E1470">
        <v>0</v>
      </c>
      <c r="F1470">
        <v>12323.94</v>
      </c>
      <c r="G1470" t="s">
        <v>12</v>
      </c>
      <c r="H1470" t="s">
        <v>12</v>
      </c>
      <c r="I1470" t="s">
        <v>356</v>
      </c>
      <c r="N1470" t="s">
        <v>1500</v>
      </c>
      <c r="O1470">
        <v>1963</v>
      </c>
      <c r="P1470" t="str">
        <f t="shared" si="66"/>
        <v>Oct</v>
      </c>
      <c r="Q1470">
        <v>28</v>
      </c>
      <c r="R1470">
        <v>0</v>
      </c>
      <c r="S1470" s="18">
        <v>12299.59</v>
      </c>
      <c r="T1470" t="s">
        <v>12</v>
      </c>
      <c r="U1470" t="s">
        <v>16</v>
      </c>
      <c r="V1470" t="s">
        <v>200</v>
      </c>
      <c r="W1470" s="16">
        <f t="shared" si="67"/>
        <v>23312</v>
      </c>
      <c r="X1470">
        <f t="shared" si="68"/>
        <v>59</v>
      </c>
    </row>
    <row r="1471" spans="1:24" x14ac:dyDescent="0.3">
      <c r="A1471" t="s">
        <v>1502</v>
      </c>
      <c r="B1471">
        <v>1963</v>
      </c>
      <c r="C1471" t="s">
        <v>35</v>
      </c>
      <c r="D1471">
        <v>2</v>
      </c>
      <c r="E1471">
        <v>1</v>
      </c>
      <c r="F1471">
        <v>12333.83</v>
      </c>
      <c r="G1471" t="s">
        <v>12</v>
      </c>
      <c r="H1471" t="s">
        <v>11</v>
      </c>
      <c r="I1471" t="s">
        <v>42</v>
      </c>
      <c r="N1471" t="s">
        <v>1501</v>
      </c>
      <c r="O1471">
        <v>1963</v>
      </c>
      <c r="P1471" t="str">
        <f t="shared" si="66"/>
        <v>Aug</v>
      </c>
      <c r="Q1471">
        <v>29</v>
      </c>
      <c r="R1471">
        <v>0</v>
      </c>
      <c r="S1471" s="18">
        <v>12323.94</v>
      </c>
      <c r="T1471" t="s">
        <v>12</v>
      </c>
      <c r="U1471" t="s">
        <v>12</v>
      </c>
      <c r="V1471" t="s">
        <v>356</v>
      </c>
      <c r="W1471" s="16">
        <f t="shared" si="67"/>
        <v>23252</v>
      </c>
      <c r="X1471">
        <f t="shared" si="68"/>
        <v>59</v>
      </c>
    </row>
    <row r="1472" spans="1:24" x14ac:dyDescent="0.3">
      <c r="A1472" t="s">
        <v>1503</v>
      </c>
      <c r="B1472">
        <v>1963</v>
      </c>
      <c r="C1472" t="s">
        <v>20</v>
      </c>
      <c r="D1472">
        <v>22</v>
      </c>
      <c r="E1472">
        <v>1</v>
      </c>
      <c r="F1472">
        <v>12347.17</v>
      </c>
      <c r="G1472" t="s">
        <v>12</v>
      </c>
      <c r="H1472" t="s">
        <v>12</v>
      </c>
      <c r="I1472" t="s">
        <v>42</v>
      </c>
      <c r="N1472" t="s">
        <v>1502</v>
      </c>
      <c r="O1472">
        <v>1963</v>
      </c>
      <c r="P1472" t="str">
        <f t="shared" si="66"/>
        <v>Aug</v>
      </c>
      <c r="Q1472">
        <v>2</v>
      </c>
      <c r="R1472">
        <v>1</v>
      </c>
      <c r="S1472" s="18">
        <v>12333.83</v>
      </c>
      <c r="T1472" t="s">
        <v>12</v>
      </c>
      <c r="U1472" t="s">
        <v>11</v>
      </c>
      <c r="V1472" t="s">
        <v>42</v>
      </c>
      <c r="W1472" s="16">
        <f t="shared" si="67"/>
        <v>23225</v>
      </c>
      <c r="X1472">
        <f t="shared" si="68"/>
        <v>59</v>
      </c>
    </row>
    <row r="1473" spans="1:24" x14ac:dyDescent="0.3">
      <c r="A1473" t="s">
        <v>1504</v>
      </c>
      <c r="B1473">
        <v>1966</v>
      </c>
      <c r="C1473" t="s">
        <v>30</v>
      </c>
      <c r="D1473">
        <v>29</v>
      </c>
      <c r="E1473">
        <v>3</v>
      </c>
      <c r="F1473">
        <v>12363.55</v>
      </c>
      <c r="G1473" t="s">
        <v>12</v>
      </c>
      <c r="H1473" t="s">
        <v>12</v>
      </c>
      <c r="I1473" t="s">
        <v>42</v>
      </c>
      <c r="N1473" t="s">
        <v>1503</v>
      </c>
      <c r="O1473">
        <v>1963</v>
      </c>
      <c r="P1473" t="str">
        <f t="shared" si="66"/>
        <v>Sep</v>
      </c>
      <c r="Q1473">
        <v>22</v>
      </c>
      <c r="R1473">
        <v>1</v>
      </c>
      <c r="S1473" s="18">
        <v>12347.17</v>
      </c>
      <c r="T1473" t="s">
        <v>12</v>
      </c>
      <c r="U1473" t="s">
        <v>12</v>
      </c>
      <c r="V1473" t="s">
        <v>42</v>
      </c>
      <c r="W1473" s="16">
        <f t="shared" si="67"/>
        <v>23276</v>
      </c>
      <c r="X1473">
        <f t="shared" si="68"/>
        <v>59</v>
      </c>
    </row>
    <row r="1474" spans="1:24" x14ac:dyDescent="0.3">
      <c r="A1474" t="s">
        <v>1505</v>
      </c>
      <c r="B1474">
        <v>1962</v>
      </c>
      <c r="C1474" t="s">
        <v>20</v>
      </c>
      <c r="D1474">
        <v>26</v>
      </c>
      <c r="E1474">
        <v>0</v>
      </c>
      <c r="F1474">
        <v>12369.89</v>
      </c>
      <c r="G1474" t="s">
        <v>12</v>
      </c>
      <c r="H1474" t="s">
        <v>11</v>
      </c>
      <c r="I1474" t="s">
        <v>247</v>
      </c>
      <c r="N1474" t="s">
        <v>1504</v>
      </c>
      <c r="O1474">
        <v>1966</v>
      </c>
      <c r="P1474" t="str">
        <f t="shared" si="66"/>
        <v>Dec</v>
      </c>
      <c r="Q1474">
        <v>29</v>
      </c>
      <c r="R1474">
        <v>3</v>
      </c>
      <c r="S1474" s="18">
        <v>12363.55</v>
      </c>
      <c r="T1474" t="s">
        <v>12</v>
      </c>
      <c r="U1474" t="s">
        <v>12</v>
      </c>
      <c r="V1474" t="s">
        <v>42</v>
      </c>
      <c r="W1474" s="16">
        <f t="shared" si="67"/>
        <v>24470</v>
      </c>
      <c r="X1474">
        <f t="shared" si="68"/>
        <v>56</v>
      </c>
    </row>
    <row r="1475" spans="1:24" x14ac:dyDescent="0.3">
      <c r="A1475" t="s">
        <v>1506</v>
      </c>
      <c r="B1475">
        <v>1989</v>
      </c>
      <c r="C1475" t="s">
        <v>30</v>
      </c>
      <c r="D1475">
        <v>29</v>
      </c>
      <c r="E1475">
        <v>0</v>
      </c>
      <c r="F1475">
        <v>12404.88</v>
      </c>
      <c r="G1475" t="s">
        <v>12</v>
      </c>
      <c r="H1475" t="s">
        <v>12</v>
      </c>
      <c r="I1475" t="s">
        <v>168</v>
      </c>
      <c r="N1475" t="s">
        <v>1505</v>
      </c>
      <c r="O1475">
        <v>1962</v>
      </c>
      <c r="P1475" t="str">
        <f t="shared" ref="P1475:P1538" si="69">IF(C1474="?","Sep",C1474)</f>
        <v>Sep</v>
      </c>
      <c r="Q1475">
        <v>26</v>
      </c>
      <c r="R1475">
        <v>0</v>
      </c>
      <c r="S1475" s="18">
        <v>12369.89</v>
      </c>
      <c r="T1475" t="s">
        <v>12</v>
      </c>
      <c r="U1475" t="s">
        <v>11</v>
      </c>
      <c r="V1475" t="s">
        <v>247</v>
      </c>
      <c r="W1475" s="16">
        <f t="shared" si="67"/>
        <v>22915</v>
      </c>
      <c r="X1475">
        <f t="shared" si="68"/>
        <v>60</v>
      </c>
    </row>
    <row r="1476" spans="1:24" x14ac:dyDescent="0.3">
      <c r="A1476" t="s">
        <v>1507</v>
      </c>
      <c r="B1476">
        <v>1972</v>
      </c>
      <c r="C1476" t="s">
        <v>35</v>
      </c>
      <c r="D1476">
        <v>21</v>
      </c>
      <c r="E1476">
        <v>0</v>
      </c>
      <c r="F1476">
        <v>12407.3</v>
      </c>
      <c r="G1476" t="s">
        <v>12</v>
      </c>
      <c r="H1476" t="s">
        <v>11</v>
      </c>
      <c r="I1476" t="s">
        <v>300</v>
      </c>
      <c r="N1476" t="s">
        <v>1506</v>
      </c>
      <c r="O1476">
        <v>1989</v>
      </c>
      <c r="P1476" t="str">
        <f t="shared" si="69"/>
        <v>Dec</v>
      </c>
      <c r="Q1476">
        <v>29</v>
      </c>
      <c r="R1476">
        <v>0</v>
      </c>
      <c r="S1476" s="18">
        <v>12404.88</v>
      </c>
      <c r="T1476" t="s">
        <v>12</v>
      </c>
      <c r="U1476" t="s">
        <v>12</v>
      </c>
      <c r="V1476" t="s">
        <v>168</v>
      </c>
      <c r="W1476" s="16">
        <f t="shared" ref="W1476:W1539" si="70">DATE(O1476,MONTH("1-"&amp;P1476),Q1476)</f>
        <v>32871</v>
      </c>
      <c r="X1476">
        <f t="shared" ref="X1476:X1539" si="71">DATEDIF(W1476,"08-06-2023","y")</f>
        <v>33</v>
      </c>
    </row>
    <row r="1477" spans="1:24" x14ac:dyDescent="0.3">
      <c r="A1477" t="s">
        <v>1508</v>
      </c>
      <c r="B1477">
        <v>1979</v>
      </c>
      <c r="C1477" t="s">
        <v>10</v>
      </c>
      <c r="D1477">
        <v>14</v>
      </c>
      <c r="E1477">
        <v>2</v>
      </c>
      <c r="F1477">
        <v>12408.29</v>
      </c>
      <c r="G1477" t="s">
        <v>12</v>
      </c>
      <c r="H1477" t="s">
        <v>16</v>
      </c>
      <c r="I1477" t="s">
        <v>632</v>
      </c>
      <c r="N1477" t="s">
        <v>1507</v>
      </c>
      <c r="O1477">
        <v>1972</v>
      </c>
      <c r="P1477" t="str">
        <f t="shared" si="69"/>
        <v>Aug</v>
      </c>
      <c r="Q1477">
        <v>21</v>
      </c>
      <c r="R1477">
        <v>0</v>
      </c>
      <c r="S1477" s="18">
        <v>12407.3</v>
      </c>
      <c r="T1477" t="s">
        <v>12</v>
      </c>
      <c r="U1477" t="s">
        <v>11</v>
      </c>
      <c r="V1477" t="s">
        <v>300</v>
      </c>
      <c r="W1477" s="16">
        <f t="shared" si="70"/>
        <v>26532</v>
      </c>
      <c r="X1477">
        <f t="shared" si="71"/>
        <v>50</v>
      </c>
    </row>
    <row r="1478" spans="1:24" x14ac:dyDescent="0.3">
      <c r="A1478" t="s">
        <v>1509</v>
      </c>
      <c r="B1478">
        <v>1964</v>
      </c>
      <c r="C1478" t="s">
        <v>35</v>
      </c>
      <c r="D1478">
        <v>4</v>
      </c>
      <c r="E1478">
        <v>0</v>
      </c>
      <c r="F1478">
        <v>12430.95</v>
      </c>
      <c r="G1478" t="s">
        <v>12</v>
      </c>
      <c r="H1478" t="s">
        <v>12</v>
      </c>
      <c r="I1478" t="s">
        <v>247</v>
      </c>
      <c r="N1478" t="s">
        <v>1508</v>
      </c>
      <c r="O1478">
        <v>1979</v>
      </c>
      <c r="P1478" t="str">
        <f t="shared" si="69"/>
        <v>Jul</v>
      </c>
      <c r="Q1478">
        <v>14</v>
      </c>
      <c r="R1478">
        <v>2</v>
      </c>
      <c r="S1478" s="18">
        <v>12408.29</v>
      </c>
      <c r="T1478" t="s">
        <v>12</v>
      </c>
      <c r="U1478" t="s">
        <v>16</v>
      </c>
      <c r="V1478" t="s">
        <v>632</v>
      </c>
      <c r="W1478" s="16">
        <f t="shared" si="70"/>
        <v>29050</v>
      </c>
      <c r="X1478">
        <f t="shared" si="71"/>
        <v>43</v>
      </c>
    </row>
    <row r="1479" spans="1:24" x14ac:dyDescent="0.3">
      <c r="A1479" t="s">
        <v>1510</v>
      </c>
      <c r="B1479">
        <v>1995</v>
      </c>
      <c r="C1479" t="s">
        <v>35</v>
      </c>
      <c r="D1479">
        <v>9</v>
      </c>
      <c r="E1479">
        <v>0</v>
      </c>
      <c r="F1479">
        <v>12452.25</v>
      </c>
      <c r="G1479" t="s">
        <v>12</v>
      </c>
      <c r="H1479" t="s">
        <v>12</v>
      </c>
      <c r="I1479" t="s">
        <v>23</v>
      </c>
      <c r="N1479" t="s">
        <v>1509</v>
      </c>
      <c r="O1479">
        <v>1964</v>
      </c>
      <c r="P1479" t="str">
        <f t="shared" si="69"/>
        <v>Aug</v>
      </c>
      <c r="Q1479">
        <v>4</v>
      </c>
      <c r="R1479">
        <v>0</v>
      </c>
      <c r="S1479" s="18">
        <v>12430.95</v>
      </c>
      <c r="T1479" t="s">
        <v>12</v>
      </c>
      <c r="U1479" t="s">
        <v>12</v>
      </c>
      <c r="V1479" t="s">
        <v>247</v>
      </c>
      <c r="W1479" s="16">
        <f t="shared" si="70"/>
        <v>23593</v>
      </c>
      <c r="X1479">
        <f t="shared" si="71"/>
        <v>58</v>
      </c>
    </row>
    <row r="1480" spans="1:24" x14ac:dyDescent="0.3">
      <c r="A1480" t="s">
        <v>1511</v>
      </c>
      <c r="B1480">
        <v>1968</v>
      </c>
      <c r="C1480" t="s">
        <v>15</v>
      </c>
      <c r="D1480">
        <v>26</v>
      </c>
      <c r="E1480">
        <v>3</v>
      </c>
      <c r="F1480">
        <v>12475.35</v>
      </c>
      <c r="G1480" t="s">
        <v>12</v>
      </c>
      <c r="H1480" t="s">
        <v>16</v>
      </c>
      <c r="I1480" t="s">
        <v>23</v>
      </c>
      <c r="N1480" t="s">
        <v>1510</v>
      </c>
      <c r="O1480">
        <v>1995</v>
      </c>
      <c r="P1480" t="str">
        <f t="shared" si="69"/>
        <v>Aug</v>
      </c>
      <c r="Q1480">
        <v>9</v>
      </c>
      <c r="R1480">
        <v>0</v>
      </c>
      <c r="S1480" s="18">
        <v>12452.25</v>
      </c>
      <c r="T1480" t="s">
        <v>12</v>
      </c>
      <c r="U1480" t="s">
        <v>12</v>
      </c>
      <c r="V1480" t="s">
        <v>23</v>
      </c>
      <c r="W1480" s="16">
        <f t="shared" si="70"/>
        <v>34920</v>
      </c>
      <c r="X1480">
        <f t="shared" si="71"/>
        <v>27</v>
      </c>
    </row>
    <row r="1481" spans="1:24" x14ac:dyDescent="0.3">
      <c r="A1481" t="s">
        <v>1512</v>
      </c>
      <c r="B1481">
        <v>1968</v>
      </c>
      <c r="C1481" t="s">
        <v>15</v>
      </c>
      <c r="D1481">
        <v>12</v>
      </c>
      <c r="E1481">
        <v>3</v>
      </c>
      <c r="F1481">
        <v>12479.71</v>
      </c>
      <c r="G1481" t="s">
        <v>12</v>
      </c>
      <c r="H1481" t="s">
        <v>12</v>
      </c>
      <c r="I1481" t="s">
        <v>23</v>
      </c>
      <c r="N1481" t="s">
        <v>1511</v>
      </c>
      <c r="O1481">
        <v>1968</v>
      </c>
      <c r="P1481" t="str">
        <f t="shared" si="69"/>
        <v>Nov</v>
      </c>
      <c r="Q1481">
        <v>26</v>
      </c>
      <c r="R1481">
        <v>3</v>
      </c>
      <c r="S1481" s="18">
        <v>12475.35</v>
      </c>
      <c r="T1481" t="s">
        <v>12</v>
      </c>
      <c r="U1481" t="s">
        <v>16</v>
      </c>
      <c r="V1481" t="s">
        <v>23</v>
      </c>
      <c r="W1481" s="16">
        <f t="shared" si="70"/>
        <v>25168</v>
      </c>
      <c r="X1481">
        <f t="shared" si="71"/>
        <v>54</v>
      </c>
    </row>
    <row r="1482" spans="1:24" x14ac:dyDescent="0.3">
      <c r="A1482" t="s">
        <v>1513</v>
      </c>
      <c r="B1482">
        <v>1967</v>
      </c>
      <c r="C1482" t="s">
        <v>20</v>
      </c>
      <c r="D1482">
        <v>1</v>
      </c>
      <c r="E1482">
        <v>3</v>
      </c>
      <c r="F1482">
        <v>12485.8</v>
      </c>
      <c r="G1482" t="s">
        <v>12</v>
      </c>
      <c r="H1482" t="s">
        <v>12</v>
      </c>
      <c r="I1482" t="s">
        <v>13</v>
      </c>
      <c r="N1482" t="s">
        <v>1512</v>
      </c>
      <c r="O1482">
        <v>1968</v>
      </c>
      <c r="P1482" t="str">
        <f t="shared" si="69"/>
        <v>Nov</v>
      </c>
      <c r="Q1482">
        <v>12</v>
      </c>
      <c r="R1482">
        <v>3</v>
      </c>
      <c r="S1482" s="18">
        <v>12479.71</v>
      </c>
      <c r="T1482" t="s">
        <v>12</v>
      </c>
      <c r="U1482" t="s">
        <v>12</v>
      </c>
      <c r="V1482" t="s">
        <v>23</v>
      </c>
      <c r="W1482" s="16">
        <f t="shared" si="70"/>
        <v>25154</v>
      </c>
      <c r="X1482">
        <f t="shared" si="71"/>
        <v>54</v>
      </c>
    </row>
    <row r="1483" spans="1:24" x14ac:dyDescent="0.3">
      <c r="A1483" t="s">
        <v>1514</v>
      </c>
      <c r="B1483">
        <v>1968</v>
      </c>
      <c r="C1483" t="s">
        <v>30</v>
      </c>
      <c r="D1483">
        <v>3</v>
      </c>
      <c r="E1483">
        <v>3</v>
      </c>
      <c r="F1483">
        <v>12495.29</v>
      </c>
      <c r="G1483" t="s">
        <v>12</v>
      </c>
      <c r="H1483" t="s">
        <v>12</v>
      </c>
      <c r="I1483" t="s">
        <v>23</v>
      </c>
      <c r="N1483" t="s">
        <v>1513</v>
      </c>
      <c r="O1483">
        <v>1967</v>
      </c>
      <c r="P1483" t="str">
        <f t="shared" si="69"/>
        <v>Sep</v>
      </c>
      <c r="Q1483">
        <v>1</v>
      </c>
      <c r="R1483">
        <v>3</v>
      </c>
      <c r="S1483" s="18">
        <v>12485.8</v>
      </c>
      <c r="T1483" t="s">
        <v>12</v>
      </c>
      <c r="U1483" t="s">
        <v>12</v>
      </c>
      <c r="V1483" t="s">
        <v>13</v>
      </c>
      <c r="W1483" s="16">
        <f t="shared" si="70"/>
        <v>24716</v>
      </c>
      <c r="X1483">
        <f t="shared" si="71"/>
        <v>55</v>
      </c>
    </row>
    <row r="1484" spans="1:24" x14ac:dyDescent="0.3">
      <c r="A1484" t="s">
        <v>1515</v>
      </c>
      <c r="B1484">
        <v>1966</v>
      </c>
      <c r="C1484" t="s">
        <v>10</v>
      </c>
      <c r="D1484">
        <v>12</v>
      </c>
      <c r="E1484">
        <v>0</v>
      </c>
      <c r="F1484">
        <v>12499.88</v>
      </c>
      <c r="G1484" t="s">
        <v>12</v>
      </c>
      <c r="H1484" t="s">
        <v>11</v>
      </c>
      <c r="I1484" t="s">
        <v>23</v>
      </c>
      <c r="N1484" t="s">
        <v>1514</v>
      </c>
      <c r="O1484">
        <v>1968</v>
      </c>
      <c r="P1484" t="str">
        <f t="shared" si="69"/>
        <v>Dec</v>
      </c>
      <c r="Q1484">
        <v>3</v>
      </c>
      <c r="R1484">
        <v>3</v>
      </c>
      <c r="S1484" s="18">
        <v>12495.29</v>
      </c>
      <c r="T1484" t="s">
        <v>12</v>
      </c>
      <c r="U1484" t="s">
        <v>12</v>
      </c>
      <c r="V1484" t="s">
        <v>23</v>
      </c>
      <c r="W1484" s="16">
        <f t="shared" si="70"/>
        <v>25175</v>
      </c>
      <c r="X1484">
        <f t="shared" si="71"/>
        <v>54</v>
      </c>
    </row>
    <row r="1485" spans="1:24" x14ac:dyDescent="0.3">
      <c r="A1485" t="s">
        <v>1516</v>
      </c>
      <c r="B1485">
        <v>1962</v>
      </c>
      <c r="C1485" t="s">
        <v>37</v>
      </c>
      <c r="D1485">
        <v>16</v>
      </c>
      <c r="E1485">
        <v>0</v>
      </c>
      <c r="F1485">
        <v>12523.6</v>
      </c>
      <c r="G1485" t="s">
        <v>12</v>
      </c>
      <c r="H1485" t="s">
        <v>12</v>
      </c>
      <c r="I1485" t="s">
        <v>23</v>
      </c>
      <c r="N1485" t="s">
        <v>1515</v>
      </c>
      <c r="O1485">
        <v>1966</v>
      </c>
      <c r="P1485" t="str">
        <f t="shared" si="69"/>
        <v>Jul</v>
      </c>
      <c r="Q1485">
        <v>12</v>
      </c>
      <c r="R1485">
        <v>0</v>
      </c>
      <c r="S1485" s="18">
        <v>12499.88</v>
      </c>
      <c r="T1485" t="s">
        <v>12</v>
      </c>
      <c r="U1485" t="s">
        <v>11</v>
      </c>
      <c r="V1485" t="s">
        <v>23</v>
      </c>
      <c r="W1485" s="16">
        <f t="shared" si="70"/>
        <v>24300</v>
      </c>
      <c r="X1485">
        <f t="shared" si="71"/>
        <v>56</v>
      </c>
    </row>
    <row r="1486" spans="1:24" x14ac:dyDescent="0.3">
      <c r="A1486" t="s">
        <v>1517</v>
      </c>
      <c r="B1486">
        <v>1961</v>
      </c>
      <c r="C1486" t="s">
        <v>15</v>
      </c>
      <c r="D1486">
        <v>28</v>
      </c>
      <c r="E1486">
        <v>0</v>
      </c>
      <c r="F1486">
        <v>12557.61</v>
      </c>
      <c r="G1486" t="s">
        <v>12</v>
      </c>
      <c r="H1486" t="s">
        <v>12</v>
      </c>
      <c r="I1486" t="s">
        <v>13</v>
      </c>
      <c r="N1486" t="s">
        <v>1516</v>
      </c>
      <c r="O1486">
        <v>1962</v>
      </c>
      <c r="P1486" t="str">
        <f t="shared" si="69"/>
        <v>Oct</v>
      </c>
      <c r="Q1486">
        <v>16</v>
      </c>
      <c r="R1486">
        <v>0</v>
      </c>
      <c r="S1486" s="18">
        <v>12523.6</v>
      </c>
      <c r="T1486" t="s">
        <v>12</v>
      </c>
      <c r="U1486" t="s">
        <v>12</v>
      </c>
      <c r="V1486" t="s">
        <v>23</v>
      </c>
      <c r="W1486" s="16">
        <f t="shared" si="70"/>
        <v>22935</v>
      </c>
      <c r="X1486">
        <f t="shared" si="71"/>
        <v>60</v>
      </c>
    </row>
    <row r="1487" spans="1:24" x14ac:dyDescent="0.3">
      <c r="A1487" t="s">
        <v>1518</v>
      </c>
      <c r="B1487">
        <v>1961</v>
      </c>
      <c r="C1487" t="s">
        <v>15</v>
      </c>
      <c r="D1487">
        <v>28</v>
      </c>
      <c r="E1487">
        <v>0</v>
      </c>
      <c r="F1487">
        <v>12574.05</v>
      </c>
      <c r="G1487" t="s">
        <v>12</v>
      </c>
      <c r="H1487" t="s">
        <v>16</v>
      </c>
      <c r="I1487" t="s">
        <v>42</v>
      </c>
      <c r="N1487" t="s">
        <v>1517</v>
      </c>
      <c r="O1487">
        <v>1961</v>
      </c>
      <c r="P1487" t="str">
        <f t="shared" si="69"/>
        <v>Nov</v>
      </c>
      <c r="Q1487">
        <v>28</v>
      </c>
      <c r="R1487">
        <v>0</v>
      </c>
      <c r="S1487" s="18">
        <v>12557.61</v>
      </c>
      <c r="T1487" t="s">
        <v>12</v>
      </c>
      <c r="U1487" t="s">
        <v>12</v>
      </c>
      <c r="V1487" t="s">
        <v>13</v>
      </c>
      <c r="W1487" s="16">
        <f t="shared" si="70"/>
        <v>22613</v>
      </c>
      <c r="X1487">
        <f t="shared" si="71"/>
        <v>61</v>
      </c>
    </row>
    <row r="1488" spans="1:24" x14ac:dyDescent="0.3">
      <c r="A1488" t="s">
        <v>1519</v>
      </c>
      <c r="B1488">
        <v>1969</v>
      </c>
      <c r="C1488" t="s">
        <v>15</v>
      </c>
      <c r="D1488">
        <v>26</v>
      </c>
      <c r="E1488">
        <v>0</v>
      </c>
      <c r="F1488">
        <v>12579.92</v>
      </c>
      <c r="G1488" t="s">
        <v>12</v>
      </c>
      <c r="H1488" t="s">
        <v>16</v>
      </c>
      <c r="I1488" t="s">
        <v>200</v>
      </c>
      <c r="N1488" t="s">
        <v>1518</v>
      </c>
      <c r="O1488">
        <v>1961</v>
      </c>
      <c r="P1488" t="str">
        <f t="shared" si="69"/>
        <v>Nov</v>
      </c>
      <c r="Q1488">
        <v>28</v>
      </c>
      <c r="R1488">
        <v>0</v>
      </c>
      <c r="S1488" s="18">
        <v>12574.05</v>
      </c>
      <c r="T1488" t="s">
        <v>12</v>
      </c>
      <c r="U1488" t="s">
        <v>16</v>
      </c>
      <c r="V1488" t="s">
        <v>42</v>
      </c>
      <c r="W1488" s="16">
        <f t="shared" si="70"/>
        <v>22613</v>
      </c>
      <c r="X1488">
        <f t="shared" si="71"/>
        <v>61</v>
      </c>
    </row>
    <row r="1489" spans="1:24" x14ac:dyDescent="0.3">
      <c r="A1489" t="s">
        <v>1520</v>
      </c>
      <c r="B1489">
        <v>1970</v>
      </c>
      <c r="C1489" t="s">
        <v>18</v>
      </c>
      <c r="D1489">
        <v>18</v>
      </c>
      <c r="E1489">
        <v>5</v>
      </c>
      <c r="F1489">
        <v>12592.53</v>
      </c>
      <c r="G1489" t="s">
        <v>12</v>
      </c>
      <c r="H1489" t="s">
        <v>11</v>
      </c>
      <c r="I1489" t="s">
        <v>13</v>
      </c>
      <c r="N1489" t="s">
        <v>1519</v>
      </c>
      <c r="O1489">
        <v>1969</v>
      </c>
      <c r="P1489" t="str">
        <f t="shared" si="69"/>
        <v>Nov</v>
      </c>
      <c r="Q1489">
        <v>26</v>
      </c>
      <c r="R1489">
        <v>0</v>
      </c>
      <c r="S1489" s="18">
        <v>12579.92</v>
      </c>
      <c r="T1489" t="s">
        <v>12</v>
      </c>
      <c r="U1489" t="s">
        <v>16</v>
      </c>
      <c r="V1489" t="s">
        <v>200</v>
      </c>
      <c r="W1489" s="16">
        <f t="shared" si="70"/>
        <v>25533</v>
      </c>
      <c r="X1489">
        <f t="shared" si="71"/>
        <v>53</v>
      </c>
    </row>
    <row r="1490" spans="1:24" x14ac:dyDescent="0.3">
      <c r="A1490" t="s">
        <v>1521</v>
      </c>
      <c r="B1490">
        <v>1988</v>
      </c>
      <c r="C1490" t="s">
        <v>35</v>
      </c>
      <c r="D1490">
        <v>11</v>
      </c>
      <c r="E1490">
        <v>3</v>
      </c>
      <c r="F1490">
        <v>12600.46</v>
      </c>
      <c r="G1490" t="s">
        <v>12</v>
      </c>
      <c r="H1490" t="s">
        <v>16</v>
      </c>
      <c r="I1490" t="s">
        <v>249</v>
      </c>
      <c r="N1490" t="s">
        <v>1520</v>
      </c>
      <c r="O1490">
        <v>1970</v>
      </c>
      <c r="P1490" t="str">
        <f t="shared" si="69"/>
        <v>Jun</v>
      </c>
      <c r="Q1490">
        <v>18</v>
      </c>
      <c r="R1490">
        <v>5</v>
      </c>
      <c r="S1490" s="18">
        <v>12592.53</v>
      </c>
      <c r="T1490" t="s">
        <v>12</v>
      </c>
      <c r="U1490" t="s">
        <v>11</v>
      </c>
      <c r="V1490" t="s">
        <v>13</v>
      </c>
      <c r="W1490" s="16">
        <f t="shared" si="70"/>
        <v>25737</v>
      </c>
      <c r="X1490">
        <f t="shared" si="71"/>
        <v>52</v>
      </c>
    </row>
    <row r="1491" spans="1:24" x14ac:dyDescent="0.3">
      <c r="A1491" t="s">
        <v>1522</v>
      </c>
      <c r="B1491">
        <v>1998</v>
      </c>
      <c r="C1491" t="s">
        <v>15</v>
      </c>
      <c r="D1491">
        <v>18</v>
      </c>
      <c r="E1491">
        <v>1</v>
      </c>
      <c r="F1491">
        <v>12609.89</v>
      </c>
      <c r="G1491" t="s">
        <v>12</v>
      </c>
      <c r="H1491" t="s">
        <v>12</v>
      </c>
      <c r="I1491" t="s">
        <v>23</v>
      </c>
      <c r="N1491" t="s">
        <v>1521</v>
      </c>
      <c r="O1491">
        <v>1988</v>
      </c>
      <c r="P1491" t="str">
        <f t="shared" si="69"/>
        <v>Aug</v>
      </c>
      <c r="Q1491">
        <v>11</v>
      </c>
      <c r="R1491">
        <v>3</v>
      </c>
      <c r="S1491" s="18">
        <v>12600.46</v>
      </c>
      <c r="T1491" t="s">
        <v>12</v>
      </c>
      <c r="U1491" t="s">
        <v>16</v>
      </c>
      <c r="V1491" t="s">
        <v>249</v>
      </c>
      <c r="W1491" s="16">
        <f t="shared" si="70"/>
        <v>32366</v>
      </c>
      <c r="X1491">
        <f t="shared" si="71"/>
        <v>34</v>
      </c>
    </row>
    <row r="1492" spans="1:24" x14ac:dyDescent="0.3">
      <c r="A1492" t="s">
        <v>1523</v>
      </c>
      <c r="B1492">
        <v>1963</v>
      </c>
      <c r="C1492" t="s">
        <v>35</v>
      </c>
      <c r="D1492">
        <v>19</v>
      </c>
      <c r="E1492">
        <v>0</v>
      </c>
      <c r="F1492">
        <v>12622.18</v>
      </c>
      <c r="G1492" t="s">
        <v>12</v>
      </c>
      <c r="H1492" t="s">
        <v>16</v>
      </c>
      <c r="I1492" t="s">
        <v>23</v>
      </c>
      <c r="N1492" t="s">
        <v>1522</v>
      </c>
      <c r="O1492">
        <v>1998</v>
      </c>
      <c r="P1492" t="str">
        <f t="shared" si="69"/>
        <v>Nov</v>
      </c>
      <c r="Q1492">
        <v>18</v>
      </c>
      <c r="R1492">
        <v>1</v>
      </c>
      <c r="S1492" s="18">
        <v>12609.89</v>
      </c>
      <c r="T1492" t="s">
        <v>12</v>
      </c>
      <c r="U1492" t="s">
        <v>12</v>
      </c>
      <c r="V1492" t="s">
        <v>23</v>
      </c>
      <c r="W1492" s="16">
        <f t="shared" si="70"/>
        <v>36117</v>
      </c>
      <c r="X1492">
        <f t="shared" si="71"/>
        <v>24</v>
      </c>
    </row>
    <row r="1493" spans="1:24" x14ac:dyDescent="0.3">
      <c r="A1493" t="s">
        <v>1524</v>
      </c>
      <c r="B1493">
        <v>1970</v>
      </c>
      <c r="C1493" t="s">
        <v>30</v>
      </c>
      <c r="D1493">
        <v>28</v>
      </c>
      <c r="E1493">
        <v>0</v>
      </c>
      <c r="F1493">
        <v>12624.74</v>
      </c>
      <c r="G1493" t="s">
        <v>12</v>
      </c>
      <c r="H1493" t="s">
        <v>16</v>
      </c>
      <c r="I1493" t="s">
        <v>23</v>
      </c>
      <c r="N1493" t="s">
        <v>1523</v>
      </c>
      <c r="O1493">
        <v>1963</v>
      </c>
      <c r="P1493" t="str">
        <f t="shared" si="69"/>
        <v>Aug</v>
      </c>
      <c r="Q1493">
        <v>19</v>
      </c>
      <c r="R1493">
        <v>0</v>
      </c>
      <c r="S1493" s="18">
        <v>12622.18</v>
      </c>
      <c r="T1493" t="s">
        <v>12</v>
      </c>
      <c r="U1493" t="s">
        <v>16</v>
      </c>
      <c r="V1493" t="s">
        <v>23</v>
      </c>
      <c r="W1493" s="16">
        <f t="shared" si="70"/>
        <v>23242</v>
      </c>
      <c r="X1493">
        <f t="shared" si="71"/>
        <v>59</v>
      </c>
    </row>
    <row r="1494" spans="1:24" x14ac:dyDescent="0.3">
      <c r="A1494" t="s">
        <v>1525</v>
      </c>
      <c r="B1494">
        <v>1965</v>
      </c>
      <c r="C1494" t="s">
        <v>37</v>
      </c>
      <c r="D1494">
        <v>4</v>
      </c>
      <c r="E1494">
        <v>2</v>
      </c>
      <c r="F1494">
        <v>12629.17</v>
      </c>
      <c r="G1494" t="s">
        <v>12</v>
      </c>
      <c r="H1494" t="s">
        <v>16</v>
      </c>
      <c r="I1494" t="s">
        <v>13</v>
      </c>
      <c r="N1494" t="s">
        <v>1524</v>
      </c>
      <c r="O1494">
        <v>1970</v>
      </c>
      <c r="P1494" t="str">
        <f t="shared" si="69"/>
        <v>Dec</v>
      </c>
      <c r="Q1494">
        <v>28</v>
      </c>
      <c r="R1494">
        <v>0</v>
      </c>
      <c r="S1494" s="18">
        <v>12624.74</v>
      </c>
      <c r="T1494" t="s">
        <v>12</v>
      </c>
      <c r="U1494" t="s">
        <v>16</v>
      </c>
      <c r="V1494" t="s">
        <v>23</v>
      </c>
      <c r="W1494" s="16">
        <f t="shared" si="70"/>
        <v>25930</v>
      </c>
      <c r="X1494">
        <f t="shared" si="71"/>
        <v>52</v>
      </c>
    </row>
    <row r="1495" spans="1:24" x14ac:dyDescent="0.3">
      <c r="A1495" t="s">
        <v>1526</v>
      </c>
      <c r="B1495">
        <v>1962</v>
      </c>
      <c r="C1495" t="s">
        <v>15</v>
      </c>
      <c r="D1495">
        <v>22</v>
      </c>
      <c r="E1495">
        <v>0</v>
      </c>
      <c r="F1495">
        <v>12629.9</v>
      </c>
      <c r="G1495" t="s">
        <v>12</v>
      </c>
      <c r="H1495" t="s">
        <v>12</v>
      </c>
      <c r="I1495" t="s">
        <v>13</v>
      </c>
      <c r="N1495" t="s">
        <v>1525</v>
      </c>
      <c r="O1495">
        <v>1965</v>
      </c>
      <c r="P1495" t="str">
        <f t="shared" si="69"/>
        <v>Oct</v>
      </c>
      <c r="Q1495">
        <v>4</v>
      </c>
      <c r="R1495">
        <v>2</v>
      </c>
      <c r="S1495" s="18">
        <v>12629.17</v>
      </c>
      <c r="T1495" t="s">
        <v>12</v>
      </c>
      <c r="U1495" t="s">
        <v>16</v>
      </c>
      <c r="V1495" t="s">
        <v>13</v>
      </c>
      <c r="W1495" s="16">
        <f t="shared" si="70"/>
        <v>24019</v>
      </c>
      <c r="X1495">
        <f t="shared" si="71"/>
        <v>57</v>
      </c>
    </row>
    <row r="1496" spans="1:24" x14ac:dyDescent="0.3">
      <c r="A1496" t="s">
        <v>1527</v>
      </c>
      <c r="B1496">
        <v>1962</v>
      </c>
      <c r="C1496" t="s">
        <v>10</v>
      </c>
      <c r="D1496">
        <v>22</v>
      </c>
      <c r="E1496">
        <v>0</v>
      </c>
      <c r="F1496">
        <v>12638.2</v>
      </c>
      <c r="G1496" t="s">
        <v>12</v>
      </c>
      <c r="H1496" t="s">
        <v>16</v>
      </c>
      <c r="I1496" t="s">
        <v>42</v>
      </c>
      <c r="N1496" t="s">
        <v>1526</v>
      </c>
      <c r="O1496">
        <v>1962</v>
      </c>
      <c r="P1496" t="str">
        <f t="shared" si="69"/>
        <v>Nov</v>
      </c>
      <c r="Q1496">
        <v>22</v>
      </c>
      <c r="R1496">
        <v>0</v>
      </c>
      <c r="S1496" s="18">
        <v>12629.9</v>
      </c>
      <c r="T1496" t="s">
        <v>12</v>
      </c>
      <c r="U1496" t="s">
        <v>12</v>
      </c>
      <c r="V1496" t="s">
        <v>13</v>
      </c>
      <c r="W1496" s="16">
        <f t="shared" si="70"/>
        <v>22972</v>
      </c>
      <c r="X1496">
        <f t="shared" si="71"/>
        <v>60</v>
      </c>
    </row>
    <row r="1497" spans="1:24" x14ac:dyDescent="0.3">
      <c r="A1497" t="s">
        <v>1528</v>
      </c>
      <c r="B1497">
        <v>1972</v>
      </c>
      <c r="C1497" t="s">
        <v>20</v>
      </c>
      <c r="D1497">
        <v>5</v>
      </c>
      <c r="E1497">
        <v>0</v>
      </c>
      <c r="F1497">
        <v>12640.24</v>
      </c>
      <c r="G1497" t="s">
        <v>12</v>
      </c>
      <c r="H1497" t="s">
        <v>16</v>
      </c>
      <c r="I1497" t="s">
        <v>42</v>
      </c>
      <c r="N1497" t="s">
        <v>1527</v>
      </c>
      <c r="O1497">
        <v>1962</v>
      </c>
      <c r="P1497" t="str">
        <f t="shared" si="69"/>
        <v>Jul</v>
      </c>
      <c r="Q1497">
        <v>22</v>
      </c>
      <c r="R1497">
        <v>0</v>
      </c>
      <c r="S1497" s="18">
        <v>12638.2</v>
      </c>
      <c r="T1497" t="s">
        <v>12</v>
      </c>
      <c r="U1497" t="s">
        <v>16</v>
      </c>
      <c r="V1497" t="s">
        <v>42</v>
      </c>
      <c r="W1497" s="16">
        <f t="shared" si="70"/>
        <v>22849</v>
      </c>
      <c r="X1497">
        <f t="shared" si="71"/>
        <v>60</v>
      </c>
    </row>
    <row r="1498" spans="1:24" x14ac:dyDescent="0.3">
      <c r="A1498" t="s">
        <v>1529</v>
      </c>
      <c r="B1498">
        <v>1966</v>
      </c>
      <c r="C1498" t="s">
        <v>30</v>
      </c>
      <c r="D1498">
        <v>17</v>
      </c>
      <c r="E1498">
        <v>2</v>
      </c>
      <c r="F1498">
        <v>12643.38</v>
      </c>
      <c r="G1498" t="s">
        <v>12</v>
      </c>
      <c r="H1498" t="s">
        <v>16</v>
      </c>
      <c r="I1498" t="s">
        <v>23</v>
      </c>
      <c r="N1498" t="s">
        <v>1528</v>
      </c>
      <c r="O1498">
        <v>1972</v>
      </c>
      <c r="P1498" t="str">
        <f t="shared" si="69"/>
        <v>Sep</v>
      </c>
      <c r="Q1498">
        <v>5</v>
      </c>
      <c r="R1498">
        <v>0</v>
      </c>
      <c r="S1498" s="18">
        <v>12640.24</v>
      </c>
      <c r="T1498" t="s">
        <v>12</v>
      </c>
      <c r="U1498" t="s">
        <v>16</v>
      </c>
      <c r="V1498" t="s">
        <v>42</v>
      </c>
      <c r="W1498" s="16">
        <f t="shared" si="70"/>
        <v>26547</v>
      </c>
      <c r="X1498">
        <f t="shared" si="71"/>
        <v>50</v>
      </c>
    </row>
    <row r="1499" spans="1:24" x14ac:dyDescent="0.3">
      <c r="A1499" t="s">
        <v>1530</v>
      </c>
      <c r="B1499">
        <v>1962</v>
      </c>
      <c r="C1499" t="s">
        <v>10</v>
      </c>
      <c r="D1499">
        <v>11</v>
      </c>
      <c r="E1499">
        <v>0</v>
      </c>
      <c r="F1499">
        <v>12644.59</v>
      </c>
      <c r="G1499" t="s">
        <v>12</v>
      </c>
      <c r="H1499" t="s">
        <v>11</v>
      </c>
      <c r="I1499" t="s">
        <v>42</v>
      </c>
      <c r="N1499" t="s">
        <v>1529</v>
      </c>
      <c r="O1499">
        <v>1966</v>
      </c>
      <c r="P1499" t="str">
        <f t="shared" si="69"/>
        <v>Dec</v>
      </c>
      <c r="Q1499">
        <v>17</v>
      </c>
      <c r="R1499">
        <v>2</v>
      </c>
      <c r="S1499" s="18">
        <v>12643.38</v>
      </c>
      <c r="T1499" t="s">
        <v>12</v>
      </c>
      <c r="U1499" t="s">
        <v>16</v>
      </c>
      <c r="V1499" t="s">
        <v>23</v>
      </c>
      <c r="W1499" s="16">
        <f t="shared" si="70"/>
        <v>24458</v>
      </c>
      <c r="X1499">
        <f t="shared" si="71"/>
        <v>56</v>
      </c>
    </row>
    <row r="1500" spans="1:24" x14ac:dyDescent="0.3">
      <c r="A1500" t="s">
        <v>1531</v>
      </c>
      <c r="B1500">
        <v>1965</v>
      </c>
      <c r="C1500" t="s">
        <v>20</v>
      </c>
      <c r="D1500">
        <v>14</v>
      </c>
      <c r="E1500">
        <v>2</v>
      </c>
      <c r="F1500">
        <v>12646.21</v>
      </c>
      <c r="G1500" t="s">
        <v>12</v>
      </c>
      <c r="H1500" t="s">
        <v>11</v>
      </c>
      <c r="I1500" t="s">
        <v>42</v>
      </c>
      <c r="N1500" t="s">
        <v>1530</v>
      </c>
      <c r="O1500">
        <v>1962</v>
      </c>
      <c r="P1500" t="str">
        <f t="shared" si="69"/>
        <v>Jul</v>
      </c>
      <c r="Q1500">
        <v>11</v>
      </c>
      <c r="R1500">
        <v>0</v>
      </c>
      <c r="S1500" s="18">
        <v>12644.59</v>
      </c>
      <c r="T1500" t="s">
        <v>12</v>
      </c>
      <c r="U1500" t="s">
        <v>11</v>
      </c>
      <c r="V1500" t="s">
        <v>42</v>
      </c>
      <c r="W1500" s="16">
        <f t="shared" si="70"/>
        <v>22838</v>
      </c>
      <c r="X1500">
        <f t="shared" si="71"/>
        <v>60</v>
      </c>
    </row>
    <row r="1501" spans="1:24" x14ac:dyDescent="0.3">
      <c r="A1501" t="s">
        <v>1532</v>
      </c>
      <c r="B1501">
        <v>1962</v>
      </c>
      <c r="C1501" t="s">
        <v>35</v>
      </c>
      <c r="D1501">
        <v>27</v>
      </c>
      <c r="E1501">
        <v>0</v>
      </c>
      <c r="F1501">
        <v>12648.7</v>
      </c>
      <c r="G1501" t="s">
        <v>12</v>
      </c>
      <c r="H1501" t="s">
        <v>11</v>
      </c>
      <c r="I1501" t="s">
        <v>13</v>
      </c>
      <c r="N1501" t="s">
        <v>1531</v>
      </c>
      <c r="O1501">
        <v>1965</v>
      </c>
      <c r="P1501" t="str">
        <f t="shared" si="69"/>
        <v>Sep</v>
      </c>
      <c r="Q1501">
        <v>14</v>
      </c>
      <c r="R1501">
        <v>2</v>
      </c>
      <c r="S1501" s="18">
        <v>12646.21</v>
      </c>
      <c r="T1501" t="s">
        <v>12</v>
      </c>
      <c r="U1501" t="s">
        <v>11</v>
      </c>
      <c r="V1501" t="s">
        <v>42</v>
      </c>
      <c r="W1501" s="16">
        <f t="shared" si="70"/>
        <v>23999</v>
      </c>
      <c r="X1501">
        <f t="shared" si="71"/>
        <v>57</v>
      </c>
    </row>
    <row r="1502" spans="1:24" x14ac:dyDescent="0.3">
      <c r="A1502" t="s">
        <v>1533</v>
      </c>
      <c r="B1502">
        <v>1974</v>
      </c>
      <c r="C1502" t="s">
        <v>20</v>
      </c>
      <c r="D1502">
        <v>24</v>
      </c>
      <c r="E1502">
        <v>0</v>
      </c>
      <c r="F1502">
        <v>12697.48</v>
      </c>
      <c r="G1502" t="s">
        <v>12</v>
      </c>
      <c r="H1502" t="s">
        <v>12</v>
      </c>
      <c r="I1502" t="s">
        <v>300</v>
      </c>
      <c r="N1502" t="s">
        <v>1532</v>
      </c>
      <c r="O1502">
        <v>1962</v>
      </c>
      <c r="P1502" t="str">
        <f t="shared" si="69"/>
        <v>Aug</v>
      </c>
      <c r="Q1502">
        <v>27</v>
      </c>
      <c r="R1502">
        <v>0</v>
      </c>
      <c r="S1502" s="18">
        <v>12648.7</v>
      </c>
      <c r="T1502" t="s">
        <v>12</v>
      </c>
      <c r="U1502" t="s">
        <v>11</v>
      </c>
      <c r="V1502" t="s">
        <v>13</v>
      </c>
      <c r="W1502" s="16">
        <f t="shared" si="70"/>
        <v>22885</v>
      </c>
      <c r="X1502">
        <f t="shared" si="71"/>
        <v>60</v>
      </c>
    </row>
    <row r="1503" spans="1:24" x14ac:dyDescent="0.3">
      <c r="A1503" t="s">
        <v>1534</v>
      </c>
      <c r="B1503">
        <v>1992</v>
      </c>
      <c r="C1503" t="s">
        <v>10</v>
      </c>
      <c r="D1503">
        <v>7</v>
      </c>
      <c r="E1503">
        <v>0</v>
      </c>
      <c r="F1503">
        <v>12699.56</v>
      </c>
      <c r="G1503" t="s">
        <v>12</v>
      </c>
      <c r="H1503" t="s">
        <v>11</v>
      </c>
      <c r="I1503" t="s">
        <v>42</v>
      </c>
      <c r="N1503" t="s">
        <v>1533</v>
      </c>
      <c r="O1503">
        <v>1974</v>
      </c>
      <c r="P1503" t="str">
        <f t="shared" si="69"/>
        <v>Sep</v>
      </c>
      <c r="Q1503">
        <v>24</v>
      </c>
      <c r="R1503">
        <v>0</v>
      </c>
      <c r="S1503" s="18">
        <v>12697.48</v>
      </c>
      <c r="T1503" t="s">
        <v>12</v>
      </c>
      <c r="U1503" t="s">
        <v>12</v>
      </c>
      <c r="V1503" t="s">
        <v>300</v>
      </c>
      <c r="W1503" s="16">
        <f t="shared" si="70"/>
        <v>27296</v>
      </c>
      <c r="X1503">
        <f t="shared" si="71"/>
        <v>48</v>
      </c>
    </row>
    <row r="1504" spans="1:24" x14ac:dyDescent="0.3">
      <c r="A1504" t="s">
        <v>1535</v>
      </c>
      <c r="B1504">
        <v>1964</v>
      </c>
      <c r="C1504" t="s">
        <v>15</v>
      </c>
      <c r="D1504">
        <v>28</v>
      </c>
      <c r="E1504">
        <v>0</v>
      </c>
      <c r="F1504">
        <v>12700.63</v>
      </c>
      <c r="G1504" t="s">
        <v>12</v>
      </c>
      <c r="H1504" t="s">
        <v>12</v>
      </c>
      <c r="I1504" t="s">
        <v>42</v>
      </c>
      <c r="N1504" t="s">
        <v>1534</v>
      </c>
      <c r="O1504">
        <v>1992</v>
      </c>
      <c r="P1504" t="str">
        <f t="shared" si="69"/>
        <v>Jul</v>
      </c>
      <c r="Q1504">
        <v>7</v>
      </c>
      <c r="R1504">
        <v>0</v>
      </c>
      <c r="S1504" s="18">
        <v>12699.56</v>
      </c>
      <c r="T1504" t="s">
        <v>12</v>
      </c>
      <c r="U1504" t="s">
        <v>11</v>
      </c>
      <c r="V1504" t="s">
        <v>42</v>
      </c>
      <c r="W1504" s="16">
        <f t="shared" si="70"/>
        <v>33792</v>
      </c>
      <c r="X1504">
        <f t="shared" si="71"/>
        <v>30</v>
      </c>
    </row>
    <row r="1505" spans="1:24" x14ac:dyDescent="0.3">
      <c r="A1505" t="s">
        <v>1536</v>
      </c>
      <c r="B1505">
        <v>1970</v>
      </c>
      <c r="C1505" t="s">
        <v>10</v>
      </c>
      <c r="D1505">
        <v>8</v>
      </c>
      <c r="E1505">
        <v>0</v>
      </c>
      <c r="F1505">
        <v>12713</v>
      </c>
      <c r="G1505" t="s">
        <v>12</v>
      </c>
      <c r="H1505" t="s">
        <v>16</v>
      </c>
      <c r="I1505" t="s">
        <v>42</v>
      </c>
      <c r="N1505" t="s">
        <v>1535</v>
      </c>
      <c r="O1505">
        <v>1964</v>
      </c>
      <c r="P1505" t="str">
        <f t="shared" si="69"/>
        <v>Nov</v>
      </c>
      <c r="Q1505">
        <v>28</v>
      </c>
      <c r="R1505">
        <v>0</v>
      </c>
      <c r="S1505" s="18">
        <v>12700.63</v>
      </c>
      <c r="T1505" t="s">
        <v>12</v>
      </c>
      <c r="U1505" t="s">
        <v>12</v>
      </c>
      <c r="V1505" t="s">
        <v>42</v>
      </c>
      <c r="W1505" s="16">
        <f t="shared" si="70"/>
        <v>23709</v>
      </c>
      <c r="X1505">
        <f t="shared" si="71"/>
        <v>58</v>
      </c>
    </row>
    <row r="1506" spans="1:24" x14ac:dyDescent="0.3">
      <c r="A1506" t="s">
        <v>1537</v>
      </c>
      <c r="B1506">
        <v>1988</v>
      </c>
      <c r="C1506" t="s">
        <v>10</v>
      </c>
      <c r="D1506">
        <v>17</v>
      </c>
      <c r="E1506">
        <v>3</v>
      </c>
      <c r="F1506">
        <v>12718.21</v>
      </c>
      <c r="G1506" t="s">
        <v>12</v>
      </c>
      <c r="H1506" t="s">
        <v>16</v>
      </c>
      <c r="I1506" t="s">
        <v>535</v>
      </c>
      <c r="N1506" t="s">
        <v>1536</v>
      </c>
      <c r="O1506">
        <v>1970</v>
      </c>
      <c r="P1506" t="str">
        <f t="shared" si="69"/>
        <v>Jul</v>
      </c>
      <c r="Q1506">
        <v>8</v>
      </c>
      <c r="R1506">
        <v>0</v>
      </c>
      <c r="S1506" s="18">
        <v>12713</v>
      </c>
      <c r="T1506" t="s">
        <v>12</v>
      </c>
      <c r="U1506" t="s">
        <v>16</v>
      </c>
      <c r="V1506" t="s">
        <v>42</v>
      </c>
      <c r="W1506" s="16">
        <f t="shared" si="70"/>
        <v>25757</v>
      </c>
      <c r="X1506">
        <f t="shared" si="71"/>
        <v>52</v>
      </c>
    </row>
    <row r="1507" spans="1:24" x14ac:dyDescent="0.3">
      <c r="A1507" t="s">
        <v>1538</v>
      </c>
      <c r="B1507">
        <v>1962</v>
      </c>
      <c r="C1507" t="s">
        <v>20</v>
      </c>
      <c r="D1507">
        <v>2</v>
      </c>
      <c r="E1507">
        <v>0</v>
      </c>
      <c r="F1507">
        <v>12731</v>
      </c>
      <c r="G1507" t="s">
        <v>12</v>
      </c>
      <c r="H1507" t="s">
        <v>12</v>
      </c>
      <c r="I1507" t="s">
        <v>168</v>
      </c>
      <c r="N1507" t="s">
        <v>1537</v>
      </c>
      <c r="O1507">
        <v>1988</v>
      </c>
      <c r="P1507" t="str">
        <f t="shared" si="69"/>
        <v>Jul</v>
      </c>
      <c r="Q1507">
        <v>17</v>
      </c>
      <c r="R1507">
        <v>3</v>
      </c>
      <c r="S1507" s="18">
        <v>12718.21</v>
      </c>
      <c r="T1507" t="s">
        <v>12</v>
      </c>
      <c r="U1507" t="s">
        <v>16</v>
      </c>
      <c r="V1507" t="s">
        <v>535</v>
      </c>
      <c r="W1507" s="16">
        <f t="shared" si="70"/>
        <v>32341</v>
      </c>
      <c r="X1507">
        <f t="shared" si="71"/>
        <v>34</v>
      </c>
    </row>
    <row r="1508" spans="1:24" x14ac:dyDescent="0.3">
      <c r="A1508" t="s">
        <v>1539</v>
      </c>
      <c r="B1508">
        <v>1962</v>
      </c>
      <c r="C1508" t="s">
        <v>37</v>
      </c>
      <c r="D1508">
        <v>1</v>
      </c>
      <c r="E1508">
        <v>0</v>
      </c>
      <c r="F1508">
        <v>12741.17</v>
      </c>
      <c r="G1508" t="s">
        <v>12</v>
      </c>
      <c r="H1508" t="s">
        <v>16</v>
      </c>
      <c r="I1508" t="s">
        <v>356</v>
      </c>
      <c r="N1508" t="s">
        <v>1538</v>
      </c>
      <c r="O1508">
        <v>1962</v>
      </c>
      <c r="P1508" t="str">
        <f t="shared" si="69"/>
        <v>Sep</v>
      </c>
      <c r="Q1508">
        <v>2</v>
      </c>
      <c r="R1508">
        <v>0</v>
      </c>
      <c r="S1508" s="18">
        <v>12731</v>
      </c>
      <c r="T1508" t="s">
        <v>12</v>
      </c>
      <c r="U1508" t="s">
        <v>12</v>
      </c>
      <c r="V1508" t="s">
        <v>168</v>
      </c>
      <c r="W1508" s="16">
        <f t="shared" si="70"/>
        <v>22891</v>
      </c>
      <c r="X1508">
        <f t="shared" si="71"/>
        <v>60</v>
      </c>
    </row>
    <row r="1509" spans="1:24" x14ac:dyDescent="0.3">
      <c r="A1509" t="s">
        <v>1540</v>
      </c>
      <c r="B1509">
        <v>1975</v>
      </c>
      <c r="C1509" t="s">
        <v>20</v>
      </c>
      <c r="D1509">
        <v>25</v>
      </c>
      <c r="E1509">
        <v>1</v>
      </c>
      <c r="F1509">
        <v>12770.27</v>
      </c>
      <c r="G1509" t="s">
        <v>12</v>
      </c>
      <c r="H1509" t="s">
        <v>12</v>
      </c>
      <c r="I1509" t="s">
        <v>300</v>
      </c>
      <c r="N1509" t="s">
        <v>1539</v>
      </c>
      <c r="O1509">
        <v>1962</v>
      </c>
      <c r="P1509" t="str">
        <f t="shared" si="69"/>
        <v>Oct</v>
      </c>
      <c r="Q1509">
        <v>1</v>
      </c>
      <c r="R1509">
        <v>0</v>
      </c>
      <c r="S1509" s="18">
        <v>12741.17</v>
      </c>
      <c r="T1509" t="s">
        <v>12</v>
      </c>
      <c r="U1509" t="s">
        <v>16</v>
      </c>
      <c r="V1509" t="s">
        <v>356</v>
      </c>
      <c r="W1509" s="16">
        <f t="shared" si="70"/>
        <v>22920</v>
      </c>
      <c r="X1509">
        <f t="shared" si="71"/>
        <v>60</v>
      </c>
    </row>
    <row r="1510" spans="1:24" x14ac:dyDescent="0.3">
      <c r="A1510" t="s">
        <v>1541</v>
      </c>
      <c r="B1510">
        <v>1972</v>
      </c>
      <c r="C1510" t="s">
        <v>37</v>
      </c>
      <c r="D1510">
        <v>7</v>
      </c>
      <c r="E1510">
        <v>0</v>
      </c>
      <c r="F1510">
        <v>12776.05</v>
      </c>
      <c r="G1510" t="s">
        <v>12</v>
      </c>
      <c r="H1510" t="s">
        <v>12</v>
      </c>
      <c r="I1510" t="s">
        <v>535</v>
      </c>
      <c r="N1510" t="s">
        <v>1540</v>
      </c>
      <c r="O1510">
        <v>1975</v>
      </c>
      <c r="P1510" t="str">
        <f t="shared" si="69"/>
        <v>Sep</v>
      </c>
      <c r="Q1510">
        <v>25</v>
      </c>
      <c r="R1510">
        <v>1</v>
      </c>
      <c r="S1510" s="18">
        <v>12770.27</v>
      </c>
      <c r="T1510" t="s">
        <v>12</v>
      </c>
      <c r="U1510" t="s">
        <v>12</v>
      </c>
      <c r="V1510" t="s">
        <v>300</v>
      </c>
      <c r="W1510" s="16">
        <f t="shared" si="70"/>
        <v>27662</v>
      </c>
      <c r="X1510">
        <f t="shared" si="71"/>
        <v>47</v>
      </c>
    </row>
    <row r="1511" spans="1:24" x14ac:dyDescent="0.3">
      <c r="A1511" t="s">
        <v>1542</v>
      </c>
      <c r="B1511">
        <v>1963</v>
      </c>
      <c r="C1511" t="s">
        <v>30</v>
      </c>
      <c r="D1511">
        <v>5</v>
      </c>
      <c r="E1511">
        <v>0</v>
      </c>
      <c r="F1511">
        <v>12788.03</v>
      </c>
      <c r="G1511" t="s">
        <v>12</v>
      </c>
      <c r="H1511" t="s">
        <v>12</v>
      </c>
      <c r="I1511" t="s">
        <v>200</v>
      </c>
      <c r="N1511" t="s">
        <v>1541</v>
      </c>
      <c r="O1511">
        <v>1972</v>
      </c>
      <c r="P1511" t="str">
        <f t="shared" si="69"/>
        <v>Oct</v>
      </c>
      <c r="Q1511">
        <v>7</v>
      </c>
      <c r="R1511">
        <v>0</v>
      </c>
      <c r="S1511" s="18">
        <v>12776.05</v>
      </c>
      <c r="T1511" t="s">
        <v>12</v>
      </c>
      <c r="U1511" t="s">
        <v>12</v>
      </c>
      <c r="V1511" t="s">
        <v>535</v>
      </c>
      <c r="W1511" s="16">
        <f t="shared" si="70"/>
        <v>26579</v>
      </c>
      <c r="X1511">
        <f t="shared" si="71"/>
        <v>50</v>
      </c>
    </row>
    <row r="1512" spans="1:24" x14ac:dyDescent="0.3">
      <c r="A1512" t="s">
        <v>1543</v>
      </c>
      <c r="B1512">
        <v>1983</v>
      </c>
      <c r="C1512" t="s">
        <v>37</v>
      </c>
      <c r="D1512">
        <v>29</v>
      </c>
      <c r="E1512">
        <v>3</v>
      </c>
      <c r="F1512">
        <v>12788.18</v>
      </c>
      <c r="G1512" t="s">
        <v>12</v>
      </c>
      <c r="H1512" t="s">
        <v>16</v>
      </c>
      <c r="I1512" t="s">
        <v>535</v>
      </c>
      <c r="N1512" t="s">
        <v>1542</v>
      </c>
      <c r="O1512">
        <v>1963</v>
      </c>
      <c r="P1512" t="str">
        <f t="shared" si="69"/>
        <v>Dec</v>
      </c>
      <c r="Q1512">
        <v>5</v>
      </c>
      <c r="R1512">
        <v>0</v>
      </c>
      <c r="S1512" s="18">
        <v>12788.03</v>
      </c>
      <c r="T1512" t="s">
        <v>12</v>
      </c>
      <c r="U1512" t="s">
        <v>12</v>
      </c>
      <c r="V1512" t="s">
        <v>200</v>
      </c>
      <c r="W1512" s="16">
        <f t="shared" si="70"/>
        <v>23350</v>
      </c>
      <c r="X1512">
        <f t="shared" si="71"/>
        <v>59</v>
      </c>
    </row>
    <row r="1513" spans="1:24" x14ac:dyDescent="0.3">
      <c r="A1513" t="s">
        <v>1544</v>
      </c>
      <c r="B1513">
        <v>1978</v>
      </c>
      <c r="C1513" t="s">
        <v>10</v>
      </c>
      <c r="D1513">
        <v>24</v>
      </c>
      <c r="E1513">
        <v>0</v>
      </c>
      <c r="F1513">
        <v>12797.21</v>
      </c>
      <c r="G1513" t="s">
        <v>12</v>
      </c>
      <c r="H1513" t="s">
        <v>16</v>
      </c>
      <c r="I1513" t="s">
        <v>247</v>
      </c>
      <c r="N1513" t="s">
        <v>1543</v>
      </c>
      <c r="O1513">
        <v>1983</v>
      </c>
      <c r="P1513" t="str">
        <f t="shared" si="69"/>
        <v>Oct</v>
      </c>
      <c r="Q1513">
        <v>29</v>
      </c>
      <c r="R1513">
        <v>3</v>
      </c>
      <c r="S1513" s="18">
        <v>12788.18</v>
      </c>
      <c r="T1513" t="s">
        <v>12</v>
      </c>
      <c r="U1513" t="s">
        <v>16</v>
      </c>
      <c r="V1513" t="s">
        <v>535</v>
      </c>
      <c r="W1513" s="16">
        <f t="shared" si="70"/>
        <v>30618</v>
      </c>
      <c r="X1513">
        <f t="shared" si="71"/>
        <v>39</v>
      </c>
    </row>
    <row r="1514" spans="1:24" x14ac:dyDescent="0.3">
      <c r="A1514" t="s">
        <v>1545</v>
      </c>
      <c r="B1514">
        <v>1963</v>
      </c>
      <c r="C1514" t="s">
        <v>10</v>
      </c>
      <c r="D1514">
        <v>20</v>
      </c>
      <c r="E1514">
        <v>0</v>
      </c>
      <c r="F1514">
        <v>12815.44</v>
      </c>
      <c r="G1514" t="s">
        <v>12</v>
      </c>
      <c r="H1514" t="s">
        <v>12</v>
      </c>
      <c r="I1514" t="s">
        <v>247</v>
      </c>
      <c r="N1514" t="s">
        <v>1544</v>
      </c>
      <c r="O1514">
        <v>1978</v>
      </c>
      <c r="P1514" t="str">
        <f t="shared" si="69"/>
        <v>Jul</v>
      </c>
      <c r="Q1514">
        <v>24</v>
      </c>
      <c r="R1514">
        <v>0</v>
      </c>
      <c r="S1514" s="18">
        <v>12797.21</v>
      </c>
      <c r="T1514" t="s">
        <v>12</v>
      </c>
      <c r="U1514" t="s">
        <v>16</v>
      </c>
      <c r="V1514" t="s">
        <v>247</v>
      </c>
      <c r="W1514" s="16">
        <f t="shared" si="70"/>
        <v>28695</v>
      </c>
      <c r="X1514">
        <f t="shared" si="71"/>
        <v>44</v>
      </c>
    </row>
    <row r="1515" spans="1:24" x14ac:dyDescent="0.3">
      <c r="A1515" t="s">
        <v>1546</v>
      </c>
      <c r="B1515">
        <v>1967</v>
      </c>
      <c r="C1515" t="s">
        <v>20</v>
      </c>
      <c r="D1515">
        <v>25</v>
      </c>
      <c r="E1515">
        <v>0</v>
      </c>
      <c r="F1515">
        <v>12823.25</v>
      </c>
      <c r="G1515" t="s">
        <v>12</v>
      </c>
      <c r="H1515" t="s">
        <v>12</v>
      </c>
      <c r="I1515" t="s">
        <v>300</v>
      </c>
      <c r="N1515" t="s">
        <v>1545</v>
      </c>
      <c r="O1515">
        <v>1963</v>
      </c>
      <c r="P1515" t="str">
        <f t="shared" si="69"/>
        <v>Jul</v>
      </c>
      <c r="Q1515">
        <v>20</v>
      </c>
      <c r="R1515">
        <v>0</v>
      </c>
      <c r="S1515" s="18">
        <v>12815.44</v>
      </c>
      <c r="T1515" t="s">
        <v>12</v>
      </c>
      <c r="U1515" t="s">
        <v>12</v>
      </c>
      <c r="V1515" t="s">
        <v>247</v>
      </c>
      <c r="W1515" s="16">
        <f t="shared" si="70"/>
        <v>23212</v>
      </c>
      <c r="X1515">
        <f t="shared" si="71"/>
        <v>59</v>
      </c>
    </row>
    <row r="1516" spans="1:24" x14ac:dyDescent="0.3">
      <c r="A1516" t="s">
        <v>1547</v>
      </c>
      <c r="B1516">
        <v>2004</v>
      </c>
      <c r="C1516" t="s">
        <v>15</v>
      </c>
      <c r="D1516">
        <v>9</v>
      </c>
      <c r="E1516">
        <v>2</v>
      </c>
      <c r="F1516">
        <v>12829.46</v>
      </c>
      <c r="G1516" t="s">
        <v>12</v>
      </c>
      <c r="H1516" t="s">
        <v>12</v>
      </c>
      <c r="I1516" t="s">
        <v>168</v>
      </c>
      <c r="N1516" t="s">
        <v>1546</v>
      </c>
      <c r="O1516">
        <v>1967</v>
      </c>
      <c r="P1516" t="str">
        <f t="shared" si="69"/>
        <v>Sep</v>
      </c>
      <c r="Q1516">
        <v>25</v>
      </c>
      <c r="R1516">
        <v>0</v>
      </c>
      <c r="S1516" s="18">
        <v>12823.25</v>
      </c>
      <c r="T1516" t="s">
        <v>12</v>
      </c>
      <c r="U1516" t="s">
        <v>12</v>
      </c>
      <c r="V1516" t="s">
        <v>300</v>
      </c>
      <c r="W1516" s="16">
        <f t="shared" si="70"/>
        <v>24740</v>
      </c>
      <c r="X1516">
        <f t="shared" si="71"/>
        <v>55</v>
      </c>
    </row>
    <row r="1517" spans="1:24" x14ac:dyDescent="0.3">
      <c r="A1517" t="s">
        <v>1548</v>
      </c>
      <c r="B1517">
        <v>1993</v>
      </c>
      <c r="C1517" t="s">
        <v>20</v>
      </c>
      <c r="D1517">
        <v>27</v>
      </c>
      <c r="E1517">
        <v>0</v>
      </c>
      <c r="F1517">
        <v>12847.24</v>
      </c>
      <c r="G1517" t="s">
        <v>12</v>
      </c>
      <c r="H1517" t="s">
        <v>11</v>
      </c>
      <c r="I1517" t="s">
        <v>23</v>
      </c>
      <c r="N1517" t="s">
        <v>1547</v>
      </c>
      <c r="O1517">
        <v>2004</v>
      </c>
      <c r="P1517" t="str">
        <f t="shared" si="69"/>
        <v>Nov</v>
      </c>
      <c r="Q1517">
        <v>9</v>
      </c>
      <c r="R1517">
        <v>2</v>
      </c>
      <c r="S1517" s="18">
        <v>12829.46</v>
      </c>
      <c r="T1517" t="s">
        <v>12</v>
      </c>
      <c r="U1517" t="s">
        <v>12</v>
      </c>
      <c r="V1517" t="s">
        <v>168</v>
      </c>
      <c r="W1517" s="16">
        <f t="shared" si="70"/>
        <v>38300</v>
      </c>
      <c r="X1517">
        <f t="shared" si="71"/>
        <v>18</v>
      </c>
    </row>
    <row r="1518" spans="1:24" x14ac:dyDescent="0.3">
      <c r="A1518" t="s">
        <v>1549</v>
      </c>
      <c r="B1518">
        <v>1973</v>
      </c>
      <c r="C1518" t="s">
        <v>20</v>
      </c>
      <c r="D1518">
        <v>22</v>
      </c>
      <c r="E1518">
        <v>0</v>
      </c>
      <c r="F1518">
        <v>12852.37</v>
      </c>
      <c r="G1518" t="s">
        <v>12</v>
      </c>
      <c r="H1518" t="s">
        <v>16</v>
      </c>
      <c r="I1518" t="s">
        <v>23</v>
      </c>
      <c r="N1518" t="s">
        <v>1548</v>
      </c>
      <c r="O1518">
        <v>1993</v>
      </c>
      <c r="P1518" t="str">
        <f t="shared" si="69"/>
        <v>Sep</v>
      </c>
      <c r="Q1518">
        <v>27</v>
      </c>
      <c r="R1518">
        <v>0</v>
      </c>
      <c r="S1518" s="18">
        <v>12847.24</v>
      </c>
      <c r="T1518" t="s">
        <v>12</v>
      </c>
      <c r="U1518" t="s">
        <v>11</v>
      </c>
      <c r="V1518" t="s">
        <v>23</v>
      </c>
      <c r="W1518" s="16">
        <f t="shared" si="70"/>
        <v>34239</v>
      </c>
      <c r="X1518">
        <f t="shared" si="71"/>
        <v>29</v>
      </c>
    </row>
    <row r="1519" spans="1:24" x14ac:dyDescent="0.3">
      <c r="A1519" t="s">
        <v>1550</v>
      </c>
      <c r="B1519">
        <v>1963</v>
      </c>
      <c r="C1519" t="s">
        <v>20</v>
      </c>
      <c r="D1519">
        <v>27</v>
      </c>
      <c r="E1519">
        <v>0</v>
      </c>
      <c r="F1519">
        <v>12856.84</v>
      </c>
      <c r="G1519" t="s">
        <v>12</v>
      </c>
      <c r="H1519" t="s">
        <v>12</v>
      </c>
      <c r="I1519" t="s">
        <v>300</v>
      </c>
      <c r="N1519" t="s">
        <v>1549</v>
      </c>
      <c r="O1519">
        <v>1973</v>
      </c>
      <c r="P1519" t="str">
        <f t="shared" si="69"/>
        <v>Sep</v>
      </c>
      <c r="Q1519">
        <v>22</v>
      </c>
      <c r="R1519">
        <v>0</v>
      </c>
      <c r="S1519" s="18">
        <v>12852.37</v>
      </c>
      <c r="T1519" t="s">
        <v>12</v>
      </c>
      <c r="U1519" t="s">
        <v>16</v>
      </c>
      <c r="V1519" t="s">
        <v>23</v>
      </c>
      <c r="W1519" s="16">
        <f t="shared" si="70"/>
        <v>26929</v>
      </c>
      <c r="X1519">
        <f t="shared" si="71"/>
        <v>49</v>
      </c>
    </row>
    <row r="1520" spans="1:24" x14ac:dyDescent="0.3">
      <c r="A1520" t="s">
        <v>1551</v>
      </c>
      <c r="B1520">
        <v>1984</v>
      </c>
      <c r="C1520" t="s">
        <v>35</v>
      </c>
      <c r="D1520">
        <v>6</v>
      </c>
      <c r="E1520">
        <v>3</v>
      </c>
      <c r="F1520">
        <v>12870.31</v>
      </c>
      <c r="G1520" t="s">
        <v>12</v>
      </c>
      <c r="H1520" t="s">
        <v>12</v>
      </c>
      <c r="I1520" t="s">
        <v>23</v>
      </c>
      <c r="N1520" t="s">
        <v>1550</v>
      </c>
      <c r="O1520">
        <v>1963</v>
      </c>
      <c r="P1520" t="str">
        <f t="shared" si="69"/>
        <v>Sep</v>
      </c>
      <c r="Q1520">
        <v>27</v>
      </c>
      <c r="R1520">
        <v>0</v>
      </c>
      <c r="S1520" s="18">
        <v>12856.84</v>
      </c>
      <c r="T1520" t="s">
        <v>12</v>
      </c>
      <c r="U1520" t="s">
        <v>12</v>
      </c>
      <c r="V1520" t="s">
        <v>300</v>
      </c>
      <c r="W1520" s="16">
        <f t="shared" si="70"/>
        <v>23281</v>
      </c>
      <c r="X1520">
        <f t="shared" si="71"/>
        <v>59</v>
      </c>
    </row>
    <row r="1521" spans="1:24" x14ac:dyDescent="0.3">
      <c r="A1521" t="s">
        <v>1552</v>
      </c>
      <c r="B1521">
        <v>2004</v>
      </c>
      <c r="C1521" t="s">
        <v>10</v>
      </c>
      <c r="D1521">
        <v>9</v>
      </c>
      <c r="E1521">
        <v>0</v>
      </c>
      <c r="F1521">
        <v>12890.06</v>
      </c>
      <c r="G1521" t="s">
        <v>12</v>
      </c>
      <c r="H1521" t="s">
        <v>16</v>
      </c>
      <c r="I1521" t="s">
        <v>166</v>
      </c>
      <c r="N1521" t="s">
        <v>1551</v>
      </c>
      <c r="O1521">
        <v>1984</v>
      </c>
      <c r="P1521" t="str">
        <f t="shared" si="69"/>
        <v>Aug</v>
      </c>
      <c r="Q1521">
        <v>6</v>
      </c>
      <c r="R1521">
        <v>3</v>
      </c>
      <c r="S1521" s="18">
        <v>12870.31</v>
      </c>
      <c r="T1521" t="s">
        <v>12</v>
      </c>
      <c r="U1521" t="s">
        <v>12</v>
      </c>
      <c r="V1521" t="s">
        <v>23</v>
      </c>
      <c r="W1521" s="16">
        <f t="shared" si="70"/>
        <v>30900</v>
      </c>
      <c r="X1521">
        <f t="shared" si="71"/>
        <v>38</v>
      </c>
    </row>
    <row r="1522" spans="1:24" x14ac:dyDescent="0.3">
      <c r="A1522" t="s">
        <v>1553</v>
      </c>
      <c r="B1522">
        <v>1963</v>
      </c>
      <c r="C1522" t="s">
        <v>35</v>
      </c>
      <c r="D1522">
        <v>16</v>
      </c>
      <c r="E1522">
        <v>1</v>
      </c>
      <c r="F1522">
        <v>12913.99</v>
      </c>
      <c r="G1522" t="s">
        <v>12</v>
      </c>
      <c r="H1522" t="s">
        <v>11</v>
      </c>
      <c r="I1522" t="s">
        <v>168</v>
      </c>
      <c r="N1522" t="s">
        <v>1552</v>
      </c>
      <c r="O1522">
        <v>2004</v>
      </c>
      <c r="P1522" t="str">
        <f t="shared" si="69"/>
        <v>Jul</v>
      </c>
      <c r="Q1522">
        <v>9</v>
      </c>
      <c r="R1522">
        <v>0</v>
      </c>
      <c r="S1522" s="18">
        <v>12890.06</v>
      </c>
      <c r="T1522" t="s">
        <v>12</v>
      </c>
      <c r="U1522" t="s">
        <v>16</v>
      </c>
      <c r="V1522" t="s">
        <v>166</v>
      </c>
      <c r="W1522" s="16">
        <f t="shared" si="70"/>
        <v>38177</v>
      </c>
      <c r="X1522">
        <f t="shared" si="71"/>
        <v>18</v>
      </c>
    </row>
    <row r="1523" spans="1:24" x14ac:dyDescent="0.3">
      <c r="A1523" t="s">
        <v>1554</v>
      </c>
      <c r="B1523">
        <v>1963</v>
      </c>
      <c r="C1523" t="s">
        <v>20</v>
      </c>
      <c r="D1523">
        <v>1</v>
      </c>
      <c r="E1523">
        <v>2</v>
      </c>
      <c r="F1523">
        <v>12925.89</v>
      </c>
      <c r="G1523" t="s">
        <v>12</v>
      </c>
      <c r="H1523" t="s">
        <v>11</v>
      </c>
      <c r="I1523" t="s">
        <v>13</v>
      </c>
      <c r="N1523" t="s">
        <v>1553</v>
      </c>
      <c r="O1523">
        <v>1963</v>
      </c>
      <c r="P1523" t="str">
        <f t="shared" si="69"/>
        <v>Aug</v>
      </c>
      <c r="Q1523">
        <v>16</v>
      </c>
      <c r="R1523">
        <v>1</v>
      </c>
      <c r="S1523" s="18">
        <v>12913.99</v>
      </c>
      <c r="T1523" t="s">
        <v>12</v>
      </c>
      <c r="U1523" t="s">
        <v>11</v>
      </c>
      <c r="V1523" t="s">
        <v>168</v>
      </c>
      <c r="W1523" s="16">
        <f t="shared" si="70"/>
        <v>23239</v>
      </c>
      <c r="X1523">
        <f t="shared" si="71"/>
        <v>59</v>
      </c>
    </row>
    <row r="1524" spans="1:24" x14ac:dyDescent="0.3">
      <c r="A1524" t="s">
        <v>1555</v>
      </c>
      <c r="B1524">
        <v>1963</v>
      </c>
      <c r="C1524" t="s">
        <v>35</v>
      </c>
      <c r="D1524">
        <v>14</v>
      </c>
      <c r="E1524">
        <v>2</v>
      </c>
      <c r="F1524">
        <v>12928.79</v>
      </c>
      <c r="G1524" t="s">
        <v>12</v>
      </c>
      <c r="H1524" t="s">
        <v>11</v>
      </c>
      <c r="I1524" t="s">
        <v>13</v>
      </c>
      <c r="N1524" t="s">
        <v>1554</v>
      </c>
      <c r="O1524">
        <v>1963</v>
      </c>
      <c r="P1524" t="str">
        <f t="shared" si="69"/>
        <v>Sep</v>
      </c>
      <c r="Q1524">
        <v>1</v>
      </c>
      <c r="R1524">
        <v>2</v>
      </c>
      <c r="S1524" s="18">
        <v>12925.89</v>
      </c>
      <c r="T1524" t="s">
        <v>12</v>
      </c>
      <c r="U1524" t="s">
        <v>11</v>
      </c>
      <c r="V1524" t="s">
        <v>13</v>
      </c>
      <c r="W1524" s="16">
        <f t="shared" si="70"/>
        <v>23255</v>
      </c>
      <c r="X1524">
        <f t="shared" si="71"/>
        <v>59</v>
      </c>
    </row>
    <row r="1525" spans="1:24" x14ac:dyDescent="0.3">
      <c r="A1525" t="s">
        <v>1556</v>
      </c>
      <c r="B1525">
        <v>1966</v>
      </c>
      <c r="C1525" t="s">
        <v>30</v>
      </c>
      <c r="D1525">
        <v>22</v>
      </c>
      <c r="E1525">
        <v>4</v>
      </c>
      <c r="F1525">
        <v>12949.16</v>
      </c>
      <c r="G1525" t="s">
        <v>12</v>
      </c>
      <c r="H1525" t="s">
        <v>12</v>
      </c>
      <c r="I1525" t="s">
        <v>13</v>
      </c>
      <c r="N1525" t="s">
        <v>1555</v>
      </c>
      <c r="O1525">
        <v>1963</v>
      </c>
      <c r="P1525" t="str">
        <f t="shared" si="69"/>
        <v>Aug</v>
      </c>
      <c r="Q1525">
        <v>14</v>
      </c>
      <c r="R1525">
        <v>2</v>
      </c>
      <c r="S1525" s="18">
        <v>12928.79</v>
      </c>
      <c r="T1525" t="s">
        <v>12</v>
      </c>
      <c r="U1525" t="s">
        <v>11</v>
      </c>
      <c r="V1525" t="s">
        <v>13</v>
      </c>
      <c r="W1525" s="16">
        <f t="shared" si="70"/>
        <v>23237</v>
      </c>
      <c r="X1525">
        <f t="shared" si="71"/>
        <v>59</v>
      </c>
    </row>
    <row r="1526" spans="1:24" x14ac:dyDescent="0.3">
      <c r="A1526" t="s">
        <v>1557</v>
      </c>
      <c r="B1526">
        <v>1961</v>
      </c>
      <c r="C1526" t="s">
        <v>35</v>
      </c>
      <c r="D1526">
        <v>20</v>
      </c>
      <c r="E1526">
        <v>0</v>
      </c>
      <c r="F1526">
        <v>12950.07</v>
      </c>
      <c r="G1526" t="s">
        <v>12</v>
      </c>
      <c r="H1526" t="s">
        <v>16</v>
      </c>
      <c r="I1526" t="s">
        <v>23</v>
      </c>
      <c r="N1526" t="s">
        <v>1556</v>
      </c>
      <c r="O1526">
        <v>1966</v>
      </c>
      <c r="P1526" t="str">
        <f t="shared" si="69"/>
        <v>Dec</v>
      </c>
      <c r="Q1526">
        <v>22</v>
      </c>
      <c r="R1526">
        <v>4</v>
      </c>
      <c r="S1526" s="18">
        <v>12949.16</v>
      </c>
      <c r="T1526" t="s">
        <v>12</v>
      </c>
      <c r="U1526" t="s">
        <v>12</v>
      </c>
      <c r="V1526" t="s">
        <v>13</v>
      </c>
      <c r="W1526" s="16">
        <f t="shared" si="70"/>
        <v>24463</v>
      </c>
      <c r="X1526">
        <f t="shared" si="71"/>
        <v>56</v>
      </c>
    </row>
    <row r="1527" spans="1:24" x14ac:dyDescent="0.3">
      <c r="A1527" t="s">
        <v>1558</v>
      </c>
      <c r="B1527">
        <v>1960</v>
      </c>
      <c r="C1527" t="s">
        <v>15</v>
      </c>
      <c r="D1527">
        <v>4</v>
      </c>
      <c r="E1527">
        <v>0</v>
      </c>
      <c r="F1527">
        <v>12957.12</v>
      </c>
      <c r="G1527" t="s">
        <v>12</v>
      </c>
      <c r="H1527" t="s">
        <v>16</v>
      </c>
      <c r="I1527" t="s">
        <v>42</v>
      </c>
      <c r="N1527" t="s">
        <v>1557</v>
      </c>
      <c r="O1527">
        <v>1961</v>
      </c>
      <c r="P1527" t="str">
        <f t="shared" si="69"/>
        <v>Aug</v>
      </c>
      <c r="Q1527">
        <v>20</v>
      </c>
      <c r="R1527">
        <v>0</v>
      </c>
      <c r="S1527" s="18">
        <v>12950.07</v>
      </c>
      <c r="T1527" t="s">
        <v>12</v>
      </c>
      <c r="U1527" t="s">
        <v>16</v>
      </c>
      <c r="V1527" t="s">
        <v>23</v>
      </c>
      <c r="W1527" s="16">
        <f t="shared" si="70"/>
        <v>22513</v>
      </c>
      <c r="X1527">
        <f t="shared" si="71"/>
        <v>61</v>
      </c>
    </row>
    <row r="1528" spans="1:24" x14ac:dyDescent="0.3">
      <c r="A1528" t="s">
        <v>1559</v>
      </c>
      <c r="B1528">
        <v>1960</v>
      </c>
      <c r="C1528" t="s">
        <v>18</v>
      </c>
      <c r="D1528">
        <v>22</v>
      </c>
      <c r="E1528">
        <v>0</v>
      </c>
      <c r="F1528">
        <v>12979.36</v>
      </c>
      <c r="G1528" t="s">
        <v>12</v>
      </c>
      <c r="H1528" t="s">
        <v>16</v>
      </c>
      <c r="I1528" t="s">
        <v>42</v>
      </c>
      <c r="N1528" t="s">
        <v>1558</v>
      </c>
      <c r="O1528">
        <v>1960</v>
      </c>
      <c r="P1528" t="str">
        <f t="shared" si="69"/>
        <v>Nov</v>
      </c>
      <c r="Q1528">
        <v>4</v>
      </c>
      <c r="R1528">
        <v>0</v>
      </c>
      <c r="S1528" s="18">
        <v>12957.12</v>
      </c>
      <c r="T1528" t="s">
        <v>12</v>
      </c>
      <c r="U1528" t="s">
        <v>16</v>
      </c>
      <c r="V1528" t="s">
        <v>42</v>
      </c>
      <c r="W1528" s="16">
        <f t="shared" si="70"/>
        <v>22224</v>
      </c>
      <c r="X1528">
        <f t="shared" si="71"/>
        <v>62</v>
      </c>
    </row>
    <row r="1529" spans="1:24" x14ac:dyDescent="0.3">
      <c r="A1529" t="s">
        <v>1560</v>
      </c>
      <c r="B1529">
        <v>1960</v>
      </c>
      <c r="C1529" t="s">
        <v>20</v>
      </c>
      <c r="D1529">
        <v>23</v>
      </c>
      <c r="E1529">
        <v>0</v>
      </c>
      <c r="F1529">
        <v>12981.35</v>
      </c>
      <c r="G1529" t="s">
        <v>12</v>
      </c>
      <c r="H1529" t="s">
        <v>12</v>
      </c>
      <c r="I1529" t="s">
        <v>13</v>
      </c>
      <c r="N1529" t="s">
        <v>1559</v>
      </c>
      <c r="O1529">
        <v>1960</v>
      </c>
      <c r="P1529" t="str">
        <f t="shared" si="69"/>
        <v>Jun</v>
      </c>
      <c r="Q1529">
        <v>22</v>
      </c>
      <c r="R1529">
        <v>0</v>
      </c>
      <c r="S1529" s="18">
        <v>12979.36</v>
      </c>
      <c r="T1529" t="s">
        <v>12</v>
      </c>
      <c r="U1529" t="s">
        <v>16</v>
      </c>
      <c r="V1529" t="s">
        <v>42</v>
      </c>
      <c r="W1529" s="16">
        <f t="shared" si="70"/>
        <v>22089</v>
      </c>
      <c r="X1529">
        <f t="shared" si="71"/>
        <v>62</v>
      </c>
    </row>
    <row r="1530" spans="1:24" x14ac:dyDescent="0.3">
      <c r="A1530" t="s">
        <v>1561</v>
      </c>
      <c r="B1530">
        <v>1960</v>
      </c>
      <c r="C1530" t="s">
        <v>15</v>
      </c>
      <c r="D1530">
        <v>28</v>
      </c>
      <c r="E1530">
        <v>0</v>
      </c>
      <c r="F1530">
        <v>12982.87</v>
      </c>
      <c r="G1530" t="s">
        <v>12</v>
      </c>
      <c r="H1530" t="s">
        <v>16</v>
      </c>
      <c r="I1530" t="s">
        <v>13</v>
      </c>
      <c r="N1530" t="s">
        <v>1560</v>
      </c>
      <c r="O1530">
        <v>1960</v>
      </c>
      <c r="P1530" t="str">
        <f t="shared" si="69"/>
        <v>Sep</v>
      </c>
      <c r="Q1530">
        <v>23</v>
      </c>
      <c r="R1530">
        <v>0</v>
      </c>
      <c r="S1530" s="18">
        <v>12981.35</v>
      </c>
      <c r="T1530" t="s">
        <v>12</v>
      </c>
      <c r="U1530" t="s">
        <v>12</v>
      </c>
      <c r="V1530" t="s">
        <v>13</v>
      </c>
      <c r="W1530" s="16">
        <f t="shared" si="70"/>
        <v>22182</v>
      </c>
      <c r="X1530">
        <f t="shared" si="71"/>
        <v>62</v>
      </c>
    </row>
    <row r="1531" spans="1:24" x14ac:dyDescent="0.3">
      <c r="A1531" t="s">
        <v>1562</v>
      </c>
      <c r="B1531">
        <v>1979</v>
      </c>
      <c r="C1531" t="s">
        <v>15</v>
      </c>
      <c r="D1531">
        <v>27</v>
      </c>
      <c r="E1531">
        <v>2</v>
      </c>
      <c r="F1531">
        <v>12994.12</v>
      </c>
      <c r="G1531" t="s">
        <v>12</v>
      </c>
      <c r="H1531" t="s">
        <v>11</v>
      </c>
      <c r="I1531" t="s">
        <v>535</v>
      </c>
      <c r="N1531" t="s">
        <v>1561</v>
      </c>
      <c r="O1531">
        <v>1960</v>
      </c>
      <c r="P1531" t="str">
        <f t="shared" si="69"/>
        <v>Nov</v>
      </c>
      <c r="Q1531">
        <v>28</v>
      </c>
      <c r="R1531">
        <v>0</v>
      </c>
      <c r="S1531" s="18">
        <v>12982.87</v>
      </c>
      <c r="T1531" t="s">
        <v>12</v>
      </c>
      <c r="U1531" t="s">
        <v>16</v>
      </c>
      <c r="V1531" t="s">
        <v>13</v>
      </c>
      <c r="W1531" s="16">
        <f t="shared" si="70"/>
        <v>22248</v>
      </c>
      <c r="X1531">
        <f t="shared" si="71"/>
        <v>62</v>
      </c>
    </row>
    <row r="1532" spans="1:24" x14ac:dyDescent="0.3">
      <c r="A1532" t="s">
        <v>1563</v>
      </c>
      <c r="B1532">
        <v>1981</v>
      </c>
      <c r="C1532" t="s">
        <v>37</v>
      </c>
      <c r="D1532">
        <v>30</v>
      </c>
      <c r="E1532">
        <v>1</v>
      </c>
      <c r="F1532">
        <v>13002.91</v>
      </c>
      <c r="G1532" t="s">
        <v>12</v>
      </c>
      <c r="H1532" t="s">
        <v>16</v>
      </c>
      <c r="I1532" t="s">
        <v>23</v>
      </c>
      <c r="N1532" t="s">
        <v>1562</v>
      </c>
      <c r="O1532">
        <v>1979</v>
      </c>
      <c r="P1532" t="str">
        <f t="shared" si="69"/>
        <v>Nov</v>
      </c>
      <c r="Q1532">
        <v>27</v>
      </c>
      <c r="R1532">
        <v>2</v>
      </c>
      <c r="S1532" s="18">
        <v>12994.12</v>
      </c>
      <c r="T1532" t="s">
        <v>12</v>
      </c>
      <c r="U1532" t="s">
        <v>11</v>
      </c>
      <c r="V1532" t="s">
        <v>535</v>
      </c>
      <c r="W1532" s="16">
        <f t="shared" si="70"/>
        <v>29186</v>
      </c>
      <c r="X1532">
        <f t="shared" si="71"/>
        <v>43</v>
      </c>
    </row>
    <row r="1533" spans="1:24" x14ac:dyDescent="0.3">
      <c r="A1533" t="s">
        <v>1564</v>
      </c>
      <c r="B1533">
        <v>1962</v>
      </c>
      <c r="C1533" t="s">
        <v>18</v>
      </c>
      <c r="D1533">
        <v>24</v>
      </c>
      <c r="E1533">
        <v>0</v>
      </c>
      <c r="F1533">
        <v>13004.95</v>
      </c>
      <c r="G1533" t="s">
        <v>12</v>
      </c>
      <c r="H1533" t="s">
        <v>16</v>
      </c>
      <c r="I1533" t="s">
        <v>23</v>
      </c>
      <c r="N1533" t="s">
        <v>1563</v>
      </c>
      <c r="O1533">
        <v>1981</v>
      </c>
      <c r="P1533" t="str">
        <f t="shared" si="69"/>
        <v>Oct</v>
      </c>
      <c r="Q1533">
        <v>30</v>
      </c>
      <c r="R1533">
        <v>1</v>
      </c>
      <c r="S1533" s="18">
        <v>13002.91</v>
      </c>
      <c r="T1533" t="s">
        <v>12</v>
      </c>
      <c r="U1533" t="s">
        <v>16</v>
      </c>
      <c r="V1533" t="s">
        <v>23</v>
      </c>
      <c r="W1533" s="16">
        <f t="shared" si="70"/>
        <v>29889</v>
      </c>
      <c r="X1533">
        <f t="shared" si="71"/>
        <v>41</v>
      </c>
    </row>
    <row r="1534" spans="1:24" x14ac:dyDescent="0.3">
      <c r="A1534" t="s">
        <v>1565</v>
      </c>
      <c r="B1534">
        <v>1969</v>
      </c>
      <c r="C1534" t="s">
        <v>30</v>
      </c>
      <c r="D1534">
        <v>13</v>
      </c>
      <c r="E1534">
        <v>0</v>
      </c>
      <c r="F1534">
        <v>13008.07</v>
      </c>
      <c r="G1534" t="s">
        <v>12</v>
      </c>
      <c r="H1534" t="s">
        <v>12</v>
      </c>
      <c r="I1534" t="s">
        <v>23</v>
      </c>
      <c r="N1534" t="s">
        <v>1564</v>
      </c>
      <c r="O1534">
        <v>1962</v>
      </c>
      <c r="P1534" t="str">
        <f t="shared" si="69"/>
        <v>Jun</v>
      </c>
      <c r="Q1534">
        <v>24</v>
      </c>
      <c r="R1534">
        <v>0</v>
      </c>
      <c r="S1534" s="18">
        <v>13004.95</v>
      </c>
      <c r="T1534" t="s">
        <v>12</v>
      </c>
      <c r="U1534" t="s">
        <v>16</v>
      </c>
      <c r="V1534" t="s">
        <v>23</v>
      </c>
      <c r="W1534" s="16">
        <f t="shared" si="70"/>
        <v>22821</v>
      </c>
      <c r="X1534">
        <f t="shared" si="71"/>
        <v>60</v>
      </c>
    </row>
    <row r="1535" spans="1:24" x14ac:dyDescent="0.3">
      <c r="A1535" t="s">
        <v>1566</v>
      </c>
      <c r="B1535">
        <v>1972</v>
      </c>
      <c r="C1535" t="s">
        <v>20</v>
      </c>
      <c r="D1535">
        <v>27</v>
      </c>
      <c r="E1535">
        <v>0</v>
      </c>
      <c r="F1535">
        <v>13010.86</v>
      </c>
      <c r="G1535" t="s">
        <v>12</v>
      </c>
      <c r="H1535" t="s">
        <v>11</v>
      </c>
      <c r="I1535" t="s">
        <v>23</v>
      </c>
      <c r="N1535" t="s">
        <v>1565</v>
      </c>
      <c r="O1535">
        <v>1969</v>
      </c>
      <c r="P1535" t="str">
        <f t="shared" si="69"/>
        <v>Dec</v>
      </c>
      <c r="Q1535">
        <v>13</v>
      </c>
      <c r="R1535">
        <v>0</v>
      </c>
      <c r="S1535" s="18">
        <v>13008.07</v>
      </c>
      <c r="T1535" t="s">
        <v>12</v>
      </c>
      <c r="U1535" t="s">
        <v>12</v>
      </c>
      <c r="V1535" t="s">
        <v>23</v>
      </c>
      <c r="W1535" s="16">
        <f t="shared" si="70"/>
        <v>25550</v>
      </c>
      <c r="X1535">
        <f t="shared" si="71"/>
        <v>53</v>
      </c>
    </row>
    <row r="1536" spans="1:24" x14ac:dyDescent="0.3">
      <c r="A1536" t="s">
        <v>1567</v>
      </c>
      <c r="B1536">
        <v>1962</v>
      </c>
      <c r="C1536" t="s">
        <v>10</v>
      </c>
      <c r="D1536">
        <v>20</v>
      </c>
      <c r="E1536">
        <v>0</v>
      </c>
      <c r="F1536">
        <v>13012.21</v>
      </c>
      <c r="G1536" t="s">
        <v>12</v>
      </c>
      <c r="H1536" t="s">
        <v>16</v>
      </c>
      <c r="I1536" t="s">
        <v>23</v>
      </c>
      <c r="N1536" t="s">
        <v>1566</v>
      </c>
      <c r="O1536">
        <v>1972</v>
      </c>
      <c r="P1536" t="str">
        <f t="shared" si="69"/>
        <v>Sep</v>
      </c>
      <c r="Q1536">
        <v>27</v>
      </c>
      <c r="R1536">
        <v>0</v>
      </c>
      <c r="S1536" s="18">
        <v>13010.86</v>
      </c>
      <c r="T1536" t="s">
        <v>12</v>
      </c>
      <c r="U1536" t="s">
        <v>11</v>
      </c>
      <c r="V1536" t="s">
        <v>23</v>
      </c>
      <c r="W1536" s="16">
        <f t="shared" si="70"/>
        <v>26569</v>
      </c>
      <c r="X1536">
        <f t="shared" si="71"/>
        <v>50</v>
      </c>
    </row>
    <row r="1537" spans="1:24" x14ac:dyDescent="0.3">
      <c r="A1537" t="s">
        <v>1568</v>
      </c>
      <c r="B1537">
        <v>1964</v>
      </c>
      <c r="C1537" t="s">
        <v>20</v>
      </c>
      <c r="D1537">
        <v>23</v>
      </c>
      <c r="E1537">
        <v>1</v>
      </c>
      <c r="F1537">
        <v>13019.16</v>
      </c>
      <c r="G1537" t="s">
        <v>12</v>
      </c>
      <c r="H1537" t="s">
        <v>16</v>
      </c>
      <c r="I1537" t="s">
        <v>247</v>
      </c>
      <c r="N1537" t="s">
        <v>1567</v>
      </c>
      <c r="O1537">
        <v>1962</v>
      </c>
      <c r="P1537" t="str">
        <f t="shared" si="69"/>
        <v>Jul</v>
      </c>
      <c r="Q1537">
        <v>20</v>
      </c>
      <c r="R1537">
        <v>0</v>
      </c>
      <c r="S1537" s="18">
        <v>13012.21</v>
      </c>
      <c r="T1537" t="s">
        <v>12</v>
      </c>
      <c r="U1537" t="s">
        <v>16</v>
      </c>
      <c r="V1537" t="s">
        <v>23</v>
      </c>
      <c r="W1537" s="16">
        <f t="shared" si="70"/>
        <v>22847</v>
      </c>
      <c r="X1537">
        <f t="shared" si="71"/>
        <v>60</v>
      </c>
    </row>
    <row r="1538" spans="1:24" x14ac:dyDescent="0.3">
      <c r="A1538" t="s">
        <v>1569</v>
      </c>
      <c r="B1538">
        <v>1965</v>
      </c>
      <c r="C1538" t="s">
        <v>15</v>
      </c>
      <c r="D1538">
        <v>4</v>
      </c>
      <c r="E1538">
        <v>0</v>
      </c>
      <c r="F1538">
        <v>13023.93</v>
      </c>
      <c r="G1538" t="s">
        <v>12</v>
      </c>
      <c r="H1538" t="s">
        <v>11</v>
      </c>
      <c r="I1538" t="s">
        <v>200</v>
      </c>
      <c r="N1538" t="s">
        <v>1568</v>
      </c>
      <c r="O1538">
        <v>1964</v>
      </c>
      <c r="P1538" t="str">
        <f t="shared" si="69"/>
        <v>Sep</v>
      </c>
      <c r="Q1538">
        <v>23</v>
      </c>
      <c r="R1538">
        <v>1</v>
      </c>
      <c r="S1538" s="18">
        <v>13019.16</v>
      </c>
      <c r="T1538" t="s">
        <v>12</v>
      </c>
      <c r="U1538" t="s">
        <v>16</v>
      </c>
      <c r="V1538" t="s">
        <v>247</v>
      </c>
      <c r="W1538" s="16">
        <f t="shared" si="70"/>
        <v>23643</v>
      </c>
      <c r="X1538">
        <f t="shared" si="71"/>
        <v>58</v>
      </c>
    </row>
    <row r="1539" spans="1:24" x14ac:dyDescent="0.3">
      <c r="A1539" t="s">
        <v>1570</v>
      </c>
      <c r="B1539">
        <v>1961</v>
      </c>
      <c r="C1539" t="s">
        <v>15</v>
      </c>
      <c r="D1539">
        <v>9</v>
      </c>
      <c r="E1539">
        <v>0</v>
      </c>
      <c r="F1539">
        <v>13041.92</v>
      </c>
      <c r="G1539" t="s">
        <v>12</v>
      </c>
      <c r="H1539" t="s">
        <v>16</v>
      </c>
      <c r="I1539" t="s">
        <v>42</v>
      </c>
      <c r="N1539" t="s">
        <v>1569</v>
      </c>
      <c r="O1539">
        <v>1965</v>
      </c>
      <c r="P1539" t="str">
        <f t="shared" ref="P1539:P1602" si="72">IF(C1538="?","Sep",C1538)</f>
        <v>Nov</v>
      </c>
      <c r="Q1539">
        <v>4</v>
      </c>
      <c r="R1539">
        <v>0</v>
      </c>
      <c r="S1539" s="18">
        <v>13023.93</v>
      </c>
      <c r="T1539" t="s">
        <v>12</v>
      </c>
      <c r="U1539" t="s">
        <v>11</v>
      </c>
      <c r="V1539" t="s">
        <v>200</v>
      </c>
      <c r="W1539" s="16">
        <f t="shared" si="70"/>
        <v>24050</v>
      </c>
      <c r="X1539">
        <f t="shared" si="71"/>
        <v>57</v>
      </c>
    </row>
    <row r="1540" spans="1:24" x14ac:dyDescent="0.3">
      <c r="A1540" t="s">
        <v>1571</v>
      </c>
      <c r="B1540">
        <v>1969</v>
      </c>
      <c r="C1540" t="s">
        <v>20</v>
      </c>
      <c r="D1540">
        <v>23</v>
      </c>
      <c r="E1540">
        <v>0</v>
      </c>
      <c r="F1540">
        <v>13044.41</v>
      </c>
      <c r="G1540" t="s">
        <v>12</v>
      </c>
      <c r="H1540" t="s">
        <v>16</v>
      </c>
      <c r="I1540" t="s">
        <v>23</v>
      </c>
      <c r="N1540" t="s">
        <v>1570</v>
      </c>
      <c r="O1540">
        <v>1961</v>
      </c>
      <c r="P1540" t="str">
        <f t="shared" si="72"/>
        <v>Nov</v>
      </c>
      <c r="Q1540">
        <v>9</v>
      </c>
      <c r="R1540">
        <v>0</v>
      </c>
      <c r="S1540" s="18">
        <v>13041.92</v>
      </c>
      <c r="T1540" t="s">
        <v>12</v>
      </c>
      <c r="U1540" t="s">
        <v>16</v>
      </c>
      <c r="V1540" t="s">
        <v>42</v>
      </c>
      <c r="W1540" s="16">
        <f t="shared" ref="W1540:W1603" si="73">DATE(O1540,MONTH("1-"&amp;P1540),Q1540)</f>
        <v>22594</v>
      </c>
      <c r="X1540">
        <f t="shared" ref="X1540:X1603" si="74">DATEDIF(W1540,"08-06-2023","y")</f>
        <v>61</v>
      </c>
    </row>
    <row r="1541" spans="1:24" x14ac:dyDescent="0.3">
      <c r="A1541" t="s">
        <v>1572</v>
      </c>
      <c r="B1541">
        <v>1967</v>
      </c>
      <c r="C1541" t="s">
        <v>35</v>
      </c>
      <c r="D1541">
        <v>6</v>
      </c>
      <c r="E1541">
        <v>3</v>
      </c>
      <c r="F1541">
        <v>13047.33</v>
      </c>
      <c r="G1541" t="s">
        <v>12</v>
      </c>
      <c r="H1541" t="s">
        <v>12</v>
      </c>
      <c r="I1541" t="s">
        <v>247</v>
      </c>
      <c r="N1541" t="s">
        <v>1571</v>
      </c>
      <c r="O1541">
        <v>1969</v>
      </c>
      <c r="P1541" t="str">
        <f t="shared" si="72"/>
        <v>Sep</v>
      </c>
      <c r="Q1541">
        <v>23</v>
      </c>
      <c r="R1541">
        <v>0</v>
      </c>
      <c r="S1541" s="18">
        <v>13044.41</v>
      </c>
      <c r="T1541" t="s">
        <v>12</v>
      </c>
      <c r="U1541" t="s">
        <v>16</v>
      </c>
      <c r="V1541" t="s">
        <v>23</v>
      </c>
      <c r="W1541" s="16">
        <f t="shared" si="73"/>
        <v>25469</v>
      </c>
      <c r="X1541">
        <f t="shared" si="74"/>
        <v>53</v>
      </c>
    </row>
    <row r="1542" spans="1:24" x14ac:dyDescent="0.3">
      <c r="A1542" t="s">
        <v>1573</v>
      </c>
      <c r="B1542">
        <v>1985</v>
      </c>
      <c r="C1542" t="s">
        <v>37</v>
      </c>
      <c r="D1542">
        <v>26</v>
      </c>
      <c r="E1542">
        <v>3</v>
      </c>
      <c r="F1542">
        <v>13051.22</v>
      </c>
      <c r="G1542" t="s">
        <v>12</v>
      </c>
      <c r="H1542" t="s">
        <v>16</v>
      </c>
      <c r="I1542" t="s">
        <v>535</v>
      </c>
      <c r="N1542" t="s">
        <v>1572</v>
      </c>
      <c r="O1542">
        <v>1967</v>
      </c>
      <c r="P1542" t="str">
        <f t="shared" si="72"/>
        <v>Aug</v>
      </c>
      <c r="Q1542">
        <v>6</v>
      </c>
      <c r="R1542">
        <v>3</v>
      </c>
      <c r="S1542" s="18">
        <v>13047.33</v>
      </c>
      <c r="T1542" t="s">
        <v>12</v>
      </c>
      <c r="U1542" t="s">
        <v>12</v>
      </c>
      <c r="V1542" t="s">
        <v>247</v>
      </c>
      <c r="W1542" s="16">
        <f t="shared" si="73"/>
        <v>24690</v>
      </c>
      <c r="X1542">
        <f t="shared" si="74"/>
        <v>55</v>
      </c>
    </row>
    <row r="1543" spans="1:24" x14ac:dyDescent="0.3">
      <c r="A1543" t="s">
        <v>1574</v>
      </c>
      <c r="B1543">
        <v>1961</v>
      </c>
      <c r="C1543" t="s">
        <v>15</v>
      </c>
      <c r="D1543">
        <v>6</v>
      </c>
      <c r="E1543">
        <v>0</v>
      </c>
      <c r="F1543">
        <v>13063.88</v>
      </c>
      <c r="G1543" t="s">
        <v>12</v>
      </c>
      <c r="H1543" t="s">
        <v>11</v>
      </c>
      <c r="I1543" t="s">
        <v>42</v>
      </c>
      <c r="N1543" t="s">
        <v>1573</v>
      </c>
      <c r="O1543">
        <v>1985</v>
      </c>
      <c r="P1543" t="str">
        <f t="shared" si="72"/>
        <v>Oct</v>
      </c>
      <c r="Q1543">
        <v>26</v>
      </c>
      <c r="R1543">
        <v>3</v>
      </c>
      <c r="S1543" s="18">
        <v>13051.22</v>
      </c>
      <c r="T1543" t="s">
        <v>12</v>
      </c>
      <c r="U1543" t="s">
        <v>16</v>
      </c>
      <c r="V1543" t="s">
        <v>535</v>
      </c>
      <c r="W1543" s="16">
        <f t="shared" si="73"/>
        <v>31346</v>
      </c>
      <c r="X1543">
        <f t="shared" si="74"/>
        <v>37</v>
      </c>
    </row>
    <row r="1544" spans="1:24" x14ac:dyDescent="0.3">
      <c r="A1544" t="s">
        <v>1575</v>
      </c>
      <c r="B1544">
        <v>1978</v>
      </c>
      <c r="C1544" t="s">
        <v>10</v>
      </c>
      <c r="D1544">
        <v>17</v>
      </c>
      <c r="E1544">
        <v>2</v>
      </c>
      <c r="F1544">
        <v>13101.74</v>
      </c>
      <c r="G1544" t="s">
        <v>12</v>
      </c>
      <c r="H1544" t="s">
        <v>11</v>
      </c>
      <c r="I1544" t="s">
        <v>535</v>
      </c>
      <c r="N1544" t="s">
        <v>1574</v>
      </c>
      <c r="O1544">
        <v>1961</v>
      </c>
      <c r="P1544" t="str">
        <f t="shared" si="72"/>
        <v>Nov</v>
      </c>
      <c r="Q1544">
        <v>6</v>
      </c>
      <c r="R1544">
        <v>0</v>
      </c>
      <c r="S1544" s="18">
        <v>13063.88</v>
      </c>
      <c r="T1544" t="s">
        <v>12</v>
      </c>
      <c r="U1544" t="s">
        <v>11</v>
      </c>
      <c r="V1544" t="s">
        <v>42</v>
      </c>
      <c r="W1544" s="16">
        <f t="shared" si="73"/>
        <v>22591</v>
      </c>
      <c r="X1544">
        <f t="shared" si="74"/>
        <v>61</v>
      </c>
    </row>
    <row r="1545" spans="1:24" x14ac:dyDescent="0.3">
      <c r="A1545" t="s">
        <v>1576</v>
      </c>
      <c r="B1545">
        <v>1971</v>
      </c>
      <c r="C1545" t="s">
        <v>37</v>
      </c>
      <c r="D1545">
        <v>30</v>
      </c>
      <c r="E1545">
        <v>0</v>
      </c>
      <c r="F1545">
        <v>13110.79</v>
      </c>
      <c r="G1545" t="s">
        <v>12</v>
      </c>
      <c r="H1545" t="s">
        <v>11</v>
      </c>
      <c r="I1545" t="s">
        <v>42</v>
      </c>
      <c r="N1545" t="s">
        <v>1575</v>
      </c>
      <c r="O1545">
        <v>1978</v>
      </c>
      <c r="P1545" t="str">
        <f t="shared" si="72"/>
        <v>Jul</v>
      </c>
      <c r="Q1545">
        <v>17</v>
      </c>
      <c r="R1545">
        <v>2</v>
      </c>
      <c r="S1545" s="18">
        <v>13101.74</v>
      </c>
      <c r="T1545" t="s">
        <v>12</v>
      </c>
      <c r="U1545" t="s">
        <v>11</v>
      </c>
      <c r="V1545" t="s">
        <v>535</v>
      </c>
      <c r="W1545" s="16">
        <f t="shared" si="73"/>
        <v>28688</v>
      </c>
      <c r="X1545">
        <f t="shared" si="74"/>
        <v>44</v>
      </c>
    </row>
    <row r="1546" spans="1:24" x14ac:dyDescent="0.3">
      <c r="A1546" t="s">
        <v>1577</v>
      </c>
      <c r="B1546">
        <v>1962</v>
      </c>
      <c r="C1546" t="s">
        <v>35</v>
      </c>
      <c r="D1546">
        <v>2</v>
      </c>
      <c r="E1546">
        <v>1</v>
      </c>
      <c r="F1546">
        <v>13112.6</v>
      </c>
      <c r="G1546" t="s">
        <v>12</v>
      </c>
      <c r="H1546" t="s">
        <v>12</v>
      </c>
      <c r="I1546" t="s">
        <v>23</v>
      </c>
      <c r="N1546" t="s">
        <v>1576</v>
      </c>
      <c r="O1546">
        <v>1971</v>
      </c>
      <c r="P1546" t="str">
        <f t="shared" si="72"/>
        <v>Oct</v>
      </c>
      <c r="Q1546">
        <v>30</v>
      </c>
      <c r="R1546">
        <v>0</v>
      </c>
      <c r="S1546" s="18">
        <v>13110.79</v>
      </c>
      <c r="T1546" t="s">
        <v>12</v>
      </c>
      <c r="U1546" t="s">
        <v>11</v>
      </c>
      <c r="V1546" t="s">
        <v>42</v>
      </c>
      <c r="W1546" s="16">
        <f t="shared" si="73"/>
        <v>26236</v>
      </c>
      <c r="X1546">
        <f t="shared" si="74"/>
        <v>51</v>
      </c>
    </row>
    <row r="1547" spans="1:24" x14ac:dyDescent="0.3">
      <c r="A1547" t="s">
        <v>1578</v>
      </c>
      <c r="B1547">
        <v>1992</v>
      </c>
      <c r="C1547" t="s">
        <v>35</v>
      </c>
      <c r="D1547">
        <v>12</v>
      </c>
      <c r="E1547">
        <v>0</v>
      </c>
      <c r="F1547">
        <v>13113.51</v>
      </c>
      <c r="G1547" t="s">
        <v>12</v>
      </c>
      <c r="H1547" t="s">
        <v>11</v>
      </c>
      <c r="I1547" t="s">
        <v>535</v>
      </c>
      <c r="N1547" t="s">
        <v>1577</v>
      </c>
      <c r="O1547">
        <v>1962</v>
      </c>
      <c r="P1547" t="str">
        <f t="shared" si="72"/>
        <v>Aug</v>
      </c>
      <c r="Q1547">
        <v>2</v>
      </c>
      <c r="R1547">
        <v>1</v>
      </c>
      <c r="S1547" s="18">
        <v>13112.6</v>
      </c>
      <c r="T1547" t="s">
        <v>12</v>
      </c>
      <c r="U1547" t="s">
        <v>12</v>
      </c>
      <c r="V1547" t="s">
        <v>23</v>
      </c>
      <c r="W1547" s="16">
        <f t="shared" si="73"/>
        <v>22860</v>
      </c>
      <c r="X1547">
        <f t="shared" si="74"/>
        <v>60</v>
      </c>
    </row>
    <row r="1548" spans="1:24" x14ac:dyDescent="0.3">
      <c r="A1548" t="s">
        <v>1579</v>
      </c>
      <c r="B1548">
        <v>1963</v>
      </c>
      <c r="C1548" t="s">
        <v>20</v>
      </c>
      <c r="D1548">
        <v>14</v>
      </c>
      <c r="E1548">
        <v>0</v>
      </c>
      <c r="F1548">
        <v>13116.84</v>
      </c>
      <c r="G1548" t="s">
        <v>12</v>
      </c>
      <c r="H1548" t="s">
        <v>16</v>
      </c>
      <c r="I1548" t="s">
        <v>23</v>
      </c>
      <c r="N1548" t="s">
        <v>1578</v>
      </c>
      <c r="O1548">
        <v>1992</v>
      </c>
      <c r="P1548" t="str">
        <f t="shared" si="72"/>
        <v>Aug</v>
      </c>
      <c r="Q1548">
        <v>12</v>
      </c>
      <c r="R1548">
        <v>0</v>
      </c>
      <c r="S1548" s="18">
        <v>13113.51</v>
      </c>
      <c r="T1548" t="s">
        <v>12</v>
      </c>
      <c r="U1548" t="s">
        <v>11</v>
      </c>
      <c r="V1548" t="s">
        <v>535</v>
      </c>
      <c r="W1548" s="16">
        <f t="shared" si="73"/>
        <v>33828</v>
      </c>
      <c r="X1548">
        <f t="shared" si="74"/>
        <v>30</v>
      </c>
    </row>
    <row r="1549" spans="1:24" x14ac:dyDescent="0.3">
      <c r="A1549" t="s">
        <v>1580</v>
      </c>
      <c r="B1549">
        <v>1999</v>
      </c>
      <c r="C1549" t="s">
        <v>35</v>
      </c>
      <c r="D1549">
        <v>16</v>
      </c>
      <c r="E1549">
        <v>0</v>
      </c>
      <c r="F1549">
        <v>13126.68</v>
      </c>
      <c r="G1549" t="s">
        <v>12</v>
      </c>
      <c r="H1549" t="s">
        <v>12</v>
      </c>
      <c r="I1549" t="s">
        <v>42</v>
      </c>
      <c r="N1549" t="s">
        <v>1579</v>
      </c>
      <c r="O1549">
        <v>1963</v>
      </c>
      <c r="P1549" t="str">
        <f t="shared" si="72"/>
        <v>Sep</v>
      </c>
      <c r="Q1549">
        <v>14</v>
      </c>
      <c r="R1549">
        <v>0</v>
      </c>
      <c r="S1549" s="18">
        <v>13116.84</v>
      </c>
      <c r="T1549" t="s">
        <v>12</v>
      </c>
      <c r="U1549" t="s">
        <v>16</v>
      </c>
      <c r="V1549" t="s">
        <v>23</v>
      </c>
      <c r="W1549" s="16">
        <f t="shared" si="73"/>
        <v>23268</v>
      </c>
      <c r="X1549">
        <f t="shared" si="74"/>
        <v>59</v>
      </c>
    </row>
    <row r="1550" spans="1:24" x14ac:dyDescent="0.3">
      <c r="A1550" t="s">
        <v>1581</v>
      </c>
      <c r="B1550">
        <v>1961</v>
      </c>
      <c r="C1550" t="s">
        <v>20</v>
      </c>
      <c r="D1550">
        <v>7</v>
      </c>
      <c r="E1550">
        <v>0</v>
      </c>
      <c r="F1550">
        <v>13129.6</v>
      </c>
      <c r="G1550" t="s">
        <v>12</v>
      </c>
      <c r="H1550" t="s">
        <v>11</v>
      </c>
      <c r="I1550" t="s">
        <v>356</v>
      </c>
      <c r="N1550" t="s">
        <v>1580</v>
      </c>
      <c r="O1550">
        <v>1999</v>
      </c>
      <c r="P1550" t="str">
        <f t="shared" si="72"/>
        <v>Aug</v>
      </c>
      <c r="Q1550">
        <v>16</v>
      </c>
      <c r="R1550">
        <v>0</v>
      </c>
      <c r="S1550" s="18">
        <v>13126.68</v>
      </c>
      <c r="T1550" t="s">
        <v>12</v>
      </c>
      <c r="U1550" t="s">
        <v>12</v>
      </c>
      <c r="V1550" t="s">
        <v>42</v>
      </c>
      <c r="W1550" s="16">
        <f t="shared" si="73"/>
        <v>36388</v>
      </c>
      <c r="X1550">
        <f t="shared" si="74"/>
        <v>23</v>
      </c>
    </row>
    <row r="1551" spans="1:24" x14ac:dyDescent="0.3">
      <c r="A1551" t="s">
        <v>1582</v>
      </c>
      <c r="B1551">
        <v>1961</v>
      </c>
      <c r="C1551" t="s">
        <v>30</v>
      </c>
      <c r="D1551">
        <v>6</v>
      </c>
      <c r="E1551">
        <v>0</v>
      </c>
      <c r="F1551">
        <v>13143.34</v>
      </c>
      <c r="G1551" t="s">
        <v>12</v>
      </c>
      <c r="H1551" t="s">
        <v>11</v>
      </c>
      <c r="I1551" t="s">
        <v>516</v>
      </c>
      <c r="N1551" t="s">
        <v>1581</v>
      </c>
      <c r="O1551">
        <v>1961</v>
      </c>
      <c r="P1551" t="str">
        <f t="shared" si="72"/>
        <v>Sep</v>
      </c>
      <c r="Q1551">
        <v>7</v>
      </c>
      <c r="R1551">
        <v>0</v>
      </c>
      <c r="S1551" s="18">
        <v>13129.6</v>
      </c>
      <c r="T1551" t="s">
        <v>12</v>
      </c>
      <c r="U1551" t="s">
        <v>11</v>
      </c>
      <c r="V1551" t="s">
        <v>356</v>
      </c>
      <c r="W1551" s="16">
        <f t="shared" si="73"/>
        <v>22531</v>
      </c>
      <c r="X1551">
        <f t="shared" si="74"/>
        <v>61</v>
      </c>
    </row>
    <row r="1552" spans="1:24" x14ac:dyDescent="0.3">
      <c r="A1552" t="s">
        <v>1583</v>
      </c>
      <c r="B1552">
        <v>1961</v>
      </c>
      <c r="C1552" t="s">
        <v>30</v>
      </c>
      <c r="D1552">
        <v>6</v>
      </c>
      <c r="E1552">
        <v>0</v>
      </c>
      <c r="F1552">
        <v>13143.86</v>
      </c>
      <c r="G1552" t="s">
        <v>12</v>
      </c>
      <c r="H1552" t="s">
        <v>11</v>
      </c>
      <c r="I1552" t="s">
        <v>168</v>
      </c>
      <c r="N1552" t="s">
        <v>1582</v>
      </c>
      <c r="O1552">
        <v>1961</v>
      </c>
      <c r="P1552" t="str">
        <f t="shared" si="72"/>
        <v>Dec</v>
      </c>
      <c r="Q1552">
        <v>6</v>
      </c>
      <c r="R1552">
        <v>0</v>
      </c>
      <c r="S1552" s="18">
        <v>13143.34</v>
      </c>
      <c r="T1552" t="s">
        <v>12</v>
      </c>
      <c r="U1552" t="s">
        <v>11</v>
      </c>
      <c r="V1552" t="s">
        <v>516</v>
      </c>
      <c r="W1552" s="16">
        <f t="shared" si="73"/>
        <v>22621</v>
      </c>
      <c r="X1552">
        <f t="shared" si="74"/>
        <v>61</v>
      </c>
    </row>
    <row r="1553" spans="1:24" x14ac:dyDescent="0.3">
      <c r="A1553" t="s">
        <v>1584</v>
      </c>
      <c r="B1553">
        <v>1962</v>
      </c>
      <c r="C1553" t="s">
        <v>35</v>
      </c>
      <c r="D1553">
        <v>5</v>
      </c>
      <c r="E1553">
        <v>0</v>
      </c>
      <c r="F1553">
        <v>13204.29</v>
      </c>
      <c r="G1553" t="s">
        <v>12</v>
      </c>
      <c r="H1553" t="s">
        <v>16</v>
      </c>
      <c r="I1553" t="s">
        <v>247</v>
      </c>
      <c r="N1553" t="s">
        <v>1583</v>
      </c>
      <c r="O1553">
        <v>1961</v>
      </c>
      <c r="P1553" t="str">
        <f t="shared" si="72"/>
        <v>Dec</v>
      </c>
      <c r="Q1553">
        <v>6</v>
      </c>
      <c r="R1553">
        <v>0</v>
      </c>
      <c r="S1553" s="18">
        <v>13143.86</v>
      </c>
      <c r="T1553" t="s">
        <v>12</v>
      </c>
      <c r="U1553" t="s">
        <v>11</v>
      </c>
      <c r="V1553" t="s">
        <v>168</v>
      </c>
      <c r="W1553" s="16">
        <f t="shared" si="73"/>
        <v>22621</v>
      </c>
      <c r="X1553">
        <f t="shared" si="74"/>
        <v>61</v>
      </c>
    </row>
    <row r="1554" spans="1:24" x14ac:dyDescent="0.3">
      <c r="A1554" t="s">
        <v>1585</v>
      </c>
      <c r="B1554">
        <v>1982</v>
      </c>
      <c r="C1554" t="s">
        <v>37</v>
      </c>
      <c r="D1554">
        <v>15</v>
      </c>
      <c r="E1554">
        <v>3</v>
      </c>
      <c r="F1554">
        <v>13214.43</v>
      </c>
      <c r="G1554" t="s">
        <v>12</v>
      </c>
      <c r="H1554" t="s">
        <v>11</v>
      </c>
      <c r="I1554" t="s">
        <v>23</v>
      </c>
      <c r="N1554" t="s">
        <v>1584</v>
      </c>
      <c r="O1554">
        <v>1962</v>
      </c>
      <c r="P1554" t="str">
        <f t="shared" si="72"/>
        <v>Aug</v>
      </c>
      <c r="Q1554">
        <v>5</v>
      </c>
      <c r="R1554">
        <v>0</v>
      </c>
      <c r="S1554" s="18">
        <v>13204.29</v>
      </c>
      <c r="T1554" t="s">
        <v>12</v>
      </c>
      <c r="U1554" t="s">
        <v>16</v>
      </c>
      <c r="V1554" t="s">
        <v>247</v>
      </c>
      <c r="W1554" s="16">
        <f t="shared" si="73"/>
        <v>22863</v>
      </c>
      <c r="X1554">
        <f t="shared" si="74"/>
        <v>60</v>
      </c>
    </row>
    <row r="1555" spans="1:24" x14ac:dyDescent="0.3">
      <c r="A1555" t="s">
        <v>1586</v>
      </c>
      <c r="B1555">
        <v>1962</v>
      </c>
      <c r="C1555" t="s">
        <v>30</v>
      </c>
      <c r="D1555">
        <v>7</v>
      </c>
      <c r="E1555">
        <v>0</v>
      </c>
      <c r="F1555">
        <v>13217.09</v>
      </c>
      <c r="G1555" t="s">
        <v>12</v>
      </c>
      <c r="H1555" t="s">
        <v>16</v>
      </c>
      <c r="I1555" t="s">
        <v>247</v>
      </c>
      <c r="N1555" t="s">
        <v>1585</v>
      </c>
      <c r="O1555">
        <v>1982</v>
      </c>
      <c r="P1555" t="str">
        <f t="shared" si="72"/>
        <v>Oct</v>
      </c>
      <c r="Q1555">
        <v>15</v>
      </c>
      <c r="R1555">
        <v>3</v>
      </c>
      <c r="S1555" s="18">
        <v>13214.43</v>
      </c>
      <c r="T1555" t="s">
        <v>12</v>
      </c>
      <c r="U1555" t="s">
        <v>11</v>
      </c>
      <c r="V1555" t="s">
        <v>23</v>
      </c>
      <c r="W1555" s="16">
        <f t="shared" si="73"/>
        <v>30239</v>
      </c>
      <c r="X1555">
        <f t="shared" si="74"/>
        <v>40</v>
      </c>
    </row>
    <row r="1556" spans="1:24" x14ac:dyDescent="0.3">
      <c r="A1556" t="s">
        <v>1587</v>
      </c>
      <c r="B1556">
        <v>1965</v>
      </c>
      <c r="C1556" t="s">
        <v>15</v>
      </c>
      <c r="D1556">
        <v>13</v>
      </c>
      <c r="E1556">
        <v>2</v>
      </c>
      <c r="F1556">
        <v>13224.06</v>
      </c>
      <c r="G1556" t="s">
        <v>12</v>
      </c>
      <c r="H1556" t="s">
        <v>12</v>
      </c>
      <c r="I1556" t="s">
        <v>247</v>
      </c>
      <c r="N1556" t="s">
        <v>1586</v>
      </c>
      <c r="O1556">
        <v>1962</v>
      </c>
      <c r="P1556" t="str">
        <f t="shared" si="72"/>
        <v>Dec</v>
      </c>
      <c r="Q1556">
        <v>7</v>
      </c>
      <c r="R1556">
        <v>0</v>
      </c>
      <c r="S1556" s="18">
        <v>13217.09</v>
      </c>
      <c r="T1556" t="s">
        <v>12</v>
      </c>
      <c r="U1556" t="s">
        <v>16</v>
      </c>
      <c r="V1556" t="s">
        <v>247</v>
      </c>
      <c r="W1556" s="16">
        <f t="shared" si="73"/>
        <v>22987</v>
      </c>
      <c r="X1556">
        <f t="shared" si="74"/>
        <v>60</v>
      </c>
    </row>
    <row r="1557" spans="1:24" x14ac:dyDescent="0.3">
      <c r="A1557" t="s">
        <v>1588</v>
      </c>
      <c r="B1557">
        <v>1962</v>
      </c>
      <c r="C1557" t="s">
        <v>15</v>
      </c>
      <c r="D1557">
        <v>24</v>
      </c>
      <c r="E1557">
        <v>1</v>
      </c>
      <c r="F1557">
        <v>13224.69</v>
      </c>
      <c r="G1557" t="s">
        <v>12</v>
      </c>
      <c r="H1557" t="s">
        <v>11</v>
      </c>
      <c r="I1557" t="s">
        <v>42</v>
      </c>
      <c r="N1557" t="s">
        <v>1587</v>
      </c>
      <c r="O1557">
        <v>1965</v>
      </c>
      <c r="P1557" t="str">
        <f t="shared" si="72"/>
        <v>Nov</v>
      </c>
      <c r="Q1557">
        <v>13</v>
      </c>
      <c r="R1557">
        <v>2</v>
      </c>
      <c r="S1557" s="18">
        <v>13224.06</v>
      </c>
      <c r="T1557" t="s">
        <v>12</v>
      </c>
      <c r="U1557" t="s">
        <v>12</v>
      </c>
      <c r="V1557" t="s">
        <v>247</v>
      </c>
      <c r="W1557" s="16">
        <f t="shared" si="73"/>
        <v>24059</v>
      </c>
      <c r="X1557">
        <f t="shared" si="74"/>
        <v>57</v>
      </c>
    </row>
    <row r="1558" spans="1:24" x14ac:dyDescent="0.3">
      <c r="A1558" t="s">
        <v>1589</v>
      </c>
      <c r="B1558">
        <v>1962</v>
      </c>
      <c r="C1558" t="s">
        <v>37</v>
      </c>
      <c r="D1558">
        <v>11</v>
      </c>
      <c r="E1558">
        <v>0</v>
      </c>
      <c r="F1558">
        <v>13228.85</v>
      </c>
      <c r="G1558" t="s">
        <v>12</v>
      </c>
      <c r="H1558" t="s">
        <v>12</v>
      </c>
      <c r="I1558" t="s">
        <v>249</v>
      </c>
      <c r="N1558" t="s">
        <v>1588</v>
      </c>
      <c r="O1558">
        <v>1962</v>
      </c>
      <c r="P1558" t="str">
        <f t="shared" si="72"/>
        <v>Nov</v>
      </c>
      <c r="Q1558">
        <v>24</v>
      </c>
      <c r="R1558">
        <v>1</v>
      </c>
      <c r="S1558" s="18">
        <v>13224.69</v>
      </c>
      <c r="T1558" t="s">
        <v>12</v>
      </c>
      <c r="U1558" t="s">
        <v>11</v>
      </c>
      <c r="V1558" t="s">
        <v>42</v>
      </c>
      <c r="W1558" s="16">
        <f t="shared" si="73"/>
        <v>22974</v>
      </c>
      <c r="X1558">
        <f t="shared" si="74"/>
        <v>60</v>
      </c>
    </row>
    <row r="1559" spans="1:24" x14ac:dyDescent="0.3">
      <c r="A1559" t="s">
        <v>1590</v>
      </c>
      <c r="B1559">
        <v>1994</v>
      </c>
      <c r="C1559" t="s">
        <v>10</v>
      </c>
      <c r="D1559">
        <v>1</v>
      </c>
      <c r="E1559">
        <v>0</v>
      </c>
      <c r="F1559">
        <v>13292.52</v>
      </c>
      <c r="G1559" t="s">
        <v>12</v>
      </c>
      <c r="H1559" t="s">
        <v>12</v>
      </c>
      <c r="I1559" t="s">
        <v>23</v>
      </c>
      <c r="N1559" t="s">
        <v>1589</v>
      </c>
      <c r="O1559">
        <v>1962</v>
      </c>
      <c r="P1559" t="str">
        <f t="shared" si="72"/>
        <v>Oct</v>
      </c>
      <c r="Q1559">
        <v>11</v>
      </c>
      <c r="R1559">
        <v>0</v>
      </c>
      <c r="S1559" s="18">
        <v>13228.85</v>
      </c>
      <c r="T1559" t="s">
        <v>12</v>
      </c>
      <c r="U1559" t="s">
        <v>12</v>
      </c>
      <c r="V1559" t="s">
        <v>249</v>
      </c>
      <c r="W1559" s="16">
        <f t="shared" si="73"/>
        <v>22930</v>
      </c>
      <c r="X1559">
        <f t="shared" si="74"/>
        <v>60</v>
      </c>
    </row>
    <row r="1560" spans="1:24" x14ac:dyDescent="0.3">
      <c r="A1560" t="s">
        <v>1591</v>
      </c>
      <c r="B1560">
        <v>1976</v>
      </c>
      <c r="C1560" t="s">
        <v>35</v>
      </c>
      <c r="D1560">
        <v>23</v>
      </c>
      <c r="E1560">
        <v>2</v>
      </c>
      <c r="F1560">
        <v>13333.71</v>
      </c>
      <c r="G1560" t="s">
        <v>12</v>
      </c>
      <c r="H1560" t="s">
        <v>11</v>
      </c>
      <c r="I1560" t="s">
        <v>23</v>
      </c>
      <c r="N1560" t="s">
        <v>1590</v>
      </c>
      <c r="O1560">
        <v>1994</v>
      </c>
      <c r="P1560" t="str">
        <f t="shared" si="72"/>
        <v>Jul</v>
      </c>
      <c r="Q1560">
        <v>1</v>
      </c>
      <c r="R1560">
        <v>0</v>
      </c>
      <c r="S1560" s="18">
        <v>13292.52</v>
      </c>
      <c r="T1560" t="s">
        <v>12</v>
      </c>
      <c r="U1560" t="s">
        <v>12</v>
      </c>
      <c r="V1560" t="s">
        <v>23</v>
      </c>
      <c r="W1560" s="16">
        <f t="shared" si="73"/>
        <v>34516</v>
      </c>
      <c r="X1560">
        <f t="shared" si="74"/>
        <v>28</v>
      </c>
    </row>
    <row r="1561" spans="1:24" x14ac:dyDescent="0.3">
      <c r="A1561" t="s">
        <v>1592</v>
      </c>
      <c r="B1561">
        <v>1960</v>
      </c>
      <c r="C1561" t="s">
        <v>15</v>
      </c>
      <c r="D1561">
        <v>11</v>
      </c>
      <c r="E1561">
        <v>0</v>
      </c>
      <c r="F1561">
        <v>13352.1</v>
      </c>
      <c r="G1561" t="s">
        <v>12</v>
      </c>
      <c r="H1561" t="s">
        <v>16</v>
      </c>
      <c r="I1561" t="s">
        <v>23</v>
      </c>
      <c r="N1561" t="s">
        <v>1591</v>
      </c>
      <c r="O1561">
        <v>1976</v>
      </c>
      <c r="P1561" t="str">
        <f t="shared" si="72"/>
        <v>Aug</v>
      </c>
      <c r="Q1561">
        <v>23</v>
      </c>
      <c r="R1561">
        <v>2</v>
      </c>
      <c r="S1561" s="18">
        <v>13333.71</v>
      </c>
      <c r="T1561" t="s">
        <v>12</v>
      </c>
      <c r="U1561" t="s">
        <v>11</v>
      </c>
      <c r="V1561" t="s">
        <v>23</v>
      </c>
      <c r="W1561" s="16">
        <f t="shared" si="73"/>
        <v>27995</v>
      </c>
      <c r="X1561">
        <f t="shared" si="74"/>
        <v>46</v>
      </c>
    </row>
    <row r="1562" spans="1:24" x14ac:dyDescent="0.3">
      <c r="A1562" t="s">
        <v>1593</v>
      </c>
      <c r="B1562">
        <v>1990</v>
      </c>
      <c r="C1562" t="s">
        <v>37</v>
      </c>
      <c r="D1562">
        <v>2</v>
      </c>
      <c r="E1562">
        <v>3</v>
      </c>
      <c r="F1562">
        <v>13360.94</v>
      </c>
      <c r="G1562" t="s">
        <v>12</v>
      </c>
      <c r="H1562" t="s">
        <v>16</v>
      </c>
      <c r="I1562" t="s">
        <v>23</v>
      </c>
      <c r="N1562" t="s">
        <v>1592</v>
      </c>
      <c r="O1562">
        <v>1960</v>
      </c>
      <c r="P1562" t="str">
        <f t="shared" si="72"/>
        <v>Nov</v>
      </c>
      <c r="Q1562">
        <v>11</v>
      </c>
      <c r="R1562">
        <v>0</v>
      </c>
      <c r="S1562" s="18">
        <v>13352.1</v>
      </c>
      <c r="T1562" t="s">
        <v>12</v>
      </c>
      <c r="U1562" t="s">
        <v>16</v>
      </c>
      <c r="V1562" t="s">
        <v>23</v>
      </c>
      <c r="W1562" s="16">
        <f t="shared" si="73"/>
        <v>22231</v>
      </c>
      <c r="X1562">
        <f t="shared" si="74"/>
        <v>62</v>
      </c>
    </row>
    <row r="1563" spans="1:24" x14ac:dyDescent="0.3">
      <c r="A1563" t="s">
        <v>1594</v>
      </c>
      <c r="B1563">
        <v>1964</v>
      </c>
      <c r="C1563" t="s">
        <v>20</v>
      </c>
      <c r="D1563">
        <v>24</v>
      </c>
      <c r="E1563">
        <v>0</v>
      </c>
      <c r="F1563">
        <v>13375.76</v>
      </c>
      <c r="G1563" t="s">
        <v>12</v>
      </c>
      <c r="H1563" t="s">
        <v>11</v>
      </c>
      <c r="I1563" t="s">
        <v>200</v>
      </c>
      <c r="N1563" t="s">
        <v>1593</v>
      </c>
      <c r="O1563">
        <v>1990</v>
      </c>
      <c r="P1563" t="str">
        <f t="shared" si="72"/>
        <v>Oct</v>
      </c>
      <c r="Q1563">
        <v>2</v>
      </c>
      <c r="R1563">
        <v>3</v>
      </c>
      <c r="S1563" s="18">
        <v>13360.94</v>
      </c>
      <c r="T1563" t="s">
        <v>12</v>
      </c>
      <c r="U1563" t="s">
        <v>16</v>
      </c>
      <c r="V1563" t="s">
        <v>23</v>
      </c>
      <c r="W1563" s="16">
        <f t="shared" si="73"/>
        <v>33148</v>
      </c>
      <c r="X1563">
        <f t="shared" si="74"/>
        <v>32</v>
      </c>
    </row>
    <row r="1564" spans="1:24" x14ac:dyDescent="0.3">
      <c r="A1564" t="s">
        <v>1595</v>
      </c>
      <c r="B1564">
        <v>1979</v>
      </c>
      <c r="C1564" t="s">
        <v>20</v>
      </c>
      <c r="D1564">
        <v>30</v>
      </c>
      <c r="E1564">
        <v>2</v>
      </c>
      <c r="F1564">
        <v>13377.41</v>
      </c>
      <c r="G1564" t="s">
        <v>12</v>
      </c>
      <c r="H1564" t="s">
        <v>12</v>
      </c>
      <c r="I1564" t="s">
        <v>535</v>
      </c>
      <c r="N1564" t="s">
        <v>1594</v>
      </c>
      <c r="O1564">
        <v>1964</v>
      </c>
      <c r="P1564" t="str">
        <f t="shared" si="72"/>
        <v>Sep</v>
      </c>
      <c r="Q1564">
        <v>24</v>
      </c>
      <c r="R1564">
        <v>0</v>
      </c>
      <c r="S1564" s="18">
        <v>13375.76</v>
      </c>
      <c r="T1564" t="s">
        <v>12</v>
      </c>
      <c r="U1564" t="s">
        <v>11</v>
      </c>
      <c r="V1564" t="s">
        <v>200</v>
      </c>
      <c r="W1564" s="16">
        <f t="shared" si="73"/>
        <v>23644</v>
      </c>
      <c r="X1564">
        <f t="shared" si="74"/>
        <v>58</v>
      </c>
    </row>
    <row r="1565" spans="1:24" x14ac:dyDescent="0.3">
      <c r="A1565" t="s">
        <v>1596</v>
      </c>
      <c r="B1565">
        <v>1984</v>
      </c>
      <c r="C1565" t="s">
        <v>18</v>
      </c>
      <c r="D1565">
        <v>6</v>
      </c>
      <c r="E1565">
        <v>3</v>
      </c>
      <c r="F1565">
        <v>13383.67</v>
      </c>
      <c r="G1565" t="s">
        <v>12</v>
      </c>
      <c r="H1565" t="s">
        <v>11</v>
      </c>
      <c r="I1565" t="s">
        <v>249</v>
      </c>
      <c r="N1565" t="s">
        <v>1595</v>
      </c>
      <c r="O1565">
        <v>1979</v>
      </c>
      <c r="P1565" t="str">
        <f t="shared" si="72"/>
        <v>Sep</v>
      </c>
      <c r="Q1565">
        <v>30</v>
      </c>
      <c r="R1565">
        <v>2</v>
      </c>
      <c r="S1565" s="18">
        <v>13377.41</v>
      </c>
      <c r="T1565" t="s">
        <v>12</v>
      </c>
      <c r="U1565" t="s">
        <v>12</v>
      </c>
      <c r="V1565" t="s">
        <v>535</v>
      </c>
      <c r="W1565" s="16">
        <f t="shared" si="73"/>
        <v>29128</v>
      </c>
      <c r="X1565">
        <f t="shared" si="74"/>
        <v>43</v>
      </c>
    </row>
    <row r="1566" spans="1:24" x14ac:dyDescent="0.3">
      <c r="A1566" t="s">
        <v>1597</v>
      </c>
      <c r="B1566">
        <v>1959</v>
      </c>
      <c r="C1566" t="s">
        <v>30</v>
      </c>
      <c r="D1566">
        <v>9</v>
      </c>
      <c r="E1566">
        <v>0</v>
      </c>
      <c r="F1566">
        <v>13390.56</v>
      </c>
      <c r="G1566" t="s">
        <v>12</v>
      </c>
      <c r="H1566" t="s">
        <v>12</v>
      </c>
      <c r="I1566" t="s">
        <v>42</v>
      </c>
      <c r="N1566" t="s">
        <v>1596</v>
      </c>
      <c r="O1566">
        <v>1984</v>
      </c>
      <c r="P1566" t="str">
        <f t="shared" si="72"/>
        <v>Jun</v>
      </c>
      <c r="Q1566">
        <v>6</v>
      </c>
      <c r="R1566">
        <v>3</v>
      </c>
      <c r="S1566" s="18">
        <v>13383.67</v>
      </c>
      <c r="T1566" t="s">
        <v>12</v>
      </c>
      <c r="U1566" t="s">
        <v>11</v>
      </c>
      <c r="V1566" t="s">
        <v>249</v>
      </c>
      <c r="W1566" s="16">
        <f t="shared" si="73"/>
        <v>30839</v>
      </c>
      <c r="X1566">
        <f t="shared" si="74"/>
        <v>39</v>
      </c>
    </row>
    <row r="1567" spans="1:24" x14ac:dyDescent="0.3">
      <c r="A1567" t="s">
        <v>1598</v>
      </c>
      <c r="B1567">
        <v>1959</v>
      </c>
      <c r="C1567" t="s">
        <v>15</v>
      </c>
      <c r="D1567">
        <v>25</v>
      </c>
      <c r="E1567">
        <v>0</v>
      </c>
      <c r="F1567">
        <v>13393.76</v>
      </c>
      <c r="G1567" t="s">
        <v>12</v>
      </c>
      <c r="H1567" t="s">
        <v>16</v>
      </c>
      <c r="I1567" t="s">
        <v>42</v>
      </c>
      <c r="N1567" t="s">
        <v>1597</v>
      </c>
      <c r="O1567">
        <v>1959</v>
      </c>
      <c r="P1567" t="str">
        <f t="shared" si="72"/>
        <v>Dec</v>
      </c>
      <c r="Q1567">
        <v>9</v>
      </c>
      <c r="R1567">
        <v>0</v>
      </c>
      <c r="S1567" s="18">
        <v>13390.56</v>
      </c>
      <c r="T1567" t="s">
        <v>12</v>
      </c>
      <c r="U1567" t="s">
        <v>12</v>
      </c>
      <c r="V1567" t="s">
        <v>42</v>
      </c>
      <c r="W1567" s="16">
        <f t="shared" si="73"/>
        <v>21893</v>
      </c>
      <c r="X1567">
        <f t="shared" si="74"/>
        <v>63</v>
      </c>
    </row>
    <row r="1568" spans="1:24" x14ac:dyDescent="0.3">
      <c r="A1568" t="s">
        <v>1599</v>
      </c>
      <c r="B1568">
        <v>1959</v>
      </c>
      <c r="C1568" t="s">
        <v>30</v>
      </c>
      <c r="D1568">
        <v>20</v>
      </c>
      <c r="E1568">
        <v>0</v>
      </c>
      <c r="F1568">
        <v>13405.39</v>
      </c>
      <c r="G1568" t="s">
        <v>12</v>
      </c>
      <c r="H1568" t="s">
        <v>12</v>
      </c>
      <c r="I1568" t="s">
        <v>13</v>
      </c>
      <c r="N1568" t="s">
        <v>1598</v>
      </c>
      <c r="O1568">
        <v>1959</v>
      </c>
      <c r="P1568" t="str">
        <f t="shared" si="72"/>
        <v>Nov</v>
      </c>
      <c r="Q1568">
        <v>25</v>
      </c>
      <c r="R1568">
        <v>0</v>
      </c>
      <c r="S1568" s="18">
        <v>13393.76</v>
      </c>
      <c r="T1568" t="s">
        <v>12</v>
      </c>
      <c r="U1568" t="s">
        <v>16</v>
      </c>
      <c r="V1568" t="s">
        <v>42</v>
      </c>
      <c r="W1568" s="16">
        <f t="shared" si="73"/>
        <v>21879</v>
      </c>
      <c r="X1568">
        <f t="shared" si="74"/>
        <v>63</v>
      </c>
    </row>
    <row r="1569" spans="1:24" x14ac:dyDescent="0.3">
      <c r="A1569" t="s">
        <v>1600</v>
      </c>
      <c r="B1569">
        <v>1992</v>
      </c>
      <c r="C1569" t="s">
        <v>30</v>
      </c>
      <c r="D1569">
        <v>19</v>
      </c>
      <c r="E1569">
        <v>0</v>
      </c>
      <c r="F1569">
        <v>13412.97</v>
      </c>
      <c r="G1569" t="s">
        <v>12</v>
      </c>
      <c r="H1569" t="s">
        <v>12</v>
      </c>
      <c r="I1569" t="s">
        <v>249</v>
      </c>
      <c r="N1569" t="s">
        <v>1599</v>
      </c>
      <c r="O1569">
        <v>1959</v>
      </c>
      <c r="P1569" t="str">
        <f t="shared" si="72"/>
        <v>Dec</v>
      </c>
      <c r="Q1569">
        <v>20</v>
      </c>
      <c r="R1569">
        <v>0</v>
      </c>
      <c r="S1569" s="18">
        <v>13405.39</v>
      </c>
      <c r="T1569" t="s">
        <v>12</v>
      </c>
      <c r="U1569" t="s">
        <v>12</v>
      </c>
      <c r="V1569" t="s">
        <v>13</v>
      </c>
      <c r="W1569" s="16">
        <f t="shared" si="73"/>
        <v>21904</v>
      </c>
      <c r="X1569">
        <f t="shared" si="74"/>
        <v>63</v>
      </c>
    </row>
    <row r="1570" spans="1:24" x14ac:dyDescent="0.3">
      <c r="A1570" t="s">
        <v>1601</v>
      </c>
      <c r="B1570">
        <v>1961</v>
      </c>
      <c r="C1570" t="s">
        <v>10</v>
      </c>
      <c r="D1570">
        <v>22</v>
      </c>
      <c r="E1570">
        <v>0</v>
      </c>
      <c r="F1570">
        <v>13415.04</v>
      </c>
      <c r="G1570" t="s">
        <v>12</v>
      </c>
      <c r="H1570" t="s">
        <v>11</v>
      </c>
      <c r="I1570" t="s">
        <v>23</v>
      </c>
      <c r="N1570" t="s">
        <v>1600</v>
      </c>
      <c r="O1570">
        <v>1992</v>
      </c>
      <c r="P1570" t="str">
        <f t="shared" si="72"/>
        <v>Dec</v>
      </c>
      <c r="Q1570">
        <v>19</v>
      </c>
      <c r="R1570">
        <v>0</v>
      </c>
      <c r="S1570" s="18">
        <v>13412.97</v>
      </c>
      <c r="T1570" t="s">
        <v>12</v>
      </c>
      <c r="U1570" t="s">
        <v>12</v>
      </c>
      <c r="V1570" t="s">
        <v>249</v>
      </c>
      <c r="W1570" s="16">
        <f t="shared" si="73"/>
        <v>33957</v>
      </c>
      <c r="X1570">
        <f t="shared" si="74"/>
        <v>30</v>
      </c>
    </row>
    <row r="1571" spans="1:24" x14ac:dyDescent="0.3">
      <c r="A1571" t="s">
        <v>1602</v>
      </c>
      <c r="B1571">
        <v>1994</v>
      </c>
      <c r="C1571" t="s">
        <v>18</v>
      </c>
      <c r="D1571">
        <v>17</v>
      </c>
      <c r="E1571">
        <v>0</v>
      </c>
      <c r="F1571">
        <v>13417.05</v>
      </c>
      <c r="G1571" t="s">
        <v>12</v>
      </c>
      <c r="H1571" t="s">
        <v>12</v>
      </c>
      <c r="I1571" t="s">
        <v>23</v>
      </c>
      <c r="N1571" t="s">
        <v>1601</v>
      </c>
      <c r="O1571">
        <v>1961</v>
      </c>
      <c r="P1571" t="str">
        <f t="shared" si="72"/>
        <v>Jul</v>
      </c>
      <c r="Q1571">
        <v>22</v>
      </c>
      <c r="R1571">
        <v>0</v>
      </c>
      <c r="S1571" s="18">
        <v>13415.04</v>
      </c>
      <c r="T1571" t="s">
        <v>12</v>
      </c>
      <c r="U1571" t="s">
        <v>11</v>
      </c>
      <c r="V1571" t="s">
        <v>23</v>
      </c>
      <c r="W1571" s="16">
        <f t="shared" si="73"/>
        <v>22484</v>
      </c>
      <c r="X1571">
        <f t="shared" si="74"/>
        <v>61</v>
      </c>
    </row>
    <row r="1572" spans="1:24" x14ac:dyDescent="0.3">
      <c r="A1572" t="s">
        <v>1603</v>
      </c>
      <c r="B1572">
        <v>1961</v>
      </c>
      <c r="C1572" t="s">
        <v>15</v>
      </c>
      <c r="D1572">
        <v>3</v>
      </c>
      <c r="E1572">
        <v>0</v>
      </c>
      <c r="F1572">
        <v>13429.04</v>
      </c>
      <c r="G1572" t="s">
        <v>12</v>
      </c>
      <c r="H1572" t="s">
        <v>12</v>
      </c>
      <c r="I1572" t="s">
        <v>23</v>
      </c>
      <c r="N1572" t="s">
        <v>1602</v>
      </c>
      <c r="O1572">
        <v>1994</v>
      </c>
      <c r="P1572" t="str">
        <f t="shared" si="72"/>
        <v>Jun</v>
      </c>
      <c r="Q1572">
        <v>17</v>
      </c>
      <c r="R1572">
        <v>0</v>
      </c>
      <c r="S1572" s="18">
        <v>13417.05</v>
      </c>
      <c r="T1572" t="s">
        <v>12</v>
      </c>
      <c r="U1572" t="s">
        <v>12</v>
      </c>
      <c r="V1572" t="s">
        <v>23</v>
      </c>
      <c r="W1572" s="16">
        <f t="shared" si="73"/>
        <v>34502</v>
      </c>
      <c r="X1572">
        <f t="shared" si="74"/>
        <v>28</v>
      </c>
    </row>
    <row r="1573" spans="1:24" x14ac:dyDescent="0.3">
      <c r="A1573" t="s">
        <v>1604</v>
      </c>
      <c r="B1573">
        <v>1966</v>
      </c>
      <c r="C1573" t="s">
        <v>15</v>
      </c>
      <c r="D1573">
        <v>14</v>
      </c>
      <c r="E1573">
        <v>3</v>
      </c>
      <c r="F1573">
        <v>13430.27</v>
      </c>
      <c r="G1573" t="s">
        <v>12</v>
      </c>
      <c r="H1573" t="s">
        <v>12</v>
      </c>
      <c r="I1573" t="s">
        <v>247</v>
      </c>
      <c r="N1573" t="s">
        <v>1603</v>
      </c>
      <c r="O1573">
        <v>1961</v>
      </c>
      <c r="P1573" t="str">
        <f t="shared" si="72"/>
        <v>Nov</v>
      </c>
      <c r="Q1573">
        <v>3</v>
      </c>
      <c r="R1573">
        <v>0</v>
      </c>
      <c r="S1573" s="18">
        <v>13429.04</v>
      </c>
      <c r="T1573" t="s">
        <v>12</v>
      </c>
      <c r="U1573" t="s">
        <v>12</v>
      </c>
      <c r="V1573" t="s">
        <v>23</v>
      </c>
      <c r="W1573" s="16">
        <f t="shared" si="73"/>
        <v>22588</v>
      </c>
      <c r="X1573">
        <f t="shared" si="74"/>
        <v>61</v>
      </c>
    </row>
    <row r="1574" spans="1:24" x14ac:dyDescent="0.3">
      <c r="A1574" t="s">
        <v>1605</v>
      </c>
      <c r="B1574">
        <v>1975</v>
      </c>
      <c r="C1574" t="s">
        <v>18</v>
      </c>
      <c r="D1574">
        <v>29</v>
      </c>
      <c r="E1574">
        <v>1</v>
      </c>
      <c r="F1574">
        <v>13440.7</v>
      </c>
      <c r="G1574" t="s">
        <v>12</v>
      </c>
      <c r="H1574" t="s">
        <v>11</v>
      </c>
      <c r="I1574" t="s">
        <v>23</v>
      </c>
      <c r="N1574" t="s">
        <v>1604</v>
      </c>
      <c r="O1574">
        <v>1966</v>
      </c>
      <c r="P1574" t="str">
        <f t="shared" si="72"/>
        <v>Nov</v>
      </c>
      <c r="Q1574">
        <v>14</v>
      </c>
      <c r="R1574">
        <v>3</v>
      </c>
      <c r="S1574" s="18">
        <v>13430.27</v>
      </c>
      <c r="T1574" t="s">
        <v>12</v>
      </c>
      <c r="U1574" t="s">
        <v>12</v>
      </c>
      <c r="V1574" t="s">
        <v>247</v>
      </c>
      <c r="W1574" s="16">
        <f t="shared" si="73"/>
        <v>24425</v>
      </c>
      <c r="X1574">
        <f t="shared" si="74"/>
        <v>56</v>
      </c>
    </row>
    <row r="1575" spans="1:24" x14ac:dyDescent="0.3">
      <c r="A1575" t="s">
        <v>1606</v>
      </c>
      <c r="B1575">
        <v>1960</v>
      </c>
      <c r="C1575" t="s">
        <v>35</v>
      </c>
      <c r="D1575">
        <v>13</v>
      </c>
      <c r="E1575">
        <v>0</v>
      </c>
      <c r="F1575">
        <v>13451.12</v>
      </c>
      <c r="G1575" t="s">
        <v>12</v>
      </c>
      <c r="H1575" t="s">
        <v>16</v>
      </c>
      <c r="I1575" t="s">
        <v>42</v>
      </c>
      <c r="N1575" t="s">
        <v>1605</v>
      </c>
      <c r="O1575">
        <v>1975</v>
      </c>
      <c r="P1575" t="str">
        <f t="shared" si="72"/>
        <v>Jun</v>
      </c>
      <c r="Q1575">
        <v>29</v>
      </c>
      <c r="R1575">
        <v>1</v>
      </c>
      <c r="S1575" s="18">
        <v>13440.7</v>
      </c>
      <c r="T1575" t="s">
        <v>12</v>
      </c>
      <c r="U1575" t="s">
        <v>11</v>
      </c>
      <c r="V1575" t="s">
        <v>23</v>
      </c>
      <c r="W1575" s="16">
        <f t="shared" si="73"/>
        <v>27574</v>
      </c>
      <c r="X1575">
        <f t="shared" si="74"/>
        <v>47</v>
      </c>
    </row>
    <row r="1576" spans="1:24" x14ac:dyDescent="0.3">
      <c r="A1576" t="s">
        <v>1607</v>
      </c>
      <c r="B1576">
        <v>1960</v>
      </c>
      <c r="C1576" t="s">
        <v>10</v>
      </c>
      <c r="D1576">
        <v>11</v>
      </c>
      <c r="E1576">
        <v>0</v>
      </c>
      <c r="F1576">
        <v>13457.96</v>
      </c>
      <c r="G1576" t="s">
        <v>12</v>
      </c>
      <c r="H1576" t="s">
        <v>16</v>
      </c>
      <c r="I1576" t="s">
        <v>13</v>
      </c>
      <c r="N1576" t="s">
        <v>1606</v>
      </c>
      <c r="O1576">
        <v>1960</v>
      </c>
      <c r="P1576" t="str">
        <f t="shared" si="72"/>
        <v>Aug</v>
      </c>
      <c r="Q1576">
        <v>13</v>
      </c>
      <c r="R1576">
        <v>0</v>
      </c>
      <c r="S1576" s="18">
        <v>13451.12</v>
      </c>
      <c r="T1576" t="s">
        <v>12</v>
      </c>
      <c r="U1576" t="s">
        <v>16</v>
      </c>
      <c r="V1576" t="s">
        <v>42</v>
      </c>
      <c r="W1576" s="16">
        <f t="shared" si="73"/>
        <v>22141</v>
      </c>
      <c r="X1576">
        <f t="shared" si="74"/>
        <v>62</v>
      </c>
    </row>
    <row r="1577" spans="1:24" x14ac:dyDescent="0.3">
      <c r="A1577" t="s">
        <v>1608</v>
      </c>
      <c r="B1577">
        <v>1960</v>
      </c>
      <c r="C1577" t="s">
        <v>30</v>
      </c>
      <c r="D1577">
        <v>16</v>
      </c>
      <c r="E1577">
        <v>0</v>
      </c>
      <c r="F1577">
        <v>13462.52</v>
      </c>
      <c r="G1577" t="s">
        <v>12</v>
      </c>
      <c r="H1577" t="s">
        <v>11</v>
      </c>
      <c r="I1577" t="s">
        <v>42</v>
      </c>
      <c r="N1577" t="s">
        <v>1607</v>
      </c>
      <c r="O1577">
        <v>1960</v>
      </c>
      <c r="P1577" t="str">
        <f t="shared" si="72"/>
        <v>Jul</v>
      </c>
      <c r="Q1577">
        <v>11</v>
      </c>
      <c r="R1577">
        <v>0</v>
      </c>
      <c r="S1577" s="18">
        <v>13457.96</v>
      </c>
      <c r="T1577" t="s">
        <v>12</v>
      </c>
      <c r="U1577" t="s">
        <v>16</v>
      </c>
      <c r="V1577" t="s">
        <v>13</v>
      </c>
      <c r="W1577" s="16">
        <f t="shared" si="73"/>
        <v>22108</v>
      </c>
      <c r="X1577">
        <f t="shared" si="74"/>
        <v>62</v>
      </c>
    </row>
    <row r="1578" spans="1:24" x14ac:dyDescent="0.3">
      <c r="A1578" t="s">
        <v>1609</v>
      </c>
      <c r="B1578">
        <v>1985</v>
      </c>
      <c r="C1578" t="s">
        <v>35</v>
      </c>
      <c r="D1578">
        <v>19</v>
      </c>
      <c r="E1578">
        <v>3</v>
      </c>
      <c r="F1578">
        <v>13465.8</v>
      </c>
      <c r="G1578" t="s">
        <v>12</v>
      </c>
      <c r="H1578" t="s">
        <v>16</v>
      </c>
      <c r="I1578" t="s">
        <v>23</v>
      </c>
      <c r="N1578" t="s">
        <v>1608</v>
      </c>
      <c r="O1578">
        <v>1960</v>
      </c>
      <c r="P1578" t="str">
        <f t="shared" si="72"/>
        <v>Dec</v>
      </c>
      <c r="Q1578">
        <v>16</v>
      </c>
      <c r="R1578">
        <v>0</v>
      </c>
      <c r="S1578" s="18">
        <v>13462.52</v>
      </c>
      <c r="T1578" t="s">
        <v>12</v>
      </c>
      <c r="U1578" t="s">
        <v>11</v>
      </c>
      <c r="V1578" t="s">
        <v>42</v>
      </c>
      <c r="W1578" s="16">
        <f t="shared" si="73"/>
        <v>22266</v>
      </c>
      <c r="X1578">
        <f t="shared" si="74"/>
        <v>62</v>
      </c>
    </row>
    <row r="1579" spans="1:24" x14ac:dyDescent="0.3">
      <c r="A1579" t="s">
        <v>1610</v>
      </c>
      <c r="B1579">
        <v>1960</v>
      </c>
      <c r="C1579" t="s">
        <v>10</v>
      </c>
      <c r="D1579">
        <v>28</v>
      </c>
      <c r="E1579">
        <v>0</v>
      </c>
      <c r="F1579">
        <v>13470.8</v>
      </c>
      <c r="G1579" t="s">
        <v>12</v>
      </c>
      <c r="H1579" t="s">
        <v>11</v>
      </c>
      <c r="I1579" t="s">
        <v>13</v>
      </c>
      <c r="N1579" t="s">
        <v>1609</v>
      </c>
      <c r="O1579">
        <v>1985</v>
      </c>
      <c r="P1579" t="str">
        <f t="shared" si="72"/>
        <v>Aug</v>
      </c>
      <c r="Q1579">
        <v>19</v>
      </c>
      <c r="R1579">
        <v>3</v>
      </c>
      <c r="S1579" s="18">
        <v>13465.8</v>
      </c>
      <c r="T1579" t="s">
        <v>12</v>
      </c>
      <c r="U1579" t="s">
        <v>16</v>
      </c>
      <c r="V1579" t="s">
        <v>23</v>
      </c>
      <c r="W1579" s="16">
        <f t="shared" si="73"/>
        <v>31278</v>
      </c>
      <c r="X1579">
        <f t="shared" si="74"/>
        <v>37</v>
      </c>
    </row>
    <row r="1580" spans="1:24" x14ac:dyDescent="0.3">
      <c r="A1580" t="s">
        <v>1611</v>
      </c>
      <c r="B1580">
        <v>1960</v>
      </c>
      <c r="C1580" t="s">
        <v>10</v>
      </c>
      <c r="D1580">
        <v>24</v>
      </c>
      <c r="E1580">
        <v>0</v>
      </c>
      <c r="F1580">
        <v>13470.86</v>
      </c>
      <c r="G1580" t="s">
        <v>12</v>
      </c>
      <c r="H1580" t="s">
        <v>12</v>
      </c>
      <c r="I1580" t="s">
        <v>42</v>
      </c>
      <c r="N1580" t="s">
        <v>1610</v>
      </c>
      <c r="O1580">
        <v>1960</v>
      </c>
      <c r="P1580" t="str">
        <f t="shared" si="72"/>
        <v>Jul</v>
      </c>
      <c r="Q1580">
        <v>28</v>
      </c>
      <c r="R1580">
        <v>0</v>
      </c>
      <c r="S1580" s="18">
        <v>13470.8</v>
      </c>
      <c r="T1580" t="s">
        <v>12</v>
      </c>
      <c r="U1580" t="s">
        <v>11</v>
      </c>
      <c r="V1580" t="s">
        <v>13</v>
      </c>
      <c r="W1580" s="16">
        <f t="shared" si="73"/>
        <v>22125</v>
      </c>
      <c r="X1580">
        <f t="shared" si="74"/>
        <v>62</v>
      </c>
    </row>
    <row r="1581" spans="1:24" x14ac:dyDescent="0.3">
      <c r="A1581" t="s">
        <v>1612</v>
      </c>
      <c r="B1581">
        <v>1975</v>
      </c>
      <c r="C1581" t="s">
        <v>35</v>
      </c>
      <c r="D1581">
        <v>7</v>
      </c>
      <c r="E1581">
        <v>1</v>
      </c>
      <c r="F1581">
        <v>13472.19</v>
      </c>
      <c r="G1581" t="s">
        <v>12</v>
      </c>
      <c r="H1581" t="s">
        <v>11</v>
      </c>
      <c r="I1581" t="s">
        <v>23</v>
      </c>
      <c r="N1581" t="s">
        <v>1611</v>
      </c>
      <c r="O1581">
        <v>1960</v>
      </c>
      <c r="P1581" t="str">
        <f t="shared" si="72"/>
        <v>Jul</v>
      </c>
      <c r="Q1581">
        <v>24</v>
      </c>
      <c r="R1581">
        <v>0</v>
      </c>
      <c r="S1581" s="18">
        <v>13470.86</v>
      </c>
      <c r="T1581" t="s">
        <v>12</v>
      </c>
      <c r="U1581" t="s">
        <v>12</v>
      </c>
      <c r="V1581" t="s">
        <v>42</v>
      </c>
      <c r="W1581" s="16">
        <f t="shared" si="73"/>
        <v>22121</v>
      </c>
      <c r="X1581">
        <f t="shared" si="74"/>
        <v>62</v>
      </c>
    </row>
    <row r="1582" spans="1:24" x14ac:dyDescent="0.3">
      <c r="A1582" t="s">
        <v>1613</v>
      </c>
      <c r="B1582">
        <v>1990</v>
      </c>
      <c r="C1582" t="s">
        <v>35</v>
      </c>
      <c r="D1582">
        <v>30</v>
      </c>
      <c r="E1582">
        <v>3</v>
      </c>
      <c r="F1582">
        <v>13480.83</v>
      </c>
      <c r="G1582" t="s">
        <v>12</v>
      </c>
      <c r="H1582" t="s">
        <v>11</v>
      </c>
      <c r="I1582" t="s">
        <v>249</v>
      </c>
      <c r="N1582" t="s">
        <v>1612</v>
      </c>
      <c r="O1582">
        <v>1975</v>
      </c>
      <c r="P1582" t="str">
        <f t="shared" si="72"/>
        <v>Aug</v>
      </c>
      <c r="Q1582">
        <v>7</v>
      </c>
      <c r="R1582">
        <v>1</v>
      </c>
      <c r="S1582" s="18">
        <v>13472.19</v>
      </c>
      <c r="T1582" t="s">
        <v>12</v>
      </c>
      <c r="U1582" t="s">
        <v>11</v>
      </c>
      <c r="V1582" t="s">
        <v>23</v>
      </c>
      <c r="W1582" s="16">
        <f t="shared" si="73"/>
        <v>27613</v>
      </c>
      <c r="X1582">
        <f t="shared" si="74"/>
        <v>47</v>
      </c>
    </row>
    <row r="1583" spans="1:24" x14ac:dyDescent="0.3">
      <c r="A1583" t="s">
        <v>1614</v>
      </c>
      <c r="B1583">
        <v>1963</v>
      </c>
      <c r="C1583" t="s">
        <v>37</v>
      </c>
      <c r="D1583">
        <v>14</v>
      </c>
      <c r="E1583">
        <v>0</v>
      </c>
      <c r="F1583">
        <v>13511.28</v>
      </c>
      <c r="G1583" t="s">
        <v>12</v>
      </c>
      <c r="H1583" t="s">
        <v>16</v>
      </c>
      <c r="I1583" t="s">
        <v>23</v>
      </c>
      <c r="N1583" t="s">
        <v>1613</v>
      </c>
      <c r="O1583">
        <v>1990</v>
      </c>
      <c r="P1583" t="str">
        <f t="shared" si="72"/>
        <v>Aug</v>
      </c>
      <c r="Q1583">
        <v>30</v>
      </c>
      <c r="R1583">
        <v>3</v>
      </c>
      <c r="S1583" s="18">
        <v>13480.83</v>
      </c>
      <c r="T1583" t="s">
        <v>12</v>
      </c>
      <c r="U1583" t="s">
        <v>11</v>
      </c>
      <c r="V1583" t="s">
        <v>249</v>
      </c>
      <c r="W1583" s="16">
        <f t="shared" si="73"/>
        <v>33115</v>
      </c>
      <c r="X1583">
        <f t="shared" si="74"/>
        <v>32</v>
      </c>
    </row>
    <row r="1584" spans="1:24" x14ac:dyDescent="0.3">
      <c r="A1584" t="s">
        <v>1615</v>
      </c>
      <c r="B1584">
        <v>1960</v>
      </c>
      <c r="C1584" t="s">
        <v>10</v>
      </c>
      <c r="D1584">
        <v>11</v>
      </c>
      <c r="E1584">
        <v>0</v>
      </c>
      <c r="F1584">
        <v>13555</v>
      </c>
      <c r="G1584" t="s">
        <v>12</v>
      </c>
      <c r="H1584" t="s">
        <v>12</v>
      </c>
      <c r="I1584" t="s">
        <v>356</v>
      </c>
      <c r="N1584" t="s">
        <v>1614</v>
      </c>
      <c r="O1584">
        <v>1963</v>
      </c>
      <c r="P1584" t="str">
        <f t="shared" si="72"/>
        <v>Oct</v>
      </c>
      <c r="Q1584">
        <v>14</v>
      </c>
      <c r="R1584">
        <v>0</v>
      </c>
      <c r="S1584" s="18">
        <v>13511.28</v>
      </c>
      <c r="T1584" t="s">
        <v>12</v>
      </c>
      <c r="U1584" t="s">
        <v>16</v>
      </c>
      <c r="V1584" t="s">
        <v>23</v>
      </c>
      <c r="W1584" s="16">
        <f t="shared" si="73"/>
        <v>23298</v>
      </c>
      <c r="X1584">
        <f t="shared" si="74"/>
        <v>59</v>
      </c>
    </row>
    <row r="1585" spans="1:24" x14ac:dyDescent="0.3">
      <c r="A1585" t="s">
        <v>1616</v>
      </c>
      <c r="B1585">
        <v>1968</v>
      </c>
      <c r="C1585" t="s">
        <v>10</v>
      </c>
      <c r="D1585">
        <v>15</v>
      </c>
      <c r="E1585">
        <v>0</v>
      </c>
      <c r="F1585">
        <v>13566.04</v>
      </c>
      <c r="G1585" t="s">
        <v>12</v>
      </c>
      <c r="H1585" t="s">
        <v>12</v>
      </c>
      <c r="I1585" t="s">
        <v>535</v>
      </c>
      <c r="N1585" t="s">
        <v>1615</v>
      </c>
      <c r="O1585">
        <v>1960</v>
      </c>
      <c r="P1585" t="str">
        <f t="shared" si="72"/>
        <v>Jul</v>
      </c>
      <c r="Q1585">
        <v>11</v>
      </c>
      <c r="R1585">
        <v>0</v>
      </c>
      <c r="S1585" s="18">
        <v>13555</v>
      </c>
      <c r="T1585" t="s">
        <v>12</v>
      </c>
      <c r="U1585" t="s">
        <v>12</v>
      </c>
      <c r="V1585" t="s">
        <v>356</v>
      </c>
      <c r="W1585" s="16">
        <f t="shared" si="73"/>
        <v>22108</v>
      </c>
      <c r="X1585">
        <f t="shared" si="74"/>
        <v>62</v>
      </c>
    </row>
    <row r="1586" spans="1:24" x14ac:dyDescent="0.3">
      <c r="A1586" t="s">
        <v>1617</v>
      </c>
      <c r="B1586">
        <v>1992</v>
      </c>
      <c r="C1586" t="s">
        <v>35</v>
      </c>
      <c r="D1586">
        <v>14</v>
      </c>
      <c r="E1586">
        <v>0</v>
      </c>
      <c r="F1586">
        <v>13588.17</v>
      </c>
      <c r="G1586" t="s">
        <v>12</v>
      </c>
      <c r="H1586" t="s">
        <v>16</v>
      </c>
      <c r="I1586" t="s">
        <v>23</v>
      </c>
      <c r="N1586" t="s">
        <v>1616</v>
      </c>
      <c r="O1586">
        <v>1968</v>
      </c>
      <c r="P1586" t="str">
        <f t="shared" si="72"/>
        <v>Jul</v>
      </c>
      <c r="Q1586">
        <v>15</v>
      </c>
      <c r="R1586">
        <v>0</v>
      </c>
      <c r="S1586" s="18">
        <v>13566.04</v>
      </c>
      <c r="T1586" t="s">
        <v>12</v>
      </c>
      <c r="U1586" t="s">
        <v>12</v>
      </c>
      <c r="V1586" t="s">
        <v>535</v>
      </c>
      <c r="W1586" s="16">
        <f t="shared" si="73"/>
        <v>25034</v>
      </c>
      <c r="X1586">
        <f t="shared" si="74"/>
        <v>54</v>
      </c>
    </row>
    <row r="1587" spans="1:24" x14ac:dyDescent="0.3">
      <c r="A1587" t="s">
        <v>1618</v>
      </c>
      <c r="B1587">
        <v>1964</v>
      </c>
      <c r="C1587" t="s">
        <v>20</v>
      </c>
      <c r="D1587">
        <v>10</v>
      </c>
      <c r="E1587">
        <v>2</v>
      </c>
      <c r="F1587">
        <v>13607.37</v>
      </c>
      <c r="G1587" t="s">
        <v>12</v>
      </c>
      <c r="H1587" t="s">
        <v>16</v>
      </c>
      <c r="I1587" t="s">
        <v>247</v>
      </c>
      <c r="N1587" t="s">
        <v>1617</v>
      </c>
      <c r="O1587">
        <v>1992</v>
      </c>
      <c r="P1587" t="str">
        <f t="shared" si="72"/>
        <v>Aug</v>
      </c>
      <c r="Q1587">
        <v>14</v>
      </c>
      <c r="R1587">
        <v>0</v>
      </c>
      <c r="S1587" s="18">
        <v>13588.17</v>
      </c>
      <c r="T1587" t="s">
        <v>12</v>
      </c>
      <c r="U1587" t="s">
        <v>16</v>
      </c>
      <c r="V1587" t="s">
        <v>23</v>
      </c>
      <c r="W1587" s="16">
        <f t="shared" si="73"/>
        <v>33830</v>
      </c>
      <c r="X1587">
        <f t="shared" si="74"/>
        <v>30</v>
      </c>
    </row>
    <row r="1588" spans="1:24" x14ac:dyDescent="0.3">
      <c r="A1588" t="s">
        <v>1619</v>
      </c>
      <c r="B1588">
        <v>1961</v>
      </c>
      <c r="C1588" t="s">
        <v>15</v>
      </c>
      <c r="D1588">
        <v>18</v>
      </c>
      <c r="E1588">
        <v>0</v>
      </c>
      <c r="F1588">
        <v>13616.36</v>
      </c>
      <c r="G1588" t="s">
        <v>12</v>
      </c>
      <c r="H1588" t="s">
        <v>12</v>
      </c>
      <c r="I1588" t="s">
        <v>247</v>
      </c>
      <c r="N1588" t="s">
        <v>1618</v>
      </c>
      <c r="O1588">
        <v>1964</v>
      </c>
      <c r="P1588" t="str">
        <f t="shared" si="72"/>
        <v>Sep</v>
      </c>
      <c r="Q1588">
        <v>10</v>
      </c>
      <c r="R1588">
        <v>2</v>
      </c>
      <c r="S1588" s="18">
        <v>13607.37</v>
      </c>
      <c r="T1588" t="s">
        <v>12</v>
      </c>
      <c r="U1588" t="s">
        <v>16</v>
      </c>
      <c r="V1588" t="s">
        <v>247</v>
      </c>
      <c r="W1588" s="16">
        <f t="shared" si="73"/>
        <v>23630</v>
      </c>
      <c r="X1588">
        <f t="shared" si="74"/>
        <v>58</v>
      </c>
    </row>
    <row r="1589" spans="1:24" x14ac:dyDescent="0.3">
      <c r="A1589" t="s">
        <v>1620</v>
      </c>
      <c r="B1589">
        <v>1969</v>
      </c>
      <c r="C1589" t="s">
        <v>10</v>
      </c>
      <c r="D1589">
        <v>26</v>
      </c>
      <c r="E1589">
        <v>0</v>
      </c>
      <c r="F1589">
        <v>13622.01</v>
      </c>
      <c r="G1589" t="s">
        <v>12</v>
      </c>
      <c r="H1589" t="s">
        <v>12</v>
      </c>
      <c r="I1589" t="s">
        <v>23</v>
      </c>
      <c r="N1589" t="s">
        <v>1619</v>
      </c>
      <c r="O1589">
        <v>1961</v>
      </c>
      <c r="P1589" t="str">
        <f t="shared" si="72"/>
        <v>Nov</v>
      </c>
      <c r="Q1589">
        <v>18</v>
      </c>
      <c r="R1589">
        <v>0</v>
      </c>
      <c r="S1589" s="18">
        <v>13616.36</v>
      </c>
      <c r="T1589" t="s">
        <v>12</v>
      </c>
      <c r="U1589" t="s">
        <v>12</v>
      </c>
      <c r="V1589" t="s">
        <v>247</v>
      </c>
      <c r="W1589" s="16">
        <f t="shared" si="73"/>
        <v>22603</v>
      </c>
      <c r="X1589">
        <f t="shared" si="74"/>
        <v>61</v>
      </c>
    </row>
    <row r="1590" spans="1:24" x14ac:dyDescent="0.3">
      <c r="A1590" t="s">
        <v>1621</v>
      </c>
      <c r="B1590">
        <v>1961</v>
      </c>
      <c r="C1590" t="s">
        <v>30</v>
      </c>
      <c r="D1590">
        <v>24</v>
      </c>
      <c r="E1590">
        <v>0</v>
      </c>
      <c r="F1590">
        <v>13635.64</v>
      </c>
      <c r="G1590" t="s">
        <v>12</v>
      </c>
      <c r="H1590" t="s">
        <v>12</v>
      </c>
      <c r="I1590" t="s">
        <v>247</v>
      </c>
      <c r="N1590" t="s">
        <v>1620</v>
      </c>
      <c r="O1590">
        <v>1969</v>
      </c>
      <c r="P1590" t="str">
        <f t="shared" si="72"/>
        <v>Jul</v>
      </c>
      <c r="Q1590">
        <v>26</v>
      </c>
      <c r="R1590">
        <v>0</v>
      </c>
      <c r="S1590" s="18">
        <v>13622.01</v>
      </c>
      <c r="T1590" t="s">
        <v>12</v>
      </c>
      <c r="U1590" t="s">
        <v>12</v>
      </c>
      <c r="V1590" t="s">
        <v>23</v>
      </c>
      <c r="W1590" s="16">
        <f t="shared" si="73"/>
        <v>25410</v>
      </c>
      <c r="X1590">
        <f t="shared" si="74"/>
        <v>53</v>
      </c>
    </row>
    <row r="1591" spans="1:24" x14ac:dyDescent="0.3">
      <c r="A1591" t="s">
        <v>1622</v>
      </c>
      <c r="B1591">
        <v>1984</v>
      </c>
      <c r="C1591" t="s">
        <v>10</v>
      </c>
      <c r="D1591">
        <v>20</v>
      </c>
      <c r="E1591">
        <v>3</v>
      </c>
      <c r="F1591">
        <v>13638.06</v>
      </c>
      <c r="G1591" t="s">
        <v>12</v>
      </c>
      <c r="H1591" t="s">
        <v>12</v>
      </c>
      <c r="I1591" t="s">
        <v>249</v>
      </c>
      <c r="N1591" t="s">
        <v>1621</v>
      </c>
      <c r="O1591">
        <v>1961</v>
      </c>
      <c r="P1591" t="str">
        <f t="shared" si="72"/>
        <v>Dec</v>
      </c>
      <c r="Q1591">
        <v>24</v>
      </c>
      <c r="R1591">
        <v>0</v>
      </c>
      <c r="S1591" s="18">
        <v>13635.64</v>
      </c>
      <c r="T1591" t="s">
        <v>12</v>
      </c>
      <c r="U1591" t="s">
        <v>12</v>
      </c>
      <c r="V1591" t="s">
        <v>247</v>
      </c>
      <c r="W1591" s="16">
        <f t="shared" si="73"/>
        <v>22639</v>
      </c>
      <c r="X1591">
        <f t="shared" si="74"/>
        <v>61</v>
      </c>
    </row>
    <row r="1592" spans="1:24" x14ac:dyDescent="0.3">
      <c r="A1592" t="s">
        <v>1623</v>
      </c>
      <c r="B1592">
        <v>1963</v>
      </c>
      <c r="C1592" t="s">
        <v>35</v>
      </c>
      <c r="D1592">
        <v>4</v>
      </c>
      <c r="E1592">
        <v>0</v>
      </c>
      <c r="F1592">
        <v>13677.68</v>
      </c>
      <c r="G1592" t="s">
        <v>12</v>
      </c>
      <c r="H1592" t="s">
        <v>11</v>
      </c>
      <c r="I1592" t="s">
        <v>300</v>
      </c>
      <c r="N1592" t="s">
        <v>1622</v>
      </c>
      <c r="O1592">
        <v>1984</v>
      </c>
      <c r="P1592" t="str">
        <f t="shared" si="72"/>
        <v>Jul</v>
      </c>
      <c r="Q1592">
        <v>20</v>
      </c>
      <c r="R1592">
        <v>3</v>
      </c>
      <c r="S1592" s="18">
        <v>13638.06</v>
      </c>
      <c r="T1592" t="s">
        <v>12</v>
      </c>
      <c r="U1592" t="s">
        <v>12</v>
      </c>
      <c r="V1592" t="s">
        <v>249</v>
      </c>
      <c r="W1592" s="16">
        <f t="shared" si="73"/>
        <v>30883</v>
      </c>
      <c r="X1592">
        <f t="shared" si="74"/>
        <v>38</v>
      </c>
    </row>
    <row r="1593" spans="1:24" x14ac:dyDescent="0.3">
      <c r="A1593" t="s">
        <v>1624</v>
      </c>
      <c r="B1593">
        <v>1985</v>
      </c>
      <c r="C1593" t="s">
        <v>20</v>
      </c>
      <c r="D1593">
        <v>14</v>
      </c>
      <c r="E1593">
        <v>3</v>
      </c>
      <c r="F1593">
        <v>13685.51</v>
      </c>
      <c r="G1593" t="s">
        <v>12</v>
      </c>
      <c r="H1593" t="s">
        <v>16</v>
      </c>
      <c r="I1593" t="s">
        <v>535</v>
      </c>
      <c r="N1593" t="s">
        <v>1623</v>
      </c>
      <c r="O1593">
        <v>1963</v>
      </c>
      <c r="P1593" t="str">
        <f t="shared" si="72"/>
        <v>Aug</v>
      </c>
      <c r="Q1593">
        <v>4</v>
      </c>
      <c r="R1593">
        <v>0</v>
      </c>
      <c r="S1593" s="18">
        <v>13677.68</v>
      </c>
      <c r="T1593" t="s">
        <v>12</v>
      </c>
      <c r="U1593" t="s">
        <v>11</v>
      </c>
      <c r="V1593" t="s">
        <v>300</v>
      </c>
      <c r="W1593" s="16">
        <f t="shared" si="73"/>
        <v>23227</v>
      </c>
      <c r="X1593">
        <f t="shared" si="74"/>
        <v>59</v>
      </c>
    </row>
    <row r="1594" spans="1:24" x14ac:dyDescent="0.3">
      <c r="A1594" t="s">
        <v>1625</v>
      </c>
      <c r="B1594">
        <v>1986</v>
      </c>
      <c r="C1594" t="s">
        <v>15</v>
      </c>
      <c r="D1594">
        <v>24</v>
      </c>
      <c r="E1594">
        <v>3</v>
      </c>
      <c r="F1594">
        <v>13714.55</v>
      </c>
      <c r="G1594" t="s">
        <v>12</v>
      </c>
      <c r="H1594" t="s">
        <v>11</v>
      </c>
      <c r="I1594" t="s">
        <v>249</v>
      </c>
      <c r="N1594" t="s">
        <v>1624</v>
      </c>
      <c r="O1594">
        <v>1985</v>
      </c>
      <c r="P1594" t="str">
        <f t="shared" si="72"/>
        <v>Sep</v>
      </c>
      <c r="Q1594">
        <v>14</v>
      </c>
      <c r="R1594">
        <v>3</v>
      </c>
      <c r="S1594" s="18">
        <v>13685.51</v>
      </c>
      <c r="T1594" t="s">
        <v>12</v>
      </c>
      <c r="U1594" t="s">
        <v>16</v>
      </c>
      <c r="V1594" t="s">
        <v>535</v>
      </c>
      <c r="W1594" s="16">
        <f t="shared" si="73"/>
        <v>31304</v>
      </c>
      <c r="X1594">
        <f t="shared" si="74"/>
        <v>37</v>
      </c>
    </row>
    <row r="1595" spans="1:24" x14ac:dyDescent="0.3">
      <c r="A1595" t="s">
        <v>1626</v>
      </c>
      <c r="B1595">
        <v>1981</v>
      </c>
      <c r="C1595" t="s">
        <v>35</v>
      </c>
      <c r="D1595">
        <v>2</v>
      </c>
      <c r="E1595">
        <v>1</v>
      </c>
      <c r="F1595">
        <v>13725.47</v>
      </c>
      <c r="G1595" t="s">
        <v>12</v>
      </c>
      <c r="H1595" t="s">
        <v>11</v>
      </c>
      <c r="I1595" t="s">
        <v>247</v>
      </c>
      <c r="N1595" t="s">
        <v>1625</v>
      </c>
      <c r="O1595">
        <v>1986</v>
      </c>
      <c r="P1595" t="str">
        <f t="shared" si="72"/>
        <v>Nov</v>
      </c>
      <c r="Q1595">
        <v>24</v>
      </c>
      <c r="R1595">
        <v>3</v>
      </c>
      <c r="S1595" s="18">
        <v>13714.55</v>
      </c>
      <c r="T1595" t="s">
        <v>12</v>
      </c>
      <c r="U1595" t="s">
        <v>11</v>
      </c>
      <c r="V1595" t="s">
        <v>249</v>
      </c>
      <c r="W1595" s="16">
        <f t="shared" si="73"/>
        <v>31740</v>
      </c>
      <c r="X1595">
        <f t="shared" si="74"/>
        <v>36</v>
      </c>
    </row>
    <row r="1596" spans="1:24" x14ac:dyDescent="0.3">
      <c r="A1596" t="s">
        <v>1627</v>
      </c>
      <c r="B1596">
        <v>1985</v>
      </c>
      <c r="C1596" t="s">
        <v>35</v>
      </c>
      <c r="D1596">
        <v>29</v>
      </c>
      <c r="E1596">
        <v>3</v>
      </c>
      <c r="F1596">
        <v>13726.21</v>
      </c>
      <c r="G1596" t="s">
        <v>12</v>
      </c>
      <c r="H1596" t="s">
        <v>12</v>
      </c>
      <c r="I1596" t="s">
        <v>535</v>
      </c>
      <c r="N1596" t="s">
        <v>1626</v>
      </c>
      <c r="O1596">
        <v>1981</v>
      </c>
      <c r="P1596" t="str">
        <f t="shared" si="72"/>
        <v>Aug</v>
      </c>
      <c r="Q1596">
        <v>2</v>
      </c>
      <c r="R1596">
        <v>1</v>
      </c>
      <c r="S1596" s="18">
        <v>13725.47</v>
      </c>
      <c r="T1596" t="s">
        <v>12</v>
      </c>
      <c r="U1596" t="s">
        <v>11</v>
      </c>
      <c r="V1596" t="s">
        <v>247</v>
      </c>
      <c r="W1596" s="16">
        <f t="shared" si="73"/>
        <v>29800</v>
      </c>
      <c r="X1596">
        <f t="shared" si="74"/>
        <v>41</v>
      </c>
    </row>
    <row r="1597" spans="1:24" x14ac:dyDescent="0.3">
      <c r="A1597" t="s">
        <v>1628</v>
      </c>
      <c r="B1597">
        <v>1969</v>
      </c>
      <c r="C1597" t="s">
        <v>37</v>
      </c>
      <c r="D1597">
        <v>23</v>
      </c>
      <c r="E1597">
        <v>0</v>
      </c>
      <c r="F1597">
        <v>13746.74</v>
      </c>
      <c r="G1597" t="s">
        <v>12</v>
      </c>
      <c r="H1597" t="s">
        <v>11</v>
      </c>
      <c r="I1597" t="s">
        <v>535</v>
      </c>
      <c r="N1597" t="s">
        <v>1627</v>
      </c>
      <c r="O1597">
        <v>1985</v>
      </c>
      <c r="P1597" t="str">
        <f t="shared" si="72"/>
        <v>Aug</v>
      </c>
      <c r="Q1597">
        <v>29</v>
      </c>
      <c r="R1597">
        <v>3</v>
      </c>
      <c r="S1597" s="18">
        <v>13726.21</v>
      </c>
      <c r="T1597" t="s">
        <v>12</v>
      </c>
      <c r="U1597" t="s">
        <v>12</v>
      </c>
      <c r="V1597" t="s">
        <v>535</v>
      </c>
      <c r="W1597" s="16">
        <f t="shared" si="73"/>
        <v>31288</v>
      </c>
      <c r="X1597">
        <f t="shared" si="74"/>
        <v>37</v>
      </c>
    </row>
    <row r="1598" spans="1:24" x14ac:dyDescent="0.3">
      <c r="A1598" t="s">
        <v>1629</v>
      </c>
      <c r="B1598">
        <v>2004</v>
      </c>
      <c r="C1598" t="s">
        <v>10</v>
      </c>
      <c r="D1598">
        <v>16</v>
      </c>
      <c r="E1598">
        <v>0</v>
      </c>
      <c r="F1598">
        <v>13747.87</v>
      </c>
      <c r="G1598" t="s">
        <v>12</v>
      </c>
      <c r="H1598" t="s">
        <v>11</v>
      </c>
      <c r="I1598" t="s">
        <v>170</v>
      </c>
      <c r="N1598" t="s">
        <v>1628</v>
      </c>
      <c r="O1598">
        <v>1969</v>
      </c>
      <c r="P1598" t="str">
        <f t="shared" si="72"/>
        <v>Oct</v>
      </c>
      <c r="Q1598">
        <v>23</v>
      </c>
      <c r="R1598">
        <v>0</v>
      </c>
      <c r="S1598" s="18">
        <v>13746.74</v>
      </c>
      <c r="T1598" t="s">
        <v>12</v>
      </c>
      <c r="U1598" t="s">
        <v>11</v>
      </c>
      <c r="V1598" t="s">
        <v>535</v>
      </c>
      <c r="W1598" s="16">
        <f t="shared" si="73"/>
        <v>25499</v>
      </c>
      <c r="X1598">
        <f t="shared" si="74"/>
        <v>53</v>
      </c>
    </row>
    <row r="1599" spans="1:24" x14ac:dyDescent="0.3">
      <c r="A1599" t="s">
        <v>1630</v>
      </c>
      <c r="B1599">
        <v>1959</v>
      </c>
      <c r="C1599" t="s">
        <v>35</v>
      </c>
      <c r="D1599">
        <v>6</v>
      </c>
      <c r="E1599">
        <v>0</v>
      </c>
      <c r="F1599">
        <v>13770.1</v>
      </c>
      <c r="G1599" t="s">
        <v>12</v>
      </c>
      <c r="H1599" t="s">
        <v>16</v>
      </c>
      <c r="I1599" t="s">
        <v>23</v>
      </c>
      <c r="N1599" t="s">
        <v>1629</v>
      </c>
      <c r="O1599">
        <v>2004</v>
      </c>
      <c r="P1599" t="str">
        <f t="shared" si="72"/>
        <v>Jul</v>
      </c>
      <c r="Q1599">
        <v>16</v>
      </c>
      <c r="R1599">
        <v>0</v>
      </c>
      <c r="S1599" s="18">
        <v>13747.87</v>
      </c>
      <c r="T1599" t="s">
        <v>12</v>
      </c>
      <c r="U1599" t="s">
        <v>11</v>
      </c>
      <c r="V1599" t="s">
        <v>170</v>
      </c>
      <c r="W1599" s="16">
        <f t="shared" si="73"/>
        <v>38184</v>
      </c>
      <c r="X1599">
        <f t="shared" si="74"/>
        <v>18</v>
      </c>
    </row>
    <row r="1600" spans="1:24" x14ac:dyDescent="0.3">
      <c r="A1600" t="s">
        <v>1631</v>
      </c>
      <c r="B1600">
        <v>1966</v>
      </c>
      <c r="C1600" t="s">
        <v>15</v>
      </c>
      <c r="D1600">
        <v>10</v>
      </c>
      <c r="E1600">
        <v>0</v>
      </c>
      <c r="F1600">
        <v>13801.61</v>
      </c>
      <c r="G1600" t="s">
        <v>12</v>
      </c>
      <c r="H1600" t="s">
        <v>12</v>
      </c>
      <c r="I1600" t="s">
        <v>535</v>
      </c>
      <c r="N1600" t="s">
        <v>1630</v>
      </c>
      <c r="O1600">
        <v>1959</v>
      </c>
      <c r="P1600" t="str">
        <f t="shared" si="72"/>
        <v>Aug</v>
      </c>
      <c r="Q1600">
        <v>6</v>
      </c>
      <c r="R1600">
        <v>0</v>
      </c>
      <c r="S1600" s="18">
        <v>13770.1</v>
      </c>
      <c r="T1600" t="s">
        <v>12</v>
      </c>
      <c r="U1600" t="s">
        <v>16</v>
      </c>
      <c r="V1600" t="s">
        <v>23</v>
      </c>
      <c r="W1600" s="16">
        <f t="shared" si="73"/>
        <v>21768</v>
      </c>
      <c r="X1600">
        <f t="shared" si="74"/>
        <v>63</v>
      </c>
    </row>
    <row r="1601" spans="1:24" x14ac:dyDescent="0.3">
      <c r="A1601" t="s">
        <v>1632</v>
      </c>
      <c r="B1601">
        <v>1986</v>
      </c>
      <c r="C1601" t="s">
        <v>30</v>
      </c>
      <c r="D1601">
        <v>8</v>
      </c>
      <c r="E1601">
        <v>3</v>
      </c>
      <c r="F1601">
        <v>13819.49</v>
      </c>
      <c r="G1601" t="s">
        <v>12</v>
      </c>
      <c r="H1601" t="s">
        <v>11</v>
      </c>
      <c r="I1601" t="s">
        <v>23</v>
      </c>
      <c r="N1601" t="s">
        <v>1631</v>
      </c>
      <c r="O1601">
        <v>1966</v>
      </c>
      <c r="P1601" t="str">
        <f t="shared" si="72"/>
        <v>Nov</v>
      </c>
      <c r="Q1601">
        <v>10</v>
      </c>
      <c r="R1601">
        <v>0</v>
      </c>
      <c r="S1601" s="18">
        <v>13801.61</v>
      </c>
      <c r="T1601" t="s">
        <v>12</v>
      </c>
      <c r="U1601" t="s">
        <v>12</v>
      </c>
      <c r="V1601" t="s">
        <v>535</v>
      </c>
      <c r="W1601" s="16">
        <f t="shared" si="73"/>
        <v>24421</v>
      </c>
      <c r="X1601">
        <f t="shared" si="74"/>
        <v>56</v>
      </c>
    </row>
    <row r="1602" spans="1:24" x14ac:dyDescent="0.3">
      <c r="A1602" t="s">
        <v>1633</v>
      </c>
      <c r="B1602">
        <v>1958</v>
      </c>
      <c r="C1602" t="s">
        <v>15</v>
      </c>
      <c r="D1602">
        <v>25</v>
      </c>
      <c r="E1602">
        <v>0</v>
      </c>
      <c r="F1602">
        <v>13822.8</v>
      </c>
      <c r="G1602" t="s">
        <v>12</v>
      </c>
      <c r="H1602" t="s">
        <v>12</v>
      </c>
      <c r="I1602" t="s">
        <v>42</v>
      </c>
      <c r="N1602" t="s">
        <v>1632</v>
      </c>
      <c r="O1602">
        <v>1986</v>
      </c>
      <c r="P1602" t="str">
        <f t="shared" si="72"/>
        <v>Dec</v>
      </c>
      <c r="Q1602">
        <v>8</v>
      </c>
      <c r="R1602">
        <v>3</v>
      </c>
      <c r="S1602" s="18">
        <v>13819.49</v>
      </c>
      <c r="T1602" t="s">
        <v>12</v>
      </c>
      <c r="U1602" t="s">
        <v>11</v>
      </c>
      <c r="V1602" t="s">
        <v>23</v>
      </c>
      <c r="W1602" s="16">
        <f t="shared" si="73"/>
        <v>31754</v>
      </c>
      <c r="X1602">
        <f t="shared" si="74"/>
        <v>36</v>
      </c>
    </row>
    <row r="1603" spans="1:24" x14ac:dyDescent="0.3">
      <c r="A1603" t="s">
        <v>1634</v>
      </c>
      <c r="B1603">
        <v>1958</v>
      </c>
      <c r="C1603" t="s">
        <v>30</v>
      </c>
      <c r="D1603">
        <v>10</v>
      </c>
      <c r="E1603">
        <v>0</v>
      </c>
      <c r="F1603">
        <v>13831.12</v>
      </c>
      <c r="G1603" t="s">
        <v>12</v>
      </c>
      <c r="H1603" t="s">
        <v>16</v>
      </c>
      <c r="I1603" t="s">
        <v>13</v>
      </c>
      <c r="N1603" t="s">
        <v>1633</v>
      </c>
      <c r="O1603">
        <v>1958</v>
      </c>
      <c r="P1603" t="str">
        <f t="shared" ref="P1603:P1666" si="75">IF(C1602="?","Sep",C1602)</f>
        <v>Nov</v>
      </c>
      <c r="Q1603">
        <v>25</v>
      </c>
      <c r="R1603">
        <v>0</v>
      </c>
      <c r="S1603" s="18">
        <v>13822.8</v>
      </c>
      <c r="T1603" t="s">
        <v>12</v>
      </c>
      <c r="U1603" t="s">
        <v>12</v>
      </c>
      <c r="V1603" t="s">
        <v>42</v>
      </c>
      <c r="W1603" s="16">
        <f t="shared" si="73"/>
        <v>21514</v>
      </c>
      <c r="X1603">
        <f t="shared" si="74"/>
        <v>64</v>
      </c>
    </row>
    <row r="1604" spans="1:24" x14ac:dyDescent="0.3">
      <c r="A1604" t="s">
        <v>1635</v>
      </c>
      <c r="B1604">
        <v>2003</v>
      </c>
      <c r="C1604" t="s">
        <v>18</v>
      </c>
      <c r="D1604">
        <v>7</v>
      </c>
      <c r="E1604">
        <v>0</v>
      </c>
      <c r="F1604">
        <v>13844.51</v>
      </c>
      <c r="G1604" t="s">
        <v>11</v>
      </c>
      <c r="H1604" t="s">
        <v>16</v>
      </c>
      <c r="I1604" t="s">
        <v>42</v>
      </c>
      <c r="N1604" t="s">
        <v>1634</v>
      </c>
      <c r="O1604">
        <v>1958</v>
      </c>
      <c r="P1604" t="str">
        <f t="shared" si="75"/>
        <v>Dec</v>
      </c>
      <c r="Q1604">
        <v>10</v>
      </c>
      <c r="R1604">
        <v>0</v>
      </c>
      <c r="S1604" s="18">
        <v>13831.12</v>
      </c>
      <c r="T1604" t="s">
        <v>12</v>
      </c>
      <c r="U1604" t="s">
        <v>16</v>
      </c>
      <c r="V1604" t="s">
        <v>13</v>
      </c>
      <c r="W1604" s="16">
        <f t="shared" ref="W1604:W1667" si="76">DATE(O1604,MONTH("1-"&amp;P1604),Q1604)</f>
        <v>21529</v>
      </c>
      <c r="X1604">
        <f t="shared" ref="X1604:X1667" si="77">DATEDIF(W1604,"08-06-2023","y")</f>
        <v>64</v>
      </c>
    </row>
    <row r="1605" spans="1:24" x14ac:dyDescent="0.3">
      <c r="A1605" t="s">
        <v>1636</v>
      </c>
      <c r="B1605">
        <v>1960</v>
      </c>
      <c r="C1605" t="s">
        <v>10</v>
      </c>
      <c r="D1605">
        <v>21</v>
      </c>
      <c r="E1605">
        <v>0</v>
      </c>
      <c r="F1605">
        <v>13844.8</v>
      </c>
      <c r="G1605" t="s">
        <v>11</v>
      </c>
      <c r="H1605" t="s">
        <v>11</v>
      </c>
      <c r="I1605" t="s">
        <v>23</v>
      </c>
      <c r="N1605" t="s">
        <v>1635</v>
      </c>
      <c r="O1605">
        <v>2003</v>
      </c>
      <c r="P1605" t="str">
        <f t="shared" si="75"/>
        <v>Jun</v>
      </c>
      <c r="Q1605">
        <v>7</v>
      </c>
      <c r="R1605">
        <v>0</v>
      </c>
      <c r="S1605" s="18">
        <v>13844.51</v>
      </c>
      <c r="T1605" t="s">
        <v>11</v>
      </c>
      <c r="U1605" t="s">
        <v>16</v>
      </c>
      <c r="V1605" t="s">
        <v>42</v>
      </c>
      <c r="W1605" s="16">
        <f t="shared" si="76"/>
        <v>37779</v>
      </c>
      <c r="X1605">
        <f t="shared" si="77"/>
        <v>20</v>
      </c>
    </row>
    <row r="1606" spans="1:24" x14ac:dyDescent="0.3">
      <c r="A1606" t="s">
        <v>1637</v>
      </c>
      <c r="B1606">
        <v>1978</v>
      </c>
      <c r="C1606" t="s">
        <v>30</v>
      </c>
      <c r="D1606">
        <v>19</v>
      </c>
      <c r="E1606">
        <v>2</v>
      </c>
      <c r="F1606">
        <v>13874.89</v>
      </c>
      <c r="G1606" t="s">
        <v>11</v>
      </c>
      <c r="H1606" t="s">
        <v>16</v>
      </c>
      <c r="I1606" t="s">
        <v>23</v>
      </c>
      <c r="N1606" t="s">
        <v>1636</v>
      </c>
      <c r="O1606">
        <v>1960</v>
      </c>
      <c r="P1606" t="str">
        <f t="shared" si="75"/>
        <v>Jul</v>
      </c>
      <c r="Q1606">
        <v>21</v>
      </c>
      <c r="R1606">
        <v>0</v>
      </c>
      <c r="S1606" s="18">
        <v>13844.8</v>
      </c>
      <c r="T1606" t="s">
        <v>11</v>
      </c>
      <c r="U1606" t="s">
        <v>11</v>
      </c>
      <c r="V1606" t="s">
        <v>23</v>
      </c>
      <c r="W1606" s="16">
        <f t="shared" si="76"/>
        <v>22118</v>
      </c>
      <c r="X1606">
        <f t="shared" si="77"/>
        <v>62</v>
      </c>
    </row>
    <row r="1607" spans="1:24" x14ac:dyDescent="0.3">
      <c r="A1607" t="s">
        <v>1638</v>
      </c>
      <c r="B1607">
        <v>1959</v>
      </c>
      <c r="C1607" t="s">
        <v>37</v>
      </c>
      <c r="D1607">
        <v>5</v>
      </c>
      <c r="E1607">
        <v>0</v>
      </c>
      <c r="F1607">
        <v>13880.95</v>
      </c>
      <c r="G1607" t="s">
        <v>11</v>
      </c>
      <c r="H1607" t="s">
        <v>11</v>
      </c>
      <c r="I1607" t="s">
        <v>42</v>
      </c>
      <c r="N1607" t="s">
        <v>1637</v>
      </c>
      <c r="O1607">
        <v>1978</v>
      </c>
      <c r="P1607" t="str">
        <f t="shared" si="75"/>
        <v>Dec</v>
      </c>
      <c r="Q1607">
        <v>19</v>
      </c>
      <c r="R1607">
        <v>2</v>
      </c>
      <c r="S1607" s="18">
        <v>13874.89</v>
      </c>
      <c r="T1607" t="s">
        <v>11</v>
      </c>
      <c r="U1607" t="s">
        <v>16</v>
      </c>
      <c r="V1607" t="s">
        <v>23</v>
      </c>
      <c r="W1607" s="16">
        <f t="shared" si="76"/>
        <v>28843</v>
      </c>
      <c r="X1607">
        <f t="shared" si="77"/>
        <v>44</v>
      </c>
    </row>
    <row r="1608" spans="1:24" x14ac:dyDescent="0.3">
      <c r="A1608" t="s">
        <v>1639</v>
      </c>
      <c r="B1608">
        <v>1985</v>
      </c>
      <c r="C1608" t="s">
        <v>20</v>
      </c>
      <c r="D1608">
        <v>25</v>
      </c>
      <c r="E1608">
        <v>3</v>
      </c>
      <c r="F1608">
        <v>13886.4</v>
      </c>
      <c r="G1608" t="s">
        <v>11</v>
      </c>
      <c r="H1608" t="s">
        <v>11</v>
      </c>
      <c r="I1608" t="s">
        <v>23</v>
      </c>
      <c r="N1608" t="s">
        <v>1638</v>
      </c>
      <c r="O1608">
        <v>1959</v>
      </c>
      <c r="P1608" t="str">
        <f t="shared" si="75"/>
        <v>Oct</v>
      </c>
      <c r="Q1608">
        <v>5</v>
      </c>
      <c r="R1608">
        <v>0</v>
      </c>
      <c r="S1608" s="18">
        <v>13880.95</v>
      </c>
      <c r="T1608" t="s">
        <v>11</v>
      </c>
      <c r="U1608" t="s">
        <v>11</v>
      </c>
      <c r="V1608" t="s">
        <v>42</v>
      </c>
      <c r="W1608" s="16">
        <f t="shared" si="76"/>
        <v>21828</v>
      </c>
      <c r="X1608">
        <f t="shared" si="77"/>
        <v>63</v>
      </c>
    </row>
    <row r="1609" spans="1:24" x14ac:dyDescent="0.3">
      <c r="A1609" t="s">
        <v>1640</v>
      </c>
      <c r="B1609">
        <v>1959</v>
      </c>
      <c r="C1609" t="s">
        <v>30</v>
      </c>
      <c r="D1609">
        <v>29</v>
      </c>
      <c r="E1609">
        <v>0</v>
      </c>
      <c r="F1609">
        <v>13887.2</v>
      </c>
      <c r="G1609" t="s">
        <v>11</v>
      </c>
      <c r="H1609" t="s">
        <v>12</v>
      </c>
      <c r="I1609" t="s">
        <v>13</v>
      </c>
      <c r="N1609" t="s">
        <v>1639</v>
      </c>
      <c r="O1609">
        <v>1985</v>
      </c>
      <c r="P1609" t="str">
        <f t="shared" si="75"/>
        <v>Sep</v>
      </c>
      <c r="Q1609">
        <v>25</v>
      </c>
      <c r="R1609">
        <v>3</v>
      </c>
      <c r="S1609" s="18">
        <v>13886.4</v>
      </c>
      <c r="T1609" t="s">
        <v>11</v>
      </c>
      <c r="U1609" t="s">
        <v>11</v>
      </c>
      <c r="V1609" t="s">
        <v>23</v>
      </c>
      <c r="W1609" s="16">
        <f t="shared" si="76"/>
        <v>31315</v>
      </c>
      <c r="X1609">
        <f t="shared" si="77"/>
        <v>37</v>
      </c>
    </row>
    <row r="1610" spans="1:24" x14ac:dyDescent="0.3">
      <c r="A1610" t="s">
        <v>1641</v>
      </c>
      <c r="B1610">
        <v>1959</v>
      </c>
      <c r="C1610" t="s">
        <v>10</v>
      </c>
      <c r="D1610">
        <v>7</v>
      </c>
      <c r="E1610">
        <v>0</v>
      </c>
      <c r="F1610">
        <v>13887.97</v>
      </c>
      <c r="G1610" t="s">
        <v>11</v>
      </c>
      <c r="H1610" t="s">
        <v>11</v>
      </c>
      <c r="I1610" t="s">
        <v>13</v>
      </c>
      <c r="N1610" t="s">
        <v>1640</v>
      </c>
      <c r="O1610">
        <v>1959</v>
      </c>
      <c r="P1610" t="str">
        <f t="shared" si="75"/>
        <v>Dec</v>
      </c>
      <c r="Q1610">
        <v>29</v>
      </c>
      <c r="R1610">
        <v>0</v>
      </c>
      <c r="S1610" s="18">
        <v>13887.2</v>
      </c>
      <c r="T1610" t="s">
        <v>11</v>
      </c>
      <c r="U1610" t="s">
        <v>12</v>
      </c>
      <c r="V1610" t="s">
        <v>13</v>
      </c>
      <c r="W1610" s="16">
        <f t="shared" si="76"/>
        <v>21913</v>
      </c>
      <c r="X1610">
        <f t="shared" si="77"/>
        <v>63</v>
      </c>
    </row>
    <row r="1611" spans="1:24" x14ac:dyDescent="0.3">
      <c r="A1611" t="s">
        <v>1642</v>
      </c>
      <c r="B1611">
        <v>1962</v>
      </c>
      <c r="C1611" t="s">
        <v>10</v>
      </c>
      <c r="D1611">
        <v>27</v>
      </c>
      <c r="E1611">
        <v>3</v>
      </c>
      <c r="F1611">
        <v>13919.82</v>
      </c>
      <c r="G1611" t="s">
        <v>11</v>
      </c>
      <c r="H1611" t="s">
        <v>11</v>
      </c>
      <c r="I1611" t="s">
        <v>13</v>
      </c>
      <c r="N1611" t="s">
        <v>1641</v>
      </c>
      <c r="O1611">
        <v>1959</v>
      </c>
      <c r="P1611" t="str">
        <f t="shared" si="75"/>
        <v>Jul</v>
      </c>
      <c r="Q1611">
        <v>7</v>
      </c>
      <c r="R1611">
        <v>0</v>
      </c>
      <c r="S1611" s="18">
        <v>13887.97</v>
      </c>
      <c r="T1611" t="s">
        <v>11</v>
      </c>
      <c r="U1611" t="s">
        <v>11</v>
      </c>
      <c r="V1611" t="s">
        <v>13</v>
      </c>
      <c r="W1611" s="16">
        <f t="shared" si="76"/>
        <v>21738</v>
      </c>
      <c r="X1611">
        <f t="shared" si="77"/>
        <v>63</v>
      </c>
    </row>
    <row r="1612" spans="1:24" x14ac:dyDescent="0.3">
      <c r="A1612" t="s">
        <v>1643</v>
      </c>
      <c r="B1612">
        <v>1960</v>
      </c>
      <c r="C1612" t="s">
        <v>18</v>
      </c>
      <c r="D1612">
        <v>18</v>
      </c>
      <c r="E1612">
        <v>1</v>
      </c>
      <c r="F1612">
        <v>13937.67</v>
      </c>
      <c r="G1612" t="s">
        <v>11</v>
      </c>
      <c r="H1612" t="s">
        <v>16</v>
      </c>
      <c r="I1612" t="s">
        <v>23</v>
      </c>
      <c r="N1612" t="s">
        <v>1642</v>
      </c>
      <c r="O1612">
        <v>1962</v>
      </c>
      <c r="P1612" t="str">
        <f t="shared" si="75"/>
        <v>Jul</v>
      </c>
      <c r="Q1612">
        <v>27</v>
      </c>
      <c r="R1612">
        <v>3</v>
      </c>
      <c r="S1612" s="18">
        <v>13919.82</v>
      </c>
      <c r="T1612" t="s">
        <v>11</v>
      </c>
      <c r="U1612" t="s">
        <v>11</v>
      </c>
      <c r="V1612" t="s">
        <v>13</v>
      </c>
      <c r="W1612" s="16">
        <f t="shared" si="76"/>
        <v>22854</v>
      </c>
      <c r="X1612">
        <f t="shared" si="77"/>
        <v>60</v>
      </c>
    </row>
    <row r="1613" spans="1:24" x14ac:dyDescent="0.3">
      <c r="A1613" t="s">
        <v>1644</v>
      </c>
      <c r="B1613">
        <v>1959</v>
      </c>
      <c r="C1613" t="s">
        <v>35</v>
      </c>
      <c r="D1613">
        <v>29</v>
      </c>
      <c r="E1613">
        <v>0</v>
      </c>
      <c r="F1613">
        <v>13974.46</v>
      </c>
      <c r="G1613" t="s">
        <v>11</v>
      </c>
      <c r="H1613" t="s">
        <v>11</v>
      </c>
      <c r="I1613" t="s">
        <v>166</v>
      </c>
      <c r="N1613" t="s">
        <v>1643</v>
      </c>
      <c r="O1613">
        <v>1960</v>
      </c>
      <c r="P1613" t="str">
        <f t="shared" si="75"/>
        <v>Jun</v>
      </c>
      <c r="Q1613">
        <v>18</v>
      </c>
      <c r="R1613">
        <v>1</v>
      </c>
      <c r="S1613" s="18">
        <v>13937.67</v>
      </c>
      <c r="T1613" t="s">
        <v>11</v>
      </c>
      <c r="U1613" t="s">
        <v>16</v>
      </c>
      <c r="V1613" t="s">
        <v>23</v>
      </c>
      <c r="W1613" s="16">
        <f t="shared" si="76"/>
        <v>22085</v>
      </c>
      <c r="X1613">
        <f t="shared" si="77"/>
        <v>62</v>
      </c>
    </row>
    <row r="1614" spans="1:24" x14ac:dyDescent="0.3">
      <c r="A1614" t="s">
        <v>1645</v>
      </c>
      <c r="B1614">
        <v>1990</v>
      </c>
      <c r="C1614" t="s">
        <v>10</v>
      </c>
      <c r="D1614">
        <v>13</v>
      </c>
      <c r="E1614">
        <v>3</v>
      </c>
      <c r="F1614">
        <v>13979.45</v>
      </c>
      <c r="G1614" t="s">
        <v>11</v>
      </c>
      <c r="H1614" t="s">
        <v>16</v>
      </c>
      <c r="I1614" t="s">
        <v>249</v>
      </c>
      <c r="N1614" t="s">
        <v>1644</v>
      </c>
      <c r="O1614">
        <v>1959</v>
      </c>
      <c r="P1614" t="str">
        <f t="shared" si="75"/>
        <v>Aug</v>
      </c>
      <c r="Q1614">
        <v>29</v>
      </c>
      <c r="R1614">
        <v>0</v>
      </c>
      <c r="S1614" s="18">
        <v>13974.46</v>
      </c>
      <c r="T1614" t="s">
        <v>11</v>
      </c>
      <c r="U1614" t="s">
        <v>11</v>
      </c>
      <c r="V1614" t="s">
        <v>166</v>
      </c>
      <c r="W1614" s="16">
        <f t="shared" si="76"/>
        <v>21791</v>
      </c>
      <c r="X1614">
        <f t="shared" si="77"/>
        <v>63</v>
      </c>
    </row>
    <row r="1615" spans="1:24" x14ac:dyDescent="0.3">
      <c r="A1615" t="s">
        <v>1646</v>
      </c>
      <c r="B1615">
        <v>1959</v>
      </c>
      <c r="C1615" t="s">
        <v>20</v>
      </c>
      <c r="D1615">
        <v>6</v>
      </c>
      <c r="E1615">
        <v>0</v>
      </c>
      <c r="F1615">
        <v>13981.85</v>
      </c>
      <c r="G1615" t="s">
        <v>11</v>
      </c>
      <c r="H1615" t="s">
        <v>16</v>
      </c>
      <c r="I1615" t="s">
        <v>168</v>
      </c>
      <c r="N1615" t="s">
        <v>1645</v>
      </c>
      <c r="O1615">
        <v>1990</v>
      </c>
      <c r="P1615" t="str">
        <f t="shared" si="75"/>
        <v>Jul</v>
      </c>
      <c r="Q1615">
        <v>13</v>
      </c>
      <c r="R1615">
        <v>3</v>
      </c>
      <c r="S1615" s="18">
        <v>13979.45</v>
      </c>
      <c r="T1615" t="s">
        <v>11</v>
      </c>
      <c r="U1615" t="s">
        <v>16</v>
      </c>
      <c r="V1615" t="s">
        <v>249</v>
      </c>
      <c r="W1615" s="16">
        <f t="shared" si="76"/>
        <v>33067</v>
      </c>
      <c r="X1615">
        <f t="shared" si="77"/>
        <v>32</v>
      </c>
    </row>
    <row r="1616" spans="1:24" x14ac:dyDescent="0.3">
      <c r="A1616" t="s">
        <v>1647</v>
      </c>
      <c r="B1616">
        <v>1963</v>
      </c>
      <c r="C1616" t="s">
        <v>30</v>
      </c>
      <c r="D1616">
        <v>23</v>
      </c>
      <c r="E1616">
        <v>3</v>
      </c>
      <c r="F1616">
        <v>14001.13</v>
      </c>
      <c r="G1616" t="s">
        <v>11</v>
      </c>
      <c r="H1616" t="s">
        <v>16</v>
      </c>
      <c r="I1616" t="s">
        <v>13</v>
      </c>
      <c r="N1616" t="s">
        <v>1646</v>
      </c>
      <c r="O1616">
        <v>1959</v>
      </c>
      <c r="P1616" t="str">
        <f t="shared" si="75"/>
        <v>Sep</v>
      </c>
      <c r="Q1616">
        <v>6</v>
      </c>
      <c r="R1616">
        <v>0</v>
      </c>
      <c r="S1616" s="18">
        <v>13981.85</v>
      </c>
      <c r="T1616" t="s">
        <v>11</v>
      </c>
      <c r="U1616" t="s">
        <v>16</v>
      </c>
      <c r="V1616" t="s">
        <v>168</v>
      </c>
      <c r="W1616" s="16">
        <f t="shared" si="76"/>
        <v>21799</v>
      </c>
      <c r="X1616">
        <f t="shared" si="77"/>
        <v>63</v>
      </c>
    </row>
    <row r="1617" spans="1:24" x14ac:dyDescent="0.3">
      <c r="A1617" t="s">
        <v>1648</v>
      </c>
      <c r="B1617">
        <v>1963</v>
      </c>
      <c r="C1617" t="s">
        <v>10</v>
      </c>
      <c r="D1617">
        <v>6</v>
      </c>
      <c r="E1617">
        <v>3</v>
      </c>
      <c r="F1617">
        <v>14001.29</v>
      </c>
      <c r="G1617" t="s">
        <v>11</v>
      </c>
      <c r="H1617" t="s">
        <v>11</v>
      </c>
      <c r="I1617" t="s">
        <v>13</v>
      </c>
      <c r="N1617" t="s">
        <v>1647</v>
      </c>
      <c r="O1617">
        <v>1963</v>
      </c>
      <c r="P1617" t="str">
        <f t="shared" si="75"/>
        <v>Dec</v>
      </c>
      <c r="Q1617">
        <v>23</v>
      </c>
      <c r="R1617">
        <v>3</v>
      </c>
      <c r="S1617" s="18">
        <v>14001.13</v>
      </c>
      <c r="T1617" t="s">
        <v>11</v>
      </c>
      <c r="U1617" t="s">
        <v>16</v>
      </c>
      <c r="V1617" t="s">
        <v>13</v>
      </c>
      <c r="W1617" s="16">
        <f t="shared" si="76"/>
        <v>23368</v>
      </c>
      <c r="X1617">
        <f t="shared" si="77"/>
        <v>59</v>
      </c>
    </row>
    <row r="1618" spans="1:24" x14ac:dyDescent="0.3">
      <c r="A1618" t="s">
        <v>1649</v>
      </c>
      <c r="B1618">
        <v>1963</v>
      </c>
      <c r="C1618" t="s">
        <v>10</v>
      </c>
      <c r="D1618">
        <v>8</v>
      </c>
      <c r="E1618">
        <v>3</v>
      </c>
      <c r="F1618">
        <v>14007.22</v>
      </c>
      <c r="G1618" t="s">
        <v>11</v>
      </c>
      <c r="H1618" t="s">
        <v>12</v>
      </c>
      <c r="I1618" t="s">
        <v>42</v>
      </c>
      <c r="N1618" t="s">
        <v>1648</v>
      </c>
      <c r="O1618">
        <v>1963</v>
      </c>
      <c r="P1618" t="str">
        <f t="shared" si="75"/>
        <v>Jul</v>
      </c>
      <c r="Q1618">
        <v>6</v>
      </c>
      <c r="R1618">
        <v>3</v>
      </c>
      <c r="S1618" s="18">
        <v>14001.29</v>
      </c>
      <c r="T1618" t="s">
        <v>11</v>
      </c>
      <c r="U1618" t="s">
        <v>11</v>
      </c>
      <c r="V1618" t="s">
        <v>13</v>
      </c>
      <c r="W1618" s="16">
        <f t="shared" si="76"/>
        <v>23198</v>
      </c>
      <c r="X1618">
        <f t="shared" si="77"/>
        <v>59</v>
      </c>
    </row>
    <row r="1619" spans="1:24" x14ac:dyDescent="0.3">
      <c r="A1619" t="s">
        <v>1650</v>
      </c>
      <c r="B1619">
        <v>1960</v>
      </c>
      <c r="C1619" t="s">
        <v>15</v>
      </c>
      <c r="D1619">
        <v>8</v>
      </c>
      <c r="E1619">
        <v>0</v>
      </c>
      <c r="F1619">
        <v>14043.48</v>
      </c>
      <c r="G1619" t="s">
        <v>11</v>
      </c>
      <c r="H1619" t="s">
        <v>12</v>
      </c>
      <c r="I1619" t="s">
        <v>247</v>
      </c>
      <c r="N1619" t="s">
        <v>1649</v>
      </c>
      <c r="O1619">
        <v>1963</v>
      </c>
      <c r="P1619" t="str">
        <f t="shared" si="75"/>
        <v>Jul</v>
      </c>
      <c r="Q1619">
        <v>8</v>
      </c>
      <c r="R1619">
        <v>3</v>
      </c>
      <c r="S1619" s="18">
        <v>14007.22</v>
      </c>
      <c r="T1619" t="s">
        <v>11</v>
      </c>
      <c r="U1619" t="s">
        <v>12</v>
      </c>
      <c r="V1619" t="s">
        <v>42</v>
      </c>
      <c r="W1619" s="16">
        <f t="shared" si="76"/>
        <v>23200</v>
      </c>
      <c r="X1619">
        <f t="shared" si="77"/>
        <v>59</v>
      </c>
    </row>
    <row r="1620" spans="1:24" x14ac:dyDescent="0.3">
      <c r="A1620" t="s">
        <v>1651</v>
      </c>
      <c r="B1620">
        <v>1991</v>
      </c>
      <c r="C1620" t="s">
        <v>20</v>
      </c>
      <c r="D1620">
        <v>12</v>
      </c>
      <c r="E1620">
        <v>3</v>
      </c>
      <c r="F1620">
        <v>14081.93</v>
      </c>
      <c r="G1620" t="s">
        <v>11</v>
      </c>
      <c r="H1620" t="s">
        <v>12</v>
      </c>
      <c r="I1620" t="s">
        <v>23</v>
      </c>
      <c r="N1620" t="s">
        <v>1650</v>
      </c>
      <c r="O1620">
        <v>1960</v>
      </c>
      <c r="P1620" t="str">
        <f t="shared" si="75"/>
        <v>Nov</v>
      </c>
      <c r="Q1620">
        <v>8</v>
      </c>
      <c r="R1620">
        <v>0</v>
      </c>
      <c r="S1620" s="18">
        <v>14043.48</v>
      </c>
      <c r="T1620" t="s">
        <v>11</v>
      </c>
      <c r="U1620" t="s">
        <v>12</v>
      </c>
      <c r="V1620" t="s">
        <v>247</v>
      </c>
      <c r="W1620" s="16">
        <f t="shared" si="76"/>
        <v>22228</v>
      </c>
      <c r="X1620">
        <f t="shared" si="77"/>
        <v>62</v>
      </c>
    </row>
    <row r="1621" spans="1:24" x14ac:dyDescent="0.3">
      <c r="A1621" t="s">
        <v>1652</v>
      </c>
      <c r="B1621">
        <v>1976</v>
      </c>
      <c r="C1621" t="s">
        <v>20</v>
      </c>
      <c r="D1621">
        <v>26</v>
      </c>
      <c r="E1621">
        <v>2</v>
      </c>
      <c r="F1621">
        <v>14098.07</v>
      </c>
      <c r="G1621" t="s">
        <v>11</v>
      </c>
      <c r="H1621" t="s">
        <v>12</v>
      </c>
      <c r="I1621" t="s">
        <v>249</v>
      </c>
      <c r="N1621" t="s">
        <v>1651</v>
      </c>
      <c r="O1621">
        <v>1991</v>
      </c>
      <c r="P1621" t="str">
        <f t="shared" si="75"/>
        <v>Sep</v>
      </c>
      <c r="Q1621">
        <v>12</v>
      </c>
      <c r="R1621">
        <v>3</v>
      </c>
      <c r="S1621" s="18">
        <v>14081.93</v>
      </c>
      <c r="T1621" t="s">
        <v>11</v>
      </c>
      <c r="U1621" t="s">
        <v>12</v>
      </c>
      <c r="V1621" t="s">
        <v>23</v>
      </c>
      <c r="W1621" s="16">
        <f t="shared" si="76"/>
        <v>33493</v>
      </c>
      <c r="X1621">
        <f t="shared" si="77"/>
        <v>31</v>
      </c>
    </row>
    <row r="1622" spans="1:24" x14ac:dyDescent="0.3">
      <c r="A1622" t="s">
        <v>1653</v>
      </c>
      <c r="B1622">
        <v>1961</v>
      </c>
      <c r="C1622" t="s">
        <v>18</v>
      </c>
      <c r="D1622">
        <v>14</v>
      </c>
      <c r="E1622">
        <v>2</v>
      </c>
      <c r="F1622">
        <v>14119.62</v>
      </c>
      <c r="G1622" t="s">
        <v>11</v>
      </c>
      <c r="H1622" t="s">
        <v>16</v>
      </c>
      <c r="I1622" t="s">
        <v>23</v>
      </c>
      <c r="N1622" t="s">
        <v>1652</v>
      </c>
      <c r="O1622">
        <v>1976</v>
      </c>
      <c r="P1622" t="str">
        <f t="shared" si="75"/>
        <v>Sep</v>
      </c>
      <c r="Q1622">
        <v>26</v>
      </c>
      <c r="R1622">
        <v>2</v>
      </c>
      <c r="S1622" s="18">
        <v>14098.07</v>
      </c>
      <c r="T1622" t="s">
        <v>11</v>
      </c>
      <c r="U1622" t="s">
        <v>12</v>
      </c>
      <c r="V1622" t="s">
        <v>249</v>
      </c>
      <c r="W1622" s="16">
        <f t="shared" si="76"/>
        <v>28029</v>
      </c>
      <c r="X1622">
        <f t="shared" si="77"/>
        <v>46</v>
      </c>
    </row>
    <row r="1623" spans="1:24" x14ac:dyDescent="0.3">
      <c r="A1623" t="s">
        <v>1654</v>
      </c>
      <c r="B1623">
        <v>2004</v>
      </c>
      <c r="C1623" t="s">
        <v>10</v>
      </c>
      <c r="D1623">
        <v>6</v>
      </c>
      <c r="E1623">
        <v>0</v>
      </c>
      <c r="F1623">
        <v>14133.04</v>
      </c>
      <c r="G1623" t="s">
        <v>11</v>
      </c>
      <c r="H1623" t="s">
        <v>12</v>
      </c>
      <c r="I1623" t="s">
        <v>13</v>
      </c>
      <c r="N1623" t="s">
        <v>1653</v>
      </c>
      <c r="O1623">
        <v>1961</v>
      </c>
      <c r="P1623" t="str">
        <f t="shared" si="75"/>
        <v>Jun</v>
      </c>
      <c r="Q1623">
        <v>14</v>
      </c>
      <c r="R1623">
        <v>2</v>
      </c>
      <c r="S1623" s="18">
        <v>14119.62</v>
      </c>
      <c r="T1623" t="s">
        <v>11</v>
      </c>
      <c r="U1623" t="s">
        <v>16</v>
      </c>
      <c r="V1623" t="s">
        <v>23</v>
      </c>
      <c r="W1623" s="16">
        <f t="shared" si="76"/>
        <v>22446</v>
      </c>
      <c r="X1623">
        <f t="shared" si="77"/>
        <v>61</v>
      </c>
    </row>
    <row r="1624" spans="1:24" x14ac:dyDescent="0.3">
      <c r="A1624" t="s">
        <v>1655</v>
      </c>
      <c r="B1624">
        <v>1984</v>
      </c>
      <c r="C1624" t="s">
        <v>10</v>
      </c>
      <c r="D1624">
        <v>7</v>
      </c>
      <c r="E1624">
        <v>3</v>
      </c>
      <c r="F1624">
        <v>14152.46</v>
      </c>
      <c r="G1624" t="s">
        <v>11</v>
      </c>
      <c r="H1624" t="s">
        <v>16</v>
      </c>
      <c r="I1624" t="s">
        <v>23</v>
      </c>
      <c r="N1624" t="s">
        <v>1654</v>
      </c>
      <c r="O1624">
        <v>2004</v>
      </c>
      <c r="P1624" t="str">
        <f t="shared" si="75"/>
        <v>Jul</v>
      </c>
      <c r="Q1624">
        <v>6</v>
      </c>
      <c r="R1624">
        <v>0</v>
      </c>
      <c r="S1624" s="18">
        <v>14133.04</v>
      </c>
      <c r="T1624" t="s">
        <v>11</v>
      </c>
      <c r="U1624" t="s">
        <v>12</v>
      </c>
      <c r="V1624" t="s">
        <v>13</v>
      </c>
      <c r="W1624" s="16">
        <f t="shared" si="76"/>
        <v>38174</v>
      </c>
      <c r="X1624">
        <f t="shared" si="77"/>
        <v>18</v>
      </c>
    </row>
    <row r="1625" spans="1:24" x14ac:dyDescent="0.3">
      <c r="A1625" t="s">
        <v>1656</v>
      </c>
      <c r="B1625">
        <v>1968</v>
      </c>
      <c r="C1625" t="s">
        <v>30</v>
      </c>
      <c r="D1625">
        <v>25</v>
      </c>
      <c r="E1625">
        <v>0</v>
      </c>
      <c r="F1625">
        <v>14193.55</v>
      </c>
      <c r="G1625" t="s">
        <v>11</v>
      </c>
      <c r="H1625" t="s">
        <v>16</v>
      </c>
      <c r="I1625" t="s">
        <v>535</v>
      </c>
      <c r="N1625" t="s">
        <v>1655</v>
      </c>
      <c r="O1625">
        <v>1984</v>
      </c>
      <c r="P1625" t="str">
        <f t="shared" si="75"/>
        <v>Jul</v>
      </c>
      <c r="Q1625">
        <v>7</v>
      </c>
      <c r="R1625">
        <v>3</v>
      </c>
      <c r="S1625" s="18">
        <v>14152.46</v>
      </c>
      <c r="T1625" t="s">
        <v>11</v>
      </c>
      <c r="U1625" t="s">
        <v>16</v>
      </c>
      <c r="V1625" t="s">
        <v>23</v>
      </c>
      <c r="W1625" s="16">
        <f t="shared" si="76"/>
        <v>30870</v>
      </c>
      <c r="X1625">
        <f t="shared" si="77"/>
        <v>38</v>
      </c>
    </row>
    <row r="1626" spans="1:24" x14ac:dyDescent="0.3">
      <c r="A1626" t="s">
        <v>1657</v>
      </c>
      <c r="B1626">
        <v>1983</v>
      </c>
      <c r="C1626" t="s">
        <v>15</v>
      </c>
      <c r="D1626">
        <v>17</v>
      </c>
      <c r="E1626">
        <v>3</v>
      </c>
      <c r="F1626">
        <v>14209.4</v>
      </c>
      <c r="G1626" t="s">
        <v>11</v>
      </c>
      <c r="H1626" t="s">
        <v>16</v>
      </c>
      <c r="I1626" t="s">
        <v>535</v>
      </c>
      <c r="N1626" t="s">
        <v>1656</v>
      </c>
      <c r="O1626">
        <v>1968</v>
      </c>
      <c r="P1626" t="str">
        <f t="shared" si="75"/>
        <v>Dec</v>
      </c>
      <c r="Q1626">
        <v>25</v>
      </c>
      <c r="R1626">
        <v>0</v>
      </c>
      <c r="S1626" s="18">
        <v>14193.55</v>
      </c>
      <c r="T1626" t="s">
        <v>11</v>
      </c>
      <c r="U1626" t="s">
        <v>16</v>
      </c>
      <c r="V1626" t="s">
        <v>535</v>
      </c>
      <c r="W1626" s="16">
        <f t="shared" si="76"/>
        <v>25197</v>
      </c>
      <c r="X1626">
        <f t="shared" si="77"/>
        <v>54</v>
      </c>
    </row>
    <row r="1627" spans="1:24" x14ac:dyDescent="0.3">
      <c r="A1627" t="s">
        <v>1658</v>
      </c>
      <c r="B1627">
        <v>1958</v>
      </c>
      <c r="C1627" t="s">
        <v>20</v>
      </c>
      <c r="D1627">
        <v>21</v>
      </c>
      <c r="E1627">
        <v>0</v>
      </c>
      <c r="F1627">
        <v>14210.54</v>
      </c>
      <c r="G1627" t="s">
        <v>11</v>
      </c>
      <c r="H1627" t="s">
        <v>11</v>
      </c>
      <c r="I1627" t="s">
        <v>23</v>
      </c>
      <c r="N1627" t="s">
        <v>1657</v>
      </c>
      <c r="O1627">
        <v>1983</v>
      </c>
      <c r="P1627" t="str">
        <f t="shared" si="75"/>
        <v>Nov</v>
      </c>
      <c r="Q1627">
        <v>17</v>
      </c>
      <c r="R1627">
        <v>3</v>
      </c>
      <c r="S1627" s="18">
        <v>14209.4</v>
      </c>
      <c r="T1627" t="s">
        <v>11</v>
      </c>
      <c r="U1627" t="s">
        <v>16</v>
      </c>
      <c r="V1627" t="s">
        <v>535</v>
      </c>
      <c r="W1627" s="16">
        <f t="shared" si="76"/>
        <v>30637</v>
      </c>
      <c r="X1627">
        <f t="shared" si="77"/>
        <v>39</v>
      </c>
    </row>
    <row r="1628" spans="1:24" x14ac:dyDescent="0.3">
      <c r="A1628" t="s">
        <v>1659</v>
      </c>
      <c r="B1628">
        <v>1961</v>
      </c>
      <c r="C1628" t="s">
        <v>20</v>
      </c>
      <c r="D1628">
        <v>25</v>
      </c>
      <c r="E1628">
        <v>2</v>
      </c>
      <c r="F1628">
        <v>14235.07</v>
      </c>
      <c r="G1628" t="s">
        <v>11</v>
      </c>
      <c r="H1628" t="s">
        <v>16</v>
      </c>
      <c r="I1628" t="s">
        <v>42</v>
      </c>
      <c r="N1628" t="s">
        <v>1658</v>
      </c>
      <c r="O1628">
        <v>1958</v>
      </c>
      <c r="P1628" t="str">
        <f t="shared" si="75"/>
        <v>Sep</v>
      </c>
      <c r="Q1628">
        <v>21</v>
      </c>
      <c r="R1628">
        <v>0</v>
      </c>
      <c r="S1628" s="18">
        <v>14210.54</v>
      </c>
      <c r="T1628" t="s">
        <v>11</v>
      </c>
      <c r="U1628" t="s">
        <v>11</v>
      </c>
      <c r="V1628" t="s">
        <v>23</v>
      </c>
      <c r="W1628" s="16">
        <f t="shared" si="76"/>
        <v>21449</v>
      </c>
      <c r="X1628">
        <f t="shared" si="77"/>
        <v>64</v>
      </c>
    </row>
    <row r="1629" spans="1:24" x14ac:dyDescent="0.3">
      <c r="A1629" t="s">
        <v>1660</v>
      </c>
      <c r="B1629">
        <v>1959</v>
      </c>
      <c r="C1629" t="s">
        <v>37</v>
      </c>
      <c r="D1629">
        <v>10</v>
      </c>
      <c r="E1629">
        <v>0</v>
      </c>
      <c r="F1629">
        <v>14254.61</v>
      </c>
      <c r="G1629" t="s">
        <v>11</v>
      </c>
      <c r="H1629" t="s">
        <v>16</v>
      </c>
      <c r="I1629" t="s">
        <v>23</v>
      </c>
      <c r="N1629" t="s">
        <v>1659</v>
      </c>
      <c r="O1629">
        <v>1961</v>
      </c>
      <c r="P1629" t="str">
        <f t="shared" si="75"/>
        <v>Sep</v>
      </c>
      <c r="Q1629">
        <v>25</v>
      </c>
      <c r="R1629">
        <v>2</v>
      </c>
      <c r="S1629" s="18">
        <v>14235.07</v>
      </c>
      <c r="T1629" t="s">
        <v>11</v>
      </c>
      <c r="U1629" t="s">
        <v>16</v>
      </c>
      <c r="V1629" t="s">
        <v>42</v>
      </c>
      <c r="W1629" s="16">
        <f t="shared" si="76"/>
        <v>22549</v>
      </c>
      <c r="X1629">
        <f t="shared" si="77"/>
        <v>61</v>
      </c>
    </row>
    <row r="1630" spans="1:24" x14ac:dyDescent="0.3">
      <c r="A1630" t="s">
        <v>1661</v>
      </c>
      <c r="B1630">
        <v>1959</v>
      </c>
      <c r="C1630" t="s">
        <v>15</v>
      </c>
      <c r="D1630">
        <v>8</v>
      </c>
      <c r="E1630">
        <v>0</v>
      </c>
      <c r="F1630">
        <v>14256.19</v>
      </c>
      <c r="G1630" t="s">
        <v>11</v>
      </c>
      <c r="H1630" t="s">
        <v>12</v>
      </c>
      <c r="I1630" t="s">
        <v>23</v>
      </c>
      <c r="N1630" t="s">
        <v>1660</v>
      </c>
      <c r="O1630">
        <v>1959</v>
      </c>
      <c r="P1630" t="str">
        <f t="shared" si="75"/>
        <v>Oct</v>
      </c>
      <c r="Q1630">
        <v>10</v>
      </c>
      <c r="R1630">
        <v>0</v>
      </c>
      <c r="S1630" s="18">
        <v>14254.61</v>
      </c>
      <c r="T1630" t="s">
        <v>11</v>
      </c>
      <c r="U1630" t="s">
        <v>16</v>
      </c>
      <c r="V1630" t="s">
        <v>23</v>
      </c>
      <c r="W1630" s="16">
        <f t="shared" si="76"/>
        <v>21833</v>
      </c>
      <c r="X1630">
        <f t="shared" si="77"/>
        <v>63</v>
      </c>
    </row>
    <row r="1631" spans="1:24" x14ac:dyDescent="0.3">
      <c r="A1631" t="s">
        <v>1662</v>
      </c>
      <c r="B1631">
        <v>1974</v>
      </c>
      <c r="C1631" t="s">
        <v>30</v>
      </c>
      <c r="D1631">
        <v>26</v>
      </c>
      <c r="E1631">
        <v>0</v>
      </c>
      <c r="F1631">
        <v>14256.79</v>
      </c>
      <c r="G1631" t="s">
        <v>11</v>
      </c>
      <c r="H1631" t="s">
        <v>11</v>
      </c>
      <c r="I1631" t="s">
        <v>535</v>
      </c>
      <c r="N1631" t="s">
        <v>1661</v>
      </c>
      <c r="O1631">
        <v>1959</v>
      </c>
      <c r="P1631" t="str">
        <f t="shared" si="75"/>
        <v>Nov</v>
      </c>
      <c r="Q1631">
        <v>8</v>
      </c>
      <c r="R1631">
        <v>0</v>
      </c>
      <c r="S1631" s="18">
        <v>14256.19</v>
      </c>
      <c r="T1631" t="s">
        <v>11</v>
      </c>
      <c r="U1631" t="s">
        <v>12</v>
      </c>
      <c r="V1631" t="s">
        <v>23</v>
      </c>
      <c r="W1631" s="16">
        <f t="shared" si="76"/>
        <v>21862</v>
      </c>
      <c r="X1631">
        <f t="shared" si="77"/>
        <v>63</v>
      </c>
    </row>
    <row r="1632" spans="1:24" x14ac:dyDescent="0.3">
      <c r="A1632" t="s">
        <v>1663</v>
      </c>
      <c r="B1632">
        <v>1972</v>
      </c>
      <c r="C1632" t="s">
        <v>10</v>
      </c>
      <c r="D1632">
        <v>13</v>
      </c>
      <c r="E1632">
        <v>0</v>
      </c>
      <c r="F1632">
        <v>14258.33</v>
      </c>
      <c r="G1632" t="s">
        <v>11</v>
      </c>
      <c r="H1632" t="s">
        <v>11</v>
      </c>
      <c r="I1632" t="s">
        <v>535</v>
      </c>
      <c r="N1632" t="s">
        <v>1662</v>
      </c>
      <c r="O1632">
        <v>1974</v>
      </c>
      <c r="P1632" t="str">
        <f t="shared" si="75"/>
        <v>Dec</v>
      </c>
      <c r="Q1632">
        <v>26</v>
      </c>
      <c r="R1632">
        <v>0</v>
      </c>
      <c r="S1632" s="18">
        <v>14256.79</v>
      </c>
      <c r="T1632" t="s">
        <v>11</v>
      </c>
      <c r="U1632" t="s">
        <v>11</v>
      </c>
      <c r="V1632" t="s">
        <v>535</v>
      </c>
      <c r="W1632" s="16">
        <f t="shared" si="76"/>
        <v>27389</v>
      </c>
      <c r="X1632">
        <f t="shared" si="77"/>
        <v>48</v>
      </c>
    </row>
    <row r="1633" spans="1:24" x14ac:dyDescent="0.3">
      <c r="A1633" t="s">
        <v>1664</v>
      </c>
      <c r="B1633">
        <v>2004</v>
      </c>
      <c r="C1633" t="s">
        <v>20</v>
      </c>
      <c r="D1633">
        <v>6</v>
      </c>
      <c r="E1633">
        <v>0</v>
      </c>
      <c r="F1633">
        <v>14283.46</v>
      </c>
      <c r="G1633" t="s">
        <v>11</v>
      </c>
      <c r="H1633" t="s">
        <v>11</v>
      </c>
      <c r="I1633" t="s">
        <v>247</v>
      </c>
      <c r="N1633" t="s">
        <v>1663</v>
      </c>
      <c r="O1633">
        <v>1972</v>
      </c>
      <c r="P1633" t="str">
        <f t="shared" si="75"/>
        <v>Jul</v>
      </c>
      <c r="Q1633">
        <v>13</v>
      </c>
      <c r="R1633">
        <v>0</v>
      </c>
      <c r="S1633" s="18">
        <v>14258.33</v>
      </c>
      <c r="T1633" t="s">
        <v>11</v>
      </c>
      <c r="U1633" t="s">
        <v>11</v>
      </c>
      <c r="V1633" t="s">
        <v>535</v>
      </c>
      <c r="W1633" s="16">
        <f t="shared" si="76"/>
        <v>26493</v>
      </c>
      <c r="X1633">
        <f t="shared" si="77"/>
        <v>50</v>
      </c>
    </row>
    <row r="1634" spans="1:24" x14ac:dyDescent="0.3">
      <c r="A1634" t="s">
        <v>1665</v>
      </c>
      <c r="B1634">
        <v>1968</v>
      </c>
      <c r="C1634" t="s">
        <v>30</v>
      </c>
      <c r="D1634">
        <v>15</v>
      </c>
      <c r="E1634">
        <v>0</v>
      </c>
      <c r="F1634">
        <v>14285.9</v>
      </c>
      <c r="G1634" t="s">
        <v>11</v>
      </c>
      <c r="H1634" t="s">
        <v>12</v>
      </c>
      <c r="I1634" t="s">
        <v>23</v>
      </c>
      <c r="N1634" t="s">
        <v>1664</v>
      </c>
      <c r="O1634">
        <v>2004</v>
      </c>
      <c r="P1634" t="str">
        <f t="shared" si="75"/>
        <v>Sep</v>
      </c>
      <c r="Q1634">
        <v>6</v>
      </c>
      <c r="R1634">
        <v>0</v>
      </c>
      <c r="S1634" s="18">
        <v>14283.46</v>
      </c>
      <c r="T1634" t="s">
        <v>11</v>
      </c>
      <c r="U1634" t="s">
        <v>11</v>
      </c>
      <c r="V1634" t="s">
        <v>247</v>
      </c>
      <c r="W1634" s="16">
        <f t="shared" si="76"/>
        <v>38236</v>
      </c>
      <c r="X1634">
        <f t="shared" si="77"/>
        <v>18</v>
      </c>
    </row>
    <row r="1635" spans="1:24" x14ac:dyDescent="0.3">
      <c r="A1635" t="s">
        <v>1666</v>
      </c>
      <c r="B1635">
        <v>1958</v>
      </c>
      <c r="C1635" t="s">
        <v>37</v>
      </c>
      <c r="D1635">
        <v>15</v>
      </c>
      <c r="E1635">
        <v>0</v>
      </c>
      <c r="F1635">
        <v>14313.85</v>
      </c>
      <c r="G1635" t="s">
        <v>11</v>
      </c>
      <c r="H1635" t="s">
        <v>12</v>
      </c>
      <c r="I1635" t="s">
        <v>13</v>
      </c>
      <c r="N1635" t="s">
        <v>1665</v>
      </c>
      <c r="O1635">
        <v>1968</v>
      </c>
      <c r="P1635" t="str">
        <f t="shared" si="75"/>
        <v>Dec</v>
      </c>
      <c r="Q1635">
        <v>15</v>
      </c>
      <c r="R1635">
        <v>0</v>
      </c>
      <c r="S1635" s="18">
        <v>14285.9</v>
      </c>
      <c r="T1635" t="s">
        <v>11</v>
      </c>
      <c r="U1635" t="s">
        <v>12</v>
      </c>
      <c r="V1635" t="s">
        <v>23</v>
      </c>
      <c r="W1635" s="16">
        <f t="shared" si="76"/>
        <v>25187</v>
      </c>
      <c r="X1635">
        <f t="shared" si="77"/>
        <v>54</v>
      </c>
    </row>
    <row r="1636" spans="1:24" x14ac:dyDescent="0.3">
      <c r="A1636" t="s">
        <v>1667</v>
      </c>
      <c r="B1636">
        <v>1958</v>
      </c>
      <c r="C1636" t="s">
        <v>10</v>
      </c>
      <c r="D1636">
        <v>10</v>
      </c>
      <c r="E1636">
        <v>0</v>
      </c>
      <c r="F1636">
        <v>14319.03</v>
      </c>
      <c r="G1636" t="s">
        <v>11</v>
      </c>
      <c r="H1636" t="s">
        <v>11</v>
      </c>
      <c r="I1636" t="s">
        <v>42</v>
      </c>
      <c r="N1636" t="s">
        <v>1666</v>
      </c>
      <c r="O1636">
        <v>1958</v>
      </c>
      <c r="P1636" t="str">
        <f t="shared" si="75"/>
        <v>Oct</v>
      </c>
      <c r="Q1636">
        <v>15</v>
      </c>
      <c r="R1636">
        <v>0</v>
      </c>
      <c r="S1636" s="18">
        <v>14313.85</v>
      </c>
      <c r="T1636" t="s">
        <v>11</v>
      </c>
      <c r="U1636" t="s">
        <v>12</v>
      </c>
      <c r="V1636" t="s">
        <v>13</v>
      </c>
      <c r="W1636" s="16">
        <f t="shared" si="76"/>
        <v>21473</v>
      </c>
      <c r="X1636">
        <f t="shared" si="77"/>
        <v>64</v>
      </c>
    </row>
    <row r="1637" spans="1:24" x14ac:dyDescent="0.3">
      <c r="A1637" t="s">
        <v>1668</v>
      </c>
      <c r="B1637">
        <v>1969</v>
      </c>
      <c r="C1637" t="s">
        <v>20</v>
      </c>
      <c r="D1637">
        <v>26</v>
      </c>
      <c r="E1637">
        <v>0</v>
      </c>
      <c r="F1637">
        <v>14337.91</v>
      </c>
      <c r="G1637" t="s">
        <v>11</v>
      </c>
      <c r="H1637" t="s">
        <v>12</v>
      </c>
      <c r="I1637" t="s">
        <v>632</v>
      </c>
      <c r="N1637" t="s">
        <v>1667</v>
      </c>
      <c r="O1637">
        <v>1958</v>
      </c>
      <c r="P1637" t="str">
        <f t="shared" si="75"/>
        <v>Jul</v>
      </c>
      <c r="Q1637">
        <v>10</v>
      </c>
      <c r="R1637">
        <v>0</v>
      </c>
      <c r="S1637" s="18">
        <v>14319.03</v>
      </c>
      <c r="T1637" t="s">
        <v>11</v>
      </c>
      <c r="U1637" t="s">
        <v>11</v>
      </c>
      <c r="V1637" t="s">
        <v>42</v>
      </c>
      <c r="W1637" s="16">
        <f t="shared" si="76"/>
        <v>21376</v>
      </c>
      <c r="X1637">
        <f t="shared" si="77"/>
        <v>64</v>
      </c>
    </row>
    <row r="1638" spans="1:24" x14ac:dyDescent="0.3">
      <c r="A1638" t="s">
        <v>1669</v>
      </c>
      <c r="B1638">
        <v>1959</v>
      </c>
      <c r="C1638" t="s">
        <v>30</v>
      </c>
      <c r="D1638">
        <v>24</v>
      </c>
      <c r="E1638">
        <v>1</v>
      </c>
      <c r="F1638">
        <v>14349.85</v>
      </c>
      <c r="G1638" t="s">
        <v>11</v>
      </c>
      <c r="H1638" t="s">
        <v>11</v>
      </c>
      <c r="I1638" t="s">
        <v>23</v>
      </c>
      <c r="N1638" t="s">
        <v>1668</v>
      </c>
      <c r="O1638">
        <v>1969</v>
      </c>
      <c r="P1638" t="str">
        <f t="shared" si="75"/>
        <v>Sep</v>
      </c>
      <c r="Q1638">
        <v>26</v>
      </c>
      <c r="R1638">
        <v>0</v>
      </c>
      <c r="S1638" s="18">
        <v>14337.91</v>
      </c>
      <c r="T1638" t="s">
        <v>11</v>
      </c>
      <c r="U1638" t="s">
        <v>12</v>
      </c>
      <c r="V1638" t="s">
        <v>632</v>
      </c>
      <c r="W1638" s="16">
        <f t="shared" si="76"/>
        <v>25472</v>
      </c>
      <c r="X1638">
        <f t="shared" si="77"/>
        <v>53</v>
      </c>
    </row>
    <row r="1639" spans="1:24" x14ac:dyDescent="0.3">
      <c r="A1639" t="s">
        <v>1670</v>
      </c>
      <c r="B1639">
        <v>1967</v>
      </c>
      <c r="C1639" t="s">
        <v>37</v>
      </c>
      <c r="D1639">
        <v>10</v>
      </c>
      <c r="E1639">
        <v>0</v>
      </c>
      <c r="F1639">
        <v>14355.43</v>
      </c>
      <c r="G1639" t="s">
        <v>11</v>
      </c>
      <c r="H1639" t="s">
        <v>16</v>
      </c>
      <c r="I1639" t="s">
        <v>535</v>
      </c>
      <c r="N1639" t="s">
        <v>1669</v>
      </c>
      <c r="O1639">
        <v>1959</v>
      </c>
      <c r="P1639" t="str">
        <f t="shared" si="75"/>
        <v>Dec</v>
      </c>
      <c r="Q1639">
        <v>24</v>
      </c>
      <c r="R1639">
        <v>1</v>
      </c>
      <c r="S1639" s="18">
        <v>14349.85</v>
      </c>
      <c r="T1639" t="s">
        <v>11</v>
      </c>
      <c r="U1639" t="s">
        <v>11</v>
      </c>
      <c r="V1639" t="s">
        <v>23</v>
      </c>
      <c r="W1639" s="16">
        <f t="shared" si="76"/>
        <v>21908</v>
      </c>
      <c r="X1639">
        <f t="shared" si="77"/>
        <v>63</v>
      </c>
    </row>
    <row r="1640" spans="1:24" x14ac:dyDescent="0.3">
      <c r="A1640" t="s">
        <v>1671</v>
      </c>
      <c r="B1640">
        <v>1988</v>
      </c>
      <c r="C1640" t="s">
        <v>15</v>
      </c>
      <c r="D1640">
        <v>16</v>
      </c>
      <c r="E1640">
        <v>1</v>
      </c>
      <c r="F1640">
        <v>14358.36</v>
      </c>
      <c r="G1640" t="s">
        <v>11</v>
      </c>
      <c r="H1640" t="s">
        <v>11</v>
      </c>
      <c r="I1640" t="s">
        <v>42</v>
      </c>
      <c r="N1640" t="s">
        <v>1670</v>
      </c>
      <c r="O1640">
        <v>1967</v>
      </c>
      <c r="P1640" t="str">
        <f t="shared" si="75"/>
        <v>Oct</v>
      </c>
      <c r="Q1640">
        <v>10</v>
      </c>
      <c r="R1640">
        <v>0</v>
      </c>
      <c r="S1640" s="18">
        <v>14355.43</v>
      </c>
      <c r="T1640" t="s">
        <v>11</v>
      </c>
      <c r="U1640" t="s">
        <v>16</v>
      </c>
      <c r="V1640" t="s">
        <v>535</v>
      </c>
      <c r="W1640" s="16">
        <f t="shared" si="76"/>
        <v>24755</v>
      </c>
      <c r="X1640">
        <f t="shared" si="77"/>
        <v>55</v>
      </c>
    </row>
    <row r="1641" spans="1:24" x14ac:dyDescent="0.3">
      <c r="A1641" t="s">
        <v>1672</v>
      </c>
      <c r="B1641">
        <v>1963</v>
      </c>
      <c r="C1641" t="s">
        <v>10</v>
      </c>
      <c r="D1641">
        <v>16</v>
      </c>
      <c r="E1641">
        <v>3</v>
      </c>
      <c r="F1641">
        <v>14382.71</v>
      </c>
      <c r="G1641" t="s">
        <v>11</v>
      </c>
      <c r="H1641" t="s">
        <v>11</v>
      </c>
      <c r="I1641" t="s">
        <v>23</v>
      </c>
      <c r="N1641" t="s">
        <v>1671</v>
      </c>
      <c r="O1641">
        <v>1988</v>
      </c>
      <c r="P1641" t="str">
        <f t="shared" si="75"/>
        <v>Nov</v>
      </c>
      <c r="Q1641">
        <v>16</v>
      </c>
      <c r="R1641">
        <v>1</v>
      </c>
      <c r="S1641" s="18">
        <v>14358.36</v>
      </c>
      <c r="T1641" t="s">
        <v>11</v>
      </c>
      <c r="U1641" t="s">
        <v>11</v>
      </c>
      <c r="V1641" t="s">
        <v>42</v>
      </c>
      <c r="W1641" s="16">
        <f t="shared" si="76"/>
        <v>32463</v>
      </c>
      <c r="X1641">
        <f t="shared" si="77"/>
        <v>34</v>
      </c>
    </row>
    <row r="1642" spans="1:24" x14ac:dyDescent="0.3">
      <c r="A1642" t="s">
        <v>1673</v>
      </c>
      <c r="B1642">
        <v>1965</v>
      </c>
      <c r="C1642" t="s">
        <v>18</v>
      </c>
      <c r="D1642">
        <v>22</v>
      </c>
      <c r="E1642">
        <v>4</v>
      </c>
      <c r="F1642">
        <v>14394.4</v>
      </c>
      <c r="G1642" t="s">
        <v>11</v>
      </c>
      <c r="H1642" t="s">
        <v>12</v>
      </c>
      <c r="I1642" t="s">
        <v>247</v>
      </c>
      <c r="N1642" t="s">
        <v>1672</v>
      </c>
      <c r="O1642">
        <v>1963</v>
      </c>
      <c r="P1642" t="str">
        <f t="shared" si="75"/>
        <v>Jul</v>
      </c>
      <c r="Q1642">
        <v>16</v>
      </c>
      <c r="R1642">
        <v>3</v>
      </c>
      <c r="S1642" s="18">
        <v>14382.71</v>
      </c>
      <c r="T1642" t="s">
        <v>11</v>
      </c>
      <c r="U1642" t="s">
        <v>11</v>
      </c>
      <c r="V1642" t="s">
        <v>23</v>
      </c>
      <c r="W1642" s="16">
        <f t="shared" si="76"/>
        <v>23208</v>
      </c>
      <c r="X1642">
        <f t="shared" si="77"/>
        <v>59</v>
      </c>
    </row>
    <row r="1643" spans="1:24" x14ac:dyDescent="0.3">
      <c r="A1643" t="s">
        <v>1674</v>
      </c>
      <c r="B1643">
        <v>1958</v>
      </c>
      <c r="C1643" t="s">
        <v>20</v>
      </c>
      <c r="D1643">
        <v>14</v>
      </c>
      <c r="E1643">
        <v>0</v>
      </c>
      <c r="F1643">
        <v>14394.56</v>
      </c>
      <c r="G1643" t="s">
        <v>11</v>
      </c>
      <c r="H1643" t="s">
        <v>16</v>
      </c>
      <c r="I1643" t="s">
        <v>170</v>
      </c>
      <c r="N1643" t="s">
        <v>1673</v>
      </c>
      <c r="O1643">
        <v>1965</v>
      </c>
      <c r="P1643" t="str">
        <f t="shared" si="75"/>
        <v>Jun</v>
      </c>
      <c r="Q1643">
        <v>22</v>
      </c>
      <c r="R1643">
        <v>4</v>
      </c>
      <c r="S1643" s="18">
        <v>14394.4</v>
      </c>
      <c r="T1643" t="s">
        <v>11</v>
      </c>
      <c r="U1643" t="s">
        <v>12</v>
      </c>
      <c r="V1643" t="s">
        <v>247</v>
      </c>
      <c r="W1643" s="16">
        <f t="shared" si="76"/>
        <v>23915</v>
      </c>
      <c r="X1643">
        <f t="shared" si="77"/>
        <v>57</v>
      </c>
    </row>
    <row r="1644" spans="1:24" x14ac:dyDescent="0.3">
      <c r="A1644" t="s">
        <v>1675</v>
      </c>
      <c r="B1644">
        <v>1958</v>
      </c>
      <c r="C1644" t="s">
        <v>10</v>
      </c>
      <c r="D1644">
        <v>29</v>
      </c>
      <c r="E1644">
        <v>0</v>
      </c>
      <c r="F1644">
        <v>14410.93</v>
      </c>
      <c r="G1644" t="s">
        <v>11</v>
      </c>
      <c r="H1644" t="s">
        <v>11</v>
      </c>
      <c r="I1644" t="s">
        <v>168</v>
      </c>
      <c r="N1644" t="s">
        <v>1674</v>
      </c>
      <c r="O1644">
        <v>1958</v>
      </c>
      <c r="P1644" t="str">
        <f t="shared" si="75"/>
        <v>Sep</v>
      </c>
      <c r="Q1644">
        <v>14</v>
      </c>
      <c r="R1644">
        <v>0</v>
      </c>
      <c r="S1644" s="18">
        <v>14394.56</v>
      </c>
      <c r="T1644" t="s">
        <v>11</v>
      </c>
      <c r="U1644" t="s">
        <v>16</v>
      </c>
      <c r="V1644" t="s">
        <v>170</v>
      </c>
      <c r="W1644" s="16">
        <f t="shared" si="76"/>
        <v>21442</v>
      </c>
      <c r="X1644">
        <f t="shared" si="77"/>
        <v>64</v>
      </c>
    </row>
    <row r="1645" spans="1:24" x14ac:dyDescent="0.3">
      <c r="A1645" t="s">
        <v>1676</v>
      </c>
      <c r="B1645">
        <v>1958</v>
      </c>
      <c r="C1645" t="s">
        <v>20</v>
      </c>
      <c r="D1645">
        <v>20</v>
      </c>
      <c r="E1645">
        <v>1</v>
      </c>
      <c r="F1645">
        <v>14418.28</v>
      </c>
      <c r="G1645" t="s">
        <v>11</v>
      </c>
      <c r="H1645" t="s">
        <v>12</v>
      </c>
      <c r="I1645" t="s">
        <v>13</v>
      </c>
      <c r="N1645" t="s">
        <v>1675</v>
      </c>
      <c r="O1645">
        <v>1958</v>
      </c>
      <c r="P1645" t="str">
        <f t="shared" si="75"/>
        <v>Jul</v>
      </c>
      <c r="Q1645">
        <v>29</v>
      </c>
      <c r="R1645">
        <v>0</v>
      </c>
      <c r="S1645" s="18">
        <v>14410.93</v>
      </c>
      <c r="T1645" t="s">
        <v>11</v>
      </c>
      <c r="U1645" t="s">
        <v>11</v>
      </c>
      <c r="V1645" t="s">
        <v>168</v>
      </c>
      <c r="W1645" s="16">
        <f t="shared" si="76"/>
        <v>21395</v>
      </c>
      <c r="X1645">
        <f t="shared" si="77"/>
        <v>64</v>
      </c>
    </row>
    <row r="1646" spans="1:24" x14ac:dyDescent="0.3">
      <c r="A1646" t="s">
        <v>1677</v>
      </c>
      <c r="B1646">
        <v>1999</v>
      </c>
      <c r="C1646" t="s">
        <v>35</v>
      </c>
      <c r="D1646">
        <v>10</v>
      </c>
      <c r="E1646">
        <v>2</v>
      </c>
      <c r="F1646">
        <v>14426.07</v>
      </c>
      <c r="G1646" t="s">
        <v>11</v>
      </c>
      <c r="H1646" t="s">
        <v>16</v>
      </c>
      <c r="I1646" t="s">
        <v>23</v>
      </c>
      <c r="N1646" t="s">
        <v>1676</v>
      </c>
      <c r="O1646">
        <v>1958</v>
      </c>
      <c r="P1646" t="str">
        <f t="shared" si="75"/>
        <v>Sep</v>
      </c>
      <c r="Q1646">
        <v>20</v>
      </c>
      <c r="R1646">
        <v>1</v>
      </c>
      <c r="S1646" s="18">
        <v>14418.28</v>
      </c>
      <c r="T1646" t="s">
        <v>11</v>
      </c>
      <c r="U1646" t="s">
        <v>12</v>
      </c>
      <c r="V1646" t="s">
        <v>13</v>
      </c>
      <c r="W1646" s="16">
        <f t="shared" si="76"/>
        <v>21448</v>
      </c>
      <c r="X1646">
        <f t="shared" si="77"/>
        <v>64</v>
      </c>
    </row>
    <row r="1647" spans="1:24" x14ac:dyDescent="0.3">
      <c r="A1647" t="s">
        <v>1678</v>
      </c>
      <c r="B1647">
        <v>1967</v>
      </c>
      <c r="C1647" t="s">
        <v>35</v>
      </c>
      <c r="D1647">
        <v>15</v>
      </c>
      <c r="E1647">
        <v>0</v>
      </c>
      <c r="F1647">
        <v>14426.66</v>
      </c>
      <c r="G1647" t="s">
        <v>11</v>
      </c>
      <c r="H1647" t="s">
        <v>11</v>
      </c>
      <c r="I1647" t="s">
        <v>535</v>
      </c>
      <c r="N1647" t="s">
        <v>1677</v>
      </c>
      <c r="O1647">
        <v>1999</v>
      </c>
      <c r="P1647" t="str">
        <f t="shared" si="75"/>
        <v>Aug</v>
      </c>
      <c r="Q1647">
        <v>10</v>
      </c>
      <c r="R1647">
        <v>2</v>
      </c>
      <c r="S1647" s="18">
        <v>14426.07</v>
      </c>
      <c r="T1647" t="s">
        <v>11</v>
      </c>
      <c r="U1647" t="s">
        <v>16</v>
      </c>
      <c r="V1647" t="s">
        <v>23</v>
      </c>
      <c r="W1647" s="16">
        <f t="shared" si="76"/>
        <v>36382</v>
      </c>
      <c r="X1647">
        <f t="shared" si="77"/>
        <v>23</v>
      </c>
    </row>
    <row r="1648" spans="1:24" x14ac:dyDescent="0.3">
      <c r="A1648" t="s">
        <v>1679</v>
      </c>
      <c r="B1648">
        <v>1967</v>
      </c>
      <c r="C1648" t="s">
        <v>15</v>
      </c>
      <c r="D1648">
        <v>4</v>
      </c>
      <c r="E1648">
        <v>0</v>
      </c>
      <c r="F1648">
        <v>14427.63</v>
      </c>
      <c r="G1648" t="s">
        <v>11</v>
      </c>
      <c r="H1648" t="s">
        <v>11</v>
      </c>
      <c r="I1648" t="s">
        <v>300</v>
      </c>
      <c r="N1648" t="s">
        <v>1678</v>
      </c>
      <c r="O1648">
        <v>1967</v>
      </c>
      <c r="P1648" t="str">
        <f t="shared" si="75"/>
        <v>Aug</v>
      </c>
      <c r="Q1648">
        <v>15</v>
      </c>
      <c r="R1648">
        <v>0</v>
      </c>
      <c r="S1648" s="18">
        <v>14426.66</v>
      </c>
      <c r="T1648" t="s">
        <v>11</v>
      </c>
      <c r="U1648" t="s">
        <v>11</v>
      </c>
      <c r="V1648" t="s">
        <v>535</v>
      </c>
      <c r="W1648" s="16">
        <f t="shared" si="76"/>
        <v>24699</v>
      </c>
      <c r="X1648">
        <f t="shared" si="77"/>
        <v>55</v>
      </c>
    </row>
    <row r="1649" spans="1:24" x14ac:dyDescent="0.3">
      <c r="A1649" t="s">
        <v>1680</v>
      </c>
      <c r="B1649">
        <v>1959</v>
      </c>
      <c r="C1649" t="s">
        <v>18</v>
      </c>
      <c r="D1649">
        <v>29</v>
      </c>
      <c r="E1649">
        <v>0</v>
      </c>
      <c r="F1649">
        <v>14449.85</v>
      </c>
      <c r="G1649" t="s">
        <v>11</v>
      </c>
      <c r="H1649" t="s">
        <v>16</v>
      </c>
      <c r="I1649" t="s">
        <v>247</v>
      </c>
      <c r="N1649" t="s">
        <v>1679</v>
      </c>
      <c r="O1649">
        <v>1967</v>
      </c>
      <c r="P1649" t="str">
        <f t="shared" si="75"/>
        <v>Nov</v>
      </c>
      <c r="Q1649">
        <v>4</v>
      </c>
      <c r="R1649">
        <v>0</v>
      </c>
      <c r="S1649" s="18">
        <v>14427.63</v>
      </c>
      <c r="T1649" t="s">
        <v>11</v>
      </c>
      <c r="U1649" t="s">
        <v>11</v>
      </c>
      <c r="V1649" t="s">
        <v>300</v>
      </c>
      <c r="W1649" s="16">
        <f t="shared" si="76"/>
        <v>24780</v>
      </c>
      <c r="X1649">
        <f t="shared" si="77"/>
        <v>55</v>
      </c>
    </row>
    <row r="1650" spans="1:24" x14ac:dyDescent="0.3">
      <c r="A1650" t="s">
        <v>1681</v>
      </c>
      <c r="B1650">
        <v>1959</v>
      </c>
      <c r="C1650" t="s">
        <v>35</v>
      </c>
      <c r="D1650">
        <v>3</v>
      </c>
      <c r="E1650">
        <v>0</v>
      </c>
      <c r="F1650">
        <v>14451.84</v>
      </c>
      <c r="G1650" t="s">
        <v>11</v>
      </c>
      <c r="H1650" t="s">
        <v>12</v>
      </c>
      <c r="I1650" t="s">
        <v>249</v>
      </c>
      <c r="N1650" t="s">
        <v>1680</v>
      </c>
      <c r="O1650">
        <v>1959</v>
      </c>
      <c r="P1650" t="str">
        <f t="shared" si="75"/>
        <v>Jun</v>
      </c>
      <c r="Q1650">
        <v>29</v>
      </c>
      <c r="R1650">
        <v>0</v>
      </c>
      <c r="S1650" s="18">
        <v>14449.85</v>
      </c>
      <c r="T1650" t="s">
        <v>11</v>
      </c>
      <c r="U1650" t="s">
        <v>16</v>
      </c>
      <c r="V1650" t="s">
        <v>247</v>
      </c>
      <c r="W1650" s="16">
        <f t="shared" si="76"/>
        <v>21730</v>
      </c>
      <c r="X1650">
        <f t="shared" si="77"/>
        <v>63</v>
      </c>
    </row>
    <row r="1651" spans="1:24" x14ac:dyDescent="0.3">
      <c r="A1651" t="s">
        <v>1682</v>
      </c>
      <c r="B1651">
        <v>1996</v>
      </c>
      <c r="C1651" t="s">
        <v>15</v>
      </c>
      <c r="D1651">
        <v>10</v>
      </c>
      <c r="E1651">
        <v>2</v>
      </c>
      <c r="F1651">
        <v>14455.64</v>
      </c>
      <c r="G1651" t="s">
        <v>11</v>
      </c>
      <c r="H1651" t="s">
        <v>12</v>
      </c>
      <c r="I1651" t="s">
        <v>247</v>
      </c>
      <c r="N1651" t="s">
        <v>1681</v>
      </c>
      <c r="O1651">
        <v>1959</v>
      </c>
      <c r="P1651" t="str">
        <f t="shared" si="75"/>
        <v>Aug</v>
      </c>
      <c r="Q1651">
        <v>3</v>
      </c>
      <c r="R1651">
        <v>0</v>
      </c>
      <c r="S1651" s="18">
        <v>14451.84</v>
      </c>
      <c r="T1651" t="s">
        <v>11</v>
      </c>
      <c r="U1651" t="s">
        <v>12</v>
      </c>
      <c r="V1651" t="s">
        <v>249</v>
      </c>
      <c r="W1651" s="16">
        <f t="shared" si="76"/>
        <v>21765</v>
      </c>
      <c r="X1651">
        <f t="shared" si="77"/>
        <v>63</v>
      </c>
    </row>
    <row r="1652" spans="1:24" x14ac:dyDescent="0.3">
      <c r="A1652" t="s">
        <v>1683</v>
      </c>
      <c r="B1652">
        <v>1976</v>
      </c>
      <c r="C1652" t="s">
        <v>15</v>
      </c>
      <c r="D1652">
        <v>27</v>
      </c>
      <c r="E1652">
        <v>2</v>
      </c>
      <c r="F1652">
        <v>14470.01</v>
      </c>
      <c r="G1652" t="s">
        <v>11</v>
      </c>
      <c r="H1652" t="s">
        <v>12</v>
      </c>
      <c r="I1652" t="s">
        <v>23</v>
      </c>
      <c r="N1652" t="s">
        <v>1682</v>
      </c>
      <c r="O1652">
        <v>1996</v>
      </c>
      <c r="P1652" t="str">
        <f t="shared" si="75"/>
        <v>Nov</v>
      </c>
      <c r="Q1652">
        <v>10</v>
      </c>
      <c r="R1652">
        <v>2</v>
      </c>
      <c r="S1652" s="18">
        <v>14455.64</v>
      </c>
      <c r="T1652" t="s">
        <v>11</v>
      </c>
      <c r="U1652" t="s">
        <v>12</v>
      </c>
      <c r="V1652" t="s">
        <v>247</v>
      </c>
      <c r="W1652" s="16">
        <f t="shared" si="76"/>
        <v>35379</v>
      </c>
      <c r="X1652">
        <f t="shared" si="77"/>
        <v>26</v>
      </c>
    </row>
    <row r="1653" spans="1:24" x14ac:dyDescent="0.3">
      <c r="A1653" t="s">
        <v>1684</v>
      </c>
      <c r="B1653">
        <v>1959</v>
      </c>
      <c r="C1653" t="s">
        <v>15</v>
      </c>
      <c r="D1653">
        <v>20</v>
      </c>
      <c r="E1653">
        <v>1</v>
      </c>
      <c r="F1653">
        <v>14474.68</v>
      </c>
      <c r="G1653" t="s">
        <v>11</v>
      </c>
      <c r="H1653" t="s">
        <v>11</v>
      </c>
      <c r="I1653" t="s">
        <v>13</v>
      </c>
      <c r="N1653" t="s">
        <v>1683</v>
      </c>
      <c r="O1653">
        <v>1976</v>
      </c>
      <c r="P1653" t="str">
        <f t="shared" si="75"/>
        <v>Nov</v>
      </c>
      <c r="Q1653">
        <v>27</v>
      </c>
      <c r="R1653">
        <v>2</v>
      </c>
      <c r="S1653" s="18">
        <v>14470.01</v>
      </c>
      <c r="T1653" t="s">
        <v>11</v>
      </c>
      <c r="U1653" t="s">
        <v>12</v>
      </c>
      <c r="V1653" t="s">
        <v>23</v>
      </c>
      <c r="W1653" s="16">
        <f t="shared" si="76"/>
        <v>28091</v>
      </c>
      <c r="X1653">
        <f t="shared" si="77"/>
        <v>46</v>
      </c>
    </row>
    <row r="1654" spans="1:24" x14ac:dyDescent="0.3">
      <c r="A1654" t="s">
        <v>1685</v>
      </c>
      <c r="B1654">
        <v>1979</v>
      </c>
      <c r="C1654" t="s">
        <v>37</v>
      </c>
      <c r="D1654">
        <v>20</v>
      </c>
      <c r="E1654">
        <v>5</v>
      </c>
      <c r="F1654">
        <v>14478.33</v>
      </c>
      <c r="G1654" t="s">
        <v>11</v>
      </c>
      <c r="H1654" t="s">
        <v>11</v>
      </c>
      <c r="I1654" t="s">
        <v>13</v>
      </c>
      <c r="N1654" t="s">
        <v>1684</v>
      </c>
      <c r="O1654">
        <v>1959</v>
      </c>
      <c r="P1654" t="str">
        <f t="shared" si="75"/>
        <v>Nov</v>
      </c>
      <c r="Q1654">
        <v>20</v>
      </c>
      <c r="R1654">
        <v>1</v>
      </c>
      <c r="S1654" s="18">
        <v>14474.68</v>
      </c>
      <c r="T1654" t="s">
        <v>11</v>
      </c>
      <c r="U1654" t="s">
        <v>11</v>
      </c>
      <c r="V1654" t="s">
        <v>13</v>
      </c>
      <c r="W1654" s="16">
        <f t="shared" si="76"/>
        <v>21874</v>
      </c>
      <c r="X1654">
        <f t="shared" si="77"/>
        <v>63</v>
      </c>
    </row>
    <row r="1655" spans="1:24" x14ac:dyDescent="0.3">
      <c r="A1655" t="s">
        <v>1686</v>
      </c>
      <c r="B1655">
        <v>1989</v>
      </c>
      <c r="C1655" t="s">
        <v>10</v>
      </c>
      <c r="D1655">
        <v>22</v>
      </c>
      <c r="E1655">
        <v>3</v>
      </c>
      <c r="F1655">
        <v>14507.46</v>
      </c>
      <c r="G1655" t="s">
        <v>11</v>
      </c>
      <c r="H1655" t="s">
        <v>12</v>
      </c>
      <c r="I1655" t="s">
        <v>23</v>
      </c>
      <c r="N1655" t="s">
        <v>1685</v>
      </c>
      <c r="O1655">
        <v>1979</v>
      </c>
      <c r="P1655" t="str">
        <f t="shared" si="75"/>
        <v>Oct</v>
      </c>
      <c r="Q1655">
        <v>20</v>
      </c>
      <c r="R1655">
        <v>5</v>
      </c>
      <c r="S1655" s="18">
        <v>14478.33</v>
      </c>
      <c r="T1655" t="s">
        <v>11</v>
      </c>
      <c r="U1655" t="s">
        <v>11</v>
      </c>
      <c r="V1655" t="s">
        <v>13</v>
      </c>
      <c r="W1655" s="16">
        <f t="shared" si="76"/>
        <v>29148</v>
      </c>
      <c r="X1655">
        <f t="shared" si="77"/>
        <v>43</v>
      </c>
    </row>
    <row r="1656" spans="1:24" x14ac:dyDescent="0.3">
      <c r="A1656" t="s">
        <v>1687</v>
      </c>
      <c r="B1656">
        <v>1989</v>
      </c>
      <c r="C1656" t="s">
        <v>10</v>
      </c>
      <c r="D1656">
        <v>14</v>
      </c>
      <c r="E1656">
        <v>3</v>
      </c>
      <c r="F1656">
        <v>14547.26</v>
      </c>
      <c r="G1656" t="s">
        <v>11</v>
      </c>
      <c r="H1656" t="s">
        <v>12</v>
      </c>
      <c r="I1656" t="s">
        <v>42</v>
      </c>
      <c r="N1656" t="s">
        <v>1686</v>
      </c>
      <c r="O1656">
        <v>1989</v>
      </c>
      <c r="P1656" t="str">
        <f t="shared" si="75"/>
        <v>Jul</v>
      </c>
      <c r="Q1656">
        <v>22</v>
      </c>
      <c r="R1656">
        <v>3</v>
      </c>
      <c r="S1656" s="18">
        <v>14507.46</v>
      </c>
      <c r="T1656" t="s">
        <v>11</v>
      </c>
      <c r="U1656" t="s">
        <v>12</v>
      </c>
      <c r="V1656" t="s">
        <v>23</v>
      </c>
      <c r="W1656" s="16">
        <f t="shared" si="76"/>
        <v>32711</v>
      </c>
      <c r="X1656">
        <f t="shared" si="77"/>
        <v>33</v>
      </c>
    </row>
    <row r="1657" spans="1:24" x14ac:dyDescent="0.3">
      <c r="A1657" t="s">
        <v>1688</v>
      </c>
      <c r="B1657">
        <v>1998</v>
      </c>
      <c r="C1657" t="s">
        <v>20</v>
      </c>
      <c r="D1657">
        <v>12</v>
      </c>
      <c r="E1657">
        <v>0</v>
      </c>
      <c r="F1657">
        <v>14571.89</v>
      </c>
      <c r="G1657" t="s">
        <v>11</v>
      </c>
      <c r="H1657" t="s">
        <v>16</v>
      </c>
      <c r="I1657" t="s">
        <v>247</v>
      </c>
      <c r="N1657" t="s">
        <v>1687</v>
      </c>
      <c r="O1657">
        <v>1989</v>
      </c>
      <c r="P1657" t="str">
        <f t="shared" si="75"/>
        <v>Jul</v>
      </c>
      <c r="Q1657">
        <v>14</v>
      </c>
      <c r="R1657">
        <v>3</v>
      </c>
      <c r="S1657" s="18">
        <v>14547.26</v>
      </c>
      <c r="T1657" t="s">
        <v>11</v>
      </c>
      <c r="U1657" t="s">
        <v>12</v>
      </c>
      <c r="V1657" t="s">
        <v>42</v>
      </c>
      <c r="W1657" s="16">
        <f t="shared" si="76"/>
        <v>32703</v>
      </c>
      <c r="X1657">
        <f t="shared" si="77"/>
        <v>33</v>
      </c>
    </row>
    <row r="1658" spans="1:24" x14ac:dyDescent="0.3">
      <c r="A1658" t="s">
        <v>1689</v>
      </c>
      <c r="B1658">
        <v>1962</v>
      </c>
      <c r="C1658" t="s">
        <v>30</v>
      </c>
      <c r="D1658">
        <v>3</v>
      </c>
      <c r="E1658">
        <v>0</v>
      </c>
      <c r="F1658">
        <v>14574.64</v>
      </c>
      <c r="G1658" t="s">
        <v>11</v>
      </c>
      <c r="H1658" t="s">
        <v>16</v>
      </c>
      <c r="I1658" t="s">
        <v>200</v>
      </c>
      <c r="N1658" t="s">
        <v>1688</v>
      </c>
      <c r="O1658">
        <v>1998</v>
      </c>
      <c r="P1658" t="str">
        <f t="shared" si="75"/>
        <v>Sep</v>
      </c>
      <c r="Q1658">
        <v>12</v>
      </c>
      <c r="R1658">
        <v>0</v>
      </c>
      <c r="S1658" s="18">
        <v>14571.89</v>
      </c>
      <c r="T1658" t="s">
        <v>11</v>
      </c>
      <c r="U1658" t="s">
        <v>16</v>
      </c>
      <c r="V1658" t="s">
        <v>247</v>
      </c>
      <c r="W1658" s="16">
        <f t="shared" si="76"/>
        <v>36050</v>
      </c>
      <c r="X1658">
        <f t="shared" si="77"/>
        <v>24</v>
      </c>
    </row>
    <row r="1659" spans="1:24" x14ac:dyDescent="0.3">
      <c r="A1659" t="s">
        <v>1690</v>
      </c>
      <c r="B1659">
        <v>1963</v>
      </c>
      <c r="C1659" t="s">
        <v>37</v>
      </c>
      <c r="D1659">
        <v>14</v>
      </c>
      <c r="E1659">
        <v>3</v>
      </c>
      <c r="F1659">
        <v>14590.63</v>
      </c>
      <c r="G1659" t="s">
        <v>11</v>
      </c>
      <c r="H1659" t="s">
        <v>16</v>
      </c>
      <c r="I1659" t="s">
        <v>247</v>
      </c>
      <c r="N1659" t="s">
        <v>1689</v>
      </c>
      <c r="O1659">
        <v>1962</v>
      </c>
      <c r="P1659" t="str">
        <f t="shared" si="75"/>
        <v>Dec</v>
      </c>
      <c r="Q1659">
        <v>3</v>
      </c>
      <c r="R1659">
        <v>0</v>
      </c>
      <c r="S1659" s="18">
        <v>14574.64</v>
      </c>
      <c r="T1659" t="s">
        <v>11</v>
      </c>
      <c r="U1659" t="s">
        <v>16</v>
      </c>
      <c r="V1659" t="s">
        <v>200</v>
      </c>
      <c r="W1659" s="16">
        <f t="shared" si="76"/>
        <v>22983</v>
      </c>
      <c r="X1659">
        <f t="shared" si="77"/>
        <v>60</v>
      </c>
    </row>
    <row r="1660" spans="1:24" x14ac:dyDescent="0.3">
      <c r="A1660" t="s">
        <v>1691</v>
      </c>
      <c r="B1660">
        <v>1967</v>
      </c>
      <c r="C1660" t="s">
        <v>10</v>
      </c>
      <c r="D1660">
        <v>18</v>
      </c>
      <c r="E1660">
        <v>0</v>
      </c>
      <c r="F1660">
        <v>14600.62</v>
      </c>
      <c r="G1660" t="s">
        <v>11</v>
      </c>
      <c r="H1660" t="s">
        <v>12</v>
      </c>
      <c r="I1660" t="s">
        <v>632</v>
      </c>
      <c r="N1660" t="s">
        <v>1690</v>
      </c>
      <c r="O1660">
        <v>1963</v>
      </c>
      <c r="P1660" t="str">
        <f t="shared" si="75"/>
        <v>Oct</v>
      </c>
      <c r="Q1660">
        <v>14</v>
      </c>
      <c r="R1660">
        <v>3</v>
      </c>
      <c r="S1660" s="18">
        <v>14590.63</v>
      </c>
      <c r="T1660" t="s">
        <v>11</v>
      </c>
      <c r="U1660" t="s">
        <v>16</v>
      </c>
      <c r="V1660" t="s">
        <v>247</v>
      </c>
      <c r="W1660" s="16">
        <f t="shared" si="76"/>
        <v>23298</v>
      </c>
      <c r="X1660">
        <f t="shared" si="77"/>
        <v>59</v>
      </c>
    </row>
    <row r="1661" spans="1:24" x14ac:dyDescent="0.3">
      <c r="A1661" t="s">
        <v>1692</v>
      </c>
      <c r="B1661">
        <v>1965</v>
      </c>
      <c r="C1661" t="s">
        <v>15</v>
      </c>
      <c r="D1661">
        <v>8</v>
      </c>
      <c r="E1661">
        <v>0</v>
      </c>
      <c r="F1661">
        <v>14612.33</v>
      </c>
      <c r="G1661" t="s">
        <v>11</v>
      </c>
      <c r="H1661" t="s">
        <v>12</v>
      </c>
      <c r="I1661" t="s">
        <v>300</v>
      </c>
      <c r="N1661" t="s">
        <v>1691</v>
      </c>
      <c r="O1661">
        <v>1967</v>
      </c>
      <c r="P1661" t="str">
        <f t="shared" si="75"/>
        <v>Jul</v>
      </c>
      <c r="Q1661">
        <v>18</v>
      </c>
      <c r="R1661">
        <v>0</v>
      </c>
      <c r="S1661" s="18">
        <v>14600.62</v>
      </c>
      <c r="T1661" t="s">
        <v>11</v>
      </c>
      <c r="U1661" t="s">
        <v>12</v>
      </c>
      <c r="V1661" t="s">
        <v>632</v>
      </c>
      <c r="W1661" s="16">
        <f t="shared" si="76"/>
        <v>24671</v>
      </c>
      <c r="X1661">
        <f t="shared" si="77"/>
        <v>55</v>
      </c>
    </row>
    <row r="1662" spans="1:24" x14ac:dyDescent="0.3">
      <c r="A1662" t="s">
        <v>1693</v>
      </c>
      <c r="B1662">
        <v>1991</v>
      </c>
      <c r="C1662" t="s">
        <v>35</v>
      </c>
      <c r="D1662">
        <v>21</v>
      </c>
      <c r="E1662">
        <v>3</v>
      </c>
      <c r="F1662">
        <v>14630.52</v>
      </c>
      <c r="G1662" t="s">
        <v>11</v>
      </c>
      <c r="H1662" t="s">
        <v>12</v>
      </c>
      <c r="I1662" t="s">
        <v>42</v>
      </c>
      <c r="N1662" t="s">
        <v>1692</v>
      </c>
      <c r="O1662">
        <v>1965</v>
      </c>
      <c r="P1662" t="str">
        <f t="shared" si="75"/>
        <v>Nov</v>
      </c>
      <c r="Q1662">
        <v>8</v>
      </c>
      <c r="R1662">
        <v>0</v>
      </c>
      <c r="S1662" s="18">
        <v>14612.33</v>
      </c>
      <c r="T1662" t="s">
        <v>11</v>
      </c>
      <c r="U1662" t="s">
        <v>12</v>
      </c>
      <c r="V1662" t="s">
        <v>300</v>
      </c>
      <c r="W1662" s="16">
        <f t="shared" si="76"/>
        <v>24054</v>
      </c>
      <c r="X1662">
        <f t="shared" si="77"/>
        <v>57</v>
      </c>
    </row>
    <row r="1663" spans="1:24" x14ac:dyDescent="0.3">
      <c r="A1663" t="s">
        <v>1694</v>
      </c>
      <c r="B1663">
        <v>1967</v>
      </c>
      <c r="C1663" t="s">
        <v>20</v>
      </c>
      <c r="D1663">
        <v>1</v>
      </c>
      <c r="E1663">
        <v>0</v>
      </c>
      <c r="F1663">
        <v>14640.35</v>
      </c>
      <c r="G1663" t="s">
        <v>11</v>
      </c>
      <c r="H1663" t="s">
        <v>12</v>
      </c>
      <c r="I1663" t="s">
        <v>535</v>
      </c>
      <c r="N1663" t="s">
        <v>1693</v>
      </c>
      <c r="O1663">
        <v>1991</v>
      </c>
      <c r="P1663" t="str">
        <f t="shared" si="75"/>
        <v>Aug</v>
      </c>
      <c r="Q1663">
        <v>21</v>
      </c>
      <c r="R1663">
        <v>3</v>
      </c>
      <c r="S1663" s="18">
        <v>14630.52</v>
      </c>
      <c r="T1663" t="s">
        <v>11</v>
      </c>
      <c r="U1663" t="s">
        <v>12</v>
      </c>
      <c r="V1663" t="s">
        <v>42</v>
      </c>
      <c r="W1663" s="16">
        <f t="shared" si="76"/>
        <v>33471</v>
      </c>
      <c r="X1663">
        <f t="shared" si="77"/>
        <v>31</v>
      </c>
    </row>
    <row r="1664" spans="1:24" x14ac:dyDescent="0.3">
      <c r="A1664" t="s">
        <v>1695</v>
      </c>
      <c r="B1664">
        <v>1981</v>
      </c>
      <c r="C1664" t="s">
        <v>15</v>
      </c>
      <c r="D1664">
        <v>13</v>
      </c>
      <c r="E1664">
        <v>1</v>
      </c>
      <c r="F1664">
        <v>14657.2</v>
      </c>
      <c r="G1664" t="s">
        <v>11</v>
      </c>
      <c r="H1664" t="s">
        <v>16</v>
      </c>
      <c r="I1664" t="s">
        <v>23</v>
      </c>
      <c r="N1664" t="s">
        <v>1694</v>
      </c>
      <c r="O1664">
        <v>1967</v>
      </c>
      <c r="P1664" t="str">
        <f t="shared" si="75"/>
        <v>Sep</v>
      </c>
      <c r="Q1664">
        <v>1</v>
      </c>
      <c r="R1664">
        <v>0</v>
      </c>
      <c r="S1664" s="18">
        <v>14640.35</v>
      </c>
      <c r="T1664" t="s">
        <v>11</v>
      </c>
      <c r="U1664" t="s">
        <v>12</v>
      </c>
      <c r="V1664" t="s">
        <v>535</v>
      </c>
      <c r="W1664" s="16">
        <f t="shared" si="76"/>
        <v>24716</v>
      </c>
      <c r="X1664">
        <f t="shared" si="77"/>
        <v>55</v>
      </c>
    </row>
    <row r="1665" spans="1:24" x14ac:dyDescent="0.3">
      <c r="A1665" t="s">
        <v>1696</v>
      </c>
      <c r="B1665">
        <v>1969</v>
      </c>
      <c r="C1665" t="s">
        <v>37</v>
      </c>
      <c r="D1665">
        <v>20</v>
      </c>
      <c r="E1665">
        <v>0</v>
      </c>
      <c r="F1665">
        <v>14665.75</v>
      </c>
      <c r="G1665" t="s">
        <v>11</v>
      </c>
      <c r="H1665" t="s">
        <v>16</v>
      </c>
      <c r="I1665" t="s">
        <v>23</v>
      </c>
      <c r="N1665" t="s">
        <v>1695</v>
      </c>
      <c r="O1665">
        <v>1981</v>
      </c>
      <c r="P1665" t="str">
        <f t="shared" si="75"/>
        <v>Nov</v>
      </c>
      <c r="Q1665">
        <v>13</v>
      </c>
      <c r="R1665">
        <v>1</v>
      </c>
      <c r="S1665" s="18">
        <v>14657.2</v>
      </c>
      <c r="T1665" t="s">
        <v>11</v>
      </c>
      <c r="U1665" t="s">
        <v>16</v>
      </c>
      <c r="V1665" t="s">
        <v>23</v>
      </c>
      <c r="W1665" s="16">
        <f t="shared" si="76"/>
        <v>29903</v>
      </c>
      <c r="X1665">
        <f t="shared" si="77"/>
        <v>41</v>
      </c>
    </row>
    <row r="1666" spans="1:24" x14ac:dyDescent="0.3">
      <c r="A1666" t="s">
        <v>1697</v>
      </c>
      <c r="B1666">
        <v>1958</v>
      </c>
      <c r="C1666" t="s">
        <v>10</v>
      </c>
      <c r="D1666">
        <v>23</v>
      </c>
      <c r="E1666">
        <v>0</v>
      </c>
      <c r="F1666">
        <v>14692.67</v>
      </c>
      <c r="G1666" t="s">
        <v>11</v>
      </c>
      <c r="H1666" t="s">
        <v>16</v>
      </c>
      <c r="I1666" t="s">
        <v>23</v>
      </c>
      <c r="N1666" t="s">
        <v>1696</v>
      </c>
      <c r="O1666">
        <v>1969</v>
      </c>
      <c r="P1666" t="str">
        <f t="shared" si="75"/>
        <v>Oct</v>
      </c>
      <c r="Q1666">
        <v>20</v>
      </c>
      <c r="R1666">
        <v>0</v>
      </c>
      <c r="S1666" s="18">
        <v>14665.75</v>
      </c>
      <c r="T1666" t="s">
        <v>11</v>
      </c>
      <c r="U1666" t="s">
        <v>16</v>
      </c>
      <c r="V1666" t="s">
        <v>23</v>
      </c>
      <c r="W1666" s="16">
        <f t="shared" si="76"/>
        <v>25496</v>
      </c>
      <c r="X1666">
        <f t="shared" si="77"/>
        <v>53</v>
      </c>
    </row>
    <row r="1667" spans="1:24" x14ac:dyDescent="0.3">
      <c r="A1667" t="s">
        <v>1698</v>
      </c>
      <c r="B1667">
        <v>1982</v>
      </c>
      <c r="C1667" t="s">
        <v>20</v>
      </c>
      <c r="D1667">
        <v>4</v>
      </c>
      <c r="E1667">
        <v>3</v>
      </c>
      <c r="F1667">
        <v>14696.77</v>
      </c>
      <c r="G1667" t="s">
        <v>11</v>
      </c>
      <c r="H1667" t="s">
        <v>11</v>
      </c>
      <c r="I1667" t="s">
        <v>42</v>
      </c>
      <c r="N1667" t="s">
        <v>1697</v>
      </c>
      <c r="O1667">
        <v>1958</v>
      </c>
      <c r="P1667" t="str">
        <f t="shared" ref="P1667:P1730" si="78">IF(C1666="?","Sep",C1666)</f>
        <v>Jul</v>
      </c>
      <c r="Q1667">
        <v>23</v>
      </c>
      <c r="R1667">
        <v>0</v>
      </c>
      <c r="S1667" s="18">
        <v>14692.67</v>
      </c>
      <c r="T1667" t="s">
        <v>11</v>
      </c>
      <c r="U1667" t="s">
        <v>16</v>
      </c>
      <c r="V1667" t="s">
        <v>23</v>
      </c>
      <c r="W1667" s="16">
        <f t="shared" si="76"/>
        <v>21389</v>
      </c>
      <c r="X1667">
        <f t="shared" si="77"/>
        <v>64</v>
      </c>
    </row>
    <row r="1668" spans="1:24" x14ac:dyDescent="0.3">
      <c r="A1668" t="s">
        <v>1699</v>
      </c>
      <c r="B1668">
        <v>2002</v>
      </c>
      <c r="C1668" t="s">
        <v>20</v>
      </c>
      <c r="D1668">
        <v>24</v>
      </c>
      <c r="E1668">
        <v>0</v>
      </c>
      <c r="F1668">
        <v>14711.74</v>
      </c>
      <c r="G1668" t="s">
        <v>11</v>
      </c>
      <c r="H1668" t="s">
        <v>11</v>
      </c>
      <c r="I1668" t="s">
        <v>23</v>
      </c>
      <c r="N1668" t="s">
        <v>1698</v>
      </c>
      <c r="O1668">
        <v>1982</v>
      </c>
      <c r="P1668" t="str">
        <f t="shared" si="78"/>
        <v>Sep</v>
      </c>
      <c r="Q1668">
        <v>4</v>
      </c>
      <c r="R1668">
        <v>3</v>
      </c>
      <c r="S1668" s="18">
        <v>14696.77</v>
      </c>
      <c r="T1668" t="s">
        <v>11</v>
      </c>
      <c r="U1668" t="s">
        <v>11</v>
      </c>
      <c r="V1668" t="s">
        <v>42</v>
      </c>
      <c r="W1668" s="16">
        <f t="shared" ref="W1668:W1731" si="79">DATE(O1668,MONTH("1-"&amp;P1668),Q1668)</f>
        <v>30198</v>
      </c>
      <c r="X1668">
        <f t="shared" ref="X1668:X1731" si="80">DATEDIF(W1668,"08-06-2023","y")</f>
        <v>40</v>
      </c>
    </row>
    <row r="1669" spans="1:24" x14ac:dyDescent="0.3">
      <c r="A1669" t="s">
        <v>1700</v>
      </c>
      <c r="B1669">
        <v>1962</v>
      </c>
      <c r="C1669" t="s">
        <v>10</v>
      </c>
      <c r="D1669">
        <v>29</v>
      </c>
      <c r="E1669">
        <v>0</v>
      </c>
      <c r="F1669">
        <v>14738.43</v>
      </c>
      <c r="G1669" t="s">
        <v>11</v>
      </c>
      <c r="H1669" t="s">
        <v>12</v>
      </c>
      <c r="I1669" t="s">
        <v>300</v>
      </c>
      <c r="N1669" t="s">
        <v>1699</v>
      </c>
      <c r="O1669">
        <v>2002</v>
      </c>
      <c r="P1669" t="str">
        <f t="shared" si="78"/>
        <v>Sep</v>
      </c>
      <c r="Q1669">
        <v>24</v>
      </c>
      <c r="R1669">
        <v>0</v>
      </c>
      <c r="S1669" s="18">
        <v>14711.74</v>
      </c>
      <c r="T1669" t="s">
        <v>11</v>
      </c>
      <c r="U1669" t="s">
        <v>11</v>
      </c>
      <c r="V1669" t="s">
        <v>23</v>
      </c>
      <c r="W1669" s="16">
        <f t="shared" si="79"/>
        <v>37523</v>
      </c>
      <c r="X1669">
        <f t="shared" si="80"/>
        <v>20</v>
      </c>
    </row>
    <row r="1670" spans="1:24" x14ac:dyDescent="0.3">
      <c r="A1670" t="s">
        <v>1701</v>
      </c>
      <c r="B1670">
        <v>1965</v>
      </c>
      <c r="C1670" t="s">
        <v>10</v>
      </c>
      <c r="D1670">
        <v>27</v>
      </c>
      <c r="E1670">
        <v>0</v>
      </c>
      <c r="F1670">
        <v>14750.42</v>
      </c>
      <c r="G1670" t="s">
        <v>11</v>
      </c>
      <c r="H1670" t="s">
        <v>11</v>
      </c>
      <c r="I1670" t="s">
        <v>535</v>
      </c>
      <c r="N1670" t="s">
        <v>1700</v>
      </c>
      <c r="O1670">
        <v>1962</v>
      </c>
      <c r="P1670" t="str">
        <f t="shared" si="78"/>
        <v>Jul</v>
      </c>
      <c r="Q1670">
        <v>29</v>
      </c>
      <c r="R1670">
        <v>0</v>
      </c>
      <c r="S1670" s="18">
        <v>14738.43</v>
      </c>
      <c r="T1670" t="s">
        <v>11</v>
      </c>
      <c r="U1670" t="s">
        <v>12</v>
      </c>
      <c r="V1670" t="s">
        <v>300</v>
      </c>
      <c r="W1670" s="16">
        <f t="shared" si="79"/>
        <v>22856</v>
      </c>
      <c r="X1670">
        <f t="shared" si="80"/>
        <v>60</v>
      </c>
    </row>
    <row r="1671" spans="1:24" x14ac:dyDescent="0.3">
      <c r="A1671" t="s">
        <v>1702</v>
      </c>
      <c r="B1671">
        <v>1975</v>
      </c>
      <c r="C1671" t="s">
        <v>30</v>
      </c>
      <c r="D1671">
        <v>10</v>
      </c>
      <c r="E1671">
        <v>1</v>
      </c>
      <c r="F1671">
        <v>14819</v>
      </c>
      <c r="G1671" t="s">
        <v>11</v>
      </c>
      <c r="H1671" t="s">
        <v>12</v>
      </c>
      <c r="I1671" t="s">
        <v>249</v>
      </c>
      <c r="N1671" t="s">
        <v>1701</v>
      </c>
      <c r="O1671">
        <v>1965</v>
      </c>
      <c r="P1671" t="str">
        <f t="shared" si="78"/>
        <v>Jul</v>
      </c>
      <c r="Q1671">
        <v>27</v>
      </c>
      <c r="R1671">
        <v>0</v>
      </c>
      <c r="S1671" s="18">
        <v>14750.42</v>
      </c>
      <c r="T1671" t="s">
        <v>11</v>
      </c>
      <c r="U1671" t="s">
        <v>11</v>
      </c>
      <c r="V1671" t="s">
        <v>535</v>
      </c>
      <c r="W1671" s="16">
        <f t="shared" si="79"/>
        <v>23950</v>
      </c>
      <c r="X1671">
        <f t="shared" si="80"/>
        <v>57</v>
      </c>
    </row>
    <row r="1672" spans="1:24" x14ac:dyDescent="0.3">
      <c r="A1672" t="s">
        <v>1703</v>
      </c>
      <c r="B1672">
        <v>1979</v>
      </c>
      <c r="C1672" t="s">
        <v>37</v>
      </c>
      <c r="D1672">
        <v>18</v>
      </c>
      <c r="E1672">
        <v>2</v>
      </c>
      <c r="F1672">
        <v>14839.34</v>
      </c>
      <c r="G1672" t="s">
        <v>11</v>
      </c>
      <c r="H1672" t="s">
        <v>12</v>
      </c>
      <c r="I1672" t="s">
        <v>535</v>
      </c>
      <c r="N1672" t="s">
        <v>1702</v>
      </c>
      <c r="O1672">
        <v>1975</v>
      </c>
      <c r="P1672" t="str">
        <f t="shared" si="78"/>
        <v>Dec</v>
      </c>
      <c r="Q1672">
        <v>10</v>
      </c>
      <c r="R1672">
        <v>1</v>
      </c>
      <c r="S1672" s="18">
        <v>14819</v>
      </c>
      <c r="T1672" t="s">
        <v>11</v>
      </c>
      <c r="U1672" t="s">
        <v>12</v>
      </c>
      <c r="V1672" t="s">
        <v>249</v>
      </c>
      <c r="W1672" s="16">
        <f t="shared" si="79"/>
        <v>27738</v>
      </c>
      <c r="X1672">
        <f t="shared" si="80"/>
        <v>47</v>
      </c>
    </row>
    <row r="1673" spans="1:24" x14ac:dyDescent="0.3">
      <c r="A1673" t="s">
        <v>1704</v>
      </c>
      <c r="B1673">
        <v>1981</v>
      </c>
      <c r="C1673" t="s">
        <v>18</v>
      </c>
      <c r="D1673">
        <v>5</v>
      </c>
      <c r="E1673">
        <v>1</v>
      </c>
      <c r="F1673">
        <v>14843.96</v>
      </c>
      <c r="G1673" t="s">
        <v>11</v>
      </c>
      <c r="H1673" t="s">
        <v>12</v>
      </c>
      <c r="I1673" t="s">
        <v>535</v>
      </c>
      <c r="N1673" t="s">
        <v>1703</v>
      </c>
      <c r="O1673">
        <v>1979</v>
      </c>
      <c r="P1673" t="str">
        <f t="shared" si="78"/>
        <v>Oct</v>
      </c>
      <c r="Q1673">
        <v>18</v>
      </c>
      <c r="R1673">
        <v>2</v>
      </c>
      <c r="S1673" s="18">
        <v>14839.34</v>
      </c>
      <c r="T1673" t="s">
        <v>11</v>
      </c>
      <c r="U1673" t="s">
        <v>12</v>
      </c>
      <c r="V1673" t="s">
        <v>535</v>
      </c>
      <c r="W1673" s="16">
        <f t="shared" si="79"/>
        <v>29146</v>
      </c>
      <c r="X1673">
        <f t="shared" si="80"/>
        <v>43</v>
      </c>
    </row>
    <row r="1674" spans="1:24" x14ac:dyDescent="0.3">
      <c r="A1674" t="s">
        <v>1705</v>
      </c>
      <c r="B1674">
        <v>1970</v>
      </c>
      <c r="C1674" t="s">
        <v>15</v>
      </c>
      <c r="D1674">
        <v>11</v>
      </c>
      <c r="E1674">
        <v>0</v>
      </c>
      <c r="F1674">
        <v>14847.63</v>
      </c>
      <c r="G1674" t="s">
        <v>11</v>
      </c>
      <c r="H1674" t="s">
        <v>11</v>
      </c>
      <c r="I1674" t="s">
        <v>249</v>
      </c>
      <c r="N1674" t="s">
        <v>1704</v>
      </c>
      <c r="O1674">
        <v>1981</v>
      </c>
      <c r="P1674" t="str">
        <f t="shared" si="78"/>
        <v>Jun</v>
      </c>
      <c r="Q1674">
        <v>5</v>
      </c>
      <c r="R1674">
        <v>1</v>
      </c>
      <c r="S1674" s="18">
        <v>14843.96</v>
      </c>
      <c r="T1674" t="s">
        <v>11</v>
      </c>
      <c r="U1674" t="s">
        <v>12</v>
      </c>
      <c r="V1674" t="s">
        <v>535</v>
      </c>
      <c r="W1674" s="16">
        <f t="shared" si="79"/>
        <v>29742</v>
      </c>
      <c r="X1674">
        <f t="shared" si="80"/>
        <v>42</v>
      </c>
    </row>
    <row r="1675" spans="1:24" x14ac:dyDescent="0.3">
      <c r="A1675" t="s">
        <v>1706</v>
      </c>
      <c r="B1675">
        <v>1958</v>
      </c>
      <c r="C1675" t="s">
        <v>37</v>
      </c>
      <c r="D1675">
        <v>17</v>
      </c>
      <c r="E1675">
        <v>0</v>
      </c>
      <c r="F1675">
        <v>14901.52</v>
      </c>
      <c r="G1675" t="s">
        <v>11</v>
      </c>
      <c r="H1675" t="s">
        <v>11</v>
      </c>
      <c r="I1675" t="s">
        <v>247</v>
      </c>
      <c r="N1675" t="s">
        <v>1705</v>
      </c>
      <c r="O1675">
        <v>1970</v>
      </c>
      <c r="P1675" t="str">
        <f t="shared" si="78"/>
        <v>Nov</v>
      </c>
      <c r="Q1675">
        <v>11</v>
      </c>
      <c r="R1675">
        <v>0</v>
      </c>
      <c r="S1675" s="18">
        <v>14847.63</v>
      </c>
      <c r="T1675" t="s">
        <v>11</v>
      </c>
      <c r="U1675" t="s">
        <v>11</v>
      </c>
      <c r="V1675" t="s">
        <v>249</v>
      </c>
      <c r="W1675" s="16">
        <f t="shared" si="79"/>
        <v>25883</v>
      </c>
      <c r="X1675">
        <f t="shared" si="80"/>
        <v>52</v>
      </c>
    </row>
    <row r="1676" spans="1:24" x14ac:dyDescent="0.3">
      <c r="A1676" t="s">
        <v>1707</v>
      </c>
      <c r="B1676">
        <v>1981</v>
      </c>
      <c r="C1676" t="s">
        <v>10</v>
      </c>
      <c r="D1676">
        <v>4</v>
      </c>
      <c r="E1676">
        <v>1</v>
      </c>
      <c r="F1676">
        <v>14908.27</v>
      </c>
      <c r="G1676" t="s">
        <v>11</v>
      </c>
      <c r="H1676" t="s">
        <v>16</v>
      </c>
      <c r="I1676" t="s">
        <v>42</v>
      </c>
      <c r="N1676" t="s">
        <v>1706</v>
      </c>
      <c r="O1676">
        <v>1958</v>
      </c>
      <c r="P1676" t="str">
        <f t="shared" si="78"/>
        <v>Oct</v>
      </c>
      <c r="Q1676">
        <v>17</v>
      </c>
      <c r="R1676">
        <v>0</v>
      </c>
      <c r="S1676" s="18">
        <v>14901.52</v>
      </c>
      <c r="T1676" t="s">
        <v>11</v>
      </c>
      <c r="U1676" t="s">
        <v>11</v>
      </c>
      <c r="V1676" t="s">
        <v>247</v>
      </c>
      <c r="W1676" s="16">
        <f t="shared" si="79"/>
        <v>21475</v>
      </c>
      <c r="X1676">
        <f t="shared" si="80"/>
        <v>64</v>
      </c>
    </row>
    <row r="1677" spans="1:24" x14ac:dyDescent="0.3">
      <c r="A1677" t="s">
        <v>1708</v>
      </c>
      <c r="B1677">
        <v>1968</v>
      </c>
      <c r="C1677" t="s">
        <v>15</v>
      </c>
      <c r="D1677">
        <v>8</v>
      </c>
      <c r="E1677">
        <v>0</v>
      </c>
      <c r="F1677">
        <v>14926.97</v>
      </c>
      <c r="G1677" t="s">
        <v>11</v>
      </c>
      <c r="H1677" t="s">
        <v>11</v>
      </c>
      <c r="I1677" t="s">
        <v>23</v>
      </c>
      <c r="N1677" t="s">
        <v>1707</v>
      </c>
      <c r="O1677">
        <v>1981</v>
      </c>
      <c r="P1677" t="str">
        <f t="shared" si="78"/>
        <v>Jul</v>
      </c>
      <c r="Q1677">
        <v>4</v>
      </c>
      <c r="R1677">
        <v>1</v>
      </c>
      <c r="S1677" s="18">
        <v>14908.27</v>
      </c>
      <c r="T1677" t="s">
        <v>11</v>
      </c>
      <c r="U1677" t="s">
        <v>16</v>
      </c>
      <c r="V1677" t="s">
        <v>42</v>
      </c>
      <c r="W1677" s="16">
        <f t="shared" si="79"/>
        <v>29771</v>
      </c>
      <c r="X1677">
        <f t="shared" si="80"/>
        <v>41</v>
      </c>
    </row>
    <row r="1678" spans="1:24" x14ac:dyDescent="0.3">
      <c r="A1678" t="s">
        <v>1709</v>
      </c>
      <c r="B1678">
        <v>1962</v>
      </c>
      <c r="C1678" t="s">
        <v>15</v>
      </c>
      <c r="D1678">
        <v>29</v>
      </c>
      <c r="E1678">
        <v>0</v>
      </c>
      <c r="F1678">
        <v>14945.34</v>
      </c>
      <c r="G1678" t="s">
        <v>11</v>
      </c>
      <c r="H1678" t="s">
        <v>16</v>
      </c>
      <c r="I1678" t="s">
        <v>300</v>
      </c>
      <c r="N1678" t="s">
        <v>1708</v>
      </c>
      <c r="O1678">
        <v>1968</v>
      </c>
      <c r="P1678" t="str">
        <f t="shared" si="78"/>
        <v>Nov</v>
      </c>
      <c r="Q1678">
        <v>8</v>
      </c>
      <c r="R1678">
        <v>0</v>
      </c>
      <c r="S1678" s="18">
        <v>14926.97</v>
      </c>
      <c r="T1678" t="s">
        <v>11</v>
      </c>
      <c r="U1678" t="s">
        <v>11</v>
      </c>
      <c r="V1678" t="s">
        <v>23</v>
      </c>
      <c r="W1678" s="16">
        <f t="shared" si="79"/>
        <v>25150</v>
      </c>
      <c r="X1678">
        <f t="shared" si="80"/>
        <v>54</v>
      </c>
    </row>
    <row r="1679" spans="1:24" x14ac:dyDescent="0.3">
      <c r="A1679" t="s">
        <v>1710</v>
      </c>
      <c r="B1679">
        <v>1958</v>
      </c>
      <c r="C1679" t="s">
        <v>10</v>
      </c>
      <c r="D1679">
        <v>29</v>
      </c>
      <c r="E1679">
        <v>2</v>
      </c>
      <c r="F1679">
        <v>14988.43</v>
      </c>
      <c r="G1679" t="s">
        <v>11</v>
      </c>
      <c r="H1679" t="s">
        <v>12</v>
      </c>
      <c r="I1679" t="s">
        <v>42</v>
      </c>
      <c r="N1679" t="s">
        <v>1709</v>
      </c>
      <c r="O1679">
        <v>1962</v>
      </c>
      <c r="P1679" t="str">
        <f t="shared" si="78"/>
        <v>Nov</v>
      </c>
      <c r="Q1679">
        <v>29</v>
      </c>
      <c r="R1679">
        <v>0</v>
      </c>
      <c r="S1679" s="18">
        <v>14945.34</v>
      </c>
      <c r="T1679" t="s">
        <v>11</v>
      </c>
      <c r="U1679" t="s">
        <v>16</v>
      </c>
      <c r="V1679" t="s">
        <v>300</v>
      </c>
      <c r="W1679" s="16">
        <f t="shared" si="79"/>
        <v>22979</v>
      </c>
      <c r="X1679">
        <f t="shared" si="80"/>
        <v>60</v>
      </c>
    </row>
    <row r="1680" spans="1:24" x14ac:dyDescent="0.3">
      <c r="A1680" t="s">
        <v>1711</v>
      </c>
      <c r="B1680">
        <v>1995</v>
      </c>
      <c r="C1680" t="s">
        <v>35</v>
      </c>
      <c r="D1680">
        <v>2</v>
      </c>
      <c r="E1680">
        <v>2</v>
      </c>
      <c r="F1680">
        <v>15006.58</v>
      </c>
      <c r="G1680" t="s">
        <v>11</v>
      </c>
      <c r="H1680" t="s">
        <v>11</v>
      </c>
      <c r="I1680" t="s">
        <v>247</v>
      </c>
      <c r="N1680" t="s">
        <v>1710</v>
      </c>
      <c r="O1680">
        <v>1958</v>
      </c>
      <c r="P1680" t="str">
        <f t="shared" si="78"/>
        <v>Jul</v>
      </c>
      <c r="Q1680">
        <v>29</v>
      </c>
      <c r="R1680">
        <v>2</v>
      </c>
      <c r="S1680" s="18">
        <v>14988.43</v>
      </c>
      <c r="T1680" t="s">
        <v>11</v>
      </c>
      <c r="U1680" t="s">
        <v>12</v>
      </c>
      <c r="V1680" t="s">
        <v>42</v>
      </c>
      <c r="W1680" s="16">
        <f t="shared" si="79"/>
        <v>21395</v>
      </c>
      <c r="X1680">
        <f t="shared" si="80"/>
        <v>64</v>
      </c>
    </row>
    <row r="1681" spans="1:24" x14ac:dyDescent="0.3">
      <c r="A1681" t="s">
        <v>1712</v>
      </c>
      <c r="B1681">
        <v>1960</v>
      </c>
      <c r="C1681" t="s">
        <v>35</v>
      </c>
      <c r="D1681">
        <v>8</v>
      </c>
      <c r="E1681">
        <v>2</v>
      </c>
      <c r="F1681">
        <v>15019.76</v>
      </c>
      <c r="G1681" t="s">
        <v>11</v>
      </c>
      <c r="H1681" t="s">
        <v>11</v>
      </c>
      <c r="I1681" t="s">
        <v>23</v>
      </c>
      <c r="N1681" t="s">
        <v>1711</v>
      </c>
      <c r="O1681">
        <v>1995</v>
      </c>
      <c r="P1681" t="str">
        <f t="shared" si="78"/>
        <v>Aug</v>
      </c>
      <c r="Q1681">
        <v>2</v>
      </c>
      <c r="R1681">
        <v>2</v>
      </c>
      <c r="S1681" s="18">
        <v>15006.58</v>
      </c>
      <c r="T1681" t="s">
        <v>11</v>
      </c>
      <c r="U1681" t="s">
        <v>11</v>
      </c>
      <c r="V1681" t="s">
        <v>247</v>
      </c>
      <c r="W1681" s="16">
        <f t="shared" si="79"/>
        <v>34913</v>
      </c>
      <c r="X1681">
        <f t="shared" si="80"/>
        <v>27</v>
      </c>
    </row>
    <row r="1682" spans="1:24" x14ac:dyDescent="0.3">
      <c r="A1682" t="s">
        <v>1713</v>
      </c>
      <c r="B1682">
        <v>1979</v>
      </c>
      <c r="C1682" t="s">
        <v>15</v>
      </c>
      <c r="D1682">
        <v>25</v>
      </c>
      <c r="E1682">
        <v>2</v>
      </c>
      <c r="F1682">
        <v>15025.76</v>
      </c>
      <c r="G1682" t="s">
        <v>11</v>
      </c>
      <c r="H1682" t="s">
        <v>16</v>
      </c>
      <c r="I1682" t="s">
        <v>42</v>
      </c>
      <c r="N1682" t="s">
        <v>1712</v>
      </c>
      <c r="O1682">
        <v>1960</v>
      </c>
      <c r="P1682" t="str">
        <f t="shared" si="78"/>
        <v>Aug</v>
      </c>
      <c r="Q1682">
        <v>8</v>
      </c>
      <c r="R1682">
        <v>2</v>
      </c>
      <c r="S1682" s="18">
        <v>15019.76</v>
      </c>
      <c r="T1682" t="s">
        <v>11</v>
      </c>
      <c r="U1682" t="s">
        <v>11</v>
      </c>
      <c r="V1682" t="s">
        <v>23</v>
      </c>
      <c r="W1682" s="16">
        <f t="shared" si="79"/>
        <v>22136</v>
      </c>
      <c r="X1682">
        <f t="shared" si="80"/>
        <v>62</v>
      </c>
    </row>
    <row r="1683" spans="1:24" x14ac:dyDescent="0.3">
      <c r="A1683" t="s">
        <v>1714</v>
      </c>
      <c r="B1683">
        <v>1970</v>
      </c>
      <c r="C1683" t="s">
        <v>20</v>
      </c>
      <c r="D1683">
        <v>11</v>
      </c>
      <c r="E1683">
        <v>0</v>
      </c>
      <c r="F1683">
        <v>15026.3</v>
      </c>
      <c r="G1683" t="s">
        <v>11</v>
      </c>
      <c r="H1683" t="s">
        <v>12</v>
      </c>
      <c r="I1683" t="s">
        <v>42</v>
      </c>
      <c r="N1683" t="s">
        <v>1713</v>
      </c>
      <c r="O1683">
        <v>1979</v>
      </c>
      <c r="P1683" t="str">
        <f t="shared" si="78"/>
        <v>Nov</v>
      </c>
      <c r="Q1683">
        <v>25</v>
      </c>
      <c r="R1683">
        <v>2</v>
      </c>
      <c r="S1683" s="18">
        <v>15025.76</v>
      </c>
      <c r="T1683" t="s">
        <v>11</v>
      </c>
      <c r="U1683" t="s">
        <v>16</v>
      </c>
      <c r="V1683" t="s">
        <v>42</v>
      </c>
      <c r="W1683" s="16">
        <f t="shared" si="79"/>
        <v>29184</v>
      </c>
      <c r="X1683">
        <f t="shared" si="80"/>
        <v>43</v>
      </c>
    </row>
    <row r="1684" spans="1:24" x14ac:dyDescent="0.3">
      <c r="A1684" t="s">
        <v>1715</v>
      </c>
      <c r="B1684">
        <v>1971</v>
      </c>
      <c r="C1684" t="s">
        <v>35</v>
      </c>
      <c r="D1684">
        <v>15</v>
      </c>
      <c r="E1684">
        <v>0</v>
      </c>
      <c r="F1684">
        <v>15038.51</v>
      </c>
      <c r="G1684" t="s">
        <v>11</v>
      </c>
      <c r="H1684" t="s">
        <v>12</v>
      </c>
      <c r="I1684" t="s">
        <v>249</v>
      </c>
      <c r="N1684" t="s">
        <v>1714</v>
      </c>
      <c r="O1684">
        <v>1970</v>
      </c>
      <c r="P1684" t="str">
        <f t="shared" si="78"/>
        <v>Sep</v>
      </c>
      <c r="Q1684">
        <v>11</v>
      </c>
      <c r="R1684">
        <v>0</v>
      </c>
      <c r="S1684" s="18">
        <v>15026.3</v>
      </c>
      <c r="T1684" t="s">
        <v>11</v>
      </c>
      <c r="U1684" t="s">
        <v>12</v>
      </c>
      <c r="V1684" t="s">
        <v>42</v>
      </c>
      <c r="W1684" s="16">
        <f t="shared" si="79"/>
        <v>25822</v>
      </c>
      <c r="X1684">
        <f t="shared" si="80"/>
        <v>52</v>
      </c>
    </row>
    <row r="1685" spans="1:24" x14ac:dyDescent="0.3">
      <c r="A1685" t="s">
        <v>1716</v>
      </c>
      <c r="B1685">
        <v>1968</v>
      </c>
      <c r="C1685" t="s">
        <v>18</v>
      </c>
      <c r="D1685">
        <v>12</v>
      </c>
      <c r="E1685">
        <v>0</v>
      </c>
      <c r="F1685">
        <v>15052.68</v>
      </c>
      <c r="G1685" t="s">
        <v>11</v>
      </c>
      <c r="H1685" t="s">
        <v>11</v>
      </c>
      <c r="I1685" t="s">
        <v>632</v>
      </c>
      <c r="N1685" t="s">
        <v>1715</v>
      </c>
      <c r="O1685">
        <v>1971</v>
      </c>
      <c r="P1685" t="str">
        <f t="shared" si="78"/>
        <v>Aug</v>
      </c>
      <c r="Q1685">
        <v>15</v>
      </c>
      <c r="R1685">
        <v>0</v>
      </c>
      <c r="S1685" s="18">
        <v>15038.51</v>
      </c>
      <c r="T1685" t="s">
        <v>11</v>
      </c>
      <c r="U1685" t="s">
        <v>12</v>
      </c>
      <c r="V1685" t="s">
        <v>249</v>
      </c>
      <c r="W1685" s="16">
        <f t="shared" si="79"/>
        <v>26160</v>
      </c>
      <c r="X1685">
        <f t="shared" si="80"/>
        <v>51</v>
      </c>
    </row>
    <row r="1686" spans="1:24" x14ac:dyDescent="0.3">
      <c r="A1686" t="s">
        <v>1717</v>
      </c>
      <c r="B1686">
        <v>1975</v>
      </c>
      <c r="C1686" t="s">
        <v>37</v>
      </c>
      <c r="D1686">
        <v>26</v>
      </c>
      <c r="E1686">
        <v>1</v>
      </c>
      <c r="F1686">
        <v>15090.35</v>
      </c>
      <c r="G1686" t="s">
        <v>11</v>
      </c>
      <c r="H1686" t="s">
        <v>16</v>
      </c>
      <c r="I1686" t="s">
        <v>249</v>
      </c>
      <c r="N1686" t="s">
        <v>1716</v>
      </c>
      <c r="O1686">
        <v>1968</v>
      </c>
      <c r="P1686" t="str">
        <f t="shared" si="78"/>
        <v>Jun</v>
      </c>
      <c r="Q1686">
        <v>12</v>
      </c>
      <c r="R1686">
        <v>0</v>
      </c>
      <c r="S1686" s="18">
        <v>15052.68</v>
      </c>
      <c r="T1686" t="s">
        <v>11</v>
      </c>
      <c r="U1686" t="s">
        <v>11</v>
      </c>
      <c r="V1686" t="s">
        <v>632</v>
      </c>
      <c r="W1686" s="16">
        <f t="shared" si="79"/>
        <v>25001</v>
      </c>
      <c r="X1686">
        <f t="shared" si="80"/>
        <v>54</v>
      </c>
    </row>
    <row r="1687" spans="1:24" x14ac:dyDescent="0.3">
      <c r="A1687" t="s">
        <v>1718</v>
      </c>
      <c r="B1687">
        <v>1972</v>
      </c>
      <c r="C1687" t="s">
        <v>15</v>
      </c>
      <c r="D1687">
        <v>7</v>
      </c>
      <c r="E1687">
        <v>0</v>
      </c>
      <c r="F1687">
        <v>15103.69</v>
      </c>
      <c r="G1687" t="s">
        <v>11</v>
      </c>
      <c r="H1687" t="s">
        <v>16</v>
      </c>
      <c r="I1687" t="s">
        <v>23</v>
      </c>
      <c r="N1687" t="s">
        <v>1717</v>
      </c>
      <c r="O1687">
        <v>1975</v>
      </c>
      <c r="P1687" t="str">
        <f t="shared" si="78"/>
        <v>Oct</v>
      </c>
      <c r="Q1687">
        <v>26</v>
      </c>
      <c r="R1687">
        <v>1</v>
      </c>
      <c r="S1687" s="18">
        <v>15090.35</v>
      </c>
      <c r="T1687" t="s">
        <v>11</v>
      </c>
      <c r="U1687" t="s">
        <v>16</v>
      </c>
      <c r="V1687" t="s">
        <v>249</v>
      </c>
      <c r="W1687" s="16">
        <f t="shared" si="79"/>
        <v>27693</v>
      </c>
      <c r="X1687">
        <f t="shared" si="80"/>
        <v>47</v>
      </c>
    </row>
    <row r="1688" spans="1:24" x14ac:dyDescent="0.3">
      <c r="A1688" t="s">
        <v>1719</v>
      </c>
      <c r="B1688">
        <v>1978</v>
      </c>
      <c r="C1688" t="s">
        <v>20</v>
      </c>
      <c r="D1688">
        <v>5</v>
      </c>
      <c r="E1688">
        <v>2</v>
      </c>
      <c r="F1688">
        <v>15123.19</v>
      </c>
      <c r="G1688" t="s">
        <v>11</v>
      </c>
      <c r="H1688" t="s">
        <v>16</v>
      </c>
      <c r="I1688" t="s">
        <v>42</v>
      </c>
      <c r="N1688" t="s">
        <v>1718</v>
      </c>
      <c r="O1688">
        <v>1972</v>
      </c>
      <c r="P1688" t="str">
        <f t="shared" si="78"/>
        <v>Nov</v>
      </c>
      <c r="Q1688">
        <v>7</v>
      </c>
      <c r="R1688">
        <v>0</v>
      </c>
      <c r="S1688" s="18">
        <v>15103.69</v>
      </c>
      <c r="T1688" t="s">
        <v>11</v>
      </c>
      <c r="U1688" t="s">
        <v>16</v>
      </c>
      <c r="V1688" t="s">
        <v>23</v>
      </c>
      <c r="W1688" s="16">
        <f t="shared" si="79"/>
        <v>26610</v>
      </c>
      <c r="X1688">
        <f t="shared" si="80"/>
        <v>50</v>
      </c>
    </row>
    <row r="1689" spans="1:24" x14ac:dyDescent="0.3">
      <c r="A1689" t="s">
        <v>1720</v>
      </c>
      <c r="B1689">
        <v>1971</v>
      </c>
      <c r="C1689" t="s">
        <v>15</v>
      </c>
      <c r="D1689">
        <v>25</v>
      </c>
      <c r="E1689">
        <v>0</v>
      </c>
      <c r="F1689">
        <v>15150.44</v>
      </c>
      <c r="G1689" t="s">
        <v>11</v>
      </c>
      <c r="H1689" t="s">
        <v>16</v>
      </c>
      <c r="I1689" t="s">
        <v>249</v>
      </c>
      <c r="N1689" t="s">
        <v>1719</v>
      </c>
      <c r="O1689">
        <v>1978</v>
      </c>
      <c r="P1689" t="str">
        <f t="shared" si="78"/>
        <v>Sep</v>
      </c>
      <c r="Q1689">
        <v>5</v>
      </c>
      <c r="R1689">
        <v>2</v>
      </c>
      <c r="S1689" s="18">
        <v>15123.19</v>
      </c>
      <c r="T1689" t="s">
        <v>11</v>
      </c>
      <c r="U1689" t="s">
        <v>16</v>
      </c>
      <c r="V1689" t="s">
        <v>42</v>
      </c>
      <c r="W1689" s="16">
        <f t="shared" si="79"/>
        <v>28738</v>
      </c>
      <c r="X1689">
        <f t="shared" si="80"/>
        <v>44</v>
      </c>
    </row>
    <row r="1690" spans="1:24" x14ac:dyDescent="0.3">
      <c r="A1690" t="s">
        <v>1721</v>
      </c>
      <c r="B1690">
        <v>1962</v>
      </c>
      <c r="C1690" t="s">
        <v>37</v>
      </c>
      <c r="D1690">
        <v>25</v>
      </c>
      <c r="E1690">
        <v>0</v>
      </c>
      <c r="F1690">
        <v>15161.25</v>
      </c>
      <c r="G1690" t="s">
        <v>11</v>
      </c>
      <c r="H1690" t="s">
        <v>11</v>
      </c>
      <c r="I1690" t="s">
        <v>23</v>
      </c>
      <c r="N1690" t="s">
        <v>1720</v>
      </c>
      <c r="O1690">
        <v>1971</v>
      </c>
      <c r="P1690" t="str">
        <f t="shared" si="78"/>
        <v>Nov</v>
      </c>
      <c r="Q1690">
        <v>25</v>
      </c>
      <c r="R1690">
        <v>0</v>
      </c>
      <c r="S1690" s="18">
        <v>15150.44</v>
      </c>
      <c r="T1690" t="s">
        <v>11</v>
      </c>
      <c r="U1690" t="s">
        <v>16</v>
      </c>
      <c r="V1690" t="s">
        <v>249</v>
      </c>
      <c r="W1690" s="16">
        <f t="shared" si="79"/>
        <v>26262</v>
      </c>
      <c r="X1690">
        <f t="shared" si="80"/>
        <v>51</v>
      </c>
    </row>
    <row r="1691" spans="1:24" x14ac:dyDescent="0.3">
      <c r="A1691" t="s">
        <v>1722</v>
      </c>
      <c r="B1691">
        <v>1959</v>
      </c>
      <c r="C1691" t="s">
        <v>18</v>
      </c>
      <c r="D1691">
        <v>4</v>
      </c>
      <c r="E1691">
        <v>3</v>
      </c>
      <c r="F1691">
        <v>15161.53</v>
      </c>
      <c r="G1691" t="s">
        <v>11</v>
      </c>
      <c r="H1691" t="s">
        <v>16</v>
      </c>
      <c r="I1691" t="s">
        <v>13</v>
      </c>
      <c r="N1691" t="s">
        <v>1721</v>
      </c>
      <c r="O1691">
        <v>1962</v>
      </c>
      <c r="P1691" t="str">
        <f t="shared" si="78"/>
        <v>Oct</v>
      </c>
      <c r="Q1691">
        <v>25</v>
      </c>
      <c r="R1691">
        <v>0</v>
      </c>
      <c r="S1691" s="18">
        <v>15161.25</v>
      </c>
      <c r="T1691" t="s">
        <v>11</v>
      </c>
      <c r="U1691" t="s">
        <v>11</v>
      </c>
      <c r="V1691" t="s">
        <v>23</v>
      </c>
      <c r="W1691" s="16">
        <f t="shared" si="79"/>
        <v>22944</v>
      </c>
      <c r="X1691">
        <f t="shared" si="80"/>
        <v>60</v>
      </c>
    </row>
    <row r="1692" spans="1:24" x14ac:dyDescent="0.3">
      <c r="A1692" t="s">
        <v>1723</v>
      </c>
      <c r="B1692">
        <v>1959</v>
      </c>
      <c r="C1692" t="s">
        <v>30</v>
      </c>
      <c r="D1692">
        <v>3</v>
      </c>
      <c r="E1692">
        <v>3</v>
      </c>
      <c r="F1692">
        <v>15170.07</v>
      </c>
      <c r="G1692" t="s">
        <v>11</v>
      </c>
      <c r="H1692" t="s">
        <v>12</v>
      </c>
      <c r="I1692" t="s">
        <v>42</v>
      </c>
      <c r="N1692" t="s">
        <v>1722</v>
      </c>
      <c r="O1692">
        <v>1959</v>
      </c>
      <c r="P1692" t="str">
        <f t="shared" si="78"/>
        <v>Jun</v>
      </c>
      <c r="Q1692">
        <v>4</v>
      </c>
      <c r="R1692">
        <v>3</v>
      </c>
      <c r="S1692" s="18">
        <v>15161.53</v>
      </c>
      <c r="T1692" t="s">
        <v>11</v>
      </c>
      <c r="U1692" t="s">
        <v>16</v>
      </c>
      <c r="V1692" t="s">
        <v>13</v>
      </c>
      <c r="W1692" s="16">
        <f t="shared" si="79"/>
        <v>21705</v>
      </c>
      <c r="X1692">
        <f t="shared" si="80"/>
        <v>64</v>
      </c>
    </row>
    <row r="1693" spans="1:24" x14ac:dyDescent="0.3">
      <c r="A1693" t="s">
        <v>1724</v>
      </c>
      <c r="B1693">
        <v>1962</v>
      </c>
      <c r="C1693" t="s">
        <v>18</v>
      </c>
      <c r="D1693">
        <v>17</v>
      </c>
      <c r="E1693">
        <v>0</v>
      </c>
      <c r="F1693">
        <v>15174.81</v>
      </c>
      <c r="G1693" t="s">
        <v>11</v>
      </c>
      <c r="H1693" t="s">
        <v>16</v>
      </c>
      <c r="I1693" t="s">
        <v>23</v>
      </c>
      <c r="N1693" t="s">
        <v>1723</v>
      </c>
      <c r="O1693">
        <v>1959</v>
      </c>
      <c r="P1693" t="str">
        <f t="shared" si="78"/>
        <v>Dec</v>
      </c>
      <c r="Q1693">
        <v>3</v>
      </c>
      <c r="R1693">
        <v>3</v>
      </c>
      <c r="S1693" s="18">
        <v>15170.07</v>
      </c>
      <c r="T1693" t="s">
        <v>11</v>
      </c>
      <c r="U1693" t="s">
        <v>12</v>
      </c>
      <c r="V1693" t="s">
        <v>42</v>
      </c>
      <c r="W1693" s="16">
        <f t="shared" si="79"/>
        <v>21887</v>
      </c>
      <c r="X1693">
        <f t="shared" si="80"/>
        <v>63</v>
      </c>
    </row>
    <row r="1694" spans="1:24" x14ac:dyDescent="0.3">
      <c r="A1694" t="s">
        <v>1725</v>
      </c>
      <c r="B1694">
        <v>1978</v>
      </c>
      <c r="C1694" t="s">
        <v>15</v>
      </c>
      <c r="D1694">
        <v>23</v>
      </c>
      <c r="E1694">
        <v>2</v>
      </c>
      <c r="F1694">
        <v>15207.92</v>
      </c>
      <c r="G1694" t="s">
        <v>11</v>
      </c>
      <c r="H1694" t="s">
        <v>16</v>
      </c>
      <c r="I1694" t="s">
        <v>23</v>
      </c>
      <c r="N1694" t="s">
        <v>1724</v>
      </c>
      <c r="O1694">
        <v>1962</v>
      </c>
      <c r="P1694" t="str">
        <f t="shared" si="78"/>
        <v>Jun</v>
      </c>
      <c r="Q1694">
        <v>17</v>
      </c>
      <c r="R1694">
        <v>0</v>
      </c>
      <c r="S1694" s="18">
        <v>15174.81</v>
      </c>
      <c r="T1694" t="s">
        <v>11</v>
      </c>
      <c r="U1694" t="s">
        <v>16</v>
      </c>
      <c r="V1694" t="s">
        <v>23</v>
      </c>
      <c r="W1694" s="16">
        <f t="shared" si="79"/>
        <v>22814</v>
      </c>
      <c r="X1694">
        <f t="shared" si="80"/>
        <v>60</v>
      </c>
    </row>
    <row r="1695" spans="1:24" x14ac:dyDescent="0.3">
      <c r="A1695" t="s">
        <v>1726</v>
      </c>
      <c r="B1695">
        <v>1960</v>
      </c>
      <c r="C1695" t="s">
        <v>10</v>
      </c>
      <c r="D1695">
        <v>25</v>
      </c>
      <c r="E1695">
        <v>2</v>
      </c>
      <c r="F1695">
        <v>15230.32</v>
      </c>
      <c r="G1695" t="s">
        <v>11</v>
      </c>
      <c r="H1695" t="s">
        <v>11</v>
      </c>
      <c r="I1695" t="s">
        <v>247</v>
      </c>
      <c r="N1695" t="s">
        <v>1725</v>
      </c>
      <c r="O1695">
        <v>1978</v>
      </c>
      <c r="P1695" t="str">
        <f t="shared" si="78"/>
        <v>Nov</v>
      </c>
      <c r="Q1695">
        <v>23</v>
      </c>
      <c r="R1695">
        <v>2</v>
      </c>
      <c r="S1695" s="18">
        <v>15207.92</v>
      </c>
      <c r="T1695" t="s">
        <v>11</v>
      </c>
      <c r="U1695" t="s">
        <v>16</v>
      </c>
      <c r="V1695" t="s">
        <v>23</v>
      </c>
      <c r="W1695" s="16">
        <f t="shared" si="79"/>
        <v>28817</v>
      </c>
      <c r="X1695">
        <f t="shared" si="80"/>
        <v>44</v>
      </c>
    </row>
    <row r="1696" spans="1:24" x14ac:dyDescent="0.3">
      <c r="A1696" t="s">
        <v>1727</v>
      </c>
      <c r="B1696">
        <v>1969</v>
      </c>
      <c r="C1696" t="s">
        <v>20</v>
      </c>
      <c r="D1696">
        <v>16</v>
      </c>
      <c r="E1696">
        <v>0</v>
      </c>
      <c r="F1696">
        <v>15260.52</v>
      </c>
      <c r="G1696" t="s">
        <v>11</v>
      </c>
      <c r="H1696" t="s">
        <v>11</v>
      </c>
      <c r="I1696" t="s">
        <v>249</v>
      </c>
      <c r="N1696" t="s">
        <v>1726</v>
      </c>
      <c r="O1696">
        <v>1960</v>
      </c>
      <c r="P1696" t="str">
        <f t="shared" si="78"/>
        <v>Jul</v>
      </c>
      <c r="Q1696">
        <v>25</v>
      </c>
      <c r="R1696">
        <v>2</v>
      </c>
      <c r="S1696" s="18">
        <v>15230.32</v>
      </c>
      <c r="T1696" t="s">
        <v>11</v>
      </c>
      <c r="U1696" t="s">
        <v>11</v>
      </c>
      <c r="V1696" t="s">
        <v>247</v>
      </c>
      <c r="W1696" s="16">
        <f t="shared" si="79"/>
        <v>22122</v>
      </c>
      <c r="X1696">
        <f t="shared" si="80"/>
        <v>62</v>
      </c>
    </row>
    <row r="1697" spans="1:24" x14ac:dyDescent="0.3">
      <c r="A1697" t="s">
        <v>1728</v>
      </c>
      <c r="B1697">
        <v>1963</v>
      </c>
      <c r="C1697" t="s">
        <v>30</v>
      </c>
      <c r="D1697">
        <v>13</v>
      </c>
      <c r="E1697">
        <v>0</v>
      </c>
      <c r="F1697">
        <v>15322.77</v>
      </c>
      <c r="G1697" t="s">
        <v>11</v>
      </c>
      <c r="H1697" t="s">
        <v>12</v>
      </c>
      <c r="I1697" t="s">
        <v>300</v>
      </c>
      <c r="N1697" t="s">
        <v>1727</v>
      </c>
      <c r="O1697">
        <v>1969</v>
      </c>
      <c r="P1697" t="str">
        <f t="shared" si="78"/>
        <v>Sep</v>
      </c>
      <c r="Q1697">
        <v>16</v>
      </c>
      <c r="R1697">
        <v>0</v>
      </c>
      <c r="S1697" s="18">
        <v>15260.52</v>
      </c>
      <c r="T1697" t="s">
        <v>11</v>
      </c>
      <c r="U1697" t="s">
        <v>11</v>
      </c>
      <c r="V1697" t="s">
        <v>249</v>
      </c>
      <c r="W1697" s="16">
        <f t="shared" si="79"/>
        <v>25462</v>
      </c>
      <c r="X1697">
        <f t="shared" si="80"/>
        <v>53</v>
      </c>
    </row>
    <row r="1698" spans="1:24" x14ac:dyDescent="0.3">
      <c r="A1698" t="s">
        <v>1729</v>
      </c>
      <c r="B1698">
        <v>2001</v>
      </c>
      <c r="C1698" t="s">
        <v>10</v>
      </c>
      <c r="D1698">
        <v>14</v>
      </c>
      <c r="E1698">
        <v>1</v>
      </c>
      <c r="F1698">
        <v>15359.1</v>
      </c>
      <c r="G1698" t="s">
        <v>11</v>
      </c>
      <c r="H1698" t="s">
        <v>12</v>
      </c>
      <c r="I1698" t="s">
        <v>247</v>
      </c>
      <c r="N1698" t="s">
        <v>1728</v>
      </c>
      <c r="O1698">
        <v>1963</v>
      </c>
      <c r="P1698" t="str">
        <f t="shared" si="78"/>
        <v>Dec</v>
      </c>
      <c r="Q1698">
        <v>13</v>
      </c>
      <c r="R1698">
        <v>0</v>
      </c>
      <c r="S1698" s="18">
        <v>15322.77</v>
      </c>
      <c r="T1698" t="s">
        <v>11</v>
      </c>
      <c r="U1698" t="s">
        <v>12</v>
      </c>
      <c r="V1698" t="s">
        <v>300</v>
      </c>
      <c r="W1698" s="16">
        <f t="shared" si="79"/>
        <v>23358</v>
      </c>
      <c r="X1698">
        <f t="shared" si="80"/>
        <v>59</v>
      </c>
    </row>
    <row r="1699" spans="1:24" x14ac:dyDescent="0.3">
      <c r="A1699" t="s">
        <v>1730</v>
      </c>
      <c r="B1699">
        <v>1988</v>
      </c>
      <c r="C1699" t="s">
        <v>30</v>
      </c>
      <c r="D1699">
        <v>17</v>
      </c>
      <c r="E1699">
        <v>3</v>
      </c>
      <c r="F1699">
        <v>15361.5</v>
      </c>
      <c r="G1699" t="s">
        <v>11</v>
      </c>
      <c r="H1699" t="s">
        <v>12</v>
      </c>
      <c r="I1699" t="s">
        <v>249</v>
      </c>
      <c r="N1699" t="s">
        <v>1729</v>
      </c>
      <c r="O1699">
        <v>2001</v>
      </c>
      <c r="P1699" t="str">
        <f t="shared" si="78"/>
        <v>Jul</v>
      </c>
      <c r="Q1699">
        <v>14</v>
      </c>
      <c r="R1699">
        <v>1</v>
      </c>
      <c r="S1699" s="18">
        <v>15359.1</v>
      </c>
      <c r="T1699" t="s">
        <v>11</v>
      </c>
      <c r="U1699" t="s">
        <v>12</v>
      </c>
      <c r="V1699" t="s">
        <v>247</v>
      </c>
      <c r="W1699" s="16">
        <f t="shared" si="79"/>
        <v>37086</v>
      </c>
      <c r="X1699">
        <f t="shared" si="80"/>
        <v>21</v>
      </c>
    </row>
    <row r="1700" spans="1:24" x14ac:dyDescent="0.3">
      <c r="A1700" t="s">
        <v>1731</v>
      </c>
      <c r="B1700">
        <v>1968</v>
      </c>
      <c r="C1700" t="s">
        <v>10</v>
      </c>
      <c r="D1700">
        <v>18</v>
      </c>
      <c r="E1700">
        <v>0</v>
      </c>
      <c r="F1700">
        <v>15363.77</v>
      </c>
      <c r="G1700" t="s">
        <v>11</v>
      </c>
      <c r="H1700" t="s">
        <v>16</v>
      </c>
      <c r="I1700" t="s">
        <v>535</v>
      </c>
      <c r="N1700" t="s">
        <v>1730</v>
      </c>
      <c r="O1700">
        <v>1988</v>
      </c>
      <c r="P1700" t="str">
        <f t="shared" si="78"/>
        <v>Dec</v>
      </c>
      <c r="Q1700">
        <v>17</v>
      </c>
      <c r="R1700">
        <v>3</v>
      </c>
      <c r="S1700" s="18">
        <v>15361.5</v>
      </c>
      <c r="T1700" t="s">
        <v>11</v>
      </c>
      <c r="U1700" t="s">
        <v>12</v>
      </c>
      <c r="V1700" t="s">
        <v>249</v>
      </c>
      <c r="W1700" s="16">
        <f t="shared" si="79"/>
        <v>32494</v>
      </c>
      <c r="X1700">
        <f t="shared" si="80"/>
        <v>34</v>
      </c>
    </row>
    <row r="1701" spans="1:24" x14ac:dyDescent="0.3">
      <c r="A1701" t="s">
        <v>1732</v>
      </c>
      <c r="B1701">
        <v>1962</v>
      </c>
      <c r="C1701" t="s">
        <v>20</v>
      </c>
      <c r="D1701">
        <v>6</v>
      </c>
      <c r="E1701">
        <v>0</v>
      </c>
      <c r="F1701">
        <v>15368.22</v>
      </c>
      <c r="G1701" t="s">
        <v>11</v>
      </c>
      <c r="H1701" t="s">
        <v>11</v>
      </c>
      <c r="I1701" t="s">
        <v>42</v>
      </c>
      <c r="N1701" t="s">
        <v>1731</v>
      </c>
      <c r="O1701">
        <v>1968</v>
      </c>
      <c r="P1701" t="str">
        <f t="shared" si="78"/>
        <v>Jul</v>
      </c>
      <c r="Q1701">
        <v>18</v>
      </c>
      <c r="R1701">
        <v>0</v>
      </c>
      <c r="S1701" s="18">
        <v>15363.77</v>
      </c>
      <c r="T1701" t="s">
        <v>11</v>
      </c>
      <c r="U1701" t="s">
        <v>16</v>
      </c>
      <c r="V1701" t="s">
        <v>535</v>
      </c>
      <c r="W1701" s="16">
        <f t="shared" si="79"/>
        <v>25037</v>
      </c>
      <c r="X1701">
        <f t="shared" si="80"/>
        <v>54</v>
      </c>
    </row>
    <row r="1702" spans="1:24" x14ac:dyDescent="0.3">
      <c r="A1702" t="s">
        <v>1733</v>
      </c>
      <c r="B1702">
        <v>1964</v>
      </c>
      <c r="C1702" t="s">
        <v>20</v>
      </c>
      <c r="D1702">
        <v>4</v>
      </c>
      <c r="E1702">
        <v>0</v>
      </c>
      <c r="F1702">
        <v>15377.77</v>
      </c>
      <c r="G1702" t="s">
        <v>11</v>
      </c>
      <c r="H1702" t="s">
        <v>11</v>
      </c>
      <c r="I1702" t="s">
        <v>23</v>
      </c>
      <c r="N1702" t="s">
        <v>1732</v>
      </c>
      <c r="O1702">
        <v>1962</v>
      </c>
      <c r="P1702" t="str">
        <f t="shared" si="78"/>
        <v>Sep</v>
      </c>
      <c r="Q1702">
        <v>6</v>
      </c>
      <c r="R1702">
        <v>0</v>
      </c>
      <c r="S1702" s="18">
        <v>15368.22</v>
      </c>
      <c r="T1702" t="s">
        <v>11</v>
      </c>
      <c r="U1702" t="s">
        <v>11</v>
      </c>
      <c r="V1702" t="s">
        <v>42</v>
      </c>
      <c r="W1702" s="16">
        <f t="shared" si="79"/>
        <v>22895</v>
      </c>
      <c r="X1702">
        <f t="shared" si="80"/>
        <v>60</v>
      </c>
    </row>
    <row r="1703" spans="1:24" x14ac:dyDescent="0.3">
      <c r="A1703" t="s">
        <v>1734</v>
      </c>
      <c r="B1703">
        <v>1990</v>
      </c>
      <c r="C1703" t="s">
        <v>37</v>
      </c>
      <c r="D1703">
        <v>25</v>
      </c>
      <c r="E1703">
        <v>3</v>
      </c>
      <c r="F1703">
        <v>15440.2</v>
      </c>
      <c r="G1703" t="s">
        <v>11</v>
      </c>
      <c r="H1703" t="s">
        <v>16</v>
      </c>
      <c r="I1703" t="s">
        <v>23</v>
      </c>
      <c r="N1703" t="s">
        <v>1733</v>
      </c>
      <c r="O1703">
        <v>1964</v>
      </c>
      <c r="P1703" t="str">
        <f t="shared" si="78"/>
        <v>Sep</v>
      </c>
      <c r="Q1703">
        <v>4</v>
      </c>
      <c r="R1703">
        <v>0</v>
      </c>
      <c r="S1703" s="18">
        <v>15377.77</v>
      </c>
      <c r="T1703" t="s">
        <v>11</v>
      </c>
      <c r="U1703" t="s">
        <v>11</v>
      </c>
      <c r="V1703" t="s">
        <v>23</v>
      </c>
      <c r="W1703" s="16">
        <f t="shared" si="79"/>
        <v>23624</v>
      </c>
      <c r="X1703">
        <f t="shared" si="80"/>
        <v>58</v>
      </c>
    </row>
    <row r="1704" spans="1:24" x14ac:dyDescent="0.3">
      <c r="A1704" t="s">
        <v>1735</v>
      </c>
      <c r="B1704">
        <v>1976</v>
      </c>
      <c r="C1704" t="s">
        <v>10</v>
      </c>
      <c r="D1704">
        <v>20</v>
      </c>
      <c r="E1704">
        <v>2</v>
      </c>
      <c r="F1704">
        <v>15450.48</v>
      </c>
      <c r="G1704" t="s">
        <v>11</v>
      </c>
      <c r="H1704" t="s">
        <v>16</v>
      </c>
      <c r="I1704" t="s">
        <v>535</v>
      </c>
      <c r="N1704" t="s">
        <v>1734</v>
      </c>
      <c r="O1704">
        <v>1990</v>
      </c>
      <c r="P1704" t="str">
        <f t="shared" si="78"/>
        <v>Oct</v>
      </c>
      <c r="Q1704">
        <v>25</v>
      </c>
      <c r="R1704">
        <v>3</v>
      </c>
      <c r="S1704" s="18">
        <v>15440.2</v>
      </c>
      <c r="T1704" t="s">
        <v>11</v>
      </c>
      <c r="U1704" t="s">
        <v>16</v>
      </c>
      <c r="V1704" t="s">
        <v>23</v>
      </c>
      <c r="W1704" s="16">
        <f t="shared" si="79"/>
        <v>33171</v>
      </c>
      <c r="X1704">
        <f t="shared" si="80"/>
        <v>32</v>
      </c>
    </row>
    <row r="1705" spans="1:24" x14ac:dyDescent="0.3">
      <c r="A1705" t="s">
        <v>1736</v>
      </c>
      <c r="B1705">
        <v>2004</v>
      </c>
      <c r="C1705" t="s">
        <v>10</v>
      </c>
      <c r="D1705">
        <v>17</v>
      </c>
      <c r="E1705">
        <v>0</v>
      </c>
      <c r="F1705">
        <v>15518.18</v>
      </c>
      <c r="G1705" t="s">
        <v>11</v>
      </c>
      <c r="H1705" t="s">
        <v>12</v>
      </c>
      <c r="I1705" t="s">
        <v>164</v>
      </c>
      <c r="N1705" t="s">
        <v>1735</v>
      </c>
      <c r="O1705">
        <v>1976</v>
      </c>
      <c r="P1705" t="str">
        <f t="shared" si="78"/>
        <v>Jul</v>
      </c>
      <c r="Q1705">
        <v>20</v>
      </c>
      <c r="R1705">
        <v>2</v>
      </c>
      <c r="S1705" s="18">
        <v>15450.48</v>
      </c>
      <c r="T1705" t="s">
        <v>11</v>
      </c>
      <c r="U1705" t="s">
        <v>16</v>
      </c>
      <c r="V1705" t="s">
        <v>535</v>
      </c>
      <c r="W1705" s="16">
        <f t="shared" si="79"/>
        <v>27961</v>
      </c>
      <c r="X1705">
        <f t="shared" si="80"/>
        <v>46</v>
      </c>
    </row>
    <row r="1706" spans="1:24" x14ac:dyDescent="0.3">
      <c r="A1706" t="s">
        <v>1737</v>
      </c>
      <c r="B1706">
        <v>1974</v>
      </c>
      <c r="C1706" t="s">
        <v>18</v>
      </c>
      <c r="D1706">
        <v>28</v>
      </c>
      <c r="E1706">
        <v>0</v>
      </c>
      <c r="F1706">
        <v>15532.16</v>
      </c>
      <c r="G1706" t="s">
        <v>11</v>
      </c>
      <c r="H1706" t="s">
        <v>11</v>
      </c>
      <c r="I1706" t="s">
        <v>535</v>
      </c>
      <c r="N1706" t="s">
        <v>1736</v>
      </c>
      <c r="O1706">
        <v>2004</v>
      </c>
      <c r="P1706" t="str">
        <f t="shared" si="78"/>
        <v>Jul</v>
      </c>
      <c r="Q1706">
        <v>17</v>
      </c>
      <c r="R1706">
        <v>0</v>
      </c>
      <c r="S1706" s="18">
        <v>15518.18</v>
      </c>
      <c r="T1706" t="s">
        <v>11</v>
      </c>
      <c r="U1706" t="s">
        <v>12</v>
      </c>
      <c r="V1706" t="s">
        <v>164</v>
      </c>
      <c r="W1706" s="16">
        <f t="shared" si="79"/>
        <v>38185</v>
      </c>
      <c r="X1706">
        <f t="shared" si="80"/>
        <v>18</v>
      </c>
    </row>
    <row r="1707" spans="1:24" x14ac:dyDescent="0.3">
      <c r="A1707" t="s">
        <v>1738</v>
      </c>
      <c r="B1707">
        <v>1959</v>
      </c>
      <c r="C1707" t="s">
        <v>37</v>
      </c>
      <c r="D1707">
        <v>2</v>
      </c>
      <c r="E1707">
        <v>3</v>
      </c>
      <c r="F1707">
        <v>15555.19</v>
      </c>
      <c r="G1707" t="s">
        <v>11</v>
      </c>
      <c r="H1707" t="s">
        <v>12</v>
      </c>
      <c r="I1707" t="s">
        <v>23</v>
      </c>
      <c r="N1707" t="s">
        <v>1737</v>
      </c>
      <c r="O1707">
        <v>1974</v>
      </c>
      <c r="P1707" t="str">
        <f t="shared" si="78"/>
        <v>Jun</v>
      </c>
      <c r="Q1707">
        <v>28</v>
      </c>
      <c r="R1707">
        <v>0</v>
      </c>
      <c r="S1707" s="18">
        <v>15532.16</v>
      </c>
      <c r="T1707" t="s">
        <v>11</v>
      </c>
      <c r="U1707" t="s">
        <v>11</v>
      </c>
      <c r="V1707" t="s">
        <v>535</v>
      </c>
      <c r="W1707" s="16">
        <f t="shared" si="79"/>
        <v>27208</v>
      </c>
      <c r="X1707">
        <f t="shared" si="80"/>
        <v>48</v>
      </c>
    </row>
    <row r="1708" spans="1:24" x14ac:dyDescent="0.3">
      <c r="A1708" t="s">
        <v>1739</v>
      </c>
      <c r="B1708">
        <v>1974</v>
      </c>
      <c r="C1708" t="s">
        <v>10</v>
      </c>
      <c r="D1708">
        <v>30</v>
      </c>
      <c r="E1708">
        <v>0</v>
      </c>
      <c r="F1708">
        <v>15556.67</v>
      </c>
      <c r="G1708" t="s">
        <v>11</v>
      </c>
      <c r="H1708" t="s">
        <v>11</v>
      </c>
      <c r="I1708" t="s">
        <v>23</v>
      </c>
      <c r="N1708" t="s">
        <v>1738</v>
      </c>
      <c r="O1708">
        <v>1959</v>
      </c>
      <c r="P1708" t="str">
        <f t="shared" si="78"/>
        <v>Oct</v>
      </c>
      <c r="Q1708">
        <v>2</v>
      </c>
      <c r="R1708">
        <v>3</v>
      </c>
      <c r="S1708" s="18">
        <v>15555.19</v>
      </c>
      <c r="T1708" t="s">
        <v>11</v>
      </c>
      <c r="U1708" t="s">
        <v>12</v>
      </c>
      <c r="V1708" t="s">
        <v>23</v>
      </c>
      <c r="W1708" s="16">
        <f t="shared" si="79"/>
        <v>21825</v>
      </c>
      <c r="X1708">
        <f t="shared" si="80"/>
        <v>63</v>
      </c>
    </row>
    <row r="1709" spans="1:24" x14ac:dyDescent="0.3">
      <c r="A1709" t="s">
        <v>1740</v>
      </c>
      <c r="B1709">
        <v>1965</v>
      </c>
      <c r="C1709" t="s">
        <v>37</v>
      </c>
      <c r="D1709">
        <v>28</v>
      </c>
      <c r="E1709">
        <v>0</v>
      </c>
      <c r="F1709">
        <v>15608.58</v>
      </c>
      <c r="G1709" t="s">
        <v>11</v>
      </c>
      <c r="H1709" t="s">
        <v>11</v>
      </c>
      <c r="I1709" t="s">
        <v>535</v>
      </c>
      <c r="N1709" t="s">
        <v>1739</v>
      </c>
      <c r="O1709">
        <v>1974</v>
      </c>
      <c r="P1709" t="str">
        <f t="shared" si="78"/>
        <v>Jul</v>
      </c>
      <c r="Q1709">
        <v>30</v>
      </c>
      <c r="R1709">
        <v>0</v>
      </c>
      <c r="S1709" s="18">
        <v>15556.67</v>
      </c>
      <c r="T1709" t="s">
        <v>11</v>
      </c>
      <c r="U1709" t="s">
        <v>11</v>
      </c>
      <c r="V1709" t="s">
        <v>23</v>
      </c>
      <c r="W1709" s="16">
        <f t="shared" si="79"/>
        <v>27240</v>
      </c>
      <c r="X1709">
        <f t="shared" si="80"/>
        <v>48</v>
      </c>
    </row>
    <row r="1710" spans="1:24" x14ac:dyDescent="0.3">
      <c r="A1710" t="s">
        <v>1741</v>
      </c>
      <c r="B1710">
        <v>1960</v>
      </c>
      <c r="C1710" t="s">
        <v>18</v>
      </c>
      <c r="D1710">
        <v>6</v>
      </c>
      <c r="E1710">
        <v>3</v>
      </c>
      <c r="F1710">
        <v>15612.19</v>
      </c>
      <c r="G1710" t="s">
        <v>11</v>
      </c>
      <c r="H1710" t="s">
        <v>11</v>
      </c>
      <c r="I1710" t="s">
        <v>23</v>
      </c>
      <c r="N1710" t="s">
        <v>1740</v>
      </c>
      <c r="O1710">
        <v>1965</v>
      </c>
      <c r="P1710" t="str">
        <f t="shared" si="78"/>
        <v>Oct</v>
      </c>
      <c r="Q1710">
        <v>28</v>
      </c>
      <c r="R1710">
        <v>0</v>
      </c>
      <c r="S1710" s="18">
        <v>15608.58</v>
      </c>
      <c r="T1710" t="s">
        <v>11</v>
      </c>
      <c r="U1710" t="s">
        <v>11</v>
      </c>
      <c r="V1710" t="s">
        <v>535</v>
      </c>
      <c r="W1710" s="16">
        <f t="shared" si="79"/>
        <v>24043</v>
      </c>
      <c r="X1710">
        <f t="shared" si="80"/>
        <v>57</v>
      </c>
    </row>
    <row r="1711" spans="1:24" x14ac:dyDescent="0.3">
      <c r="A1711" t="s">
        <v>1742</v>
      </c>
      <c r="B1711">
        <v>1988</v>
      </c>
      <c r="C1711" t="s">
        <v>30</v>
      </c>
      <c r="D1711">
        <v>22</v>
      </c>
      <c r="E1711">
        <v>3</v>
      </c>
      <c r="F1711">
        <v>15646.28</v>
      </c>
      <c r="G1711" t="s">
        <v>11</v>
      </c>
      <c r="H1711" t="s">
        <v>11</v>
      </c>
      <c r="I1711" t="s">
        <v>42</v>
      </c>
      <c r="N1711" t="s">
        <v>1741</v>
      </c>
      <c r="O1711">
        <v>1960</v>
      </c>
      <c r="P1711" t="str">
        <f t="shared" si="78"/>
        <v>Jun</v>
      </c>
      <c r="Q1711">
        <v>6</v>
      </c>
      <c r="R1711">
        <v>3</v>
      </c>
      <c r="S1711" s="18">
        <v>15612.19</v>
      </c>
      <c r="T1711" t="s">
        <v>11</v>
      </c>
      <c r="U1711" t="s">
        <v>11</v>
      </c>
      <c r="V1711" t="s">
        <v>23</v>
      </c>
      <c r="W1711" s="16">
        <f t="shared" si="79"/>
        <v>22073</v>
      </c>
      <c r="X1711">
        <f t="shared" si="80"/>
        <v>63</v>
      </c>
    </row>
    <row r="1712" spans="1:24" x14ac:dyDescent="0.3">
      <c r="A1712" t="s">
        <v>1743</v>
      </c>
      <c r="B1712">
        <v>1973</v>
      </c>
      <c r="C1712" t="s">
        <v>18</v>
      </c>
      <c r="D1712">
        <v>26</v>
      </c>
      <c r="E1712">
        <v>0</v>
      </c>
      <c r="F1712">
        <v>15670.3</v>
      </c>
      <c r="G1712" t="s">
        <v>11</v>
      </c>
      <c r="H1712" t="s">
        <v>11</v>
      </c>
      <c r="I1712" t="s">
        <v>535</v>
      </c>
      <c r="N1712" t="s">
        <v>1742</v>
      </c>
      <c r="O1712">
        <v>1988</v>
      </c>
      <c r="P1712" t="str">
        <f t="shared" si="78"/>
        <v>Dec</v>
      </c>
      <c r="Q1712">
        <v>22</v>
      </c>
      <c r="R1712">
        <v>3</v>
      </c>
      <c r="S1712" s="18">
        <v>15646.28</v>
      </c>
      <c r="T1712" t="s">
        <v>11</v>
      </c>
      <c r="U1712" t="s">
        <v>11</v>
      </c>
      <c r="V1712" t="s">
        <v>42</v>
      </c>
      <c r="W1712" s="16">
        <f t="shared" si="79"/>
        <v>32499</v>
      </c>
      <c r="X1712">
        <f t="shared" si="80"/>
        <v>34</v>
      </c>
    </row>
    <row r="1713" spans="1:24" x14ac:dyDescent="0.3">
      <c r="A1713" t="s">
        <v>1744</v>
      </c>
      <c r="B1713">
        <v>1976</v>
      </c>
      <c r="C1713" t="s">
        <v>20</v>
      </c>
      <c r="D1713">
        <v>20</v>
      </c>
      <c r="E1713">
        <v>2</v>
      </c>
      <c r="F1713">
        <v>15698.86</v>
      </c>
      <c r="G1713" t="s">
        <v>11</v>
      </c>
      <c r="H1713" t="s">
        <v>11</v>
      </c>
      <c r="I1713" t="s">
        <v>23</v>
      </c>
      <c r="N1713" t="s">
        <v>1743</v>
      </c>
      <c r="O1713">
        <v>1973</v>
      </c>
      <c r="P1713" t="str">
        <f t="shared" si="78"/>
        <v>Jun</v>
      </c>
      <c r="Q1713">
        <v>26</v>
      </c>
      <c r="R1713">
        <v>0</v>
      </c>
      <c r="S1713" s="18">
        <v>15670.3</v>
      </c>
      <c r="T1713" t="s">
        <v>11</v>
      </c>
      <c r="U1713" t="s">
        <v>11</v>
      </c>
      <c r="V1713" t="s">
        <v>535</v>
      </c>
      <c r="W1713" s="16">
        <f t="shared" si="79"/>
        <v>26841</v>
      </c>
      <c r="X1713">
        <f t="shared" si="80"/>
        <v>49</v>
      </c>
    </row>
    <row r="1714" spans="1:24" x14ac:dyDescent="0.3">
      <c r="A1714" t="s">
        <v>1745</v>
      </c>
      <c r="B1714">
        <v>1974</v>
      </c>
      <c r="C1714" t="s">
        <v>35</v>
      </c>
      <c r="D1714">
        <v>29</v>
      </c>
      <c r="E1714">
        <v>0</v>
      </c>
      <c r="F1714">
        <v>15746.62</v>
      </c>
      <c r="G1714" t="s">
        <v>11</v>
      </c>
      <c r="H1714" t="s">
        <v>16</v>
      </c>
      <c r="I1714" t="s">
        <v>23</v>
      </c>
      <c r="N1714" t="s">
        <v>1744</v>
      </c>
      <c r="O1714">
        <v>1976</v>
      </c>
      <c r="P1714" t="str">
        <f t="shared" si="78"/>
        <v>Sep</v>
      </c>
      <c r="Q1714">
        <v>20</v>
      </c>
      <c r="R1714">
        <v>2</v>
      </c>
      <c r="S1714" s="18">
        <v>15698.86</v>
      </c>
      <c r="T1714" t="s">
        <v>11</v>
      </c>
      <c r="U1714" t="s">
        <v>11</v>
      </c>
      <c r="V1714" t="s">
        <v>23</v>
      </c>
      <c r="W1714" s="16">
        <f t="shared" si="79"/>
        <v>28023</v>
      </c>
      <c r="X1714">
        <f t="shared" si="80"/>
        <v>46</v>
      </c>
    </row>
    <row r="1715" spans="1:24" x14ac:dyDescent="0.3">
      <c r="A1715" t="s">
        <v>1746</v>
      </c>
      <c r="B1715">
        <v>1997</v>
      </c>
      <c r="C1715" t="s">
        <v>37</v>
      </c>
      <c r="D1715">
        <v>9</v>
      </c>
      <c r="E1715">
        <v>0</v>
      </c>
      <c r="F1715">
        <v>15817.99</v>
      </c>
      <c r="G1715" t="s">
        <v>11</v>
      </c>
      <c r="H1715" t="s">
        <v>11</v>
      </c>
      <c r="I1715" t="s">
        <v>23</v>
      </c>
      <c r="N1715" t="s">
        <v>1745</v>
      </c>
      <c r="O1715">
        <v>1974</v>
      </c>
      <c r="P1715" t="str">
        <f t="shared" si="78"/>
        <v>Aug</v>
      </c>
      <c r="Q1715">
        <v>29</v>
      </c>
      <c r="R1715">
        <v>0</v>
      </c>
      <c r="S1715" s="18">
        <v>15746.62</v>
      </c>
      <c r="T1715" t="s">
        <v>11</v>
      </c>
      <c r="U1715" t="s">
        <v>16</v>
      </c>
      <c r="V1715" t="s">
        <v>23</v>
      </c>
      <c r="W1715" s="16">
        <f t="shared" si="79"/>
        <v>27270</v>
      </c>
      <c r="X1715">
        <f t="shared" si="80"/>
        <v>48</v>
      </c>
    </row>
    <row r="1716" spans="1:24" x14ac:dyDescent="0.3">
      <c r="A1716" t="s">
        <v>1747</v>
      </c>
      <c r="B1716">
        <v>1984</v>
      </c>
      <c r="C1716" t="s">
        <v>18</v>
      </c>
      <c r="D1716">
        <v>26</v>
      </c>
      <c r="E1716">
        <v>0</v>
      </c>
      <c r="F1716">
        <v>15820.7</v>
      </c>
      <c r="G1716" t="s">
        <v>11</v>
      </c>
      <c r="H1716" t="s">
        <v>12</v>
      </c>
      <c r="I1716" t="s">
        <v>42</v>
      </c>
      <c r="N1716" t="s">
        <v>1746</v>
      </c>
      <c r="O1716">
        <v>1997</v>
      </c>
      <c r="P1716" t="str">
        <f t="shared" si="78"/>
        <v>Oct</v>
      </c>
      <c r="Q1716">
        <v>9</v>
      </c>
      <c r="R1716">
        <v>0</v>
      </c>
      <c r="S1716" s="18">
        <v>15817.99</v>
      </c>
      <c r="T1716" t="s">
        <v>11</v>
      </c>
      <c r="U1716" t="s">
        <v>11</v>
      </c>
      <c r="V1716" t="s">
        <v>23</v>
      </c>
      <c r="W1716" s="16">
        <f t="shared" si="79"/>
        <v>35712</v>
      </c>
      <c r="X1716">
        <f t="shared" si="80"/>
        <v>25</v>
      </c>
    </row>
    <row r="1717" spans="1:24" x14ac:dyDescent="0.3">
      <c r="A1717" t="s">
        <v>1748</v>
      </c>
      <c r="B1717">
        <v>1982</v>
      </c>
      <c r="C1717" t="s">
        <v>15</v>
      </c>
      <c r="D1717">
        <v>11</v>
      </c>
      <c r="E1717">
        <v>4</v>
      </c>
      <c r="F1717">
        <v>15828.82</v>
      </c>
      <c r="G1717" t="s">
        <v>11</v>
      </c>
      <c r="H1717" t="s">
        <v>12</v>
      </c>
      <c r="I1717" t="s">
        <v>42</v>
      </c>
      <c r="N1717" t="s">
        <v>1747</v>
      </c>
      <c r="O1717">
        <v>1984</v>
      </c>
      <c r="P1717" t="str">
        <f t="shared" si="78"/>
        <v>Jun</v>
      </c>
      <c r="Q1717">
        <v>26</v>
      </c>
      <c r="R1717">
        <v>0</v>
      </c>
      <c r="S1717" s="18">
        <v>15820.7</v>
      </c>
      <c r="T1717" t="s">
        <v>11</v>
      </c>
      <c r="U1717" t="s">
        <v>12</v>
      </c>
      <c r="V1717" t="s">
        <v>42</v>
      </c>
      <c r="W1717" s="16">
        <f t="shared" si="79"/>
        <v>30859</v>
      </c>
      <c r="X1717">
        <f t="shared" si="80"/>
        <v>38</v>
      </c>
    </row>
    <row r="1718" spans="1:24" x14ac:dyDescent="0.3">
      <c r="A1718" t="s">
        <v>1749</v>
      </c>
      <c r="B1718">
        <v>1962</v>
      </c>
      <c r="C1718" t="s">
        <v>30</v>
      </c>
      <c r="D1718">
        <v>25</v>
      </c>
      <c r="E1718">
        <v>0</v>
      </c>
      <c r="F1718">
        <v>15840.81</v>
      </c>
      <c r="G1718" t="s">
        <v>11</v>
      </c>
      <c r="H1718" t="s">
        <v>16</v>
      </c>
      <c r="I1718" t="s">
        <v>632</v>
      </c>
      <c r="N1718" t="s">
        <v>1748</v>
      </c>
      <c r="O1718">
        <v>1982</v>
      </c>
      <c r="P1718" t="str">
        <f t="shared" si="78"/>
        <v>Nov</v>
      </c>
      <c r="Q1718">
        <v>11</v>
      </c>
      <c r="R1718">
        <v>4</v>
      </c>
      <c r="S1718" s="18">
        <v>15828.82</v>
      </c>
      <c r="T1718" t="s">
        <v>11</v>
      </c>
      <c r="U1718" t="s">
        <v>12</v>
      </c>
      <c r="V1718" t="s">
        <v>42</v>
      </c>
      <c r="W1718" s="16">
        <f t="shared" si="79"/>
        <v>30266</v>
      </c>
      <c r="X1718">
        <f t="shared" si="80"/>
        <v>40</v>
      </c>
    </row>
    <row r="1719" spans="1:24" x14ac:dyDescent="0.3">
      <c r="A1719" t="s">
        <v>1750</v>
      </c>
      <c r="B1719">
        <v>1980</v>
      </c>
      <c r="C1719" t="s">
        <v>37</v>
      </c>
      <c r="D1719">
        <v>12</v>
      </c>
      <c r="E1719">
        <v>2</v>
      </c>
      <c r="F1719">
        <v>15922.29</v>
      </c>
      <c r="G1719" t="s">
        <v>11</v>
      </c>
      <c r="H1719" t="s">
        <v>12</v>
      </c>
      <c r="I1719" t="s">
        <v>535</v>
      </c>
      <c r="N1719" t="s">
        <v>1749</v>
      </c>
      <c r="O1719">
        <v>1962</v>
      </c>
      <c r="P1719" t="str">
        <f t="shared" si="78"/>
        <v>Dec</v>
      </c>
      <c r="Q1719">
        <v>25</v>
      </c>
      <c r="R1719">
        <v>0</v>
      </c>
      <c r="S1719" s="18">
        <v>15840.81</v>
      </c>
      <c r="T1719" t="s">
        <v>11</v>
      </c>
      <c r="U1719" t="s">
        <v>16</v>
      </c>
      <c r="V1719" t="s">
        <v>632</v>
      </c>
      <c r="W1719" s="16">
        <f t="shared" si="79"/>
        <v>23005</v>
      </c>
      <c r="X1719">
        <f t="shared" si="80"/>
        <v>60</v>
      </c>
    </row>
    <row r="1720" spans="1:24" x14ac:dyDescent="0.3">
      <c r="A1720" t="s">
        <v>1751</v>
      </c>
      <c r="B1720">
        <v>1982</v>
      </c>
      <c r="C1720" t="s">
        <v>10</v>
      </c>
      <c r="D1720">
        <v>24</v>
      </c>
      <c r="E1720">
        <v>3</v>
      </c>
      <c r="F1720">
        <v>15965.29</v>
      </c>
      <c r="G1720" t="s">
        <v>11</v>
      </c>
      <c r="H1720" t="s">
        <v>16</v>
      </c>
      <c r="I1720" t="s">
        <v>23</v>
      </c>
      <c r="N1720" t="s">
        <v>1750</v>
      </c>
      <c r="O1720">
        <v>1980</v>
      </c>
      <c r="P1720" t="str">
        <f t="shared" si="78"/>
        <v>Oct</v>
      </c>
      <c r="Q1720">
        <v>12</v>
      </c>
      <c r="R1720">
        <v>2</v>
      </c>
      <c r="S1720" s="18">
        <v>15922.29</v>
      </c>
      <c r="T1720" t="s">
        <v>11</v>
      </c>
      <c r="U1720" t="s">
        <v>12</v>
      </c>
      <c r="V1720" t="s">
        <v>535</v>
      </c>
      <c r="W1720" s="16">
        <f t="shared" si="79"/>
        <v>29506</v>
      </c>
      <c r="X1720">
        <f t="shared" si="80"/>
        <v>42</v>
      </c>
    </row>
    <row r="1721" spans="1:24" x14ac:dyDescent="0.3">
      <c r="A1721" t="s">
        <v>1752</v>
      </c>
      <c r="B1721">
        <v>1980</v>
      </c>
      <c r="C1721" t="s">
        <v>20</v>
      </c>
      <c r="D1721">
        <v>19</v>
      </c>
      <c r="E1721">
        <v>2</v>
      </c>
      <c r="F1721">
        <v>15966.19</v>
      </c>
      <c r="G1721" t="s">
        <v>11</v>
      </c>
      <c r="H1721" t="s">
        <v>11</v>
      </c>
      <c r="I1721" t="s">
        <v>23</v>
      </c>
      <c r="N1721" t="s">
        <v>1751</v>
      </c>
      <c r="O1721">
        <v>1982</v>
      </c>
      <c r="P1721" t="str">
        <f t="shared" si="78"/>
        <v>Jul</v>
      </c>
      <c r="Q1721">
        <v>24</v>
      </c>
      <c r="R1721">
        <v>3</v>
      </c>
      <c r="S1721" s="18">
        <v>15965.29</v>
      </c>
      <c r="T1721" t="s">
        <v>11</v>
      </c>
      <c r="U1721" t="s">
        <v>16</v>
      </c>
      <c r="V1721" t="s">
        <v>23</v>
      </c>
      <c r="W1721" s="16">
        <f t="shared" si="79"/>
        <v>30156</v>
      </c>
      <c r="X1721">
        <f t="shared" si="80"/>
        <v>40</v>
      </c>
    </row>
    <row r="1722" spans="1:24" x14ac:dyDescent="0.3">
      <c r="A1722" t="s">
        <v>1753</v>
      </c>
      <c r="B1722">
        <v>1988</v>
      </c>
      <c r="C1722" t="s">
        <v>30</v>
      </c>
      <c r="D1722">
        <v>5</v>
      </c>
      <c r="E1722">
        <v>3</v>
      </c>
      <c r="F1722">
        <v>16059.06</v>
      </c>
      <c r="G1722" t="s">
        <v>11</v>
      </c>
      <c r="H1722" t="s">
        <v>12</v>
      </c>
      <c r="I1722" t="s">
        <v>23</v>
      </c>
      <c r="N1722" t="s">
        <v>1752</v>
      </c>
      <c r="O1722">
        <v>1980</v>
      </c>
      <c r="P1722" t="str">
        <f t="shared" si="78"/>
        <v>Sep</v>
      </c>
      <c r="Q1722">
        <v>19</v>
      </c>
      <c r="R1722">
        <v>2</v>
      </c>
      <c r="S1722" s="18">
        <v>15966.19</v>
      </c>
      <c r="T1722" t="s">
        <v>11</v>
      </c>
      <c r="U1722" t="s">
        <v>11</v>
      </c>
      <c r="V1722" t="s">
        <v>23</v>
      </c>
      <c r="W1722" s="16">
        <f t="shared" si="79"/>
        <v>29483</v>
      </c>
      <c r="X1722">
        <f t="shared" si="80"/>
        <v>42</v>
      </c>
    </row>
    <row r="1723" spans="1:24" x14ac:dyDescent="0.3">
      <c r="A1723" t="s">
        <v>1754</v>
      </c>
      <c r="B1723">
        <v>1978</v>
      </c>
      <c r="C1723" t="s">
        <v>20</v>
      </c>
      <c r="D1723">
        <v>16</v>
      </c>
      <c r="E1723">
        <v>2</v>
      </c>
      <c r="F1723">
        <v>16062.89</v>
      </c>
      <c r="G1723" t="s">
        <v>11</v>
      </c>
      <c r="H1723" t="s">
        <v>11</v>
      </c>
      <c r="I1723" t="s">
        <v>535</v>
      </c>
      <c r="N1723" t="s">
        <v>1753</v>
      </c>
      <c r="O1723">
        <v>1988</v>
      </c>
      <c r="P1723" t="str">
        <f t="shared" si="78"/>
        <v>Dec</v>
      </c>
      <c r="Q1723">
        <v>5</v>
      </c>
      <c r="R1723">
        <v>3</v>
      </c>
      <c r="S1723" s="18">
        <v>16059.06</v>
      </c>
      <c r="T1723" t="s">
        <v>11</v>
      </c>
      <c r="U1723" t="s">
        <v>12</v>
      </c>
      <c r="V1723" t="s">
        <v>23</v>
      </c>
      <c r="W1723" s="16">
        <f t="shared" si="79"/>
        <v>32482</v>
      </c>
      <c r="X1723">
        <f t="shared" si="80"/>
        <v>34</v>
      </c>
    </row>
    <row r="1724" spans="1:24" x14ac:dyDescent="0.3">
      <c r="A1724" t="s">
        <v>1755</v>
      </c>
      <c r="B1724">
        <v>1958</v>
      </c>
      <c r="C1724" t="s">
        <v>37</v>
      </c>
      <c r="D1724">
        <v>22</v>
      </c>
      <c r="E1724">
        <v>2</v>
      </c>
      <c r="F1724">
        <v>16069.08</v>
      </c>
      <c r="G1724" t="s">
        <v>11</v>
      </c>
      <c r="H1724" t="s">
        <v>11</v>
      </c>
      <c r="I1724" t="s">
        <v>247</v>
      </c>
      <c r="N1724" t="s">
        <v>1754</v>
      </c>
      <c r="O1724">
        <v>1978</v>
      </c>
      <c r="P1724" t="str">
        <f t="shared" si="78"/>
        <v>Sep</v>
      </c>
      <c r="Q1724">
        <v>16</v>
      </c>
      <c r="R1724">
        <v>2</v>
      </c>
      <c r="S1724" s="18">
        <v>16062.89</v>
      </c>
      <c r="T1724" t="s">
        <v>11</v>
      </c>
      <c r="U1724" t="s">
        <v>11</v>
      </c>
      <c r="V1724" t="s">
        <v>535</v>
      </c>
      <c r="W1724" s="16">
        <f t="shared" si="79"/>
        <v>28749</v>
      </c>
      <c r="X1724">
        <f t="shared" si="80"/>
        <v>44</v>
      </c>
    </row>
    <row r="1725" spans="1:24" x14ac:dyDescent="0.3">
      <c r="A1725" t="s">
        <v>1756</v>
      </c>
      <c r="B1725">
        <v>1958</v>
      </c>
      <c r="C1725" t="s">
        <v>18</v>
      </c>
      <c r="D1725">
        <v>21</v>
      </c>
      <c r="E1725">
        <v>3</v>
      </c>
      <c r="F1725">
        <v>16085.13</v>
      </c>
      <c r="G1725" t="s">
        <v>11</v>
      </c>
      <c r="H1725" t="s">
        <v>11</v>
      </c>
      <c r="I1725" t="s">
        <v>13</v>
      </c>
      <c r="N1725" t="s">
        <v>1755</v>
      </c>
      <c r="O1725">
        <v>1958</v>
      </c>
      <c r="P1725" t="str">
        <f t="shared" si="78"/>
        <v>Oct</v>
      </c>
      <c r="Q1725">
        <v>22</v>
      </c>
      <c r="R1725">
        <v>2</v>
      </c>
      <c r="S1725" s="18">
        <v>16069.08</v>
      </c>
      <c r="T1725" t="s">
        <v>11</v>
      </c>
      <c r="U1725" t="s">
        <v>11</v>
      </c>
      <c r="V1725" t="s">
        <v>247</v>
      </c>
      <c r="W1725" s="16">
        <f t="shared" si="79"/>
        <v>21480</v>
      </c>
      <c r="X1725">
        <f t="shared" si="80"/>
        <v>64</v>
      </c>
    </row>
    <row r="1726" spans="1:24" x14ac:dyDescent="0.3">
      <c r="A1726" t="s">
        <v>1757</v>
      </c>
      <c r="B1726">
        <v>1985</v>
      </c>
      <c r="C1726" t="s">
        <v>35</v>
      </c>
      <c r="D1726">
        <v>27</v>
      </c>
      <c r="E1726">
        <v>3</v>
      </c>
      <c r="F1726">
        <v>16097.94</v>
      </c>
      <c r="G1726" t="s">
        <v>11</v>
      </c>
      <c r="H1726" t="s">
        <v>12</v>
      </c>
      <c r="I1726" t="s">
        <v>23</v>
      </c>
      <c r="N1726" t="s">
        <v>1756</v>
      </c>
      <c r="O1726">
        <v>1958</v>
      </c>
      <c r="P1726" t="str">
        <f t="shared" si="78"/>
        <v>Jun</v>
      </c>
      <c r="Q1726">
        <v>21</v>
      </c>
      <c r="R1726">
        <v>3</v>
      </c>
      <c r="S1726" s="18">
        <v>16085.13</v>
      </c>
      <c r="T1726" t="s">
        <v>11</v>
      </c>
      <c r="U1726" t="s">
        <v>11</v>
      </c>
      <c r="V1726" t="s">
        <v>13</v>
      </c>
      <c r="W1726" s="16">
        <f t="shared" si="79"/>
        <v>21357</v>
      </c>
      <c r="X1726">
        <f t="shared" si="80"/>
        <v>64</v>
      </c>
    </row>
    <row r="1727" spans="1:24" x14ac:dyDescent="0.3">
      <c r="A1727" t="s">
        <v>1758</v>
      </c>
      <c r="B1727">
        <v>1993</v>
      </c>
      <c r="C1727" t="s">
        <v>35</v>
      </c>
      <c r="D1727">
        <v>8</v>
      </c>
      <c r="E1727">
        <v>0</v>
      </c>
      <c r="F1727">
        <v>16115.3</v>
      </c>
      <c r="G1727" t="s">
        <v>11</v>
      </c>
      <c r="H1727" t="s">
        <v>16</v>
      </c>
      <c r="I1727" t="s">
        <v>247</v>
      </c>
      <c r="N1727" t="s">
        <v>1757</v>
      </c>
      <c r="O1727">
        <v>1985</v>
      </c>
      <c r="P1727" t="str">
        <f t="shared" si="78"/>
        <v>Aug</v>
      </c>
      <c r="Q1727">
        <v>27</v>
      </c>
      <c r="R1727">
        <v>3</v>
      </c>
      <c r="S1727" s="18">
        <v>16097.94</v>
      </c>
      <c r="T1727" t="s">
        <v>11</v>
      </c>
      <c r="U1727" t="s">
        <v>12</v>
      </c>
      <c r="V1727" t="s">
        <v>23</v>
      </c>
      <c r="W1727" s="16">
        <f t="shared" si="79"/>
        <v>31286</v>
      </c>
      <c r="X1727">
        <f t="shared" si="80"/>
        <v>37</v>
      </c>
    </row>
    <row r="1728" spans="1:24" x14ac:dyDescent="0.3">
      <c r="A1728" t="s">
        <v>1759</v>
      </c>
      <c r="B1728">
        <v>1987</v>
      </c>
      <c r="C1728" t="s">
        <v>37</v>
      </c>
      <c r="D1728">
        <v>6</v>
      </c>
      <c r="E1728">
        <v>3</v>
      </c>
      <c r="F1728">
        <v>16122.65</v>
      </c>
      <c r="G1728" t="s">
        <v>11</v>
      </c>
      <c r="H1728" t="s">
        <v>16</v>
      </c>
      <c r="I1728" t="s">
        <v>42</v>
      </c>
      <c r="N1728" t="s">
        <v>1758</v>
      </c>
      <c r="O1728">
        <v>1993</v>
      </c>
      <c r="P1728" t="str">
        <f t="shared" si="78"/>
        <v>Aug</v>
      </c>
      <c r="Q1728">
        <v>8</v>
      </c>
      <c r="R1728">
        <v>0</v>
      </c>
      <c r="S1728" s="18">
        <v>16115.3</v>
      </c>
      <c r="T1728" t="s">
        <v>11</v>
      </c>
      <c r="U1728" t="s">
        <v>16</v>
      </c>
      <c r="V1728" t="s">
        <v>247</v>
      </c>
      <c r="W1728" s="16">
        <f t="shared" si="79"/>
        <v>34189</v>
      </c>
      <c r="X1728">
        <f t="shared" si="80"/>
        <v>29</v>
      </c>
    </row>
    <row r="1729" spans="1:24" x14ac:dyDescent="0.3">
      <c r="A1729" t="s">
        <v>1760</v>
      </c>
      <c r="B1729">
        <v>1993</v>
      </c>
      <c r="C1729" t="s">
        <v>30</v>
      </c>
      <c r="D1729">
        <v>12</v>
      </c>
      <c r="E1729">
        <v>0</v>
      </c>
      <c r="F1729">
        <v>16138.76</v>
      </c>
      <c r="G1729" t="s">
        <v>11</v>
      </c>
      <c r="H1729" t="s">
        <v>12</v>
      </c>
      <c r="I1729" t="s">
        <v>356</v>
      </c>
      <c r="N1729" t="s">
        <v>1759</v>
      </c>
      <c r="O1729">
        <v>1987</v>
      </c>
      <c r="P1729" t="str">
        <f t="shared" si="78"/>
        <v>Oct</v>
      </c>
      <c r="Q1729">
        <v>6</v>
      </c>
      <c r="R1729">
        <v>3</v>
      </c>
      <c r="S1729" s="18">
        <v>16122.65</v>
      </c>
      <c r="T1729" t="s">
        <v>11</v>
      </c>
      <c r="U1729" t="s">
        <v>16</v>
      </c>
      <c r="V1729" t="s">
        <v>42</v>
      </c>
      <c r="W1729" s="16">
        <f t="shared" si="79"/>
        <v>32056</v>
      </c>
      <c r="X1729">
        <f t="shared" si="80"/>
        <v>35</v>
      </c>
    </row>
    <row r="1730" spans="1:24" x14ac:dyDescent="0.3">
      <c r="A1730" t="s">
        <v>1761</v>
      </c>
      <c r="B1730">
        <v>1982</v>
      </c>
      <c r="C1730" t="s">
        <v>10</v>
      </c>
      <c r="D1730">
        <v>6</v>
      </c>
      <c r="E1730">
        <v>3</v>
      </c>
      <c r="F1730">
        <v>16152.04</v>
      </c>
      <c r="G1730" t="s">
        <v>11</v>
      </c>
      <c r="H1730" t="s">
        <v>16</v>
      </c>
      <c r="I1730" t="s">
        <v>535</v>
      </c>
      <c r="N1730" t="s">
        <v>1760</v>
      </c>
      <c r="O1730">
        <v>1993</v>
      </c>
      <c r="P1730" t="str">
        <f t="shared" si="78"/>
        <v>Dec</v>
      </c>
      <c r="Q1730">
        <v>12</v>
      </c>
      <c r="R1730">
        <v>0</v>
      </c>
      <c r="S1730" s="18">
        <v>16138.76</v>
      </c>
      <c r="T1730" t="s">
        <v>11</v>
      </c>
      <c r="U1730" t="s">
        <v>12</v>
      </c>
      <c r="V1730" t="s">
        <v>356</v>
      </c>
      <c r="W1730" s="16">
        <f t="shared" si="79"/>
        <v>34315</v>
      </c>
      <c r="X1730">
        <f t="shared" si="80"/>
        <v>29</v>
      </c>
    </row>
    <row r="1731" spans="1:24" x14ac:dyDescent="0.3">
      <c r="A1731" t="s">
        <v>1762</v>
      </c>
      <c r="B1731">
        <v>1974</v>
      </c>
      <c r="C1731" t="s">
        <v>20</v>
      </c>
      <c r="D1731">
        <v>11</v>
      </c>
      <c r="E1731">
        <v>0</v>
      </c>
      <c r="F1731">
        <v>16190.97</v>
      </c>
      <c r="G1731" t="s">
        <v>11</v>
      </c>
      <c r="H1731" t="s">
        <v>12</v>
      </c>
      <c r="I1731" t="s">
        <v>23</v>
      </c>
      <c r="N1731" t="s">
        <v>1761</v>
      </c>
      <c r="O1731">
        <v>1982</v>
      </c>
      <c r="P1731" t="str">
        <f t="shared" ref="P1731:P1794" si="81">IF(C1730="?","Sep",C1730)</f>
        <v>Jul</v>
      </c>
      <c r="Q1731">
        <v>6</v>
      </c>
      <c r="R1731">
        <v>3</v>
      </c>
      <c r="S1731" s="18">
        <v>16152.04</v>
      </c>
      <c r="T1731" t="s">
        <v>11</v>
      </c>
      <c r="U1731" t="s">
        <v>16</v>
      </c>
      <c r="V1731" t="s">
        <v>535</v>
      </c>
      <c r="W1731" s="16">
        <f t="shared" si="79"/>
        <v>30138</v>
      </c>
      <c r="X1731">
        <f t="shared" si="80"/>
        <v>40</v>
      </c>
    </row>
    <row r="1732" spans="1:24" x14ac:dyDescent="0.3">
      <c r="A1732" t="s">
        <v>1763</v>
      </c>
      <c r="B1732">
        <v>1988</v>
      </c>
      <c r="C1732" t="s">
        <v>35</v>
      </c>
      <c r="D1732">
        <v>6</v>
      </c>
      <c r="E1732">
        <v>3</v>
      </c>
      <c r="F1732">
        <v>16199.1</v>
      </c>
      <c r="G1732" t="s">
        <v>11</v>
      </c>
      <c r="H1732" t="s">
        <v>11</v>
      </c>
      <c r="I1732" t="s">
        <v>23</v>
      </c>
      <c r="N1732" t="s">
        <v>1762</v>
      </c>
      <c r="O1732">
        <v>1974</v>
      </c>
      <c r="P1732" t="str">
        <f t="shared" si="81"/>
        <v>Sep</v>
      </c>
      <c r="Q1732">
        <v>11</v>
      </c>
      <c r="R1732">
        <v>0</v>
      </c>
      <c r="S1732" s="18">
        <v>16190.97</v>
      </c>
      <c r="T1732" t="s">
        <v>11</v>
      </c>
      <c r="U1732" t="s">
        <v>12</v>
      </c>
      <c r="V1732" t="s">
        <v>23</v>
      </c>
      <c r="W1732" s="16">
        <f t="shared" ref="W1732:W1795" si="82">DATE(O1732,MONTH("1-"&amp;P1732),Q1732)</f>
        <v>27283</v>
      </c>
      <c r="X1732">
        <f t="shared" ref="X1732:X1795" si="83">DATEDIF(W1732,"08-06-2023","y")</f>
        <v>48</v>
      </c>
    </row>
    <row r="1733" spans="1:24" x14ac:dyDescent="0.3">
      <c r="A1733" t="s">
        <v>1764</v>
      </c>
      <c r="B1733">
        <v>1988</v>
      </c>
      <c r="C1733" t="s">
        <v>35</v>
      </c>
      <c r="D1733">
        <v>21</v>
      </c>
      <c r="E1733">
        <v>3</v>
      </c>
      <c r="F1733">
        <v>16205.88</v>
      </c>
      <c r="G1733" t="s">
        <v>11</v>
      </c>
      <c r="H1733" t="s">
        <v>16</v>
      </c>
      <c r="I1733" t="s">
        <v>23</v>
      </c>
      <c r="N1733" t="s">
        <v>1763</v>
      </c>
      <c r="O1733">
        <v>1988</v>
      </c>
      <c r="P1733" t="str">
        <f t="shared" si="81"/>
        <v>Aug</v>
      </c>
      <c r="Q1733">
        <v>6</v>
      </c>
      <c r="R1733">
        <v>3</v>
      </c>
      <c r="S1733" s="18">
        <v>16199.1</v>
      </c>
      <c r="T1733" t="s">
        <v>11</v>
      </c>
      <c r="U1733" t="s">
        <v>11</v>
      </c>
      <c r="V1733" t="s">
        <v>23</v>
      </c>
      <c r="W1733" s="16">
        <f t="shared" si="82"/>
        <v>32361</v>
      </c>
      <c r="X1733">
        <f t="shared" si="83"/>
        <v>34</v>
      </c>
    </row>
    <row r="1734" spans="1:24" x14ac:dyDescent="0.3">
      <c r="A1734" t="s">
        <v>1765</v>
      </c>
      <c r="B1734">
        <v>2002</v>
      </c>
      <c r="C1734" t="s">
        <v>20</v>
      </c>
      <c r="D1734">
        <v>8</v>
      </c>
      <c r="E1734">
        <v>0</v>
      </c>
      <c r="F1734">
        <v>16232.85</v>
      </c>
      <c r="G1734" t="s">
        <v>11</v>
      </c>
      <c r="H1734" t="s">
        <v>16</v>
      </c>
      <c r="I1734" t="s">
        <v>42</v>
      </c>
      <c r="N1734" t="s">
        <v>1764</v>
      </c>
      <c r="O1734">
        <v>1988</v>
      </c>
      <c r="P1734" t="str">
        <f t="shared" si="81"/>
        <v>Aug</v>
      </c>
      <c r="Q1734">
        <v>21</v>
      </c>
      <c r="R1734">
        <v>3</v>
      </c>
      <c r="S1734" s="18">
        <v>16205.88</v>
      </c>
      <c r="T1734" t="s">
        <v>11</v>
      </c>
      <c r="U1734" t="s">
        <v>16</v>
      </c>
      <c r="V1734" t="s">
        <v>23</v>
      </c>
      <c r="W1734" s="16">
        <f t="shared" si="82"/>
        <v>32376</v>
      </c>
      <c r="X1734">
        <f t="shared" si="83"/>
        <v>34</v>
      </c>
    </row>
    <row r="1735" spans="1:24" x14ac:dyDescent="0.3">
      <c r="A1735" t="s">
        <v>1766</v>
      </c>
      <c r="B1735">
        <v>1972</v>
      </c>
      <c r="C1735" t="s">
        <v>10</v>
      </c>
      <c r="D1735">
        <v>30</v>
      </c>
      <c r="E1735">
        <v>0</v>
      </c>
      <c r="F1735">
        <v>16267.32</v>
      </c>
      <c r="G1735" t="s">
        <v>11</v>
      </c>
      <c r="H1735" t="s">
        <v>11</v>
      </c>
      <c r="I1735" t="s">
        <v>249</v>
      </c>
      <c r="N1735" t="s">
        <v>1765</v>
      </c>
      <c r="O1735">
        <v>2002</v>
      </c>
      <c r="P1735" t="str">
        <f t="shared" si="81"/>
        <v>Sep</v>
      </c>
      <c r="Q1735">
        <v>8</v>
      </c>
      <c r="R1735">
        <v>0</v>
      </c>
      <c r="S1735" s="18">
        <v>16232.85</v>
      </c>
      <c r="T1735" t="s">
        <v>11</v>
      </c>
      <c r="U1735" t="s">
        <v>16</v>
      </c>
      <c r="V1735" t="s">
        <v>42</v>
      </c>
      <c r="W1735" s="16">
        <f t="shared" si="82"/>
        <v>37507</v>
      </c>
      <c r="X1735">
        <f t="shared" si="83"/>
        <v>20</v>
      </c>
    </row>
    <row r="1736" spans="1:24" x14ac:dyDescent="0.3">
      <c r="A1736" t="s">
        <v>1767</v>
      </c>
      <c r="B1736">
        <v>2003</v>
      </c>
      <c r="C1736" t="s">
        <v>35</v>
      </c>
      <c r="D1736">
        <v>24</v>
      </c>
      <c r="E1736">
        <v>0</v>
      </c>
      <c r="F1736">
        <v>16297.85</v>
      </c>
      <c r="G1736" t="s">
        <v>11</v>
      </c>
      <c r="H1736" t="s">
        <v>12</v>
      </c>
      <c r="I1736" t="s">
        <v>42</v>
      </c>
      <c r="N1736" t="s">
        <v>1766</v>
      </c>
      <c r="O1736">
        <v>1972</v>
      </c>
      <c r="P1736" t="str">
        <f t="shared" si="81"/>
        <v>Jul</v>
      </c>
      <c r="Q1736">
        <v>30</v>
      </c>
      <c r="R1736">
        <v>0</v>
      </c>
      <c r="S1736" s="18">
        <v>16267.32</v>
      </c>
      <c r="T1736" t="s">
        <v>11</v>
      </c>
      <c r="U1736" t="s">
        <v>11</v>
      </c>
      <c r="V1736" t="s">
        <v>249</v>
      </c>
      <c r="W1736" s="16">
        <f t="shared" si="82"/>
        <v>26510</v>
      </c>
      <c r="X1736">
        <f t="shared" si="83"/>
        <v>50</v>
      </c>
    </row>
    <row r="1737" spans="1:24" x14ac:dyDescent="0.3">
      <c r="A1737" t="s">
        <v>1768</v>
      </c>
      <c r="B1737">
        <v>1969</v>
      </c>
      <c r="C1737" t="s">
        <v>35</v>
      </c>
      <c r="D1737">
        <v>8</v>
      </c>
      <c r="E1737">
        <v>0</v>
      </c>
      <c r="F1737">
        <v>16311.05</v>
      </c>
      <c r="G1737" t="s">
        <v>11</v>
      </c>
      <c r="H1737" t="s">
        <v>12</v>
      </c>
      <c r="I1737" t="s">
        <v>535</v>
      </c>
      <c r="N1737" t="s">
        <v>1767</v>
      </c>
      <c r="O1737">
        <v>2003</v>
      </c>
      <c r="P1737" t="str">
        <f t="shared" si="81"/>
        <v>Aug</v>
      </c>
      <c r="Q1737">
        <v>24</v>
      </c>
      <c r="R1737">
        <v>0</v>
      </c>
      <c r="S1737" s="18">
        <v>16297.85</v>
      </c>
      <c r="T1737" t="s">
        <v>11</v>
      </c>
      <c r="U1737" t="s">
        <v>12</v>
      </c>
      <c r="V1737" t="s">
        <v>42</v>
      </c>
      <c r="W1737" s="16">
        <f t="shared" si="82"/>
        <v>37857</v>
      </c>
      <c r="X1737">
        <f t="shared" si="83"/>
        <v>19</v>
      </c>
    </row>
    <row r="1738" spans="1:24" x14ac:dyDescent="0.3">
      <c r="A1738" t="s">
        <v>1769</v>
      </c>
      <c r="B1738">
        <v>1965</v>
      </c>
      <c r="C1738" t="s">
        <v>30</v>
      </c>
      <c r="D1738">
        <v>5</v>
      </c>
      <c r="E1738">
        <v>0</v>
      </c>
      <c r="F1738">
        <v>16351.42</v>
      </c>
      <c r="G1738" t="s">
        <v>11</v>
      </c>
      <c r="H1738" t="s">
        <v>12</v>
      </c>
      <c r="I1738" t="s">
        <v>535</v>
      </c>
      <c r="N1738" t="s">
        <v>1768</v>
      </c>
      <c r="O1738">
        <v>1969</v>
      </c>
      <c r="P1738" t="str">
        <f t="shared" si="81"/>
        <v>Aug</v>
      </c>
      <c r="Q1738">
        <v>8</v>
      </c>
      <c r="R1738">
        <v>0</v>
      </c>
      <c r="S1738" s="18">
        <v>16311.05</v>
      </c>
      <c r="T1738" t="s">
        <v>11</v>
      </c>
      <c r="U1738" t="s">
        <v>12</v>
      </c>
      <c r="V1738" t="s">
        <v>535</v>
      </c>
      <c r="W1738" s="16">
        <f t="shared" si="82"/>
        <v>25423</v>
      </c>
      <c r="X1738">
        <f t="shared" si="83"/>
        <v>53</v>
      </c>
    </row>
    <row r="1739" spans="1:24" x14ac:dyDescent="0.3">
      <c r="A1739" t="s">
        <v>1770</v>
      </c>
      <c r="B1739">
        <v>1995</v>
      </c>
      <c r="C1739" t="s">
        <v>20</v>
      </c>
      <c r="D1739">
        <v>28</v>
      </c>
      <c r="E1739">
        <v>3</v>
      </c>
      <c r="F1739">
        <v>16420.490000000002</v>
      </c>
      <c r="G1739" t="s">
        <v>11</v>
      </c>
      <c r="H1739" t="s">
        <v>12</v>
      </c>
      <c r="I1739" t="s">
        <v>23</v>
      </c>
      <c r="N1739" t="s">
        <v>1769</v>
      </c>
      <c r="O1739">
        <v>1965</v>
      </c>
      <c r="P1739" t="str">
        <f t="shared" si="81"/>
        <v>Dec</v>
      </c>
      <c r="Q1739">
        <v>5</v>
      </c>
      <c r="R1739">
        <v>0</v>
      </c>
      <c r="S1739" s="18">
        <v>16351.42</v>
      </c>
      <c r="T1739" t="s">
        <v>11</v>
      </c>
      <c r="U1739" t="s">
        <v>12</v>
      </c>
      <c r="V1739" t="s">
        <v>535</v>
      </c>
      <c r="W1739" s="16">
        <f t="shared" si="82"/>
        <v>24081</v>
      </c>
      <c r="X1739">
        <f t="shared" si="83"/>
        <v>57</v>
      </c>
    </row>
    <row r="1740" spans="1:24" x14ac:dyDescent="0.3">
      <c r="A1740" t="s">
        <v>1771</v>
      </c>
      <c r="B1740">
        <v>2003</v>
      </c>
      <c r="C1740" t="s">
        <v>30</v>
      </c>
      <c r="D1740">
        <v>20</v>
      </c>
      <c r="E1740">
        <v>1</v>
      </c>
      <c r="F1740">
        <v>16450.89</v>
      </c>
      <c r="G1740" t="s">
        <v>11</v>
      </c>
      <c r="H1740" t="s">
        <v>16</v>
      </c>
      <c r="I1740" t="s">
        <v>23</v>
      </c>
      <c r="N1740" t="s">
        <v>1770</v>
      </c>
      <c r="O1740">
        <v>1995</v>
      </c>
      <c r="P1740" t="str">
        <f t="shared" si="81"/>
        <v>Sep</v>
      </c>
      <c r="Q1740">
        <v>28</v>
      </c>
      <c r="R1740">
        <v>3</v>
      </c>
      <c r="S1740" s="18">
        <v>16420.490000000002</v>
      </c>
      <c r="T1740" t="s">
        <v>11</v>
      </c>
      <c r="U1740" t="s">
        <v>12</v>
      </c>
      <c r="V1740" t="s">
        <v>23</v>
      </c>
      <c r="W1740" s="16">
        <f t="shared" si="82"/>
        <v>34970</v>
      </c>
      <c r="X1740">
        <f t="shared" si="83"/>
        <v>27</v>
      </c>
    </row>
    <row r="1741" spans="1:24" x14ac:dyDescent="0.3">
      <c r="A1741" t="s">
        <v>1772</v>
      </c>
      <c r="B1741">
        <v>1958</v>
      </c>
      <c r="C1741" t="s">
        <v>37</v>
      </c>
      <c r="D1741">
        <v>10</v>
      </c>
      <c r="E1741">
        <v>3</v>
      </c>
      <c r="F1741">
        <v>16455.71</v>
      </c>
      <c r="G1741" t="s">
        <v>11</v>
      </c>
      <c r="H1741" t="s">
        <v>11</v>
      </c>
      <c r="I1741" t="s">
        <v>23</v>
      </c>
      <c r="N1741" t="s">
        <v>1771</v>
      </c>
      <c r="O1741">
        <v>2003</v>
      </c>
      <c r="P1741" t="str">
        <f t="shared" si="81"/>
        <v>Dec</v>
      </c>
      <c r="Q1741">
        <v>20</v>
      </c>
      <c r="R1741">
        <v>1</v>
      </c>
      <c r="S1741" s="18">
        <v>16450.89</v>
      </c>
      <c r="T1741" t="s">
        <v>11</v>
      </c>
      <c r="U1741" t="s">
        <v>16</v>
      </c>
      <c r="V1741" t="s">
        <v>23</v>
      </c>
      <c r="W1741" s="16">
        <f t="shared" si="82"/>
        <v>37975</v>
      </c>
      <c r="X1741">
        <f t="shared" si="83"/>
        <v>19</v>
      </c>
    </row>
    <row r="1742" spans="1:24" x14ac:dyDescent="0.3">
      <c r="A1742" t="s">
        <v>1773</v>
      </c>
      <c r="B1742">
        <v>1995</v>
      </c>
      <c r="C1742" t="s">
        <v>30</v>
      </c>
      <c r="D1742">
        <v>23</v>
      </c>
      <c r="E1742">
        <v>0</v>
      </c>
      <c r="F1742">
        <v>16577.78</v>
      </c>
      <c r="G1742" t="s">
        <v>11</v>
      </c>
      <c r="H1742" t="s">
        <v>16</v>
      </c>
      <c r="I1742" t="s">
        <v>13</v>
      </c>
      <c r="N1742" t="s">
        <v>1772</v>
      </c>
      <c r="O1742">
        <v>1958</v>
      </c>
      <c r="P1742" t="str">
        <f t="shared" si="81"/>
        <v>Oct</v>
      </c>
      <c r="Q1742">
        <v>10</v>
      </c>
      <c r="R1742">
        <v>3</v>
      </c>
      <c r="S1742" s="18">
        <v>16455.71</v>
      </c>
      <c r="T1742" t="s">
        <v>11</v>
      </c>
      <c r="U1742" t="s">
        <v>11</v>
      </c>
      <c r="V1742" t="s">
        <v>23</v>
      </c>
      <c r="W1742" s="16">
        <f t="shared" si="82"/>
        <v>21468</v>
      </c>
      <c r="X1742">
        <f t="shared" si="83"/>
        <v>64</v>
      </c>
    </row>
    <row r="1743" spans="1:24" x14ac:dyDescent="0.3">
      <c r="A1743" t="s">
        <v>1774</v>
      </c>
      <c r="B1743">
        <v>2001</v>
      </c>
      <c r="C1743" t="s">
        <v>18</v>
      </c>
      <c r="D1743">
        <v>25</v>
      </c>
      <c r="E1743">
        <v>0</v>
      </c>
      <c r="F1743">
        <v>16586.5</v>
      </c>
      <c r="G1743" t="s">
        <v>11</v>
      </c>
      <c r="H1743" t="s">
        <v>16</v>
      </c>
      <c r="I1743" t="s">
        <v>13</v>
      </c>
      <c r="N1743" t="s">
        <v>1773</v>
      </c>
      <c r="O1743">
        <v>1995</v>
      </c>
      <c r="P1743" t="str">
        <f t="shared" si="81"/>
        <v>Dec</v>
      </c>
      <c r="Q1743">
        <v>23</v>
      </c>
      <c r="R1743">
        <v>0</v>
      </c>
      <c r="S1743" s="18">
        <v>16577.78</v>
      </c>
      <c r="T1743" t="s">
        <v>11</v>
      </c>
      <c r="U1743" t="s">
        <v>16</v>
      </c>
      <c r="V1743" t="s">
        <v>13</v>
      </c>
      <c r="W1743" s="16">
        <f t="shared" si="82"/>
        <v>35056</v>
      </c>
      <c r="X1743">
        <f t="shared" si="83"/>
        <v>27</v>
      </c>
    </row>
    <row r="1744" spans="1:24" x14ac:dyDescent="0.3">
      <c r="A1744" t="s">
        <v>1775</v>
      </c>
      <c r="B1744">
        <v>1963</v>
      </c>
      <c r="C1744" t="s">
        <v>18</v>
      </c>
      <c r="D1744">
        <v>25</v>
      </c>
      <c r="E1744">
        <v>0</v>
      </c>
      <c r="F1744">
        <v>16587.96</v>
      </c>
      <c r="G1744" t="s">
        <v>11</v>
      </c>
      <c r="H1744" t="s">
        <v>11</v>
      </c>
      <c r="I1744" t="s">
        <v>249</v>
      </c>
      <c r="N1744" t="s">
        <v>1774</v>
      </c>
      <c r="O1744">
        <v>2001</v>
      </c>
      <c r="P1744" t="str">
        <f t="shared" si="81"/>
        <v>Jun</v>
      </c>
      <c r="Q1744">
        <v>25</v>
      </c>
      <c r="R1744">
        <v>0</v>
      </c>
      <c r="S1744" s="18">
        <v>16586.5</v>
      </c>
      <c r="T1744" t="s">
        <v>11</v>
      </c>
      <c r="U1744" t="s">
        <v>16</v>
      </c>
      <c r="V1744" t="s">
        <v>13</v>
      </c>
      <c r="W1744" s="16">
        <f t="shared" si="82"/>
        <v>37067</v>
      </c>
      <c r="X1744">
        <f t="shared" si="83"/>
        <v>21</v>
      </c>
    </row>
    <row r="1745" spans="1:24" x14ac:dyDescent="0.3">
      <c r="A1745" t="s">
        <v>1776</v>
      </c>
      <c r="B1745">
        <v>1970</v>
      </c>
      <c r="C1745" t="s">
        <v>10</v>
      </c>
      <c r="D1745">
        <v>10</v>
      </c>
      <c r="E1745">
        <v>0</v>
      </c>
      <c r="F1745">
        <v>16600.16</v>
      </c>
      <c r="G1745" t="s">
        <v>11</v>
      </c>
      <c r="H1745" t="s">
        <v>11</v>
      </c>
      <c r="I1745" t="s">
        <v>42</v>
      </c>
      <c r="N1745" t="s">
        <v>1775</v>
      </c>
      <c r="O1745">
        <v>1963</v>
      </c>
      <c r="P1745" t="str">
        <f t="shared" si="81"/>
        <v>Jun</v>
      </c>
      <c r="Q1745">
        <v>25</v>
      </c>
      <c r="R1745">
        <v>0</v>
      </c>
      <c r="S1745" s="18">
        <v>16587.96</v>
      </c>
      <c r="T1745" t="s">
        <v>11</v>
      </c>
      <c r="U1745" t="s">
        <v>11</v>
      </c>
      <c r="V1745" t="s">
        <v>249</v>
      </c>
      <c r="W1745" s="16">
        <f t="shared" si="82"/>
        <v>23187</v>
      </c>
      <c r="X1745">
        <f t="shared" si="83"/>
        <v>59</v>
      </c>
    </row>
    <row r="1746" spans="1:24" x14ac:dyDescent="0.3">
      <c r="A1746" t="s">
        <v>1777</v>
      </c>
      <c r="B1746">
        <v>1975</v>
      </c>
      <c r="C1746" t="s">
        <v>10</v>
      </c>
      <c r="D1746">
        <v>24</v>
      </c>
      <c r="E1746">
        <v>1</v>
      </c>
      <c r="F1746">
        <v>16602.18</v>
      </c>
      <c r="G1746" t="s">
        <v>11</v>
      </c>
      <c r="H1746" t="s">
        <v>16</v>
      </c>
      <c r="I1746" t="s">
        <v>535</v>
      </c>
      <c r="N1746" t="s">
        <v>1776</v>
      </c>
      <c r="O1746">
        <v>1970</v>
      </c>
      <c r="P1746" t="str">
        <f t="shared" si="81"/>
        <v>Jul</v>
      </c>
      <c r="Q1746">
        <v>10</v>
      </c>
      <c r="R1746">
        <v>0</v>
      </c>
      <c r="S1746" s="18">
        <v>16600.16</v>
      </c>
      <c r="T1746" t="s">
        <v>11</v>
      </c>
      <c r="U1746" t="s">
        <v>11</v>
      </c>
      <c r="V1746" t="s">
        <v>42</v>
      </c>
      <c r="W1746" s="16">
        <f t="shared" si="82"/>
        <v>25759</v>
      </c>
      <c r="X1746">
        <f t="shared" si="83"/>
        <v>52</v>
      </c>
    </row>
    <row r="1747" spans="1:24" x14ac:dyDescent="0.3">
      <c r="A1747" t="s">
        <v>1778</v>
      </c>
      <c r="B1747">
        <v>1977</v>
      </c>
      <c r="C1747" t="s">
        <v>20</v>
      </c>
      <c r="D1747">
        <v>25</v>
      </c>
      <c r="E1747">
        <v>2</v>
      </c>
      <c r="F1747">
        <v>16631.61</v>
      </c>
      <c r="G1747" t="s">
        <v>11</v>
      </c>
      <c r="H1747" t="s">
        <v>16</v>
      </c>
      <c r="I1747" t="s">
        <v>23</v>
      </c>
      <c r="N1747" t="s">
        <v>1777</v>
      </c>
      <c r="O1747">
        <v>1975</v>
      </c>
      <c r="P1747" t="str">
        <f t="shared" si="81"/>
        <v>Jul</v>
      </c>
      <c r="Q1747">
        <v>24</v>
      </c>
      <c r="R1747">
        <v>1</v>
      </c>
      <c r="S1747" s="18">
        <v>16602.18</v>
      </c>
      <c r="T1747" t="s">
        <v>11</v>
      </c>
      <c r="U1747" t="s">
        <v>16</v>
      </c>
      <c r="V1747" t="s">
        <v>535</v>
      </c>
      <c r="W1747" s="16">
        <f t="shared" si="82"/>
        <v>27599</v>
      </c>
      <c r="X1747">
        <f t="shared" si="83"/>
        <v>47</v>
      </c>
    </row>
    <row r="1748" spans="1:24" x14ac:dyDescent="0.3">
      <c r="A1748" t="s">
        <v>1779</v>
      </c>
      <c r="B1748">
        <v>1993</v>
      </c>
      <c r="C1748" t="s">
        <v>15</v>
      </c>
      <c r="D1748">
        <v>5</v>
      </c>
      <c r="E1748">
        <v>1</v>
      </c>
      <c r="F1748">
        <v>16657.72</v>
      </c>
      <c r="G1748" t="s">
        <v>11</v>
      </c>
      <c r="H1748" t="s">
        <v>16</v>
      </c>
      <c r="I1748" t="s">
        <v>247</v>
      </c>
      <c r="N1748" t="s">
        <v>1778</v>
      </c>
      <c r="O1748">
        <v>1977</v>
      </c>
      <c r="P1748" t="str">
        <f t="shared" si="81"/>
        <v>Sep</v>
      </c>
      <c r="Q1748">
        <v>25</v>
      </c>
      <c r="R1748">
        <v>2</v>
      </c>
      <c r="S1748" s="18">
        <v>16631.61</v>
      </c>
      <c r="T1748" t="s">
        <v>11</v>
      </c>
      <c r="U1748" t="s">
        <v>16</v>
      </c>
      <c r="V1748" t="s">
        <v>23</v>
      </c>
      <c r="W1748" s="16">
        <f t="shared" si="82"/>
        <v>28393</v>
      </c>
      <c r="X1748">
        <f t="shared" si="83"/>
        <v>45</v>
      </c>
    </row>
    <row r="1749" spans="1:24" x14ac:dyDescent="0.3">
      <c r="A1749" t="s">
        <v>1780</v>
      </c>
      <c r="B1749">
        <v>1974</v>
      </c>
      <c r="C1749" t="s">
        <v>35</v>
      </c>
      <c r="D1749">
        <v>28</v>
      </c>
      <c r="E1749">
        <v>0</v>
      </c>
      <c r="F1749">
        <v>16770.990000000002</v>
      </c>
      <c r="G1749" t="s">
        <v>11</v>
      </c>
      <c r="H1749" t="s">
        <v>16</v>
      </c>
      <c r="I1749" t="s">
        <v>23</v>
      </c>
      <c r="N1749" t="s">
        <v>1779</v>
      </c>
      <c r="O1749">
        <v>1993</v>
      </c>
      <c r="P1749" t="str">
        <f t="shared" si="81"/>
        <v>Nov</v>
      </c>
      <c r="Q1749">
        <v>5</v>
      </c>
      <c r="R1749">
        <v>1</v>
      </c>
      <c r="S1749" s="18">
        <v>16657.72</v>
      </c>
      <c r="T1749" t="s">
        <v>11</v>
      </c>
      <c r="U1749" t="s">
        <v>16</v>
      </c>
      <c r="V1749" t="s">
        <v>247</v>
      </c>
      <c r="W1749" s="16">
        <f t="shared" si="82"/>
        <v>34278</v>
      </c>
      <c r="X1749">
        <f t="shared" si="83"/>
        <v>29</v>
      </c>
    </row>
    <row r="1750" spans="1:24" x14ac:dyDescent="0.3">
      <c r="A1750" t="s">
        <v>1781</v>
      </c>
      <c r="B1750">
        <v>1989</v>
      </c>
      <c r="C1750" t="s">
        <v>20</v>
      </c>
      <c r="D1750">
        <v>23</v>
      </c>
      <c r="E1750">
        <v>2</v>
      </c>
      <c r="F1750">
        <v>16776.3</v>
      </c>
      <c r="G1750" t="s">
        <v>11</v>
      </c>
      <c r="H1750" t="s">
        <v>11</v>
      </c>
      <c r="I1750" t="s">
        <v>247</v>
      </c>
      <c r="N1750" t="s">
        <v>1780</v>
      </c>
      <c r="O1750">
        <v>1974</v>
      </c>
      <c r="P1750" t="str">
        <f t="shared" si="81"/>
        <v>Aug</v>
      </c>
      <c r="Q1750">
        <v>28</v>
      </c>
      <c r="R1750">
        <v>0</v>
      </c>
      <c r="S1750" s="18">
        <v>16770.990000000002</v>
      </c>
      <c r="T1750" t="s">
        <v>11</v>
      </c>
      <c r="U1750" t="s">
        <v>16</v>
      </c>
      <c r="V1750" t="s">
        <v>23</v>
      </c>
      <c r="W1750" s="16">
        <f t="shared" si="82"/>
        <v>27269</v>
      </c>
      <c r="X1750">
        <f t="shared" si="83"/>
        <v>48</v>
      </c>
    </row>
    <row r="1751" spans="1:24" x14ac:dyDescent="0.3">
      <c r="A1751" t="s">
        <v>1782</v>
      </c>
      <c r="B1751">
        <v>1962</v>
      </c>
      <c r="C1751" t="s">
        <v>10</v>
      </c>
      <c r="D1751">
        <v>29</v>
      </c>
      <c r="E1751">
        <v>0</v>
      </c>
      <c r="F1751">
        <v>16779.400000000001</v>
      </c>
      <c r="G1751" t="s">
        <v>11</v>
      </c>
      <c r="H1751" t="s">
        <v>11</v>
      </c>
      <c r="I1751" t="s">
        <v>535</v>
      </c>
      <c r="N1751" t="s">
        <v>1781</v>
      </c>
      <c r="O1751">
        <v>1989</v>
      </c>
      <c r="P1751" t="str">
        <f t="shared" si="81"/>
        <v>Sep</v>
      </c>
      <c r="Q1751">
        <v>23</v>
      </c>
      <c r="R1751">
        <v>2</v>
      </c>
      <c r="S1751" s="18">
        <v>16776.3</v>
      </c>
      <c r="T1751" t="s">
        <v>11</v>
      </c>
      <c r="U1751" t="s">
        <v>11</v>
      </c>
      <c r="V1751" t="s">
        <v>247</v>
      </c>
      <c r="W1751" s="16">
        <f t="shared" si="82"/>
        <v>32774</v>
      </c>
      <c r="X1751">
        <f t="shared" si="83"/>
        <v>33</v>
      </c>
    </row>
    <row r="1752" spans="1:24" x14ac:dyDescent="0.3">
      <c r="A1752" t="s">
        <v>1783</v>
      </c>
      <c r="B1752">
        <v>1995</v>
      </c>
      <c r="C1752" t="s">
        <v>37</v>
      </c>
      <c r="D1752">
        <v>19</v>
      </c>
      <c r="E1752">
        <v>1</v>
      </c>
      <c r="F1752">
        <v>16796.41</v>
      </c>
      <c r="G1752" t="s">
        <v>11</v>
      </c>
      <c r="H1752" t="s">
        <v>12</v>
      </c>
      <c r="I1752" t="s">
        <v>247</v>
      </c>
      <c r="N1752" t="s">
        <v>1782</v>
      </c>
      <c r="O1752">
        <v>1962</v>
      </c>
      <c r="P1752" t="str">
        <f t="shared" si="81"/>
        <v>Jul</v>
      </c>
      <c r="Q1752">
        <v>29</v>
      </c>
      <c r="R1752">
        <v>0</v>
      </c>
      <c r="S1752" s="18">
        <v>16779.400000000001</v>
      </c>
      <c r="T1752" t="s">
        <v>11</v>
      </c>
      <c r="U1752" t="s">
        <v>11</v>
      </c>
      <c r="V1752" t="s">
        <v>535</v>
      </c>
      <c r="W1752" s="16">
        <f t="shared" si="82"/>
        <v>22856</v>
      </c>
      <c r="X1752">
        <f t="shared" si="83"/>
        <v>60</v>
      </c>
    </row>
    <row r="1753" spans="1:24" x14ac:dyDescent="0.3">
      <c r="A1753" t="s">
        <v>1784</v>
      </c>
      <c r="B1753">
        <v>1974</v>
      </c>
      <c r="C1753" t="s">
        <v>35</v>
      </c>
      <c r="D1753">
        <v>8</v>
      </c>
      <c r="E1753">
        <v>0</v>
      </c>
      <c r="F1753">
        <v>16841.32</v>
      </c>
      <c r="G1753" t="s">
        <v>11</v>
      </c>
      <c r="H1753" t="s">
        <v>12</v>
      </c>
      <c r="I1753" t="s">
        <v>42</v>
      </c>
      <c r="N1753" t="s">
        <v>1783</v>
      </c>
      <c r="O1753">
        <v>1995</v>
      </c>
      <c r="P1753" t="str">
        <f t="shared" si="81"/>
        <v>Oct</v>
      </c>
      <c r="Q1753">
        <v>19</v>
      </c>
      <c r="R1753">
        <v>1</v>
      </c>
      <c r="S1753" s="18">
        <v>16796.41</v>
      </c>
      <c r="T1753" t="s">
        <v>11</v>
      </c>
      <c r="U1753" t="s">
        <v>12</v>
      </c>
      <c r="V1753" t="s">
        <v>247</v>
      </c>
      <c r="W1753" s="16">
        <f t="shared" si="82"/>
        <v>34991</v>
      </c>
      <c r="X1753">
        <f t="shared" si="83"/>
        <v>27</v>
      </c>
    </row>
    <row r="1754" spans="1:24" x14ac:dyDescent="0.3">
      <c r="A1754" t="s">
        <v>1785</v>
      </c>
      <c r="B1754">
        <v>2003</v>
      </c>
      <c r="C1754" t="s">
        <v>20</v>
      </c>
      <c r="D1754">
        <v>10</v>
      </c>
      <c r="E1754">
        <v>0</v>
      </c>
      <c r="F1754">
        <v>16884.919999999998</v>
      </c>
      <c r="G1754" t="s">
        <v>11</v>
      </c>
      <c r="H1754" t="s">
        <v>11</v>
      </c>
      <c r="I1754" t="s">
        <v>42</v>
      </c>
      <c r="N1754" t="s">
        <v>1784</v>
      </c>
      <c r="O1754">
        <v>1974</v>
      </c>
      <c r="P1754" t="str">
        <f t="shared" si="81"/>
        <v>Aug</v>
      </c>
      <c r="Q1754">
        <v>8</v>
      </c>
      <c r="R1754">
        <v>0</v>
      </c>
      <c r="S1754" s="18">
        <v>16841.32</v>
      </c>
      <c r="T1754" t="s">
        <v>11</v>
      </c>
      <c r="U1754" t="s">
        <v>12</v>
      </c>
      <c r="V1754" t="s">
        <v>42</v>
      </c>
      <c r="W1754" s="16">
        <f t="shared" si="82"/>
        <v>27249</v>
      </c>
      <c r="X1754">
        <f t="shared" si="83"/>
        <v>48</v>
      </c>
    </row>
    <row r="1755" spans="1:24" x14ac:dyDescent="0.3">
      <c r="A1755" t="s">
        <v>1786</v>
      </c>
      <c r="B1755">
        <v>1968</v>
      </c>
      <c r="C1755" t="s">
        <v>37</v>
      </c>
      <c r="D1755">
        <v>21</v>
      </c>
      <c r="E1755">
        <v>0</v>
      </c>
      <c r="F1755">
        <v>16903.5</v>
      </c>
      <c r="G1755" t="s">
        <v>11</v>
      </c>
      <c r="H1755" t="s">
        <v>12</v>
      </c>
      <c r="I1755" t="s">
        <v>23</v>
      </c>
      <c r="N1755" t="s">
        <v>1785</v>
      </c>
      <c r="O1755">
        <v>2003</v>
      </c>
      <c r="P1755" t="str">
        <f t="shared" si="81"/>
        <v>Sep</v>
      </c>
      <c r="Q1755">
        <v>10</v>
      </c>
      <c r="R1755">
        <v>0</v>
      </c>
      <c r="S1755" s="18">
        <v>16884.919999999998</v>
      </c>
      <c r="T1755" t="s">
        <v>11</v>
      </c>
      <c r="U1755" t="s">
        <v>11</v>
      </c>
      <c r="V1755" t="s">
        <v>42</v>
      </c>
      <c r="W1755" s="16">
        <f t="shared" si="82"/>
        <v>37874</v>
      </c>
      <c r="X1755">
        <f t="shared" si="83"/>
        <v>19</v>
      </c>
    </row>
    <row r="1756" spans="1:24" x14ac:dyDescent="0.3">
      <c r="A1756" t="s">
        <v>1787</v>
      </c>
      <c r="B1756">
        <v>1977</v>
      </c>
      <c r="C1756" t="s">
        <v>35</v>
      </c>
      <c r="D1756">
        <v>25</v>
      </c>
      <c r="E1756">
        <v>2</v>
      </c>
      <c r="F1756">
        <v>16921.09</v>
      </c>
      <c r="G1756" t="s">
        <v>11</v>
      </c>
      <c r="H1756" t="s">
        <v>12</v>
      </c>
      <c r="I1756" t="s">
        <v>249</v>
      </c>
      <c r="N1756" t="s">
        <v>1786</v>
      </c>
      <c r="O1756">
        <v>1968</v>
      </c>
      <c r="P1756" t="str">
        <f t="shared" si="81"/>
        <v>Oct</v>
      </c>
      <c r="Q1756">
        <v>21</v>
      </c>
      <c r="R1756">
        <v>0</v>
      </c>
      <c r="S1756" s="18">
        <v>16903.5</v>
      </c>
      <c r="T1756" t="s">
        <v>11</v>
      </c>
      <c r="U1756" t="s">
        <v>12</v>
      </c>
      <c r="V1756" t="s">
        <v>23</v>
      </c>
      <c r="W1756" s="16">
        <f t="shared" si="82"/>
        <v>25132</v>
      </c>
      <c r="X1756">
        <f t="shared" si="83"/>
        <v>54</v>
      </c>
    </row>
    <row r="1757" spans="1:24" x14ac:dyDescent="0.3">
      <c r="A1757" t="s">
        <v>1788</v>
      </c>
      <c r="B1757">
        <v>1980</v>
      </c>
      <c r="C1757" t="s">
        <v>10</v>
      </c>
      <c r="D1757">
        <v>16</v>
      </c>
      <c r="E1757">
        <v>2</v>
      </c>
      <c r="F1757">
        <v>16990.55</v>
      </c>
      <c r="G1757" t="s">
        <v>11</v>
      </c>
      <c r="H1757" t="s">
        <v>12</v>
      </c>
      <c r="I1757" t="s">
        <v>23</v>
      </c>
      <c r="N1757" t="s">
        <v>1787</v>
      </c>
      <c r="O1757">
        <v>1977</v>
      </c>
      <c r="P1757" t="str">
        <f t="shared" si="81"/>
        <v>Aug</v>
      </c>
      <c r="Q1757">
        <v>25</v>
      </c>
      <c r="R1757">
        <v>2</v>
      </c>
      <c r="S1757" s="18">
        <v>16921.09</v>
      </c>
      <c r="T1757" t="s">
        <v>11</v>
      </c>
      <c r="U1757" t="s">
        <v>12</v>
      </c>
      <c r="V1757" t="s">
        <v>249</v>
      </c>
      <c r="W1757" s="16">
        <f t="shared" si="82"/>
        <v>28362</v>
      </c>
      <c r="X1757">
        <f t="shared" si="83"/>
        <v>45</v>
      </c>
    </row>
    <row r="1758" spans="1:24" x14ac:dyDescent="0.3">
      <c r="A1758" t="s">
        <v>1789</v>
      </c>
      <c r="B1758">
        <v>1971</v>
      </c>
      <c r="C1758" t="s">
        <v>35</v>
      </c>
      <c r="D1758">
        <v>22</v>
      </c>
      <c r="E1758">
        <v>0</v>
      </c>
      <c r="F1758">
        <v>17016.009999999998</v>
      </c>
      <c r="G1758" t="s">
        <v>11</v>
      </c>
      <c r="H1758" t="s">
        <v>11</v>
      </c>
      <c r="I1758" t="s">
        <v>249</v>
      </c>
      <c r="N1758" t="s">
        <v>1788</v>
      </c>
      <c r="O1758">
        <v>1980</v>
      </c>
      <c r="P1758" t="str">
        <f t="shared" si="81"/>
        <v>Jul</v>
      </c>
      <c r="Q1758">
        <v>16</v>
      </c>
      <c r="R1758">
        <v>2</v>
      </c>
      <c r="S1758" s="18">
        <v>16990.55</v>
      </c>
      <c r="T1758" t="s">
        <v>11</v>
      </c>
      <c r="U1758" t="s">
        <v>12</v>
      </c>
      <c r="V1758" t="s">
        <v>23</v>
      </c>
      <c r="W1758" s="16">
        <f t="shared" si="82"/>
        <v>29418</v>
      </c>
      <c r="X1758">
        <f t="shared" si="83"/>
        <v>42</v>
      </c>
    </row>
    <row r="1759" spans="1:24" x14ac:dyDescent="0.3">
      <c r="A1759" t="s">
        <v>1790</v>
      </c>
      <c r="B1759">
        <v>1996</v>
      </c>
      <c r="C1759" t="s">
        <v>18</v>
      </c>
      <c r="D1759">
        <v>10</v>
      </c>
      <c r="E1759">
        <v>0</v>
      </c>
      <c r="F1759">
        <v>17043.34</v>
      </c>
      <c r="G1759" t="s">
        <v>11</v>
      </c>
      <c r="H1759" t="s">
        <v>12</v>
      </c>
      <c r="I1759" t="s">
        <v>13</v>
      </c>
      <c r="N1759" t="s">
        <v>1789</v>
      </c>
      <c r="O1759">
        <v>1971</v>
      </c>
      <c r="P1759" t="str">
        <f t="shared" si="81"/>
        <v>Aug</v>
      </c>
      <c r="Q1759">
        <v>22</v>
      </c>
      <c r="R1759">
        <v>0</v>
      </c>
      <c r="S1759" s="18">
        <v>17016.009999999998</v>
      </c>
      <c r="T1759" t="s">
        <v>11</v>
      </c>
      <c r="U1759" t="s">
        <v>11</v>
      </c>
      <c r="V1759" t="s">
        <v>249</v>
      </c>
      <c r="W1759" s="16">
        <f t="shared" si="82"/>
        <v>26167</v>
      </c>
      <c r="X1759">
        <f t="shared" si="83"/>
        <v>51</v>
      </c>
    </row>
    <row r="1760" spans="1:24" x14ac:dyDescent="0.3">
      <c r="A1760" t="s">
        <v>1791</v>
      </c>
      <c r="B1760">
        <v>2003</v>
      </c>
      <c r="C1760" t="s">
        <v>30</v>
      </c>
      <c r="D1760">
        <v>26</v>
      </c>
      <c r="E1760">
        <v>0</v>
      </c>
      <c r="F1760">
        <v>17081.080000000002</v>
      </c>
      <c r="G1760" t="s">
        <v>11</v>
      </c>
      <c r="H1760" t="s">
        <v>11</v>
      </c>
      <c r="I1760" t="s">
        <v>42</v>
      </c>
      <c r="N1760" t="s">
        <v>1790</v>
      </c>
      <c r="O1760">
        <v>1996</v>
      </c>
      <c r="P1760" t="str">
        <f t="shared" si="81"/>
        <v>Jun</v>
      </c>
      <c r="Q1760">
        <v>10</v>
      </c>
      <c r="R1760">
        <v>0</v>
      </c>
      <c r="S1760" s="18">
        <v>17043.34</v>
      </c>
      <c r="T1760" t="s">
        <v>11</v>
      </c>
      <c r="U1760" t="s">
        <v>12</v>
      </c>
      <c r="V1760" t="s">
        <v>13</v>
      </c>
      <c r="W1760" s="16">
        <f t="shared" si="82"/>
        <v>35226</v>
      </c>
      <c r="X1760">
        <f t="shared" si="83"/>
        <v>26</v>
      </c>
    </row>
    <row r="1761" spans="1:24" x14ac:dyDescent="0.3">
      <c r="A1761" t="s">
        <v>1792</v>
      </c>
      <c r="B1761">
        <v>2002</v>
      </c>
      <c r="C1761" t="s">
        <v>18</v>
      </c>
      <c r="D1761">
        <v>28</v>
      </c>
      <c r="E1761">
        <v>1</v>
      </c>
      <c r="F1761">
        <v>17085.27</v>
      </c>
      <c r="G1761" t="s">
        <v>11</v>
      </c>
      <c r="H1761" t="s">
        <v>12</v>
      </c>
      <c r="I1761" t="s">
        <v>13</v>
      </c>
      <c r="N1761" t="s">
        <v>1791</v>
      </c>
      <c r="O1761">
        <v>2003</v>
      </c>
      <c r="P1761" t="str">
        <f t="shared" si="81"/>
        <v>Dec</v>
      </c>
      <c r="Q1761">
        <v>26</v>
      </c>
      <c r="R1761">
        <v>0</v>
      </c>
      <c r="S1761" s="18">
        <v>17081.080000000002</v>
      </c>
      <c r="T1761" t="s">
        <v>11</v>
      </c>
      <c r="U1761" t="s">
        <v>11</v>
      </c>
      <c r="V1761" t="s">
        <v>42</v>
      </c>
      <c r="W1761" s="16">
        <f t="shared" si="82"/>
        <v>37981</v>
      </c>
      <c r="X1761">
        <f t="shared" si="83"/>
        <v>19</v>
      </c>
    </row>
    <row r="1762" spans="1:24" x14ac:dyDescent="0.3">
      <c r="A1762" t="s">
        <v>1793</v>
      </c>
      <c r="B1762">
        <v>1998</v>
      </c>
      <c r="C1762" t="s">
        <v>18</v>
      </c>
      <c r="D1762">
        <v>3</v>
      </c>
      <c r="E1762">
        <v>4</v>
      </c>
      <c r="F1762">
        <v>17128.43</v>
      </c>
      <c r="G1762" t="s">
        <v>11</v>
      </c>
      <c r="H1762" t="s">
        <v>12</v>
      </c>
      <c r="I1762" t="s">
        <v>168</v>
      </c>
      <c r="N1762" t="s">
        <v>1792</v>
      </c>
      <c r="O1762">
        <v>2002</v>
      </c>
      <c r="P1762" t="str">
        <f t="shared" si="81"/>
        <v>Jun</v>
      </c>
      <c r="Q1762">
        <v>28</v>
      </c>
      <c r="R1762">
        <v>1</v>
      </c>
      <c r="S1762" s="18">
        <v>17085.27</v>
      </c>
      <c r="T1762" t="s">
        <v>11</v>
      </c>
      <c r="U1762" t="s">
        <v>12</v>
      </c>
      <c r="V1762" t="s">
        <v>13</v>
      </c>
      <c r="W1762" s="16">
        <f t="shared" si="82"/>
        <v>37435</v>
      </c>
      <c r="X1762">
        <f t="shared" si="83"/>
        <v>20</v>
      </c>
    </row>
    <row r="1763" spans="1:24" x14ac:dyDescent="0.3">
      <c r="A1763" t="s">
        <v>1794</v>
      </c>
      <c r="B1763">
        <v>1965</v>
      </c>
      <c r="C1763" t="s">
        <v>20</v>
      </c>
      <c r="D1763">
        <v>16</v>
      </c>
      <c r="E1763">
        <v>0</v>
      </c>
      <c r="F1763">
        <v>17172.27</v>
      </c>
      <c r="G1763" t="s">
        <v>11</v>
      </c>
      <c r="H1763" t="s">
        <v>11</v>
      </c>
      <c r="I1763" t="s">
        <v>535</v>
      </c>
      <c r="N1763" t="s">
        <v>1793</v>
      </c>
      <c r="O1763">
        <v>1998</v>
      </c>
      <c r="P1763" t="str">
        <f t="shared" si="81"/>
        <v>Jun</v>
      </c>
      <c r="Q1763">
        <v>3</v>
      </c>
      <c r="R1763">
        <v>4</v>
      </c>
      <c r="S1763" s="18">
        <v>17128.43</v>
      </c>
      <c r="T1763" t="s">
        <v>11</v>
      </c>
      <c r="U1763" t="s">
        <v>12</v>
      </c>
      <c r="V1763" t="s">
        <v>168</v>
      </c>
      <c r="W1763" s="16">
        <f t="shared" si="82"/>
        <v>35949</v>
      </c>
      <c r="X1763">
        <f t="shared" si="83"/>
        <v>25</v>
      </c>
    </row>
    <row r="1764" spans="1:24" x14ac:dyDescent="0.3">
      <c r="A1764" t="s">
        <v>1795</v>
      </c>
      <c r="B1764">
        <v>1964</v>
      </c>
      <c r="C1764" t="s">
        <v>18</v>
      </c>
      <c r="D1764">
        <v>7</v>
      </c>
      <c r="E1764">
        <v>0</v>
      </c>
      <c r="F1764">
        <v>17174.52</v>
      </c>
      <c r="G1764" t="s">
        <v>11</v>
      </c>
      <c r="H1764" t="s">
        <v>11</v>
      </c>
      <c r="I1764" t="s">
        <v>23</v>
      </c>
      <c r="N1764" t="s">
        <v>1794</v>
      </c>
      <c r="O1764">
        <v>1965</v>
      </c>
      <c r="P1764" t="str">
        <f t="shared" si="81"/>
        <v>Sep</v>
      </c>
      <c r="Q1764">
        <v>16</v>
      </c>
      <c r="R1764">
        <v>0</v>
      </c>
      <c r="S1764" s="18">
        <v>17172.27</v>
      </c>
      <c r="T1764" t="s">
        <v>11</v>
      </c>
      <c r="U1764" t="s">
        <v>11</v>
      </c>
      <c r="V1764" t="s">
        <v>535</v>
      </c>
      <c r="W1764" s="16">
        <f t="shared" si="82"/>
        <v>24001</v>
      </c>
      <c r="X1764">
        <f t="shared" si="83"/>
        <v>57</v>
      </c>
    </row>
    <row r="1765" spans="1:24" x14ac:dyDescent="0.3">
      <c r="A1765" t="s">
        <v>1796</v>
      </c>
      <c r="B1765">
        <v>2004</v>
      </c>
      <c r="C1765" t="s">
        <v>35</v>
      </c>
      <c r="D1765">
        <v>18</v>
      </c>
      <c r="E1765">
        <v>1</v>
      </c>
      <c r="F1765">
        <v>17178.68</v>
      </c>
      <c r="G1765" t="s">
        <v>11</v>
      </c>
      <c r="H1765" t="s">
        <v>11</v>
      </c>
      <c r="I1765" t="s">
        <v>166</v>
      </c>
      <c r="N1765" t="s">
        <v>1795</v>
      </c>
      <c r="O1765">
        <v>1964</v>
      </c>
      <c r="P1765" t="str">
        <f t="shared" si="81"/>
        <v>Jun</v>
      </c>
      <c r="Q1765">
        <v>7</v>
      </c>
      <c r="R1765">
        <v>0</v>
      </c>
      <c r="S1765" s="18">
        <v>17174.52</v>
      </c>
      <c r="T1765" t="s">
        <v>11</v>
      </c>
      <c r="U1765" t="s">
        <v>11</v>
      </c>
      <c r="V1765" t="s">
        <v>23</v>
      </c>
      <c r="W1765" s="16">
        <f t="shared" si="82"/>
        <v>23535</v>
      </c>
      <c r="X1765">
        <f t="shared" si="83"/>
        <v>59</v>
      </c>
    </row>
    <row r="1766" spans="1:24" x14ac:dyDescent="0.3">
      <c r="A1766" t="s">
        <v>1797</v>
      </c>
      <c r="B1766">
        <v>1982</v>
      </c>
      <c r="C1766" t="s">
        <v>37</v>
      </c>
      <c r="D1766">
        <v>22</v>
      </c>
      <c r="E1766">
        <v>1</v>
      </c>
      <c r="F1766">
        <v>17179.52</v>
      </c>
      <c r="G1766" t="s">
        <v>11</v>
      </c>
      <c r="H1766" t="s">
        <v>16</v>
      </c>
      <c r="I1766" t="s">
        <v>13</v>
      </c>
      <c r="N1766" t="s">
        <v>1796</v>
      </c>
      <c r="O1766">
        <v>2004</v>
      </c>
      <c r="P1766" t="str">
        <f t="shared" si="81"/>
        <v>Aug</v>
      </c>
      <c r="Q1766">
        <v>18</v>
      </c>
      <c r="R1766">
        <v>1</v>
      </c>
      <c r="S1766" s="18">
        <v>17178.68</v>
      </c>
      <c r="T1766" t="s">
        <v>11</v>
      </c>
      <c r="U1766" t="s">
        <v>11</v>
      </c>
      <c r="V1766" t="s">
        <v>166</v>
      </c>
      <c r="W1766" s="16">
        <f t="shared" si="82"/>
        <v>38217</v>
      </c>
      <c r="X1766">
        <f t="shared" si="83"/>
        <v>18</v>
      </c>
    </row>
    <row r="1767" spans="1:24" x14ac:dyDescent="0.3">
      <c r="A1767" t="s">
        <v>1798</v>
      </c>
      <c r="B1767">
        <v>1975</v>
      </c>
      <c r="C1767" t="s">
        <v>35</v>
      </c>
      <c r="D1767">
        <v>25</v>
      </c>
      <c r="E1767">
        <v>1</v>
      </c>
      <c r="F1767">
        <v>17253.43</v>
      </c>
      <c r="G1767" t="s">
        <v>11</v>
      </c>
      <c r="H1767" t="s">
        <v>12</v>
      </c>
      <c r="I1767" t="s">
        <v>535</v>
      </c>
      <c r="N1767" t="s">
        <v>1797</v>
      </c>
      <c r="O1767">
        <v>1982</v>
      </c>
      <c r="P1767" t="str">
        <f t="shared" si="81"/>
        <v>Oct</v>
      </c>
      <c r="Q1767">
        <v>22</v>
      </c>
      <c r="R1767">
        <v>1</v>
      </c>
      <c r="S1767" s="18">
        <v>17179.52</v>
      </c>
      <c r="T1767" t="s">
        <v>11</v>
      </c>
      <c r="U1767" t="s">
        <v>16</v>
      </c>
      <c r="V1767" t="s">
        <v>13</v>
      </c>
      <c r="W1767" s="16">
        <f t="shared" si="82"/>
        <v>30246</v>
      </c>
      <c r="X1767">
        <f t="shared" si="83"/>
        <v>40</v>
      </c>
    </row>
    <row r="1768" spans="1:24" x14ac:dyDescent="0.3">
      <c r="A1768" t="s">
        <v>1799</v>
      </c>
      <c r="B1768">
        <v>1963</v>
      </c>
      <c r="C1768" t="s">
        <v>10</v>
      </c>
      <c r="D1768">
        <v>12</v>
      </c>
      <c r="E1768">
        <v>0</v>
      </c>
      <c r="F1768">
        <v>17337.580000000002</v>
      </c>
      <c r="G1768" t="s">
        <v>11</v>
      </c>
      <c r="H1768" t="s">
        <v>12</v>
      </c>
      <c r="I1768" t="s">
        <v>249</v>
      </c>
      <c r="N1768" t="s">
        <v>1798</v>
      </c>
      <c r="O1768">
        <v>1975</v>
      </c>
      <c r="P1768" t="str">
        <f t="shared" si="81"/>
        <v>Aug</v>
      </c>
      <c r="Q1768">
        <v>25</v>
      </c>
      <c r="R1768">
        <v>1</v>
      </c>
      <c r="S1768" s="18">
        <v>17253.43</v>
      </c>
      <c r="T1768" t="s">
        <v>11</v>
      </c>
      <c r="U1768" t="s">
        <v>12</v>
      </c>
      <c r="V1768" t="s">
        <v>535</v>
      </c>
      <c r="W1768" s="16">
        <f t="shared" si="82"/>
        <v>27631</v>
      </c>
      <c r="X1768">
        <f t="shared" si="83"/>
        <v>47</v>
      </c>
    </row>
    <row r="1769" spans="1:24" x14ac:dyDescent="0.3">
      <c r="A1769" t="s">
        <v>1800</v>
      </c>
      <c r="B1769">
        <v>2003</v>
      </c>
      <c r="C1769" t="s">
        <v>15</v>
      </c>
      <c r="D1769">
        <v>1</v>
      </c>
      <c r="E1769">
        <v>0</v>
      </c>
      <c r="F1769">
        <v>17352.68</v>
      </c>
      <c r="G1769" t="s">
        <v>11</v>
      </c>
      <c r="H1769" t="s">
        <v>12</v>
      </c>
      <c r="I1769" t="s">
        <v>23</v>
      </c>
      <c r="N1769" t="s">
        <v>1799</v>
      </c>
      <c r="O1769">
        <v>1963</v>
      </c>
      <c r="P1769" t="str">
        <f t="shared" si="81"/>
        <v>Jul</v>
      </c>
      <c r="Q1769">
        <v>12</v>
      </c>
      <c r="R1769">
        <v>0</v>
      </c>
      <c r="S1769" s="18">
        <v>17337.580000000002</v>
      </c>
      <c r="T1769" t="s">
        <v>11</v>
      </c>
      <c r="U1769" t="s">
        <v>12</v>
      </c>
      <c r="V1769" t="s">
        <v>249</v>
      </c>
      <c r="W1769" s="16">
        <f t="shared" si="82"/>
        <v>23204</v>
      </c>
      <c r="X1769">
        <f t="shared" si="83"/>
        <v>59</v>
      </c>
    </row>
    <row r="1770" spans="1:24" x14ac:dyDescent="0.3">
      <c r="A1770" t="s">
        <v>1801</v>
      </c>
      <c r="B1770">
        <v>1992</v>
      </c>
      <c r="C1770" t="s">
        <v>37</v>
      </c>
      <c r="D1770">
        <v>18</v>
      </c>
      <c r="E1770">
        <v>2</v>
      </c>
      <c r="F1770">
        <v>17361.77</v>
      </c>
      <c r="G1770" t="s">
        <v>11</v>
      </c>
      <c r="H1770" t="s">
        <v>16</v>
      </c>
      <c r="I1770" t="s">
        <v>23</v>
      </c>
      <c r="N1770" t="s">
        <v>1800</v>
      </c>
      <c r="O1770">
        <v>2003</v>
      </c>
      <c r="P1770" t="str">
        <f t="shared" si="81"/>
        <v>Nov</v>
      </c>
      <c r="Q1770">
        <v>1</v>
      </c>
      <c r="R1770">
        <v>0</v>
      </c>
      <c r="S1770" s="18">
        <v>17352.68</v>
      </c>
      <c r="T1770" t="s">
        <v>11</v>
      </c>
      <c r="U1770" t="s">
        <v>12</v>
      </c>
      <c r="V1770" t="s">
        <v>23</v>
      </c>
      <c r="W1770" s="16">
        <f t="shared" si="82"/>
        <v>37926</v>
      </c>
      <c r="X1770">
        <f t="shared" si="83"/>
        <v>19</v>
      </c>
    </row>
    <row r="1771" spans="1:24" x14ac:dyDescent="0.3">
      <c r="A1771" t="s">
        <v>1802</v>
      </c>
      <c r="B1771">
        <v>2003</v>
      </c>
      <c r="C1771" t="s">
        <v>15</v>
      </c>
      <c r="D1771">
        <v>2</v>
      </c>
      <c r="E1771">
        <v>0</v>
      </c>
      <c r="F1771">
        <v>17468.98</v>
      </c>
      <c r="G1771" t="s">
        <v>11</v>
      </c>
      <c r="H1771" t="s">
        <v>16</v>
      </c>
      <c r="I1771" t="s">
        <v>23</v>
      </c>
      <c r="N1771" t="s">
        <v>1801</v>
      </c>
      <c r="O1771">
        <v>1992</v>
      </c>
      <c r="P1771" t="str">
        <f t="shared" si="81"/>
        <v>Oct</v>
      </c>
      <c r="Q1771">
        <v>18</v>
      </c>
      <c r="R1771">
        <v>2</v>
      </c>
      <c r="S1771" s="18">
        <v>17361.77</v>
      </c>
      <c r="T1771" t="s">
        <v>11</v>
      </c>
      <c r="U1771" t="s">
        <v>16</v>
      </c>
      <c r="V1771" t="s">
        <v>23</v>
      </c>
      <c r="W1771" s="16">
        <f t="shared" si="82"/>
        <v>33895</v>
      </c>
      <c r="X1771">
        <f t="shared" si="83"/>
        <v>30</v>
      </c>
    </row>
    <row r="1772" spans="1:24" x14ac:dyDescent="0.3">
      <c r="A1772" t="s">
        <v>1803</v>
      </c>
      <c r="B1772">
        <v>1971</v>
      </c>
      <c r="C1772" t="s">
        <v>18</v>
      </c>
      <c r="D1772">
        <v>8</v>
      </c>
      <c r="E1772">
        <v>0</v>
      </c>
      <c r="F1772">
        <v>17479.53</v>
      </c>
      <c r="G1772" t="s">
        <v>16</v>
      </c>
      <c r="H1772" t="s">
        <v>16</v>
      </c>
      <c r="I1772" t="s">
        <v>23</v>
      </c>
      <c r="N1772" t="s">
        <v>1802</v>
      </c>
      <c r="O1772">
        <v>2003</v>
      </c>
      <c r="P1772" t="str">
        <f t="shared" si="81"/>
        <v>Nov</v>
      </c>
      <c r="Q1772">
        <v>2</v>
      </c>
      <c r="R1772">
        <v>0</v>
      </c>
      <c r="S1772" s="18">
        <v>17468.98</v>
      </c>
      <c r="T1772" t="s">
        <v>11</v>
      </c>
      <c r="U1772" t="s">
        <v>16</v>
      </c>
      <c r="V1772" t="s">
        <v>23</v>
      </c>
      <c r="W1772" s="16">
        <f t="shared" si="82"/>
        <v>37927</v>
      </c>
      <c r="X1772">
        <f t="shared" si="83"/>
        <v>19</v>
      </c>
    </row>
    <row r="1773" spans="1:24" x14ac:dyDescent="0.3">
      <c r="A1773" t="s">
        <v>1804</v>
      </c>
      <c r="B1773">
        <v>1990</v>
      </c>
      <c r="C1773" t="s">
        <v>30</v>
      </c>
      <c r="D1773">
        <v>29</v>
      </c>
      <c r="E1773">
        <v>0</v>
      </c>
      <c r="F1773">
        <v>17496.310000000001</v>
      </c>
      <c r="G1773" t="s">
        <v>16</v>
      </c>
      <c r="H1773" t="s">
        <v>11</v>
      </c>
      <c r="I1773" t="s">
        <v>42</v>
      </c>
      <c r="N1773" t="s">
        <v>1803</v>
      </c>
      <c r="O1773">
        <v>1971</v>
      </c>
      <c r="P1773" t="str">
        <f t="shared" si="81"/>
        <v>Jun</v>
      </c>
      <c r="Q1773">
        <v>8</v>
      </c>
      <c r="R1773">
        <v>0</v>
      </c>
      <c r="S1773" s="18">
        <v>17479.53</v>
      </c>
      <c r="T1773" t="s">
        <v>16</v>
      </c>
      <c r="U1773" t="s">
        <v>16</v>
      </c>
      <c r="V1773" t="s">
        <v>23</v>
      </c>
      <c r="W1773" s="16">
        <f t="shared" si="82"/>
        <v>26092</v>
      </c>
      <c r="X1773">
        <f t="shared" si="83"/>
        <v>52</v>
      </c>
    </row>
    <row r="1774" spans="1:24" x14ac:dyDescent="0.3">
      <c r="A1774" t="s">
        <v>1805</v>
      </c>
      <c r="B1774">
        <v>1965</v>
      </c>
      <c r="C1774" t="s">
        <v>18</v>
      </c>
      <c r="D1774">
        <v>16</v>
      </c>
      <c r="E1774">
        <v>0</v>
      </c>
      <c r="F1774">
        <v>17505.650000000001</v>
      </c>
      <c r="G1774" t="s">
        <v>16</v>
      </c>
      <c r="H1774" t="s">
        <v>11</v>
      </c>
      <c r="I1774" t="s">
        <v>249</v>
      </c>
      <c r="N1774" t="s">
        <v>1804</v>
      </c>
      <c r="O1774">
        <v>1990</v>
      </c>
      <c r="P1774" t="str">
        <f t="shared" si="81"/>
        <v>Dec</v>
      </c>
      <c r="Q1774">
        <v>29</v>
      </c>
      <c r="R1774">
        <v>0</v>
      </c>
      <c r="S1774" s="18">
        <v>17496.310000000001</v>
      </c>
      <c r="T1774" t="s">
        <v>16</v>
      </c>
      <c r="U1774" t="s">
        <v>11</v>
      </c>
      <c r="V1774" t="s">
        <v>42</v>
      </c>
      <c r="W1774" s="16">
        <f t="shared" si="82"/>
        <v>33236</v>
      </c>
      <c r="X1774">
        <f t="shared" si="83"/>
        <v>32</v>
      </c>
    </row>
    <row r="1775" spans="1:24" x14ac:dyDescent="0.3">
      <c r="A1775" t="s">
        <v>1806</v>
      </c>
      <c r="B1775">
        <v>1968</v>
      </c>
      <c r="C1775" t="s">
        <v>10</v>
      </c>
      <c r="D1775">
        <v>12</v>
      </c>
      <c r="E1775">
        <v>0</v>
      </c>
      <c r="F1775">
        <v>17507.47</v>
      </c>
      <c r="G1775" t="s">
        <v>16</v>
      </c>
      <c r="H1775" t="s">
        <v>16</v>
      </c>
      <c r="I1775" t="s">
        <v>535</v>
      </c>
      <c r="N1775" t="s">
        <v>1805</v>
      </c>
      <c r="O1775">
        <v>1965</v>
      </c>
      <c r="P1775" t="str">
        <f t="shared" si="81"/>
        <v>Jun</v>
      </c>
      <c r="Q1775">
        <v>16</v>
      </c>
      <c r="R1775">
        <v>0</v>
      </c>
      <c r="S1775" s="18">
        <v>17505.650000000001</v>
      </c>
      <c r="T1775" t="s">
        <v>16</v>
      </c>
      <c r="U1775" t="s">
        <v>11</v>
      </c>
      <c r="V1775" t="s">
        <v>249</v>
      </c>
      <c r="W1775" s="16">
        <f t="shared" si="82"/>
        <v>23909</v>
      </c>
      <c r="X1775">
        <f t="shared" si="83"/>
        <v>57</v>
      </c>
    </row>
    <row r="1776" spans="1:24" x14ac:dyDescent="0.3">
      <c r="A1776" t="s">
        <v>1807</v>
      </c>
      <c r="B1776">
        <v>1963</v>
      </c>
      <c r="C1776" t="s">
        <v>15</v>
      </c>
      <c r="D1776">
        <v>16</v>
      </c>
      <c r="E1776">
        <v>0</v>
      </c>
      <c r="F1776">
        <v>17556.88</v>
      </c>
      <c r="G1776" t="s">
        <v>16</v>
      </c>
      <c r="H1776" t="s">
        <v>11</v>
      </c>
      <c r="I1776" t="s">
        <v>23</v>
      </c>
      <c r="N1776" t="s">
        <v>1806</v>
      </c>
      <c r="O1776">
        <v>1968</v>
      </c>
      <c r="P1776" t="str">
        <f t="shared" si="81"/>
        <v>Jul</v>
      </c>
      <c r="Q1776">
        <v>12</v>
      </c>
      <c r="R1776">
        <v>0</v>
      </c>
      <c r="S1776" s="18">
        <v>17507.47</v>
      </c>
      <c r="T1776" t="s">
        <v>16</v>
      </c>
      <c r="U1776" t="s">
        <v>16</v>
      </c>
      <c r="V1776" t="s">
        <v>535</v>
      </c>
      <c r="W1776" s="16">
        <f t="shared" si="82"/>
        <v>25031</v>
      </c>
      <c r="X1776">
        <f t="shared" si="83"/>
        <v>54</v>
      </c>
    </row>
    <row r="1777" spans="1:24" x14ac:dyDescent="0.3">
      <c r="A1777" t="s">
        <v>1808</v>
      </c>
      <c r="B1777">
        <v>2002</v>
      </c>
      <c r="C1777" t="s">
        <v>35</v>
      </c>
      <c r="D1777">
        <v>25</v>
      </c>
      <c r="E1777">
        <v>1</v>
      </c>
      <c r="F1777">
        <v>17560.38</v>
      </c>
      <c r="G1777" t="s">
        <v>16</v>
      </c>
      <c r="H1777" t="s">
        <v>16</v>
      </c>
      <c r="I1777" t="s">
        <v>23</v>
      </c>
      <c r="N1777" t="s">
        <v>1807</v>
      </c>
      <c r="O1777">
        <v>1963</v>
      </c>
      <c r="P1777" t="str">
        <f t="shared" si="81"/>
        <v>Nov</v>
      </c>
      <c r="Q1777">
        <v>16</v>
      </c>
      <c r="R1777">
        <v>0</v>
      </c>
      <c r="S1777" s="18">
        <v>17556.88</v>
      </c>
      <c r="T1777" t="s">
        <v>16</v>
      </c>
      <c r="U1777" t="s">
        <v>11</v>
      </c>
      <c r="V1777" t="s">
        <v>23</v>
      </c>
      <c r="W1777" s="16">
        <f t="shared" si="82"/>
        <v>23331</v>
      </c>
      <c r="X1777">
        <f t="shared" si="83"/>
        <v>59</v>
      </c>
    </row>
    <row r="1778" spans="1:24" x14ac:dyDescent="0.3">
      <c r="A1778" t="s">
        <v>1809</v>
      </c>
      <c r="B1778">
        <v>1970</v>
      </c>
      <c r="C1778" t="s">
        <v>10</v>
      </c>
      <c r="D1778">
        <v>26</v>
      </c>
      <c r="E1778">
        <v>0</v>
      </c>
      <c r="F1778">
        <v>17584.72</v>
      </c>
      <c r="G1778" t="s">
        <v>16</v>
      </c>
      <c r="H1778" t="s">
        <v>12</v>
      </c>
      <c r="I1778" t="s">
        <v>23</v>
      </c>
      <c r="N1778" t="s">
        <v>1808</v>
      </c>
      <c r="O1778">
        <v>2002</v>
      </c>
      <c r="P1778" t="str">
        <f t="shared" si="81"/>
        <v>Aug</v>
      </c>
      <c r="Q1778">
        <v>25</v>
      </c>
      <c r="R1778">
        <v>1</v>
      </c>
      <c r="S1778" s="18">
        <v>17560.38</v>
      </c>
      <c r="T1778" t="s">
        <v>16</v>
      </c>
      <c r="U1778" t="s">
        <v>16</v>
      </c>
      <c r="V1778" t="s">
        <v>23</v>
      </c>
      <c r="W1778" s="16">
        <f t="shared" si="82"/>
        <v>37493</v>
      </c>
      <c r="X1778">
        <f t="shared" si="83"/>
        <v>20</v>
      </c>
    </row>
    <row r="1779" spans="1:24" x14ac:dyDescent="0.3">
      <c r="A1779" t="s">
        <v>1810</v>
      </c>
      <c r="B1779">
        <v>1990</v>
      </c>
      <c r="C1779" t="s">
        <v>37</v>
      </c>
      <c r="D1779">
        <v>25</v>
      </c>
      <c r="E1779">
        <v>1</v>
      </c>
      <c r="F1779">
        <v>17626.240000000002</v>
      </c>
      <c r="G1779" t="s">
        <v>16</v>
      </c>
      <c r="H1779" t="s">
        <v>12</v>
      </c>
      <c r="I1779" t="s">
        <v>13</v>
      </c>
      <c r="N1779" t="s">
        <v>1809</v>
      </c>
      <c r="O1779">
        <v>1970</v>
      </c>
      <c r="P1779" t="str">
        <f t="shared" si="81"/>
        <v>Jul</v>
      </c>
      <c r="Q1779">
        <v>26</v>
      </c>
      <c r="R1779">
        <v>0</v>
      </c>
      <c r="S1779" s="18">
        <v>17584.72</v>
      </c>
      <c r="T1779" t="s">
        <v>16</v>
      </c>
      <c r="U1779" t="s">
        <v>12</v>
      </c>
      <c r="V1779" t="s">
        <v>23</v>
      </c>
      <c r="W1779" s="16">
        <f t="shared" si="82"/>
        <v>25775</v>
      </c>
      <c r="X1779">
        <f t="shared" si="83"/>
        <v>52</v>
      </c>
    </row>
    <row r="1780" spans="1:24" x14ac:dyDescent="0.3">
      <c r="A1780" t="s">
        <v>1811</v>
      </c>
      <c r="B1780">
        <v>1994</v>
      </c>
      <c r="C1780" t="s">
        <v>10</v>
      </c>
      <c r="D1780">
        <v>1</v>
      </c>
      <c r="E1780">
        <v>3</v>
      </c>
      <c r="F1780">
        <v>17663.14</v>
      </c>
      <c r="G1780" t="s">
        <v>16</v>
      </c>
      <c r="H1780" t="s">
        <v>12</v>
      </c>
      <c r="I1780" t="s">
        <v>13</v>
      </c>
      <c r="N1780" t="s">
        <v>1810</v>
      </c>
      <c r="O1780">
        <v>1990</v>
      </c>
      <c r="P1780" t="str">
        <f t="shared" si="81"/>
        <v>Oct</v>
      </c>
      <c r="Q1780">
        <v>25</v>
      </c>
      <c r="R1780">
        <v>1</v>
      </c>
      <c r="S1780" s="18">
        <v>17626.240000000002</v>
      </c>
      <c r="T1780" t="s">
        <v>16</v>
      </c>
      <c r="U1780" t="s">
        <v>12</v>
      </c>
      <c r="V1780" t="s">
        <v>13</v>
      </c>
      <c r="W1780" s="16">
        <f t="shared" si="82"/>
        <v>33171</v>
      </c>
      <c r="X1780">
        <f t="shared" si="83"/>
        <v>32</v>
      </c>
    </row>
    <row r="1781" spans="1:24" x14ac:dyDescent="0.3">
      <c r="A1781" t="s">
        <v>1812</v>
      </c>
      <c r="B1781">
        <v>2003</v>
      </c>
      <c r="C1781" t="s">
        <v>10</v>
      </c>
      <c r="D1781">
        <v>14</v>
      </c>
      <c r="E1781">
        <v>0</v>
      </c>
      <c r="F1781">
        <v>17748.509999999998</v>
      </c>
      <c r="G1781" t="s">
        <v>16</v>
      </c>
      <c r="H1781" t="s">
        <v>16</v>
      </c>
      <c r="I1781" t="s">
        <v>23</v>
      </c>
      <c r="N1781" t="s">
        <v>1811</v>
      </c>
      <c r="O1781">
        <v>1994</v>
      </c>
      <c r="P1781" t="str">
        <f t="shared" si="81"/>
        <v>Jul</v>
      </c>
      <c r="Q1781">
        <v>1</v>
      </c>
      <c r="R1781">
        <v>3</v>
      </c>
      <c r="S1781" s="18">
        <v>17663.14</v>
      </c>
      <c r="T1781" t="s">
        <v>16</v>
      </c>
      <c r="U1781" t="s">
        <v>12</v>
      </c>
      <c r="V1781" t="s">
        <v>13</v>
      </c>
      <c r="W1781" s="16">
        <f t="shared" si="82"/>
        <v>34516</v>
      </c>
      <c r="X1781">
        <f t="shared" si="83"/>
        <v>28</v>
      </c>
    </row>
    <row r="1782" spans="1:24" x14ac:dyDescent="0.3">
      <c r="A1782" t="s">
        <v>1813</v>
      </c>
      <c r="B1782">
        <v>1966</v>
      </c>
      <c r="C1782" t="s">
        <v>18</v>
      </c>
      <c r="D1782">
        <v>21</v>
      </c>
      <c r="E1782">
        <v>0</v>
      </c>
      <c r="F1782">
        <v>17777.73</v>
      </c>
      <c r="G1782" t="s">
        <v>16</v>
      </c>
      <c r="H1782" t="s">
        <v>12</v>
      </c>
      <c r="I1782" t="s">
        <v>23</v>
      </c>
      <c r="N1782" t="s">
        <v>1812</v>
      </c>
      <c r="O1782">
        <v>2003</v>
      </c>
      <c r="P1782" t="str">
        <f t="shared" si="81"/>
        <v>Jul</v>
      </c>
      <c r="Q1782">
        <v>14</v>
      </c>
      <c r="R1782">
        <v>0</v>
      </c>
      <c r="S1782" s="18">
        <v>17748.509999999998</v>
      </c>
      <c r="T1782" t="s">
        <v>16</v>
      </c>
      <c r="U1782" t="s">
        <v>16</v>
      </c>
      <c r="V1782" t="s">
        <v>23</v>
      </c>
      <c r="W1782" s="16">
        <f t="shared" si="82"/>
        <v>37816</v>
      </c>
      <c r="X1782">
        <f t="shared" si="83"/>
        <v>19</v>
      </c>
    </row>
    <row r="1783" spans="1:24" x14ac:dyDescent="0.3">
      <c r="A1783" t="s">
        <v>1814</v>
      </c>
      <c r="B1783">
        <v>1979</v>
      </c>
      <c r="C1783" t="s">
        <v>37</v>
      </c>
      <c r="D1783">
        <v>10</v>
      </c>
      <c r="E1783">
        <v>2</v>
      </c>
      <c r="F1783">
        <v>17779.939999999999</v>
      </c>
      <c r="G1783" t="s">
        <v>16</v>
      </c>
      <c r="H1783" t="s">
        <v>11</v>
      </c>
      <c r="I1783" t="s">
        <v>23</v>
      </c>
      <c r="N1783" t="s">
        <v>1813</v>
      </c>
      <c r="O1783">
        <v>1966</v>
      </c>
      <c r="P1783" t="str">
        <f t="shared" si="81"/>
        <v>Jun</v>
      </c>
      <c r="Q1783">
        <v>21</v>
      </c>
      <c r="R1783">
        <v>0</v>
      </c>
      <c r="S1783" s="18">
        <v>17777.73</v>
      </c>
      <c r="T1783" t="s">
        <v>16</v>
      </c>
      <c r="U1783" t="s">
        <v>12</v>
      </c>
      <c r="V1783" t="s">
        <v>23</v>
      </c>
      <c r="W1783" s="16">
        <f t="shared" si="82"/>
        <v>24279</v>
      </c>
      <c r="X1783">
        <f t="shared" si="83"/>
        <v>56</v>
      </c>
    </row>
    <row r="1784" spans="1:24" x14ac:dyDescent="0.3">
      <c r="A1784" t="s">
        <v>1815</v>
      </c>
      <c r="B1784">
        <v>1963</v>
      </c>
      <c r="C1784" t="s">
        <v>30</v>
      </c>
      <c r="D1784">
        <v>8</v>
      </c>
      <c r="E1784">
        <v>0</v>
      </c>
      <c r="F1784">
        <v>17832.599999999999</v>
      </c>
      <c r="G1784" t="s">
        <v>16</v>
      </c>
      <c r="H1784" t="s">
        <v>11</v>
      </c>
      <c r="I1784" t="s">
        <v>23</v>
      </c>
      <c r="N1784" t="s">
        <v>1814</v>
      </c>
      <c r="O1784">
        <v>1979</v>
      </c>
      <c r="P1784" t="str">
        <f t="shared" si="81"/>
        <v>Oct</v>
      </c>
      <c r="Q1784">
        <v>10</v>
      </c>
      <c r="R1784">
        <v>2</v>
      </c>
      <c r="S1784" s="18">
        <v>17779.939999999999</v>
      </c>
      <c r="T1784" t="s">
        <v>16</v>
      </c>
      <c r="U1784" t="s">
        <v>11</v>
      </c>
      <c r="V1784" t="s">
        <v>23</v>
      </c>
      <c r="W1784" s="16">
        <f t="shared" si="82"/>
        <v>29138</v>
      </c>
      <c r="X1784">
        <f t="shared" si="83"/>
        <v>43</v>
      </c>
    </row>
    <row r="1785" spans="1:24" x14ac:dyDescent="0.3">
      <c r="A1785" t="s">
        <v>1816</v>
      </c>
      <c r="B1785">
        <v>1976</v>
      </c>
      <c r="C1785" t="s">
        <v>30</v>
      </c>
      <c r="D1785">
        <v>12</v>
      </c>
      <c r="E1785">
        <v>2</v>
      </c>
      <c r="F1785">
        <v>17862.919999999998</v>
      </c>
      <c r="G1785" t="s">
        <v>16</v>
      </c>
      <c r="H1785" t="s">
        <v>11</v>
      </c>
      <c r="I1785" t="s">
        <v>23</v>
      </c>
      <c r="N1785" t="s">
        <v>1815</v>
      </c>
      <c r="O1785">
        <v>1963</v>
      </c>
      <c r="P1785" t="str">
        <f t="shared" si="81"/>
        <v>Dec</v>
      </c>
      <c r="Q1785">
        <v>8</v>
      </c>
      <c r="R1785">
        <v>0</v>
      </c>
      <c r="S1785" s="18">
        <v>17832.599999999999</v>
      </c>
      <c r="T1785" t="s">
        <v>16</v>
      </c>
      <c r="U1785" t="s">
        <v>11</v>
      </c>
      <c r="V1785" t="s">
        <v>23</v>
      </c>
      <c r="W1785" s="16">
        <f t="shared" si="82"/>
        <v>23353</v>
      </c>
      <c r="X1785">
        <f t="shared" si="83"/>
        <v>59</v>
      </c>
    </row>
    <row r="1786" spans="1:24" x14ac:dyDescent="0.3">
      <c r="A1786" t="s">
        <v>1817</v>
      </c>
      <c r="B1786">
        <v>1997</v>
      </c>
      <c r="C1786" t="s">
        <v>35</v>
      </c>
      <c r="D1786">
        <v>26</v>
      </c>
      <c r="E1786">
        <v>0</v>
      </c>
      <c r="F1786">
        <v>17878.900000000001</v>
      </c>
      <c r="G1786" t="s">
        <v>16</v>
      </c>
      <c r="H1786" t="s">
        <v>11</v>
      </c>
      <c r="I1786" t="s">
        <v>247</v>
      </c>
      <c r="N1786" t="s">
        <v>1816</v>
      </c>
      <c r="O1786">
        <v>1976</v>
      </c>
      <c r="P1786" t="str">
        <f t="shared" si="81"/>
        <v>Dec</v>
      </c>
      <c r="Q1786">
        <v>12</v>
      </c>
      <c r="R1786">
        <v>2</v>
      </c>
      <c r="S1786" s="18">
        <v>17862.919999999998</v>
      </c>
      <c r="T1786" t="s">
        <v>16</v>
      </c>
      <c r="U1786" t="s">
        <v>11</v>
      </c>
      <c r="V1786" t="s">
        <v>23</v>
      </c>
      <c r="W1786" s="16">
        <f t="shared" si="82"/>
        <v>28106</v>
      </c>
      <c r="X1786">
        <f t="shared" si="83"/>
        <v>46</v>
      </c>
    </row>
    <row r="1787" spans="1:24" x14ac:dyDescent="0.3">
      <c r="A1787" t="s">
        <v>1818</v>
      </c>
      <c r="B1787">
        <v>1979</v>
      </c>
      <c r="C1787" t="s">
        <v>15</v>
      </c>
      <c r="D1787">
        <v>12</v>
      </c>
      <c r="E1787">
        <v>2</v>
      </c>
      <c r="F1787">
        <v>17882.669999999998</v>
      </c>
      <c r="G1787" t="s">
        <v>16</v>
      </c>
      <c r="H1787" t="s">
        <v>12</v>
      </c>
      <c r="I1787" t="s">
        <v>23</v>
      </c>
      <c r="N1787" t="s">
        <v>1817</v>
      </c>
      <c r="O1787">
        <v>1997</v>
      </c>
      <c r="P1787" t="str">
        <f t="shared" si="81"/>
        <v>Aug</v>
      </c>
      <c r="Q1787">
        <v>26</v>
      </c>
      <c r="R1787">
        <v>0</v>
      </c>
      <c r="S1787" s="18">
        <v>17878.900000000001</v>
      </c>
      <c r="T1787" t="s">
        <v>16</v>
      </c>
      <c r="U1787" t="s">
        <v>11</v>
      </c>
      <c r="V1787" t="s">
        <v>247</v>
      </c>
      <c r="W1787" s="16">
        <f t="shared" si="82"/>
        <v>35668</v>
      </c>
      <c r="X1787">
        <f t="shared" si="83"/>
        <v>25</v>
      </c>
    </row>
    <row r="1788" spans="1:24" x14ac:dyDescent="0.3">
      <c r="A1788" t="s">
        <v>1819</v>
      </c>
      <c r="B1788">
        <v>1989</v>
      </c>
      <c r="C1788" t="s">
        <v>30</v>
      </c>
      <c r="D1788">
        <v>4</v>
      </c>
      <c r="E1788">
        <v>0</v>
      </c>
      <c r="F1788">
        <v>17904.53</v>
      </c>
      <c r="G1788" t="s">
        <v>16</v>
      </c>
      <c r="H1788" t="s">
        <v>11</v>
      </c>
      <c r="I1788" t="s">
        <v>356</v>
      </c>
      <c r="N1788" t="s">
        <v>1818</v>
      </c>
      <c r="O1788">
        <v>1979</v>
      </c>
      <c r="P1788" t="str">
        <f t="shared" si="81"/>
        <v>Nov</v>
      </c>
      <c r="Q1788">
        <v>12</v>
      </c>
      <c r="R1788">
        <v>2</v>
      </c>
      <c r="S1788" s="18">
        <v>17882.669999999998</v>
      </c>
      <c r="T1788" t="s">
        <v>16</v>
      </c>
      <c r="U1788" t="s">
        <v>12</v>
      </c>
      <c r="V1788" t="s">
        <v>23</v>
      </c>
      <c r="W1788" s="16">
        <f t="shared" si="82"/>
        <v>29171</v>
      </c>
      <c r="X1788">
        <f t="shared" si="83"/>
        <v>43</v>
      </c>
    </row>
    <row r="1789" spans="1:24" x14ac:dyDescent="0.3">
      <c r="A1789" t="s">
        <v>1820</v>
      </c>
      <c r="B1789">
        <v>1977</v>
      </c>
      <c r="C1789" t="s">
        <v>37</v>
      </c>
      <c r="D1789">
        <v>17</v>
      </c>
      <c r="E1789">
        <v>0</v>
      </c>
      <c r="F1789">
        <v>17929.3</v>
      </c>
      <c r="G1789" t="s">
        <v>16</v>
      </c>
      <c r="H1789" t="s">
        <v>11</v>
      </c>
      <c r="I1789" t="s">
        <v>13</v>
      </c>
      <c r="N1789" t="s">
        <v>1819</v>
      </c>
      <c r="O1789">
        <v>1989</v>
      </c>
      <c r="P1789" t="str">
        <f t="shared" si="81"/>
        <v>Dec</v>
      </c>
      <c r="Q1789">
        <v>4</v>
      </c>
      <c r="R1789">
        <v>0</v>
      </c>
      <c r="S1789" s="18">
        <v>17904.53</v>
      </c>
      <c r="T1789" t="s">
        <v>16</v>
      </c>
      <c r="U1789" t="s">
        <v>11</v>
      </c>
      <c r="V1789" t="s">
        <v>356</v>
      </c>
      <c r="W1789" s="16">
        <f t="shared" si="82"/>
        <v>32846</v>
      </c>
      <c r="X1789">
        <f t="shared" si="83"/>
        <v>33</v>
      </c>
    </row>
    <row r="1790" spans="1:24" x14ac:dyDescent="0.3">
      <c r="A1790" t="s">
        <v>1821</v>
      </c>
      <c r="B1790">
        <v>2001</v>
      </c>
      <c r="C1790" t="s">
        <v>20</v>
      </c>
      <c r="D1790">
        <v>28</v>
      </c>
      <c r="E1790">
        <v>4</v>
      </c>
      <c r="F1790">
        <v>17942.11</v>
      </c>
      <c r="G1790" t="s">
        <v>16</v>
      </c>
      <c r="H1790" t="s">
        <v>11</v>
      </c>
      <c r="I1790" t="s">
        <v>42</v>
      </c>
      <c r="N1790" t="s">
        <v>1820</v>
      </c>
      <c r="O1790">
        <v>1977</v>
      </c>
      <c r="P1790" t="str">
        <f t="shared" si="81"/>
        <v>Oct</v>
      </c>
      <c r="Q1790">
        <v>17</v>
      </c>
      <c r="R1790">
        <v>0</v>
      </c>
      <c r="S1790" s="18">
        <v>17929.3</v>
      </c>
      <c r="T1790" t="s">
        <v>16</v>
      </c>
      <c r="U1790" t="s">
        <v>11</v>
      </c>
      <c r="V1790" t="s">
        <v>13</v>
      </c>
      <c r="W1790" s="16">
        <f t="shared" si="82"/>
        <v>28415</v>
      </c>
      <c r="X1790">
        <f t="shared" si="83"/>
        <v>45</v>
      </c>
    </row>
    <row r="1791" spans="1:24" x14ac:dyDescent="0.3">
      <c r="A1791" t="s">
        <v>1822</v>
      </c>
      <c r="B1791">
        <v>1975</v>
      </c>
      <c r="C1791" t="s">
        <v>18</v>
      </c>
      <c r="D1791">
        <v>27</v>
      </c>
      <c r="E1791">
        <v>1</v>
      </c>
      <c r="F1791">
        <v>18031.16</v>
      </c>
      <c r="G1791" t="s">
        <v>16</v>
      </c>
      <c r="H1791" t="s">
        <v>12</v>
      </c>
      <c r="I1791" t="s">
        <v>249</v>
      </c>
      <c r="N1791" t="s">
        <v>1821</v>
      </c>
      <c r="O1791">
        <v>2001</v>
      </c>
      <c r="P1791" t="str">
        <f t="shared" si="81"/>
        <v>Sep</v>
      </c>
      <c r="Q1791">
        <v>28</v>
      </c>
      <c r="R1791">
        <v>4</v>
      </c>
      <c r="S1791" s="18">
        <v>17942.11</v>
      </c>
      <c r="T1791" t="s">
        <v>16</v>
      </c>
      <c r="U1791" t="s">
        <v>11</v>
      </c>
      <c r="V1791" t="s">
        <v>42</v>
      </c>
      <c r="W1791" s="16">
        <f t="shared" si="82"/>
        <v>37162</v>
      </c>
      <c r="X1791">
        <f t="shared" si="83"/>
        <v>21</v>
      </c>
    </row>
    <row r="1792" spans="1:24" x14ac:dyDescent="0.3">
      <c r="A1792" t="s">
        <v>1823</v>
      </c>
      <c r="B1792">
        <v>1965</v>
      </c>
      <c r="C1792" t="s">
        <v>37</v>
      </c>
      <c r="D1792">
        <v>17</v>
      </c>
      <c r="E1792">
        <v>0</v>
      </c>
      <c r="F1792">
        <v>18031.189999999999</v>
      </c>
      <c r="G1792" t="s">
        <v>16</v>
      </c>
      <c r="H1792" t="s">
        <v>11</v>
      </c>
      <c r="I1792" t="s">
        <v>23</v>
      </c>
      <c r="N1792" t="s">
        <v>1822</v>
      </c>
      <c r="O1792">
        <v>1975</v>
      </c>
      <c r="P1792" t="str">
        <f t="shared" si="81"/>
        <v>Jun</v>
      </c>
      <c r="Q1792">
        <v>27</v>
      </c>
      <c r="R1792">
        <v>1</v>
      </c>
      <c r="S1792" s="18">
        <v>18031.16</v>
      </c>
      <c r="T1792" t="s">
        <v>16</v>
      </c>
      <c r="U1792" t="s">
        <v>12</v>
      </c>
      <c r="V1792" t="s">
        <v>249</v>
      </c>
      <c r="W1792" s="16">
        <f t="shared" si="82"/>
        <v>27572</v>
      </c>
      <c r="X1792">
        <f t="shared" si="83"/>
        <v>47</v>
      </c>
    </row>
    <row r="1793" spans="1:24" x14ac:dyDescent="0.3">
      <c r="A1793" t="s">
        <v>1824</v>
      </c>
      <c r="B1793">
        <v>1999</v>
      </c>
      <c r="C1793" t="s">
        <v>37</v>
      </c>
      <c r="D1793">
        <v>24</v>
      </c>
      <c r="E1793">
        <v>0</v>
      </c>
      <c r="F1793">
        <v>18033.97</v>
      </c>
      <c r="G1793" t="s">
        <v>16</v>
      </c>
      <c r="H1793" t="s">
        <v>16</v>
      </c>
      <c r="I1793" t="s">
        <v>23</v>
      </c>
      <c r="N1793" t="s">
        <v>1823</v>
      </c>
      <c r="O1793">
        <v>1965</v>
      </c>
      <c r="P1793" t="str">
        <f t="shared" si="81"/>
        <v>Oct</v>
      </c>
      <c r="Q1793">
        <v>17</v>
      </c>
      <c r="R1793">
        <v>0</v>
      </c>
      <c r="S1793" s="18">
        <v>18031.189999999999</v>
      </c>
      <c r="T1793" t="s">
        <v>16</v>
      </c>
      <c r="U1793" t="s">
        <v>11</v>
      </c>
      <c r="V1793" t="s">
        <v>23</v>
      </c>
      <c r="W1793" s="16">
        <f t="shared" si="82"/>
        <v>24032</v>
      </c>
      <c r="X1793">
        <f t="shared" si="83"/>
        <v>57</v>
      </c>
    </row>
    <row r="1794" spans="1:24" x14ac:dyDescent="0.3">
      <c r="A1794" t="s">
        <v>1825</v>
      </c>
      <c r="B1794">
        <v>1993</v>
      </c>
      <c r="C1794" t="s">
        <v>10</v>
      </c>
      <c r="D1794">
        <v>12</v>
      </c>
      <c r="E1794">
        <v>2</v>
      </c>
      <c r="F1794">
        <v>18157.88</v>
      </c>
      <c r="G1794" t="s">
        <v>16</v>
      </c>
      <c r="H1794" t="s">
        <v>16</v>
      </c>
      <c r="I1794" t="s">
        <v>23</v>
      </c>
      <c r="N1794" t="s">
        <v>1824</v>
      </c>
      <c r="O1794">
        <v>1999</v>
      </c>
      <c r="P1794" t="str">
        <f t="shared" si="81"/>
        <v>Oct</v>
      </c>
      <c r="Q1794">
        <v>24</v>
      </c>
      <c r="R1794">
        <v>0</v>
      </c>
      <c r="S1794" s="18">
        <v>18033.97</v>
      </c>
      <c r="T1794" t="s">
        <v>16</v>
      </c>
      <c r="U1794" t="s">
        <v>16</v>
      </c>
      <c r="V1794" t="s">
        <v>23</v>
      </c>
      <c r="W1794" s="16">
        <f t="shared" si="82"/>
        <v>36457</v>
      </c>
      <c r="X1794">
        <f t="shared" si="83"/>
        <v>23</v>
      </c>
    </row>
    <row r="1795" spans="1:24" x14ac:dyDescent="0.3">
      <c r="A1795" t="s">
        <v>1826</v>
      </c>
      <c r="B1795">
        <v>1963</v>
      </c>
      <c r="C1795" t="s">
        <v>10</v>
      </c>
      <c r="D1795">
        <v>4</v>
      </c>
      <c r="E1795">
        <v>0</v>
      </c>
      <c r="F1795">
        <v>18208.34</v>
      </c>
      <c r="G1795" t="s">
        <v>16</v>
      </c>
      <c r="H1795" t="s">
        <v>11</v>
      </c>
      <c r="I1795" t="s">
        <v>535</v>
      </c>
      <c r="N1795" t="s">
        <v>1825</v>
      </c>
      <c r="O1795">
        <v>1993</v>
      </c>
      <c r="P1795" t="str">
        <f t="shared" ref="P1795:P1858" si="84">IF(C1794="?","Sep",C1794)</f>
        <v>Jul</v>
      </c>
      <c r="Q1795">
        <v>12</v>
      </c>
      <c r="R1795">
        <v>2</v>
      </c>
      <c r="S1795" s="18">
        <v>18157.88</v>
      </c>
      <c r="T1795" t="s">
        <v>16</v>
      </c>
      <c r="U1795" t="s">
        <v>16</v>
      </c>
      <c r="V1795" t="s">
        <v>23</v>
      </c>
      <c r="W1795" s="16">
        <f t="shared" si="82"/>
        <v>34162</v>
      </c>
      <c r="X1795">
        <f t="shared" si="83"/>
        <v>29</v>
      </c>
    </row>
    <row r="1796" spans="1:24" x14ac:dyDescent="0.3">
      <c r="A1796" t="s">
        <v>1827</v>
      </c>
      <c r="B1796">
        <v>1997</v>
      </c>
      <c r="C1796" t="s">
        <v>18</v>
      </c>
      <c r="D1796">
        <v>15</v>
      </c>
      <c r="E1796">
        <v>1</v>
      </c>
      <c r="F1796">
        <v>18218.16</v>
      </c>
      <c r="G1796" t="s">
        <v>16</v>
      </c>
      <c r="H1796" t="s">
        <v>16</v>
      </c>
      <c r="I1796" t="s">
        <v>13</v>
      </c>
      <c r="N1796" t="s">
        <v>1826</v>
      </c>
      <c r="O1796">
        <v>1963</v>
      </c>
      <c r="P1796" t="str">
        <f t="shared" si="84"/>
        <v>Jul</v>
      </c>
      <c r="Q1796">
        <v>4</v>
      </c>
      <c r="R1796">
        <v>0</v>
      </c>
      <c r="S1796" s="18">
        <v>18208.34</v>
      </c>
      <c r="T1796" t="s">
        <v>16</v>
      </c>
      <c r="U1796" t="s">
        <v>11</v>
      </c>
      <c r="V1796" t="s">
        <v>535</v>
      </c>
      <c r="W1796" s="16">
        <f t="shared" ref="W1796:W1859" si="85">DATE(O1796,MONTH("1-"&amp;P1796),Q1796)</f>
        <v>23196</v>
      </c>
      <c r="X1796">
        <f t="shared" ref="X1796:X1859" si="86">DATEDIF(W1796,"08-06-2023","y")</f>
        <v>59</v>
      </c>
    </row>
    <row r="1797" spans="1:24" x14ac:dyDescent="0.3">
      <c r="A1797" t="s">
        <v>1828</v>
      </c>
      <c r="B1797">
        <v>2004</v>
      </c>
      <c r="C1797" t="s">
        <v>20</v>
      </c>
      <c r="D1797">
        <v>10</v>
      </c>
      <c r="E1797">
        <v>3</v>
      </c>
      <c r="F1797">
        <v>18223.45</v>
      </c>
      <c r="G1797" t="s">
        <v>16</v>
      </c>
      <c r="H1797" t="s">
        <v>12</v>
      </c>
      <c r="I1797" t="s">
        <v>13</v>
      </c>
      <c r="N1797" t="s">
        <v>1827</v>
      </c>
      <c r="O1797">
        <v>1997</v>
      </c>
      <c r="P1797" t="str">
        <f t="shared" si="84"/>
        <v>Jun</v>
      </c>
      <c r="Q1797">
        <v>15</v>
      </c>
      <c r="R1797">
        <v>1</v>
      </c>
      <c r="S1797" s="18">
        <v>18218.16</v>
      </c>
      <c r="T1797" t="s">
        <v>16</v>
      </c>
      <c r="U1797" t="s">
        <v>16</v>
      </c>
      <c r="V1797" t="s">
        <v>13</v>
      </c>
      <c r="W1797" s="16">
        <f t="shared" si="85"/>
        <v>35596</v>
      </c>
      <c r="X1797">
        <f t="shared" si="86"/>
        <v>25</v>
      </c>
    </row>
    <row r="1798" spans="1:24" x14ac:dyDescent="0.3">
      <c r="A1798" t="s">
        <v>1829</v>
      </c>
      <c r="B1798">
        <v>1995</v>
      </c>
      <c r="C1798" t="s">
        <v>35</v>
      </c>
      <c r="D1798">
        <v>3</v>
      </c>
      <c r="E1798">
        <v>0</v>
      </c>
      <c r="F1798">
        <v>18246.5</v>
      </c>
      <c r="G1798" t="s">
        <v>16</v>
      </c>
      <c r="H1798" t="s">
        <v>16</v>
      </c>
      <c r="I1798" t="s">
        <v>13</v>
      </c>
      <c r="N1798" t="s">
        <v>1828</v>
      </c>
      <c r="O1798">
        <v>2004</v>
      </c>
      <c r="P1798" t="str">
        <f t="shared" si="84"/>
        <v>Sep</v>
      </c>
      <c r="Q1798">
        <v>10</v>
      </c>
      <c r="R1798">
        <v>3</v>
      </c>
      <c r="S1798" s="18">
        <v>18223.45</v>
      </c>
      <c r="T1798" t="s">
        <v>16</v>
      </c>
      <c r="U1798" t="s">
        <v>12</v>
      </c>
      <c r="V1798" t="s">
        <v>13</v>
      </c>
      <c r="W1798" s="16">
        <f t="shared" si="85"/>
        <v>38240</v>
      </c>
      <c r="X1798">
        <f t="shared" si="86"/>
        <v>18</v>
      </c>
    </row>
    <row r="1799" spans="1:24" x14ac:dyDescent="0.3">
      <c r="A1799" t="s">
        <v>1830</v>
      </c>
      <c r="B1799">
        <v>1992</v>
      </c>
      <c r="C1799" t="s">
        <v>30</v>
      </c>
      <c r="D1799">
        <v>25</v>
      </c>
      <c r="E1799">
        <v>3</v>
      </c>
      <c r="F1799">
        <v>18259.22</v>
      </c>
      <c r="G1799" t="s">
        <v>16</v>
      </c>
      <c r="H1799" t="s">
        <v>12</v>
      </c>
      <c r="I1799" t="s">
        <v>42</v>
      </c>
      <c r="N1799" t="s">
        <v>1829</v>
      </c>
      <c r="O1799">
        <v>1995</v>
      </c>
      <c r="P1799" t="str">
        <f t="shared" si="84"/>
        <v>Aug</v>
      </c>
      <c r="Q1799">
        <v>3</v>
      </c>
      <c r="R1799">
        <v>0</v>
      </c>
      <c r="S1799" s="18">
        <v>18246.5</v>
      </c>
      <c r="T1799" t="s">
        <v>16</v>
      </c>
      <c r="U1799" t="s">
        <v>16</v>
      </c>
      <c r="V1799" t="s">
        <v>13</v>
      </c>
      <c r="W1799" s="16">
        <f t="shared" si="85"/>
        <v>34914</v>
      </c>
      <c r="X1799">
        <f t="shared" si="86"/>
        <v>27</v>
      </c>
    </row>
    <row r="1800" spans="1:24" x14ac:dyDescent="0.3">
      <c r="A1800" t="s">
        <v>1831</v>
      </c>
      <c r="B1800">
        <v>1995</v>
      </c>
      <c r="C1800" t="s">
        <v>10</v>
      </c>
      <c r="D1800">
        <v>4</v>
      </c>
      <c r="E1800">
        <v>0</v>
      </c>
      <c r="F1800">
        <v>18310.740000000002</v>
      </c>
      <c r="G1800" t="s">
        <v>16</v>
      </c>
      <c r="H1800" t="s">
        <v>12</v>
      </c>
      <c r="I1800" t="s">
        <v>23</v>
      </c>
      <c r="N1800" t="s">
        <v>1830</v>
      </c>
      <c r="O1800">
        <v>1992</v>
      </c>
      <c r="P1800" t="str">
        <f t="shared" si="84"/>
        <v>Dec</v>
      </c>
      <c r="Q1800">
        <v>25</v>
      </c>
      <c r="R1800">
        <v>3</v>
      </c>
      <c r="S1800" s="18">
        <v>18259.22</v>
      </c>
      <c r="T1800" t="s">
        <v>16</v>
      </c>
      <c r="U1800" t="s">
        <v>12</v>
      </c>
      <c r="V1800" t="s">
        <v>42</v>
      </c>
      <c r="W1800" s="16">
        <f t="shared" si="85"/>
        <v>33963</v>
      </c>
      <c r="X1800">
        <f t="shared" si="86"/>
        <v>30</v>
      </c>
    </row>
    <row r="1801" spans="1:24" x14ac:dyDescent="0.3">
      <c r="A1801" t="s">
        <v>1832</v>
      </c>
      <c r="B1801">
        <v>1999</v>
      </c>
      <c r="C1801" t="s">
        <v>30</v>
      </c>
      <c r="D1801">
        <v>15</v>
      </c>
      <c r="E1801">
        <v>1</v>
      </c>
      <c r="F1801">
        <v>18328.240000000002</v>
      </c>
      <c r="G1801" t="s">
        <v>16</v>
      </c>
      <c r="H1801" t="s">
        <v>11</v>
      </c>
      <c r="I1801" t="s">
        <v>13</v>
      </c>
      <c r="N1801" t="s">
        <v>1831</v>
      </c>
      <c r="O1801">
        <v>1995</v>
      </c>
      <c r="P1801" t="str">
        <f t="shared" si="84"/>
        <v>Jul</v>
      </c>
      <c r="Q1801">
        <v>4</v>
      </c>
      <c r="R1801">
        <v>0</v>
      </c>
      <c r="S1801" s="18">
        <v>18310.740000000002</v>
      </c>
      <c r="T1801" t="s">
        <v>16</v>
      </c>
      <c r="U1801" t="s">
        <v>12</v>
      </c>
      <c r="V1801" t="s">
        <v>23</v>
      </c>
      <c r="W1801" s="16">
        <f t="shared" si="85"/>
        <v>34884</v>
      </c>
      <c r="X1801">
        <f t="shared" si="86"/>
        <v>27</v>
      </c>
    </row>
    <row r="1802" spans="1:24" x14ac:dyDescent="0.3">
      <c r="A1802" t="s">
        <v>1833</v>
      </c>
      <c r="B1802">
        <v>1964</v>
      </c>
      <c r="C1802" t="s">
        <v>20</v>
      </c>
      <c r="D1802">
        <v>26</v>
      </c>
      <c r="E1802">
        <v>0</v>
      </c>
      <c r="F1802">
        <v>18443.11</v>
      </c>
      <c r="G1802" t="s">
        <v>16</v>
      </c>
      <c r="H1802" t="s">
        <v>11</v>
      </c>
      <c r="I1802" t="s">
        <v>23</v>
      </c>
      <c r="N1802" t="s">
        <v>1832</v>
      </c>
      <c r="O1802">
        <v>1999</v>
      </c>
      <c r="P1802" t="str">
        <f t="shared" si="84"/>
        <v>Dec</v>
      </c>
      <c r="Q1802">
        <v>15</v>
      </c>
      <c r="R1802">
        <v>1</v>
      </c>
      <c r="S1802" s="18">
        <v>18328.240000000002</v>
      </c>
      <c r="T1802" t="s">
        <v>16</v>
      </c>
      <c r="U1802" t="s">
        <v>11</v>
      </c>
      <c r="V1802" t="s">
        <v>13</v>
      </c>
      <c r="W1802" s="16">
        <f t="shared" si="85"/>
        <v>36509</v>
      </c>
      <c r="X1802">
        <f t="shared" si="86"/>
        <v>23</v>
      </c>
    </row>
    <row r="1803" spans="1:24" x14ac:dyDescent="0.3">
      <c r="A1803" t="s">
        <v>1834</v>
      </c>
      <c r="B1803">
        <v>1986</v>
      </c>
      <c r="C1803" t="s">
        <v>35</v>
      </c>
      <c r="D1803">
        <v>12</v>
      </c>
      <c r="E1803">
        <v>2</v>
      </c>
      <c r="F1803">
        <v>18608.259999999998</v>
      </c>
      <c r="G1803" t="s">
        <v>16</v>
      </c>
      <c r="H1803" t="s">
        <v>12</v>
      </c>
      <c r="I1803" t="s">
        <v>42</v>
      </c>
      <c r="N1803" t="s">
        <v>1833</v>
      </c>
      <c r="O1803">
        <v>1964</v>
      </c>
      <c r="P1803" t="str">
        <f t="shared" si="84"/>
        <v>Sep</v>
      </c>
      <c r="Q1803">
        <v>26</v>
      </c>
      <c r="R1803">
        <v>0</v>
      </c>
      <c r="S1803" s="18">
        <v>18443.11</v>
      </c>
      <c r="T1803" t="s">
        <v>16</v>
      </c>
      <c r="U1803" t="s">
        <v>11</v>
      </c>
      <c r="V1803" t="s">
        <v>23</v>
      </c>
      <c r="W1803" s="16">
        <f t="shared" si="85"/>
        <v>23646</v>
      </c>
      <c r="X1803">
        <f t="shared" si="86"/>
        <v>58</v>
      </c>
    </row>
    <row r="1804" spans="1:24" x14ac:dyDescent="0.3">
      <c r="A1804" t="s">
        <v>1835</v>
      </c>
      <c r="B1804">
        <v>1998</v>
      </c>
      <c r="C1804" t="s">
        <v>20</v>
      </c>
      <c r="D1804">
        <v>23</v>
      </c>
      <c r="E1804">
        <v>0</v>
      </c>
      <c r="F1804">
        <v>18648.419999999998</v>
      </c>
      <c r="G1804" t="s">
        <v>16</v>
      </c>
      <c r="H1804" t="s">
        <v>16</v>
      </c>
      <c r="I1804" t="s">
        <v>166</v>
      </c>
      <c r="N1804" t="s">
        <v>1834</v>
      </c>
      <c r="O1804">
        <v>1986</v>
      </c>
      <c r="P1804" t="str">
        <f t="shared" si="84"/>
        <v>Aug</v>
      </c>
      <c r="Q1804">
        <v>12</v>
      </c>
      <c r="R1804">
        <v>2</v>
      </c>
      <c r="S1804" s="18">
        <v>18608.259999999998</v>
      </c>
      <c r="T1804" t="s">
        <v>16</v>
      </c>
      <c r="U1804" t="s">
        <v>12</v>
      </c>
      <c r="V1804" t="s">
        <v>42</v>
      </c>
      <c r="W1804" s="16">
        <f t="shared" si="85"/>
        <v>31636</v>
      </c>
      <c r="X1804">
        <f t="shared" si="86"/>
        <v>36</v>
      </c>
    </row>
    <row r="1805" spans="1:24" x14ac:dyDescent="0.3">
      <c r="A1805" t="s">
        <v>1836</v>
      </c>
      <c r="B1805">
        <v>1970</v>
      </c>
      <c r="C1805" t="s">
        <v>37</v>
      </c>
      <c r="D1805">
        <v>17</v>
      </c>
      <c r="E1805">
        <v>0</v>
      </c>
      <c r="F1805">
        <v>18682.740000000002</v>
      </c>
      <c r="G1805" t="s">
        <v>16</v>
      </c>
      <c r="H1805" t="s">
        <v>12</v>
      </c>
      <c r="I1805" t="s">
        <v>23</v>
      </c>
      <c r="N1805" t="s">
        <v>1835</v>
      </c>
      <c r="O1805">
        <v>1998</v>
      </c>
      <c r="P1805" t="str">
        <f t="shared" si="84"/>
        <v>Sep</v>
      </c>
      <c r="Q1805">
        <v>23</v>
      </c>
      <c r="R1805">
        <v>0</v>
      </c>
      <c r="S1805" s="18">
        <v>18648.419999999998</v>
      </c>
      <c r="T1805" t="s">
        <v>16</v>
      </c>
      <c r="U1805" t="s">
        <v>16</v>
      </c>
      <c r="V1805" t="s">
        <v>166</v>
      </c>
      <c r="W1805" s="16">
        <f t="shared" si="85"/>
        <v>36061</v>
      </c>
      <c r="X1805">
        <f t="shared" si="86"/>
        <v>24</v>
      </c>
    </row>
    <row r="1806" spans="1:24" x14ac:dyDescent="0.3">
      <c r="A1806" t="s">
        <v>1837</v>
      </c>
      <c r="B1806">
        <v>1967</v>
      </c>
      <c r="C1806" t="s">
        <v>35</v>
      </c>
      <c r="D1806">
        <v>30</v>
      </c>
      <c r="E1806">
        <v>0</v>
      </c>
      <c r="F1806">
        <v>18694.689999999999</v>
      </c>
      <c r="G1806" t="s">
        <v>16</v>
      </c>
      <c r="H1806" t="s">
        <v>16</v>
      </c>
      <c r="I1806" t="s">
        <v>249</v>
      </c>
      <c r="N1806" t="s">
        <v>1836</v>
      </c>
      <c r="O1806">
        <v>1970</v>
      </c>
      <c r="P1806" t="str">
        <f t="shared" si="84"/>
        <v>Oct</v>
      </c>
      <c r="Q1806">
        <v>17</v>
      </c>
      <c r="R1806">
        <v>0</v>
      </c>
      <c r="S1806" s="18">
        <v>18682.740000000002</v>
      </c>
      <c r="T1806" t="s">
        <v>16</v>
      </c>
      <c r="U1806" t="s">
        <v>12</v>
      </c>
      <c r="V1806" t="s">
        <v>23</v>
      </c>
      <c r="W1806" s="16">
        <f t="shared" si="85"/>
        <v>25858</v>
      </c>
      <c r="X1806">
        <f t="shared" si="86"/>
        <v>52</v>
      </c>
    </row>
    <row r="1807" spans="1:24" x14ac:dyDescent="0.3">
      <c r="A1807" t="s">
        <v>1838</v>
      </c>
      <c r="B1807">
        <v>1992</v>
      </c>
      <c r="C1807" t="s">
        <v>30</v>
      </c>
      <c r="D1807">
        <v>27</v>
      </c>
      <c r="E1807">
        <v>3</v>
      </c>
      <c r="F1807">
        <v>18765.88</v>
      </c>
      <c r="G1807" t="s">
        <v>16</v>
      </c>
      <c r="H1807" t="s">
        <v>11</v>
      </c>
      <c r="I1807" t="s">
        <v>23</v>
      </c>
      <c r="N1807" t="s">
        <v>1837</v>
      </c>
      <c r="O1807">
        <v>1967</v>
      </c>
      <c r="P1807" t="str">
        <f t="shared" si="84"/>
        <v>Aug</v>
      </c>
      <c r="Q1807">
        <v>30</v>
      </c>
      <c r="R1807">
        <v>0</v>
      </c>
      <c r="S1807" s="18">
        <v>18694.689999999999</v>
      </c>
      <c r="T1807" t="s">
        <v>16</v>
      </c>
      <c r="U1807" t="s">
        <v>16</v>
      </c>
      <c r="V1807" t="s">
        <v>249</v>
      </c>
      <c r="W1807" s="16">
        <f t="shared" si="85"/>
        <v>24714</v>
      </c>
      <c r="X1807">
        <f t="shared" si="86"/>
        <v>55</v>
      </c>
    </row>
    <row r="1808" spans="1:24" x14ac:dyDescent="0.3">
      <c r="A1808" t="s">
        <v>1839</v>
      </c>
      <c r="B1808">
        <v>1979</v>
      </c>
      <c r="C1808" t="s">
        <v>15</v>
      </c>
      <c r="D1808">
        <v>19</v>
      </c>
      <c r="E1808">
        <v>2</v>
      </c>
      <c r="F1808">
        <v>18767.740000000002</v>
      </c>
      <c r="G1808" t="s">
        <v>16</v>
      </c>
      <c r="H1808" t="s">
        <v>16</v>
      </c>
      <c r="I1808" t="s">
        <v>13</v>
      </c>
      <c r="N1808" t="s">
        <v>1838</v>
      </c>
      <c r="O1808">
        <v>1992</v>
      </c>
      <c r="P1808" t="str">
        <f t="shared" si="84"/>
        <v>Dec</v>
      </c>
      <c r="Q1808">
        <v>27</v>
      </c>
      <c r="R1808">
        <v>3</v>
      </c>
      <c r="S1808" s="18">
        <v>18765.88</v>
      </c>
      <c r="T1808" t="s">
        <v>16</v>
      </c>
      <c r="U1808" t="s">
        <v>11</v>
      </c>
      <c r="V1808" t="s">
        <v>23</v>
      </c>
      <c r="W1808" s="16">
        <f t="shared" si="85"/>
        <v>33965</v>
      </c>
      <c r="X1808">
        <f t="shared" si="86"/>
        <v>30</v>
      </c>
    </row>
    <row r="1809" spans="1:24" x14ac:dyDescent="0.3">
      <c r="A1809" t="s">
        <v>1840</v>
      </c>
      <c r="B1809">
        <v>1995</v>
      </c>
      <c r="C1809" t="s">
        <v>15</v>
      </c>
      <c r="D1809">
        <v>28</v>
      </c>
      <c r="E1809">
        <v>3</v>
      </c>
      <c r="F1809">
        <v>18804.75</v>
      </c>
      <c r="G1809" t="s">
        <v>16</v>
      </c>
      <c r="H1809" t="s">
        <v>16</v>
      </c>
      <c r="I1809" t="s">
        <v>23</v>
      </c>
      <c r="N1809" t="s">
        <v>1839</v>
      </c>
      <c r="O1809">
        <v>1979</v>
      </c>
      <c r="P1809" t="str">
        <f t="shared" si="84"/>
        <v>Nov</v>
      </c>
      <c r="Q1809">
        <v>19</v>
      </c>
      <c r="R1809">
        <v>2</v>
      </c>
      <c r="S1809" s="18">
        <v>18767.740000000002</v>
      </c>
      <c r="T1809" t="s">
        <v>16</v>
      </c>
      <c r="U1809" t="s">
        <v>16</v>
      </c>
      <c r="V1809" t="s">
        <v>13</v>
      </c>
      <c r="W1809" s="16">
        <f t="shared" si="85"/>
        <v>29178</v>
      </c>
      <c r="X1809">
        <f t="shared" si="86"/>
        <v>43</v>
      </c>
    </row>
    <row r="1810" spans="1:24" x14ac:dyDescent="0.3">
      <c r="A1810" t="s">
        <v>1841</v>
      </c>
      <c r="B1810">
        <v>1979</v>
      </c>
      <c r="C1810" t="s">
        <v>37</v>
      </c>
      <c r="D1810">
        <v>15</v>
      </c>
      <c r="E1810">
        <v>2</v>
      </c>
      <c r="F1810">
        <v>18806.150000000001</v>
      </c>
      <c r="G1810" t="s">
        <v>16</v>
      </c>
      <c r="H1810" t="s">
        <v>11</v>
      </c>
      <c r="I1810" t="s">
        <v>13</v>
      </c>
      <c r="N1810" t="s">
        <v>1840</v>
      </c>
      <c r="O1810">
        <v>1995</v>
      </c>
      <c r="P1810" t="str">
        <f t="shared" si="84"/>
        <v>Nov</v>
      </c>
      <c r="Q1810">
        <v>28</v>
      </c>
      <c r="R1810">
        <v>3</v>
      </c>
      <c r="S1810" s="18">
        <v>18804.75</v>
      </c>
      <c r="T1810" t="s">
        <v>16</v>
      </c>
      <c r="U1810" t="s">
        <v>16</v>
      </c>
      <c r="V1810" t="s">
        <v>23</v>
      </c>
      <c r="W1810" s="16">
        <f t="shared" si="85"/>
        <v>35031</v>
      </c>
      <c r="X1810">
        <f t="shared" si="86"/>
        <v>27</v>
      </c>
    </row>
    <row r="1811" spans="1:24" x14ac:dyDescent="0.3">
      <c r="A1811" t="s">
        <v>1842</v>
      </c>
      <c r="B1811">
        <v>1962</v>
      </c>
      <c r="C1811" t="s">
        <v>30</v>
      </c>
      <c r="D1811">
        <v>18</v>
      </c>
      <c r="E1811">
        <v>0</v>
      </c>
      <c r="F1811">
        <v>18815.53</v>
      </c>
      <c r="G1811" t="s">
        <v>16</v>
      </c>
      <c r="H1811" t="s">
        <v>16</v>
      </c>
      <c r="I1811" t="s">
        <v>249</v>
      </c>
      <c r="N1811" t="s">
        <v>1841</v>
      </c>
      <c r="O1811">
        <v>1979</v>
      </c>
      <c r="P1811" t="str">
        <f t="shared" si="84"/>
        <v>Oct</v>
      </c>
      <c r="Q1811">
        <v>15</v>
      </c>
      <c r="R1811">
        <v>2</v>
      </c>
      <c r="S1811" s="18">
        <v>18806.150000000001</v>
      </c>
      <c r="T1811" t="s">
        <v>16</v>
      </c>
      <c r="U1811" t="s">
        <v>11</v>
      </c>
      <c r="V1811" t="s">
        <v>13</v>
      </c>
      <c r="W1811" s="16">
        <f t="shared" si="85"/>
        <v>29143</v>
      </c>
      <c r="X1811">
        <f t="shared" si="86"/>
        <v>43</v>
      </c>
    </row>
    <row r="1812" spans="1:24" x14ac:dyDescent="0.3">
      <c r="A1812" t="s">
        <v>1843</v>
      </c>
      <c r="B1812">
        <v>2003</v>
      </c>
      <c r="C1812" t="s">
        <v>10</v>
      </c>
      <c r="D1812">
        <v>24</v>
      </c>
      <c r="E1812">
        <v>3</v>
      </c>
      <c r="F1812">
        <v>18838.7</v>
      </c>
      <c r="G1812" t="s">
        <v>16</v>
      </c>
      <c r="H1812" t="s">
        <v>12</v>
      </c>
      <c r="I1812" t="s">
        <v>23</v>
      </c>
      <c r="N1812" t="s">
        <v>1842</v>
      </c>
      <c r="O1812">
        <v>1962</v>
      </c>
      <c r="P1812" t="str">
        <f t="shared" si="84"/>
        <v>Dec</v>
      </c>
      <c r="Q1812">
        <v>18</v>
      </c>
      <c r="R1812">
        <v>0</v>
      </c>
      <c r="S1812" s="18">
        <v>18815.53</v>
      </c>
      <c r="T1812" t="s">
        <v>16</v>
      </c>
      <c r="U1812" t="s">
        <v>16</v>
      </c>
      <c r="V1812" t="s">
        <v>249</v>
      </c>
      <c r="W1812" s="16">
        <f t="shared" si="85"/>
        <v>22998</v>
      </c>
      <c r="X1812">
        <f t="shared" si="86"/>
        <v>60</v>
      </c>
    </row>
    <row r="1813" spans="1:24" x14ac:dyDescent="0.3">
      <c r="A1813" t="s">
        <v>1844</v>
      </c>
      <c r="B1813">
        <v>1963</v>
      </c>
      <c r="C1813" t="s">
        <v>30</v>
      </c>
      <c r="D1813">
        <v>6</v>
      </c>
      <c r="E1813">
        <v>0</v>
      </c>
      <c r="F1813">
        <v>18883.330000000002</v>
      </c>
      <c r="G1813" t="s">
        <v>16</v>
      </c>
      <c r="H1813" t="s">
        <v>16</v>
      </c>
      <c r="I1813" t="s">
        <v>535</v>
      </c>
      <c r="N1813" t="s">
        <v>1843</v>
      </c>
      <c r="O1813">
        <v>2003</v>
      </c>
      <c r="P1813" t="str">
        <f t="shared" si="84"/>
        <v>Jul</v>
      </c>
      <c r="Q1813">
        <v>24</v>
      </c>
      <c r="R1813">
        <v>3</v>
      </c>
      <c r="S1813" s="18">
        <v>18838.7</v>
      </c>
      <c r="T1813" t="s">
        <v>16</v>
      </c>
      <c r="U1813" t="s">
        <v>12</v>
      </c>
      <c r="V1813" t="s">
        <v>23</v>
      </c>
      <c r="W1813" s="16">
        <f t="shared" si="85"/>
        <v>37826</v>
      </c>
      <c r="X1813">
        <f t="shared" si="86"/>
        <v>19</v>
      </c>
    </row>
    <row r="1814" spans="1:24" x14ac:dyDescent="0.3">
      <c r="A1814" t="s">
        <v>1845</v>
      </c>
      <c r="B1814">
        <v>1995</v>
      </c>
      <c r="C1814" t="s">
        <v>20</v>
      </c>
      <c r="D1814">
        <v>27</v>
      </c>
      <c r="E1814">
        <v>1</v>
      </c>
      <c r="F1814">
        <v>18903.490000000002</v>
      </c>
      <c r="G1814" t="s">
        <v>16</v>
      </c>
      <c r="H1814" t="s">
        <v>11</v>
      </c>
      <c r="I1814" t="s">
        <v>247</v>
      </c>
      <c r="N1814" t="s">
        <v>1844</v>
      </c>
      <c r="O1814">
        <v>1963</v>
      </c>
      <c r="P1814" t="str">
        <f t="shared" si="84"/>
        <v>Dec</v>
      </c>
      <c r="Q1814">
        <v>6</v>
      </c>
      <c r="R1814">
        <v>0</v>
      </c>
      <c r="S1814" s="18">
        <v>18883.330000000002</v>
      </c>
      <c r="T1814" t="s">
        <v>16</v>
      </c>
      <c r="U1814" t="s">
        <v>16</v>
      </c>
      <c r="V1814" t="s">
        <v>535</v>
      </c>
      <c r="W1814" s="16">
        <f t="shared" si="85"/>
        <v>23351</v>
      </c>
      <c r="X1814">
        <f t="shared" si="86"/>
        <v>59</v>
      </c>
    </row>
    <row r="1815" spans="1:24" x14ac:dyDescent="0.3">
      <c r="A1815" t="s">
        <v>1846</v>
      </c>
      <c r="B1815">
        <v>1969</v>
      </c>
      <c r="C1815" t="s">
        <v>35</v>
      </c>
      <c r="D1815">
        <v>3</v>
      </c>
      <c r="E1815">
        <v>0</v>
      </c>
      <c r="F1815">
        <v>18932.810000000001</v>
      </c>
      <c r="G1815" t="s">
        <v>16</v>
      </c>
      <c r="H1815" t="s">
        <v>12</v>
      </c>
      <c r="I1815" t="s">
        <v>23</v>
      </c>
      <c r="N1815" t="s">
        <v>1845</v>
      </c>
      <c r="O1815">
        <v>1995</v>
      </c>
      <c r="P1815" t="str">
        <f t="shared" si="84"/>
        <v>Sep</v>
      </c>
      <c r="Q1815">
        <v>27</v>
      </c>
      <c r="R1815">
        <v>1</v>
      </c>
      <c r="S1815" s="18">
        <v>18903.490000000002</v>
      </c>
      <c r="T1815" t="s">
        <v>16</v>
      </c>
      <c r="U1815" t="s">
        <v>11</v>
      </c>
      <c r="V1815" t="s">
        <v>247</v>
      </c>
      <c r="W1815" s="16">
        <f t="shared" si="85"/>
        <v>34969</v>
      </c>
      <c r="X1815">
        <f t="shared" si="86"/>
        <v>27</v>
      </c>
    </row>
    <row r="1816" spans="1:24" x14ac:dyDescent="0.3">
      <c r="A1816" t="s">
        <v>1847</v>
      </c>
      <c r="B1816">
        <v>1963</v>
      </c>
      <c r="C1816" t="s">
        <v>37</v>
      </c>
      <c r="D1816">
        <v>20</v>
      </c>
      <c r="E1816">
        <v>0</v>
      </c>
      <c r="F1816">
        <v>18954.560000000001</v>
      </c>
      <c r="G1816" t="s">
        <v>16</v>
      </c>
      <c r="H1816" t="s">
        <v>16</v>
      </c>
      <c r="I1816" t="s">
        <v>535</v>
      </c>
      <c r="N1816" t="s">
        <v>1846</v>
      </c>
      <c r="O1816">
        <v>1969</v>
      </c>
      <c r="P1816" t="str">
        <f t="shared" si="84"/>
        <v>Aug</v>
      </c>
      <c r="Q1816">
        <v>3</v>
      </c>
      <c r="R1816">
        <v>0</v>
      </c>
      <c r="S1816" s="18">
        <v>18932.810000000001</v>
      </c>
      <c r="T1816" t="s">
        <v>16</v>
      </c>
      <c r="U1816" t="s">
        <v>12</v>
      </c>
      <c r="V1816" t="s">
        <v>23</v>
      </c>
      <c r="W1816" s="16">
        <f t="shared" si="85"/>
        <v>25418</v>
      </c>
      <c r="X1816">
        <f t="shared" si="86"/>
        <v>53</v>
      </c>
    </row>
    <row r="1817" spans="1:24" x14ac:dyDescent="0.3">
      <c r="A1817" t="s">
        <v>1848</v>
      </c>
      <c r="B1817">
        <v>1998</v>
      </c>
      <c r="C1817" t="s">
        <v>35</v>
      </c>
      <c r="D1817">
        <v>6</v>
      </c>
      <c r="E1817">
        <v>0</v>
      </c>
      <c r="F1817">
        <v>18955.22</v>
      </c>
      <c r="G1817" t="s">
        <v>16</v>
      </c>
      <c r="H1817" t="s">
        <v>12</v>
      </c>
      <c r="I1817" t="s">
        <v>42</v>
      </c>
      <c r="N1817" t="s">
        <v>1847</v>
      </c>
      <c r="O1817">
        <v>1963</v>
      </c>
      <c r="P1817" t="str">
        <f t="shared" si="84"/>
        <v>Oct</v>
      </c>
      <c r="Q1817">
        <v>20</v>
      </c>
      <c r="R1817">
        <v>0</v>
      </c>
      <c r="S1817" s="18">
        <v>18954.560000000001</v>
      </c>
      <c r="T1817" t="s">
        <v>16</v>
      </c>
      <c r="U1817" t="s">
        <v>16</v>
      </c>
      <c r="V1817" t="s">
        <v>535</v>
      </c>
      <c r="W1817" s="16">
        <f t="shared" si="85"/>
        <v>23304</v>
      </c>
      <c r="X1817">
        <f t="shared" si="86"/>
        <v>59</v>
      </c>
    </row>
    <row r="1818" spans="1:24" x14ac:dyDescent="0.3">
      <c r="A1818" t="s">
        <v>1849</v>
      </c>
      <c r="B1818">
        <v>1992</v>
      </c>
      <c r="C1818" t="s">
        <v>15</v>
      </c>
      <c r="D1818">
        <v>30</v>
      </c>
      <c r="E1818">
        <v>1</v>
      </c>
      <c r="F1818">
        <v>18963.169999999998</v>
      </c>
      <c r="G1818" t="s">
        <v>16</v>
      </c>
      <c r="H1818" t="s">
        <v>16</v>
      </c>
      <c r="I1818" t="s">
        <v>13</v>
      </c>
      <c r="N1818" t="s">
        <v>1848</v>
      </c>
      <c r="O1818">
        <v>1998</v>
      </c>
      <c r="P1818" t="str">
        <f t="shared" si="84"/>
        <v>Aug</v>
      </c>
      <c r="Q1818">
        <v>6</v>
      </c>
      <c r="R1818">
        <v>0</v>
      </c>
      <c r="S1818" s="18">
        <v>18955.22</v>
      </c>
      <c r="T1818" t="s">
        <v>16</v>
      </c>
      <c r="U1818" t="s">
        <v>12</v>
      </c>
      <c r="V1818" t="s">
        <v>42</v>
      </c>
      <c r="W1818" s="16">
        <f t="shared" si="85"/>
        <v>36013</v>
      </c>
      <c r="X1818">
        <f t="shared" si="86"/>
        <v>24</v>
      </c>
    </row>
    <row r="1819" spans="1:24" x14ac:dyDescent="0.3">
      <c r="A1819" t="s">
        <v>1850</v>
      </c>
      <c r="B1819">
        <v>1988</v>
      </c>
      <c r="C1819" t="s">
        <v>37</v>
      </c>
      <c r="D1819">
        <v>24</v>
      </c>
      <c r="E1819">
        <v>2</v>
      </c>
      <c r="F1819">
        <v>18972.5</v>
      </c>
      <c r="G1819" t="s">
        <v>16</v>
      </c>
      <c r="H1819" t="s">
        <v>12</v>
      </c>
      <c r="I1819" t="s">
        <v>13</v>
      </c>
      <c r="N1819" t="s">
        <v>1849</v>
      </c>
      <c r="O1819">
        <v>1992</v>
      </c>
      <c r="P1819" t="str">
        <f t="shared" si="84"/>
        <v>Nov</v>
      </c>
      <c r="Q1819">
        <v>30</v>
      </c>
      <c r="R1819">
        <v>1</v>
      </c>
      <c r="S1819" s="18">
        <v>18963.169999999998</v>
      </c>
      <c r="T1819" t="s">
        <v>16</v>
      </c>
      <c r="U1819" t="s">
        <v>16</v>
      </c>
      <c r="V1819" t="s">
        <v>13</v>
      </c>
      <c r="W1819" s="16">
        <f t="shared" si="85"/>
        <v>33938</v>
      </c>
      <c r="X1819">
        <f t="shared" si="86"/>
        <v>30</v>
      </c>
    </row>
    <row r="1820" spans="1:24" x14ac:dyDescent="0.3">
      <c r="A1820" t="s">
        <v>1851</v>
      </c>
      <c r="B1820">
        <v>1983</v>
      </c>
      <c r="C1820" t="s">
        <v>30</v>
      </c>
      <c r="D1820">
        <v>19</v>
      </c>
      <c r="E1820">
        <v>5</v>
      </c>
      <c r="F1820">
        <v>19023.259999999998</v>
      </c>
      <c r="G1820" t="s">
        <v>16</v>
      </c>
      <c r="H1820" t="s">
        <v>12</v>
      </c>
      <c r="I1820" t="s">
        <v>42</v>
      </c>
      <c r="N1820" t="s">
        <v>1850</v>
      </c>
      <c r="O1820">
        <v>1988</v>
      </c>
      <c r="P1820" t="str">
        <f t="shared" si="84"/>
        <v>Oct</v>
      </c>
      <c r="Q1820">
        <v>24</v>
      </c>
      <c r="R1820">
        <v>2</v>
      </c>
      <c r="S1820" s="18">
        <v>18972.5</v>
      </c>
      <c r="T1820" t="s">
        <v>16</v>
      </c>
      <c r="U1820" t="s">
        <v>12</v>
      </c>
      <c r="V1820" t="s">
        <v>13</v>
      </c>
      <c r="W1820" s="16">
        <f t="shared" si="85"/>
        <v>32440</v>
      </c>
      <c r="X1820">
        <f t="shared" si="86"/>
        <v>34</v>
      </c>
    </row>
    <row r="1821" spans="1:24" x14ac:dyDescent="0.3">
      <c r="A1821" t="s">
        <v>1852</v>
      </c>
      <c r="B1821">
        <v>1989</v>
      </c>
      <c r="C1821" t="s">
        <v>18</v>
      </c>
      <c r="D1821">
        <v>5</v>
      </c>
      <c r="E1821">
        <v>1</v>
      </c>
      <c r="F1821">
        <v>19040.88</v>
      </c>
      <c r="G1821" t="s">
        <v>16</v>
      </c>
      <c r="H1821" t="s">
        <v>12</v>
      </c>
      <c r="I1821" t="s">
        <v>42</v>
      </c>
      <c r="N1821" t="s">
        <v>1851</v>
      </c>
      <c r="O1821">
        <v>1983</v>
      </c>
      <c r="P1821" t="str">
        <f t="shared" si="84"/>
        <v>Dec</v>
      </c>
      <c r="Q1821">
        <v>19</v>
      </c>
      <c r="R1821">
        <v>5</v>
      </c>
      <c r="S1821" s="18">
        <v>19023.259999999998</v>
      </c>
      <c r="T1821" t="s">
        <v>16</v>
      </c>
      <c r="U1821" t="s">
        <v>12</v>
      </c>
      <c r="V1821" t="s">
        <v>42</v>
      </c>
      <c r="W1821" s="16">
        <f t="shared" si="85"/>
        <v>30669</v>
      </c>
      <c r="X1821">
        <f t="shared" si="86"/>
        <v>39</v>
      </c>
    </row>
    <row r="1822" spans="1:24" x14ac:dyDescent="0.3">
      <c r="A1822" t="s">
        <v>1853</v>
      </c>
      <c r="B1822">
        <v>1993</v>
      </c>
      <c r="C1822" t="s">
        <v>20</v>
      </c>
      <c r="D1822">
        <v>28</v>
      </c>
      <c r="E1822">
        <v>1</v>
      </c>
      <c r="F1822">
        <v>19107.78</v>
      </c>
      <c r="G1822" t="s">
        <v>16</v>
      </c>
      <c r="H1822" t="s">
        <v>11</v>
      </c>
      <c r="I1822" t="s">
        <v>13</v>
      </c>
      <c r="N1822" t="s">
        <v>1852</v>
      </c>
      <c r="O1822">
        <v>1989</v>
      </c>
      <c r="P1822" t="str">
        <f t="shared" si="84"/>
        <v>Jun</v>
      </c>
      <c r="Q1822">
        <v>5</v>
      </c>
      <c r="R1822">
        <v>1</v>
      </c>
      <c r="S1822" s="18">
        <v>19040.88</v>
      </c>
      <c r="T1822" t="s">
        <v>16</v>
      </c>
      <c r="U1822" t="s">
        <v>12</v>
      </c>
      <c r="V1822" t="s">
        <v>42</v>
      </c>
      <c r="W1822" s="16">
        <f t="shared" si="85"/>
        <v>32664</v>
      </c>
      <c r="X1822">
        <f t="shared" si="86"/>
        <v>34</v>
      </c>
    </row>
    <row r="1823" spans="1:24" x14ac:dyDescent="0.3">
      <c r="A1823" t="s">
        <v>1854</v>
      </c>
      <c r="B1823">
        <v>1979</v>
      </c>
      <c r="C1823" t="s">
        <v>10</v>
      </c>
      <c r="D1823">
        <v>2</v>
      </c>
      <c r="E1823">
        <v>2</v>
      </c>
      <c r="F1823">
        <v>19144.580000000002</v>
      </c>
      <c r="G1823" t="s">
        <v>16</v>
      </c>
      <c r="H1823" t="s">
        <v>16</v>
      </c>
      <c r="I1823" t="s">
        <v>247</v>
      </c>
      <c r="N1823" t="s">
        <v>1853</v>
      </c>
      <c r="O1823">
        <v>1993</v>
      </c>
      <c r="P1823" t="str">
        <f t="shared" si="84"/>
        <v>Sep</v>
      </c>
      <c r="Q1823">
        <v>28</v>
      </c>
      <c r="R1823">
        <v>1</v>
      </c>
      <c r="S1823" s="18">
        <v>19107.78</v>
      </c>
      <c r="T1823" t="s">
        <v>16</v>
      </c>
      <c r="U1823" t="s">
        <v>11</v>
      </c>
      <c r="V1823" t="s">
        <v>13</v>
      </c>
      <c r="W1823" s="16">
        <f t="shared" si="85"/>
        <v>34240</v>
      </c>
      <c r="X1823">
        <f t="shared" si="86"/>
        <v>29</v>
      </c>
    </row>
    <row r="1824" spans="1:24" x14ac:dyDescent="0.3">
      <c r="A1824" t="s">
        <v>1855</v>
      </c>
      <c r="B1824">
        <v>1991</v>
      </c>
      <c r="C1824" t="s">
        <v>20</v>
      </c>
      <c r="D1824">
        <v>16</v>
      </c>
      <c r="E1824">
        <v>3</v>
      </c>
      <c r="F1824">
        <v>19199.939999999999</v>
      </c>
      <c r="G1824" t="s">
        <v>16</v>
      </c>
      <c r="H1824" t="s">
        <v>12</v>
      </c>
      <c r="I1824" t="s">
        <v>42</v>
      </c>
      <c r="N1824" t="s">
        <v>1854</v>
      </c>
      <c r="O1824">
        <v>1979</v>
      </c>
      <c r="P1824" t="str">
        <f t="shared" si="84"/>
        <v>Jul</v>
      </c>
      <c r="Q1824">
        <v>2</v>
      </c>
      <c r="R1824">
        <v>2</v>
      </c>
      <c r="S1824" s="18">
        <v>19144.580000000002</v>
      </c>
      <c r="T1824" t="s">
        <v>16</v>
      </c>
      <c r="U1824" t="s">
        <v>16</v>
      </c>
      <c r="V1824" t="s">
        <v>247</v>
      </c>
      <c r="W1824" s="16">
        <f t="shared" si="85"/>
        <v>29038</v>
      </c>
      <c r="X1824">
        <f t="shared" si="86"/>
        <v>43</v>
      </c>
    </row>
    <row r="1825" spans="1:24" x14ac:dyDescent="0.3">
      <c r="A1825" t="s">
        <v>1856</v>
      </c>
      <c r="B1825">
        <v>1985</v>
      </c>
      <c r="C1825" t="s">
        <v>30</v>
      </c>
      <c r="D1825">
        <v>28</v>
      </c>
      <c r="E1825">
        <v>0</v>
      </c>
      <c r="F1825">
        <v>19214.71</v>
      </c>
      <c r="G1825" t="s">
        <v>16</v>
      </c>
      <c r="H1825" t="s">
        <v>12</v>
      </c>
      <c r="I1825" t="s">
        <v>13</v>
      </c>
      <c r="N1825" t="s">
        <v>1855</v>
      </c>
      <c r="O1825">
        <v>1991</v>
      </c>
      <c r="P1825" t="str">
        <f t="shared" si="84"/>
        <v>Sep</v>
      </c>
      <c r="Q1825">
        <v>16</v>
      </c>
      <c r="R1825">
        <v>3</v>
      </c>
      <c r="S1825" s="18">
        <v>19199.939999999999</v>
      </c>
      <c r="T1825" t="s">
        <v>16</v>
      </c>
      <c r="U1825" t="s">
        <v>12</v>
      </c>
      <c r="V1825" t="s">
        <v>42</v>
      </c>
      <c r="W1825" s="16">
        <f t="shared" si="85"/>
        <v>33497</v>
      </c>
      <c r="X1825">
        <f t="shared" si="86"/>
        <v>31</v>
      </c>
    </row>
    <row r="1826" spans="1:24" x14ac:dyDescent="0.3">
      <c r="A1826" t="s">
        <v>1857</v>
      </c>
      <c r="B1826">
        <v>1967</v>
      </c>
      <c r="C1826" t="s">
        <v>10</v>
      </c>
      <c r="D1826">
        <v>29</v>
      </c>
      <c r="E1826">
        <v>0</v>
      </c>
      <c r="F1826">
        <v>19259.96</v>
      </c>
      <c r="G1826" t="s">
        <v>16</v>
      </c>
      <c r="H1826" t="s">
        <v>16</v>
      </c>
      <c r="I1826" t="s">
        <v>23</v>
      </c>
      <c r="N1826" t="s">
        <v>1856</v>
      </c>
      <c r="O1826">
        <v>1985</v>
      </c>
      <c r="P1826" t="str">
        <f t="shared" si="84"/>
        <v>Dec</v>
      </c>
      <c r="Q1826">
        <v>28</v>
      </c>
      <c r="R1826">
        <v>0</v>
      </c>
      <c r="S1826" s="18">
        <v>19214.71</v>
      </c>
      <c r="T1826" t="s">
        <v>16</v>
      </c>
      <c r="U1826" t="s">
        <v>12</v>
      </c>
      <c r="V1826" t="s">
        <v>13</v>
      </c>
      <c r="W1826" s="16">
        <f t="shared" si="85"/>
        <v>31409</v>
      </c>
      <c r="X1826">
        <f t="shared" si="86"/>
        <v>37</v>
      </c>
    </row>
    <row r="1827" spans="1:24" x14ac:dyDescent="0.3">
      <c r="A1827" t="s">
        <v>1858</v>
      </c>
      <c r="B1827">
        <v>1966</v>
      </c>
      <c r="C1827" t="s">
        <v>15</v>
      </c>
      <c r="D1827">
        <v>15</v>
      </c>
      <c r="E1827">
        <v>0</v>
      </c>
      <c r="F1827">
        <v>19321.060000000001</v>
      </c>
      <c r="G1827" t="s">
        <v>16</v>
      </c>
      <c r="H1827" t="s">
        <v>16</v>
      </c>
      <c r="I1827" t="s">
        <v>23</v>
      </c>
      <c r="N1827" t="s">
        <v>1857</v>
      </c>
      <c r="O1827">
        <v>1967</v>
      </c>
      <c r="P1827" t="str">
        <f t="shared" si="84"/>
        <v>Jul</v>
      </c>
      <c r="Q1827">
        <v>29</v>
      </c>
      <c r="R1827">
        <v>0</v>
      </c>
      <c r="S1827" s="18">
        <v>19259.96</v>
      </c>
      <c r="T1827" t="s">
        <v>16</v>
      </c>
      <c r="U1827" t="s">
        <v>16</v>
      </c>
      <c r="V1827" t="s">
        <v>23</v>
      </c>
      <c r="W1827" s="16">
        <f t="shared" si="85"/>
        <v>24682</v>
      </c>
      <c r="X1827">
        <f t="shared" si="86"/>
        <v>55</v>
      </c>
    </row>
    <row r="1828" spans="1:24" x14ac:dyDescent="0.3">
      <c r="A1828" t="s">
        <v>1859</v>
      </c>
      <c r="B1828">
        <v>1991</v>
      </c>
      <c r="C1828" t="s">
        <v>35</v>
      </c>
      <c r="D1828">
        <v>24</v>
      </c>
      <c r="E1828">
        <v>0</v>
      </c>
      <c r="F1828">
        <v>19350.37</v>
      </c>
      <c r="G1828" t="s">
        <v>16</v>
      </c>
      <c r="H1828" t="s">
        <v>12</v>
      </c>
      <c r="I1828" t="s">
        <v>13</v>
      </c>
      <c r="N1828" t="s">
        <v>1858</v>
      </c>
      <c r="O1828">
        <v>1966</v>
      </c>
      <c r="P1828" t="str">
        <f t="shared" si="84"/>
        <v>Nov</v>
      </c>
      <c r="Q1828">
        <v>15</v>
      </c>
      <c r="R1828">
        <v>0</v>
      </c>
      <c r="S1828" s="18">
        <v>19321.060000000001</v>
      </c>
      <c r="T1828" t="s">
        <v>16</v>
      </c>
      <c r="U1828" t="s">
        <v>16</v>
      </c>
      <c r="V1828" t="s">
        <v>23</v>
      </c>
      <c r="W1828" s="16">
        <f t="shared" si="85"/>
        <v>24426</v>
      </c>
      <c r="X1828">
        <f t="shared" si="86"/>
        <v>56</v>
      </c>
    </row>
    <row r="1829" spans="1:24" x14ac:dyDescent="0.3">
      <c r="A1829" t="s">
        <v>1860</v>
      </c>
      <c r="B1829">
        <v>1987</v>
      </c>
      <c r="C1829" t="s">
        <v>18</v>
      </c>
      <c r="D1829">
        <v>30</v>
      </c>
      <c r="E1829">
        <v>3</v>
      </c>
      <c r="F1829">
        <v>19362</v>
      </c>
      <c r="G1829" t="s">
        <v>16</v>
      </c>
      <c r="H1829" t="s">
        <v>12</v>
      </c>
      <c r="I1829" t="s">
        <v>13</v>
      </c>
      <c r="N1829" t="s">
        <v>1859</v>
      </c>
      <c r="O1829">
        <v>1991</v>
      </c>
      <c r="P1829" t="str">
        <f t="shared" si="84"/>
        <v>Aug</v>
      </c>
      <c r="Q1829">
        <v>24</v>
      </c>
      <c r="R1829">
        <v>0</v>
      </c>
      <c r="S1829" s="18">
        <v>19350.37</v>
      </c>
      <c r="T1829" t="s">
        <v>16</v>
      </c>
      <c r="U1829" t="s">
        <v>12</v>
      </c>
      <c r="V1829" t="s">
        <v>13</v>
      </c>
      <c r="W1829" s="16">
        <f t="shared" si="85"/>
        <v>33474</v>
      </c>
      <c r="X1829">
        <f t="shared" si="86"/>
        <v>31</v>
      </c>
    </row>
    <row r="1830" spans="1:24" x14ac:dyDescent="0.3">
      <c r="A1830" t="s">
        <v>1861</v>
      </c>
      <c r="B1830">
        <v>1993</v>
      </c>
      <c r="C1830" t="s">
        <v>20</v>
      </c>
      <c r="D1830">
        <v>6</v>
      </c>
      <c r="E1830">
        <v>2</v>
      </c>
      <c r="F1830">
        <v>19442.349999999999</v>
      </c>
      <c r="G1830" t="s">
        <v>16</v>
      </c>
      <c r="H1830" t="s">
        <v>12</v>
      </c>
      <c r="I1830" t="s">
        <v>23</v>
      </c>
      <c r="N1830" t="s">
        <v>1860</v>
      </c>
      <c r="O1830">
        <v>1987</v>
      </c>
      <c r="P1830" t="str">
        <f t="shared" si="84"/>
        <v>Jun</v>
      </c>
      <c r="Q1830">
        <v>30</v>
      </c>
      <c r="R1830">
        <v>3</v>
      </c>
      <c r="S1830" s="18">
        <v>19362</v>
      </c>
      <c r="T1830" t="s">
        <v>16</v>
      </c>
      <c r="U1830" t="s">
        <v>12</v>
      </c>
      <c r="V1830" t="s">
        <v>13</v>
      </c>
      <c r="W1830" s="16">
        <f t="shared" si="85"/>
        <v>31958</v>
      </c>
      <c r="X1830">
        <f t="shared" si="86"/>
        <v>35</v>
      </c>
    </row>
    <row r="1831" spans="1:24" x14ac:dyDescent="0.3">
      <c r="A1831" t="s">
        <v>1862</v>
      </c>
      <c r="B1831">
        <v>1982</v>
      </c>
      <c r="C1831" t="s">
        <v>30</v>
      </c>
      <c r="D1831">
        <v>15</v>
      </c>
      <c r="E1831">
        <v>2</v>
      </c>
      <c r="F1831">
        <v>19444.27</v>
      </c>
      <c r="G1831" t="s">
        <v>16</v>
      </c>
      <c r="H1831" t="s">
        <v>16</v>
      </c>
      <c r="I1831" t="s">
        <v>13</v>
      </c>
      <c r="N1831" t="s">
        <v>1861</v>
      </c>
      <c r="O1831">
        <v>1993</v>
      </c>
      <c r="P1831" t="str">
        <f t="shared" si="84"/>
        <v>Sep</v>
      </c>
      <c r="Q1831">
        <v>6</v>
      </c>
      <c r="R1831">
        <v>2</v>
      </c>
      <c r="S1831" s="18">
        <v>19442.349999999999</v>
      </c>
      <c r="T1831" t="s">
        <v>16</v>
      </c>
      <c r="U1831" t="s">
        <v>12</v>
      </c>
      <c r="V1831" t="s">
        <v>23</v>
      </c>
      <c r="W1831" s="16">
        <f t="shared" si="85"/>
        <v>34218</v>
      </c>
      <c r="X1831">
        <f t="shared" si="86"/>
        <v>29</v>
      </c>
    </row>
    <row r="1832" spans="1:24" x14ac:dyDescent="0.3">
      <c r="A1832" t="s">
        <v>1863</v>
      </c>
      <c r="B1832">
        <v>1987</v>
      </c>
      <c r="C1832" t="s">
        <v>15</v>
      </c>
      <c r="D1832">
        <v>30</v>
      </c>
      <c r="E1832">
        <v>4</v>
      </c>
      <c r="F1832">
        <v>19496.72</v>
      </c>
      <c r="G1832" t="s">
        <v>16</v>
      </c>
      <c r="H1832" t="s">
        <v>12</v>
      </c>
      <c r="I1832" t="s">
        <v>166</v>
      </c>
      <c r="N1832" t="s">
        <v>1862</v>
      </c>
      <c r="O1832">
        <v>1982</v>
      </c>
      <c r="P1832" t="str">
        <f t="shared" si="84"/>
        <v>Dec</v>
      </c>
      <c r="Q1832">
        <v>15</v>
      </c>
      <c r="R1832">
        <v>2</v>
      </c>
      <c r="S1832" s="18">
        <v>19444.27</v>
      </c>
      <c r="T1832" t="s">
        <v>16</v>
      </c>
      <c r="U1832" t="s">
        <v>16</v>
      </c>
      <c r="V1832" t="s">
        <v>13</v>
      </c>
      <c r="W1832" s="16">
        <f t="shared" si="85"/>
        <v>30300</v>
      </c>
      <c r="X1832">
        <f t="shared" si="86"/>
        <v>40</v>
      </c>
    </row>
    <row r="1833" spans="1:24" x14ac:dyDescent="0.3">
      <c r="A1833" t="s">
        <v>1864</v>
      </c>
      <c r="B1833">
        <v>1980</v>
      </c>
      <c r="C1833" t="s">
        <v>15</v>
      </c>
      <c r="D1833">
        <v>8</v>
      </c>
      <c r="E1833">
        <v>0</v>
      </c>
      <c r="F1833">
        <v>19515.54</v>
      </c>
      <c r="G1833" t="s">
        <v>16</v>
      </c>
      <c r="H1833" t="s">
        <v>16</v>
      </c>
      <c r="I1833" t="s">
        <v>13</v>
      </c>
      <c r="N1833" t="s">
        <v>1863</v>
      </c>
      <c r="O1833">
        <v>1987</v>
      </c>
      <c r="P1833" t="str">
        <f t="shared" si="84"/>
        <v>Nov</v>
      </c>
      <c r="Q1833">
        <v>30</v>
      </c>
      <c r="R1833">
        <v>4</v>
      </c>
      <c r="S1833" s="18">
        <v>19496.72</v>
      </c>
      <c r="T1833" t="s">
        <v>16</v>
      </c>
      <c r="U1833" t="s">
        <v>12</v>
      </c>
      <c r="V1833" t="s">
        <v>166</v>
      </c>
      <c r="W1833" s="16">
        <f t="shared" si="85"/>
        <v>32111</v>
      </c>
      <c r="X1833">
        <f t="shared" si="86"/>
        <v>35</v>
      </c>
    </row>
    <row r="1834" spans="1:24" x14ac:dyDescent="0.3">
      <c r="A1834" t="s">
        <v>1865</v>
      </c>
      <c r="B1834">
        <v>1992</v>
      </c>
      <c r="C1834" t="s">
        <v>35</v>
      </c>
      <c r="D1834">
        <v>19</v>
      </c>
      <c r="E1834">
        <v>1</v>
      </c>
      <c r="F1834">
        <v>19521.97</v>
      </c>
      <c r="G1834" t="s">
        <v>16</v>
      </c>
      <c r="H1834" t="s">
        <v>11</v>
      </c>
      <c r="I1834" t="s">
        <v>13</v>
      </c>
      <c r="N1834" t="s">
        <v>1864</v>
      </c>
      <c r="O1834">
        <v>1980</v>
      </c>
      <c r="P1834" t="str">
        <f t="shared" si="84"/>
        <v>Nov</v>
      </c>
      <c r="Q1834">
        <v>8</v>
      </c>
      <c r="R1834">
        <v>0</v>
      </c>
      <c r="S1834" s="18">
        <v>19515.54</v>
      </c>
      <c r="T1834" t="s">
        <v>16</v>
      </c>
      <c r="U1834" t="s">
        <v>16</v>
      </c>
      <c r="V1834" t="s">
        <v>13</v>
      </c>
      <c r="W1834" s="16">
        <f t="shared" si="85"/>
        <v>29533</v>
      </c>
      <c r="X1834">
        <f t="shared" si="86"/>
        <v>42</v>
      </c>
    </row>
    <row r="1835" spans="1:24" x14ac:dyDescent="0.3">
      <c r="A1835" t="s">
        <v>1866</v>
      </c>
      <c r="B1835">
        <v>1985</v>
      </c>
      <c r="C1835" t="s">
        <v>20</v>
      </c>
      <c r="D1835">
        <v>17</v>
      </c>
      <c r="E1835">
        <v>0</v>
      </c>
      <c r="F1835">
        <v>19539.240000000002</v>
      </c>
      <c r="G1835" t="s">
        <v>16</v>
      </c>
      <c r="H1835" t="s">
        <v>16</v>
      </c>
      <c r="I1835" t="s">
        <v>13</v>
      </c>
      <c r="N1835" t="s">
        <v>1865</v>
      </c>
      <c r="O1835">
        <v>1992</v>
      </c>
      <c r="P1835" t="str">
        <f t="shared" si="84"/>
        <v>Aug</v>
      </c>
      <c r="Q1835">
        <v>19</v>
      </c>
      <c r="R1835">
        <v>1</v>
      </c>
      <c r="S1835" s="18">
        <v>19521.97</v>
      </c>
      <c r="T1835" t="s">
        <v>16</v>
      </c>
      <c r="U1835" t="s">
        <v>11</v>
      </c>
      <c r="V1835" t="s">
        <v>13</v>
      </c>
      <c r="W1835" s="16">
        <f t="shared" si="85"/>
        <v>33835</v>
      </c>
      <c r="X1835">
        <f t="shared" si="86"/>
        <v>30</v>
      </c>
    </row>
    <row r="1836" spans="1:24" x14ac:dyDescent="0.3">
      <c r="A1836" t="s">
        <v>1867</v>
      </c>
      <c r="B1836">
        <v>1963</v>
      </c>
      <c r="C1836" t="s">
        <v>10</v>
      </c>
      <c r="D1836">
        <v>14</v>
      </c>
      <c r="E1836">
        <v>0</v>
      </c>
      <c r="F1836">
        <v>19551.34</v>
      </c>
      <c r="G1836" t="s">
        <v>16</v>
      </c>
      <c r="H1836" t="s">
        <v>12</v>
      </c>
      <c r="I1836" t="s">
        <v>23</v>
      </c>
      <c r="N1836" t="s">
        <v>1866</v>
      </c>
      <c r="O1836">
        <v>1985</v>
      </c>
      <c r="P1836" t="str">
        <f t="shared" si="84"/>
        <v>Sep</v>
      </c>
      <c r="Q1836">
        <v>17</v>
      </c>
      <c r="R1836">
        <v>0</v>
      </c>
      <c r="S1836" s="18">
        <v>19539.240000000002</v>
      </c>
      <c r="T1836" t="s">
        <v>16</v>
      </c>
      <c r="U1836" t="s">
        <v>16</v>
      </c>
      <c r="V1836" t="s">
        <v>13</v>
      </c>
      <c r="W1836" s="16">
        <f t="shared" si="85"/>
        <v>31307</v>
      </c>
      <c r="X1836">
        <f t="shared" si="86"/>
        <v>37</v>
      </c>
    </row>
    <row r="1837" spans="1:24" x14ac:dyDescent="0.3">
      <c r="A1837" t="s">
        <v>1868</v>
      </c>
      <c r="B1837">
        <v>1978</v>
      </c>
      <c r="C1837" t="s">
        <v>20</v>
      </c>
      <c r="D1837">
        <v>24</v>
      </c>
      <c r="E1837">
        <v>1</v>
      </c>
      <c r="F1837">
        <v>19594.810000000001</v>
      </c>
      <c r="G1837" t="s">
        <v>16</v>
      </c>
      <c r="H1837" t="s">
        <v>16</v>
      </c>
      <c r="I1837" t="s">
        <v>247</v>
      </c>
      <c r="N1837" t="s">
        <v>1867</v>
      </c>
      <c r="O1837">
        <v>1963</v>
      </c>
      <c r="P1837" t="str">
        <f t="shared" si="84"/>
        <v>Jul</v>
      </c>
      <c r="Q1837">
        <v>14</v>
      </c>
      <c r="R1837">
        <v>0</v>
      </c>
      <c r="S1837" s="18">
        <v>19551.34</v>
      </c>
      <c r="T1837" t="s">
        <v>16</v>
      </c>
      <c r="U1837" t="s">
        <v>12</v>
      </c>
      <c r="V1837" t="s">
        <v>23</v>
      </c>
      <c r="W1837" s="16">
        <f t="shared" si="85"/>
        <v>23206</v>
      </c>
      <c r="X1837">
        <f t="shared" si="86"/>
        <v>59</v>
      </c>
    </row>
    <row r="1838" spans="1:24" x14ac:dyDescent="0.3">
      <c r="A1838" t="s">
        <v>1869</v>
      </c>
      <c r="B1838">
        <v>1994</v>
      </c>
      <c r="C1838" t="s">
        <v>35</v>
      </c>
      <c r="D1838">
        <v>27</v>
      </c>
      <c r="E1838">
        <v>0</v>
      </c>
      <c r="F1838">
        <v>19673.34</v>
      </c>
      <c r="G1838" t="s">
        <v>16</v>
      </c>
      <c r="H1838" t="s">
        <v>11</v>
      </c>
      <c r="I1838" t="s">
        <v>23</v>
      </c>
      <c r="N1838" t="s">
        <v>1868</v>
      </c>
      <c r="O1838">
        <v>1978</v>
      </c>
      <c r="P1838" t="str">
        <f t="shared" si="84"/>
        <v>Sep</v>
      </c>
      <c r="Q1838">
        <v>24</v>
      </c>
      <c r="R1838">
        <v>1</v>
      </c>
      <c r="S1838" s="18">
        <v>19594.810000000001</v>
      </c>
      <c r="T1838" t="s">
        <v>16</v>
      </c>
      <c r="U1838" t="s">
        <v>16</v>
      </c>
      <c r="V1838" t="s">
        <v>247</v>
      </c>
      <c r="W1838" s="16">
        <f t="shared" si="85"/>
        <v>28757</v>
      </c>
      <c r="X1838">
        <f t="shared" si="86"/>
        <v>44</v>
      </c>
    </row>
    <row r="1839" spans="1:24" x14ac:dyDescent="0.3">
      <c r="A1839" t="s">
        <v>1870</v>
      </c>
      <c r="B1839">
        <v>1990</v>
      </c>
      <c r="C1839" t="s">
        <v>35</v>
      </c>
      <c r="D1839">
        <v>8</v>
      </c>
      <c r="E1839">
        <v>1</v>
      </c>
      <c r="F1839">
        <v>19719.689999999999</v>
      </c>
      <c r="G1839" t="s">
        <v>16</v>
      </c>
      <c r="H1839" t="s">
        <v>11</v>
      </c>
      <c r="I1839" t="s">
        <v>13</v>
      </c>
      <c r="N1839" t="s">
        <v>1869</v>
      </c>
      <c r="O1839">
        <v>1994</v>
      </c>
      <c r="P1839" t="str">
        <f t="shared" si="84"/>
        <v>Aug</v>
      </c>
      <c r="Q1839">
        <v>27</v>
      </c>
      <c r="R1839">
        <v>0</v>
      </c>
      <c r="S1839" s="18">
        <v>19673.34</v>
      </c>
      <c r="T1839" t="s">
        <v>16</v>
      </c>
      <c r="U1839" t="s">
        <v>11</v>
      </c>
      <c r="V1839" t="s">
        <v>23</v>
      </c>
      <c r="W1839" s="16">
        <f t="shared" si="85"/>
        <v>34573</v>
      </c>
      <c r="X1839">
        <f t="shared" si="86"/>
        <v>28</v>
      </c>
    </row>
    <row r="1840" spans="1:24" x14ac:dyDescent="0.3">
      <c r="A1840" t="s">
        <v>1871</v>
      </c>
      <c r="B1840">
        <v>1972</v>
      </c>
      <c r="C1840" t="s">
        <v>18</v>
      </c>
      <c r="D1840">
        <v>14</v>
      </c>
      <c r="E1840">
        <v>3</v>
      </c>
      <c r="F1840">
        <v>19749.38</v>
      </c>
      <c r="G1840" t="s">
        <v>16</v>
      </c>
      <c r="H1840" t="s">
        <v>12</v>
      </c>
      <c r="I1840" t="s">
        <v>13</v>
      </c>
      <c r="N1840" t="s">
        <v>1870</v>
      </c>
      <c r="O1840">
        <v>1990</v>
      </c>
      <c r="P1840" t="str">
        <f t="shared" si="84"/>
        <v>Aug</v>
      </c>
      <c r="Q1840">
        <v>8</v>
      </c>
      <c r="R1840">
        <v>1</v>
      </c>
      <c r="S1840" s="18">
        <v>19719.689999999999</v>
      </c>
      <c r="T1840" t="s">
        <v>16</v>
      </c>
      <c r="U1840" t="s">
        <v>11</v>
      </c>
      <c r="V1840" t="s">
        <v>13</v>
      </c>
      <c r="W1840" s="16">
        <f t="shared" si="85"/>
        <v>33093</v>
      </c>
      <c r="X1840">
        <f t="shared" si="86"/>
        <v>32</v>
      </c>
    </row>
    <row r="1841" spans="1:24" x14ac:dyDescent="0.3">
      <c r="A1841" t="s">
        <v>1872</v>
      </c>
      <c r="B1841">
        <v>1979</v>
      </c>
      <c r="C1841" t="s">
        <v>37</v>
      </c>
      <c r="D1841">
        <v>30</v>
      </c>
      <c r="E1841">
        <v>2</v>
      </c>
      <c r="F1841">
        <v>19798.05</v>
      </c>
      <c r="G1841" t="s">
        <v>16</v>
      </c>
      <c r="H1841" t="s">
        <v>16</v>
      </c>
      <c r="I1841" t="s">
        <v>247</v>
      </c>
      <c r="N1841" t="s">
        <v>1871</v>
      </c>
      <c r="O1841">
        <v>1972</v>
      </c>
      <c r="P1841" t="str">
        <f t="shared" si="84"/>
        <v>Jun</v>
      </c>
      <c r="Q1841">
        <v>14</v>
      </c>
      <c r="R1841">
        <v>3</v>
      </c>
      <c r="S1841" s="18">
        <v>19749.38</v>
      </c>
      <c r="T1841" t="s">
        <v>16</v>
      </c>
      <c r="U1841" t="s">
        <v>12</v>
      </c>
      <c r="V1841" t="s">
        <v>13</v>
      </c>
      <c r="W1841" s="16">
        <f t="shared" si="85"/>
        <v>26464</v>
      </c>
      <c r="X1841">
        <f t="shared" si="86"/>
        <v>50</v>
      </c>
    </row>
    <row r="1842" spans="1:24" x14ac:dyDescent="0.3">
      <c r="A1842" t="s">
        <v>1873</v>
      </c>
      <c r="B1842">
        <v>1997</v>
      </c>
      <c r="C1842" t="s">
        <v>37</v>
      </c>
      <c r="D1842">
        <v>18</v>
      </c>
      <c r="E1842">
        <v>3</v>
      </c>
      <c r="F1842">
        <v>19933.46</v>
      </c>
      <c r="G1842" t="s">
        <v>16</v>
      </c>
      <c r="H1842" t="s">
        <v>12</v>
      </c>
      <c r="I1842" t="s">
        <v>42</v>
      </c>
      <c r="N1842" t="s">
        <v>1872</v>
      </c>
      <c r="O1842">
        <v>1979</v>
      </c>
      <c r="P1842" t="str">
        <f t="shared" si="84"/>
        <v>Oct</v>
      </c>
      <c r="Q1842">
        <v>30</v>
      </c>
      <c r="R1842">
        <v>2</v>
      </c>
      <c r="S1842" s="18">
        <v>19798.05</v>
      </c>
      <c r="T1842" t="s">
        <v>16</v>
      </c>
      <c r="U1842" t="s">
        <v>16</v>
      </c>
      <c r="V1842" t="s">
        <v>247</v>
      </c>
      <c r="W1842" s="16">
        <f t="shared" si="85"/>
        <v>29158</v>
      </c>
      <c r="X1842">
        <f t="shared" si="86"/>
        <v>43</v>
      </c>
    </row>
    <row r="1843" spans="1:24" x14ac:dyDescent="0.3">
      <c r="A1843" t="s">
        <v>1874</v>
      </c>
      <c r="B1843">
        <v>1980</v>
      </c>
      <c r="C1843" t="s">
        <v>37</v>
      </c>
      <c r="D1843">
        <v>9</v>
      </c>
      <c r="E1843">
        <v>0</v>
      </c>
      <c r="F1843">
        <v>19964.75</v>
      </c>
      <c r="G1843" t="s">
        <v>16</v>
      </c>
      <c r="H1843" t="s">
        <v>11</v>
      </c>
      <c r="I1843" t="s">
        <v>247</v>
      </c>
      <c r="N1843" t="s">
        <v>1873</v>
      </c>
      <c r="O1843">
        <v>1997</v>
      </c>
      <c r="P1843" t="str">
        <f t="shared" si="84"/>
        <v>Oct</v>
      </c>
      <c r="Q1843">
        <v>18</v>
      </c>
      <c r="R1843">
        <v>3</v>
      </c>
      <c r="S1843" s="18">
        <v>19933.46</v>
      </c>
      <c r="T1843" t="s">
        <v>16</v>
      </c>
      <c r="U1843" t="s">
        <v>12</v>
      </c>
      <c r="V1843" t="s">
        <v>42</v>
      </c>
      <c r="W1843" s="16">
        <f t="shared" si="85"/>
        <v>35721</v>
      </c>
      <c r="X1843">
        <f t="shared" si="86"/>
        <v>25</v>
      </c>
    </row>
    <row r="1844" spans="1:24" x14ac:dyDescent="0.3">
      <c r="A1844" t="s">
        <v>1875</v>
      </c>
      <c r="B1844">
        <v>1966</v>
      </c>
      <c r="C1844" t="s">
        <v>35</v>
      </c>
      <c r="D1844">
        <v>10</v>
      </c>
      <c r="E1844">
        <v>0</v>
      </c>
      <c r="F1844">
        <v>19995.29</v>
      </c>
      <c r="G1844" t="s">
        <v>16</v>
      </c>
      <c r="H1844" t="s">
        <v>12</v>
      </c>
      <c r="I1844" t="s">
        <v>535</v>
      </c>
      <c r="N1844" t="s">
        <v>1874</v>
      </c>
      <c r="O1844">
        <v>1980</v>
      </c>
      <c r="P1844" t="str">
        <f t="shared" si="84"/>
        <v>Oct</v>
      </c>
      <c r="Q1844">
        <v>9</v>
      </c>
      <c r="R1844">
        <v>0</v>
      </c>
      <c r="S1844" s="18">
        <v>19964.75</v>
      </c>
      <c r="T1844" t="s">
        <v>16</v>
      </c>
      <c r="U1844" t="s">
        <v>11</v>
      </c>
      <c r="V1844" t="s">
        <v>247</v>
      </c>
      <c r="W1844" s="16">
        <f t="shared" si="85"/>
        <v>29503</v>
      </c>
      <c r="X1844">
        <f t="shared" si="86"/>
        <v>42</v>
      </c>
    </row>
    <row r="1845" spans="1:24" x14ac:dyDescent="0.3">
      <c r="A1845" t="s">
        <v>1876</v>
      </c>
      <c r="B1845">
        <v>1988</v>
      </c>
      <c r="C1845" t="s">
        <v>10</v>
      </c>
      <c r="D1845">
        <v>25</v>
      </c>
      <c r="E1845">
        <v>1</v>
      </c>
      <c r="F1845">
        <v>20009.63</v>
      </c>
      <c r="G1845" t="s">
        <v>11</v>
      </c>
      <c r="H1845" t="s">
        <v>16</v>
      </c>
      <c r="I1845" t="s">
        <v>23</v>
      </c>
      <c r="N1845" t="s">
        <v>1875</v>
      </c>
      <c r="O1845">
        <v>1966</v>
      </c>
      <c r="P1845" t="str">
        <f t="shared" si="84"/>
        <v>Aug</v>
      </c>
      <c r="Q1845">
        <v>10</v>
      </c>
      <c r="R1845">
        <v>0</v>
      </c>
      <c r="S1845" s="18">
        <v>19995.29</v>
      </c>
      <c r="T1845" t="s">
        <v>16</v>
      </c>
      <c r="U1845" t="s">
        <v>12</v>
      </c>
      <c r="V1845" t="s">
        <v>535</v>
      </c>
      <c r="W1845" s="16">
        <f t="shared" si="85"/>
        <v>24329</v>
      </c>
      <c r="X1845">
        <f t="shared" si="86"/>
        <v>56</v>
      </c>
    </row>
    <row r="1846" spans="1:24" x14ac:dyDescent="0.3">
      <c r="A1846" t="s">
        <v>1877</v>
      </c>
      <c r="B1846">
        <v>1983</v>
      </c>
      <c r="C1846" t="s">
        <v>37</v>
      </c>
      <c r="D1846">
        <v>6</v>
      </c>
      <c r="E1846">
        <v>0</v>
      </c>
      <c r="F1846">
        <v>20149.32</v>
      </c>
      <c r="G1846" t="s">
        <v>11</v>
      </c>
      <c r="H1846" t="s">
        <v>16</v>
      </c>
      <c r="I1846" t="s">
        <v>168</v>
      </c>
      <c r="N1846" t="s">
        <v>1876</v>
      </c>
      <c r="O1846">
        <v>1988</v>
      </c>
      <c r="P1846" t="str">
        <f t="shared" si="84"/>
        <v>Jul</v>
      </c>
      <c r="Q1846">
        <v>25</v>
      </c>
      <c r="R1846">
        <v>1</v>
      </c>
      <c r="S1846" s="18">
        <v>20009.63</v>
      </c>
      <c r="T1846" t="s">
        <v>11</v>
      </c>
      <c r="U1846" t="s">
        <v>16</v>
      </c>
      <c r="V1846" t="s">
        <v>23</v>
      </c>
      <c r="W1846" s="16">
        <f t="shared" si="85"/>
        <v>32349</v>
      </c>
      <c r="X1846">
        <f t="shared" si="86"/>
        <v>34</v>
      </c>
    </row>
    <row r="1847" spans="1:24" x14ac:dyDescent="0.3">
      <c r="A1847" t="s">
        <v>1878</v>
      </c>
      <c r="B1847">
        <v>2002</v>
      </c>
      <c r="C1847" t="s">
        <v>10</v>
      </c>
      <c r="D1847">
        <v>9</v>
      </c>
      <c r="E1847">
        <v>0</v>
      </c>
      <c r="F1847">
        <v>20167.34</v>
      </c>
      <c r="G1847" t="s">
        <v>12</v>
      </c>
      <c r="H1847" t="s">
        <v>12</v>
      </c>
      <c r="I1847" t="s">
        <v>42</v>
      </c>
      <c r="N1847" t="s">
        <v>1877</v>
      </c>
      <c r="O1847">
        <v>1983</v>
      </c>
      <c r="P1847" t="str">
        <f t="shared" si="84"/>
        <v>Oct</v>
      </c>
      <c r="Q1847">
        <v>6</v>
      </c>
      <c r="R1847">
        <v>0</v>
      </c>
      <c r="S1847" s="18">
        <v>20149.32</v>
      </c>
      <c r="T1847" t="s">
        <v>11</v>
      </c>
      <c r="U1847" t="s">
        <v>16</v>
      </c>
      <c r="V1847" t="s">
        <v>168</v>
      </c>
      <c r="W1847" s="16">
        <f t="shared" si="85"/>
        <v>30595</v>
      </c>
      <c r="X1847">
        <f t="shared" si="86"/>
        <v>39</v>
      </c>
    </row>
    <row r="1848" spans="1:24" x14ac:dyDescent="0.3">
      <c r="A1848" t="s">
        <v>1879</v>
      </c>
      <c r="B1848">
        <v>1994</v>
      </c>
      <c r="C1848" t="s">
        <v>18</v>
      </c>
      <c r="D1848">
        <v>8</v>
      </c>
      <c r="E1848">
        <v>2</v>
      </c>
      <c r="F1848">
        <v>20177.669999999998</v>
      </c>
      <c r="G1848" t="s">
        <v>11</v>
      </c>
      <c r="H1848" t="s">
        <v>16</v>
      </c>
      <c r="I1848" t="s">
        <v>42</v>
      </c>
      <c r="N1848" t="s">
        <v>1878</v>
      </c>
      <c r="O1848">
        <v>2002</v>
      </c>
      <c r="P1848" t="str">
        <f t="shared" si="84"/>
        <v>Jul</v>
      </c>
      <c r="Q1848">
        <v>9</v>
      </c>
      <c r="R1848">
        <v>0</v>
      </c>
      <c r="S1848" s="18">
        <v>20167.34</v>
      </c>
      <c r="T1848" t="s">
        <v>12</v>
      </c>
      <c r="U1848" t="s">
        <v>12</v>
      </c>
      <c r="V1848" t="s">
        <v>42</v>
      </c>
      <c r="W1848" s="16">
        <f t="shared" si="85"/>
        <v>37446</v>
      </c>
      <c r="X1848">
        <f t="shared" si="86"/>
        <v>20</v>
      </c>
    </row>
    <row r="1849" spans="1:24" x14ac:dyDescent="0.3">
      <c r="A1849" t="s">
        <v>1880</v>
      </c>
      <c r="B1849">
        <v>1987</v>
      </c>
      <c r="C1849" t="s">
        <v>37</v>
      </c>
      <c r="D1849">
        <v>17</v>
      </c>
      <c r="E1849">
        <v>0</v>
      </c>
      <c r="F1849">
        <v>20234.849999999999</v>
      </c>
      <c r="G1849" t="s">
        <v>11</v>
      </c>
      <c r="H1849" t="s">
        <v>12</v>
      </c>
      <c r="I1849" t="s">
        <v>23</v>
      </c>
      <c r="N1849" t="s">
        <v>1879</v>
      </c>
      <c r="O1849">
        <v>1994</v>
      </c>
      <c r="P1849" t="str">
        <f t="shared" si="84"/>
        <v>Jun</v>
      </c>
      <c r="Q1849">
        <v>8</v>
      </c>
      <c r="R1849">
        <v>2</v>
      </c>
      <c r="S1849" s="18">
        <v>20177.669999999998</v>
      </c>
      <c r="T1849" t="s">
        <v>11</v>
      </c>
      <c r="U1849" t="s">
        <v>16</v>
      </c>
      <c r="V1849" t="s">
        <v>42</v>
      </c>
      <c r="W1849" s="16">
        <f t="shared" si="85"/>
        <v>34493</v>
      </c>
      <c r="X1849">
        <f t="shared" si="86"/>
        <v>29</v>
      </c>
    </row>
    <row r="1850" spans="1:24" x14ac:dyDescent="0.3">
      <c r="A1850" t="s">
        <v>1881</v>
      </c>
      <c r="B1850">
        <v>1966</v>
      </c>
      <c r="C1850" t="s">
        <v>35</v>
      </c>
      <c r="D1850">
        <v>22</v>
      </c>
      <c r="E1850">
        <v>0</v>
      </c>
      <c r="F1850">
        <v>20253.84</v>
      </c>
      <c r="G1850" t="s">
        <v>11</v>
      </c>
      <c r="H1850" t="s">
        <v>12</v>
      </c>
      <c r="I1850" t="s">
        <v>23</v>
      </c>
      <c r="N1850" t="s">
        <v>1880</v>
      </c>
      <c r="O1850">
        <v>1987</v>
      </c>
      <c r="P1850" t="str">
        <f t="shared" si="84"/>
        <v>Oct</v>
      </c>
      <c r="Q1850">
        <v>17</v>
      </c>
      <c r="R1850">
        <v>0</v>
      </c>
      <c r="S1850" s="18">
        <v>20234.849999999999</v>
      </c>
      <c r="T1850" t="s">
        <v>11</v>
      </c>
      <c r="U1850" t="s">
        <v>12</v>
      </c>
      <c r="V1850" t="s">
        <v>23</v>
      </c>
      <c r="W1850" s="16">
        <f t="shared" si="85"/>
        <v>32067</v>
      </c>
      <c r="X1850">
        <f t="shared" si="86"/>
        <v>35</v>
      </c>
    </row>
    <row r="1851" spans="1:24" x14ac:dyDescent="0.3">
      <c r="A1851" t="s">
        <v>1882</v>
      </c>
      <c r="B1851">
        <v>1993</v>
      </c>
      <c r="C1851" t="s">
        <v>20</v>
      </c>
      <c r="D1851">
        <v>7</v>
      </c>
      <c r="E1851">
        <v>1</v>
      </c>
      <c r="F1851">
        <v>20277.810000000001</v>
      </c>
      <c r="G1851" t="s">
        <v>12</v>
      </c>
      <c r="H1851" t="s">
        <v>12</v>
      </c>
      <c r="I1851" t="s">
        <v>168</v>
      </c>
      <c r="N1851" t="s">
        <v>1881</v>
      </c>
      <c r="O1851">
        <v>1966</v>
      </c>
      <c r="P1851" t="str">
        <f t="shared" si="84"/>
        <v>Aug</v>
      </c>
      <c r="Q1851">
        <v>22</v>
      </c>
      <c r="R1851">
        <v>0</v>
      </c>
      <c r="S1851" s="18">
        <v>20253.84</v>
      </c>
      <c r="T1851" t="s">
        <v>11</v>
      </c>
      <c r="U1851" t="s">
        <v>12</v>
      </c>
      <c r="V1851" t="s">
        <v>23</v>
      </c>
      <c r="W1851" s="16">
        <f t="shared" si="85"/>
        <v>24341</v>
      </c>
      <c r="X1851">
        <f t="shared" si="86"/>
        <v>56</v>
      </c>
    </row>
    <row r="1852" spans="1:24" x14ac:dyDescent="0.3">
      <c r="A1852" t="s">
        <v>1883</v>
      </c>
      <c r="B1852">
        <v>1985</v>
      </c>
      <c r="C1852" t="s">
        <v>20</v>
      </c>
      <c r="D1852">
        <v>17</v>
      </c>
      <c r="E1852">
        <v>1</v>
      </c>
      <c r="F1852">
        <v>20296.86</v>
      </c>
      <c r="G1852" t="s">
        <v>12</v>
      </c>
      <c r="H1852" t="s">
        <v>16</v>
      </c>
      <c r="I1852" t="s">
        <v>247</v>
      </c>
      <c r="N1852" t="s">
        <v>1882</v>
      </c>
      <c r="O1852">
        <v>1993</v>
      </c>
      <c r="P1852" t="str">
        <f t="shared" si="84"/>
        <v>Sep</v>
      </c>
      <c r="Q1852">
        <v>7</v>
      </c>
      <c r="R1852">
        <v>1</v>
      </c>
      <c r="S1852" s="18">
        <v>20277.810000000001</v>
      </c>
      <c r="T1852" t="s">
        <v>12</v>
      </c>
      <c r="U1852" t="s">
        <v>12</v>
      </c>
      <c r="V1852" t="s">
        <v>168</v>
      </c>
      <c r="W1852" s="16">
        <f t="shared" si="85"/>
        <v>34219</v>
      </c>
      <c r="X1852">
        <f t="shared" si="86"/>
        <v>29</v>
      </c>
    </row>
    <row r="1853" spans="1:24" x14ac:dyDescent="0.3">
      <c r="A1853" t="s">
        <v>1884</v>
      </c>
      <c r="B1853">
        <v>1962</v>
      </c>
      <c r="C1853" t="s">
        <v>10</v>
      </c>
      <c r="D1853">
        <v>2</v>
      </c>
      <c r="E1853">
        <v>0</v>
      </c>
      <c r="F1853">
        <v>20354.5</v>
      </c>
      <c r="G1853" t="s">
        <v>12</v>
      </c>
      <c r="H1853" t="s">
        <v>11</v>
      </c>
      <c r="I1853" t="s">
        <v>535</v>
      </c>
      <c r="N1853" t="s">
        <v>1883</v>
      </c>
      <c r="O1853">
        <v>1985</v>
      </c>
      <c r="P1853" t="str">
        <f t="shared" si="84"/>
        <v>Sep</v>
      </c>
      <c r="Q1853">
        <v>17</v>
      </c>
      <c r="R1853">
        <v>1</v>
      </c>
      <c r="S1853" s="18">
        <v>20296.86</v>
      </c>
      <c r="T1853" t="s">
        <v>12</v>
      </c>
      <c r="U1853" t="s">
        <v>16</v>
      </c>
      <c r="V1853" t="s">
        <v>247</v>
      </c>
      <c r="W1853" s="16">
        <f t="shared" si="85"/>
        <v>31307</v>
      </c>
      <c r="X1853">
        <f t="shared" si="86"/>
        <v>37</v>
      </c>
    </row>
    <row r="1854" spans="1:24" x14ac:dyDescent="0.3">
      <c r="A1854" t="s">
        <v>1885</v>
      </c>
      <c r="B1854">
        <v>1985</v>
      </c>
      <c r="C1854" t="s">
        <v>10</v>
      </c>
      <c r="D1854">
        <v>12</v>
      </c>
      <c r="E1854">
        <v>0</v>
      </c>
      <c r="F1854">
        <v>20420.599999999999</v>
      </c>
      <c r="G1854" t="s">
        <v>12</v>
      </c>
      <c r="H1854" t="s">
        <v>11</v>
      </c>
      <c r="I1854" t="s">
        <v>42</v>
      </c>
      <c r="N1854" t="s">
        <v>1884</v>
      </c>
      <c r="O1854">
        <v>1962</v>
      </c>
      <c r="P1854" t="str">
        <f t="shared" si="84"/>
        <v>Jul</v>
      </c>
      <c r="Q1854">
        <v>2</v>
      </c>
      <c r="R1854">
        <v>0</v>
      </c>
      <c r="S1854" s="18">
        <v>20354.5</v>
      </c>
      <c r="T1854" t="s">
        <v>12</v>
      </c>
      <c r="U1854" t="s">
        <v>11</v>
      </c>
      <c r="V1854" t="s">
        <v>535</v>
      </c>
      <c r="W1854" s="16">
        <f t="shared" si="85"/>
        <v>22829</v>
      </c>
      <c r="X1854">
        <f t="shared" si="86"/>
        <v>60</v>
      </c>
    </row>
    <row r="1855" spans="1:24" x14ac:dyDescent="0.3">
      <c r="A1855" t="s">
        <v>1886</v>
      </c>
      <c r="B1855">
        <v>1962</v>
      </c>
      <c r="C1855" t="s">
        <v>37</v>
      </c>
      <c r="D1855">
        <v>18</v>
      </c>
      <c r="E1855">
        <v>0</v>
      </c>
      <c r="F1855">
        <v>20446.849999999999</v>
      </c>
      <c r="G1855" t="s">
        <v>11</v>
      </c>
      <c r="H1855" t="s">
        <v>16</v>
      </c>
      <c r="I1855" t="s">
        <v>23</v>
      </c>
      <c r="N1855" t="s">
        <v>1885</v>
      </c>
      <c r="O1855">
        <v>1985</v>
      </c>
      <c r="P1855" t="str">
        <f t="shared" si="84"/>
        <v>Jul</v>
      </c>
      <c r="Q1855">
        <v>12</v>
      </c>
      <c r="R1855">
        <v>0</v>
      </c>
      <c r="S1855" s="18">
        <v>20420.599999999999</v>
      </c>
      <c r="T1855" t="s">
        <v>12</v>
      </c>
      <c r="U1855" t="s">
        <v>11</v>
      </c>
      <c r="V1855" t="s">
        <v>42</v>
      </c>
      <c r="W1855" s="16">
        <f t="shared" si="85"/>
        <v>31240</v>
      </c>
      <c r="X1855">
        <f t="shared" si="86"/>
        <v>37</v>
      </c>
    </row>
    <row r="1856" spans="1:24" x14ac:dyDescent="0.3">
      <c r="A1856" t="s">
        <v>1887</v>
      </c>
      <c r="B1856">
        <v>1969</v>
      </c>
      <c r="C1856" t="s">
        <v>37</v>
      </c>
      <c r="D1856">
        <v>13</v>
      </c>
      <c r="E1856">
        <v>3</v>
      </c>
      <c r="F1856">
        <v>20463</v>
      </c>
      <c r="G1856" t="s">
        <v>11</v>
      </c>
      <c r="H1856" t="s">
        <v>11</v>
      </c>
      <c r="I1856" t="s">
        <v>13</v>
      </c>
      <c r="N1856" t="s">
        <v>1886</v>
      </c>
      <c r="O1856">
        <v>1962</v>
      </c>
      <c r="P1856" t="str">
        <f t="shared" si="84"/>
        <v>Oct</v>
      </c>
      <c r="Q1856">
        <v>18</v>
      </c>
      <c r="R1856">
        <v>0</v>
      </c>
      <c r="S1856" s="18">
        <v>20446.849999999999</v>
      </c>
      <c r="T1856" t="s">
        <v>11</v>
      </c>
      <c r="U1856" t="s">
        <v>16</v>
      </c>
      <c r="V1856" t="s">
        <v>23</v>
      </c>
      <c r="W1856" s="16">
        <f t="shared" si="85"/>
        <v>22937</v>
      </c>
      <c r="X1856">
        <f t="shared" si="86"/>
        <v>60</v>
      </c>
    </row>
    <row r="1857" spans="1:24" x14ac:dyDescent="0.3">
      <c r="A1857" t="s">
        <v>1888</v>
      </c>
      <c r="B1857">
        <v>1966</v>
      </c>
      <c r="C1857" t="s">
        <v>10</v>
      </c>
      <c r="D1857">
        <v>9</v>
      </c>
      <c r="E1857">
        <v>0</v>
      </c>
      <c r="F1857">
        <v>20568.32</v>
      </c>
      <c r="G1857" t="s">
        <v>12</v>
      </c>
      <c r="H1857" t="s">
        <v>11</v>
      </c>
      <c r="I1857" t="s">
        <v>23</v>
      </c>
      <c r="N1857" t="s">
        <v>1887</v>
      </c>
      <c r="O1857">
        <v>1969</v>
      </c>
      <c r="P1857" t="str">
        <f t="shared" si="84"/>
        <v>Oct</v>
      </c>
      <c r="Q1857">
        <v>13</v>
      </c>
      <c r="R1857">
        <v>3</v>
      </c>
      <c r="S1857" s="18">
        <v>20463</v>
      </c>
      <c r="T1857" t="s">
        <v>11</v>
      </c>
      <c r="U1857" t="s">
        <v>11</v>
      </c>
      <c r="V1857" t="s">
        <v>13</v>
      </c>
      <c r="W1857" s="16">
        <f t="shared" si="85"/>
        <v>25489</v>
      </c>
      <c r="X1857">
        <f t="shared" si="86"/>
        <v>53</v>
      </c>
    </row>
    <row r="1858" spans="1:24" x14ac:dyDescent="0.3">
      <c r="A1858" t="s">
        <v>1889</v>
      </c>
      <c r="B1858">
        <v>1967</v>
      </c>
      <c r="C1858" t="s">
        <v>30</v>
      </c>
      <c r="D1858">
        <v>17</v>
      </c>
      <c r="E1858">
        <v>0</v>
      </c>
      <c r="F1858">
        <v>20630.28</v>
      </c>
      <c r="G1858" t="s">
        <v>11</v>
      </c>
      <c r="H1858" t="s">
        <v>12</v>
      </c>
      <c r="I1858" t="s">
        <v>42</v>
      </c>
      <c r="N1858" t="s">
        <v>1888</v>
      </c>
      <c r="O1858">
        <v>1966</v>
      </c>
      <c r="P1858" t="str">
        <f t="shared" si="84"/>
        <v>Jul</v>
      </c>
      <c r="Q1858">
        <v>9</v>
      </c>
      <c r="R1858">
        <v>0</v>
      </c>
      <c r="S1858" s="18">
        <v>20568.32</v>
      </c>
      <c r="T1858" t="s">
        <v>12</v>
      </c>
      <c r="U1858" t="s">
        <v>11</v>
      </c>
      <c r="V1858" t="s">
        <v>23</v>
      </c>
      <c r="W1858" s="16">
        <f t="shared" si="85"/>
        <v>24297</v>
      </c>
      <c r="X1858">
        <f t="shared" si="86"/>
        <v>56</v>
      </c>
    </row>
    <row r="1859" spans="1:24" x14ac:dyDescent="0.3">
      <c r="A1859" t="s">
        <v>1890</v>
      </c>
      <c r="B1859">
        <v>1965</v>
      </c>
      <c r="C1859" t="s">
        <v>35</v>
      </c>
      <c r="D1859">
        <v>1</v>
      </c>
      <c r="E1859">
        <v>0</v>
      </c>
      <c r="F1859">
        <v>20709.02</v>
      </c>
      <c r="G1859" t="s">
        <v>12</v>
      </c>
      <c r="H1859" t="s">
        <v>11</v>
      </c>
      <c r="I1859" t="s">
        <v>166</v>
      </c>
      <c r="N1859" t="s">
        <v>1889</v>
      </c>
      <c r="O1859">
        <v>1967</v>
      </c>
      <c r="P1859" t="str">
        <f t="shared" ref="P1859:P1922" si="87">IF(C1858="?","Sep",C1858)</f>
        <v>Dec</v>
      </c>
      <c r="Q1859">
        <v>17</v>
      </c>
      <c r="R1859">
        <v>0</v>
      </c>
      <c r="S1859" s="18">
        <v>20630.28</v>
      </c>
      <c r="T1859" t="s">
        <v>11</v>
      </c>
      <c r="U1859" t="s">
        <v>12</v>
      </c>
      <c r="V1859" t="s">
        <v>42</v>
      </c>
      <c r="W1859" s="16">
        <f t="shared" si="85"/>
        <v>24823</v>
      </c>
      <c r="X1859">
        <f t="shared" si="86"/>
        <v>55</v>
      </c>
    </row>
    <row r="1860" spans="1:24" x14ac:dyDescent="0.3">
      <c r="A1860" t="s">
        <v>1891</v>
      </c>
      <c r="B1860">
        <v>1992</v>
      </c>
      <c r="C1860" t="s">
        <v>20</v>
      </c>
      <c r="D1860">
        <v>14</v>
      </c>
      <c r="E1860">
        <v>3</v>
      </c>
      <c r="F1860">
        <v>20745.990000000002</v>
      </c>
      <c r="G1860" t="s">
        <v>12</v>
      </c>
      <c r="H1860" t="s">
        <v>16</v>
      </c>
      <c r="I1860" t="s">
        <v>23</v>
      </c>
      <c r="N1860" t="s">
        <v>1890</v>
      </c>
      <c r="O1860">
        <v>1965</v>
      </c>
      <c r="P1860" t="str">
        <f t="shared" si="87"/>
        <v>Aug</v>
      </c>
      <c r="Q1860">
        <v>1</v>
      </c>
      <c r="R1860">
        <v>0</v>
      </c>
      <c r="S1860" s="18">
        <v>20709.02</v>
      </c>
      <c r="T1860" t="s">
        <v>12</v>
      </c>
      <c r="U1860" t="s">
        <v>11</v>
      </c>
      <c r="V1860" t="s">
        <v>166</v>
      </c>
      <c r="W1860" s="16">
        <f t="shared" ref="W1860:W1923" si="88">DATE(O1860,MONTH("1-"&amp;P1860),Q1860)</f>
        <v>23955</v>
      </c>
      <c r="X1860">
        <f t="shared" ref="X1860:X1923" si="89">DATEDIF(W1860,"08-06-2023","y")</f>
        <v>57</v>
      </c>
    </row>
    <row r="1861" spans="1:24" x14ac:dyDescent="0.3">
      <c r="A1861" t="s">
        <v>1892</v>
      </c>
      <c r="B1861">
        <v>1986</v>
      </c>
      <c r="C1861" t="s">
        <v>35</v>
      </c>
      <c r="D1861">
        <v>4</v>
      </c>
      <c r="E1861">
        <v>1</v>
      </c>
      <c r="F1861">
        <v>20773.63</v>
      </c>
      <c r="G1861" t="s">
        <v>11</v>
      </c>
      <c r="H1861" t="s">
        <v>12</v>
      </c>
      <c r="I1861" t="s">
        <v>356</v>
      </c>
      <c r="N1861" t="s">
        <v>1891</v>
      </c>
      <c r="O1861">
        <v>1992</v>
      </c>
      <c r="P1861" t="str">
        <f t="shared" si="87"/>
        <v>Sep</v>
      </c>
      <c r="Q1861">
        <v>14</v>
      </c>
      <c r="R1861">
        <v>3</v>
      </c>
      <c r="S1861" s="18">
        <v>20745.990000000002</v>
      </c>
      <c r="T1861" t="s">
        <v>12</v>
      </c>
      <c r="U1861" t="s">
        <v>16</v>
      </c>
      <c r="V1861" t="s">
        <v>23</v>
      </c>
      <c r="W1861" s="16">
        <f t="shared" si="88"/>
        <v>33861</v>
      </c>
      <c r="X1861">
        <f t="shared" si="89"/>
        <v>30</v>
      </c>
    </row>
    <row r="1862" spans="1:24" x14ac:dyDescent="0.3">
      <c r="A1862" t="s">
        <v>1893</v>
      </c>
      <c r="B1862">
        <v>1967</v>
      </c>
      <c r="C1862" t="s">
        <v>20</v>
      </c>
      <c r="D1862">
        <v>8</v>
      </c>
      <c r="E1862">
        <v>0</v>
      </c>
      <c r="F1862">
        <v>20781.490000000002</v>
      </c>
      <c r="G1862" t="s">
        <v>11</v>
      </c>
      <c r="H1862" t="s">
        <v>12</v>
      </c>
      <c r="I1862" t="s">
        <v>13</v>
      </c>
      <c r="N1862" t="s">
        <v>1892</v>
      </c>
      <c r="O1862">
        <v>1986</v>
      </c>
      <c r="P1862" t="str">
        <f t="shared" si="87"/>
        <v>Aug</v>
      </c>
      <c r="Q1862">
        <v>4</v>
      </c>
      <c r="R1862">
        <v>1</v>
      </c>
      <c r="S1862" s="18">
        <v>20773.63</v>
      </c>
      <c r="T1862" t="s">
        <v>11</v>
      </c>
      <c r="U1862" t="s">
        <v>12</v>
      </c>
      <c r="V1862" t="s">
        <v>356</v>
      </c>
      <c r="W1862" s="16">
        <f t="shared" si="88"/>
        <v>31628</v>
      </c>
      <c r="X1862">
        <f t="shared" si="89"/>
        <v>36</v>
      </c>
    </row>
    <row r="1863" spans="1:24" x14ac:dyDescent="0.3">
      <c r="A1863" t="s">
        <v>1894</v>
      </c>
      <c r="B1863">
        <v>1975</v>
      </c>
      <c r="C1863" t="s">
        <v>30</v>
      </c>
      <c r="D1863">
        <v>8</v>
      </c>
      <c r="E1863">
        <v>0</v>
      </c>
      <c r="F1863">
        <v>20878.78</v>
      </c>
      <c r="G1863" t="s">
        <v>11</v>
      </c>
      <c r="H1863" t="s">
        <v>16</v>
      </c>
      <c r="I1863" t="s">
        <v>247</v>
      </c>
      <c r="N1863" t="s">
        <v>1893</v>
      </c>
      <c r="O1863">
        <v>1967</v>
      </c>
      <c r="P1863" t="str">
        <f t="shared" si="87"/>
        <v>Sep</v>
      </c>
      <c r="Q1863">
        <v>8</v>
      </c>
      <c r="R1863">
        <v>0</v>
      </c>
      <c r="S1863" s="18">
        <v>20781.490000000002</v>
      </c>
      <c r="T1863" t="s">
        <v>11</v>
      </c>
      <c r="U1863" t="s">
        <v>12</v>
      </c>
      <c r="V1863" t="s">
        <v>13</v>
      </c>
      <c r="W1863" s="16">
        <f t="shared" si="88"/>
        <v>24723</v>
      </c>
      <c r="X1863">
        <f t="shared" si="89"/>
        <v>55</v>
      </c>
    </row>
    <row r="1864" spans="1:24" x14ac:dyDescent="0.3">
      <c r="A1864" t="s">
        <v>1895</v>
      </c>
      <c r="B1864">
        <v>1964</v>
      </c>
      <c r="C1864" t="s">
        <v>15</v>
      </c>
      <c r="D1864">
        <v>19</v>
      </c>
      <c r="E1864">
        <v>0</v>
      </c>
      <c r="F1864">
        <v>20893.060000000001</v>
      </c>
      <c r="G1864" t="s">
        <v>11</v>
      </c>
      <c r="H1864" t="s">
        <v>12</v>
      </c>
      <c r="I1864" t="s">
        <v>23</v>
      </c>
      <c r="N1864" t="s">
        <v>1894</v>
      </c>
      <c r="O1864">
        <v>1975</v>
      </c>
      <c r="P1864" t="str">
        <f t="shared" si="87"/>
        <v>Dec</v>
      </c>
      <c r="Q1864">
        <v>8</v>
      </c>
      <c r="R1864">
        <v>0</v>
      </c>
      <c r="S1864" s="18">
        <v>20878.78</v>
      </c>
      <c r="T1864" t="s">
        <v>11</v>
      </c>
      <c r="U1864" t="s">
        <v>16</v>
      </c>
      <c r="V1864" t="s">
        <v>247</v>
      </c>
      <c r="W1864" s="16">
        <f t="shared" si="88"/>
        <v>27736</v>
      </c>
      <c r="X1864">
        <f t="shared" si="89"/>
        <v>47</v>
      </c>
    </row>
    <row r="1865" spans="1:24" x14ac:dyDescent="0.3">
      <c r="A1865" t="s">
        <v>1896</v>
      </c>
      <c r="B1865">
        <v>1987</v>
      </c>
      <c r="C1865" t="s">
        <v>15</v>
      </c>
      <c r="D1865">
        <v>27</v>
      </c>
      <c r="E1865">
        <v>2</v>
      </c>
      <c r="F1865">
        <v>20984.09</v>
      </c>
      <c r="G1865" t="s">
        <v>11</v>
      </c>
      <c r="H1865" t="s">
        <v>11</v>
      </c>
      <c r="I1865" t="s">
        <v>164</v>
      </c>
      <c r="N1865" t="s">
        <v>1895</v>
      </c>
      <c r="O1865">
        <v>1964</v>
      </c>
      <c r="P1865" t="str">
        <f t="shared" si="87"/>
        <v>Nov</v>
      </c>
      <c r="Q1865">
        <v>19</v>
      </c>
      <c r="R1865">
        <v>0</v>
      </c>
      <c r="S1865" s="18">
        <v>20893.060000000001</v>
      </c>
      <c r="T1865" t="s">
        <v>11</v>
      </c>
      <c r="U1865" t="s">
        <v>12</v>
      </c>
      <c r="V1865" t="s">
        <v>23</v>
      </c>
      <c r="W1865" s="16">
        <f t="shared" si="88"/>
        <v>23700</v>
      </c>
      <c r="X1865">
        <f t="shared" si="89"/>
        <v>58</v>
      </c>
    </row>
    <row r="1866" spans="1:24" x14ac:dyDescent="0.3">
      <c r="A1866" t="s">
        <v>1897</v>
      </c>
      <c r="B1866">
        <v>1983</v>
      </c>
      <c r="C1866" t="s">
        <v>10</v>
      </c>
      <c r="D1866">
        <v>2</v>
      </c>
      <c r="E1866">
        <v>1</v>
      </c>
      <c r="F1866">
        <v>21082.16</v>
      </c>
      <c r="G1866" t="s">
        <v>12</v>
      </c>
      <c r="H1866" t="s">
        <v>11</v>
      </c>
      <c r="I1866" t="s">
        <v>42</v>
      </c>
      <c r="N1866" t="s">
        <v>1896</v>
      </c>
      <c r="O1866">
        <v>1987</v>
      </c>
      <c r="P1866" t="str">
        <f t="shared" si="87"/>
        <v>Nov</v>
      </c>
      <c r="Q1866">
        <v>27</v>
      </c>
      <c r="R1866">
        <v>2</v>
      </c>
      <c r="S1866" s="18">
        <v>20984.09</v>
      </c>
      <c r="T1866" t="s">
        <v>11</v>
      </c>
      <c r="U1866" t="s">
        <v>11</v>
      </c>
      <c r="V1866" t="s">
        <v>164</v>
      </c>
      <c r="W1866" s="16">
        <f t="shared" si="88"/>
        <v>32108</v>
      </c>
      <c r="X1866">
        <f t="shared" si="89"/>
        <v>35</v>
      </c>
    </row>
    <row r="1867" spans="1:24" x14ac:dyDescent="0.3">
      <c r="A1867" t="s">
        <v>1898</v>
      </c>
      <c r="B1867">
        <v>1977</v>
      </c>
      <c r="C1867" t="s">
        <v>15</v>
      </c>
      <c r="D1867">
        <v>23</v>
      </c>
      <c r="E1867">
        <v>2</v>
      </c>
      <c r="F1867">
        <v>21098.55</v>
      </c>
      <c r="G1867" t="s">
        <v>12</v>
      </c>
      <c r="H1867" t="s">
        <v>12</v>
      </c>
      <c r="I1867" t="s">
        <v>23</v>
      </c>
      <c r="N1867" t="s">
        <v>1897</v>
      </c>
      <c r="O1867">
        <v>1983</v>
      </c>
      <c r="P1867" t="str">
        <f t="shared" si="87"/>
        <v>Jul</v>
      </c>
      <c r="Q1867">
        <v>2</v>
      </c>
      <c r="R1867">
        <v>1</v>
      </c>
      <c r="S1867" s="18">
        <v>21082.16</v>
      </c>
      <c r="T1867" t="s">
        <v>12</v>
      </c>
      <c r="U1867" t="s">
        <v>11</v>
      </c>
      <c r="V1867" t="s">
        <v>42</v>
      </c>
      <c r="W1867" s="16">
        <f t="shared" si="88"/>
        <v>30499</v>
      </c>
      <c r="X1867">
        <f t="shared" si="89"/>
        <v>39</v>
      </c>
    </row>
    <row r="1868" spans="1:24" x14ac:dyDescent="0.3">
      <c r="A1868" t="s">
        <v>1899</v>
      </c>
      <c r="B1868">
        <v>1969</v>
      </c>
      <c r="C1868" t="s">
        <v>35</v>
      </c>
      <c r="D1868">
        <v>26</v>
      </c>
      <c r="E1868">
        <v>0</v>
      </c>
      <c r="F1868">
        <v>21195.82</v>
      </c>
      <c r="G1868" t="s">
        <v>12</v>
      </c>
      <c r="H1868" t="s">
        <v>16</v>
      </c>
      <c r="I1868" t="s">
        <v>13</v>
      </c>
      <c r="N1868" t="s">
        <v>1898</v>
      </c>
      <c r="O1868">
        <v>1977</v>
      </c>
      <c r="P1868" t="str">
        <f t="shared" si="87"/>
        <v>Nov</v>
      </c>
      <c r="Q1868">
        <v>23</v>
      </c>
      <c r="R1868">
        <v>2</v>
      </c>
      <c r="S1868" s="18">
        <v>21098.55</v>
      </c>
      <c r="T1868" t="s">
        <v>12</v>
      </c>
      <c r="U1868" t="s">
        <v>12</v>
      </c>
      <c r="V1868" t="s">
        <v>23</v>
      </c>
      <c r="W1868" s="16">
        <f t="shared" si="88"/>
        <v>28452</v>
      </c>
      <c r="X1868">
        <f t="shared" si="89"/>
        <v>45</v>
      </c>
    </row>
    <row r="1869" spans="1:24" x14ac:dyDescent="0.3">
      <c r="A1869" t="s">
        <v>1900</v>
      </c>
      <c r="B1869">
        <v>1974</v>
      </c>
      <c r="C1869" t="s">
        <v>37</v>
      </c>
      <c r="D1869">
        <v>14</v>
      </c>
      <c r="E1869">
        <v>0</v>
      </c>
      <c r="F1869">
        <v>21223.68</v>
      </c>
      <c r="G1869" t="s">
        <v>12</v>
      </c>
      <c r="H1869" t="s">
        <v>11</v>
      </c>
      <c r="I1869" t="s">
        <v>13</v>
      </c>
      <c r="N1869" t="s">
        <v>1899</v>
      </c>
      <c r="O1869">
        <v>1969</v>
      </c>
      <c r="P1869" t="str">
        <f t="shared" si="87"/>
        <v>Aug</v>
      </c>
      <c r="Q1869">
        <v>26</v>
      </c>
      <c r="R1869">
        <v>0</v>
      </c>
      <c r="S1869" s="18">
        <v>21195.82</v>
      </c>
      <c r="T1869" t="s">
        <v>12</v>
      </c>
      <c r="U1869" t="s">
        <v>16</v>
      </c>
      <c r="V1869" t="s">
        <v>13</v>
      </c>
      <c r="W1869" s="16">
        <f t="shared" si="88"/>
        <v>25441</v>
      </c>
      <c r="X1869">
        <f t="shared" si="89"/>
        <v>53</v>
      </c>
    </row>
    <row r="1870" spans="1:24" x14ac:dyDescent="0.3">
      <c r="A1870" t="s">
        <v>1901</v>
      </c>
      <c r="B1870">
        <v>1974</v>
      </c>
      <c r="C1870" t="s">
        <v>20</v>
      </c>
      <c r="D1870">
        <v>3</v>
      </c>
      <c r="E1870">
        <v>0</v>
      </c>
      <c r="F1870">
        <v>21232.18</v>
      </c>
      <c r="G1870" t="s">
        <v>12</v>
      </c>
      <c r="H1870" t="s">
        <v>11</v>
      </c>
      <c r="I1870" t="s">
        <v>42</v>
      </c>
      <c r="N1870" t="s">
        <v>1900</v>
      </c>
      <c r="O1870">
        <v>1974</v>
      </c>
      <c r="P1870" t="str">
        <f t="shared" si="87"/>
        <v>Oct</v>
      </c>
      <c r="Q1870">
        <v>14</v>
      </c>
      <c r="R1870">
        <v>0</v>
      </c>
      <c r="S1870" s="18">
        <v>21223.68</v>
      </c>
      <c r="T1870" t="s">
        <v>12</v>
      </c>
      <c r="U1870" t="s">
        <v>11</v>
      </c>
      <c r="V1870" t="s">
        <v>13</v>
      </c>
      <c r="W1870" s="16">
        <f t="shared" si="88"/>
        <v>27316</v>
      </c>
      <c r="X1870">
        <f t="shared" si="89"/>
        <v>48</v>
      </c>
    </row>
    <row r="1871" spans="1:24" x14ac:dyDescent="0.3">
      <c r="A1871" t="s">
        <v>1902</v>
      </c>
      <c r="B1871">
        <v>1980</v>
      </c>
      <c r="C1871" t="s">
        <v>30</v>
      </c>
      <c r="D1871">
        <v>10</v>
      </c>
      <c r="E1871">
        <v>2</v>
      </c>
      <c r="F1871">
        <v>21259.38</v>
      </c>
      <c r="G1871" t="s">
        <v>12</v>
      </c>
      <c r="H1871" t="s">
        <v>12</v>
      </c>
      <c r="I1871" t="s">
        <v>166</v>
      </c>
      <c r="N1871" t="s">
        <v>1901</v>
      </c>
      <c r="O1871">
        <v>1974</v>
      </c>
      <c r="P1871" t="str">
        <f t="shared" si="87"/>
        <v>Sep</v>
      </c>
      <c r="Q1871">
        <v>3</v>
      </c>
      <c r="R1871">
        <v>0</v>
      </c>
      <c r="S1871" s="18">
        <v>21232.18</v>
      </c>
      <c r="T1871" t="s">
        <v>12</v>
      </c>
      <c r="U1871" t="s">
        <v>11</v>
      </c>
      <c r="V1871" t="s">
        <v>42</v>
      </c>
      <c r="W1871" s="16">
        <f t="shared" si="88"/>
        <v>27275</v>
      </c>
      <c r="X1871">
        <f t="shared" si="89"/>
        <v>48</v>
      </c>
    </row>
    <row r="1872" spans="1:24" x14ac:dyDescent="0.3">
      <c r="A1872" t="s">
        <v>1903</v>
      </c>
      <c r="B1872">
        <v>2004</v>
      </c>
      <c r="C1872" t="s">
        <v>35</v>
      </c>
      <c r="D1872">
        <v>4</v>
      </c>
      <c r="E1872">
        <v>0</v>
      </c>
      <c r="F1872">
        <v>21344.85</v>
      </c>
      <c r="G1872" t="s">
        <v>12</v>
      </c>
      <c r="H1872" t="s">
        <v>16</v>
      </c>
      <c r="I1872" t="s">
        <v>247</v>
      </c>
      <c r="N1872" t="s">
        <v>1902</v>
      </c>
      <c r="O1872">
        <v>1980</v>
      </c>
      <c r="P1872" t="str">
        <f t="shared" si="87"/>
        <v>Dec</v>
      </c>
      <c r="Q1872">
        <v>10</v>
      </c>
      <c r="R1872">
        <v>2</v>
      </c>
      <c r="S1872" s="18">
        <v>21259.38</v>
      </c>
      <c r="T1872" t="s">
        <v>12</v>
      </c>
      <c r="U1872" t="s">
        <v>12</v>
      </c>
      <c r="V1872" t="s">
        <v>166</v>
      </c>
      <c r="W1872" s="16">
        <f t="shared" si="88"/>
        <v>29565</v>
      </c>
      <c r="X1872">
        <f t="shared" si="89"/>
        <v>42</v>
      </c>
    </row>
    <row r="1873" spans="1:24" x14ac:dyDescent="0.3">
      <c r="A1873" t="s">
        <v>1904</v>
      </c>
      <c r="B1873">
        <v>1980</v>
      </c>
      <c r="C1873" t="s">
        <v>20</v>
      </c>
      <c r="D1873">
        <v>4</v>
      </c>
      <c r="E1873">
        <v>0</v>
      </c>
      <c r="F1873">
        <v>21348.71</v>
      </c>
      <c r="G1873" t="s">
        <v>11</v>
      </c>
      <c r="H1873" t="s">
        <v>16</v>
      </c>
      <c r="I1873" t="s">
        <v>23</v>
      </c>
      <c r="N1873" t="s">
        <v>1903</v>
      </c>
      <c r="O1873">
        <v>2004</v>
      </c>
      <c r="P1873" t="str">
        <f t="shared" si="87"/>
        <v>Aug</v>
      </c>
      <c r="Q1873">
        <v>4</v>
      </c>
      <c r="R1873">
        <v>0</v>
      </c>
      <c r="S1873" s="18">
        <v>21344.85</v>
      </c>
      <c r="T1873" t="s">
        <v>12</v>
      </c>
      <c r="U1873" t="s">
        <v>16</v>
      </c>
      <c r="V1873" t="s">
        <v>247</v>
      </c>
      <c r="W1873" s="16">
        <f t="shared" si="88"/>
        <v>38203</v>
      </c>
      <c r="X1873">
        <f t="shared" si="89"/>
        <v>18</v>
      </c>
    </row>
    <row r="1874" spans="1:24" x14ac:dyDescent="0.3">
      <c r="A1874" t="s">
        <v>1905</v>
      </c>
      <c r="B1874">
        <v>1990</v>
      </c>
      <c r="C1874" t="s">
        <v>15</v>
      </c>
      <c r="D1874">
        <v>21</v>
      </c>
      <c r="E1874">
        <v>4</v>
      </c>
      <c r="F1874">
        <v>21472.48</v>
      </c>
      <c r="G1874" t="s">
        <v>11</v>
      </c>
      <c r="H1874" t="s">
        <v>11</v>
      </c>
      <c r="I1874" t="s">
        <v>23</v>
      </c>
      <c r="N1874" t="s">
        <v>1904</v>
      </c>
      <c r="O1874">
        <v>1980</v>
      </c>
      <c r="P1874" t="str">
        <f t="shared" si="87"/>
        <v>Sep</v>
      </c>
      <c r="Q1874">
        <v>4</v>
      </c>
      <c r="R1874">
        <v>0</v>
      </c>
      <c r="S1874" s="18">
        <v>21348.71</v>
      </c>
      <c r="T1874" t="s">
        <v>11</v>
      </c>
      <c r="U1874" t="s">
        <v>16</v>
      </c>
      <c r="V1874" t="s">
        <v>23</v>
      </c>
      <c r="W1874" s="16">
        <f t="shared" si="88"/>
        <v>29468</v>
      </c>
      <c r="X1874">
        <f t="shared" si="89"/>
        <v>42</v>
      </c>
    </row>
    <row r="1875" spans="1:24" x14ac:dyDescent="0.3">
      <c r="A1875" t="s">
        <v>1906</v>
      </c>
      <c r="B1875">
        <v>1999</v>
      </c>
      <c r="C1875" t="s">
        <v>18</v>
      </c>
      <c r="D1875">
        <v>12</v>
      </c>
      <c r="E1875">
        <v>0</v>
      </c>
      <c r="F1875">
        <v>21595.38</v>
      </c>
      <c r="G1875" t="s">
        <v>11</v>
      </c>
      <c r="H1875" t="s">
        <v>12</v>
      </c>
      <c r="I1875" t="s">
        <v>23</v>
      </c>
      <c r="N1875" t="s">
        <v>1905</v>
      </c>
      <c r="O1875">
        <v>1990</v>
      </c>
      <c r="P1875" t="str">
        <f t="shared" si="87"/>
        <v>Nov</v>
      </c>
      <c r="Q1875">
        <v>21</v>
      </c>
      <c r="R1875">
        <v>4</v>
      </c>
      <c r="S1875" s="18">
        <v>21472.48</v>
      </c>
      <c r="T1875" t="s">
        <v>11</v>
      </c>
      <c r="U1875" t="s">
        <v>11</v>
      </c>
      <c r="V1875" t="s">
        <v>23</v>
      </c>
      <c r="W1875" s="16">
        <f t="shared" si="88"/>
        <v>33198</v>
      </c>
      <c r="X1875">
        <f t="shared" si="89"/>
        <v>32</v>
      </c>
    </row>
    <row r="1876" spans="1:24" x14ac:dyDescent="0.3">
      <c r="A1876" t="s">
        <v>1907</v>
      </c>
      <c r="B1876">
        <v>1983</v>
      </c>
      <c r="C1876" t="s">
        <v>30</v>
      </c>
      <c r="D1876">
        <v>25</v>
      </c>
      <c r="E1876">
        <v>3</v>
      </c>
      <c r="F1876">
        <v>21659.93</v>
      </c>
      <c r="G1876" t="s">
        <v>12</v>
      </c>
      <c r="H1876" t="s">
        <v>12</v>
      </c>
      <c r="I1876" t="s">
        <v>247</v>
      </c>
      <c r="N1876" t="s">
        <v>1906</v>
      </c>
      <c r="O1876">
        <v>1999</v>
      </c>
      <c r="P1876" t="str">
        <f t="shared" si="87"/>
        <v>Jun</v>
      </c>
      <c r="Q1876">
        <v>12</v>
      </c>
      <c r="R1876">
        <v>0</v>
      </c>
      <c r="S1876" s="18">
        <v>21595.38</v>
      </c>
      <c r="T1876" t="s">
        <v>11</v>
      </c>
      <c r="U1876" t="s">
        <v>12</v>
      </c>
      <c r="V1876" t="s">
        <v>23</v>
      </c>
      <c r="W1876" s="16">
        <f t="shared" si="88"/>
        <v>36323</v>
      </c>
      <c r="X1876">
        <f t="shared" si="89"/>
        <v>23</v>
      </c>
    </row>
    <row r="1877" spans="1:24" x14ac:dyDescent="0.3">
      <c r="A1877" t="s">
        <v>1908</v>
      </c>
      <c r="B1877">
        <v>1962</v>
      </c>
      <c r="C1877" t="s">
        <v>15</v>
      </c>
      <c r="D1877">
        <v>16</v>
      </c>
      <c r="E1877">
        <v>0</v>
      </c>
      <c r="F1877">
        <v>21661.16</v>
      </c>
      <c r="G1877" t="s">
        <v>11</v>
      </c>
      <c r="H1877" t="s">
        <v>11</v>
      </c>
      <c r="I1877" t="s">
        <v>23</v>
      </c>
      <c r="N1877" t="s">
        <v>1907</v>
      </c>
      <c r="O1877">
        <v>1983</v>
      </c>
      <c r="P1877" t="str">
        <f t="shared" si="87"/>
        <v>Dec</v>
      </c>
      <c r="Q1877">
        <v>25</v>
      </c>
      <c r="R1877">
        <v>3</v>
      </c>
      <c r="S1877" s="18">
        <v>21659.93</v>
      </c>
      <c r="T1877" t="s">
        <v>12</v>
      </c>
      <c r="U1877" t="s">
        <v>12</v>
      </c>
      <c r="V1877" t="s">
        <v>247</v>
      </c>
      <c r="W1877" s="16">
        <f t="shared" si="88"/>
        <v>30675</v>
      </c>
      <c r="X1877">
        <f t="shared" si="89"/>
        <v>39</v>
      </c>
    </row>
    <row r="1878" spans="1:24" x14ac:dyDescent="0.3">
      <c r="A1878" t="s">
        <v>1909</v>
      </c>
      <c r="B1878">
        <v>1976</v>
      </c>
      <c r="C1878" t="s">
        <v>10</v>
      </c>
      <c r="D1878">
        <v>18</v>
      </c>
      <c r="E1878">
        <v>1</v>
      </c>
      <c r="F1878">
        <v>21677.279999999999</v>
      </c>
      <c r="G1878" t="s">
        <v>12</v>
      </c>
      <c r="H1878" t="s">
        <v>16</v>
      </c>
      <c r="I1878" t="s">
        <v>23</v>
      </c>
      <c r="N1878" t="s">
        <v>1908</v>
      </c>
      <c r="O1878">
        <v>1962</v>
      </c>
      <c r="P1878" t="str">
        <f t="shared" si="87"/>
        <v>Nov</v>
      </c>
      <c r="Q1878">
        <v>16</v>
      </c>
      <c r="R1878">
        <v>0</v>
      </c>
      <c r="S1878" s="18">
        <v>21661.16</v>
      </c>
      <c r="T1878" t="s">
        <v>11</v>
      </c>
      <c r="U1878" t="s">
        <v>11</v>
      </c>
      <c r="V1878" t="s">
        <v>23</v>
      </c>
      <c r="W1878" s="16">
        <f t="shared" si="88"/>
        <v>22966</v>
      </c>
      <c r="X1878">
        <f t="shared" si="89"/>
        <v>60</v>
      </c>
    </row>
    <row r="1879" spans="1:24" x14ac:dyDescent="0.3">
      <c r="A1879" t="s">
        <v>1910</v>
      </c>
      <c r="B1879">
        <v>1979</v>
      </c>
      <c r="C1879" t="s">
        <v>20</v>
      </c>
      <c r="D1879">
        <v>20</v>
      </c>
      <c r="E1879">
        <v>1</v>
      </c>
      <c r="F1879">
        <v>21771.34</v>
      </c>
      <c r="G1879" t="s">
        <v>12</v>
      </c>
      <c r="H1879" t="s">
        <v>16</v>
      </c>
      <c r="I1879" t="s">
        <v>247</v>
      </c>
      <c r="N1879" t="s">
        <v>1909</v>
      </c>
      <c r="O1879">
        <v>1976</v>
      </c>
      <c r="P1879" t="str">
        <f t="shared" si="87"/>
        <v>Jul</v>
      </c>
      <c r="Q1879">
        <v>18</v>
      </c>
      <c r="R1879">
        <v>1</v>
      </c>
      <c r="S1879" s="18">
        <v>21677.279999999999</v>
      </c>
      <c r="T1879" t="s">
        <v>12</v>
      </c>
      <c r="U1879" t="s">
        <v>16</v>
      </c>
      <c r="V1879" t="s">
        <v>23</v>
      </c>
      <c r="W1879" s="16">
        <f t="shared" si="88"/>
        <v>27959</v>
      </c>
      <c r="X1879">
        <f t="shared" si="89"/>
        <v>46</v>
      </c>
    </row>
    <row r="1880" spans="1:24" x14ac:dyDescent="0.3">
      <c r="A1880" t="s">
        <v>1911</v>
      </c>
      <c r="B1880">
        <v>1979</v>
      </c>
      <c r="C1880" t="s">
        <v>20</v>
      </c>
      <c r="D1880">
        <v>28</v>
      </c>
      <c r="E1880">
        <v>0</v>
      </c>
      <c r="F1880">
        <v>21774.32</v>
      </c>
      <c r="G1880" t="s">
        <v>12</v>
      </c>
      <c r="H1880" t="s">
        <v>11</v>
      </c>
      <c r="I1880" t="s">
        <v>23</v>
      </c>
      <c r="N1880" t="s">
        <v>1910</v>
      </c>
      <c r="O1880">
        <v>1979</v>
      </c>
      <c r="P1880" t="str">
        <f t="shared" si="87"/>
        <v>Sep</v>
      </c>
      <c r="Q1880">
        <v>20</v>
      </c>
      <c r="R1880">
        <v>1</v>
      </c>
      <c r="S1880" s="18">
        <v>21771.34</v>
      </c>
      <c r="T1880" t="s">
        <v>12</v>
      </c>
      <c r="U1880" t="s">
        <v>16</v>
      </c>
      <c r="V1880" t="s">
        <v>247</v>
      </c>
      <c r="W1880" s="16">
        <f t="shared" si="88"/>
        <v>29118</v>
      </c>
      <c r="X1880">
        <f t="shared" si="89"/>
        <v>43</v>
      </c>
    </row>
    <row r="1881" spans="1:24" x14ac:dyDescent="0.3">
      <c r="A1881" t="s">
        <v>1912</v>
      </c>
      <c r="B1881">
        <v>1963</v>
      </c>
      <c r="C1881" t="s">
        <v>35</v>
      </c>
      <c r="D1881">
        <v>27</v>
      </c>
      <c r="E1881">
        <v>0</v>
      </c>
      <c r="F1881">
        <v>21797</v>
      </c>
      <c r="G1881" t="s">
        <v>12</v>
      </c>
      <c r="H1881" t="s">
        <v>16</v>
      </c>
      <c r="I1881" t="s">
        <v>42</v>
      </c>
      <c r="N1881" t="s">
        <v>1911</v>
      </c>
      <c r="O1881">
        <v>1979</v>
      </c>
      <c r="P1881" t="str">
        <f t="shared" si="87"/>
        <v>Sep</v>
      </c>
      <c r="Q1881">
        <v>28</v>
      </c>
      <c r="R1881">
        <v>0</v>
      </c>
      <c r="S1881" s="18">
        <v>21774.32</v>
      </c>
      <c r="T1881" t="s">
        <v>12</v>
      </c>
      <c r="U1881" t="s">
        <v>11</v>
      </c>
      <c r="V1881" t="s">
        <v>23</v>
      </c>
      <c r="W1881" s="16">
        <f t="shared" si="88"/>
        <v>29126</v>
      </c>
      <c r="X1881">
        <f t="shared" si="89"/>
        <v>43</v>
      </c>
    </row>
    <row r="1882" spans="1:24" x14ac:dyDescent="0.3">
      <c r="A1882" t="s">
        <v>1913</v>
      </c>
      <c r="B1882">
        <v>1979</v>
      </c>
      <c r="C1882" t="s">
        <v>35</v>
      </c>
      <c r="D1882">
        <v>17</v>
      </c>
      <c r="E1882">
        <v>2</v>
      </c>
      <c r="F1882">
        <v>21880.82</v>
      </c>
      <c r="G1882" t="s">
        <v>12</v>
      </c>
      <c r="H1882" t="s">
        <v>16</v>
      </c>
      <c r="I1882" t="s">
        <v>23</v>
      </c>
      <c r="N1882" t="s">
        <v>1912</v>
      </c>
      <c r="O1882">
        <v>1963</v>
      </c>
      <c r="P1882" t="str">
        <f t="shared" si="87"/>
        <v>Aug</v>
      </c>
      <c r="Q1882">
        <v>27</v>
      </c>
      <c r="R1882">
        <v>0</v>
      </c>
      <c r="S1882" s="18">
        <v>21797</v>
      </c>
      <c r="T1882" t="s">
        <v>12</v>
      </c>
      <c r="U1882" t="s">
        <v>16</v>
      </c>
      <c r="V1882" t="s">
        <v>42</v>
      </c>
      <c r="W1882" s="16">
        <f t="shared" si="88"/>
        <v>23250</v>
      </c>
      <c r="X1882">
        <f t="shared" si="89"/>
        <v>59</v>
      </c>
    </row>
    <row r="1883" spans="1:24" x14ac:dyDescent="0.3">
      <c r="A1883" t="s">
        <v>1914</v>
      </c>
      <c r="B1883">
        <v>2003</v>
      </c>
      <c r="C1883" t="s">
        <v>20</v>
      </c>
      <c r="D1883">
        <v>28</v>
      </c>
      <c r="E1883">
        <v>0</v>
      </c>
      <c r="F1883">
        <v>21882.400000000001</v>
      </c>
      <c r="G1883" t="s">
        <v>11</v>
      </c>
      <c r="H1883" t="s">
        <v>16</v>
      </c>
      <c r="I1883" t="s">
        <v>42</v>
      </c>
      <c r="N1883" t="s">
        <v>1913</v>
      </c>
      <c r="O1883">
        <v>1979</v>
      </c>
      <c r="P1883" t="str">
        <f t="shared" si="87"/>
        <v>Aug</v>
      </c>
      <c r="Q1883">
        <v>17</v>
      </c>
      <c r="R1883">
        <v>2</v>
      </c>
      <c r="S1883" s="18">
        <v>21880.82</v>
      </c>
      <c r="T1883" t="s">
        <v>12</v>
      </c>
      <c r="U1883" t="s">
        <v>16</v>
      </c>
      <c r="V1883" t="s">
        <v>23</v>
      </c>
      <c r="W1883" s="16">
        <f t="shared" si="88"/>
        <v>29084</v>
      </c>
      <c r="X1883">
        <f t="shared" si="89"/>
        <v>43</v>
      </c>
    </row>
    <row r="1884" spans="1:24" x14ac:dyDescent="0.3">
      <c r="A1884" t="s">
        <v>1915</v>
      </c>
      <c r="B1884">
        <v>1975</v>
      </c>
      <c r="C1884" t="s">
        <v>30</v>
      </c>
      <c r="D1884">
        <v>19</v>
      </c>
      <c r="E1884">
        <v>1</v>
      </c>
      <c r="F1884">
        <v>21978.68</v>
      </c>
      <c r="G1884" t="s">
        <v>12</v>
      </c>
      <c r="H1884" t="s">
        <v>12</v>
      </c>
      <c r="I1884" t="s">
        <v>13</v>
      </c>
      <c r="N1884" t="s">
        <v>1914</v>
      </c>
      <c r="O1884">
        <v>2003</v>
      </c>
      <c r="P1884" t="str">
        <f t="shared" si="87"/>
        <v>Sep</v>
      </c>
      <c r="Q1884">
        <v>28</v>
      </c>
      <c r="R1884">
        <v>0</v>
      </c>
      <c r="S1884" s="18">
        <v>21882.400000000001</v>
      </c>
      <c r="T1884" t="s">
        <v>11</v>
      </c>
      <c r="U1884" t="s">
        <v>16</v>
      </c>
      <c r="V1884" t="s">
        <v>42</v>
      </c>
      <c r="W1884" s="16">
        <f t="shared" si="88"/>
        <v>37892</v>
      </c>
      <c r="X1884">
        <f t="shared" si="89"/>
        <v>19</v>
      </c>
    </row>
    <row r="1885" spans="1:24" x14ac:dyDescent="0.3">
      <c r="A1885" t="s">
        <v>1916</v>
      </c>
      <c r="B1885">
        <v>1989</v>
      </c>
      <c r="C1885" t="s">
        <v>37</v>
      </c>
      <c r="D1885">
        <v>14</v>
      </c>
      <c r="E1885">
        <v>0</v>
      </c>
      <c r="F1885">
        <v>21984.47</v>
      </c>
      <c r="G1885" t="s">
        <v>12</v>
      </c>
      <c r="H1885" t="s">
        <v>16</v>
      </c>
      <c r="I1885" t="s">
        <v>23</v>
      </c>
      <c r="N1885" t="s">
        <v>1915</v>
      </c>
      <c r="O1885">
        <v>1975</v>
      </c>
      <c r="P1885" t="str">
        <f t="shared" si="87"/>
        <v>Dec</v>
      </c>
      <c r="Q1885">
        <v>19</v>
      </c>
      <c r="R1885">
        <v>1</v>
      </c>
      <c r="S1885" s="18">
        <v>21978.68</v>
      </c>
      <c r="T1885" t="s">
        <v>12</v>
      </c>
      <c r="U1885" t="s">
        <v>12</v>
      </c>
      <c r="V1885" t="s">
        <v>13</v>
      </c>
      <c r="W1885" s="16">
        <f t="shared" si="88"/>
        <v>27747</v>
      </c>
      <c r="X1885">
        <f t="shared" si="89"/>
        <v>47</v>
      </c>
    </row>
    <row r="1886" spans="1:24" x14ac:dyDescent="0.3">
      <c r="A1886" t="s">
        <v>1917</v>
      </c>
      <c r="B1886">
        <v>2001</v>
      </c>
      <c r="C1886" t="s">
        <v>35</v>
      </c>
      <c r="D1886">
        <v>28</v>
      </c>
      <c r="E1886">
        <v>0</v>
      </c>
      <c r="F1886">
        <v>22097.62</v>
      </c>
      <c r="G1886" t="s">
        <v>12</v>
      </c>
      <c r="H1886" t="s">
        <v>16</v>
      </c>
      <c r="I1886" t="s">
        <v>42</v>
      </c>
      <c r="N1886" t="s">
        <v>1916</v>
      </c>
      <c r="O1886">
        <v>1989</v>
      </c>
      <c r="P1886" t="str">
        <f t="shared" si="87"/>
        <v>Oct</v>
      </c>
      <c r="Q1886">
        <v>14</v>
      </c>
      <c r="R1886">
        <v>0</v>
      </c>
      <c r="S1886" s="18">
        <v>21984.47</v>
      </c>
      <c r="T1886" t="s">
        <v>12</v>
      </c>
      <c r="U1886" t="s">
        <v>16</v>
      </c>
      <c r="V1886" t="s">
        <v>23</v>
      </c>
      <c r="W1886" s="16">
        <f t="shared" si="88"/>
        <v>32795</v>
      </c>
      <c r="X1886">
        <f t="shared" si="89"/>
        <v>33</v>
      </c>
    </row>
    <row r="1887" spans="1:24" x14ac:dyDescent="0.3">
      <c r="A1887" t="s">
        <v>1918</v>
      </c>
      <c r="B1887">
        <v>1980</v>
      </c>
      <c r="C1887" t="s">
        <v>20</v>
      </c>
      <c r="D1887">
        <v>12</v>
      </c>
      <c r="E1887">
        <v>0</v>
      </c>
      <c r="F1887">
        <v>22144.03</v>
      </c>
      <c r="G1887" t="s">
        <v>11</v>
      </c>
      <c r="H1887" t="s">
        <v>11</v>
      </c>
      <c r="I1887" t="s">
        <v>42</v>
      </c>
      <c r="N1887" t="s">
        <v>1917</v>
      </c>
      <c r="O1887">
        <v>2001</v>
      </c>
      <c r="P1887" t="str">
        <f t="shared" si="87"/>
        <v>Aug</v>
      </c>
      <c r="Q1887">
        <v>28</v>
      </c>
      <c r="R1887">
        <v>0</v>
      </c>
      <c r="S1887" s="18">
        <v>22097.62</v>
      </c>
      <c r="T1887" t="s">
        <v>12</v>
      </c>
      <c r="U1887" t="s">
        <v>16</v>
      </c>
      <c r="V1887" t="s">
        <v>42</v>
      </c>
      <c r="W1887" s="16">
        <f t="shared" si="88"/>
        <v>37131</v>
      </c>
      <c r="X1887">
        <f t="shared" si="89"/>
        <v>21</v>
      </c>
    </row>
    <row r="1888" spans="1:24" x14ac:dyDescent="0.3">
      <c r="A1888" t="s">
        <v>1919</v>
      </c>
      <c r="B1888">
        <v>1965</v>
      </c>
      <c r="C1888" t="s">
        <v>35</v>
      </c>
      <c r="D1888">
        <v>24</v>
      </c>
      <c r="E1888">
        <v>1</v>
      </c>
      <c r="F1888">
        <v>22192.44</v>
      </c>
      <c r="G1888" t="s">
        <v>12</v>
      </c>
      <c r="H1888" t="s">
        <v>16</v>
      </c>
      <c r="I1888" t="s">
        <v>13</v>
      </c>
      <c r="N1888" t="s">
        <v>1918</v>
      </c>
      <c r="O1888">
        <v>1980</v>
      </c>
      <c r="P1888" t="str">
        <f t="shared" si="87"/>
        <v>Sep</v>
      </c>
      <c r="Q1888">
        <v>12</v>
      </c>
      <c r="R1888">
        <v>0</v>
      </c>
      <c r="S1888" s="18">
        <v>22144.03</v>
      </c>
      <c r="T1888" t="s">
        <v>11</v>
      </c>
      <c r="U1888" t="s">
        <v>11</v>
      </c>
      <c r="V1888" t="s">
        <v>42</v>
      </c>
      <c r="W1888" s="16">
        <f t="shared" si="88"/>
        <v>29476</v>
      </c>
      <c r="X1888">
        <f t="shared" si="89"/>
        <v>42</v>
      </c>
    </row>
    <row r="1889" spans="1:24" x14ac:dyDescent="0.3">
      <c r="A1889" t="s">
        <v>1920</v>
      </c>
      <c r="B1889">
        <v>1971</v>
      </c>
      <c r="C1889" t="s">
        <v>18</v>
      </c>
      <c r="D1889">
        <v>16</v>
      </c>
      <c r="E1889">
        <v>1</v>
      </c>
      <c r="F1889">
        <v>22218.11</v>
      </c>
      <c r="G1889" t="s">
        <v>11</v>
      </c>
      <c r="H1889" t="s">
        <v>12</v>
      </c>
      <c r="I1889" t="s">
        <v>13</v>
      </c>
      <c r="N1889" t="s">
        <v>1919</v>
      </c>
      <c r="O1889">
        <v>1965</v>
      </c>
      <c r="P1889" t="str">
        <f t="shared" si="87"/>
        <v>Aug</v>
      </c>
      <c r="Q1889">
        <v>24</v>
      </c>
      <c r="R1889">
        <v>1</v>
      </c>
      <c r="S1889" s="18">
        <v>22192.44</v>
      </c>
      <c r="T1889" t="s">
        <v>12</v>
      </c>
      <c r="U1889" t="s">
        <v>16</v>
      </c>
      <c r="V1889" t="s">
        <v>13</v>
      </c>
      <c r="W1889" s="16">
        <f t="shared" si="88"/>
        <v>23978</v>
      </c>
      <c r="X1889">
        <f t="shared" si="89"/>
        <v>57</v>
      </c>
    </row>
    <row r="1890" spans="1:24" x14ac:dyDescent="0.3">
      <c r="A1890" t="s">
        <v>1921</v>
      </c>
      <c r="B1890">
        <v>1982</v>
      </c>
      <c r="C1890" t="s">
        <v>30</v>
      </c>
      <c r="D1890">
        <v>27</v>
      </c>
      <c r="E1890">
        <v>1</v>
      </c>
      <c r="F1890">
        <v>22331.57</v>
      </c>
      <c r="G1890" t="s">
        <v>11</v>
      </c>
      <c r="H1890" t="s">
        <v>12</v>
      </c>
      <c r="I1890" t="s">
        <v>247</v>
      </c>
      <c r="N1890" t="s">
        <v>1920</v>
      </c>
      <c r="O1890">
        <v>1971</v>
      </c>
      <c r="P1890" t="str">
        <f t="shared" si="87"/>
        <v>Jun</v>
      </c>
      <c r="Q1890">
        <v>16</v>
      </c>
      <c r="R1890">
        <v>1</v>
      </c>
      <c r="S1890" s="18">
        <v>22218.11</v>
      </c>
      <c r="T1890" t="s">
        <v>11</v>
      </c>
      <c r="U1890" t="s">
        <v>12</v>
      </c>
      <c r="V1890" t="s">
        <v>13</v>
      </c>
      <c r="W1890" s="16">
        <f t="shared" si="88"/>
        <v>26100</v>
      </c>
      <c r="X1890">
        <f t="shared" si="89"/>
        <v>51</v>
      </c>
    </row>
    <row r="1891" spans="1:24" x14ac:dyDescent="0.3">
      <c r="A1891" t="s">
        <v>1922</v>
      </c>
      <c r="B1891">
        <v>1999</v>
      </c>
      <c r="C1891" t="s">
        <v>35</v>
      </c>
      <c r="D1891">
        <v>26</v>
      </c>
      <c r="E1891">
        <v>2</v>
      </c>
      <c r="F1891">
        <v>22395.74</v>
      </c>
      <c r="G1891" t="s">
        <v>12</v>
      </c>
      <c r="H1891" t="s">
        <v>11</v>
      </c>
      <c r="I1891" t="s">
        <v>247</v>
      </c>
      <c r="N1891" t="s">
        <v>1921</v>
      </c>
      <c r="O1891">
        <v>1982</v>
      </c>
      <c r="P1891" t="str">
        <f t="shared" si="87"/>
        <v>Dec</v>
      </c>
      <c r="Q1891">
        <v>27</v>
      </c>
      <c r="R1891">
        <v>1</v>
      </c>
      <c r="S1891" s="18">
        <v>22331.57</v>
      </c>
      <c r="T1891" t="s">
        <v>11</v>
      </c>
      <c r="U1891" t="s">
        <v>12</v>
      </c>
      <c r="V1891" t="s">
        <v>247</v>
      </c>
      <c r="W1891" s="16">
        <f t="shared" si="88"/>
        <v>30312</v>
      </c>
      <c r="X1891">
        <f t="shared" si="89"/>
        <v>40</v>
      </c>
    </row>
    <row r="1892" spans="1:24" x14ac:dyDescent="0.3">
      <c r="A1892" t="s">
        <v>1923</v>
      </c>
      <c r="B1892">
        <v>1966</v>
      </c>
      <c r="C1892" t="s">
        <v>35</v>
      </c>
      <c r="D1892">
        <v>18</v>
      </c>
      <c r="E1892">
        <v>0</v>
      </c>
      <c r="F1892">
        <v>22412.65</v>
      </c>
      <c r="G1892" t="s">
        <v>12</v>
      </c>
      <c r="H1892" t="s">
        <v>12</v>
      </c>
      <c r="I1892" t="s">
        <v>276</v>
      </c>
      <c r="N1892" t="s">
        <v>1922</v>
      </c>
      <c r="O1892">
        <v>1999</v>
      </c>
      <c r="P1892" t="str">
        <f t="shared" si="87"/>
        <v>Aug</v>
      </c>
      <c r="Q1892">
        <v>26</v>
      </c>
      <c r="R1892">
        <v>2</v>
      </c>
      <c r="S1892" s="18">
        <v>22395.74</v>
      </c>
      <c r="T1892" t="s">
        <v>12</v>
      </c>
      <c r="U1892" t="s">
        <v>11</v>
      </c>
      <c r="V1892" t="s">
        <v>247</v>
      </c>
      <c r="W1892" s="16">
        <f t="shared" si="88"/>
        <v>36398</v>
      </c>
      <c r="X1892">
        <f t="shared" si="89"/>
        <v>23</v>
      </c>
    </row>
    <row r="1893" spans="1:24" x14ac:dyDescent="0.3">
      <c r="A1893" t="s">
        <v>1924</v>
      </c>
      <c r="B1893">
        <v>1983</v>
      </c>
      <c r="C1893" t="s">
        <v>30</v>
      </c>
      <c r="D1893">
        <v>21</v>
      </c>
      <c r="E1893">
        <v>1</v>
      </c>
      <c r="F1893">
        <v>22462.04</v>
      </c>
      <c r="G1893" t="s">
        <v>12</v>
      </c>
      <c r="H1893" t="s">
        <v>16</v>
      </c>
      <c r="I1893" t="s">
        <v>166</v>
      </c>
      <c r="N1893" t="s">
        <v>1923</v>
      </c>
      <c r="O1893">
        <v>1966</v>
      </c>
      <c r="P1893" t="str">
        <f t="shared" si="87"/>
        <v>Aug</v>
      </c>
      <c r="Q1893">
        <v>18</v>
      </c>
      <c r="R1893">
        <v>0</v>
      </c>
      <c r="S1893" s="18">
        <v>22412.65</v>
      </c>
      <c r="T1893" t="s">
        <v>12</v>
      </c>
      <c r="U1893" t="s">
        <v>12</v>
      </c>
      <c r="V1893" t="s">
        <v>276</v>
      </c>
      <c r="W1893" s="16">
        <f t="shared" si="88"/>
        <v>24337</v>
      </c>
      <c r="X1893">
        <f t="shared" si="89"/>
        <v>56</v>
      </c>
    </row>
    <row r="1894" spans="1:24" x14ac:dyDescent="0.3">
      <c r="A1894" t="s">
        <v>1925</v>
      </c>
      <c r="B1894">
        <v>1979</v>
      </c>
      <c r="C1894" t="s">
        <v>15</v>
      </c>
      <c r="D1894">
        <v>14</v>
      </c>
      <c r="E1894">
        <v>2</v>
      </c>
      <c r="F1894">
        <v>22478.6</v>
      </c>
      <c r="G1894" t="s">
        <v>12</v>
      </c>
      <c r="H1894" t="s">
        <v>11</v>
      </c>
      <c r="I1894" t="s">
        <v>42</v>
      </c>
      <c r="N1894" t="s">
        <v>1924</v>
      </c>
      <c r="O1894">
        <v>1983</v>
      </c>
      <c r="P1894" t="str">
        <f t="shared" si="87"/>
        <v>Dec</v>
      </c>
      <c r="Q1894">
        <v>21</v>
      </c>
      <c r="R1894">
        <v>1</v>
      </c>
      <c r="S1894" s="18">
        <v>22462.04</v>
      </c>
      <c r="T1894" t="s">
        <v>12</v>
      </c>
      <c r="U1894" t="s">
        <v>16</v>
      </c>
      <c r="V1894" t="s">
        <v>166</v>
      </c>
      <c r="W1894" s="16">
        <f t="shared" si="88"/>
        <v>30671</v>
      </c>
      <c r="X1894">
        <f t="shared" si="89"/>
        <v>39</v>
      </c>
    </row>
    <row r="1895" spans="1:24" x14ac:dyDescent="0.3">
      <c r="A1895" t="s">
        <v>1926</v>
      </c>
      <c r="B1895">
        <v>2003</v>
      </c>
      <c r="C1895" t="s">
        <v>10</v>
      </c>
      <c r="D1895">
        <v>25</v>
      </c>
      <c r="E1895">
        <v>2</v>
      </c>
      <c r="F1895">
        <v>22493.66</v>
      </c>
      <c r="G1895" t="s">
        <v>11</v>
      </c>
      <c r="H1895" t="s">
        <v>16</v>
      </c>
      <c r="I1895" t="s">
        <v>23</v>
      </c>
      <c r="N1895" t="s">
        <v>1925</v>
      </c>
      <c r="O1895">
        <v>1979</v>
      </c>
      <c r="P1895" t="str">
        <f t="shared" si="87"/>
        <v>Nov</v>
      </c>
      <c r="Q1895">
        <v>14</v>
      </c>
      <c r="R1895">
        <v>2</v>
      </c>
      <c r="S1895" s="18">
        <v>22478.6</v>
      </c>
      <c r="T1895" t="s">
        <v>12</v>
      </c>
      <c r="U1895" t="s">
        <v>11</v>
      </c>
      <c r="V1895" t="s">
        <v>42</v>
      </c>
      <c r="W1895" s="16">
        <f t="shared" si="88"/>
        <v>29173</v>
      </c>
      <c r="X1895">
        <f t="shared" si="89"/>
        <v>43</v>
      </c>
    </row>
    <row r="1896" spans="1:24" x14ac:dyDescent="0.3">
      <c r="A1896" t="s">
        <v>1927</v>
      </c>
      <c r="B1896">
        <v>1970</v>
      </c>
      <c r="C1896" t="s">
        <v>15</v>
      </c>
      <c r="D1896">
        <v>9</v>
      </c>
      <c r="E1896">
        <v>0</v>
      </c>
      <c r="F1896">
        <v>23045.57</v>
      </c>
      <c r="G1896" t="s">
        <v>11</v>
      </c>
      <c r="H1896" t="s">
        <v>11</v>
      </c>
      <c r="I1896" t="s">
        <v>247</v>
      </c>
      <c r="N1896" t="s">
        <v>1926</v>
      </c>
      <c r="O1896">
        <v>2003</v>
      </c>
      <c r="P1896" t="str">
        <f t="shared" si="87"/>
        <v>Jul</v>
      </c>
      <c r="Q1896">
        <v>25</v>
      </c>
      <c r="R1896">
        <v>2</v>
      </c>
      <c r="S1896" s="18">
        <v>22493.66</v>
      </c>
      <c r="T1896" t="s">
        <v>11</v>
      </c>
      <c r="U1896" t="s">
        <v>16</v>
      </c>
      <c r="V1896" t="s">
        <v>23</v>
      </c>
      <c r="W1896" s="16">
        <f t="shared" si="88"/>
        <v>37827</v>
      </c>
      <c r="X1896">
        <f t="shared" si="89"/>
        <v>19</v>
      </c>
    </row>
    <row r="1897" spans="1:24" x14ac:dyDescent="0.3">
      <c r="A1897" t="s">
        <v>1928</v>
      </c>
      <c r="B1897">
        <v>1975</v>
      </c>
      <c r="C1897" t="s">
        <v>20</v>
      </c>
      <c r="D1897">
        <v>9</v>
      </c>
      <c r="E1897">
        <v>0</v>
      </c>
      <c r="F1897">
        <v>23065.42</v>
      </c>
      <c r="G1897" t="s">
        <v>11</v>
      </c>
      <c r="H1897" t="s">
        <v>11</v>
      </c>
      <c r="I1897" t="s">
        <v>13</v>
      </c>
      <c r="N1897" t="s">
        <v>1927</v>
      </c>
      <c r="O1897">
        <v>1970</v>
      </c>
      <c r="P1897" t="str">
        <f t="shared" si="87"/>
        <v>Nov</v>
      </c>
      <c r="Q1897">
        <v>9</v>
      </c>
      <c r="R1897">
        <v>0</v>
      </c>
      <c r="S1897" s="18">
        <v>23045.57</v>
      </c>
      <c r="T1897" t="s">
        <v>11</v>
      </c>
      <c r="U1897" t="s">
        <v>11</v>
      </c>
      <c r="V1897" t="s">
        <v>247</v>
      </c>
      <c r="W1897" s="16">
        <f t="shared" si="88"/>
        <v>25881</v>
      </c>
      <c r="X1897">
        <f t="shared" si="89"/>
        <v>52</v>
      </c>
    </row>
    <row r="1898" spans="1:24" x14ac:dyDescent="0.3">
      <c r="A1898" t="s">
        <v>1929</v>
      </c>
      <c r="B1898">
        <v>2003</v>
      </c>
      <c r="C1898" t="s">
        <v>30</v>
      </c>
      <c r="D1898">
        <v>14</v>
      </c>
      <c r="E1898">
        <v>0</v>
      </c>
      <c r="F1898">
        <v>23082.959999999999</v>
      </c>
      <c r="G1898" t="s">
        <v>11</v>
      </c>
      <c r="H1898" t="s">
        <v>11</v>
      </c>
      <c r="I1898" t="s">
        <v>42</v>
      </c>
      <c r="N1898" t="s">
        <v>1928</v>
      </c>
      <c r="O1898">
        <v>1975</v>
      </c>
      <c r="P1898" t="str">
        <f t="shared" si="87"/>
        <v>Sep</v>
      </c>
      <c r="Q1898">
        <v>9</v>
      </c>
      <c r="R1898">
        <v>0</v>
      </c>
      <c r="S1898" s="18">
        <v>23065.42</v>
      </c>
      <c r="T1898" t="s">
        <v>11</v>
      </c>
      <c r="U1898" t="s">
        <v>11</v>
      </c>
      <c r="V1898" t="s">
        <v>13</v>
      </c>
      <c r="W1898" s="16">
        <f t="shared" si="88"/>
        <v>27646</v>
      </c>
      <c r="X1898">
        <f t="shared" si="89"/>
        <v>47</v>
      </c>
    </row>
    <row r="1899" spans="1:24" x14ac:dyDescent="0.3">
      <c r="A1899" t="s">
        <v>1930</v>
      </c>
      <c r="B1899">
        <v>1997</v>
      </c>
      <c r="C1899" t="s">
        <v>35</v>
      </c>
      <c r="D1899">
        <v>7</v>
      </c>
      <c r="E1899">
        <v>2</v>
      </c>
      <c r="F1899">
        <v>23241.47</v>
      </c>
      <c r="G1899" t="s">
        <v>11</v>
      </c>
      <c r="H1899" t="s">
        <v>12</v>
      </c>
      <c r="I1899" t="s">
        <v>170</v>
      </c>
      <c r="N1899" t="s">
        <v>1929</v>
      </c>
      <c r="O1899">
        <v>2003</v>
      </c>
      <c r="P1899" t="str">
        <f t="shared" si="87"/>
        <v>Dec</v>
      </c>
      <c r="Q1899">
        <v>14</v>
      </c>
      <c r="R1899">
        <v>0</v>
      </c>
      <c r="S1899" s="18">
        <v>23082.959999999999</v>
      </c>
      <c r="T1899" t="s">
        <v>11</v>
      </c>
      <c r="U1899" t="s">
        <v>11</v>
      </c>
      <c r="V1899" t="s">
        <v>42</v>
      </c>
      <c r="W1899" s="16">
        <f t="shared" si="88"/>
        <v>37969</v>
      </c>
      <c r="X1899">
        <f t="shared" si="89"/>
        <v>19</v>
      </c>
    </row>
    <row r="1900" spans="1:24" x14ac:dyDescent="0.3">
      <c r="A1900" t="s">
        <v>1931</v>
      </c>
      <c r="B1900">
        <v>1969</v>
      </c>
      <c r="C1900" t="s">
        <v>15</v>
      </c>
      <c r="D1900">
        <v>14</v>
      </c>
      <c r="E1900">
        <v>1</v>
      </c>
      <c r="F1900">
        <v>23244.79</v>
      </c>
      <c r="G1900" t="s">
        <v>11</v>
      </c>
      <c r="H1900" t="s">
        <v>12</v>
      </c>
      <c r="I1900" t="s">
        <v>13</v>
      </c>
      <c r="N1900" t="s">
        <v>1930</v>
      </c>
      <c r="O1900">
        <v>1997</v>
      </c>
      <c r="P1900" t="str">
        <f t="shared" si="87"/>
        <v>Aug</v>
      </c>
      <c r="Q1900">
        <v>7</v>
      </c>
      <c r="R1900">
        <v>2</v>
      </c>
      <c r="S1900" s="18">
        <v>23241.47</v>
      </c>
      <c r="T1900" t="s">
        <v>11</v>
      </c>
      <c r="U1900" t="s">
        <v>12</v>
      </c>
      <c r="V1900" t="s">
        <v>170</v>
      </c>
      <c r="W1900" s="16">
        <f t="shared" si="88"/>
        <v>35649</v>
      </c>
      <c r="X1900">
        <f t="shared" si="89"/>
        <v>25</v>
      </c>
    </row>
    <row r="1901" spans="1:24" x14ac:dyDescent="0.3">
      <c r="A1901" t="s">
        <v>1932</v>
      </c>
      <c r="B1901">
        <v>1994</v>
      </c>
      <c r="C1901" t="s">
        <v>37</v>
      </c>
      <c r="D1901">
        <v>3</v>
      </c>
      <c r="E1901">
        <v>1</v>
      </c>
      <c r="F1901">
        <v>23288.93</v>
      </c>
      <c r="G1901" t="s">
        <v>11</v>
      </c>
      <c r="H1901" t="s">
        <v>12</v>
      </c>
      <c r="I1901" t="s">
        <v>247</v>
      </c>
      <c r="N1901" t="s">
        <v>1931</v>
      </c>
      <c r="O1901">
        <v>1969</v>
      </c>
      <c r="P1901" t="str">
        <f t="shared" si="87"/>
        <v>Nov</v>
      </c>
      <c r="Q1901">
        <v>14</v>
      </c>
      <c r="R1901">
        <v>1</v>
      </c>
      <c r="S1901" s="18">
        <v>23244.79</v>
      </c>
      <c r="T1901" t="s">
        <v>11</v>
      </c>
      <c r="U1901" t="s">
        <v>12</v>
      </c>
      <c r="V1901" t="s">
        <v>13</v>
      </c>
      <c r="W1901" s="16">
        <f t="shared" si="88"/>
        <v>25521</v>
      </c>
      <c r="X1901">
        <f t="shared" si="89"/>
        <v>53</v>
      </c>
    </row>
    <row r="1902" spans="1:24" x14ac:dyDescent="0.3">
      <c r="A1902" t="s">
        <v>1933</v>
      </c>
      <c r="B1902">
        <v>1973</v>
      </c>
      <c r="C1902" t="s">
        <v>37</v>
      </c>
      <c r="D1902">
        <v>22</v>
      </c>
      <c r="E1902">
        <v>2</v>
      </c>
      <c r="F1902">
        <v>23306.55</v>
      </c>
      <c r="G1902" t="s">
        <v>11</v>
      </c>
      <c r="H1902" t="s">
        <v>11</v>
      </c>
      <c r="I1902" t="s">
        <v>42</v>
      </c>
      <c r="N1902" t="s">
        <v>1932</v>
      </c>
      <c r="O1902">
        <v>1994</v>
      </c>
      <c r="P1902" t="str">
        <f t="shared" si="87"/>
        <v>Oct</v>
      </c>
      <c r="Q1902">
        <v>3</v>
      </c>
      <c r="R1902">
        <v>1</v>
      </c>
      <c r="S1902" s="18">
        <v>23288.93</v>
      </c>
      <c r="T1902" t="s">
        <v>11</v>
      </c>
      <c r="U1902" t="s">
        <v>12</v>
      </c>
      <c r="V1902" t="s">
        <v>247</v>
      </c>
      <c r="W1902" s="16">
        <f t="shared" si="88"/>
        <v>34610</v>
      </c>
      <c r="X1902">
        <f t="shared" si="89"/>
        <v>28</v>
      </c>
    </row>
    <row r="1903" spans="1:24" x14ac:dyDescent="0.3">
      <c r="A1903" t="s">
        <v>1934</v>
      </c>
      <c r="B1903">
        <v>1975</v>
      </c>
      <c r="C1903" t="s">
        <v>15</v>
      </c>
      <c r="D1903">
        <v>13</v>
      </c>
      <c r="E1903">
        <v>1</v>
      </c>
      <c r="F1903">
        <v>23401.31</v>
      </c>
      <c r="G1903" t="s">
        <v>11</v>
      </c>
      <c r="H1903" t="s">
        <v>12</v>
      </c>
      <c r="I1903" t="s">
        <v>247</v>
      </c>
      <c r="N1903" t="s">
        <v>1933</v>
      </c>
      <c r="O1903">
        <v>1973</v>
      </c>
      <c r="P1903" t="str">
        <f t="shared" si="87"/>
        <v>Oct</v>
      </c>
      <c r="Q1903">
        <v>22</v>
      </c>
      <c r="R1903">
        <v>2</v>
      </c>
      <c r="S1903" s="18">
        <v>23306.55</v>
      </c>
      <c r="T1903" t="s">
        <v>11</v>
      </c>
      <c r="U1903" t="s">
        <v>11</v>
      </c>
      <c r="V1903" t="s">
        <v>42</v>
      </c>
      <c r="W1903" s="16">
        <f t="shared" si="88"/>
        <v>26959</v>
      </c>
      <c r="X1903">
        <f t="shared" si="89"/>
        <v>49</v>
      </c>
    </row>
    <row r="1904" spans="1:24" x14ac:dyDescent="0.3">
      <c r="A1904" t="s">
        <v>1935</v>
      </c>
      <c r="B1904">
        <v>1983</v>
      </c>
      <c r="C1904" t="s">
        <v>35</v>
      </c>
      <c r="D1904">
        <v>26</v>
      </c>
      <c r="E1904">
        <v>2</v>
      </c>
      <c r="F1904">
        <v>23563.02</v>
      </c>
      <c r="G1904" t="s">
        <v>11</v>
      </c>
      <c r="H1904" t="s">
        <v>11</v>
      </c>
      <c r="I1904" t="s">
        <v>13</v>
      </c>
      <c r="N1904" t="s">
        <v>1934</v>
      </c>
      <c r="O1904">
        <v>1975</v>
      </c>
      <c r="P1904" t="str">
        <f t="shared" si="87"/>
        <v>Nov</v>
      </c>
      <c r="Q1904">
        <v>13</v>
      </c>
      <c r="R1904">
        <v>1</v>
      </c>
      <c r="S1904" s="18">
        <v>23401.31</v>
      </c>
      <c r="T1904" t="s">
        <v>11</v>
      </c>
      <c r="U1904" t="s">
        <v>12</v>
      </c>
      <c r="V1904" t="s">
        <v>247</v>
      </c>
      <c r="W1904" s="16">
        <f t="shared" si="88"/>
        <v>27711</v>
      </c>
      <c r="X1904">
        <f t="shared" si="89"/>
        <v>47</v>
      </c>
    </row>
    <row r="1905" spans="1:24" x14ac:dyDescent="0.3">
      <c r="A1905" t="s">
        <v>1936</v>
      </c>
      <c r="B1905">
        <v>1974</v>
      </c>
      <c r="C1905" t="s">
        <v>18</v>
      </c>
      <c r="D1905">
        <v>2</v>
      </c>
      <c r="E1905">
        <v>1</v>
      </c>
      <c r="F1905">
        <v>23568.27</v>
      </c>
      <c r="G1905" t="s">
        <v>11</v>
      </c>
      <c r="H1905" t="s">
        <v>11</v>
      </c>
      <c r="I1905" t="s">
        <v>42</v>
      </c>
      <c r="N1905" t="s">
        <v>1935</v>
      </c>
      <c r="O1905">
        <v>1983</v>
      </c>
      <c r="P1905" t="str">
        <f t="shared" si="87"/>
        <v>Aug</v>
      </c>
      <c r="Q1905">
        <v>26</v>
      </c>
      <c r="R1905">
        <v>2</v>
      </c>
      <c r="S1905" s="18">
        <v>23563.02</v>
      </c>
      <c r="T1905" t="s">
        <v>11</v>
      </c>
      <c r="U1905" t="s">
        <v>11</v>
      </c>
      <c r="V1905" t="s">
        <v>13</v>
      </c>
      <c r="W1905" s="16">
        <f t="shared" si="88"/>
        <v>30554</v>
      </c>
      <c r="X1905">
        <f t="shared" si="89"/>
        <v>39</v>
      </c>
    </row>
    <row r="1906" spans="1:24" x14ac:dyDescent="0.3">
      <c r="A1906" t="s">
        <v>1937</v>
      </c>
      <c r="B1906">
        <v>1973</v>
      </c>
      <c r="C1906" t="s">
        <v>18</v>
      </c>
      <c r="D1906">
        <v>27</v>
      </c>
      <c r="E1906">
        <v>2</v>
      </c>
      <c r="F1906">
        <v>23807.24</v>
      </c>
      <c r="G1906" t="s">
        <v>11</v>
      </c>
      <c r="H1906" t="s">
        <v>12</v>
      </c>
      <c r="I1906" t="s">
        <v>23</v>
      </c>
      <c r="N1906" t="s">
        <v>1936</v>
      </c>
      <c r="O1906">
        <v>1974</v>
      </c>
      <c r="P1906" t="str">
        <f t="shared" si="87"/>
        <v>Jun</v>
      </c>
      <c r="Q1906">
        <v>2</v>
      </c>
      <c r="R1906">
        <v>1</v>
      </c>
      <c r="S1906" s="18">
        <v>23568.27</v>
      </c>
      <c r="T1906" t="s">
        <v>11</v>
      </c>
      <c r="U1906" t="s">
        <v>11</v>
      </c>
      <c r="V1906" t="s">
        <v>42</v>
      </c>
      <c r="W1906" s="16">
        <f t="shared" si="88"/>
        <v>27182</v>
      </c>
      <c r="X1906">
        <f t="shared" si="89"/>
        <v>49</v>
      </c>
    </row>
    <row r="1907" spans="1:24" x14ac:dyDescent="0.3">
      <c r="A1907" t="s">
        <v>1938</v>
      </c>
      <c r="B1907">
        <v>1970</v>
      </c>
      <c r="C1907" t="s">
        <v>35</v>
      </c>
      <c r="D1907">
        <v>8</v>
      </c>
      <c r="E1907">
        <v>1</v>
      </c>
      <c r="F1907">
        <v>23887.66</v>
      </c>
      <c r="G1907" t="s">
        <v>11</v>
      </c>
      <c r="H1907" t="s">
        <v>12</v>
      </c>
      <c r="I1907" t="s">
        <v>23</v>
      </c>
      <c r="N1907" t="s">
        <v>1937</v>
      </c>
      <c r="O1907">
        <v>1973</v>
      </c>
      <c r="P1907" t="str">
        <f t="shared" si="87"/>
        <v>Jun</v>
      </c>
      <c r="Q1907">
        <v>27</v>
      </c>
      <c r="R1907">
        <v>2</v>
      </c>
      <c r="S1907" s="18">
        <v>23807.24</v>
      </c>
      <c r="T1907" t="s">
        <v>11</v>
      </c>
      <c r="U1907" t="s">
        <v>12</v>
      </c>
      <c r="V1907" t="s">
        <v>23</v>
      </c>
      <c r="W1907" s="16">
        <f t="shared" si="88"/>
        <v>26842</v>
      </c>
      <c r="X1907">
        <f t="shared" si="89"/>
        <v>49</v>
      </c>
    </row>
    <row r="1908" spans="1:24" x14ac:dyDescent="0.3">
      <c r="A1908" t="s">
        <v>1939</v>
      </c>
      <c r="B1908">
        <v>1971</v>
      </c>
      <c r="C1908" t="s">
        <v>10</v>
      </c>
      <c r="D1908">
        <v>10</v>
      </c>
      <c r="E1908">
        <v>2</v>
      </c>
      <c r="F1908">
        <v>23967.38</v>
      </c>
      <c r="G1908" t="s">
        <v>11</v>
      </c>
      <c r="H1908" t="s">
        <v>11</v>
      </c>
      <c r="I1908" t="s">
        <v>23</v>
      </c>
      <c r="N1908" t="s">
        <v>1938</v>
      </c>
      <c r="O1908">
        <v>1970</v>
      </c>
      <c r="P1908" t="str">
        <f t="shared" si="87"/>
        <v>Aug</v>
      </c>
      <c r="Q1908">
        <v>8</v>
      </c>
      <c r="R1908">
        <v>1</v>
      </c>
      <c r="S1908" s="18">
        <v>23887.66</v>
      </c>
      <c r="T1908" t="s">
        <v>11</v>
      </c>
      <c r="U1908" t="s">
        <v>12</v>
      </c>
      <c r="V1908" t="s">
        <v>23</v>
      </c>
      <c r="W1908" s="16">
        <f t="shared" si="88"/>
        <v>25788</v>
      </c>
      <c r="X1908">
        <f t="shared" si="89"/>
        <v>52</v>
      </c>
    </row>
    <row r="1909" spans="1:24" x14ac:dyDescent="0.3">
      <c r="A1909" t="s">
        <v>1940</v>
      </c>
      <c r="B1909">
        <v>2003</v>
      </c>
      <c r="C1909" t="s">
        <v>30</v>
      </c>
      <c r="D1909">
        <v>30</v>
      </c>
      <c r="E1909">
        <v>2</v>
      </c>
      <c r="F1909">
        <v>24059.68</v>
      </c>
      <c r="G1909" t="s">
        <v>11</v>
      </c>
      <c r="H1909" t="s">
        <v>11</v>
      </c>
      <c r="I1909" t="s">
        <v>23</v>
      </c>
      <c r="N1909" t="s">
        <v>1939</v>
      </c>
      <c r="O1909">
        <v>1971</v>
      </c>
      <c r="P1909" t="str">
        <f t="shared" si="87"/>
        <v>Jul</v>
      </c>
      <c r="Q1909">
        <v>10</v>
      </c>
      <c r="R1909">
        <v>2</v>
      </c>
      <c r="S1909" s="18">
        <v>23967.38</v>
      </c>
      <c r="T1909" t="s">
        <v>11</v>
      </c>
      <c r="U1909" t="s">
        <v>11</v>
      </c>
      <c r="V1909" t="s">
        <v>23</v>
      </c>
      <c r="W1909" s="16">
        <f t="shared" si="88"/>
        <v>26124</v>
      </c>
      <c r="X1909">
        <f t="shared" si="89"/>
        <v>51</v>
      </c>
    </row>
    <row r="1910" spans="1:24" x14ac:dyDescent="0.3">
      <c r="A1910" t="s">
        <v>1941</v>
      </c>
      <c r="B1910">
        <v>1973</v>
      </c>
      <c r="C1910" t="s">
        <v>18</v>
      </c>
      <c r="D1910">
        <v>13</v>
      </c>
      <c r="E1910">
        <v>3</v>
      </c>
      <c r="F1910">
        <v>24106.91</v>
      </c>
      <c r="G1910" t="s">
        <v>11</v>
      </c>
      <c r="H1910" t="s">
        <v>11</v>
      </c>
      <c r="I1910" t="s">
        <v>247</v>
      </c>
      <c r="N1910" t="s">
        <v>1940</v>
      </c>
      <c r="O1910">
        <v>2003</v>
      </c>
      <c r="P1910" t="str">
        <f t="shared" si="87"/>
        <v>Dec</v>
      </c>
      <c r="Q1910">
        <v>30</v>
      </c>
      <c r="R1910">
        <v>2</v>
      </c>
      <c r="S1910" s="18">
        <v>24059.68</v>
      </c>
      <c r="T1910" t="s">
        <v>11</v>
      </c>
      <c r="U1910" t="s">
        <v>11</v>
      </c>
      <c r="V1910" t="s">
        <v>23</v>
      </c>
      <c r="W1910" s="16">
        <f t="shared" si="88"/>
        <v>37985</v>
      </c>
      <c r="X1910">
        <f t="shared" si="89"/>
        <v>19</v>
      </c>
    </row>
    <row r="1911" spans="1:24" x14ac:dyDescent="0.3">
      <c r="A1911" t="s">
        <v>1942</v>
      </c>
      <c r="B1911">
        <v>1974</v>
      </c>
      <c r="C1911" t="s">
        <v>20</v>
      </c>
      <c r="D1911">
        <v>10</v>
      </c>
      <c r="E1911">
        <v>3</v>
      </c>
      <c r="F1911">
        <v>24180.93</v>
      </c>
      <c r="G1911" t="s">
        <v>11</v>
      </c>
      <c r="H1911" t="s">
        <v>16</v>
      </c>
      <c r="I1911" t="s">
        <v>13</v>
      </c>
      <c r="N1911" t="s">
        <v>1941</v>
      </c>
      <c r="O1911">
        <v>1973</v>
      </c>
      <c r="P1911" t="str">
        <f t="shared" si="87"/>
        <v>Jun</v>
      </c>
      <c r="Q1911">
        <v>13</v>
      </c>
      <c r="R1911">
        <v>3</v>
      </c>
      <c r="S1911" s="18">
        <v>24106.91</v>
      </c>
      <c r="T1911" t="s">
        <v>11</v>
      </c>
      <c r="U1911" t="s">
        <v>11</v>
      </c>
      <c r="V1911" t="s">
        <v>247</v>
      </c>
      <c r="W1911" s="16">
        <f t="shared" si="88"/>
        <v>26828</v>
      </c>
      <c r="X1911">
        <f t="shared" si="89"/>
        <v>49</v>
      </c>
    </row>
    <row r="1912" spans="1:24" x14ac:dyDescent="0.3">
      <c r="A1912" t="s">
        <v>1943</v>
      </c>
      <c r="B1912">
        <v>1964</v>
      </c>
      <c r="C1912" t="s">
        <v>30</v>
      </c>
      <c r="D1912">
        <v>16</v>
      </c>
      <c r="E1912">
        <v>0</v>
      </c>
      <c r="F1912">
        <v>24227.34</v>
      </c>
      <c r="G1912" t="s">
        <v>11</v>
      </c>
      <c r="H1912" t="s">
        <v>16</v>
      </c>
      <c r="I1912" t="s">
        <v>13</v>
      </c>
      <c r="N1912" t="s">
        <v>1942</v>
      </c>
      <c r="O1912">
        <v>1974</v>
      </c>
      <c r="P1912" t="str">
        <f t="shared" si="87"/>
        <v>Sep</v>
      </c>
      <c r="Q1912">
        <v>10</v>
      </c>
      <c r="R1912">
        <v>3</v>
      </c>
      <c r="S1912" s="18">
        <v>24180.93</v>
      </c>
      <c r="T1912" t="s">
        <v>11</v>
      </c>
      <c r="U1912" t="s">
        <v>16</v>
      </c>
      <c r="V1912" t="s">
        <v>13</v>
      </c>
      <c r="W1912" s="16">
        <f t="shared" si="88"/>
        <v>27282</v>
      </c>
      <c r="X1912">
        <f t="shared" si="89"/>
        <v>48</v>
      </c>
    </row>
    <row r="1913" spans="1:24" x14ac:dyDescent="0.3">
      <c r="A1913" t="s">
        <v>1944</v>
      </c>
      <c r="B1913">
        <v>2004</v>
      </c>
      <c r="C1913" t="s">
        <v>35</v>
      </c>
      <c r="D1913">
        <v>3</v>
      </c>
      <c r="E1913">
        <v>0</v>
      </c>
      <c r="F1913">
        <v>24294.02</v>
      </c>
      <c r="G1913" t="s">
        <v>11</v>
      </c>
      <c r="H1913" t="s">
        <v>16</v>
      </c>
      <c r="I1913" t="s">
        <v>42</v>
      </c>
      <c r="N1913" t="s">
        <v>1943</v>
      </c>
      <c r="O1913">
        <v>1964</v>
      </c>
      <c r="P1913" t="str">
        <f t="shared" si="87"/>
        <v>Dec</v>
      </c>
      <c r="Q1913">
        <v>16</v>
      </c>
      <c r="R1913">
        <v>0</v>
      </c>
      <c r="S1913" s="18">
        <v>24227.34</v>
      </c>
      <c r="T1913" t="s">
        <v>11</v>
      </c>
      <c r="U1913" t="s">
        <v>16</v>
      </c>
      <c r="V1913" t="s">
        <v>13</v>
      </c>
      <c r="W1913" s="16">
        <f t="shared" si="88"/>
        <v>23727</v>
      </c>
      <c r="X1913">
        <f t="shared" si="89"/>
        <v>58</v>
      </c>
    </row>
    <row r="1914" spans="1:24" x14ac:dyDescent="0.3">
      <c r="A1914" t="s">
        <v>1945</v>
      </c>
      <c r="B1914">
        <v>1999</v>
      </c>
      <c r="C1914" t="s">
        <v>37</v>
      </c>
      <c r="D1914">
        <v>7</v>
      </c>
      <c r="E1914">
        <v>0</v>
      </c>
      <c r="F1914">
        <v>24387.74</v>
      </c>
      <c r="G1914" t="s">
        <v>11</v>
      </c>
      <c r="H1914" t="s">
        <v>16</v>
      </c>
      <c r="I1914" t="s">
        <v>42</v>
      </c>
      <c r="N1914" t="s">
        <v>1944</v>
      </c>
      <c r="O1914">
        <v>2004</v>
      </c>
      <c r="P1914" t="str">
        <f t="shared" si="87"/>
        <v>Aug</v>
      </c>
      <c r="Q1914">
        <v>3</v>
      </c>
      <c r="R1914">
        <v>0</v>
      </c>
      <c r="S1914" s="18">
        <v>24294.02</v>
      </c>
      <c r="T1914" t="s">
        <v>11</v>
      </c>
      <c r="U1914" t="s">
        <v>16</v>
      </c>
      <c r="V1914" t="s">
        <v>42</v>
      </c>
      <c r="W1914" s="16">
        <f t="shared" si="88"/>
        <v>38202</v>
      </c>
      <c r="X1914">
        <f t="shared" si="89"/>
        <v>18</v>
      </c>
    </row>
    <row r="1915" spans="1:24" x14ac:dyDescent="0.3">
      <c r="A1915" t="s">
        <v>1946</v>
      </c>
      <c r="B1915">
        <v>1970</v>
      </c>
      <c r="C1915" t="s">
        <v>15</v>
      </c>
      <c r="D1915">
        <v>30</v>
      </c>
      <c r="E1915">
        <v>0</v>
      </c>
      <c r="F1915">
        <v>24393.62</v>
      </c>
      <c r="G1915" t="s">
        <v>11</v>
      </c>
      <c r="H1915" t="s">
        <v>12</v>
      </c>
      <c r="I1915" t="s">
        <v>23</v>
      </c>
      <c r="N1915" t="s">
        <v>1945</v>
      </c>
      <c r="O1915">
        <v>1999</v>
      </c>
      <c r="P1915" t="str">
        <f t="shared" si="87"/>
        <v>Oct</v>
      </c>
      <c r="Q1915">
        <v>7</v>
      </c>
      <c r="R1915">
        <v>0</v>
      </c>
      <c r="S1915" s="18">
        <v>24387.74</v>
      </c>
      <c r="T1915" t="s">
        <v>11</v>
      </c>
      <c r="U1915" t="s">
        <v>16</v>
      </c>
      <c r="V1915" t="s">
        <v>42</v>
      </c>
      <c r="W1915" s="16">
        <f t="shared" si="88"/>
        <v>36440</v>
      </c>
      <c r="X1915">
        <f t="shared" si="89"/>
        <v>23</v>
      </c>
    </row>
    <row r="1916" spans="1:24" x14ac:dyDescent="0.3">
      <c r="A1916" t="s">
        <v>1947</v>
      </c>
      <c r="B1916">
        <v>1968</v>
      </c>
      <c r="C1916" t="s">
        <v>10</v>
      </c>
      <c r="D1916">
        <v>6</v>
      </c>
      <c r="E1916">
        <v>0</v>
      </c>
      <c r="F1916">
        <v>24476.48</v>
      </c>
      <c r="G1916" t="s">
        <v>11</v>
      </c>
      <c r="H1916" t="s">
        <v>11</v>
      </c>
      <c r="I1916" t="s">
        <v>23</v>
      </c>
      <c r="N1916" t="s">
        <v>1946</v>
      </c>
      <c r="O1916">
        <v>1970</v>
      </c>
      <c r="P1916" t="str">
        <f t="shared" si="87"/>
        <v>Nov</v>
      </c>
      <c r="Q1916">
        <v>30</v>
      </c>
      <c r="R1916">
        <v>0</v>
      </c>
      <c r="S1916" s="18">
        <v>24393.62</v>
      </c>
      <c r="T1916" t="s">
        <v>11</v>
      </c>
      <c r="U1916" t="s">
        <v>12</v>
      </c>
      <c r="V1916" t="s">
        <v>23</v>
      </c>
      <c r="W1916" s="16">
        <f t="shared" si="88"/>
        <v>25902</v>
      </c>
      <c r="X1916">
        <f t="shared" si="89"/>
        <v>52</v>
      </c>
    </row>
    <row r="1917" spans="1:24" x14ac:dyDescent="0.3">
      <c r="A1917" t="s">
        <v>1948</v>
      </c>
      <c r="B1917">
        <v>1961</v>
      </c>
      <c r="C1917" t="s">
        <v>37</v>
      </c>
      <c r="D1917">
        <v>21</v>
      </c>
      <c r="E1917">
        <v>0</v>
      </c>
      <c r="F1917">
        <v>24513.09</v>
      </c>
      <c r="G1917" t="s">
        <v>11</v>
      </c>
      <c r="H1917" t="s">
        <v>11</v>
      </c>
      <c r="I1917" t="s">
        <v>13</v>
      </c>
      <c r="N1917" t="s">
        <v>1947</v>
      </c>
      <c r="O1917">
        <v>1968</v>
      </c>
      <c r="P1917" t="str">
        <f t="shared" si="87"/>
        <v>Jul</v>
      </c>
      <c r="Q1917">
        <v>6</v>
      </c>
      <c r="R1917">
        <v>0</v>
      </c>
      <c r="S1917" s="18">
        <v>24476.48</v>
      </c>
      <c r="T1917" t="s">
        <v>11</v>
      </c>
      <c r="U1917" t="s">
        <v>11</v>
      </c>
      <c r="V1917" t="s">
        <v>23</v>
      </c>
      <c r="W1917" s="16">
        <f t="shared" si="88"/>
        <v>25025</v>
      </c>
      <c r="X1917">
        <f t="shared" si="89"/>
        <v>54</v>
      </c>
    </row>
    <row r="1918" spans="1:24" x14ac:dyDescent="0.3">
      <c r="A1918" t="s">
        <v>1949</v>
      </c>
      <c r="B1918">
        <v>1972</v>
      </c>
      <c r="C1918" t="s">
        <v>20</v>
      </c>
      <c r="D1918">
        <v>14</v>
      </c>
      <c r="E1918">
        <v>1</v>
      </c>
      <c r="F1918">
        <v>24520.26</v>
      </c>
      <c r="G1918" t="s">
        <v>11</v>
      </c>
      <c r="H1918" t="s">
        <v>12</v>
      </c>
      <c r="I1918" t="s">
        <v>42</v>
      </c>
      <c r="N1918" t="s">
        <v>1948</v>
      </c>
      <c r="O1918">
        <v>1961</v>
      </c>
      <c r="P1918" t="str">
        <f t="shared" si="87"/>
        <v>Oct</v>
      </c>
      <c r="Q1918">
        <v>21</v>
      </c>
      <c r="R1918">
        <v>0</v>
      </c>
      <c r="S1918" s="18">
        <v>24513.09</v>
      </c>
      <c r="T1918" t="s">
        <v>11</v>
      </c>
      <c r="U1918" t="s">
        <v>11</v>
      </c>
      <c r="V1918" t="s">
        <v>13</v>
      </c>
      <c r="W1918" s="16">
        <f t="shared" si="88"/>
        <v>22575</v>
      </c>
      <c r="X1918">
        <f t="shared" si="89"/>
        <v>61</v>
      </c>
    </row>
    <row r="1919" spans="1:24" x14ac:dyDescent="0.3">
      <c r="A1919" t="s">
        <v>1950</v>
      </c>
      <c r="B1919">
        <v>1975</v>
      </c>
      <c r="C1919" t="s">
        <v>18</v>
      </c>
      <c r="D1919">
        <v>13</v>
      </c>
      <c r="E1919">
        <v>2</v>
      </c>
      <c r="F1919">
        <v>24535.7</v>
      </c>
      <c r="G1919" t="s">
        <v>11</v>
      </c>
      <c r="H1919" t="s">
        <v>11</v>
      </c>
      <c r="I1919" t="s">
        <v>23</v>
      </c>
      <c r="N1919" t="s">
        <v>1949</v>
      </c>
      <c r="O1919">
        <v>1972</v>
      </c>
      <c r="P1919" t="str">
        <f t="shared" si="87"/>
        <v>Sep</v>
      </c>
      <c r="Q1919">
        <v>14</v>
      </c>
      <c r="R1919">
        <v>1</v>
      </c>
      <c r="S1919" s="18">
        <v>24520.26</v>
      </c>
      <c r="T1919" t="s">
        <v>11</v>
      </c>
      <c r="U1919" t="s">
        <v>12</v>
      </c>
      <c r="V1919" t="s">
        <v>42</v>
      </c>
      <c r="W1919" s="16">
        <f t="shared" si="88"/>
        <v>26556</v>
      </c>
      <c r="X1919">
        <f t="shared" si="89"/>
        <v>50</v>
      </c>
    </row>
    <row r="1920" spans="1:24" x14ac:dyDescent="0.3">
      <c r="A1920" t="s">
        <v>1951</v>
      </c>
      <c r="B1920">
        <v>1976</v>
      </c>
      <c r="C1920" t="s">
        <v>37</v>
      </c>
      <c r="D1920">
        <v>12</v>
      </c>
      <c r="E1920">
        <v>0</v>
      </c>
      <c r="F1920">
        <v>24603.05</v>
      </c>
      <c r="G1920" t="s">
        <v>11</v>
      </c>
      <c r="H1920" t="s">
        <v>11</v>
      </c>
      <c r="I1920" t="s">
        <v>42</v>
      </c>
      <c r="N1920" t="s">
        <v>1950</v>
      </c>
      <c r="O1920">
        <v>1975</v>
      </c>
      <c r="P1920" t="str">
        <f t="shared" si="87"/>
        <v>Jun</v>
      </c>
      <c r="Q1920">
        <v>13</v>
      </c>
      <c r="R1920">
        <v>2</v>
      </c>
      <c r="S1920" s="18">
        <v>24535.7</v>
      </c>
      <c r="T1920" t="s">
        <v>11</v>
      </c>
      <c r="U1920" t="s">
        <v>11</v>
      </c>
      <c r="V1920" t="s">
        <v>23</v>
      </c>
      <c r="W1920" s="16">
        <f t="shared" si="88"/>
        <v>27558</v>
      </c>
      <c r="X1920">
        <f t="shared" si="89"/>
        <v>47</v>
      </c>
    </row>
    <row r="1921" spans="1:24" x14ac:dyDescent="0.3">
      <c r="A1921" t="s">
        <v>1952</v>
      </c>
      <c r="B1921">
        <v>1970</v>
      </c>
      <c r="C1921" t="s">
        <v>18</v>
      </c>
      <c r="D1921">
        <v>12</v>
      </c>
      <c r="E1921">
        <v>2</v>
      </c>
      <c r="F1921">
        <v>24667.42</v>
      </c>
      <c r="G1921" t="s">
        <v>11</v>
      </c>
      <c r="H1921" t="s">
        <v>12</v>
      </c>
      <c r="I1921" t="s">
        <v>13</v>
      </c>
      <c r="N1921" t="s">
        <v>1951</v>
      </c>
      <c r="O1921">
        <v>1976</v>
      </c>
      <c r="P1921" t="str">
        <f t="shared" si="87"/>
        <v>Oct</v>
      </c>
      <c r="Q1921">
        <v>12</v>
      </c>
      <c r="R1921">
        <v>0</v>
      </c>
      <c r="S1921" s="18">
        <v>24603.05</v>
      </c>
      <c r="T1921" t="s">
        <v>11</v>
      </c>
      <c r="U1921" t="s">
        <v>11</v>
      </c>
      <c r="V1921" t="s">
        <v>42</v>
      </c>
      <c r="W1921" s="16">
        <f t="shared" si="88"/>
        <v>28045</v>
      </c>
      <c r="X1921">
        <f t="shared" si="89"/>
        <v>46</v>
      </c>
    </row>
    <row r="1922" spans="1:24" x14ac:dyDescent="0.3">
      <c r="A1922" t="s">
        <v>1953</v>
      </c>
      <c r="B1922">
        <v>1996</v>
      </c>
      <c r="C1922" t="s">
        <v>35</v>
      </c>
      <c r="D1922">
        <v>28</v>
      </c>
      <c r="E1922">
        <v>4</v>
      </c>
      <c r="F1922">
        <v>24671.66</v>
      </c>
      <c r="G1922" t="s">
        <v>11</v>
      </c>
      <c r="H1922" t="s">
        <v>16</v>
      </c>
      <c r="I1922" t="s">
        <v>247</v>
      </c>
      <c r="N1922" t="s">
        <v>1952</v>
      </c>
      <c r="O1922">
        <v>1970</v>
      </c>
      <c r="P1922" t="str">
        <f t="shared" si="87"/>
        <v>Jun</v>
      </c>
      <c r="Q1922">
        <v>12</v>
      </c>
      <c r="R1922">
        <v>2</v>
      </c>
      <c r="S1922" s="18">
        <v>24667.42</v>
      </c>
      <c r="T1922" t="s">
        <v>11</v>
      </c>
      <c r="U1922" t="s">
        <v>12</v>
      </c>
      <c r="V1922" t="s">
        <v>13</v>
      </c>
      <c r="W1922" s="16">
        <f t="shared" si="88"/>
        <v>25731</v>
      </c>
      <c r="X1922">
        <f t="shared" si="89"/>
        <v>52</v>
      </c>
    </row>
    <row r="1923" spans="1:24" x14ac:dyDescent="0.3">
      <c r="A1923" t="s">
        <v>1954</v>
      </c>
      <c r="B1923">
        <v>1992</v>
      </c>
      <c r="C1923" t="s">
        <v>37</v>
      </c>
      <c r="D1923">
        <v>11</v>
      </c>
      <c r="E1923">
        <v>0</v>
      </c>
      <c r="F1923">
        <v>24795.040000000001</v>
      </c>
      <c r="G1923" t="s">
        <v>11</v>
      </c>
      <c r="H1923" t="s">
        <v>12</v>
      </c>
      <c r="I1923" t="s">
        <v>42</v>
      </c>
      <c r="N1923" t="s">
        <v>1953</v>
      </c>
      <c r="O1923">
        <v>1996</v>
      </c>
      <c r="P1923" t="str">
        <f t="shared" ref="P1923:P1986" si="90">IF(C1922="?","Sep",C1922)</f>
        <v>Aug</v>
      </c>
      <c r="Q1923">
        <v>28</v>
      </c>
      <c r="R1923">
        <v>4</v>
      </c>
      <c r="S1923" s="18">
        <v>24671.66</v>
      </c>
      <c r="T1923" t="s">
        <v>11</v>
      </c>
      <c r="U1923" t="s">
        <v>16</v>
      </c>
      <c r="V1923" t="s">
        <v>247</v>
      </c>
      <c r="W1923" s="16">
        <f t="shared" si="88"/>
        <v>35305</v>
      </c>
      <c r="X1923">
        <f t="shared" si="89"/>
        <v>26</v>
      </c>
    </row>
    <row r="1924" spans="1:24" x14ac:dyDescent="0.3">
      <c r="A1924" t="s">
        <v>1955</v>
      </c>
      <c r="B1924">
        <v>1994</v>
      </c>
      <c r="C1924" t="s">
        <v>20</v>
      </c>
      <c r="D1924">
        <v>9</v>
      </c>
      <c r="E1924">
        <v>0</v>
      </c>
      <c r="F1924">
        <v>24817.25</v>
      </c>
      <c r="G1924" t="s">
        <v>11</v>
      </c>
      <c r="H1924" t="s">
        <v>11</v>
      </c>
      <c r="I1924" t="s">
        <v>42</v>
      </c>
      <c r="N1924" t="s">
        <v>1954</v>
      </c>
      <c r="O1924">
        <v>1992</v>
      </c>
      <c r="P1924" t="str">
        <f t="shared" si="90"/>
        <v>Oct</v>
      </c>
      <c r="Q1924">
        <v>11</v>
      </c>
      <c r="R1924">
        <v>0</v>
      </c>
      <c r="S1924" s="18">
        <v>24795.040000000001</v>
      </c>
      <c r="T1924" t="s">
        <v>11</v>
      </c>
      <c r="U1924" t="s">
        <v>12</v>
      </c>
      <c r="V1924" t="s">
        <v>42</v>
      </c>
      <c r="W1924" s="16">
        <f t="shared" ref="W1924:W1987" si="91">DATE(O1924,MONTH("1-"&amp;P1924),Q1924)</f>
        <v>33888</v>
      </c>
      <c r="X1924">
        <f t="shared" ref="X1924:X1987" si="92">DATEDIF(W1924,"08-06-2023","y")</f>
        <v>30</v>
      </c>
    </row>
    <row r="1925" spans="1:24" x14ac:dyDescent="0.3">
      <c r="A1925" t="s">
        <v>1956</v>
      </c>
      <c r="B1925">
        <v>1995</v>
      </c>
      <c r="C1925" t="s">
        <v>18</v>
      </c>
      <c r="D1925">
        <v>10</v>
      </c>
      <c r="E1925">
        <v>0</v>
      </c>
      <c r="F1925">
        <v>24863.25</v>
      </c>
      <c r="G1925" t="s">
        <v>11</v>
      </c>
      <c r="H1925" t="s">
        <v>12</v>
      </c>
      <c r="I1925" t="s">
        <v>42</v>
      </c>
      <c r="N1925" t="s">
        <v>1955</v>
      </c>
      <c r="O1925">
        <v>1994</v>
      </c>
      <c r="P1925" t="str">
        <f t="shared" si="90"/>
        <v>Sep</v>
      </c>
      <c r="Q1925">
        <v>9</v>
      </c>
      <c r="R1925">
        <v>0</v>
      </c>
      <c r="S1925" s="18">
        <v>24817.25</v>
      </c>
      <c r="T1925" t="s">
        <v>11</v>
      </c>
      <c r="U1925" t="s">
        <v>11</v>
      </c>
      <c r="V1925" t="s">
        <v>42</v>
      </c>
      <c r="W1925" s="16">
        <f t="shared" si="91"/>
        <v>34586</v>
      </c>
      <c r="X1925">
        <f t="shared" si="92"/>
        <v>28</v>
      </c>
    </row>
    <row r="1926" spans="1:24" x14ac:dyDescent="0.3">
      <c r="A1926" t="s">
        <v>1957</v>
      </c>
      <c r="B1926">
        <v>1970</v>
      </c>
      <c r="C1926" t="s">
        <v>15</v>
      </c>
      <c r="D1926">
        <v>26</v>
      </c>
      <c r="E1926">
        <v>3</v>
      </c>
      <c r="F1926">
        <v>24869.84</v>
      </c>
      <c r="G1926" t="s">
        <v>11</v>
      </c>
      <c r="H1926" t="s">
        <v>11</v>
      </c>
      <c r="I1926" t="s">
        <v>168</v>
      </c>
      <c r="N1926" t="s">
        <v>1956</v>
      </c>
      <c r="O1926">
        <v>1995</v>
      </c>
      <c r="P1926" t="str">
        <f t="shared" si="90"/>
        <v>Jun</v>
      </c>
      <c r="Q1926">
        <v>10</v>
      </c>
      <c r="R1926">
        <v>0</v>
      </c>
      <c r="S1926" s="18">
        <v>24863.25</v>
      </c>
      <c r="T1926" t="s">
        <v>11</v>
      </c>
      <c r="U1926" t="s">
        <v>12</v>
      </c>
      <c r="V1926" t="s">
        <v>42</v>
      </c>
      <c r="W1926" s="16">
        <f t="shared" si="91"/>
        <v>34860</v>
      </c>
      <c r="X1926">
        <f t="shared" si="92"/>
        <v>27</v>
      </c>
    </row>
    <row r="1927" spans="1:24" x14ac:dyDescent="0.3">
      <c r="A1927" t="s">
        <v>1958</v>
      </c>
      <c r="B1927">
        <v>1969</v>
      </c>
      <c r="C1927" t="s">
        <v>10</v>
      </c>
      <c r="D1927">
        <v>23</v>
      </c>
      <c r="E1927">
        <v>3</v>
      </c>
      <c r="F1927">
        <v>24873.38</v>
      </c>
      <c r="G1927" t="s">
        <v>11</v>
      </c>
      <c r="H1927" t="s">
        <v>16</v>
      </c>
      <c r="I1927" t="s">
        <v>247</v>
      </c>
      <c r="N1927" t="s">
        <v>1957</v>
      </c>
      <c r="O1927">
        <v>1970</v>
      </c>
      <c r="P1927" t="str">
        <f t="shared" si="90"/>
        <v>Nov</v>
      </c>
      <c r="Q1927">
        <v>26</v>
      </c>
      <c r="R1927">
        <v>3</v>
      </c>
      <c r="S1927" s="18">
        <v>24869.84</v>
      </c>
      <c r="T1927" t="s">
        <v>11</v>
      </c>
      <c r="U1927" t="s">
        <v>11</v>
      </c>
      <c r="V1927" t="s">
        <v>168</v>
      </c>
      <c r="W1927" s="16">
        <f t="shared" si="91"/>
        <v>25898</v>
      </c>
      <c r="X1927">
        <f t="shared" si="92"/>
        <v>52</v>
      </c>
    </row>
    <row r="1928" spans="1:24" x14ac:dyDescent="0.3">
      <c r="A1928" t="s">
        <v>1959</v>
      </c>
      <c r="B1928">
        <v>1987</v>
      </c>
      <c r="C1928" t="s">
        <v>18</v>
      </c>
      <c r="D1928">
        <v>14</v>
      </c>
      <c r="E1928">
        <v>2</v>
      </c>
      <c r="F1928">
        <v>24915.05</v>
      </c>
      <c r="G1928" t="s">
        <v>11</v>
      </c>
      <c r="H1928" t="s">
        <v>16</v>
      </c>
      <c r="I1928" t="s">
        <v>247</v>
      </c>
      <c r="N1928" t="s">
        <v>1958</v>
      </c>
      <c r="O1928">
        <v>1969</v>
      </c>
      <c r="P1928" t="str">
        <f t="shared" si="90"/>
        <v>Jul</v>
      </c>
      <c r="Q1928">
        <v>23</v>
      </c>
      <c r="R1928">
        <v>3</v>
      </c>
      <c r="S1928" s="18">
        <v>24873.38</v>
      </c>
      <c r="T1928" t="s">
        <v>11</v>
      </c>
      <c r="U1928" t="s">
        <v>16</v>
      </c>
      <c r="V1928" t="s">
        <v>247</v>
      </c>
      <c r="W1928" s="16">
        <f t="shared" si="91"/>
        <v>25407</v>
      </c>
      <c r="X1928">
        <f t="shared" si="92"/>
        <v>53</v>
      </c>
    </row>
    <row r="1929" spans="1:24" x14ac:dyDescent="0.3">
      <c r="A1929" t="s">
        <v>1960</v>
      </c>
      <c r="B1929">
        <v>1975</v>
      </c>
      <c r="C1929" t="s">
        <v>15</v>
      </c>
      <c r="D1929">
        <v>14</v>
      </c>
      <c r="E1929">
        <v>3</v>
      </c>
      <c r="F1929">
        <v>24915.22</v>
      </c>
      <c r="G1929" t="s">
        <v>11</v>
      </c>
      <c r="H1929" t="s">
        <v>12</v>
      </c>
      <c r="I1929" t="s">
        <v>23</v>
      </c>
      <c r="N1929" t="s">
        <v>1959</v>
      </c>
      <c r="O1929">
        <v>1987</v>
      </c>
      <c r="P1929" t="str">
        <f t="shared" si="90"/>
        <v>Jun</v>
      </c>
      <c r="Q1929">
        <v>14</v>
      </c>
      <c r="R1929">
        <v>2</v>
      </c>
      <c r="S1929" s="18">
        <v>24915.05</v>
      </c>
      <c r="T1929" t="s">
        <v>11</v>
      </c>
      <c r="U1929" t="s">
        <v>16</v>
      </c>
      <c r="V1929" t="s">
        <v>247</v>
      </c>
      <c r="W1929" s="16">
        <f t="shared" si="91"/>
        <v>31942</v>
      </c>
      <c r="X1929">
        <f t="shared" si="92"/>
        <v>35</v>
      </c>
    </row>
    <row r="1930" spans="1:24" x14ac:dyDescent="0.3">
      <c r="A1930" t="s">
        <v>1961</v>
      </c>
      <c r="B1930">
        <v>1995</v>
      </c>
      <c r="C1930" t="s">
        <v>30</v>
      </c>
      <c r="D1930">
        <v>4</v>
      </c>
      <c r="E1930">
        <v>0</v>
      </c>
      <c r="F1930">
        <v>25075.97</v>
      </c>
      <c r="G1930" t="s">
        <v>11</v>
      </c>
      <c r="H1930" t="s">
        <v>11</v>
      </c>
      <c r="I1930" t="s">
        <v>42</v>
      </c>
      <c r="N1930" t="s">
        <v>1960</v>
      </c>
      <c r="O1930">
        <v>1975</v>
      </c>
      <c r="P1930" t="str">
        <f t="shared" si="90"/>
        <v>Nov</v>
      </c>
      <c r="Q1930">
        <v>14</v>
      </c>
      <c r="R1930">
        <v>3</v>
      </c>
      <c r="S1930" s="18">
        <v>24915.22</v>
      </c>
      <c r="T1930" t="s">
        <v>11</v>
      </c>
      <c r="U1930" t="s">
        <v>12</v>
      </c>
      <c r="V1930" t="s">
        <v>23</v>
      </c>
      <c r="W1930" s="16">
        <f t="shared" si="91"/>
        <v>27712</v>
      </c>
      <c r="X1930">
        <f t="shared" si="92"/>
        <v>47</v>
      </c>
    </row>
    <row r="1931" spans="1:24" x14ac:dyDescent="0.3">
      <c r="A1931" t="s">
        <v>1962</v>
      </c>
      <c r="B1931">
        <v>1998</v>
      </c>
      <c r="C1931" t="s">
        <v>18</v>
      </c>
      <c r="D1931">
        <v>14</v>
      </c>
      <c r="E1931">
        <v>0</v>
      </c>
      <c r="F1931">
        <v>25081.77</v>
      </c>
      <c r="G1931" t="s">
        <v>11</v>
      </c>
      <c r="H1931" t="s">
        <v>11</v>
      </c>
      <c r="I1931" t="s">
        <v>13</v>
      </c>
      <c r="N1931" t="s">
        <v>1961</v>
      </c>
      <c r="O1931">
        <v>1995</v>
      </c>
      <c r="P1931" t="str">
        <f t="shared" si="90"/>
        <v>Dec</v>
      </c>
      <c r="Q1931">
        <v>4</v>
      </c>
      <c r="R1931">
        <v>0</v>
      </c>
      <c r="S1931" s="18">
        <v>25075.97</v>
      </c>
      <c r="T1931" t="s">
        <v>11</v>
      </c>
      <c r="U1931" t="s">
        <v>11</v>
      </c>
      <c r="V1931" t="s">
        <v>42</v>
      </c>
      <c r="W1931" s="16">
        <f t="shared" si="91"/>
        <v>35037</v>
      </c>
      <c r="X1931">
        <f t="shared" si="92"/>
        <v>27</v>
      </c>
    </row>
    <row r="1932" spans="1:24" x14ac:dyDescent="0.3">
      <c r="A1932" t="s">
        <v>1963</v>
      </c>
      <c r="B1932">
        <v>1998</v>
      </c>
      <c r="C1932" t="s">
        <v>15</v>
      </c>
      <c r="D1932">
        <v>24</v>
      </c>
      <c r="E1932">
        <v>0</v>
      </c>
      <c r="F1932">
        <v>25127.22</v>
      </c>
      <c r="G1932" t="s">
        <v>11</v>
      </c>
      <c r="H1932" t="s">
        <v>12</v>
      </c>
      <c r="I1932" t="s">
        <v>42</v>
      </c>
      <c r="N1932" t="s">
        <v>1962</v>
      </c>
      <c r="O1932">
        <v>1998</v>
      </c>
      <c r="P1932" t="str">
        <f t="shared" si="90"/>
        <v>Jun</v>
      </c>
      <c r="Q1932">
        <v>14</v>
      </c>
      <c r="R1932">
        <v>0</v>
      </c>
      <c r="S1932" s="18">
        <v>25081.77</v>
      </c>
      <c r="T1932" t="s">
        <v>11</v>
      </c>
      <c r="U1932" t="s">
        <v>11</v>
      </c>
      <c r="V1932" t="s">
        <v>13</v>
      </c>
      <c r="W1932" s="16">
        <f t="shared" si="91"/>
        <v>35960</v>
      </c>
      <c r="X1932">
        <f t="shared" si="92"/>
        <v>24</v>
      </c>
    </row>
    <row r="1933" spans="1:24" x14ac:dyDescent="0.3">
      <c r="A1933" t="s">
        <v>1964</v>
      </c>
      <c r="B1933">
        <v>1975</v>
      </c>
      <c r="C1933" t="s">
        <v>30</v>
      </c>
      <c r="D1933">
        <v>14</v>
      </c>
      <c r="E1933">
        <v>3</v>
      </c>
      <c r="F1933">
        <v>25309.49</v>
      </c>
      <c r="G1933" t="s">
        <v>11</v>
      </c>
      <c r="H1933" t="s">
        <v>16</v>
      </c>
      <c r="I1933" t="s">
        <v>42</v>
      </c>
      <c r="N1933" t="s">
        <v>1963</v>
      </c>
      <c r="O1933">
        <v>1998</v>
      </c>
      <c r="P1933" t="str">
        <f t="shared" si="90"/>
        <v>Nov</v>
      </c>
      <c r="Q1933">
        <v>24</v>
      </c>
      <c r="R1933">
        <v>0</v>
      </c>
      <c r="S1933" s="18">
        <v>25127.22</v>
      </c>
      <c r="T1933" t="s">
        <v>11</v>
      </c>
      <c r="U1933" t="s">
        <v>12</v>
      </c>
      <c r="V1933" t="s">
        <v>42</v>
      </c>
      <c r="W1933" s="16">
        <f t="shared" si="91"/>
        <v>36123</v>
      </c>
      <c r="X1933">
        <f t="shared" si="92"/>
        <v>24</v>
      </c>
    </row>
    <row r="1934" spans="1:24" x14ac:dyDescent="0.3">
      <c r="A1934" t="s">
        <v>1965</v>
      </c>
      <c r="B1934">
        <v>1972</v>
      </c>
      <c r="C1934" t="s">
        <v>20</v>
      </c>
      <c r="D1934">
        <v>26</v>
      </c>
      <c r="E1934">
        <v>2</v>
      </c>
      <c r="F1934">
        <v>25333.33</v>
      </c>
      <c r="G1934" t="s">
        <v>11</v>
      </c>
      <c r="H1934" t="s">
        <v>11</v>
      </c>
      <c r="I1934" t="s">
        <v>356</v>
      </c>
      <c r="N1934" t="s">
        <v>1964</v>
      </c>
      <c r="O1934">
        <v>1975</v>
      </c>
      <c r="P1934" t="str">
        <f t="shared" si="90"/>
        <v>Dec</v>
      </c>
      <c r="Q1934">
        <v>14</v>
      </c>
      <c r="R1934">
        <v>3</v>
      </c>
      <c r="S1934" s="18">
        <v>25309.49</v>
      </c>
      <c r="T1934" t="s">
        <v>11</v>
      </c>
      <c r="U1934" t="s">
        <v>16</v>
      </c>
      <c r="V1934" t="s">
        <v>42</v>
      </c>
      <c r="W1934" s="16">
        <f t="shared" si="91"/>
        <v>27742</v>
      </c>
      <c r="X1934">
        <f t="shared" si="92"/>
        <v>47</v>
      </c>
    </row>
    <row r="1935" spans="1:24" x14ac:dyDescent="0.3">
      <c r="A1935" t="s">
        <v>1966</v>
      </c>
      <c r="B1935">
        <v>1968</v>
      </c>
      <c r="C1935" t="s">
        <v>35</v>
      </c>
      <c r="D1935">
        <v>22</v>
      </c>
      <c r="E1935">
        <v>3</v>
      </c>
      <c r="F1935">
        <v>25382.3</v>
      </c>
      <c r="G1935" t="s">
        <v>11</v>
      </c>
      <c r="H1935" t="s">
        <v>11</v>
      </c>
      <c r="I1935" t="s">
        <v>42</v>
      </c>
      <c r="N1935" t="s">
        <v>1965</v>
      </c>
      <c r="O1935">
        <v>1972</v>
      </c>
      <c r="P1935" t="str">
        <f t="shared" si="90"/>
        <v>Sep</v>
      </c>
      <c r="Q1935">
        <v>26</v>
      </c>
      <c r="R1935">
        <v>2</v>
      </c>
      <c r="S1935" s="18">
        <v>25333.33</v>
      </c>
      <c r="T1935" t="s">
        <v>11</v>
      </c>
      <c r="U1935" t="s">
        <v>11</v>
      </c>
      <c r="V1935" t="s">
        <v>356</v>
      </c>
      <c r="W1935" s="16">
        <f t="shared" si="91"/>
        <v>26568</v>
      </c>
      <c r="X1935">
        <f t="shared" si="92"/>
        <v>50</v>
      </c>
    </row>
    <row r="1936" spans="1:24" x14ac:dyDescent="0.3">
      <c r="A1936" t="s">
        <v>1967</v>
      </c>
      <c r="B1936">
        <v>1968</v>
      </c>
      <c r="C1936" t="s">
        <v>30</v>
      </c>
      <c r="D1936">
        <v>11</v>
      </c>
      <c r="E1936">
        <v>1</v>
      </c>
      <c r="F1936">
        <v>25517.11</v>
      </c>
      <c r="G1936" t="s">
        <v>11</v>
      </c>
      <c r="H1936" t="s">
        <v>12</v>
      </c>
      <c r="I1936" t="s">
        <v>356</v>
      </c>
      <c r="N1936" t="s">
        <v>1966</v>
      </c>
      <c r="O1936">
        <v>1968</v>
      </c>
      <c r="P1936" t="str">
        <f t="shared" si="90"/>
        <v>Aug</v>
      </c>
      <c r="Q1936">
        <v>22</v>
      </c>
      <c r="R1936">
        <v>3</v>
      </c>
      <c r="S1936" s="18">
        <v>25382.3</v>
      </c>
      <c r="T1936" t="s">
        <v>11</v>
      </c>
      <c r="U1936" t="s">
        <v>11</v>
      </c>
      <c r="V1936" t="s">
        <v>42</v>
      </c>
      <c r="W1936" s="16">
        <f t="shared" si="91"/>
        <v>25072</v>
      </c>
      <c r="X1936">
        <f t="shared" si="92"/>
        <v>54</v>
      </c>
    </row>
    <row r="1937" spans="1:24" x14ac:dyDescent="0.3">
      <c r="A1937" t="s">
        <v>1968</v>
      </c>
      <c r="B1937">
        <v>2001</v>
      </c>
      <c r="C1937" t="s">
        <v>35</v>
      </c>
      <c r="D1937">
        <v>2</v>
      </c>
      <c r="E1937">
        <v>0</v>
      </c>
      <c r="F1937">
        <v>25648.98</v>
      </c>
      <c r="G1937" t="s">
        <v>11</v>
      </c>
      <c r="H1937" t="s">
        <v>16</v>
      </c>
      <c r="I1937" t="s">
        <v>42</v>
      </c>
      <c r="N1937" t="s">
        <v>1967</v>
      </c>
      <c r="O1937">
        <v>1968</v>
      </c>
      <c r="P1937" t="str">
        <f t="shared" si="90"/>
        <v>Dec</v>
      </c>
      <c r="Q1937">
        <v>11</v>
      </c>
      <c r="R1937">
        <v>1</v>
      </c>
      <c r="S1937" s="18">
        <v>25517.11</v>
      </c>
      <c r="T1937" t="s">
        <v>11</v>
      </c>
      <c r="U1937" t="s">
        <v>12</v>
      </c>
      <c r="V1937" t="s">
        <v>356</v>
      </c>
      <c r="W1937" s="16">
        <f t="shared" si="91"/>
        <v>25183</v>
      </c>
      <c r="X1937">
        <f t="shared" si="92"/>
        <v>54</v>
      </c>
    </row>
    <row r="1938" spans="1:24" x14ac:dyDescent="0.3">
      <c r="A1938" t="s">
        <v>1969</v>
      </c>
      <c r="B1938">
        <v>1972</v>
      </c>
      <c r="C1938" t="s">
        <v>10</v>
      </c>
      <c r="D1938">
        <v>17</v>
      </c>
      <c r="E1938">
        <v>0</v>
      </c>
      <c r="F1938">
        <v>25656.58</v>
      </c>
      <c r="G1938" t="s">
        <v>11</v>
      </c>
      <c r="H1938" t="s">
        <v>12</v>
      </c>
      <c r="I1938" t="s">
        <v>247</v>
      </c>
      <c r="N1938" t="s">
        <v>1968</v>
      </c>
      <c r="O1938">
        <v>2001</v>
      </c>
      <c r="P1938" t="str">
        <f t="shared" si="90"/>
        <v>Aug</v>
      </c>
      <c r="Q1938">
        <v>2</v>
      </c>
      <c r="R1938">
        <v>0</v>
      </c>
      <c r="S1938" s="18">
        <v>25648.98</v>
      </c>
      <c r="T1938" t="s">
        <v>11</v>
      </c>
      <c r="U1938" t="s">
        <v>16</v>
      </c>
      <c r="V1938" t="s">
        <v>42</v>
      </c>
      <c r="W1938" s="16">
        <f t="shared" si="91"/>
        <v>37105</v>
      </c>
      <c r="X1938">
        <f t="shared" si="92"/>
        <v>21</v>
      </c>
    </row>
    <row r="1939" spans="1:24" x14ac:dyDescent="0.3">
      <c r="A1939" t="s">
        <v>1970</v>
      </c>
      <c r="B1939">
        <v>1963</v>
      </c>
      <c r="C1939" t="s">
        <v>35</v>
      </c>
      <c r="D1939">
        <v>21</v>
      </c>
      <c r="E1939">
        <v>0</v>
      </c>
      <c r="F1939">
        <v>25678.78</v>
      </c>
      <c r="G1939" t="s">
        <v>11</v>
      </c>
      <c r="H1939" t="s">
        <v>12</v>
      </c>
      <c r="I1939" t="s">
        <v>23</v>
      </c>
      <c r="N1939" t="s">
        <v>1969</v>
      </c>
      <c r="O1939">
        <v>1972</v>
      </c>
      <c r="P1939" t="str">
        <f t="shared" si="90"/>
        <v>Jul</v>
      </c>
      <c r="Q1939">
        <v>17</v>
      </c>
      <c r="R1939">
        <v>0</v>
      </c>
      <c r="S1939" s="18">
        <v>25656.58</v>
      </c>
      <c r="T1939" t="s">
        <v>11</v>
      </c>
      <c r="U1939" t="s">
        <v>12</v>
      </c>
      <c r="V1939" t="s">
        <v>247</v>
      </c>
      <c r="W1939" s="16">
        <f t="shared" si="91"/>
        <v>26497</v>
      </c>
      <c r="X1939">
        <f t="shared" si="92"/>
        <v>50</v>
      </c>
    </row>
    <row r="1940" spans="1:24" x14ac:dyDescent="0.3">
      <c r="A1940" t="s">
        <v>1971</v>
      </c>
      <c r="B1940">
        <v>1970</v>
      </c>
      <c r="C1940" t="s">
        <v>30</v>
      </c>
      <c r="D1940">
        <v>3</v>
      </c>
      <c r="E1940">
        <v>3</v>
      </c>
      <c r="F1940">
        <v>25992.82</v>
      </c>
      <c r="G1940" t="s">
        <v>11</v>
      </c>
      <c r="H1940" t="s">
        <v>11</v>
      </c>
      <c r="I1940" t="s">
        <v>13</v>
      </c>
      <c r="N1940" t="s">
        <v>1970</v>
      </c>
      <c r="O1940">
        <v>1963</v>
      </c>
      <c r="P1940" t="str">
        <f t="shared" si="90"/>
        <v>Aug</v>
      </c>
      <c r="Q1940">
        <v>21</v>
      </c>
      <c r="R1940">
        <v>0</v>
      </c>
      <c r="S1940" s="18">
        <v>25678.78</v>
      </c>
      <c r="T1940" t="s">
        <v>11</v>
      </c>
      <c r="U1940" t="s">
        <v>12</v>
      </c>
      <c r="V1940" t="s">
        <v>23</v>
      </c>
      <c r="W1940" s="16">
        <f t="shared" si="91"/>
        <v>23244</v>
      </c>
      <c r="X1940">
        <f t="shared" si="92"/>
        <v>59</v>
      </c>
    </row>
    <row r="1941" spans="1:24" x14ac:dyDescent="0.3">
      <c r="A1941" t="s">
        <v>1972</v>
      </c>
      <c r="B1941">
        <v>2001</v>
      </c>
      <c r="C1941" t="s">
        <v>18</v>
      </c>
      <c r="D1941">
        <v>5</v>
      </c>
      <c r="E1941">
        <v>2</v>
      </c>
      <c r="F1941">
        <v>26018.95</v>
      </c>
      <c r="G1941" t="s">
        <v>11</v>
      </c>
      <c r="H1941" t="s">
        <v>11</v>
      </c>
      <c r="I1941" t="s">
        <v>23</v>
      </c>
      <c r="N1941" t="s">
        <v>1971</v>
      </c>
      <c r="O1941">
        <v>1970</v>
      </c>
      <c r="P1941" t="str">
        <f t="shared" si="90"/>
        <v>Dec</v>
      </c>
      <c r="Q1941">
        <v>3</v>
      </c>
      <c r="R1941">
        <v>3</v>
      </c>
      <c r="S1941" s="18">
        <v>25992.82</v>
      </c>
      <c r="T1941" t="s">
        <v>11</v>
      </c>
      <c r="U1941" t="s">
        <v>11</v>
      </c>
      <c r="V1941" t="s">
        <v>13</v>
      </c>
      <c r="W1941" s="16">
        <f t="shared" si="91"/>
        <v>25905</v>
      </c>
      <c r="X1941">
        <f t="shared" si="92"/>
        <v>52</v>
      </c>
    </row>
    <row r="1942" spans="1:24" x14ac:dyDescent="0.3">
      <c r="A1942" t="s">
        <v>1973</v>
      </c>
      <c r="B1942">
        <v>2000</v>
      </c>
      <c r="C1942" t="s">
        <v>30</v>
      </c>
      <c r="D1942">
        <v>26</v>
      </c>
      <c r="E1942">
        <v>0</v>
      </c>
      <c r="F1942">
        <v>26026.97</v>
      </c>
      <c r="G1942" t="s">
        <v>11</v>
      </c>
      <c r="H1942" t="s">
        <v>12</v>
      </c>
      <c r="I1942" t="s">
        <v>42</v>
      </c>
      <c r="N1942" t="s">
        <v>1972</v>
      </c>
      <c r="O1942">
        <v>2001</v>
      </c>
      <c r="P1942" t="str">
        <f t="shared" si="90"/>
        <v>Jun</v>
      </c>
      <c r="Q1942">
        <v>5</v>
      </c>
      <c r="R1942">
        <v>2</v>
      </c>
      <c r="S1942" s="18">
        <v>26018.95</v>
      </c>
      <c r="T1942" t="s">
        <v>11</v>
      </c>
      <c r="U1942" t="s">
        <v>11</v>
      </c>
      <c r="V1942" t="s">
        <v>23</v>
      </c>
      <c r="W1942" s="16">
        <f t="shared" si="91"/>
        <v>37047</v>
      </c>
      <c r="X1942">
        <f t="shared" si="92"/>
        <v>22</v>
      </c>
    </row>
    <row r="1943" spans="1:24" x14ac:dyDescent="0.3">
      <c r="A1943" t="s">
        <v>1974</v>
      </c>
      <c r="B1943">
        <v>1966</v>
      </c>
      <c r="C1943" t="s">
        <v>10</v>
      </c>
      <c r="D1943">
        <v>9</v>
      </c>
      <c r="E1943">
        <v>1</v>
      </c>
      <c r="F1943">
        <v>26109.33</v>
      </c>
      <c r="G1943" t="s">
        <v>11</v>
      </c>
      <c r="H1943" t="s">
        <v>12</v>
      </c>
      <c r="I1943" t="s">
        <v>23</v>
      </c>
      <c r="N1943" t="s">
        <v>1973</v>
      </c>
      <c r="O1943">
        <v>2000</v>
      </c>
      <c r="P1943" t="str">
        <f t="shared" si="90"/>
        <v>Dec</v>
      </c>
      <c r="Q1943">
        <v>26</v>
      </c>
      <c r="R1943">
        <v>0</v>
      </c>
      <c r="S1943" s="18">
        <v>26026.97</v>
      </c>
      <c r="T1943" t="s">
        <v>11</v>
      </c>
      <c r="U1943" t="s">
        <v>12</v>
      </c>
      <c r="V1943" t="s">
        <v>42</v>
      </c>
      <c r="W1943" s="16">
        <f t="shared" si="91"/>
        <v>36886</v>
      </c>
      <c r="X1943">
        <f t="shared" si="92"/>
        <v>22</v>
      </c>
    </row>
    <row r="1944" spans="1:24" x14ac:dyDescent="0.3">
      <c r="A1944" t="s">
        <v>1975</v>
      </c>
      <c r="B1944">
        <v>2002</v>
      </c>
      <c r="C1944" t="s">
        <v>37</v>
      </c>
      <c r="D1944">
        <v>11</v>
      </c>
      <c r="E1944">
        <v>0</v>
      </c>
      <c r="F1944">
        <v>26125.67</v>
      </c>
      <c r="G1944" t="s">
        <v>11</v>
      </c>
      <c r="H1944" t="s">
        <v>16</v>
      </c>
      <c r="I1944" t="s">
        <v>13</v>
      </c>
      <c r="N1944" t="s">
        <v>1974</v>
      </c>
      <c r="O1944">
        <v>1966</v>
      </c>
      <c r="P1944" t="str">
        <f t="shared" si="90"/>
        <v>Jul</v>
      </c>
      <c r="Q1944">
        <v>9</v>
      </c>
      <c r="R1944">
        <v>1</v>
      </c>
      <c r="S1944" s="18">
        <v>26109.33</v>
      </c>
      <c r="T1944" t="s">
        <v>11</v>
      </c>
      <c r="U1944" t="s">
        <v>12</v>
      </c>
      <c r="V1944" t="s">
        <v>23</v>
      </c>
      <c r="W1944" s="16">
        <f t="shared" si="91"/>
        <v>24297</v>
      </c>
      <c r="X1944">
        <f t="shared" si="92"/>
        <v>56</v>
      </c>
    </row>
    <row r="1945" spans="1:24" x14ac:dyDescent="0.3">
      <c r="A1945" t="s">
        <v>1976</v>
      </c>
      <c r="B1945">
        <v>1973</v>
      </c>
      <c r="C1945" t="s">
        <v>10</v>
      </c>
      <c r="D1945">
        <v>7</v>
      </c>
      <c r="E1945">
        <v>1</v>
      </c>
      <c r="F1945">
        <v>26140.36</v>
      </c>
      <c r="G1945" t="s">
        <v>11</v>
      </c>
      <c r="H1945" t="s">
        <v>12</v>
      </c>
      <c r="I1945" t="s">
        <v>42</v>
      </c>
      <c r="N1945" t="s">
        <v>1975</v>
      </c>
      <c r="O1945">
        <v>2002</v>
      </c>
      <c r="P1945" t="str">
        <f t="shared" si="90"/>
        <v>Oct</v>
      </c>
      <c r="Q1945">
        <v>11</v>
      </c>
      <c r="R1945">
        <v>0</v>
      </c>
      <c r="S1945" s="18">
        <v>26125.67</v>
      </c>
      <c r="T1945" t="s">
        <v>11</v>
      </c>
      <c r="U1945" t="s">
        <v>16</v>
      </c>
      <c r="V1945" t="s">
        <v>13</v>
      </c>
      <c r="W1945" s="16">
        <f t="shared" si="91"/>
        <v>37540</v>
      </c>
      <c r="X1945">
        <f t="shared" si="92"/>
        <v>20</v>
      </c>
    </row>
    <row r="1946" spans="1:24" x14ac:dyDescent="0.3">
      <c r="A1946" t="s">
        <v>1977</v>
      </c>
      <c r="B1946">
        <v>1975</v>
      </c>
      <c r="C1946" t="s">
        <v>18</v>
      </c>
      <c r="D1946">
        <v>4</v>
      </c>
      <c r="E1946">
        <v>1</v>
      </c>
      <c r="F1946">
        <v>26236.58</v>
      </c>
      <c r="G1946" t="s">
        <v>11</v>
      </c>
      <c r="H1946" t="s">
        <v>16</v>
      </c>
      <c r="I1946" t="s">
        <v>42</v>
      </c>
      <c r="N1946" t="s">
        <v>1976</v>
      </c>
      <c r="O1946">
        <v>1973</v>
      </c>
      <c r="P1946" t="str">
        <f t="shared" si="90"/>
        <v>Jul</v>
      </c>
      <c r="Q1946">
        <v>7</v>
      </c>
      <c r="R1946">
        <v>1</v>
      </c>
      <c r="S1946" s="18">
        <v>26140.36</v>
      </c>
      <c r="T1946" t="s">
        <v>11</v>
      </c>
      <c r="U1946" t="s">
        <v>12</v>
      </c>
      <c r="V1946" t="s">
        <v>42</v>
      </c>
      <c r="W1946" s="16">
        <f t="shared" si="91"/>
        <v>26852</v>
      </c>
      <c r="X1946">
        <f t="shared" si="92"/>
        <v>49</v>
      </c>
    </row>
    <row r="1947" spans="1:24" x14ac:dyDescent="0.3">
      <c r="A1947" t="s">
        <v>1978</v>
      </c>
      <c r="B1947">
        <v>2004</v>
      </c>
      <c r="C1947" t="s">
        <v>30</v>
      </c>
      <c r="D1947">
        <v>5</v>
      </c>
      <c r="E1947">
        <v>0</v>
      </c>
      <c r="F1947">
        <v>26316.59</v>
      </c>
      <c r="G1947" t="s">
        <v>11</v>
      </c>
      <c r="H1947" t="s">
        <v>12</v>
      </c>
      <c r="I1947" t="s">
        <v>42</v>
      </c>
      <c r="N1947" t="s">
        <v>1977</v>
      </c>
      <c r="O1947">
        <v>1975</v>
      </c>
      <c r="P1947" t="str">
        <f t="shared" si="90"/>
        <v>Jun</v>
      </c>
      <c r="Q1947">
        <v>4</v>
      </c>
      <c r="R1947">
        <v>1</v>
      </c>
      <c r="S1947" s="18">
        <v>26236.58</v>
      </c>
      <c r="T1947" t="s">
        <v>11</v>
      </c>
      <c r="U1947" t="s">
        <v>16</v>
      </c>
      <c r="V1947" t="s">
        <v>42</v>
      </c>
      <c r="W1947" s="16">
        <f t="shared" si="91"/>
        <v>27549</v>
      </c>
      <c r="X1947">
        <f t="shared" si="92"/>
        <v>48</v>
      </c>
    </row>
    <row r="1948" spans="1:24" x14ac:dyDescent="0.3">
      <c r="A1948" t="s">
        <v>1979</v>
      </c>
      <c r="B1948">
        <v>1974</v>
      </c>
      <c r="C1948" t="s">
        <v>20</v>
      </c>
      <c r="D1948">
        <v>21</v>
      </c>
      <c r="E1948">
        <v>1</v>
      </c>
      <c r="F1948">
        <v>26392.26</v>
      </c>
      <c r="G1948" t="s">
        <v>11</v>
      </c>
      <c r="H1948" t="s">
        <v>11</v>
      </c>
      <c r="I1948" t="s">
        <v>247</v>
      </c>
      <c r="N1948" t="s">
        <v>1978</v>
      </c>
      <c r="O1948">
        <v>2004</v>
      </c>
      <c r="P1948" t="str">
        <f t="shared" si="90"/>
        <v>Dec</v>
      </c>
      <c r="Q1948">
        <v>5</v>
      </c>
      <c r="R1948">
        <v>0</v>
      </c>
      <c r="S1948" s="18">
        <v>26316.59</v>
      </c>
      <c r="T1948" t="s">
        <v>11</v>
      </c>
      <c r="U1948" t="s">
        <v>12</v>
      </c>
      <c r="V1948" t="s">
        <v>42</v>
      </c>
      <c r="W1948" s="16">
        <f t="shared" si="91"/>
        <v>38326</v>
      </c>
      <c r="X1948">
        <f t="shared" si="92"/>
        <v>18</v>
      </c>
    </row>
    <row r="1949" spans="1:24" x14ac:dyDescent="0.3">
      <c r="A1949" t="s">
        <v>1980</v>
      </c>
      <c r="B1949">
        <v>1970</v>
      </c>
      <c r="C1949" t="s">
        <v>35</v>
      </c>
      <c r="D1949">
        <v>27</v>
      </c>
      <c r="E1949">
        <v>2</v>
      </c>
      <c r="F1949">
        <v>26467.1</v>
      </c>
      <c r="G1949" t="s">
        <v>11</v>
      </c>
      <c r="H1949" t="s">
        <v>12</v>
      </c>
      <c r="I1949" t="s">
        <v>23</v>
      </c>
      <c r="N1949" t="s">
        <v>1979</v>
      </c>
      <c r="O1949">
        <v>1974</v>
      </c>
      <c r="P1949" t="str">
        <f t="shared" si="90"/>
        <v>Sep</v>
      </c>
      <c r="Q1949">
        <v>21</v>
      </c>
      <c r="R1949">
        <v>1</v>
      </c>
      <c r="S1949" s="18">
        <v>26392.26</v>
      </c>
      <c r="T1949" t="s">
        <v>11</v>
      </c>
      <c r="U1949" t="s">
        <v>11</v>
      </c>
      <c r="V1949" t="s">
        <v>247</v>
      </c>
      <c r="W1949" s="16">
        <f t="shared" si="91"/>
        <v>27293</v>
      </c>
      <c r="X1949">
        <f t="shared" si="92"/>
        <v>48</v>
      </c>
    </row>
    <row r="1950" spans="1:24" x14ac:dyDescent="0.3">
      <c r="A1950" t="s">
        <v>1981</v>
      </c>
      <c r="B1950">
        <v>2004</v>
      </c>
      <c r="C1950" t="s">
        <v>20</v>
      </c>
      <c r="D1950">
        <v>5</v>
      </c>
      <c r="E1950">
        <v>0</v>
      </c>
      <c r="F1950">
        <v>26479.4</v>
      </c>
      <c r="G1950" t="s">
        <v>11</v>
      </c>
      <c r="H1950" t="s">
        <v>11</v>
      </c>
      <c r="I1950" t="s">
        <v>42</v>
      </c>
      <c r="N1950" t="s">
        <v>1980</v>
      </c>
      <c r="O1950">
        <v>1970</v>
      </c>
      <c r="P1950" t="str">
        <f t="shared" si="90"/>
        <v>Aug</v>
      </c>
      <c r="Q1950">
        <v>27</v>
      </c>
      <c r="R1950">
        <v>2</v>
      </c>
      <c r="S1950" s="18">
        <v>26467.1</v>
      </c>
      <c r="T1950" t="s">
        <v>11</v>
      </c>
      <c r="U1950" t="s">
        <v>12</v>
      </c>
      <c r="V1950" t="s">
        <v>23</v>
      </c>
      <c r="W1950" s="16">
        <f t="shared" si="91"/>
        <v>25807</v>
      </c>
      <c r="X1950">
        <f t="shared" si="92"/>
        <v>52</v>
      </c>
    </row>
    <row r="1951" spans="1:24" x14ac:dyDescent="0.3">
      <c r="A1951" t="s">
        <v>1982</v>
      </c>
      <c r="B1951">
        <v>1988</v>
      </c>
      <c r="C1951" t="s">
        <v>10</v>
      </c>
      <c r="D1951">
        <v>22</v>
      </c>
      <c r="E1951">
        <v>3</v>
      </c>
      <c r="F1951">
        <v>26607.89</v>
      </c>
      <c r="G1951" t="s">
        <v>11</v>
      </c>
      <c r="H1951" t="s">
        <v>16</v>
      </c>
      <c r="I1951" t="s">
        <v>42</v>
      </c>
      <c r="N1951" t="s">
        <v>1981</v>
      </c>
      <c r="O1951">
        <v>2004</v>
      </c>
      <c r="P1951" t="str">
        <f t="shared" si="90"/>
        <v>Sep</v>
      </c>
      <c r="Q1951">
        <v>5</v>
      </c>
      <c r="R1951">
        <v>0</v>
      </c>
      <c r="S1951" s="18">
        <v>26479.4</v>
      </c>
      <c r="T1951" t="s">
        <v>11</v>
      </c>
      <c r="U1951" t="s">
        <v>11</v>
      </c>
      <c r="V1951" t="s">
        <v>42</v>
      </c>
      <c r="W1951" s="16">
        <f t="shared" si="91"/>
        <v>38235</v>
      </c>
      <c r="X1951">
        <f t="shared" si="92"/>
        <v>18</v>
      </c>
    </row>
    <row r="1952" spans="1:24" x14ac:dyDescent="0.3">
      <c r="A1952" t="s">
        <v>1983</v>
      </c>
      <c r="B1952">
        <v>1991</v>
      </c>
      <c r="C1952" t="s">
        <v>35</v>
      </c>
      <c r="D1952">
        <v>22</v>
      </c>
      <c r="E1952">
        <v>3</v>
      </c>
      <c r="F1952">
        <v>26912.560000000001</v>
      </c>
      <c r="G1952" t="s">
        <v>11</v>
      </c>
      <c r="H1952" t="s">
        <v>11</v>
      </c>
      <c r="I1952" t="s">
        <v>42</v>
      </c>
      <c r="N1952" t="s">
        <v>1982</v>
      </c>
      <c r="O1952">
        <v>1988</v>
      </c>
      <c r="P1952" t="str">
        <f t="shared" si="90"/>
        <v>Jul</v>
      </c>
      <c r="Q1952">
        <v>22</v>
      </c>
      <c r="R1952">
        <v>3</v>
      </c>
      <c r="S1952" s="18">
        <v>26607.89</v>
      </c>
      <c r="T1952" t="s">
        <v>11</v>
      </c>
      <c r="U1952" t="s">
        <v>16</v>
      </c>
      <c r="V1952" t="s">
        <v>42</v>
      </c>
      <c r="W1952" s="16">
        <f t="shared" si="91"/>
        <v>32346</v>
      </c>
      <c r="X1952">
        <f t="shared" si="92"/>
        <v>34</v>
      </c>
    </row>
    <row r="1953" spans="1:24" x14ac:dyDescent="0.3">
      <c r="A1953" t="s">
        <v>1984</v>
      </c>
      <c r="B1953">
        <v>1958</v>
      </c>
      <c r="C1953" t="s">
        <v>30</v>
      </c>
      <c r="D1953">
        <v>25</v>
      </c>
      <c r="E1953">
        <v>0</v>
      </c>
      <c r="F1953">
        <v>26926.51</v>
      </c>
      <c r="G1953" t="s">
        <v>11</v>
      </c>
      <c r="H1953" t="s">
        <v>16</v>
      </c>
      <c r="I1953" t="s">
        <v>13</v>
      </c>
      <c r="N1953" t="s">
        <v>1983</v>
      </c>
      <c r="O1953">
        <v>1991</v>
      </c>
      <c r="P1953" t="str">
        <f t="shared" si="90"/>
        <v>Aug</v>
      </c>
      <c r="Q1953">
        <v>22</v>
      </c>
      <c r="R1953">
        <v>3</v>
      </c>
      <c r="S1953" s="18">
        <v>26912.560000000001</v>
      </c>
      <c r="T1953" t="s">
        <v>11</v>
      </c>
      <c r="U1953" t="s">
        <v>11</v>
      </c>
      <c r="V1953" t="s">
        <v>42</v>
      </c>
      <c r="W1953" s="16">
        <f t="shared" si="91"/>
        <v>33472</v>
      </c>
      <c r="X1953">
        <f t="shared" si="92"/>
        <v>31</v>
      </c>
    </row>
    <row r="1954" spans="1:24" x14ac:dyDescent="0.3">
      <c r="A1954" t="s">
        <v>1985</v>
      </c>
      <c r="B1954">
        <v>2002</v>
      </c>
      <c r="C1954" t="s">
        <v>18</v>
      </c>
      <c r="D1954">
        <v>17</v>
      </c>
      <c r="E1954">
        <v>0</v>
      </c>
      <c r="F1954">
        <v>26927.69</v>
      </c>
      <c r="G1954" t="s">
        <v>11</v>
      </c>
      <c r="H1954" t="s">
        <v>11</v>
      </c>
      <c r="I1954" t="s">
        <v>42</v>
      </c>
      <c r="N1954" t="s">
        <v>1984</v>
      </c>
      <c r="O1954">
        <v>1958</v>
      </c>
      <c r="P1954" t="str">
        <f t="shared" si="90"/>
        <v>Dec</v>
      </c>
      <c r="Q1954">
        <v>25</v>
      </c>
      <c r="R1954">
        <v>0</v>
      </c>
      <c r="S1954" s="18">
        <v>26926.51</v>
      </c>
      <c r="T1954" t="s">
        <v>11</v>
      </c>
      <c r="U1954" t="s">
        <v>16</v>
      </c>
      <c r="V1954" t="s">
        <v>13</v>
      </c>
      <c r="W1954" s="16">
        <f t="shared" si="91"/>
        <v>21544</v>
      </c>
      <c r="X1954">
        <f t="shared" si="92"/>
        <v>64</v>
      </c>
    </row>
    <row r="1955" spans="1:24" x14ac:dyDescent="0.3">
      <c r="A1955" t="s">
        <v>1986</v>
      </c>
      <c r="B1955">
        <v>2000</v>
      </c>
      <c r="C1955" t="s">
        <v>15</v>
      </c>
      <c r="D1955">
        <v>9</v>
      </c>
      <c r="E1955">
        <v>0</v>
      </c>
      <c r="F1955">
        <v>26936.98</v>
      </c>
      <c r="G1955" t="s">
        <v>11</v>
      </c>
      <c r="H1955" t="s">
        <v>12</v>
      </c>
      <c r="I1955" t="s">
        <v>42</v>
      </c>
      <c r="N1955" t="s">
        <v>1985</v>
      </c>
      <c r="O1955">
        <v>2002</v>
      </c>
      <c r="P1955" t="str">
        <f t="shared" si="90"/>
        <v>Jun</v>
      </c>
      <c r="Q1955">
        <v>17</v>
      </c>
      <c r="R1955">
        <v>0</v>
      </c>
      <c r="S1955" s="18">
        <v>26927.69</v>
      </c>
      <c r="T1955" t="s">
        <v>11</v>
      </c>
      <c r="U1955" t="s">
        <v>11</v>
      </c>
      <c r="V1955" t="s">
        <v>42</v>
      </c>
      <c r="W1955" s="16">
        <f t="shared" si="91"/>
        <v>37424</v>
      </c>
      <c r="X1955">
        <f t="shared" si="92"/>
        <v>20</v>
      </c>
    </row>
    <row r="1956" spans="1:24" x14ac:dyDescent="0.3">
      <c r="A1956" t="s">
        <v>1987</v>
      </c>
      <c r="B1956">
        <v>1960</v>
      </c>
      <c r="C1956" t="s">
        <v>10</v>
      </c>
      <c r="D1956">
        <v>9</v>
      </c>
      <c r="E1956">
        <v>1</v>
      </c>
      <c r="F1956">
        <v>27000.98</v>
      </c>
      <c r="G1956" t="s">
        <v>11</v>
      </c>
      <c r="H1956" t="s">
        <v>11</v>
      </c>
      <c r="I1956" t="s">
        <v>13</v>
      </c>
      <c r="N1956" t="s">
        <v>1986</v>
      </c>
      <c r="O1956">
        <v>2000</v>
      </c>
      <c r="P1956" t="str">
        <f t="shared" si="90"/>
        <v>Nov</v>
      </c>
      <c r="Q1956">
        <v>9</v>
      </c>
      <c r="R1956">
        <v>0</v>
      </c>
      <c r="S1956" s="18">
        <v>26936.98</v>
      </c>
      <c r="T1956" t="s">
        <v>11</v>
      </c>
      <c r="U1956" t="s">
        <v>12</v>
      </c>
      <c r="V1956" t="s">
        <v>42</v>
      </c>
      <c r="W1956" s="16">
        <f t="shared" si="91"/>
        <v>36839</v>
      </c>
      <c r="X1956">
        <f t="shared" si="92"/>
        <v>22</v>
      </c>
    </row>
    <row r="1957" spans="1:24" x14ac:dyDescent="0.3">
      <c r="A1957" t="s">
        <v>1988</v>
      </c>
      <c r="B1957">
        <v>1958</v>
      </c>
      <c r="C1957" t="s">
        <v>18</v>
      </c>
      <c r="D1957">
        <v>30</v>
      </c>
      <c r="E1957">
        <v>0</v>
      </c>
      <c r="F1957">
        <v>27037.91</v>
      </c>
      <c r="G1957" t="s">
        <v>11</v>
      </c>
      <c r="H1957" t="s">
        <v>11</v>
      </c>
      <c r="I1957" t="s">
        <v>13</v>
      </c>
      <c r="N1957" t="s">
        <v>1987</v>
      </c>
      <c r="O1957">
        <v>1960</v>
      </c>
      <c r="P1957" t="str">
        <f t="shared" si="90"/>
        <v>Jul</v>
      </c>
      <c r="Q1957">
        <v>9</v>
      </c>
      <c r="R1957">
        <v>1</v>
      </c>
      <c r="S1957" s="18">
        <v>27000.98</v>
      </c>
      <c r="T1957" t="s">
        <v>11</v>
      </c>
      <c r="U1957" t="s">
        <v>11</v>
      </c>
      <c r="V1957" t="s">
        <v>13</v>
      </c>
      <c r="W1957" s="16">
        <f t="shared" si="91"/>
        <v>22106</v>
      </c>
      <c r="X1957">
        <f t="shared" si="92"/>
        <v>62</v>
      </c>
    </row>
    <row r="1958" spans="1:24" x14ac:dyDescent="0.3">
      <c r="A1958" t="s">
        <v>1989</v>
      </c>
      <c r="B1958">
        <v>1994</v>
      </c>
      <c r="C1958" t="s">
        <v>10</v>
      </c>
      <c r="D1958">
        <v>2</v>
      </c>
      <c r="E1958">
        <v>0</v>
      </c>
      <c r="F1958">
        <v>27080.639999999999</v>
      </c>
      <c r="G1958" t="s">
        <v>11</v>
      </c>
      <c r="H1958" t="s">
        <v>11</v>
      </c>
      <c r="I1958" t="s">
        <v>42</v>
      </c>
      <c r="N1958" t="s">
        <v>1988</v>
      </c>
      <c r="O1958">
        <v>1958</v>
      </c>
      <c r="P1958" t="str">
        <f t="shared" si="90"/>
        <v>Jun</v>
      </c>
      <c r="Q1958">
        <v>30</v>
      </c>
      <c r="R1958">
        <v>0</v>
      </c>
      <c r="S1958" s="18">
        <v>27037.91</v>
      </c>
      <c r="T1958" t="s">
        <v>11</v>
      </c>
      <c r="U1958" t="s">
        <v>11</v>
      </c>
      <c r="V1958" t="s">
        <v>13</v>
      </c>
      <c r="W1958" s="16">
        <f t="shared" si="91"/>
        <v>21366</v>
      </c>
      <c r="X1958">
        <f t="shared" si="92"/>
        <v>64</v>
      </c>
    </row>
    <row r="1959" spans="1:24" x14ac:dyDescent="0.3">
      <c r="A1959" t="s">
        <v>1990</v>
      </c>
      <c r="B1959">
        <v>1990</v>
      </c>
      <c r="C1959" t="s">
        <v>30</v>
      </c>
      <c r="D1959">
        <v>13</v>
      </c>
      <c r="E1959">
        <v>3</v>
      </c>
      <c r="F1959">
        <v>27092.38</v>
      </c>
      <c r="G1959" t="s">
        <v>11</v>
      </c>
      <c r="H1959" t="s">
        <v>12</v>
      </c>
      <c r="I1959" t="s">
        <v>42</v>
      </c>
      <c r="N1959" t="s">
        <v>1989</v>
      </c>
      <c r="O1959">
        <v>1994</v>
      </c>
      <c r="P1959" t="str">
        <f t="shared" si="90"/>
        <v>Jul</v>
      </c>
      <c r="Q1959">
        <v>2</v>
      </c>
      <c r="R1959">
        <v>0</v>
      </c>
      <c r="S1959" s="18">
        <v>27080.639999999999</v>
      </c>
      <c r="T1959" t="s">
        <v>11</v>
      </c>
      <c r="U1959" t="s">
        <v>11</v>
      </c>
      <c r="V1959" t="s">
        <v>42</v>
      </c>
      <c r="W1959" s="16">
        <f t="shared" si="91"/>
        <v>34517</v>
      </c>
      <c r="X1959">
        <f t="shared" si="92"/>
        <v>28</v>
      </c>
    </row>
    <row r="1960" spans="1:24" x14ac:dyDescent="0.3">
      <c r="A1960" t="s">
        <v>1991</v>
      </c>
      <c r="B1960">
        <v>1970</v>
      </c>
      <c r="C1960" t="s">
        <v>37</v>
      </c>
      <c r="D1960">
        <v>2</v>
      </c>
      <c r="E1960">
        <v>0</v>
      </c>
      <c r="F1960">
        <v>27117.99</v>
      </c>
      <c r="G1960" t="s">
        <v>11</v>
      </c>
      <c r="H1960" t="s">
        <v>11</v>
      </c>
      <c r="I1960" t="s">
        <v>13</v>
      </c>
      <c r="N1960" t="s">
        <v>1990</v>
      </c>
      <c r="O1960">
        <v>1990</v>
      </c>
      <c r="P1960" t="str">
        <f t="shared" si="90"/>
        <v>Dec</v>
      </c>
      <c r="Q1960">
        <v>13</v>
      </c>
      <c r="R1960">
        <v>3</v>
      </c>
      <c r="S1960" s="18">
        <v>27092.38</v>
      </c>
      <c r="T1960" t="s">
        <v>11</v>
      </c>
      <c r="U1960" t="s">
        <v>12</v>
      </c>
      <c r="V1960" t="s">
        <v>42</v>
      </c>
      <c r="W1960" s="16">
        <f t="shared" si="91"/>
        <v>33220</v>
      </c>
      <c r="X1960">
        <f t="shared" si="92"/>
        <v>32</v>
      </c>
    </row>
    <row r="1961" spans="1:24" x14ac:dyDescent="0.3">
      <c r="A1961" t="s">
        <v>1992</v>
      </c>
      <c r="B1961">
        <v>1965</v>
      </c>
      <c r="C1961" t="s">
        <v>30</v>
      </c>
      <c r="D1961">
        <v>21</v>
      </c>
      <c r="E1961">
        <v>0</v>
      </c>
      <c r="F1961">
        <v>27218.44</v>
      </c>
      <c r="G1961" t="s">
        <v>11</v>
      </c>
      <c r="H1961" t="s">
        <v>16</v>
      </c>
      <c r="I1961" t="s">
        <v>356</v>
      </c>
      <c r="N1961" t="s">
        <v>1991</v>
      </c>
      <c r="O1961">
        <v>1970</v>
      </c>
      <c r="P1961" t="str">
        <f t="shared" si="90"/>
        <v>Oct</v>
      </c>
      <c r="Q1961">
        <v>2</v>
      </c>
      <c r="R1961">
        <v>0</v>
      </c>
      <c r="S1961" s="18">
        <v>27117.99</v>
      </c>
      <c r="T1961" t="s">
        <v>11</v>
      </c>
      <c r="U1961" t="s">
        <v>11</v>
      </c>
      <c r="V1961" t="s">
        <v>13</v>
      </c>
      <c r="W1961" s="16">
        <f t="shared" si="91"/>
        <v>25843</v>
      </c>
      <c r="X1961">
        <f t="shared" si="92"/>
        <v>52</v>
      </c>
    </row>
    <row r="1962" spans="1:24" x14ac:dyDescent="0.3">
      <c r="A1962" t="s">
        <v>1993</v>
      </c>
      <c r="B1962">
        <v>1999</v>
      </c>
      <c r="C1962" t="s">
        <v>30</v>
      </c>
      <c r="D1962">
        <v>2</v>
      </c>
      <c r="E1962">
        <v>0</v>
      </c>
      <c r="F1962">
        <v>27236.959999999999</v>
      </c>
      <c r="G1962" t="s">
        <v>11</v>
      </c>
      <c r="H1962" t="s">
        <v>16</v>
      </c>
      <c r="I1962" t="s">
        <v>42</v>
      </c>
      <c r="N1962" t="s">
        <v>1992</v>
      </c>
      <c r="O1962">
        <v>1965</v>
      </c>
      <c r="P1962" t="str">
        <f t="shared" si="90"/>
        <v>Dec</v>
      </c>
      <c r="Q1962">
        <v>21</v>
      </c>
      <c r="R1962">
        <v>0</v>
      </c>
      <c r="S1962" s="18">
        <v>27218.44</v>
      </c>
      <c r="T1962" t="s">
        <v>11</v>
      </c>
      <c r="U1962" t="s">
        <v>16</v>
      </c>
      <c r="V1962" t="s">
        <v>356</v>
      </c>
      <c r="W1962" s="16">
        <f t="shared" si="91"/>
        <v>24097</v>
      </c>
      <c r="X1962">
        <f t="shared" si="92"/>
        <v>57</v>
      </c>
    </row>
    <row r="1963" spans="1:24" x14ac:dyDescent="0.3">
      <c r="A1963" t="s">
        <v>1994</v>
      </c>
      <c r="B1963">
        <v>1968</v>
      </c>
      <c r="C1963" t="s">
        <v>18</v>
      </c>
      <c r="D1963">
        <v>6</v>
      </c>
      <c r="E1963">
        <v>3</v>
      </c>
      <c r="F1963">
        <v>27322.73</v>
      </c>
      <c r="G1963" t="s">
        <v>11</v>
      </c>
      <c r="H1963" t="s">
        <v>11</v>
      </c>
      <c r="I1963" t="s">
        <v>13</v>
      </c>
      <c r="N1963" t="s">
        <v>1993</v>
      </c>
      <c r="O1963">
        <v>1999</v>
      </c>
      <c r="P1963" t="str">
        <f t="shared" si="90"/>
        <v>Dec</v>
      </c>
      <c r="Q1963">
        <v>2</v>
      </c>
      <c r="R1963">
        <v>0</v>
      </c>
      <c r="S1963" s="18">
        <v>27236.959999999999</v>
      </c>
      <c r="T1963" t="s">
        <v>11</v>
      </c>
      <c r="U1963" t="s">
        <v>16</v>
      </c>
      <c r="V1963" t="s">
        <v>42</v>
      </c>
      <c r="W1963" s="16">
        <f t="shared" si="91"/>
        <v>36496</v>
      </c>
      <c r="X1963">
        <f t="shared" si="92"/>
        <v>23</v>
      </c>
    </row>
    <row r="1964" spans="1:24" x14ac:dyDescent="0.3">
      <c r="A1964" t="s">
        <v>1995</v>
      </c>
      <c r="B1964">
        <v>1969</v>
      </c>
      <c r="C1964" t="s">
        <v>37</v>
      </c>
      <c r="D1964">
        <v>16</v>
      </c>
      <c r="E1964">
        <v>0</v>
      </c>
      <c r="F1964">
        <v>27346.04</v>
      </c>
      <c r="G1964" t="s">
        <v>11</v>
      </c>
      <c r="H1964" t="s">
        <v>11</v>
      </c>
      <c r="I1964" t="s">
        <v>13</v>
      </c>
      <c r="N1964" t="s">
        <v>1994</v>
      </c>
      <c r="O1964">
        <v>1968</v>
      </c>
      <c r="P1964" t="str">
        <f t="shared" si="90"/>
        <v>Jun</v>
      </c>
      <c r="Q1964">
        <v>6</v>
      </c>
      <c r="R1964">
        <v>3</v>
      </c>
      <c r="S1964" s="18">
        <v>27322.73</v>
      </c>
      <c r="T1964" t="s">
        <v>11</v>
      </c>
      <c r="U1964" t="s">
        <v>11</v>
      </c>
      <c r="V1964" t="s">
        <v>13</v>
      </c>
      <c r="W1964" s="16">
        <f t="shared" si="91"/>
        <v>24995</v>
      </c>
      <c r="X1964">
        <f t="shared" si="92"/>
        <v>55</v>
      </c>
    </row>
    <row r="1965" spans="1:24" x14ac:dyDescent="0.3">
      <c r="A1965" t="s">
        <v>1996</v>
      </c>
      <c r="B1965">
        <v>1988</v>
      </c>
      <c r="C1965" t="s">
        <v>20</v>
      </c>
      <c r="D1965">
        <v>15</v>
      </c>
      <c r="E1965">
        <v>2</v>
      </c>
      <c r="F1965">
        <v>27375.9</v>
      </c>
      <c r="G1965" t="s">
        <v>11</v>
      </c>
      <c r="H1965" t="s">
        <v>12</v>
      </c>
      <c r="I1965" t="s">
        <v>164</v>
      </c>
      <c r="N1965" t="s">
        <v>1995</v>
      </c>
      <c r="O1965">
        <v>1969</v>
      </c>
      <c r="P1965" t="str">
        <f t="shared" si="90"/>
        <v>Oct</v>
      </c>
      <c r="Q1965">
        <v>16</v>
      </c>
      <c r="R1965">
        <v>0</v>
      </c>
      <c r="S1965" s="18">
        <v>27346.04</v>
      </c>
      <c r="T1965" t="s">
        <v>11</v>
      </c>
      <c r="U1965" t="s">
        <v>11</v>
      </c>
      <c r="V1965" t="s">
        <v>13</v>
      </c>
      <c r="W1965" s="16">
        <f t="shared" si="91"/>
        <v>25492</v>
      </c>
      <c r="X1965">
        <f t="shared" si="92"/>
        <v>53</v>
      </c>
    </row>
    <row r="1966" spans="1:24" x14ac:dyDescent="0.3">
      <c r="A1966" t="s">
        <v>1997</v>
      </c>
      <c r="B1966">
        <v>1985</v>
      </c>
      <c r="C1966" t="s">
        <v>30</v>
      </c>
      <c r="D1966">
        <v>5</v>
      </c>
      <c r="E1966">
        <v>3</v>
      </c>
      <c r="F1966">
        <v>27432.73</v>
      </c>
      <c r="G1966" t="s">
        <v>11</v>
      </c>
      <c r="H1966" t="s">
        <v>16</v>
      </c>
      <c r="I1966" t="s">
        <v>42</v>
      </c>
      <c r="N1966" t="s">
        <v>1996</v>
      </c>
      <c r="O1966">
        <v>1988</v>
      </c>
      <c r="P1966" t="str">
        <f t="shared" si="90"/>
        <v>Sep</v>
      </c>
      <c r="Q1966">
        <v>15</v>
      </c>
      <c r="R1966">
        <v>2</v>
      </c>
      <c r="S1966" s="18">
        <v>27375.9</v>
      </c>
      <c r="T1966" t="s">
        <v>11</v>
      </c>
      <c r="U1966" t="s">
        <v>12</v>
      </c>
      <c r="V1966" t="s">
        <v>164</v>
      </c>
      <c r="W1966" s="16">
        <f t="shared" si="91"/>
        <v>32401</v>
      </c>
      <c r="X1966">
        <f t="shared" si="92"/>
        <v>34</v>
      </c>
    </row>
    <row r="1967" spans="1:24" x14ac:dyDescent="0.3">
      <c r="A1967" t="s">
        <v>1998</v>
      </c>
      <c r="B1967">
        <v>1981</v>
      </c>
      <c r="C1967" t="s">
        <v>37</v>
      </c>
      <c r="D1967">
        <v>3</v>
      </c>
      <c r="E1967">
        <v>1</v>
      </c>
      <c r="F1967">
        <v>27495.59</v>
      </c>
      <c r="G1967" t="s">
        <v>11</v>
      </c>
      <c r="H1967" t="s">
        <v>16</v>
      </c>
      <c r="I1967" t="s">
        <v>42</v>
      </c>
      <c r="N1967" t="s">
        <v>1997</v>
      </c>
      <c r="O1967">
        <v>1985</v>
      </c>
      <c r="P1967" t="str">
        <f t="shared" si="90"/>
        <v>Dec</v>
      </c>
      <c r="Q1967">
        <v>5</v>
      </c>
      <c r="R1967">
        <v>3</v>
      </c>
      <c r="S1967" s="18">
        <v>27432.73</v>
      </c>
      <c r="T1967" t="s">
        <v>11</v>
      </c>
      <c r="U1967" t="s">
        <v>16</v>
      </c>
      <c r="V1967" t="s">
        <v>42</v>
      </c>
      <c r="W1967" s="16">
        <f t="shared" si="91"/>
        <v>31386</v>
      </c>
      <c r="X1967">
        <f t="shared" si="92"/>
        <v>37</v>
      </c>
    </row>
    <row r="1968" spans="1:24" x14ac:dyDescent="0.3">
      <c r="A1968" t="s">
        <v>1999</v>
      </c>
      <c r="B1968">
        <v>1965</v>
      </c>
      <c r="C1968" t="s">
        <v>37</v>
      </c>
      <c r="D1968">
        <v>19</v>
      </c>
      <c r="E1968">
        <v>0</v>
      </c>
      <c r="F1968">
        <v>27533.91</v>
      </c>
      <c r="G1968" t="s">
        <v>11</v>
      </c>
      <c r="H1968" t="s">
        <v>12</v>
      </c>
      <c r="I1968" t="s">
        <v>13</v>
      </c>
      <c r="N1968" t="s">
        <v>1998</v>
      </c>
      <c r="O1968">
        <v>1981</v>
      </c>
      <c r="P1968" t="str">
        <f t="shared" si="90"/>
        <v>Oct</v>
      </c>
      <c r="Q1968">
        <v>3</v>
      </c>
      <c r="R1968">
        <v>1</v>
      </c>
      <c r="S1968" s="18">
        <v>27495.59</v>
      </c>
      <c r="T1968" t="s">
        <v>11</v>
      </c>
      <c r="U1968" t="s">
        <v>16</v>
      </c>
      <c r="V1968" t="s">
        <v>42</v>
      </c>
      <c r="W1968" s="16">
        <f t="shared" si="91"/>
        <v>29862</v>
      </c>
      <c r="X1968">
        <f t="shared" si="92"/>
        <v>41</v>
      </c>
    </row>
    <row r="1969" spans="1:24" x14ac:dyDescent="0.3">
      <c r="A1969" t="s">
        <v>2000</v>
      </c>
      <c r="B1969">
        <v>1984</v>
      </c>
      <c r="C1969" t="s">
        <v>10</v>
      </c>
      <c r="D1969">
        <v>22</v>
      </c>
      <c r="E1969">
        <v>3</v>
      </c>
      <c r="F1969">
        <v>27534.53</v>
      </c>
      <c r="G1969" t="s">
        <v>11</v>
      </c>
      <c r="H1969" t="s">
        <v>11</v>
      </c>
      <c r="I1969" t="s">
        <v>42</v>
      </c>
      <c r="N1969" t="s">
        <v>1999</v>
      </c>
      <c r="O1969">
        <v>1965</v>
      </c>
      <c r="P1969" t="str">
        <f t="shared" si="90"/>
        <v>Oct</v>
      </c>
      <c r="Q1969">
        <v>19</v>
      </c>
      <c r="R1969">
        <v>0</v>
      </c>
      <c r="S1969" s="18">
        <v>27533.91</v>
      </c>
      <c r="T1969" t="s">
        <v>11</v>
      </c>
      <c r="U1969" t="s">
        <v>12</v>
      </c>
      <c r="V1969" t="s">
        <v>13</v>
      </c>
      <c r="W1969" s="16">
        <f t="shared" si="91"/>
        <v>24034</v>
      </c>
      <c r="X1969">
        <f t="shared" si="92"/>
        <v>57</v>
      </c>
    </row>
    <row r="1970" spans="1:24" x14ac:dyDescent="0.3">
      <c r="A1970" t="s">
        <v>2001</v>
      </c>
      <c r="B1970">
        <v>1985</v>
      </c>
      <c r="C1970" t="s">
        <v>15</v>
      </c>
      <c r="D1970">
        <v>6</v>
      </c>
      <c r="E1970">
        <v>3</v>
      </c>
      <c r="F1970">
        <v>27598.93</v>
      </c>
      <c r="G1970" t="s">
        <v>11</v>
      </c>
      <c r="H1970" t="s">
        <v>16</v>
      </c>
      <c r="I1970" t="s">
        <v>42</v>
      </c>
      <c r="N1970" t="s">
        <v>2000</v>
      </c>
      <c r="O1970">
        <v>1984</v>
      </c>
      <c r="P1970" t="str">
        <f t="shared" si="90"/>
        <v>Jul</v>
      </c>
      <c r="Q1970">
        <v>22</v>
      </c>
      <c r="R1970">
        <v>3</v>
      </c>
      <c r="S1970" s="18">
        <v>27534.53</v>
      </c>
      <c r="T1970" t="s">
        <v>11</v>
      </c>
      <c r="U1970" t="s">
        <v>11</v>
      </c>
      <c r="V1970" t="s">
        <v>42</v>
      </c>
      <c r="W1970" s="16">
        <f t="shared" si="91"/>
        <v>30885</v>
      </c>
      <c r="X1970">
        <f t="shared" si="92"/>
        <v>38</v>
      </c>
    </row>
    <row r="1971" spans="1:24" x14ac:dyDescent="0.3">
      <c r="A1971" t="s">
        <v>2002</v>
      </c>
      <c r="B1971">
        <v>1992</v>
      </c>
      <c r="C1971" t="s">
        <v>18</v>
      </c>
      <c r="D1971">
        <v>11</v>
      </c>
      <c r="E1971">
        <v>0</v>
      </c>
      <c r="F1971">
        <v>27614.71</v>
      </c>
      <c r="G1971" t="s">
        <v>11</v>
      </c>
      <c r="H1971" t="s">
        <v>12</v>
      </c>
      <c r="I1971" t="s">
        <v>42</v>
      </c>
      <c r="N1971" t="s">
        <v>2001</v>
      </c>
      <c r="O1971">
        <v>1985</v>
      </c>
      <c r="P1971" t="str">
        <f t="shared" si="90"/>
        <v>Nov</v>
      </c>
      <c r="Q1971">
        <v>6</v>
      </c>
      <c r="R1971">
        <v>3</v>
      </c>
      <c r="S1971" s="18">
        <v>27598.93</v>
      </c>
      <c r="T1971" t="s">
        <v>11</v>
      </c>
      <c r="U1971" t="s">
        <v>16</v>
      </c>
      <c r="V1971" t="s">
        <v>42</v>
      </c>
      <c r="W1971" s="16">
        <f t="shared" si="91"/>
        <v>31357</v>
      </c>
      <c r="X1971">
        <f t="shared" si="92"/>
        <v>37</v>
      </c>
    </row>
    <row r="1972" spans="1:24" x14ac:dyDescent="0.3">
      <c r="A1972" t="s">
        <v>2003</v>
      </c>
      <c r="B1972">
        <v>1997</v>
      </c>
      <c r="C1972" t="s">
        <v>20</v>
      </c>
      <c r="D1972">
        <v>9</v>
      </c>
      <c r="E1972">
        <v>0</v>
      </c>
      <c r="F1972">
        <v>27619.360000000001</v>
      </c>
      <c r="G1972" t="s">
        <v>11</v>
      </c>
      <c r="H1972" t="s">
        <v>12</v>
      </c>
      <c r="I1972" t="s">
        <v>42</v>
      </c>
      <c r="N1972" t="s">
        <v>2002</v>
      </c>
      <c r="O1972">
        <v>1992</v>
      </c>
      <c r="P1972" t="str">
        <f t="shared" si="90"/>
        <v>Jun</v>
      </c>
      <c r="Q1972">
        <v>11</v>
      </c>
      <c r="R1972">
        <v>0</v>
      </c>
      <c r="S1972" s="18">
        <v>27614.71</v>
      </c>
      <c r="T1972" t="s">
        <v>11</v>
      </c>
      <c r="U1972" t="s">
        <v>12</v>
      </c>
      <c r="V1972" t="s">
        <v>42</v>
      </c>
      <c r="W1972" s="16">
        <f t="shared" si="91"/>
        <v>33766</v>
      </c>
      <c r="X1972">
        <f t="shared" si="92"/>
        <v>30</v>
      </c>
    </row>
    <row r="1973" spans="1:24" x14ac:dyDescent="0.3">
      <c r="A1973" t="s">
        <v>2004</v>
      </c>
      <c r="B1973">
        <v>1997</v>
      </c>
      <c r="C1973" t="s">
        <v>37</v>
      </c>
      <c r="D1973">
        <v>7</v>
      </c>
      <c r="E1973">
        <v>0</v>
      </c>
      <c r="F1973">
        <v>27625.17</v>
      </c>
      <c r="G1973" t="s">
        <v>16</v>
      </c>
      <c r="H1973" t="s">
        <v>16</v>
      </c>
      <c r="I1973" t="s">
        <v>42</v>
      </c>
      <c r="N1973" t="s">
        <v>2003</v>
      </c>
      <c r="O1973">
        <v>1997</v>
      </c>
      <c r="P1973" t="str">
        <f t="shared" si="90"/>
        <v>Sep</v>
      </c>
      <c r="Q1973">
        <v>9</v>
      </c>
      <c r="R1973">
        <v>0</v>
      </c>
      <c r="S1973" s="18">
        <v>27619.360000000001</v>
      </c>
      <c r="T1973" t="s">
        <v>11</v>
      </c>
      <c r="U1973" t="s">
        <v>12</v>
      </c>
      <c r="V1973" t="s">
        <v>42</v>
      </c>
      <c r="W1973" s="16">
        <f t="shared" si="91"/>
        <v>35682</v>
      </c>
      <c r="X1973">
        <f t="shared" si="92"/>
        <v>25</v>
      </c>
    </row>
    <row r="1974" spans="1:24" x14ac:dyDescent="0.3">
      <c r="A1974" t="s">
        <v>2005</v>
      </c>
      <c r="B1974">
        <v>1992</v>
      </c>
      <c r="C1974" t="s">
        <v>10</v>
      </c>
      <c r="D1974">
        <v>3</v>
      </c>
      <c r="E1974">
        <v>0</v>
      </c>
      <c r="F1974">
        <v>27696.11</v>
      </c>
      <c r="G1974" t="s">
        <v>16</v>
      </c>
      <c r="H1974" t="s">
        <v>11</v>
      </c>
      <c r="I1974" t="s">
        <v>42</v>
      </c>
      <c r="N1974" t="s">
        <v>2004</v>
      </c>
      <c r="O1974">
        <v>1997</v>
      </c>
      <c r="P1974" t="str">
        <f t="shared" si="90"/>
        <v>Oct</v>
      </c>
      <c r="Q1974">
        <v>7</v>
      </c>
      <c r="R1974">
        <v>0</v>
      </c>
      <c r="S1974" s="18">
        <v>27625.17</v>
      </c>
      <c r="T1974" t="s">
        <v>16</v>
      </c>
      <c r="U1974" t="s">
        <v>16</v>
      </c>
      <c r="V1974" t="s">
        <v>42</v>
      </c>
      <c r="W1974" s="16">
        <f t="shared" si="91"/>
        <v>35710</v>
      </c>
      <c r="X1974">
        <f t="shared" si="92"/>
        <v>25</v>
      </c>
    </row>
    <row r="1975" spans="1:24" x14ac:dyDescent="0.3">
      <c r="A1975" t="s">
        <v>2006</v>
      </c>
      <c r="B1975">
        <v>2002</v>
      </c>
      <c r="C1975" t="s">
        <v>30</v>
      </c>
      <c r="D1975">
        <v>6</v>
      </c>
      <c r="E1975">
        <v>1</v>
      </c>
      <c r="F1975">
        <v>27724.29</v>
      </c>
      <c r="G1975" t="s">
        <v>16</v>
      </c>
      <c r="H1975" t="s">
        <v>12</v>
      </c>
      <c r="I1975" t="s">
        <v>13</v>
      </c>
      <c r="N1975" t="s">
        <v>2005</v>
      </c>
      <c r="O1975">
        <v>1992</v>
      </c>
      <c r="P1975" t="str">
        <f t="shared" si="90"/>
        <v>Jul</v>
      </c>
      <c r="Q1975">
        <v>3</v>
      </c>
      <c r="R1975">
        <v>0</v>
      </c>
      <c r="S1975" s="18">
        <v>27696.11</v>
      </c>
      <c r="T1975" t="s">
        <v>16</v>
      </c>
      <c r="U1975" t="s">
        <v>11</v>
      </c>
      <c r="V1975" t="s">
        <v>42</v>
      </c>
      <c r="W1975" s="16">
        <f t="shared" si="91"/>
        <v>33788</v>
      </c>
      <c r="X1975">
        <f t="shared" si="92"/>
        <v>30</v>
      </c>
    </row>
    <row r="1976" spans="1:24" x14ac:dyDescent="0.3">
      <c r="A1976" t="s">
        <v>2007</v>
      </c>
      <c r="B1976">
        <v>1960</v>
      </c>
      <c r="C1976" t="s">
        <v>10</v>
      </c>
      <c r="D1976">
        <v>6</v>
      </c>
      <c r="E1976">
        <v>0</v>
      </c>
      <c r="F1976">
        <v>27808.73</v>
      </c>
      <c r="G1976" t="s">
        <v>16</v>
      </c>
      <c r="H1976" t="s">
        <v>16</v>
      </c>
      <c r="I1976" t="s">
        <v>13</v>
      </c>
      <c r="N1976" t="s">
        <v>2006</v>
      </c>
      <c r="O1976">
        <v>2002</v>
      </c>
      <c r="P1976" t="str">
        <f t="shared" si="90"/>
        <v>Dec</v>
      </c>
      <c r="Q1976">
        <v>6</v>
      </c>
      <c r="R1976">
        <v>1</v>
      </c>
      <c r="S1976" s="18">
        <v>27724.29</v>
      </c>
      <c r="T1976" t="s">
        <v>16</v>
      </c>
      <c r="U1976" t="s">
        <v>12</v>
      </c>
      <c r="V1976" t="s">
        <v>13</v>
      </c>
      <c r="W1976" s="16">
        <f t="shared" si="91"/>
        <v>37596</v>
      </c>
      <c r="X1976">
        <f t="shared" si="92"/>
        <v>20</v>
      </c>
    </row>
    <row r="1977" spans="1:24" x14ac:dyDescent="0.3">
      <c r="A1977" t="s">
        <v>2008</v>
      </c>
      <c r="B1977">
        <v>1985</v>
      </c>
      <c r="C1977" t="s">
        <v>30</v>
      </c>
      <c r="D1977">
        <v>4</v>
      </c>
      <c r="E1977">
        <v>3</v>
      </c>
      <c r="F1977">
        <v>27849.94</v>
      </c>
      <c r="G1977" t="s">
        <v>16</v>
      </c>
      <c r="H1977" t="s">
        <v>16</v>
      </c>
      <c r="I1977" t="s">
        <v>42</v>
      </c>
      <c r="N1977" t="s">
        <v>2007</v>
      </c>
      <c r="O1977">
        <v>1960</v>
      </c>
      <c r="P1977" t="str">
        <f t="shared" si="90"/>
        <v>Jul</v>
      </c>
      <c r="Q1977">
        <v>6</v>
      </c>
      <c r="R1977">
        <v>0</v>
      </c>
      <c r="S1977" s="18">
        <v>27808.73</v>
      </c>
      <c r="T1977" t="s">
        <v>16</v>
      </c>
      <c r="U1977" t="s">
        <v>16</v>
      </c>
      <c r="V1977" t="s">
        <v>13</v>
      </c>
      <c r="W1977" s="16">
        <f t="shared" si="91"/>
        <v>22103</v>
      </c>
      <c r="X1977">
        <f t="shared" si="92"/>
        <v>62</v>
      </c>
    </row>
    <row r="1978" spans="1:24" x14ac:dyDescent="0.3">
      <c r="A1978" t="s">
        <v>2009</v>
      </c>
      <c r="B1978">
        <v>1989</v>
      </c>
      <c r="C1978" t="s">
        <v>15</v>
      </c>
      <c r="D1978">
        <v>21</v>
      </c>
      <c r="E1978">
        <v>3</v>
      </c>
      <c r="F1978">
        <v>27925.86</v>
      </c>
      <c r="G1978" t="s">
        <v>16</v>
      </c>
      <c r="H1978" t="s">
        <v>11</v>
      </c>
      <c r="I1978" t="s">
        <v>42</v>
      </c>
      <c r="N1978" t="s">
        <v>2008</v>
      </c>
      <c r="O1978">
        <v>1985</v>
      </c>
      <c r="P1978" t="str">
        <f t="shared" si="90"/>
        <v>Dec</v>
      </c>
      <c r="Q1978">
        <v>4</v>
      </c>
      <c r="R1978">
        <v>3</v>
      </c>
      <c r="S1978" s="18">
        <v>27849.94</v>
      </c>
      <c r="T1978" t="s">
        <v>16</v>
      </c>
      <c r="U1978" t="s">
        <v>16</v>
      </c>
      <c r="V1978" t="s">
        <v>42</v>
      </c>
      <c r="W1978" s="16">
        <f t="shared" si="91"/>
        <v>31385</v>
      </c>
      <c r="X1978">
        <f t="shared" si="92"/>
        <v>37</v>
      </c>
    </row>
    <row r="1979" spans="1:24" x14ac:dyDescent="0.3">
      <c r="A1979" t="s">
        <v>2010</v>
      </c>
      <c r="B1979">
        <v>1991</v>
      </c>
      <c r="C1979" t="s">
        <v>18</v>
      </c>
      <c r="D1979">
        <v>4</v>
      </c>
      <c r="E1979">
        <v>3</v>
      </c>
      <c r="F1979">
        <v>27931.11</v>
      </c>
      <c r="G1979" t="s">
        <v>16</v>
      </c>
      <c r="H1979" t="s">
        <v>12</v>
      </c>
      <c r="I1979" t="s">
        <v>42</v>
      </c>
      <c r="N1979" t="s">
        <v>2009</v>
      </c>
      <c r="O1979">
        <v>1989</v>
      </c>
      <c r="P1979" t="str">
        <f t="shared" si="90"/>
        <v>Nov</v>
      </c>
      <c r="Q1979">
        <v>21</v>
      </c>
      <c r="R1979">
        <v>3</v>
      </c>
      <c r="S1979" s="18">
        <v>27925.86</v>
      </c>
      <c r="T1979" t="s">
        <v>16</v>
      </c>
      <c r="U1979" t="s">
        <v>11</v>
      </c>
      <c r="V1979" t="s">
        <v>42</v>
      </c>
      <c r="W1979" s="16">
        <f t="shared" si="91"/>
        <v>32833</v>
      </c>
      <c r="X1979">
        <f t="shared" si="92"/>
        <v>33</v>
      </c>
    </row>
    <row r="1980" spans="1:24" x14ac:dyDescent="0.3">
      <c r="A1980" t="s">
        <v>2011</v>
      </c>
      <c r="B1980">
        <v>1961</v>
      </c>
      <c r="C1980" t="s">
        <v>10</v>
      </c>
      <c r="D1980">
        <v>28</v>
      </c>
      <c r="E1980">
        <v>3</v>
      </c>
      <c r="F1980">
        <v>27941.29</v>
      </c>
      <c r="G1980" t="s">
        <v>16</v>
      </c>
      <c r="H1980" t="s">
        <v>12</v>
      </c>
      <c r="I1980" t="s">
        <v>42</v>
      </c>
      <c r="N1980" t="s">
        <v>2010</v>
      </c>
      <c r="O1980">
        <v>1991</v>
      </c>
      <c r="P1980" t="str">
        <f t="shared" si="90"/>
        <v>Jun</v>
      </c>
      <c r="Q1980">
        <v>4</v>
      </c>
      <c r="R1980">
        <v>3</v>
      </c>
      <c r="S1980" s="18">
        <v>27931.11</v>
      </c>
      <c r="T1980" t="s">
        <v>16</v>
      </c>
      <c r="U1980" t="s">
        <v>12</v>
      </c>
      <c r="V1980" t="s">
        <v>42</v>
      </c>
      <c r="W1980" s="16">
        <f t="shared" si="91"/>
        <v>33393</v>
      </c>
      <c r="X1980">
        <f t="shared" si="92"/>
        <v>32</v>
      </c>
    </row>
    <row r="1981" spans="1:24" x14ac:dyDescent="0.3">
      <c r="A1981" t="s">
        <v>2012</v>
      </c>
      <c r="B1981">
        <v>1999</v>
      </c>
      <c r="C1981" t="s">
        <v>30</v>
      </c>
      <c r="D1981">
        <v>21</v>
      </c>
      <c r="E1981">
        <v>0</v>
      </c>
      <c r="F1981">
        <v>27980.77</v>
      </c>
      <c r="G1981" t="s">
        <v>16</v>
      </c>
      <c r="H1981" t="s">
        <v>16</v>
      </c>
      <c r="I1981" t="s">
        <v>42</v>
      </c>
      <c r="N1981" t="s">
        <v>2011</v>
      </c>
      <c r="O1981">
        <v>1961</v>
      </c>
      <c r="P1981" t="str">
        <f t="shared" si="90"/>
        <v>Jul</v>
      </c>
      <c r="Q1981">
        <v>28</v>
      </c>
      <c r="R1981">
        <v>3</v>
      </c>
      <c r="S1981" s="18">
        <v>27941.29</v>
      </c>
      <c r="T1981" t="s">
        <v>16</v>
      </c>
      <c r="U1981" t="s">
        <v>12</v>
      </c>
      <c r="V1981" t="s">
        <v>42</v>
      </c>
      <c r="W1981" s="16">
        <f t="shared" si="91"/>
        <v>22490</v>
      </c>
      <c r="X1981">
        <f t="shared" si="92"/>
        <v>61</v>
      </c>
    </row>
    <row r="1982" spans="1:24" x14ac:dyDescent="0.3">
      <c r="A1982" t="s">
        <v>2013</v>
      </c>
      <c r="B1982">
        <v>1985</v>
      </c>
      <c r="C1982" t="s">
        <v>15</v>
      </c>
      <c r="D1982">
        <v>29</v>
      </c>
      <c r="E1982">
        <v>3</v>
      </c>
      <c r="F1982">
        <v>28006.94</v>
      </c>
      <c r="G1982" t="s">
        <v>16</v>
      </c>
      <c r="H1982" t="s">
        <v>11</v>
      </c>
      <c r="I1982" t="s">
        <v>42</v>
      </c>
      <c r="N1982" t="s">
        <v>2012</v>
      </c>
      <c r="O1982">
        <v>1999</v>
      </c>
      <c r="P1982" t="str">
        <f t="shared" si="90"/>
        <v>Dec</v>
      </c>
      <c r="Q1982">
        <v>21</v>
      </c>
      <c r="R1982">
        <v>0</v>
      </c>
      <c r="S1982" s="18">
        <v>27980.77</v>
      </c>
      <c r="T1982" t="s">
        <v>16</v>
      </c>
      <c r="U1982" t="s">
        <v>16</v>
      </c>
      <c r="V1982" t="s">
        <v>42</v>
      </c>
      <c r="W1982" s="16">
        <f t="shared" si="91"/>
        <v>36515</v>
      </c>
      <c r="X1982">
        <f t="shared" si="92"/>
        <v>23</v>
      </c>
    </row>
    <row r="1983" spans="1:24" x14ac:dyDescent="0.3">
      <c r="A1983" t="s">
        <v>2014</v>
      </c>
      <c r="B1983">
        <v>1960</v>
      </c>
      <c r="C1983" t="s">
        <v>15</v>
      </c>
      <c r="D1983">
        <v>22</v>
      </c>
      <c r="E1983">
        <v>0</v>
      </c>
      <c r="F1983">
        <v>28101.33</v>
      </c>
      <c r="G1983" t="s">
        <v>16</v>
      </c>
      <c r="H1983" t="s">
        <v>11</v>
      </c>
      <c r="I1983" t="s">
        <v>166</v>
      </c>
      <c r="N1983" t="s">
        <v>2013</v>
      </c>
      <c r="O1983">
        <v>1985</v>
      </c>
      <c r="P1983" t="str">
        <f t="shared" si="90"/>
        <v>Nov</v>
      </c>
      <c r="Q1983">
        <v>29</v>
      </c>
      <c r="R1983">
        <v>3</v>
      </c>
      <c r="S1983" s="18">
        <v>28006.94</v>
      </c>
      <c r="T1983" t="s">
        <v>16</v>
      </c>
      <c r="U1983" t="s">
        <v>11</v>
      </c>
      <c r="V1983" t="s">
        <v>42</v>
      </c>
      <c r="W1983" s="16">
        <f t="shared" si="91"/>
        <v>31380</v>
      </c>
      <c r="X1983">
        <f t="shared" si="92"/>
        <v>37</v>
      </c>
    </row>
    <row r="1984" spans="1:24" x14ac:dyDescent="0.3">
      <c r="A1984" t="s">
        <v>2015</v>
      </c>
      <c r="B1984">
        <v>1999</v>
      </c>
      <c r="C1984" t="s">
        <v>20</v>
      </c>
      <c r="D1984">
        <v>6</v>
      </c>
      <c r="E1984">
        <v>0</v>
      </c>
      <c r="F1984">
        <v>28245.34</v>
      </c>
      <c r="G1984" t="s">
        <v>16</v>
      </c>
      <c r="H1984" t="s">
        <v>12</v>
      </c>
      <c r="I1984" t="s">
        <v>42</v>
      </c>
      <c r="N1984" t="s">
        <v>2014</v>
      </c>
      <c r="O1984">
        <v>1960</v>
      </c>
      <c r="P1984" t="str">
        <f t="shared" si="90"/>
        <v>Nov</v>
      </c>
      <c r="Q1984">
        <v>22</v>
      </c>
      <c r="R1984">
        <v>0</v>
      </c>
      <c r="S1984" s="18">
        <v>28101.33</v>
      </c>
      <c r="T1984" t="s">
        <v>16</v>
      </c>
      <c r="U1984" t="s">
        <v>11</v>
      </c>
      <c r="V1984" t="s">
        <v>166</v>
      </c>
      <c r="W1984" s="16">
        <f t="shared" si="91"/>
        <v>22242</v>
      </c>
      <c r="X1984">
        <f t="shared" si="92"/>
        <v>62</v>
      </c>
    </row>
    <row r="1985" spans="1:24" x14ac:dyDescent="0.3">
      <c r="A1985" t="s">
        <v>2016</v>
      </c>
      <c r="B1985">
        <v>1963</v>
      </c>
      <c r="C1985" t="s">
        <v>15</v>
      </c>
      <c r="D1985">
        <v>25</v>
      </c>
      <c r="E1985">
        <v>1</v>
      </c>
      <c r="F1985">
        <v>28287.9</v>
      </c>
      <c r="G1985" t="s">
        <v>16</v>
      </c>
      <c r="H1985" t="s">
        <v>16</v>
      </c>
      <c r="I1985" t="s">
        <v>13</v>
      </c>
      <c r="N1985" t="s">
        <v>2015</v>
      </c>
      <c r="O1985">
        <v>1999</v>
      </c>
      <c r="P1985" t="str">
        <f t="shared" si="90"/>
        <v>Sep</v>
      </c>
      <c r="Q1985">
        <v>6</v>
      </c>
      <c r="R1985">
        <v>0</v>
      </c>
      <c r="S1985" s="18">
        <v>28245.34</v>
      </c>
      <c r="T1985" t="s">
        <v>16</v>
      </c>
      <c r="U1985" t="s">
        <v>12</v>
      </c>
      <c r="V1985" t="s">
        <v>42</v>
      </c>
      <c r="W1985" s="16">
        <f t="shared" si="91"/>
        <v>36409</v>
      </c>
      <c r="X1985">
        <f t="shared" si="92"/>
        <v>23</v>
      </c>
    </row>
    <row r="1986" spans="1:24" x14ac:dyDescent="0.3">
      <c r="A1986" t="s">
        <v>2017</v>
      </c>
      <c r="B1986">
        <v>1990</v>
      </c>
      <c r="C1986" t="s">
        <v>30</v>
      </c>
      <c r="D1986">
        <v>24</v>
      </c>
      <c r="E1986">
        <v>3</v>
      </c>
      <c r="F1986">
        <v>28302.33</v>
      </c>
      <c r="G1986" t="s">
        <v>16</v>
      </c>
      <c r="H1986" t="s">
        <v>11</v>
      </c>
      <c r="I1986" t="s">
        <v>42</v>
      </c>
      <c r="N1986" t="s">
        <v>2016</v>
      </c>
      <c r="O1986">
        <v>1963</v>
      </c>
      <c r="P1986" t="str">
        <f t="shared" si="90"/>
        <v>Nov</v>
      </c>
      <c r="Q1986">
        <v>25</v>
      </c>
      <c r="R1986">
        <v>1</v>
      </c>
      <c r="S1986" s="18">
        <v>28287.9</v>
      </c>
      <c r="T1986" t="s">
        <v>16</v>
      </c>
      <c r="U1986" t="s">
        <v>16</v>
      </c>
      <c r="V1986" t="s">
        <v>13</v>
      </c>
      <c r="W1986" s="16">
        <f t="shared" si="91"/>
        <v>23340</v>
      </c>
      <c r="X1986">
        <f t="shared" si="92"/>
        <v>59</v>
      </c>
    </row>
    <row r="1987" spans="1:24" x14ac:dyDescent="0.3">
      <c r="A1987" t="s">
        <v>2018</v>
      </c>
      <c r="B1987">
        <v>1977</v>
      </c>
      <c r="C1987" t="s">
        <v>30</v>
      </c>
      <c r="D1987">
        <v>2</v>
      </c>
      <c r="E1987">
        <v>1</v>
      </c>
      <c r="F1987">
        <v>28340.19</v>
      </c>
      <c r="G1987" t="s">
        <v>16</v>
      </c>
      <c r="H1987" t="s">
        <v>11</v>
      </c>
      <c r="I1987" t="s">
        <v>23</v>
      </c>
      <c r="N1987" t="s">
        <v>2017</v>
      </c>
      <c r="O1987">
        <v>1990</v>
      </c>
      <c r="P1987" t="str">
        <f t="shared" ref="P1987:P2050" si="93">IF(C1986="?","Sep",C1986)</f>
        <v>Dec</v>
      </c>
      <c r="Q1987">
        <v>24</v>
      </c>
      <c r="R1987">
        <v>3</v>
      </c>
      <c r="S1987" s="18">
        <v>28302.33</v>
      </c>
      <c r="T1987" t="s">
        <v>16</v>
      </c>
      <c r="U1987" t="s">
        <v>11</v>
      </c>
      <c r="V1987" t="s">
        <v>42</v>
      </c>
      <c r="W1987" s="16">
        <f t="shared" si="91"/>
        <v>33231</v>
      </c>
      <c r="X1987">
        <f t="shared" si="92"/>
        <v>32</v>
      </c>
    </row>
    <row r="1988" spans="1:24" x14ac:dyDescent="0.3">
      <c r="A1988" t="s">
        <v>2019</v>
      </c>
      <c r="B1988">
        <v>1974</v>
      </c>
      <c r="C1988" t="s">
        <v>20</v>
      </c>
      <c r="D1988">
        <v>16</v>
      </c>
      <c r="E1988">
        <v>1</v>
      </c>
      <c r="F1988">
        <v>28468.92</v>
      </c>
      <c r="G1988" t="s">
        <v>16</v>
      </c>
      <c r="H1988" t="s">
        <v>16</v>
      </c>
      <c r="I1988" t="s">
        <v>23</v>
      </c>
      <c r="N1988" t="s">
        <v>2018</v>
      </c>
      <c r="O1988">
        <v>1977</v>
      </c>
      <c r="P1988" t="str">
        <f t="shared" si="93"/>
        <v>Dec</v>
      </c>
      <c r="Q1988">
        <v>2</v>
      </c>
      <c r="R1988">
        <v>1</v>
      </c>
      <c r="S1988" s="18">
        <v>28340.19</v>
      </c>
      <c r="T1988" t="s">
        <v>16</v>
      </c>
      <c r="U1988" t="s">
        <v>11</v>
      </c>
      <c r="V1988" t="s">
        <v>23</v>
      </c>
      <c r="W1988" s="16">
        <f t="shared" ref="W1988:W2051" si="94">DATE(O1988,MONTH("1-"&amp;P1988),Q1988)</f>
        <v>28461</v>
      </c>
      <c r="X1988">
        <f t="shared" ref="X1988:X2051" si="95">DATEDIF(W1988,"08-06-2023","y")</f>
        <v>45</v>
      </c>
    </row>
    <row r="1989" spans="1:24" x14ac:dyDescent="0.3">
      <c r="A1989" t="s">
        <v>2020</v>
      </c>
      <c r="B1989">
        <v>1982</v>
      </c>
      <c r="C1989" t="s">
        <v>30</v>
      </c>
      <c r="D1989">
        <v>11</v>
      </c>
      <c r="E1989">
        <v>1</v>
      </c>
      <c r="F1989">
        <v>28476.73</v>
      </c>
      <c r="G1989" t="s">
        <v>16</v>
      </c>
      <c r="H1989" t="s">
        <v>11</v>
      </c>
      <c r="I1989" t="s">
        <v>23</v>
      </c>
      <c r="N1989" t="s">
        <v>2019</v>
      </c>
      <c r="O1989">
        <v>1974</v>
      </c>
      <c r="P1989" t="str">
        <f t="shared" si="93"/>
        <v>Sep</v>
      </c>
      <c r="Q1989">
        <v>16</v>
      </c>
      <c r="R1989">
        <v>1</v>
      </c>
      <c r="S1989" s="18">
        <v>28468.92</v>
      </c>
      <c r="T1989" t="s">
        <v>16</v>
      </c>
      <c r="U1989" t="s">
        <v>16</v>
      </c>
      <c r="V1989" t="s">
        <v>23</v>
      </c>
      <c r="W1989" s="16">
        <f t="shared" si="94"/>
        <v>27288</v>
      </c>
      <c r="X1989">
        <f t="shared" si="95"/>
        <v>48</v>
      </c>
    </row>
    <row r="1990" spans="1:24" x14ac:dyDescent="0.3">
      <c r="A1990" t="s">
        <v>2021</v>
      </c>
      <c r="B1990">
        <v>1985</v>
      </c>
      <c r="C1990" t="s">
        <v>20</v>
      </c>
      <c r="D1990">
        <v>27</v>
      </c>
      <c r="E1990">
        <v>3</v>
      </c>
      <c r="F1990">
        <v>28542.86</v>
      </c>
      <c r="G1990" t="s">
        <v>16</v>
      </c>
      <c r="H1990" t="s">
        <v>12</v>
      </c>
      <c r="I1990" t="s">
        <v>42</v>
      </c>
      <c r="N1990" t="s">
        <v>2020</v>
      </c>
      <c r="O1990">
        <v>1982</v>
      </c>
      <c r="P1990" t="str">
        <f t="shared" si="93"/>
        <v>Dec</v>
      </c>
      <c r="Q1990">
        <v>11</v>
      </c>
      <c r="R1990">
        <v>1</v>
      </c>
      <c r="S1990" s="18">
        <v>28476.73</v>
      </c>
      <c r="T1990" t="s">
        <v>16</v>
      </c>
      <c r="U1990" t="s">
        <v>11</v>
      </c>
      <c r="V1990" t="s">
        <v>23</v>
      </c>
      <c r="W1990" s="16">
        <f t="shared" si="94"/>
        <v>30296</v>
      </c>
      <c r="X1990">
        <f t="shared" si="95"/>
        <v>40</v>
      </c>
    </row>
    <row r="1991" spans="1:24" x14ac:dyDescent="0.3">
      <c r="A1991" t="s">
        <v>2022</v>
      </c>
      <c r="B1991">
        <v>1990</v>
      </c>
      <c r="C1991" t="s">
        <v>30</v>
      </c>
      <c r="D1991">
        <v>5</v>
      </c>
      <c r="E1991">
        <v>3</v>
      </c>
      <c r="F1991">
        <v>28716.14</v>
      </c>
      <c r="G1991" t="s">
        <v>16</v>
      </c>
      <c r="H1991" t="s">
        <v>12</v>
      </c>
      <c r="I1991" t="s">
        <v>42</v>
      </c>
      <c r="N1991" t="s">
        <v>2021</v>
      </c>
      <c r="O1991">
        <v>1985</v>
      </c>
      <c r="P1991" t="str">
        <f t="shared" si="93"/>
        <v>Sep</v>
      </c>
      <c r="Q1991">
        <v>27</v>
      </c>
      <c r="R1991">
        <v>3</v>
      </c>
      <c r="S1991" s="18">
        <v>28542.86</v>
      </c>
      <c r="T1991" t="s">
        <v>16</v>
      </c>
      <c r="U1991" t="s">
        <v>12</v>
      </c>
      <c r="V1991" t="s">
        <v>42</v>
      </c>
      <c r="W1991" s="16">
        <f t="shared" si="94"/>
        <v>31317</v>
      </c>
      <c r="X1991">
        <f t="shared" si="95"/>
        <v>37</v>
      </c>
    </row>
    <row r="1992" spans="1:24" x14ac:dyDescent="0.3">
      <c r="A1992" t="s">
        <v>2023</v>
      </c>
      <c r="B1992">
        <v>1961</v>
      </c>
      <c r="C1992" t="s">
        <v>35</v>
      </c>
      <c r="D1992">
        <v>3</v>
      </c>
      <c r="E1992">
        <v>1</v>
      </c>
      <c r="F1992">
        <v>28868.66</v>
      </c>
      <c r="G1992" t="s">
        <v>16</v>
      </c>
      <c r="H1992" t="s">
        <v>11</v>
      </c>
      <c r="I1992" t="s">
        <v>23</v>
      </c>
      <c r="N1992" t="s">
        <v>2022</v>
      </c>
      <c r="O1992">
        <v>1990</v>
      </c>
      <c r="P1992" t="str">
        <f t="shared" si="93"/>
        <v>Dec</v>
      </c>
      <c r="Q1992">
        <v>5</v>
      </c>
      <c r="R1992">
        <v>3</v>
      </c>
      <c r="S1992" s="18">
        <v>28716.14</v>
      </c>
      <c r="T1992" t="s">
        <v>16</v>
      </c>
      <c r="U1992" t="s">
        <v>12</v>
      </c>
      <c r="V1992" t="s">
        <v>42</v>
      </c>
      <c r="W1992" s="16">
        <f t="shared" si="94"/>
        <v>33212</v>
      </c>
      <c r="X1992">
        <f t="shared" si="95"/>
        <v>32</v>
      </c>
    </row>
    <row r="1993" spans="1:24" x14ac:dyDescent="0.3">
      <c r="A1993" t="s">
        <v>2024</v>
      </c>
      <c r="B1993">
        <v>1962</v>
      </c>
      <c r="C1993" t="s">
        <v>10</v>
      </c>
      <c r="D1993">
        <v>25</v>
      </c>
      <c r="E1993">
        <v>0</v>
      </c>
      <c r="F1993">
        <v>28923.14</v>
      </c>
      <c r="G1993" t="s">
        <v>16</v>
      </c>
      <c r="H1993" t="s">
        <v>16</v>
      </c>
      <c r="I1993" t="s">
        <v>23</v>
      </c>
      <c r="N1993" t="s">
        <v>2023</v>
      </c>
      <c r="O1993">
        <v>1961</v>
      </c>
      <c r="P1993" t="str">
        <f t="shared" si="93"/>
        <v>Aug</v>
      </c>
      <c r="Q1993">
        <v>3</v>
      </c>
      <c r="R1993">
        <v>1</v>
      </c>
      <c r="S1993" s="18">
        <v>28868.66</v>
      </c>
      <c r="T1993" t="s">
        <v>16</v>
      </c>
      <c r="U1993" t="s">
        <v>11</v>
      </c>
      <c r="V1993" t="s">
        <v>23</v>
      </c>
      <c r="W1993" s="16">
        <f t="shared" si="94"/>
        <v>22496</v>
      </c>
      <c r="X1993">
        <f t="shared" si="95"/>
        <v>61</v>
      </c>
    </row>
    <row r="1994" spans="1:24" x14ac:dyDescent="0.3">
      <c r="A1994" t="s">
        <v>2025</v>
      </c>
      <c r="B1994">
        <v>1959</v>
      </c>
      <c r="C1994" t="s">
        <v>30</v>
      </c>
      <c r="D1994">
        <v>5</v>
      </c>
      <c r="E1994">
        <v>0</v>
      </c>
      <c r="F1994">
        <v>28950.47</v>
      </c>
      <c r="G1994" t="s">
        <v>16</v>
      </c>
      <c r="H1994" t="s">
        <v>16</v>
      </c>
      <c r="I1994" t="s">
        <v>23</v>
      </c>
      <c r="N1994" t="s">
        <v>2024</v>
      </c>
      <c r="O1994">
        <v>1962</v>
      </c>
      <c r="P1994" t="str">
        <f t="shared" si="93"/>
        <v>Jul</v>
      </c>
      <c r="Q1994">
        <v>25</v>
      </c>
      <c r="R1994">
        <v>0</v>
      </c>
      <c r="S1994" s="18">
        <v>28923.14</v>
      </c>
      <c r="T1994" t="s">
        <v>16</v>
      </c>
      <c r="U1994" t="s">
        <v>16</v>
      </c>
      <c r="V1994" t="s">
        <v>23</v>
      </c>
      <c r="W1994" s="16">
        <f t="shared" si="94"/>
        <v>22852</v>
      </c>
      <c r="X1994">
        <f t="shared" si="95"/>
        <v>60</v>
      </c>
    </row>
    <row r="1995" spans="1:24" x14ac:dyDescent="0.3">
      <c r="A1995" t="s">
        <v>2026</v>
      </c>
      <c r="B1995">
        <v>2003</v>
      </c>
      <c r="C1995" t="s">
        <v>20</v>
      </c>
      <c r="D1995">
        <v>1</v>
      </c>
      <c r="E1995">
        <v>0</v>
      </c>
      <c r="F1995">
        <v>28998.68</v>
      </c>
      <c r="G1995" t="s">
        <v>16</v>
      </c>
      <c r="H1995" t="s">
        <v>12</v>
      </c>
      <c r="I1995" t="s">
        <v>42</v>
      </c>
      <c r="N1995" t="s">
        <v>2025</v>
      </c>
      <c r="O1995">
        <v>1959</v>
      </c>
      <c r="P1995" t="str">
        <f t="shared" si="93"/>
        <v>Dec</v>
      </c>
      <c r="Q1995">
        <v>5</v>
      </c>
      <c r="R1995">
        <v>0</v>
      </c>
      <c r="S1995" s="18">
        <v>28950.47</v>
      </c>
      <c r="T1995" t="s">
        <v>16</v>
      </c>
      <c r="U1995" t="s">
        <v>16</v>
      </c>
      <c r="V1995" t="s">
        <v>23</v>
      </c>
      <c r="W1995" s="16">
        <f t="shared" si="94"/>
        <v>21889</v>
      </c>
      <c r="X1995">
        <f t="shared" si="95"/>
        <v>63</v>
      </c>
    </row>
    <row r="1996" spans="1:24" x14ac:dyDescent="0.3">
      <c r="A1996" t="s">
        <v>2027</v>
      </c>
      <c r="B1996">
        <v>1992</v>
      </c>
      <c r="C1996" t="s">
        <v>10</v>
      </c>
      <c r="D1996">
        <v>7</v>
      </c>
      <c r="E1996">
        <v>0</v>
      </c>
      <c r="F1996">
        <v>29007.82</v>
      </c>
      <c r="G1996" t="s">
        <v>16</v>
      </c>
      <c r="H1996" t="s">
        <v>12</v>
      </c>
      <c r="I1996" t="s">
        <v>42</v>
      </c>
      <c r="N1996" t="s">
        <v>2026</v>
      </c>
      <c r="O1996">
        <v>2003</v>
      </c>
      <c r="P1996" t="str">
        <f t="shared" si="93"/>
        <v>Sep</v>
      </c>
      <c r="Q1996">
        <v>1</v>
      </c>
      <c r="R1996">
        <v>0</v>
      </c>
      <c r="S1996" s="18">
        <v>28998.68</v>
      </c>
      <c r="T1996" t="s">
        <v>16</v>
      </c>
      <c r="U1996" t="s">
        <v>12</v>
      </c>
      <c r="V1996" t="s">
        <v>42</v>
      </c>
      <c r="W1996" s="16">
        <f t="shared" si="94"/>
        <v>37865</v>
      </c>
      <c r="X1996">
        <f t="shared" si="95"/>
        <v>19</v>
      </c>
    </row>
    <row r="1997" spans="1:24" x14ac:dyDescent="0.3">
      <c r="A1997" t="s">
        <v>2028</v>
      </c>
      <c r="B1997">
        <v>1980</v>
      </c>
      <c r="C1997" t="s">
        <v>10</v>
      </c>
      <c r="D1997">
        <v>14</v>
      </c>
      <c r="E1997">
        <v>2</v>
      </c>
      <c r="F1997">
        <v>29114.21</v>
      </c>
      <c r="G1997" t="s">
        <v>16</v>
      </c>
      <c r="H1997" t="s">
        <v>12</v>
      </c>
      <c r="I1997" t="s">
        <v>42</v>
      </c>
      <c r="N1997" t="s">
        <v>2027</v>
      </c>
      <c r="O1997">
        <v>1992</v>
      </c>
      <c r="P1997" t="str">
        <f t="shared" si="93"/>
        <v>Jul</v>
      </c>
      <c r="Q1997">
        <v>7</v>
      </c>
      <c r="R1997">
        <v>0</v>
      </c>
      <c r="S1997" s="18">
        <v>29007.82</v>
      </c>
      <c r="T1997" t="s">
        <v>16</v>
      </c>
      <c r="U1997" t="s">
        <v>12</v>
      </c>
      <c r="V1997" t="s">
        <v>42</v>
      </c>
      <c r="W1997" s="16">
        <f t="shared" si="94"/>
        <v>33792</v>
      </c>
      <c r="X1997">
        <f t="shared" si="95"/>
        <v>30</v>
      </c>
    </row>
    <row r="1998" spans="1:24" x14ac:dyDescent="0.3">
      <c r="A1998" t="s">
        <v>2029</v>
      </c>
      <c r="B1998">
        <v>1978</v>
      </c>
      <c r="C1998" t="s">
        <v>15</v>
      </c>
      <c r="D1998">
        <v>29</v>
      </c>
      <c r="E1998">
        <v>2</v>
      </c>
      <c r="F1998">
        <v>29114.77</v>
      </c>
      <c r="G1998" t="s">
        <v>16</v>
      </c>
      <c r="H1998" t="s">
        <v>16</v>
      </c>
      <c r="I1998" t="s">
        <v>42</v>
      </c>
      <c r="N1998" t="s">
        <v>2028</v>
      </c>
      <c r="O1998">
        <v>1980</v>
      </c>
      <c r="P1998" t="str">
        <f t="shared" si="93"/>
        <v>Jul</v>
      </c>
      <c r="Q1998">
        <v>14</v>
      </c>
      <c r="R1998">
        <v>2</v>
      </c>
      <c r="S1998" s="18">
        <v>29114.21</v>
      </c>
      <c r="T1998" t="s">
        <v>16</v>
      </c>
      <c r="U1998" t="s">
        <v>12</v>
      </c>
      <c r="V1998" t="s">
        <v>42</v>
      </c>
      <c r="W1998" s="16">
        <f t="shared" si="94"/>
        <v>29416</v>
      </c>
      <c r="X1998">
        <f t="shared" si="95"/>
        <v>42</v>
      </c>
    </row>
    <row r="1999" spans="1:24" x14ac:dyDescent="0.3">
      <c r="A1999" t="s">
        <v>2030</v>
      </c>
      <c r="B1999">
        <v>1961</v>
      </c>
      <c r="C1999" t="s">
        <v>30</v>
      </c>
      <c r="D1999">
        <v>24</v>
      </c>
      <c r="E1999">
        <v>0</v>
      </c>
      <c r="F1999">
        <v>29141.360000000001</v>
      </c>
      <c r="G1999" t="s">
        <v>16</v>
      </c>
      <c r="H1999" t="s">
        <v>12</v>
      </c>
      <c r="I1999" t="s">
        <v>23</v>
      </c>
      <c r="N1999" t="s">
        <v>2029</v>
      </c>
      <c r="O1999">
        <v>1978</v>
      </c>
      <c r="P1999" t="str">
        <f t="shared" si="93"/>
        <v>Nov</v>
      </c>
      <c r="Q1999">
        <v>29</v>
      </c>
      <c r="R1999">
        <v>2</v>
      </c>
      <c r="S1999" s="18">
        <v>29114.77</v>
      </c>
      <c r="T1999" t="s">
        <v>16</v>
      </c>
      <c r="U1999" t="s">
        <v>16</v>
      </c>
      <c r="V1999" t="s">
        <v>42</v>
      </c>
      <c r="W1999" s="16">
        <f t="shared" si="94"/>
        <v>28823</v>
      </c>
      <c r="X1999">
        <f t="shared" si="95"/>
        <v>44</v>
      </c>
    </row>
    <row r="2000" spans="1:24" x14ac:dyDescent="0.3">
      <c r="A2000" t="s">
        <v>2031</v>
      </c>
      <c r="B2000">
        <v>1976</v>
      </c>
      <c r="C2000" t="s">
        <v>15</v>
      </c>
      <c r="D2000">
        <v>8</v>
      </c>
      <c r="E2000">
        <v>2</v>
      </c>
      <c r="F2000">
        <v>29160.39</v>
      </c>
      <c r="G2000" t="s">
        <v>16</v>
      </c>
      <c r="H2000" t="s">
        <v>11</v>
      </c>
      <c r="I2000" t="s">
        <v>42</v>
      </c>
      <c r="N2000" t="s">
        <v>2030</v>
      </c>
      <c r="O2000">
        <v>1961</v>
      </c>
      <c r="P2000" t="str">
        <f t="shared" si="93"/>
        <v>Dec</v>
      </c>
      <c r="Q2000">
        <v>24</v>
      </c>
      <c r="R2000">
        <v>0</v>
      </c>
      <c r="S2000" s="18">
        <v>29141.360000000001</v>
      </c>
      <c r="T2000" t="s">
        <v>16</v>
      </c>
      <c r="U2000" t="s">
        <v>12</v>
      </c>
      <c r="V2000" t="s">
        <v>23</v>
      </c>
      <c r="W2000" s="16">
        <f t="shared" si="94"/>
        <v>22639</v>
      </c>
      <c r="X2000">
        <f t="shared" si="95"/>
        <v>61</v>
      </c>
    </row>
    <row r="2001" spans="1:24" x14ac:dyDescent="0.3">
      <c r="A2001" t="s">
        <v>2032</v>
      </c>
      <c r="B2001">
        <v>1969</v>
      </c>
      <c r="C2001" t="s">
        <v>10</v>
      </c>
      <c r="D2001">
        <v>9</v>
      </c>
      <c r="E2001">
        <v>2</v>
      </c>
      <c r="F2001">
        <v>29186.48</v>
      </c>
      <c r="G2001" t="s">
        <v>16</v>
      </c>
      <c r="H2001" t="s">
        <v>12</v>
      </c>
      <c r="I2001" t="s">
        <v>247</v>
      </c>
      <c r="N2001" t="s">
        <v>2031</v>
      </c>
      <c r="O2001">
        <v>1976</v>
      </c>
      <c r="P2001" t="str">
        <f t="shared" si="93"/>
        <v>Nov</v>
      </c>
      <c r="Q2001">
        <v>8</v>
      </c>
      <c r="R2001">
        <v>2</v>
      </c>
      <c r="S2001" s="18">
        <v>29160.39</v>
      </c>
      <c r="T2001" t="s">
        <v>16</v>
      </c>
      <c r="U2001" t="s">
        <v>11</v>
      </c>
      <c r="V2001" t="s">
        <v>42</v>
      </c>
      <c r="W2001" s="16">
        <f t="shared" si="94"/>
        <v>28072</v>
      </c>
      <c r="X2001">
        <f t="shared" si="95"/>
        <v>46</v>
      </c>
    </row>
    <row r="2002" spans="1:24" x14ac:dyDescent="0.3">
      <c r="A2002" t="s">
        <v>2033</v>
      </c>
      <c r="B2002">
        <v>1978</v>
      </c>
      <c r="C2002" t="s">
        <v>10</v>
      </c>
      <c r="D2002">
        <v>21</v>
      </c>
      <c r="E2002">
        <v>2</v>
      </c>
      <c r="F2002">
        <v>29227.599999999999</v>
      </c>
      <c r="G2002" t="s">
        <v>16</v>
      </c>
      <c r="H2002" t="s">
        <v>12</v>
      </c>
      <c r="I2002" t="s">
        <v>23</v>
      </c>
      <c r="N2002" t="s">
        <v>2032</v>
      </c>
      <c r="O2002">
        <v>1969</v>
      </c>
      <c r="P2002" t="str">
        <f t="shared" si="93"/>
        <v>Jul</v>
      </c>
      <c r="Q2002">
        <v>9</v>
      </c>
      <c r="R2002">
        <v>2</v>
      </c>
      <c r="S2002" s="18">
        <v>29186.48</v>
      </c>
      <c r="T2002" t="s">
        <v>16</v>
      </c>
      <c r="U2002" t="s">
        <v>12</v>
      </c>
      <c r="V2002" t="s">
        <v>247</v>
      </c>
      <c r="W2002" s="16">
        <f t="shared" si="94"/>
        <v>25393</v>
      </c>
      <c r="X2002">
        <f t="shared" si="95"/>
        <v>53</v>
      </c>
    </row>
    <row r="2003" spans="1:24" x14ac:dyDescent="0.3">
      <c r="A2003" t="s">
        <v>2034</v>
      </c>
      <c r="B2003">
        <v>1958</v>
      </c>
      <c r="C2003" t="s">
        <v>18</v>
      </c>
      <c r="D2003">
        <v>5</v>
      </c>
      <c r="E2003">
        <v>0</v>
      </c>
      <c r="F2003">
        <v>29330.98</v>
      </c>
      <c r="G2003" t="s">
        <v>16</v>
      </c>
      <c r="H2003" t="s">
        <v>11</v>
      </c>
      <c r="I2003" t="s">
        <v>23</v>
      </c>
      <c r="N2003" t="s">
        <v>2033</v>
      </c>
      <c r="O2003">
        <v>1978</v>
      </c>
      <c r="P2003" t="str">
        <f t="shared" si="93"/>
        <v>Jul</v>
      </c>
      <c r="Q2003">
        <v>21</v>
      </c>
      <c r="R2003">
        <v>2</v>
      </c>
      <c r="S2003" s="18">
        <v>29227.599999999999</v>
      </c>
      <c r="T2003" t="s">
        <v>16</v>
      </c>
      <c r="U2003" t="s">
        <v>12</v>
      </c>
      <c r="V2003" t="s">
        <v>23</v>
      </c>
      <c r="W2003" s="16">
        <f t="shared" si="94"/>
        <v>28692</v>
      </c>
      <c r="X2003">
        <f t="shared" si="95"/>
        <v>44</v>
      </c>
    </row>
    <row r="2004" spans="1:24" x14ac:dyDescent="0.3">
      <c r="A2004" t="s">
        <v>2035</v>
      </c>
      <c r="B2004">
        <v>1985</v>
      </c>
      <c r="C2004" t="s">
        <v>15</v>
      </c>
      <c r="D2004">
        <v>7</v>
      </c>
      <c r="E2004">
        <v>3</v>
      </c>
      <c r="F2004">
        <v>29352.560000000001</v>
      </c>
      <c r="G2004" t="s">
        <v>16</v>
      </c>
      <c r="H2004" t="s">
        <v>16</v>
      </c>
      <c r="I2004" t="s">
        <v>42</v>
      </c>
      <c r="N2004" t="s">
        <v>2034</v>
      </c>
      <c r="O2004">
        <v>1958</v>
      </c>
      <c r="P2004" t="str">
        <f t="shared" si="93"/>
        <v>Jun</v>
      </c>
      <c r="Q2004">
        <v>5</v>
      </c>
      <c r="R2004">
        <v>0</v>
      </c>
      <c r="S2004" s="18">
        <v>29330.98</v>
      </c>
      <c r="T2004" t="s">
        <v>16</v>
      </c>
      <c r="U2004" t="s">
        <v>11</v>
      </c>
      <c r="V2004" t="s">
        <v>23</v>
      </c>
      <c r="W2004" s="16">
        <f t="shared" si="94"/>
        <v>21341</v>
      </c>
      <c r="X2004">
        <f t="shared" si="95"/>
        <v>65</v>
      </c>
    </row>
    <row r="2005" spans="1:24" x14ac:dyDescent="0.3">
      <c r="A2005" t="s">
        <v>2036</v>
      </c>
      <c r="B2005">
        <v>1987</v>
      </c>
      <c r="C2005" t="s">
        <v>10</v>
      </c>
      <c r="D2005">
        <v>16</v>
      </c>
      <c r="E2005">
        <v>3</v>
      </c>
      <c r="F2005">
        <v>29443.59</v>
      </c>
      <c r="G2005" t="s">
        <v>16</v>
      </c>
      <c r="H2005" t="s">
        <v>16</v>
      </c>
      <c r="I2005" t="s">
        <v>42</v>
      </c>
      <c r="N2005" t="s">
        <v>2035</v>
      </c>
      <c r="O2005">
        <v>1985</v>
      </c>
      <c r="P2005" t="str">
        <f t="shared" si="93"/>
        <v>Nov</v>
      </c>
      <c r="Q2005">
        <v>7</v>
      </c>
      <c r="R2005">
        <v>3</v>
      </c>
      <c r="S2005" s="18">
        <v>29352.560000000001</v>
      </c>
      <c r="T2005" t="s">
        <v>16</v>
      </c>
      <c r="U2005" t="s">
        <v>16</v>
      </c>
      <c r="V2005" t="s">
        <v>42</v>
      </c>
      <c r="W2005" s="16">
        <f t="shared" si="94"/>
        <v>31358</v>
      </c>
      <c r="X2005">
        <f t="shared" si="95"/>
        <v>37</v>
      </c>
    </row>
    <row r="2006" spans="1:24" x14ac:dyDescent="0.3">
      <c r="A2006" t="s">
        <v>2037</v>
      </c>
      <c r="B2006">
        <v>1959</v>
      </c>
      <c r="C2006" t="s">
        <v>37</v>
      </c>
      <c r="D2006">
        <v>20</v>
      </c>
      <c r="E2006">
        <v>0</v>
      </c>
      <c r="F2006">
        <v>29523.17</v>
      </c>
      <c r="G2006" t="s">
        <v>16</v>
      </c>
      <c r="H2006" t="s">
        <v>11</v>
      </c>
      <c r="I2006" t="s">
        <v>247</v>
      </c>
      <c r="N2006" t="s">
        <v>2036</v>
      </c>
      <c r="O2006">
        <v>1987</v>
      </c>
      <c r="P2006" t="str">
        <f t="shared" si="93"/>
        <v>Jul</v>
      </c>
      <c r="Q2006">
        <v>16</v>
      </c>
      <c r="R2006">
        <v>3</v>
      </c>
      <c r="S2006" s="18">
        <v>29443.59</v>
      </c>
      <c r="T2006" t="s">
        <v>16</v>
      </c>
      <c r="U2006" t="s">
        <v>16</v>
      </c>
      <c r="V2006" t="s">
        <v>42</v>
      </c>
      <c r="W2006" s="16">
        <f t="shared" si="94"/>
        <v>31974</v>
      </c>
      <c r="X2006">
        <f t="shared" si="95"/>
        <v>35</v>
      </c>
    </row>
    <row r="2007" spans="1:24" x14ac:dyDescent="0.3">
      <c r="A2007" t="s">
        <v>2038</v>
      </c>
      <c r="B2007">
        <v>1975</v>
      </c>
      <c r="C2007" t="s">
        <v>15</v>
      </c>
      <c r="D2007">
        <v>3</v>
      </c>
      <c r="E2007">
        <v>1</v>
      </c>
      <c r="F2007">
        <v>29583.8</v>
      </c>
      <c r="G2007" t="s">
        <v>16</v>
      </c>
      <c r="H2007" t="s">
        <v>16</v>
      </c>
      <c r="I2007" t="s">
        <v>42</v>
      </c>
      <c r="N2007" t="s">
        <v>2037</v>
      </c>
      <c r="O2007">
        <v>1959</v>
      </c>
      <c r="P2007" t="str">
        <f t="shared" si="93"/>
        <v>Oct</v>
      </c>
      <c r="Q2007">
        <v>20</v>
      </c>
      <c r="R2007">
        <v>0</v>
      </c>
      <c r="S2007" s="18">
        <v>29523.17</v>
      </c>
      <c r="T2007" t="s">
        <v>16</v>
      </c>
      <c r="U2007" t="s">
        <v>11</v>
      </c>
      <c r="V2007" t="s">
        <v>247</v>
      </c>
      <c r="W2007" s="16">
        <f t="shared" si="94"/>
        <v>21843</v>
      </c>
      <c r="X2007">
        <f t="shared" si="95"/>
        <v>63</v>
      </c>
    </row>
    <row r="2008" spans="1:24" x14ac:dyDescent="0.3">
      <c r="A2008" t="s">
        <v>2039</v>
      </c>
      <c r="B2008">
        <v>1993</v>
      </c>
      <c r="C2008" t="s">
        <v>10</v>
      </c>
      <c r="D2008">
        <v>27</v>
      </c>
      <c r="E2008">
        <v>0</v>
      </c>
      <c r="F2008">
        <v>29622.69</v>
      </c>
      <c r="G2008" t="s">
        <v>16</v>
      </c>
      <c r="H2008" t="s">
        <v>16</v>
      </c>
      <c r="I2008" t="s">
        <v>42</v>
      </c>
      <c r="N2008" t="s">
        <v>2038</v>
      </c>
      <c r="O2008">
        <v>1975</v>
      </c>
      <c r="P2008" t="str">
        <f t="shared" si="93"/>
        <v>Nov</v>
      </c>
      <c r="Q2008">
        <v>3</v>
      </c>
      <c r="R2008">
        <v>1</v>
      </c>
      <c r="S2008" s="18">
        <v>29583.8</v>
      </c>
      <c r="T2008" t="s">
        <v>16</v>
      </c>
      <c r="U2008" t="s">
        <v>16</v>
      </c>
      <c r="V2008" t="s">
        <v>42</v>
      </c>
      <c r="W2008" s="16">
        <f t="shared" si="94"/>
        <v>27701</v>
      </c>
      <c r="X2008">
        <f t="shared" si="95"/>
        <v>47</v>
      </c>
    </row>
    <row r="2009" spans="1:24" x14ac:dyDescent="0.3">
      <c r="A2009" t="s">
        <v>2040</v>
      </c>
      <c r="B2009">
        <v>1973</v>
      </c>
      <c r="C2009" t="s">
        <v>35</v>
      </c>
      <c r="D2009">
        <v>23</v>
      </c>
      <c r="E2009">
        <v>0</v>
      </c>
      <c r="F2009">
        <v>29757.69</v>
      </c>
      <c r="G2009" t="s">
        <v>16</v>
      </c>
      <c r="H2009" t="s">
        <v>12</v>
      </c>
      <c r="I2009" t="s">
        <v>42</v>
      </c>
      <c r="N2009" t="s">
        <v>2039</v>
      </c>
      <c r="O2009">
        <v>1993</v>
      </c>
      <c r="P2009" t="str">
        <f t="shared" si="93"/>
        <v>Jul</v>
      </c>
      <c r="Q2009">
        <v>27</v>
      </c>
      <c r="R2009">
        <v>0</v>
      </c>
      <c r="S2009" s="18">
        <v>29622.69</v>
      </c>
      <c r="T2009" t="s">
        <v>16</v>
      </c>
      <c r="U2009" t="s">
        <v>16</v>
      </c>
      <c r="V2009" t="s">
        <v>42</v>
      </c>
      <c r="W2009" s="16">
        <f t="shared" si="94"/>
        <v>34177</v>
      </c>
      <c r="X2009">
        <f t="shared" si="95"/>
        <v>29</v>
      </c>
    </row>
    <row r="2010" spans="1:24" x14ac:dyDescent="0.3">
      <c r="A2010" t="s">
        <v>2041</v>
      </c>
      <c r="B2010">
        <v>1998</v>
      </c>
      <c r="C2010" t="s">
        <v>18</v>
      </c>
      <c r="D2010">
        <v>20</v>
      </c>
      <c r="E2010">
        <v>0</v>
      </c>
      <c r="F2010">
        <v>29760.6</v>
      </c>
      <c r="G2010" t="s">
        <v>16</v>
      </c>
      <c r="H2010" t="s">
        <v>11</v>
      </c>
      <c r="I2010" t="s">
        <v>42</v>
      </c>
      <c r="N2010" t="s">
        <v>2040</v>
      </c>
      <c r="O2010">
        <v>1973</v>
      </c>
      <c r="P2010" t="str">
        <f t="shared" si="93"/>
        <v>Aug</v>
      </c>
      <c r="Q2010">
        <v>23</v>
      </c>
      <c r="R2010">
        <v>0</v>
      </c>
      <c r="S2010" s="18">
        <v>29757.69</v>
      </c>
      <c r="T2010" t="s">
        <v>16</v>
      </c>
      <c r="U2010" t="s">
        <v>12</v>
      </c>
      <c r="V2010" t="s">
        <v>42</v>
      </c>
      <c r="W2010" s="16">
        <f t="shared" si="94"/>
        <v>26899</v>
      </c>
      <c r="X2010">
        <f t="shared" si="95"/>
        <v>49</v>
      </c>
    </row>
    <row r="2011" spans="1:24" x14ac:dyDescent="0.3">
      <c r="A2011" t="s">
        <v>2042</v>
      </c>
      <c r="B2011">
        <v>1981</v>
      </c>
      <c r="C2011" t="s">
        <v>35</v>
      </c>
      <c r="D2011">
        <v>13</v>
      </c>
      <c r="E2011">
        <v>1</v>
      </c>
      <c r="F2011">
        <v>29816.639999999999</v>
      </c>
      <c r="G2011" t="s">
        <v>16</v>
      </c>
      <c r="H2011" t="s">
        <v>11</v>
      </c>
      <c r="I2011" t="s">
        <v>42</v>
      </c>
      <c r="N2011" t="s">
        <v>2041</v>
      </c>
      <c r="O2011">
        <v>1998</v>
      </c>
      <c r="P2011" t="str">
        <f t="shared" si="93"/>
        <v>Jun</v>
      </c>
      <c r="Q2011">
        <v>20</v>
      </c>
      <c r="R2011">
        <v>0</v>
      </c>
      <c r="S2011" s="18">
        <v>29760.6</v>
      </c>
      <c r="T2011" t="s">
        <v>16</v>
      </c>
      <c r="U2011" t="s">
        <v>11</v>
      </c>
      <c r="V2011" t="s">
        <v>42</v>
      </c>
      <c r="W2011" s="16">
        <f t="shared" si="94"/>
        <v>35966</v>
      </c>
      <c r="X2011">
        <f t="shared" si="95"/>
        <v>24</v>
      </c>
    </row>
    <row r="2012" spans="1:24" x14ac:dyDescent="0.3">
      <c r="A2012" t="s">
        <v>2043</v>
      </c>
      <c r="B2012">
        <v>1982</v>
      </c>
      <c r="C2012" t="s">
        <v>37</v>
      </c>
      <c r="D2012">
        <v>29</v>
      </c>
      <c r="E2012">
        <v>3</v>
      </c>
      <c r="F2012">
        <v>29818.76</v>
      </c>
      <c r="G2012" t="s">
        <v>16</v>
      </c>
      <c r="H2012" t="s">
        <v>16</v>
      </c>
      <c r="I2012" t="s">
        <v>23</v>
      </c>
      <c r="N2012" t="s">
        <v>2042</v>
      </c>
      <c r="O2012">
        <v>1981</v>
      </c>
      <c r="P2012" t="str">
        <f t="shared" si="93"/>
        <v>Aug</v>
      </c>
      <c r="Q2012">
        <v>13</v>
      </c>
      <c r="R2012">
        <v>1</v>
      </c>
      <c r="S2012" s="18">
        <v>29816.639999999999</v>
      </c>
      <c r="T2012" t="s">
        <v>16</v>
      </c>
      <c r="U2012" t="s">
        <v>11</v>
      </c>
      <c r="V2012" t="s">
        <v>42</v>
      </c>
      <c r="W2012" s="16">
        <f t="shared" si="94"/>
        <v>29811</v>
      </c>
      <c r="X2012">
        <f t="shared" si="95"/>
        <v>41</v>
      </c>
    </row>
    <row r="2013" spans="1:24" x14ac:dyDescent="0.3">
      <c r="A2013" t="s">
        <v>2044</v>
      </c>
      <c r="B2013">
        <v>1989</v>
      </c>
      <c r="C2013" t="s">
        <v>30</v>
      </c>
      <c r="D2013">
        <v>30</v>
      </c>
      <c r="E2013">
        <v>3</v>
      </c>
      <c r="F2013">
        <v>29852.48</v>
      </c>
      <c r="G2013" t="s">
        <v>16</v>
      </c>
      <c r="H2013" t="s">
        <v>12</v>
      </c>
      <c r="I2013" t="s">
        <v>42</v>
      </c>
      <c r="N2013" t="s">
        <v>2043</v>
      </c>
      <c r="O2013">
        <v>1982</v>
      </c>
      <c r="P2013" t="str">
        <f t="shared" si="93"/>
        <v>Oct</v>
      </c>
      <c r="Q2013">
        <v>29</v>
      </c>
      <c r="R2013">
        <v>3</v>
      </c>
      <c r="S2013" s="18">
        <v>29818.76</v>
      </c>
      <c r="T2013" t="s">
        <v>16</v>
      </c>
      <c r="U2013" t="s">
        <v>16</v>
      </c>
      <c r="V2013" t="s">
        <v>23</v>
      </c>
      <c r="W2013" s="16">
        <f t="shared" si="94"/>
        <v>30253</v>
      </c>
      <c r="X2013">
        <f t="shared" si="95"/>
        <v>40</v>
      </c>
    </row>
    <row r="2014" spans="1:24" x14ac:dyDescent="0.3">
      <c r="A2014" t="s">
        <v>2045</v>
      </c>
      <c r="B2014">
        <v>1975</v>
      </c>
      <c r="C2014" t="s">
        <v>35</v>
      </c>
      <c r="D2014">
        <v>19</v>
      </c>
      <c r="E2014">
        <v>1</v>
      </c>
      <c r="F2014">
        <v>29899.25</v>
      </c>
      <c r="G2014" t="s">
        <v>16</v>
      </c>
      <c r="H2014" t="s">
        <v>12</v>
      </c>
      <c r="I2014" t="s">
        <v>42</v>
      </c>
      <c r="N2014" t="s">
        <v>2044</v>
      </c>
      <c r="O2014">
        <v>1989</v>
      </c>
      <c r="P2014" t="str">
        <f t="shared" si="93"/>
        <v>Dec</v>
      </c>
      <c r="Q2014">
        <v>30</v>
      </c>
      <c r="R2014">
        <v>3</v>
      </c>
      <c r="S2014" s="18">
        <v>29852.48</v>
      </c>
      <c r="T2014" t="s">
        <v>16</v>
      </c>
      <c r="U2014" t="s">
        <v>12</v>
      </c>
      <c r="V2014" t="s">
        <v>42</v>
      </c>
      <c r="W2014" s="16">
        <f t="shared" si="94"/>
        <v>32872</v>
      </c>
      <c r="X2014">
        <f t="shared" si="95"/>
        <v>33</v>
      </c>
    </row>
    <row r="2015" spans="1:24" x14ac:dyDescent="0.3">
      <c r="A2015" t="s">
        <v>2046</v>
      </c>
      <c r="B2015">
        <v>1988</v>
      </c>
      <c r="C2015" t="s">
        <v>30</v>
      </c>
      <c r="D2015">
        <v>30</v>
      </c>
      <c r="E2015">
        <v>3</v>
      </c>
      <c r="F2015">
        <v>29929.56</v>
      </c>
      <c r="G2015" t="s">
        <v>16</v>
      </c>
      <c r="H2015" t="s">
        <v>16</v>
      </c>
      <c r="I2015" t="s">
        <v>42</v>
      </c>
      <c r="N2015" t="s">
        <v>2045</v>
      </c>
      <c r="O2015">
        <v>1975</v>
      </c>
      <c r="P2015" t="str">
        <f t="shared" si="93"/>
        <v>Aug</v>
      </c>
      <c r="Q2015">
        <v>19</v>
      </c>
      <c r="R2015">
        <v>1</v>
      </c>
      <c r="S2015" s="18">
        <v>29899.25</v>
      </c>
      <c r="T2015" t="s">
        <v>16</v>
      </c>
      <c r="U2015" t="s">
        <v>12</v>
      </c>
      <c r="V2015" t="s">
        <v>42</v>
      </c>
      <c r="W2015" s="16">
        <f t="shared" si="94"/>
        <v>27625</v>
      </c>
      <c r="X2015">
        <f t="shared" si="95"/>
        <v>47</v>
      </c>
    </row>
    <row r="2016" spans="1:24" x14ac:dyDescent="0.3">
      <c r="A2016" t="s">
        <v>2047</v>
      </c>
      <c r="B2016">
        <v>1976</v>
      </c>
      <c r="C2016" t="s">
        <v>18</v>
      </c>
      <c r="D2016">
        <v>12</v>
      </c>
      <c r="E2016">
        <v>2</v>
      </c>
      <c r="F2016">
        <v>29933.75</v>
      </c>
      <c r="G2016" t="s">
        <v>16</v>
      </c>
      <c r="H2016" t="s">
        <v>16</v>
      </c>
      <c r="I2016" t="s">
        <v>42</v>
      </c>
      <c r="N2016" t="s">
        <v>2046</v>
      </c>
      <c r="O2016">
        <v>1988</v>
      </c>
      <c r="P2016" t="str">
        <f t="shared" si="93"/>
        <v>Dec</v>
      </c>
      <c r="Q2016">
        <v>30</v>
      </c>
      <c r="R2016">
        <v>3</v>
      </c>
      <c r="S2016" s="18">
        <v>29929.56</v>
      </c>
      <c r="T2016" t="s">
        <v>16</v>
      </c>
      <c r="U2016" t="s">
        <v>16</v>
      </c>
      <c r="V2016" t="s">
        <v>42</v>
      </c>
      <c r="W2016" s="16">
        <f t="shared" si="94"/>
        <v>32507</v>
      </c>
      <c r="X2016">
        <f t="shared" si="95"/>
        <v>34</v>
      </c>
    </row>
    <row r="2017" spans="1:24" x14ac:dyDescent="0.3">
      <c r="A2017" t="s">
        <v>2048</v>
      </c>
      <c r="B2017">
        <v>1991</v>
      </c>
      <c r="C2017" t="s">
        <v>37</v>
      </c>
      <c r="D2017">
        <v>5</v>
      </c>
      <c r="E2017">
        <v>3</v>
      </c>
      <c r="F2017">
        <v>29969.67</v>
      </c>
      <c r="G2017" t="s">
        <v>16</v>
      </c>
      <c r="H2017" t="s">
        <v>16</v>
      </c>
      <c r="I2017" t="s">
        <v>42</v>
      </c>
      <c r="N2017" t="s">
        <v>2047</v>
      </c>
      <c r="O2017">
        <v>1976</v>
      </c>
      <c r="P2017" t="str">
        <f t="shared" si="93"/>
        <v>Jun</v>
      </c>
      <c r="Q2017">
        <v>12</v>
      </c>
      <c r="R2017">
        <v>2</v>
      </c>
      <c r="S2017" s="18">
        <v>29933.75</v>
      </c>
      <c r="T2017" t="s">
        <v>16</v>
      </c>
      <c r="U2017" t="s">
        <v>16</v>
      </c>
      <c r="V2017" t="s">
        <v>42</v>
      </c>
      <c r="W2017" s="16">
        <f t="shared" si="94"/>
        <v>27923</v>
      </c>
      <c r="X2017">
        <f t="shared" si="95"/>
        <v>46</v>
      </c>
    </row>
    <row r="2018" spans="1:24" x14ac:dyDescent="0.3">
      <c r="A2018" t="s">
        <v>2049</v>
      </c>
      <c r="B2018">
        <v>1981</v>
      </c>
      <c r="C2018" t="s">
        <v>35</v>
      </c>
      <c r="D2018">
        <v>4</v>
      </c>
      <c r="E2018">
        <v>1</v>
      </c>
      <c r="F2018">
        <v>30026.87</v>
      </c>
      <c r="G2018" t="s">
        <v>11</v>
      </c>
      <c r="H2018" t="s">
        <v>12</v>
      </c>
      <c r="I2018" t="s">
        <v>23</v>
      </c>
      <c r="N2018" t="s">
        <v>2048</v>
      </c>
      <c r="O2018">
        <v>1991</v>
      </c>
      <c r="P2018" t="str">
        <f t="shared" si="93"/>
        <v>Oct</v>
      </c>
      <c r="Q2018">
        <v>5</v>
      </c>
      <c r="R2018">
        <v>3</v>
      </c>
      <c r="S2018" s="18">
        <v>29969.67</v>
      </c>
      <c r="T2018" t="s">
        <v>16</v>
      </c>
      <c r="U2018" t="s">
        <v>16</v>
      </c>
      <c r="V2018" t="s">
        <v>42</v>
      </c>
      <c r="W2018" s="16">
        <f t="shared" si="94"/>
        <v>33516</v>
      </c>
      <c r="X2018">
        <f t="shared" si="95"/>
        <v>31</v>
      </c>
    </row>
    <row r="2019" spans="1:24" x14ac:dyDescent="0.3">
      <c r="A2019" t="s">
        <v>2050</v>
      </c>
      <c r="B2019">
        <v>1967</v>
      </c>
      <c r="C2019" t="s">
        <v>18</v>
      </c>
      <c r="D2019">
        <v>16</v>
      </c>
      <c r="E2019">
        <v>3</v>
      </c>
      <c r="F2019">
        <v>30063.58</v>
      </c>
      <c r="G2019" t="s">
        <v>16</v>
      </c>
      <c r="H2019" t="s">
        <v>16</v>
      </c>
      <c r="I2019" t="s">
        <v>23</v>
      </c>
      <c r="N2019" t="s">
        <v>2049</v>
      </c>
      <c r="O2019">
        <v>1981</v>
      </c>
      <c r="P2019" t="str">
        <f t="shared" si="93"/>
        <v>Aug</v>
      </c>
      <c r="Q2019">
        <v>4</v>
      </c>
      <c r="R2019">
        <v>1</v>
      </c>
      <c r="S2019" s="18">
        <v>30026.87</v>
      </c>
      <c r="T2019" t="s">
        <v>11</v>
      </c>
      <c r="U2019" t="s">
        <v>12</v>
      </c>
      <c r="V2019" t="s">
        <v>23</v>
      </c>
      <c r="W2019" s="16">
        <f t="shared" si="94"/>
        <v>29802</v>
      </c>
      <c r="X2019">
        <f t="shared" si="95"/>
        <v>41</v>
      </c>
    </row>
    <row r="2020" spans="1:24" x14ac:dyDescent="0.3">
      <c r="A2020" t="s">
        <v>2051</v>
      </c>
      <c r="B2020">
        <v>1979</v>
      </c>
      <c r="C2020" t="s">
        <v>20</v>
      </c>
      <c r="D2020">
        <v>2</v>
      </c>
      <c r="E2020">
        <v>2</v>
      </c>
      <c r="F2020">
        <v>30095.97</v>
      </c>
      <c r="G2020" t="s">
        <v>11</v>
      </c>
      <c r="H2020" t="s">
        <v>12</v>
      </c>
      <c r="I2020" t="s">
        <v>42</v>
      </c>
      <c r="N2020" t="s">
        <v>2050</v>
      </c>
      <c r="O2020">
        <v>1967</v>
      </c>
      <c r="P2020" t="str">
        <f t="shared" si="93"/>
        <v>Jun</v>
      </c>
      <c r="Q2020">
        <v>16</v>
      </c>
      <c r="R2020">
        <v>3</v>
      </c>
      <c r="S2020" s="18">
        <v>30063.58</v>
      </c>
      <c r="T2020" t="s">
        <v>16</v>
      </c>
      <c r="U2020" t="s">
        <v>16</v>
      </c>
      <c r="V2020" t="s">
        <v>23</v>
      </c>
      <c r="W2020" s="16">
        <f t="shared" si="94"/>
        <v>24639</v>
      </c>
      <c r="X2020">
        <f t="shared" si="95"/>
        <v>55</v>
      </c>
    </row>
    <row r="2021" spans="1:24" x14ac:dyDescent="0.3">
      <c r="A2021" t="s">
        <v>2052</v>
      </c>
      <c r="B2021">
        <v>1971</v>
      </c>
      <c r="C2021" t="s">
        <v>30</v>
      </c>
      <c r="D2021">
        <v>25</v>
      </c>
      <c r="E2021">
        <v>0</v>
      </c>
      <c r="F2021">
        <v>30134.75</v>
      </c>
      <c r="G2021" t="s">
        <v>11</v>
      </c>
      <c r="H2021" t="s">
        <v>12</v>
      </c>
      <c r="I2021" t="s">
        <v>42</v>
      </c>
      <c r="N2021" t="s">
        <v>2051</v>
      </c>
      <c r="O2021">
        <v>1979</v>
      </c>
      <c r="P2021" t="str">
        <f t="shared" si="93"/>
        <v>Sep</v>
      </c>
      <c r="Q2021">
        <v>2</v>
      </c>
      <c r="R2021">
        <v>2</v>
      </c>
      <c r="S2021" s="18">
        <v>30095.97</v>
      </c>
      <c r="T2021" t="s">
        <v>11</v>
      </c>
      <c r="U2021" t="s">
        <v>12</v>
      </c>
      <c r="V2021" t="s">
        <v>42</v>
      </c>
      <c r="W2021" s="16">
        <f t="shared" si="94"/>
        <v>29100</v>
      </c>
      <c r="X2021">
        <f t="shared" si="95"/>
        <v>43</v>
      </c>
    </row>
    <row r="2022" spans="1:24" x14ac:dyDescent="0.3">
      <c r="A2022" t="s">
        <v>2053</v>
      </c>
      <c r="B2022">
        <v>1958</v>
      </c>
      <c r="C2022" t="s">
        <v>35</v>
      </c>
      <c r="D2022">
        <v>11</v>
      </c>
      <c r="E2022">
        <v>1</v>
      </c>
      <c r="F2022">
        <v>30166.62</v>
      </c>
      <c r="G2022" t="s">
        <v>16</v>
      </c>
      <c r="H2022" t="s">
        <v>12</v>
      </c>
      <c r="I2022" t="s">
        <v>23</v>
      </c>
      <c r="N2022" t="s">
        <v>2052</v>
      </c>
      <c r="O2022">
        <v>1971</v>
      </c>
      <c r="P2022" t="str">
        <f t="shared" si="93"/>
        <v>Dec</v>
      </c>
      <c r="Q2022">
        <v>25</v>
      </c>
      <c r="R2022">
        <v>0</v>
      </c>
      <c r="S2022" s="18">
        <v>30134.75</v>
      </c>
      <c r="T2022" t="s">
        <v>11</v>
      </c>
      <c r="U2022" t="s">
        <v>12</v>
      </c>
      <c r="V2022" t="s">
        <v>42</v>
      </c>
      <c r="W2022" s="16">
        <f t="shared" si="94"/>
        <v>26292</v>
      </c>
      <c r="X2022">
        <f t="shared" si="95"/>
        <v>51</v>
      </c>
    </row>
    <row r="2023" spans="1:24" x14ac:dyDescent="0.3">
      <c r="A2023" t="s">
        <v>2054</v>
      </c>
      <c r="B2023">
        <v>1963</v>
      </c>
      <c r="C2023" t="s">
        <v>20</v>
      </c>
      <c r="D2023">
        <v>13</v>
      </c>
      <c r="E2023">
        <v>3</v>
      </c>
      <c r="F2023">
        <v>30184.94</v>
      </c>
      <c r="G2023" t="s">
        <v>16</v>
      </c>
      <c r="H2023" t="s">
        <v>16</v>
      </c>
      <c r="I2023" t="s">
        <v>276</v>
      </c>
      <c r="N2023" t="s">
        <v>2053</v>
      </c>
      <c r="O2023">
        <v>1958</v>
      </c>
      <c r="P2023" t="str">
        <f t="shared" si="93"/>
        <v>Aug</v>
      </c>
      <c r="Q2023">
        <v>11</v>
      </c>
      <c r="R2023">
        <v>1</v>
      </c>
      <c r="S2023" s="18">
        <v>30166.62</v>
      </c>
      <c r="T2023" t="s">
        <v>16</v>
      </c>
      <c r="U2023" t="s">
        <v>12</v>
      </c>
      <c r="V2023" t="s">
        <v>23</v>
      </c>
      <c r="W2023" s="16">
        <f t="shared" si="94"/>
        <v>21408</v>
      </c>
      <c r="X2023">
        <f t="shared" si="95"/>
        <v>64</v>
      </c>
    </row>
    <row r="2024" spans="1:24" x14ac:dyDescent="0.3">
      <c r="A2024" t="s">
        <v>2055</v>
      </c>
      <c r="B2024">
        <v>1962</v>
      </c>
      <c r="C2024" t="s">
        <v>20</v>
      </c>
      <c r="D2024">
        <v>15</v>
      </c>
      <c r="E2024">
        <v>0</v>
      </c>
      <c r="F2024">
        <v>30260</v>
      </c>
      <c r="G2024" t="s">
        <v>16</v>
      </c>
      <c r="H2024" t="s">
        <v>16</v>
      </c>
      <c r="I2024" t="s">
        <v>276</v>
      </c>
      <c r="N2024" t="s">
        <v>2054</v>
      </c>
      <c r="O2024">
        <v>1963</v>
      </c>
      <c r="P2024" t="str">
        <f t="shared" si="93"/>
        <v>Sep</v>
      </c>
      <c r="Q2024">
        <v>13</v>
      </c>
      <c r="R2024">
        <v>3</v>
      </c>
      <c r="S2024" s="18">
        <v>30184.94</v>
      </c>
      <c r="T2024" t="s">
        <v>16</v>
      </c>
      <c r="U2024" t="s">
        <v>16</v>
      </c>
      <c r="V2024" t="s">
        <v>276</v>
      </c>
      <c r="W2024" s="16">
        <f t="shared" si="94"/>
        <v>23267</v>
      </c>
      <c r="X2024">
        <f t="shared" si="95"/>
        <v>59</v>
      </c>
    </row>
    <row r="2025" spans="1:24" x14ac:dyDescent="0.3">
      <c r="A2025" t="s">
        <v>2056</v>
      </c>
      <c r="B2025">
        <v>1972</v>
      </c>
      <c r="C2025" t="s">
        <v>10</v>
      </c>
      <c r="D2025">
        <v>24</v>
      </c>
      <c r="E2025">
        <v>2</v>
      </c>
      <c r="F2025">
        <v>30284.639999999999</v>
      </c>
      <c r="G2025" t="s">
        <v>16</v>
      </c>
      <c r="H2025" t="s">
        <v>16</v>
      </c>
      <c r="I2025" t="s">
        <v>23</v>
      </c>
      <c r="N2025" t="s">
        <v>2055</v>
      </c>
      <c r="O2025">
        <v>1962</v>
      </c>
      <c r="P2025" t="str">
        <f t="shared" si="93"/>
        <v>Sep</v>
      </c>
      <c r="Q2025">
        <v>15</v>
      </c>
      <c r="R2025">
        <v>0</v>
      </c>
      <c r="S2025" s="18">
        <v>30260</v>
      </c>
      <c r="T2025" t="s">
        <v>16</v>
      </c>
      <c r="U2025" t="s">
        <v>16</v>
      </c>
      <c r="V2025" t="s">
        <v>276</v>
      </c>
      <c r="W2025" s="16">
        <f t="shared" si="94"/>
        <v>22904</v>
      </c>
      <c r="X2025">
        <f t="shared" si="95"/>
        <v>60</v>
      </c>
    </row>
    <row r="2026" spans="1:24" x14ac:dyDescent="0.3">
      <c r="A2026" t="s">
        <v>2057</v>
      </c>
      <c r="B2026">
        <v>2004</v>
      </c>
      <c r="C2026" t="s">
        <v>18</v>
      </c>
      <c r="D2026">
        <v>1</v>
      </c>
      <c r="E2026">
        <v>0</v>
      </c>
      <c r="F2026">
        <v>30328.27</v>
      </c>
      <c r="G2026" t="s">
        <v>11</v>
      </c>
      <c r="H2026" t="s">
        <v>11</v>
      </c>
      <c r="I2026" t="s">
        <v>42</v>
      </c>
      <c r="N2026" t="s">
        <v>2056</v>
      </c>
      <c r="O2026">
        <v>1972</v>
      </c>
      <c r="P2026" t="str">
        <f t="shared" si="93"/>
        <v>Jul</v>
      </c>
      <c r="Q2026">
        <v>24</v>
      </c>
      <c r="R2026">
        <v>2</v>
      </c>
      <c r="S2026" s="18">
        <v>30284.639999999999</v>
      </c>
      <c r="T2026" t="s">
        <v>16</v>
      </c>
      <c r="U2026" t="s">
        <v>16</v>
      </c>
      <c r="V2026" t="s">
        <v>23</v>
      </c>
      <c r="W2026" s="16">
        <f t="shared" si="94"/>
        <v>26504</v>
      </c>
      <c r="X2026">
        <f t="shared" si="95"/>
        <v>50</v>
      </c>
    </row>
    <row r="2027" spans="1:24" x14ac:dyDescent="0.3">
      <c r="A2027" t="s">
        <v>2058</v>
      </c>
      <c r="B2027">
        <v>1969</v>
      </c>
      <c r="C2027" t="s">
        <v>10</v>
      </c>
      <c r="D2027">
        <v>30</v>
      </c>
      <c r="E2027">
        <v>0</v>
      </c>
      <c r="F2027">
        <v>30366.93</v>
      </c>
      <c r="G2027" t="s">
        <v>11</v>
      </c>
      <c r="H2027" t="s">
        <v>11</v>
      </c>
      <c r="I2027" t="s">
        <v>42</v>
      </c>
      <c r="N2027" t="s">
        <v>2057</v>
      </c>
      <c r="O2027">
        <v>2004</v>
      </c>
      <c r="P2027" t="str">
        <f t="shared" si="93"/>
        <v>Jun</v>
      </c>
      <c r="Q2027">
        <v>1</v>
      </c>
      <c r="R2027">
        <v>0</v>
      </c>
      <c r="S2027" s="18">
        <v>30328.27</v>
      </c>
      <c r="T2027" t="s">
        <v>11</v>
      </c>
      <c r="U2027" t="s">
        <v>11</v>
      </c>
      <c r="V2027" t="s">
        <v>42</v>
      </c>
      <c r="W2027" s="16">
        <f t="shared" si="94"/>
        <v>38139</v>
      </c>
      <c r="X2027">
        <f t="shared" si="95"/>
        <v>19</v>
      </c>
    </row>
    <row r="2028" spans="1:24" x14ac:dyDescent="0.3">
      <c r="A2028" t="s">
        <v>2059</v>
      </c>
      <c r="B2028">
        <v>1976</v>
      </c>
      <c r="C2028" t="s">
        <v>20</v>
      </c>
      <c r="D2028">
        <v>3</v>
      </c>
      <c r="E2028">
        <v>2</v>
      </c>
      <c r="F2028">
        <v>30409.53</v>
      </c>
      <c r="G2028" t="s">
        <v>11</v>
      </c>
      <c r="H2028" t="s">
        <v>12</v>
      </c>
      <c r="I2028" t="s">
        <v>23</v>
      </c>
      <c r="N2028" t="s">
        <v>2058</v>
      </c>
      <c r="O2028">
        <v>1969</v>
      </c>
      <c r="P2028" t="str">
        <f t="shared" si="93"/>
        <v>Jul</v>
      </c>
      <c r="Q2028">
        <v>30</v>
      </c>
      <c r="R2028">
        <v>0</v>
      </c>
      <c r="S2028" s="18">
        <v>30366.93</v>
      </c>
      <c r="T2028" t="s">
        <v>11</v>
      </c>
      <c r="U2028" t="s">
        <v>11</v>
      </c>
      <c r="V2028" t="s">
        <v>42</v>
      </c>
      <c r="W2028" s="16">
        <f t="shared" si="94"/>
        <v>25414</v>
      </c>
      <c r="X2028">
        <f t="shared" si="95"/>
        <v>53</v>
      </c>
    </row>
    <row r="2029" spans="1:24" x14ac:dyDescent="0.3">
      <c r="A2029" t="s">
        <v>2060</v>
      </c>
      <c r="B2029">
        <v>1998</v>
      </c>
      <c r="C2029" t="s">
        <v>37</v>
      </c>
      <c r="D2029">
        <v>28</v>
      </c>
      <c r="E2029">
        <v>0</v>
      </c>
      <c r="F2029">
        <v>30422.03</v>
      </c>
      <c r="G2029" t="s">
        <v>11</v>
      </c>
      <c r="H2029" t="s">
        <v>12</v>
      </c>
      <c r="I2029" t="s">
        <v>42</v>
      </c>
      <c r="N2029" t="s">
        <v>2059</v>
      </c>
      <c r="O2029">
        <v>1976</v>
      </c>
      <c r="P2029" t="str">
        <f t="shared" si="93"/>
        <v>Sep</v>
      </c>
      <c r="Q2029">
        <v>3</v>
      </c>
      <c r="R2029">
        <v>2</v>
      </c>
      <c r="S2029" s="18">
        <v>30409.53</v>
      </c>
      <c r="T2029" t="s">
        <v>11</v>
      </c>
      <c r="U2029" t="s">
        <v>12</v>
      </c>
      <c r="V2029" t="s">
        <v>23</v>
      </c>
      <c r="W2029" s="16">
        <f t="shared" si="94"/>
        <v>28006</v>
      </c>
      <c r="X2029">
        <f t="shared" si="95"/>
        <v>46</v>
      </c>
    </row>
    <row r="2030" spans="1:24" x14ac:dyDescent="0.3">
      <c r="A2030" t="s">
        <v>2061</v>
      </c>
      <c r="B2030">
        <v>1983</v>
      </c>
      <c r="C2030" t="s">
        <v>20</v>
      </c>
      <c r="D2030">
        <v>3</v>
      </c>
      <c r="E2030">
        <v>3</v>
      </c>
      <c r="F2030">
        <v>30457.37</v>
      </c>
      <c r="G2030" t="s">
        <v>11</v>
      </c>
      <c r="H2030" t="s">
        <v>16</v>
      </c>
      <c r="I2030" t="s">
        <v>23</v>
      </c>
      <c r="N2030" t="s">
        <v>2060</v>
      </c>
      <c r="O2030">
        <v>1998</v>
      </c>
      <c r="P2030" t="str">
        <f t="shared" si="93"/>
        <v>Oct</v>
      </c>
      <c r="Q2030">
        <v>28</v>
      </c>
      <c r="R2030">
        <v>0</v>
      </c>
      <c r="S2030" s="18">
        <v>30422.03</v>
      </c>
      <c r="T2030" t="s">
        <v>11</v>
      </c>
      <c r="U2030" t="s">
        <v>12</v>
      </c>
      <c r="V2030" t="s">
        <v>42</v>
      </c>
      <c r="W2030" s="16">
        <f t="shared" si="94"/>
        <v>36096</v>
      </c>
      <c r="X2030">
        <f t="shared" si="95"/>
        <v>24</v>
      </c>
    </row>
    <row r="2031" spans="1:24" x14ac:dyDescent="0.3">
      <c r="A2031" t="s">
        <v>2062</v>
      </c>
      <c r="B2031">
        <v>1986</v>
      </c>
      <c r="C2031" t="s">
        <v>35</v>
      </c>
      <c r="D2031">
        <v>10</v>
      </c>
      <c r="E2031">
        <v>3</v>
      </c>
      <c r="F2031">
        <v>30530.5</v>
      </c>
      <c r="G2031" t="s">
        <v>11</v>
      </c>
      <c r="H2031" t="s">
        <v>16</v>
      </c>
      <c r="I2031" t="s">
        <v>42</v>
      </c>
      <c r="N2031" t="s">
        <v>2061</v>
      </c>
      <c r="O2031">
        <v>1983</v>
      </c>
      <c r="P2031" t="str">
        <f t="shared" si="93"/>
        <v>Sep</v>
      </c>
      <c r="Q2031">
        <v>3</v>
      </c>
      <c r="R2031">
        <v>3</v>
      </c>
      <c r="S2031" s="18">
        <v>30457.37</v>
      </c>
      <c r="T2031" t="s">
        <v>11</v>
      </c>
      <c r="U2031" t="s">
        <v>16</v>
      </c>
      <c r="V2031" t="s">
        <v>23</v>
      </c>
      <c r="W2031" s="16">
        <f t="shared" si="94"/>
        <v>30562</v>
      </c>
      <c r="X2031">
        <f t="shared" si="95"/>
        <v>39</v>
      </c>
    </row>
    <row r="2032" spans="1:24" x14ac:dyDescent="0.3">
      <c r="A2032" t="s">
        <v>2063</v>
      </c>
      <c r="B2032">
        <v>1970</v>
      </c>
      <c r="C2032" t="s">
        <v>15</v>
      </c>
      <c r="D2032">
        <v>11</v>
      </c>
      <c r="E2032">
        <v>0</v>
      </c>
      <c r="F2032">
        <v>30625.65</v>
      </c>
      <c r="G2032" t="s">
        <v>11</v>
      </c>
      <c r="H2032" t="s">
        <v>12</v>
      </c>
      <c r="I2032" t="s">
        <v>42</v>
      </c>
      <c r="N2032" t="s">
        <v>2062</v>
      </c>
      <c r="O2032">
        <v>1986</v>
      </c>
      <c r="P2032" t="str">
        <f t="shared" si="93"/>
        <v>Aug</v>
      </c>
      <c r="Q2032">
        <v>10</v>
      </c>
      <c r="R2032">
        <v>3</v>
      </c>
      <c r="S2032" s="18">
        <v>30530.5</v>
      </c>
      <c r="T2032" t="s">
        <v>11</v>
      </c>
      <c r="U2032" t="s">
        <v>16</v>
      </c>
      <c r="V2032" t="s">
        <v>42</v>
      </c>
      <c r="W2032" s="16">
        <f t="shared" si="94"/>
        <v>31634</v>
      </c>
      <c r="X2032">
        <f t="shared" si="95"/>
        <v>36</v>
      </c>
    </row>
    <row r="2033" spans="1:24" x14ac:dyDescent="0.3">
      <c r="A2033" t="s">
        <v>2064</v>
      </c>
      <c r="B2033">
        <v>1999</v>
      </c>
      <c r="C2033" t="s">
        <v>20</v>
      </c>
      <c r="D2033">
        <v>21</v>
      </c>
      <c r="E2033">
        <v>0</v>
      </c>
      <c r="F2033">
        <v>30697.71</v>
      </c>
      <c r="G2033" t="s">
        <v>16</v>
      </c>
      <c r="H2033" t="s">
        <v>11</v>
      </c>
      <c r="I2033" t="s">
        <v>42</v>
      </c>
      <c r="N2033" t="s">
        <v>2063</v>
      </c>
      <c r="O2033">
        <v>1970</v>
      </c>
      <c r="P2033" t="str">
        <f t="shared" si="93"/>
        <v>Nov</v>
      </c>
      <c r="Q2033">
        <v>11</v>
      </c>
      <c r="R2033">
        <v>0</v>
      </c>
      <c r="S2033" s="18">
        <v>30625.65</v>
      </c>
      <c r="T2033" t="s">
        <v>11</v>
      </c>
      <c r="U2033" t="s">
        <v>12</v>
      </c>
      <c r="V2033" t="s">
        <v>42</v>
      </c>
      <c r="W2033" s="16">
        <f t="shared" si="94"/>
        <v>25883</v>
      </c>
      <c r="X2033">
        <f t="shared" si="95"/>
        <v>52</v>
      </c>
    </row>
    <row r="2034" spans="1:24" x14ac:dyDescent="0.3">
      <c r="A2034" t="s">
        <v>2065</v>
      </c>
      <c r="B2034">
        <v>1983</v>
      </c>
      <c r="C2034" t="s">
        <v>30</v>
      </c>
      <c r="D2034">
        <v>21</v>
      </c>
      <c r="E2034">
        <v>3</v>
      </c>
      <c r="F2034">
        <v>30724.44</v>
      </c>
      <c r="G2034" t="s">
        <v>11</v>
      </c>
      <c r="H2034" t="s">
        <v>12</v>
      </c>
      <c r="I2034" t="s">
        <v>42</v>
      </c>
      <c r="N2034" t="s">
        <v>2064</v>
      </c>
      <c r="O2034">
        <v>1999</v>
      </c>
      <c r="P2034" t="str">
        <f t="shared" si="93"/>
        <v>Sep</v>
      </c>
      <c r="Q2034">
        <v>21</v>
      </c>
      <c r="R2034">
        <v>0</v>
      </c>
      <c r="S2034" s="18">
        <v>30697.71</v>
      </c>
      <c r="T2034" t="s">
        <v>16</v>
      </c>
      <c r="U2034" t="s">
        <v>11</v>
      </c>
      <c r="V2034" t="s">
        <v>42</v>
      </c>
      <c r="W2034" s="16">
        <f t="shared" si="94"/>
        <v>36424</v>
      </c>
      <c r="X2034">
        <f t="shared" si="95"/>
        <v>23</v>
      </c>
    </row>
    <row r="2035" spans="1:24" x14ac:dyDescent="0.3">
      <c r="A2035" t="s">
        <v>2066</v>
      </c>
      <c r="B2035">
        <v>1988</v>
      </c>
      <c r="C2035" t="s">
        <v>20</v>
      </c>
      <c r="D2035">
        <v>5</v>
      </c>
      <c r="E2035">
        <v>3</v>
      </c>
      <c r="F2035">
        <v>30763.01</v>
      </c>
      <c r="G2035" t="s">
        <v>11</v>
      </c>
      <c r="H2035" t="s">
        <v>16</v>
      </c>
      <c r="I2035" t="s">
        <v>42</v>
      </c>
      <c r="N2035" t="s">
        <v>2065</v>
      </c>
      <c r="O2035">
        <v>1983</v>
      </c>
      <c r="P2035" t="str">
        <f t="shared" si="93"/>
        <v>Dec</v>
      </c>
      <c r="Q2035">
        <v>21</v>
      </c>
      <c r="R2035">
        <v>3</v>
      </c>
      <c r="S2035" s="18">
        <v>30724.44</v>
      </c>
      <c r="T2035" t="s">
        <v>11</v>
      </c>
      <c r="U2035" t="s">
        <v>12</v>
      </c>
      <c r="V2035" t="s">
        <v>42</v>
      </c>
      <c r="W2035" s="16">
        <f t="shared" si="94"/>
        <v>30671</v>
      </c>
      <c r="X2035">
        <f t="shared" si="95"/>
        <v>39</v>
      </c>
    </row>
    <row r="2036" spans="1:24" x14ac:dyDescent="0.3">
      <c r="A2036" t="s">
        <v>2067</v>
      </c>
      <c r="B2036">
        <v>1961</v>
      </c>
      <c r="C2036" t="s">
        <v>20</v>
      </c>
      <c r="D2036">
        <v>9</v>
      </c>
      <c r="E2036">
        <v>3</v>
      </c>
      <c r="F2036">
        <v>30942.19</v>
      </c>
      <c r="G2036" t="s">
        <v>11</v>
      </c>
      <c r="H2036" t="s">
        <v>11</v>
      </c>
      <c r="I2036" t="s">
        <v>13</v>
      </c>
      <c r="N2036" t="s">
        <v>2066</v>
      </c>
      <c r="O2036">
        <v>1988</v>
      </c>
      <c r="P2036" t="str">
        <f t="shared" si="93"/>
        <v>Sep</v>
      </c>
      <c r="Q2036">
        <v>5</v>
      </c>
      <c r="R2036">
        <v>3</v>
      </c>
      <c r="S2036" s="18">
        <v>30763.01</v>
      </c>
      <c r="T2036" t="s">
        <v>11</v>
      </c>
      <c r="U2036" t="s">
        <v>16</v>
      </c>
      <c r="V2036" t="s">
        <v>42</v>
      </c>
      <c r="W2036" s="16">
        <f t="shared" si="94"/>
        <v>32391</v>
      </c>
      <c r="X2036">
        <f t="shared" si="95"/>
        <v>34</v>
      </c>
    </row>
    <row r="2037" spans="1:24" x14ac:dyDescent="0.3">
      <c r="A2037" t="s">
        <v>2068</v>
      </c>
      <c r="B2037">
        <v>2004</v>
      </c>
      <c r="C2037" t="s">
        <v>15</v>
      </c>
      <c r="D2037">
        <v>9</v>
      </c>
      <c r="E2037">
        <v>0</v>
      </c>
      <c r="F2037">
        <v>31196.61</v>
      </c>
      <c r="G2037" t="s">
        <v>11</v>
      </c>
      <c r="H2037" t="s">
        <v>16</v>
      </c>
      <c r="I2037" t="s">
        <v>42</v>
      </c>
      <c r="N2037" t="s">
        <v>2067</v>
      </c>
      <c r="O2037">
        <v>1961</v>
      </c>
      <c r="P2037" t="str">
        <f t="shared" si="93"/>
        <v>Sep</v>
      </c>
      <c r="Q2037">
        <v>9</v>
      </c>
      <c r="R2037">
        <v>3</v>
      </c>
      <c r="S2037" s="18">
        <v>30942.19</v>
      </c>
      <c r="T2037" t="s">
        <v>11</v>
      </c>
      <c r="U2037" t="s">
        <v>11</v>
      </c>
      <c r="V2037" t="s">
        <v>13</v>
      </c>
      <c r="W2037" s="16">
        <f t="shared" si="94"/>
        <v>22533</v>
      </c>
      <c r="X2037">
        <f t="shared" si="95"/>
        <v>61</v>
      </c>
    </row>
    <row r="2038" spans="1:24" x14ac:dyDescent="0.3">
      <c r="A2038" t="s">
        <v>2069</v>
      </c>
      <c r="B2038">
        <v>2000</v>
      </c>
      <c r="C2038" t="s">
        <v>10</v>
      </c>
      <c r="D2038">
        <v>22</v>
      </c>
      <c r="E2038">
        <v>0</v>
      </c>
      <c r="F2038">
        <v>31234.560000000001</v>
      </c>
      <c r="G2038" t="s">
        <v>16</v>
      </c>
      <c r="H2038" t="s">
        <v>16</v>
      </c>
      <c r="I2038" t="s">
        <v>42</v>
      </c>
      <c r="N2038" t="s">
        <v>2068</v>
      </c>
      <c r="O2038">
        <v>2004</v>
      </c>
      <c r="P2038" t="str">
        <f t="shared" si="93"/>
        <v>Nov</v>
      </c>
      <c r="Q2038">
        <v>9</v>
      </c>
      <c r="R2038">
        <v>0</v>
      </c>
      <c r="S2038" s="18">
        <v>31196.61</v>
      </c>
      <c r="T2038" t="s">
        <v>11</v>
      </c>
      <c r="U2038" t="s">
        <v>16</v>
      </c>
      <c r="V2038" t="s">
        <v>42</v>
      </c>
      <c r="W2038" s="16">
        <f t="shared" si="94"/>
        <v>38300</v>
      </c>
      <c r="X2038">
        <f t="shared" si="95"/>
        <v>18</v>
      </c>
    </row>
    <row r="2039" spans="1:24" x14ac:dyDescent="0.3">
      <c r="A2039" t="s">
        <v>2070</v>
      </c>
      <c r="B2039">
        <v>1968</v>
      </c>
      <c r="C2039" t="s">
        <v>10</v>
      </c>
      <c r="D2039">
        <v>9</v>
      </c>
      <c r="E2039">
        <v>0</v>
      </c>
      <c r="F2039">
        <v>31322.53</v>
      </c>
      <c r="G2039" t="s">
        <v>11</v>
      </c>
      <c r="H2039" t="s">
        <v>16</v>
      </c>
      <c r="I2039" t="s">
        <v>42</v>
      </c>
      <c r="N2039" t="s">
        <v>2069</v>
      </c>
      <c r="O2039">
        <v>2000</v>
      </c>
      <c r="P2039" t="str">
        <f t="shared" si="93"/>
        <v>Jul</v>
      </c>
      <c r="Q2039">
        <v>22</v>
      </c>
      <c r="R2039">
        <v>0</v>
      </c>
      <c r="S2039" s="18">
        <v>31234.560000000001</v>
      </c>
      <c r="T2039" t="s">
        <v>16</v>
      </c>
      <c r="U2039" t="s">
        <v>16</v>
      </c>
      <c r="V2039" t="s">
        <v>42</v>
      </c>
      <c r="W2039" s="16">
        <f t="shared" si="94"/>
        <v>36729</v>
      </c>
      <c r="X2039">
        <f t="shared" si="95"/>
        <v>22</v>
      </c>
    </row>
    <row r="2040" spans="1:24" x14ac:dyDescent="0.3">
      <c r="A2040" t="s">
        <v>2071</v>
      </c>
      <c r="B2040">
        <v>1995</v>
      </c>
      <c r="C2040" t="s">
        <v>20</v>
      </c>
      <c r="D2040">
        <v>27</v>
      </c>
      <c r="E2040">
        <v>0</v>
      </c>
      <c r="F2040">
        <v>31328.27</v>
      </c>
      <c r="G2040" t="s">
        <v>11</v>
      </c>
      <c r="H2040" t="s">
        <v>11</v>
      </c>
      <c r="I2040" t="s">
        <v>42</v>
      </c>
      <c r="N2040" t="s">
        <v>2070</v>
      </c>
      <c r="O2040">
        <v>1968</v>
      </c>
      <c r="P2040" t="str">
        <f t="shared" si="93"/>
        <v>Jul</v>
      </c>
      <c r="Q2040">
        <v>9</v>
      </c>
      <c r="R2040">
        <v>0</v>
      </c>
      <c r="S2040" s="18">
        <v>31322.53</v>
      </c>
      <c r="T2040" t="s">
        <v>11</v>
      </c>
      <c r="U2040" t="s">
        <v>16</v>
      </c>
      <c r="V2040" t="s">
        <v>42</v>
      </c>
      <c r="W2040" s="16">
        <f t="shared" si="94"/>
        <v>25028</v>
      </c>
      <c r="X2040">
        <f t="shared" si="95"/>
        <v>54</v>
      </c>
    </row>
    <row r="2041" spans="1:24" x14ac:dyDescent="0.3">
      <c r="A2041" t="s">
        <v>2072</v>
      </c>
      <c r="B2041">
        <v>1974</v>
      </c>
      <c r="C2041" t="s">
        <v>37</v>
      </c>
      <c r="D2041">
        <v>8</v>
      </c>
      <c r="E2041">
        <v>0</v>
      </c>
      <c r="F2041">
        <v>31368.81</v>
      </c>
      <c r="G2041" t="s">
        <v>11</v>
      </c>
      <c r="H2041" t="s">
        <v>12</v>
      </c>
      <c r="I2041" t="s">
        <v>42</v>
      </c>
      <c r="N2041" t="s">
        <v>2071</v>
      </c>
      <c r="O2041">
        <v>1995</v>
      </c>
      <c r="P2041" t="str">
        <f t="shared" si="93"/>
        <v>Sep</v>
      </c>
      <c r="Q2041">
        <v>27</v>
      </c>
      <c r="R2041">
        <v>0</v>
      </c>
      <c r="S2041" s="18">
        <v>31328.27</v>
      </c>
      <c r="T2041" t="s">
        <v>11</v>
      </c>
      <c r="U2041" t="s">
        <v>11</v>
      </c>
      <c r="V2041" t="s">
        <v>42</v>
      </c>
      <c r="W2041" s="16">
        <f t="shared" si="94"/>
        <v>34969</v>
      </c>
      <c r="X2041">
        <f t="shared" si="95"/>
        <v>27</v>
      </c>
    </row>
    <row r="2042" spans="1:24" x14ac:dyDescent="0.3">
      <c r="A2042" t="s">
        <v>2073</v>
      </c>
      <c r="B2042">
        <v>1975</v>
      </c>
      <c r="C2042" t="s">
        <v>37</v>
      </c>
      <c r="D2042">
        <v>29</v>
      </c>
      <c r="E2042">
        <v>1</v>
      </c>
      <c r="F2042">
        <v>31591.82</v>
      </c>
      <c r="G2042" t="s">
        <v>11</v>
      </c>
      <c r="H2042" t="s">
        <v>16</v>
      </c>
      <c r="I2042" t="s">
        <v>42</v>
      </c>
      <c r="N2042" t="s">
        <v>2072</v>
      </c>
      <c r="O2042">
        <v>1974</v>
      </c>
      <c r="P2042" t="str">
        <f t="shared" si="93"/>
        <v>Oct</v>
      </c>
      <c r="Q2042">
        <v>8</v>
      </c>
      <c r="R2042">
        <v>0</v>
      </c>
      <c r="S2042" s="18">
        <v>31368.81</v>
      </c>
      <c r="T2042" t="s">
        <v>11</v>
      </c>
      <c r="U2042" t="s">
        <v>12</v>
      </c>
      <c r="V2042" t="s">
        <v>42</v>
      </c>
      <c r="W2042" s="16">
        <f t="shared" si="94"/>
        <v>27310</v>
      </c>
      <c r="X2042">
        <f t="shared" si="95"/>
        <v>48</v>
      </c>
    </row>
    <row r="2043" spans="1:24" x14ac:dyDescent="0.3">
      <c r="A2043" t="s">
        <v>2074</v>
      </c>
      <c r="B2043">
        <v>1960</v>
      </c>
      <c r="C2043" t="s">
        <v>30</v>
      </c>
      <c r="D2043">
        <v>13</v>
      </c>
      <c r="E2043">
        <v>1</v>
      </c>
      <c r="F2043">
        <v>31620</v>
      </c>
      <c r="G2043" t="s">
        <v>11</v>
      </c>
      <c r="H2043" t="s">
        <v>16</v>
      </c>
      <c r="I2043" t="s">
        <v>247</v>
      </c>
      <c r="N2043" t="s">
        <v>2073</v>
      </c>
      <c r="O2043">
        <v>1975</v>
      </c>
      <c r="P2043" t="str">
        <f t="shared" si="93"/>
        <v>Oct</v>
      </c>
      <c r="Q2043">
        <v>29</v>
      </c>
      <c r="R2043">
        <v>1</v>
      </c>
      <c r="S2043" s="18">
        <v>31591.82</v>
      </c>
      <c r="T2043" t="s">
        <v>11</v>
      </c>
      <c r="U2043" t="s">
        <v>16</v>
      </c>
      <c r="V2043" t="s">
        <v>42</v>
      </c>
      <c r="W2043" s="16">
        <f t="shared" si="94"/>
        <v>27696</v>
      </c>
      <c r="X2043">
        <f t="shared" si="95"/>
        <v>47</v>
      </c>
    </row>
    <row r="2044" spans="1:24" x14ac:dyDescent="0.3">
      <c r="A2044" t="s">
        <v>2075</v>
      </c>
      <c r="B2044">
        <v>1977</v>
      </c>
      <c r="C2044" t="s">
        <v>37</v>
      </c>
      <c r="D2044">
        <v>14</v>
      </c>
      <c r="E2044">
        <v>2</v>
      </c>
      <c r="F2044">
        <v>31736.7</v>
      </c>
      <c r="G2044" t="s">
        <v>11</v>
      </c>
      <c r="H2044" t="s">
        <v>11</v>
      </c>
      <c r="I2044" t="s">
        <v>23</v>
      </c>
      <c r="N2044" t="s">
        <v>2074</v>
      </c>
      <c r="O2044">
        <v>1960</v>
      </c>
      <c r="P2044" t="str">
        <f t="shared" si="93"/>
        <v>Dec</v>
      </c>
      <c r="Q2044">
        <v>13</v>
      </c>
      <c r="R2044">
        <v>1</v>
      </c>
      <c r="S2044" s="18">
        <v>31620</v>
      </c>
      <c r="T2044" t="s">
        <v>11</v>
      </c>
      <c r="U2044" t="s">
        <v>16</v>
      </c>
      <c r="V2044" t="s">
        <v>247</v>
      </c>
      <c r="W2044" s="16">
        <f t="shared" si="94"/>
        <v>22263</v>
      </c>
      <c r="X2044">
        <f t="shared" si="95"/>
        <v>62</v>
      </c>
    </row>
    <row r="2045" spans="1:24" x14ac:dyDescent="0.3">
      <c r="A2045" t="s">
        <v>2076</v>
      </c>
      <c r="B2045">
        <v>1984</v>
      </c>
      <c r="C2045" t="s">
        <v>20</v>
      </c>
      <c r="D2045">
        <v>10</v>
      </c>
      <c r="E2045">
        <v>3</v>
      </c>
      <c r="F2045">
        <v>31743.919999999998</v>
      </c>
      <c r="G2045" t="s">
        <v>11</v>
      </c>
      <c r="H2045" t="s">
        <v>16</v>
      </c>
      <c r="I2045" t="s">
        <v>42</v>
      </c>
      <c r="N2045" t="s">
        <v>2075</v>
      </c>
      <c r="O2045">
        <v>1977</v>
      </c>
      <c r="P2045" t="str">
        <f t="shared" si="93"/>
        <v>Oct</v>
      </c>
      <c r="Q2045">
        <v>14</v>
      </c>
      <c r="R2045">
        <v>2</v>
      </c>
      <c r="S2045" s="18">
        <v>31736.7</v>
      </c>
      <c r="T2045" t="s">
        <v>11</v>
      </c>
      <c r="U2045" t="s">
        <v>11</v>
      </c>
      <c r="V2045" t="s">
        <v>23</v>
      </c>
      <c r="W2045" s="16">
        <f t="shared" si="94"/>
        <v>28412</v>
      </c>
      <c r="X2045">
        <f t="shared" si="95"/>
        <v>45</v>
      </c>
    </row>
    <row r="2046" spans="1:24" x14ac:dyDescent="0.3">
      <c r="A2046" t="s">
        <v>2077</v>
      </c>
      <c r="B2046">
        <v>1975</v>
      </c>
      <c r="C2046" t="s">
        <v>20</v>
      </c>
      <c r="D2046">
        <v>25</v>
      </c>
      <c r="E2046">
        <v>1</v>
      </c>
      <c r="F2046">
        <v>31897.1</v>
      </c>
      <c r="G2046" t="s">
        <v>11</v>
      </c>
      <c r="H2046" t="s">
        <v>12</v>
      </c>
      <c r="I2046" t="s">
        <v>42</v>
      </c>
      <c r="N2046" t="s">
        <v>2076</v>
      </c>
      <c r="O2046">
        <v>1984</v>
      </c>
      <c r="P2046" t="str">
        <f t="shared" si="93"/>
        <v>Sep</v>
      </c>
      <c r="Q2046">
        <v>10</v>
      </c>
      <c r="R2046">
        <v>3</v>
      </c>
      <c r="S2046" s="18">
        <v>31743.919999999998</v>
      </c>
      <c r="T2046" t="s">
        <v>11</v>
      </c>
      <c r="U2046" t="s">
        <v>16</v>
      </c>
      <c r="V2046" t="s">
        <v>42</v>
      </c>
      <c r="W2046" s="16">
        <f t="shared" si="94"/>
        <v>30935</v>
      </c>
      <c r="X2046">
        <f t="shared" si="95"/>
        <v>38</v>
      </c>
    </row>
    <row r="2047" spans="1:24" x14ac:dyDescent="0.3">
      <c r="A2047" t="s">
        <v>2078</v>
      </c>
      <c r="B2047">
        <v>1972</v>
      </c>
      <c r="C2047" t="s">
        <v>20</v>
      </c>
      <c r="D2047">
        <v>21</v>
      </c>
      <c r="E2047">
        <v>0</v>
      </c>
      <c r="F2047">
        <v>31980.89</v>
      </c>
      <c r="G2047" t="s">
        <v>11</v>
      </c>
      <c r="H2047" t="s">
        <v>16</v>
      </c>
      <c r="I2047" t="s">
        <v>42</v>
      </c>
      <c r="N2047" t="s">
        <v>2077</v>
      </c>
      <c r="O2047">
        <v>1975</v>
      </c>
      <c r="P2047" t="str">
        <f t="shared" si="93"/>
        <v>Sep</v>
      </c>
      <c r="Q2047">
        <v>25</v>
      </c>
      <c r="R2047">
        <v>1</v>
      </c>
      <c r="S2047" s="18">
        <v>31897.1</v>
      </c>
      <c r="T2047" t="s">
        <v>11</v>
      </c>
      <c r="U2047" t="s">
        <v>12</v>
      </c>
      <c r="V2047" t="s">
        <v>42</v>
      </c>
      <c r="W2047" s="16">
        <f t="shared" si="94"/>
        <v>27662</v>
      </c>
      <c r="X2047">
        <f t="shared" si="95"/>
        <v>47</v>
      </c>
    </row>
    <row r="2048" spans="1:24" x14ac:dyDescent="0.3">
      <c r="A2048" t="s">
        <v>2079</v>
      </c>
      <c r="B2048">
        <v>1993</v>
      </c>
      <c r="C2048" t="s">
        <v>20</v>
      </c>
      <c r="D2048">
        <v>13</v>
      </c>
      <c r="E2048">
        <v>0</v>
      </c>
      <c r="F2048">
        <v>32086.21</v>
      </c>
      <c r="G2048" t="s">
        <v>16</v>
      </c>
      <c r="H2048" t="s">
        <v>12</v>
      </c>
      <c r="I2048" t="s">
        <v>42</v>
      </c>
      <c r="N2048" t="s">
        <v>2078</v>
      </c>
      <c r="O2048">
        <v>1972</v>
      </c>
      <c r="P2048" t="str">
        <f t="shared" si="93"/>
        <v>Sep</v>
      </c>
      <c r="Q2048">
        <v>21</v>
      </c>
      <c r="R2048">
        <v>0</v>
      </c>
      <c r="S2048" s="18">
        <v>31980.89</v>
      </c>
      <c r="T2048" t="s">
        <v>11</v>
      </c>
      <c r="U2048" t="s">
        <v>16</v>
      </c>
      <c r="V2048" t="s">
        <v>42</v>
      </c>
      <c r="W2048" s="16">
        <f t="shared" si="94"/>
        <v>26563</v>
      </c>
      <c r="X2048">
        <f t="shared" si="95"/>
        <v>50</v>
      </c>
    </row>
    <row r="2049" spans="1:24" x14ac:dyDescent="0.3">
      <c r="A2049" t="s">
        <v>2080</v>
      </c>
      <c r="B2049">
        <v>1978</v>
      </c>
      <c r="C2049" t="s">
        <v>15</v>
      </c>
      <c r="D2049">
        <v>10</v>
      </c>
      <c r="E2049">
        <v>2</v>
      </c>
      <c r="F2049">
        <v>32108.66</v>
      </c>
      <c r="G2049" t="s">
        <v>16</v>
      </c>
      <c r="H2049" t="s">
        <v>12</v>
      </c>
      <c r="I2049" t="s">
        <v>356</v>
      </c>
      <c r="N2049" t="s">
        <v>2079</v>
      </c>
      <c r="O2049">
        <v>1993</v>
      </c>
      <c r="P2049" t="str">
        <f t="shared" si="93"/>
        <v>Sep</v>
      </c>
      <c r="Q2049">
        <v>13</v>
      </c>
      <c r="R2049">
        <v>0</v>
      </c>
      <c r="S2049" s="18">
        <v>32086.21</v>
      </c>
      <c r="T2049" t="s">
        <v>16</v>
      </c>
      <c r="U2049" t="s">
        <v>12</v>
      </c>
      <c r="V2049" t="s">
        <v>42</v>
      </c>
      <c r="W2049" s="16">
        <f t="shared" si="94"/>
        <v>34225</v>
      </c>
      <c r="X2049">
        <f t="shared" si="95"/>
        <v>29</v>
      </c>
    </row>
    <row r="2050" spans="1:24" x14ac:dyDescent="0.3">
      <c r="A2050" t="s">
        <v>2081</v>
      </c>
      <c r="B2050">
        <v>1969</v>
      </c>
      <c r="C2050" t="s">
        <v>20</v>
      </c>
      <c r="D2050">
        <v>11</v>
      </c>
      <c r="E2050">
        <v>0</v>
      </c>
      <c r="F2050">
        <v>32192.76</v>
      </c>
      <c r="G2050" t="s">
        <v>16</v>
      </c>
      <c r="H2050" t="s">
        <v>11</v>
      </c>
      <c r="I2050" t="s">
        <v>42</v>
      </c>
      <c r="N2050" t="s">
        <v>2080</v>
      </c>
      <c r="O2050">
        <v>1978</v>
      </c>
      <c r="P2050" t="str">
        <f t="shared" si="93"/>
        <v>Nov</v>
      </c>
      <c r="Q2050">
        <v>10</v>
      </c>
      <c r="R2050">
        <v>2</v>
      </c>
      <c r="S2050" s="18">
        <v>32108.66</v>
      </c>
      <c r="T2050" t="s">
        <v>16</v>
      </c>
      <c r="U2050" t="s">
        <v>12</v>
      </c>
      <c r="V2050" t="s">
        <v>356</v>
      </c>
      <c r="W2050" s="16">
        <f t="shared" si="94"/>
        <v>28804</v>
      </c>
      <c r="X2050">
        <f t="shared" si="95"/>
        <v>44</v>
      </c>
    </row>
    <row r="2051" spans="1:24" x14ac:dyDescent="0.3">
      <c r="A2051" t="s">
        <v>2082</v>
      </c>
      <c r="B2051">
        <v>1994</v>
      </c>
      <c r="C2051" t="s">
        <v>20</v>
      </c>
      <c r="D2051">
        <v>8</v>
      </c>
      <c r="E2051">
        <v>0</v>
      </c>
      <c r="F2051">
        <v>32222.81</v>
      </c>
      <c r="G2051" t="s">
        <v>11</v>
      </c>
      <c r="H2051" t="s">
        <v>16</v>
      </c>
      <c r="I2051" t="s">
        <v>42</v>
      </c>
      <c r="N2051" t="s">
        <v>2081</v>
      </c>
      <c r="O2051">
        <v>1969</v>
      </c>
      <c r="P2051" t="str">
        <f t="shared" ref="P2051:P2114" si="96">IF(C2050="?","Sep",C2050)</f>
        <v>Sep</v>
      </c>
      <c r="Q2051">
        <v>11</v>
      </c>
      <c r="R2051">
        <v>0</v>
      </c>
      <c r="S2051" s="18">
        <v>32192.76</v>
      </c>
      <c r="T2051" t="s">
        <v>16</v>
      </c>
      <c r="U2051" t="s">
        <v>11</v>
      </c>
      <c r="V2051" t="s">
        <v>42</v>
      </c>
      <c r="W2051" s="16">
        <f t="shared" si="94"/>
        <v>25457</v>
      </c>
      <c r="X2051">
        <f t="shared" si="95"/>
        <v>53</v>
      </c>
    </row>
    <row r="2052" spans="1:24" x14ac:dyDescent="0.3">
      <c r="A2052" t="s">
        <v>2083</v>
      </c>
      <c r="B2052">
        <v>1975</v>
      </c>
      <c r="C2052" t="s">
        <v>30</v>
      </c>
      <c r="D2052">
        <v>17</v>
      </c>
      <c r="E2052">
        <v>1</v>
      </c>
      <c r="F2052">
        <v>32259.96</v>
      </c>
      <c r="G2052" t="s">
        <v>11</v>
      </c>
      <c r="H2052" t="s">
        <v>12</v>
      </c>
      <c r="I2052" t="s">
        <v>23</v>
      </c>
      <c r="N2052" t="s">
        <v>2082</v>
      </c>
      <c r="O2052">
        <v>1994</v>
      </c>
      <c r="P2052" t="str">
        <f t="shared" si="96"/>
        <v>Sep</v>
      </c>
      <c r="Q2052">
        <v>8</v>
      </c>
      <c r="R2052">
        <v>0</v>
      </c>
      <c r="S2052" s="18">
        <v>32222.81</v>
      </c>
      <c r="T2052" t="s">
        <v>11</v>
      </c>
      <c r="U2052" t="s">
        <v>16</v>
      </c>
      <c r="V2052" t="s">
        <v>42</v>
      </c>
      <c r="W2052" s="16">
        <f t="shared" ref="W2052:W2115" si="97">DATE(O2052,MONTH("1-"&amp;P2052),Q2052)</f>
        <v>34585</v>
      </c>
      <c r="X2052">
        <f t="shared" ref="X2052:X2115" si="98">DATEDIF(W2052,"08-06-2023","y")</f>
        <v>28</v>
      </c>
    </row>
    <row r="2053" spans="1:24" x14ac:dyDescent="0.3">
      <c r="A2053" t="s">
        <v>2084</v>
      </c>
      <c r="B2053">
        <v>1986</v>
      </c>
      <c r="C2053" t="s">
        <v>30</v>
      </c>
      <c r="D2053">
        <v>2</v>
      </c>
      <c r="E2053">
        <v>3</v>
      </c>
      <c r="F2053">
        <v>32288.49</v>
      </c>
      <c r="G2053" t="s">
        <v>11</v>
      </c>
      <c r="H2053" t="s">
        <v>11</v>
      </c>
      <c r="I2053" t="s">
        <v>42</v>
      </c>
      <c r="N2053" t="s">
        <v>2083</v>
      </c>
      <c r="O2053">
        <v>1975</v>
      </c>
      <c r="P2053" t="str">
        <f t="shared" si="96"/>
        <v>Dec</v>
      </c>
      <c r="Q2053">
        <v>17</v>
      </c>
      <c r="R2053">
        <v>1</v>
      </c>
      <c r="S2053" s="18">
        <v>32259.96</v>
      </c>
      <c r="T2053" t="s">
        <v>11</v>
      </c>
      <c r="U2053" t="s">
        <v>12</v>
      </c>
      <c r="V2053" t="s">
        <v>23</v>
      </c>
      <c r="W2053" s="16">
        <f t="shared" si="97"/>
        <v>27745</v>
      </c>
      <c r="X2053">
        <f t="shared" si="98"/>
        <v>47</v>
      </c>
    </row>
    <row r="2054" spans="1:24" x14ac:dyDescent="0.3">
      <c r="A2054" t="s">
        <v>2085</v>
      </c>
      <c r="B2054">
        <v>1972</v>
      </c>
      <c r="C2054" t="s">
        <v>37</v>
      </c>
      <c r="D2054">
        <v>19</v>
      </c>
      <c r="E2054">
        <v>0</v>
      </c>
      <c r="F2054">
        <v>32428.63</v>
      </c>
      <c r="G2054" t="s">
        <v>11</v>
      </c>
      <c r="H2054" t="s">
        <v>11</v>
      </c>
      <c r="I2054" t="s">
        <v>42</v>
      </c>
      <c r="N2054" t="s">
        <v>2084</v>
      </c>
      <c r="O2054">
        <v>1986</v>
      </c>
      <c r="P2054" t="str">
        <f t="shared" si="96"/>
        <v>Dec</v>
      </c>
      <c r="Q2054">
        <v>2</v>
      </c>
      <c r="R2054">
        <v>3</v>
      </c>
      <c r="S2054" s="18">
        <v>32288.49</v>
      </c>
      <c r="T2054" t="s">
        <v>11</v>
      </c>
      <c r="U2054" t="s">
        <v>11</v>
      </c>
      <c r="V2054" t="s">
        <v>42</v>
      </c>
      <c r="W2054" s="16">
        <f t="shared" si="97"/>
        <v>31748</v>
      </c>
      <c r="X2054">
        <f t="shared" si="98"/>
        <v>36</v>
      </c>
    </row>
    <row r="2055" spans="1:24" x14ac:dyDescent="0.3">
      <c r="A2055" t="s">
        <v>2086</v>
      </c>
      <c r="B2055">
        <v>1976</v>
      </c>
      <c r="C2055" t="s">
        <v>35</v>
      </c>
      <c r="D2055">
        <v>9</v>
      </c>
      <c r="E2055">
        <v>2</v>
      </c>
      <c r="F2055">
        <v>32430.22</v>
      </c>
      <c r="G2055" t="s">
        <v>11</v>
      </c>
      <c r="H2055" t="s">
        <v>12</v>
      </c>
      <c r="I2055" t="s">
        <v>42</v>
      </c>
      <c r="N2055" t="s">
        <v>2085</v>
      </c>
      <c r="O2055">
        <v>1972</v>
      </c>
      <c r="P2055" t="str">
        <f t="shared" si="96"/>
        <v>Oct</v>
      </c>
      <c r="Q2055">
        <v>19</v>
      </c>
      <c r="R2055">
        <v>0</v>
      </c>
      <c r="S2055" s="18">
        <v>32428.63</v>
      </c>
      <c r="T2055" t="s">
        <v>11</v>
      </c>
      <c r="U2055" t="s">
        <v>11</v>
      </c>
      <c r="V2055" t="s">
        <v>42</v>
      </c>
      <c r="W2055" s="16">
        <f t="shared" si="97"/>
        <v>26591</v>
      </c>
      <c r="X2055">
        <f t="shared" si="98"/>
        <v>50</v>
      </c>
    </row>
    <row r="2056" spans="1:24" x14ac:dyDescent="0.3">
      <c r="A2056" t="s">
        <v>2087</v>
      </c>
      <c r="B2056">
        <v>1981</v>
      </c>
      <c r="C2056" t="s">
        <v>20</v>
      </c>
      <c r="D2056">
        <v>27</v>
      </c>
      <c r="E2056">
        <v>1</v>
      </c>
      <c r="F2056">
        <v>32462.35</v>
      </c>
      <c r="G2056" t="s">
        <v>11</v>
      </c>
      <c r="H2056" t="s">
        <v>11</v>
      </c>
      <c r="I2056" t="s">
        <v>42</v>
      </c>
      <c r="N2056" t="s">
        <v>2086</v>
      </c>
      <c r="O2056">
        <v>1976</v>
      </c>
      <c r="P2056" t="str">
        <f t="shared" si="96"/>
        <v>Aug</v>
      </c>
      <c r="Q2056">
        <v>9</v>
      </c>
      <c r="R2056">
        <v>2</v>
      </c>
      <c r="S2056" s="18">
        <v>32430.22</v>
      </c>
      <c r="T2056" t="s">
        <v>11</v>
      </c>
      <c r="U2056" t="s">
        <v>12</v>
      </c>
      <c r="V2056" t="s">
        <v>42</v>
      </c>
      <c r="W2056" s="16">
        <f t="shared" si="97"/>
        <v>27981</v>
      </c>
      <c r="X2056">
        <f t="shared" si="98"/>
        <v>46</v>
      </c>
    </row>
    <row r="2057" spans="1:24" x14ac:dyDescent="0.3">
      <c r="A2057" t="s">
        <v>2088</v>
      </c>
      <c r="B2057">
        <v>1976</v>
      </c>
      <c r="C2057" t="s">
        <v>20</v>
      </c>
      <c r="D2057">
        <v>19</v>
      </c>
      <c r="E2057">
        <v>2</v>
      </c>
      <c r="F2057">
        <v>32485.46</v>
      </c>
      <c r="G2057" t="s">
        <v>11</v>
      </c>
      <c r="H2057" t="s">
        <v>16</v>
      </c>
      <c r="I2057" t="s">
        <v>42</v>
      </c>
      <c r="N2057" t="s">
        <v>2087</v>
      </c>
      <c r="O2057">
        <v>1981</v>
      </c>
      <c r="P2057" t="str">
        <f t="shared" si="96"/>
        <v>Sep</v>
      </c>
      <c r="Q2057">
        <v>27</v>
      </c>
      <c r="R2057">
        <v>1</v>
      </c>
      <c r="S2057" s="18">
        <v>32462.35</v>
      </c>
      <c r="T2057" t="s">
        <v>11</v>
      </c>
      <c r="U2057" t="s">
        <v>11</v>
      </c>
      <c r="V2057" t="s">
        <v>42</v>
      </c>
      <c r="W2057" s="16">
        <f t="shared" si="97"/>
        <v>29856</v>
      </c>
      <c r="X2057">
        <f t="shared" si="98"/>
        <v>41</v>
      </c>
    </row>
    <row r="2058" spans="1:24" x14ac:dyDescent="0.3">
      <c r="A2058" t="s">
        <v>2089</v>
      </c>
      <c r="B2058">
        <v>2003</v>
      </c>
      <c r="C2058" t="s">
        <v>37</v>
      </c>
      <c r="D2058">
        <v>8</v>
      </c>
      <c r="E2058">
        <v>0</v>
      </c>
      <c r="F2058">
        <v>32548.34</v>
      </c>
      <c r="G2058" t="s">
        <v>16</v>
      </c>
      <c r="H2058" t="s">
        <v>11</v>
      </c>
      <c r="I2058" t="s">
        <v>13</v>
      </c>
      <c r="N2058" t="s">
        <v>2088</v>
      </c>
      <c r="O2058">
        <v>1976</v>
      </c>
      <c r="P2058" t="str">
        <f t="shared" si="96"/>
        <v>Sep</v>
      </c>
      <c r="Q2058">
        <v>19</v>
      </c>
      <c r="R2058">
        <v>2</v>
      </c>
      <c r="S2058" s="18">
        <v>32485.46</v>
      </c>
      <c r="T2058" t="s">
        <v>11</v>
      </c>
      <c r="U2058" t="s">
        <v>16</v>
      </c>
      <c r="V2058" t="s">
        <v>42</v>
      </c>
      <c r="W2058" s="16">
        <f t="shared" si="97"/>
        <v>28022</v>
      </c>
      <c r="X2058">
        <f t="shared" si="98"/>
        <v>46</v>
      </c>
    </row>
    <row r="2059" spans="1:24" x14ac:dyDescent="0.3">
      <c r="A2059" t="s">
        <v>2090</v>
      </c>
      <c r="B2059">
        <v>1990</v>
      </c>
      <c r="C2059" t="s">
        <v>10</v>
      </c>
      <c r="D2059">
        <v>13</v>
      </c>
      <c r="E2059">
        <v>3</v>
      </c>
      <c r="F2059">
        <v>32672.11</v>
      </c>
      <c r="G2059" t="s">
        <v>16</v>
      </c>
      <c r="H2059" t="s">
        <v>16</v>
      </c>
      <c r="I2059" t="s">
        <v>42</v>
      </c>
      <c r="N2059" t="s">
        <v>2089</v>
      </c>
      <c r="O2059">
        <v>2003</v>
      </c>
      <c r="P2059" t="str">
        <f t="shared" si="96"/>
        <v>Oct</v>
      </c>
      <c r="Q2059">
        <v>8</v>
      </c>
      <c r="R2059">
        <v>0</v>
      </c>
      <c r="S2059" s="18">
        <v>32548.34</v>
      </c>
      <c r="T2059" t="s">
        <v>16</v>
      </c>
      <c r="U2059" t="s">
        <v>11</v>
      </c>
      <c r="V2059" t="s">
        <v>13</v>
      </c>
      <c r="W2059" s="16">
        <f t="shared" si="97"/>
        <v>37902</v>
      </c>
      <c r="X2059">
        <f t="shared" si="98"/>
        <v>19</v>
      </c>
    </row>
    <row r="2060" spans="1:24" x14ac:dyDescent="0.3">
      <c r="A2060" t="s">
        <v>2091</v>
      </c>
      <c r="B2060">
        <v>1968</v>
      </c>
      <c r="C2060" t="s">
        <v>15</v>
      </c>
      <c r="D2060">
        <v>1</v>
      </c>
      <c r="E2060">
        <v>0</v>
      </c>
      <c r="F2060">
        <v>32686.080000000002</v>
      </c>
      <c r="G2060" t="s">
        <v>11</v>
      </c>
      <c r="H2060" t="s">
        <v>12</v>
      </c>
      <c r="I2060" t="s">
        <v>42</v>
      </c>
      <c r="N2060" t="s">
        <v>2090</v>
      </c>
      <c r="O2060">
        <v>1990</v>
      </c>
      <c r="P2060" t="str">
        <f t="shared" si="96"/>
        <v>Jul</v>
      </c>
      <c r="Q2060">
        <v>13</v>
      </c>
      <c r="R2060">
        <v>3</v>
      </c>
      <c r="S2060" s="18">
        <v>32672.11</v>
      </c>
      <c r="T2060" t="s">
        <v>16</v>
      </c>
      <c r="U2060" t="s">
        <v>16</v>
      </c>
      <c r="V2060" t="s">
        <v>42</v>
      </c>
      <c r="W2060" s="16">
        <f t="shared" si="97"/>
        <v>33067</v>
      </c>
      <c r="X2060">
        <f t="shared" si="98"/>
        <v>32</v>
      </c>
    </row>
    <row r="2061" spans="1:24" x14ac:dyDescent="0.3">
      <c r="A2061" t="s">
        <v>2092</v>
      </c>
      <c r="B2061">
        <v>1990</v>
      </c>
      <c r="C2061" t="s">
        <v>20</v>
      </c>
      <c r="D2061">
        <v>30</v>
      </c>
      <c r="E2061">
        <v>3</v>
      </c>
      <c r="F2061">
        <v>32716.2</v>
      </c>
      <c r="G2061" t="s">
        <v>16</v>
      </c>
      <c r="H2061" t="s">
        <v>11</v>
      </c>
      <c r="I2061" t="s">
        <v>42</v>
      </c>
      <c r="N2061" t="s">
        <v>2091</v>
      </c>
      <c r="O2061">
        <v>1968</v>
      </c>
      <c r="P2061" t="str">
        <f t="shared" si="96"/>
        <v>Nov</v>
      </c>
      <c r="Q2061">
        <v>1</v>
      </c>
      <c r="R2061">
        <v>0</v>
      </c>
      <c r="S2061" s="18">
        <v>32686.080000000002</v>
      </c>
      <c r="T2061" t="s">
        <v>11</v>
      </c>
      <c r="U2061" t="s">
        <v>12</v>
      </c>
      <c r="V2061" t="s">
        <v>42</v>
      </c>
      <c r="W2061" s="16">
        <f t="shared" si="97"/>
        <v>25143</v>
      </c>
      <c r="X2061">
        <f t="shared" si="98"/>
        <v>54</v>
      </c>
    </row>
    <row r="2062" spans="1:24" x14ac:dyDescent="0.3">
      <c r="A2062" t="s">
        <v>2093</v>
      </c>
      <c r="B2062">
        <v>1990</v>
      </c>
      <c r="C2062" t="s">
        <v>10</v>
      </c>
      <c r="D2062">
        <v>9</v>
      </c>
      <c r="E2062">
        <v>2</v>
      </c>
      <c r="F2062">
        <v>32734.19</v>
      </c>
      <c r="G2062" t="s">
        <v>11</v>
      </c>
      <c r="H2062" t="s">
        <v>16</v>
      </c>
      <c r="I2062" t="s">
        <v>23</v>
      </c>
      <c r="N2062" t="s">
        <v>2092</v>
      </c>
      <c r="O2062">
        <v>1990</v>
      </c>
      <c r="P2062" t="str">
        <f t="shared" si="96"/>
        <v>Sep</v>
      </c>
      <c r="Q2062">
        <v>30</v>
      </c>
      <c r="R2062">
        <v>3</v>
      </c>
      <c r="S2062" s="18">
        <v>32716.2</v>
      </c>
      <c r="T2062" t="s">
        <v>16</v>
      </c>
      <c r="U2062" t="s">
        <v>11</v>
      </c>
      <c r="V2062" t="s">
        <v>42</v>
      </c>
      <c r="W2062" s="16">
        <f t="shared" si="97"/>
        <v>33146</v>
      </c>
      <c r="X2062">
        <f t="shared" si="98"/>
        <v>32</v>
      </c>
    </row>
    <row r="2063" spans="1:24" x14ac:dyDescent="0.3">
      <c r="A2063" t="s">
        <v>2094</v>
      </c>
      <c r="B2063">
        <v>1974</v>
      </c>
      <c r="C2063" t="s">
        <v>30</v>
      </c>
      <c r="D2063">
        <v>6</v>
      </c>
      <c r="E2063">
        <v>0</v>
      </c>
      <c r="F2063">
        <v>32760.48</v>
      </c>
      <c r="G2063" t="s">
        <v>16</v>
      </c>
      <c r="H2063" t="s">
        <v>16</v>
      </c>
      <c r="I2063" t="s">
        <v>42</v>
      </c>
      <c r="N2063" t="s">
        <v>2093</v>
      </c>
      <c r="O2063">
        <v>1990</v>
      </c>
      <c r="P2063" t="str">
        <f t="shared" si="96"/>
        <v>Jul</v>
      </c>
      <c r="Q2063">
        <v>9</v>
      </c>
      <c r="R2063">
        <v>2</v>
      </c>
      <c r="S2063" s="18">
        <v>32734.19</v>
      </c>
      <c r="T2063" t="s">
        <v>11</v>
      </c>
      <c r="U2063" t="s">
        <v>16</v>
      </c>
      <c r="V2063" t="s">
        <v>23</v>
      </c>
      <c r="W2063" s="16">
        <f t="shared" si="97"/>
        <v>33063</v>
      </c>
      <c r="X2063">
        <f t="shared" si="98"/>
        <v>32</v>
      </c>
    </row>
    <row r="2064" spans="1:24" x14ac:dyDescent="0.3">
      <c r="A2064" t="s">
        <v>2095</v>
      </c>
      <c r="B2064">
        <v>1972</v>
      </c>
      <c r="C2064" t="s">
        <v>15</v>
      </c>
      <c r="D2064">
        <v>7</v>
      </c>
      <c r="E2064">
        <v>0</v>
      </c>
      <c r="F2064">
        <v>32765.33</v>
      </c>
      <c r="G2064" t="s">
        <v>11</v>
      </c>
      <c r="H2064" t="s">
        <v>11</v>
      </c>
      <c r="I2064" t="s">
        <v>23</v>
      </c>
      <c r="N2064" t="s">
        <v>2094</v>
      </c>
      <c r="O2064">
        <v>1974</v>
      </c>
      <c r="P2064" t="str">
        <f t="shared" si="96"/>
        <v>Dec</v>
      </c>
      <c r="Q2064">
        <v>6</v>
      </c>
      <c r="R2064">
        <v>0</v>
      </c>
      <c r="S2064" s="18">
        <v>32760.48</v>
      </c>
      <c r="T2064" t="s">
        <v>16</v>
      </c>
      <c r="U2064" t="s">
        <v>16</v>
      </c>
      <c r="V2064" t="s">
        <v>42</v>
      </c>
      <c r="W2064" s="16">
        <f t="shared" si="97"/>
        <v>27369</v>
      </c>
      <c r="X2064">
        <f t="shared" si="98"/>
        <v>48</v>
      </c>
    </row>
    <row r="2065" spans="1:24" x14ac:dyDescent="0.3">
      <c r="A2065" t="s">
        <v>2096</v>
      </c>
      <c r="B2065">
        <v>1980</v>
      </c>
      <c r="C2065" t="s">
        <v>30</v>
      </c>
      <c r="D2065">
        <v>12</v>
      </c>
      <c r="E2065">
        <v>3</v>
      </c>
      <c r="F2065">
        <v>32787.46</v>
      </c>
      <c r="G2065" t="s">
        <v>16</v>
      </c>
      <c r="H2065" t="s">
        <v>12</v>
      </c>
      <c r="I2065" t="s">
        <v>23</v>
      </c>
      <c r="N2065" t="s">
        <v>2095</v>
      </c>
      <c r="O2065">
        <v>1972</v>
      </c>
      <c r="P2065" t="str">
        <f t="shared" si="96"/>
        <v>Nov</v>
      </c>
      <c r="Q2065">
        <v>7</v>
      </c>
      <c r="R2065">
        <v>0</v>
      </c>
      <c r="S2065" s="18">
        <v>32765.33</v>
      </c>
      <c r="T2065" t="s">
        <v>11</v>
      </c>
      <c r="U2065" t="s">
        <v>11</v>
      </c>
      <c r="V2065" t="s">
        <v>23</v>
      </c>
      <c r="W2065" s="16">
        <f t="shared" si="97"/>
        <v>26610</v>
      </c>
      <c r="X2065">
        <f t="shared" si="98"/>
        <v>50</v>
      </c>
    </row>
    <row r="2066" spans="1:24" x14ac:dyDescent="0.3">
      <c r="A2066" t="s">
        <v>2097</v>
      </c>
      <c r="B2066">
        <v>1995</v>
      </c>
      <c r="C2066" t="s">
        <v>30</v>
      </c>
      <c r="D2066">
        <v>4</v>
      </c>
      <c r="E2066">
        <v>0</v>
      </c>
      <c r="F2066">
        <v>32827.51</v>
      </c>
      <c r="G2066" t="s">
        <v>16</v>
      </c>
      <c r="H2066" t="s">
        <v>11</v>
      </c>
      <c r="I2066" t="s">
        <v>42</v>
      </c>
      <c r="N2066" t="s">
        <v>2096</v>
      </c>
      <c r="O2066">
        <v>1980</v>
      </c>
      <c r="P2066" t="str">
        <f t="shared" si="96"/>
        <v>Dec</v>
      </c>
      <c r="Q2066">
        <v>12</v>
      </c>
      <c r="R2066">
        <v>3</v>
      </c>
      <c r="S2066" s="18">
        <v>32787.46</v>
      </c>
      <c r="T2066" t="s">
        <v>16</v>
      </c>
      <c r="U2066" t="s">
        <v>12</v>
      </c>
      <c r="V2066" t="s">
        <v>23</v>
      </c>
      <c r="W2066" s="16">
        <f t="shared" si="97"/>
        <v>29567</v>
      </c>
      <c r="X2066">
        <f t="shared" si="98"/>
        <v>42</v>
      </c>
    </row>
    <row r="2067" spans="1:24" x14ac:dyDescent="0.3">
      <c r="A2067" t="s">
        <v>2098</v>
      </c>
      <c r="B2067">
        <v>1981</v>
      </c>
      <c r="C2067" t="s">
        <v>15</v>
      </c>
      <c r="D2067">
        <v>17</v>
      </c>
      <c r="E2067">
        <v>1</v>
      </c>
      <c r="F2067">
        <v>32906.69</v>
      </c>
      <c r="G2067" t="s">
        <v>11</v>
      </c>
      <c r="H2067" t="s">
        <v>12</v>
      </c>
      <c r="I2067" t="s">
        <v>42</v>
      </c>
      <c r="N2067" t="s">
        <v>2097</v>
      </c>
      <c r="O2067">
        <v>1995</v>
      </c>
      <c r="P2067" t="str">
        <f t="shared" si="96"/>
        <v>Dec</v>
      </c>
      <c r="Q2067">
        <v>4</v>
      </c>
      <c r="R2067">
        <v>0</v>
      </c>
      <c r="S2067" s="18">
        <v>32827.51</v>
      </c>
      <c r="T2067" t="s">
        <v>16</v>
      </c>
      <c r="U2067" t="s">
        <v>11</v>
      </c>
      <c r="V2067" t="s">
        <v>42</v>
      </c>
      <c r="W2067" s="16">
        <f t="shared" si="97"/>
        <v>35037</v>
      </c>
      <c r="X2067">
        <f t="shared" si="98"/>
        <v>27</v>
      </c>
    </row>
    <row r="2068" spans="1:24" x14ac:dyDescent="0.3">
      <c r="A2068" t="s">
        <v>2099</v>
      </c>
      <c r="B2068">
        <v>1971</v>
      </c>
      <c r="C2068" t="s">
        <v>35</v>
      </c>
      <c r="D2068">
        <v>24</v>
      </c>
      <c r="E2068">
        <v>0</v>
      </c>
      <c r="F2068">
        <v>32947.629999999997</v>
      </c>
      <c r="G2068" t="s">
        <v>11</v>
      </c>
      <c r="H2068" t="s">
        <v>16</v>
      </c>
      <c r="I2068" t="s">
        <v>42</v>
      </c>
      <c r="N2068" t="s">
        <v>2098</v>
      </c>
      <c r="O2068">
        <v>1981</v>
      </c>
      <c r="P2068" t="str">
        <f t="shared" si="96"/>
        <v>Nov</v>
      </c>
      <c r="Q2068">
        <v>17</v>
      </c>
      <c r="R2068">
        <v>1</v>
      </c>
      <c r="S2068" s="18">
        <v>32906.69</v>
      </c>
      <c r="T2068" t="s">
        <v>11</v>
      </c>
      <c r="U2068" t="s">
        <v>12</v>
      </c>
      <c r="V2068" t="s">
        <v>42</v>
      </c>
      <c r="W2068" s="16">
        <f t="shared" si="97"/>
        <v>29907</v>
      </c>
      <c r="X2068">
        <f t="shared" si="98"/>
        <v>41</v>
      </c>
    </row>
    <row r="2069" spans="1:24" x14ac:dyDescent="0.3">
      <c r="A2069" t="s">
        <v>2100</v>
      </c>
      <c r="B2069">
        <v>1995</v>
      </c>
      <c r="C2069" t="s">
        <v>10</v>
      </c>
      <c r="D2069">
        <v>8</v>
      </c>
      <c r="E2069">
        <v>0</v>
      </c>
      <c r="F2069">
        <v>33017.46</v>
      </c>
      <c r="G2069" t="s">
        <v>16</v>
      </c>
      <c r="H2069" t="s">
        <v>16</v>
      </c>
      <c r="I2069" t="s">
        <v>42</v>
      </c>
      <c r="N2069" t="s">
        <v>2099</v>
      </c>
      <c r="O2069">
        <v>1971</v>
      </c>
      <c r="P2069" t="str">
        <f t="shared" si="96"/>
        <v>Aug</v>
      </c>
      <c r="Q2069">
        <v>24</v>
      </c>
      <c r="R2069">
        <v>0</v>
      </c>
      <c r="S2069" s="18">
        <v>32947.629999999997</v>
      </c>
      <c r="T2069" t="s">
        <v>11</v>
      </c>
      <c r="U2069" t="s">
        <v>16</v>
      </c>
      <c r="V2069" t="s">
        <v>42</v>
      </c>
      <c r="W2069" s="16">
        <f t="shared" si="97"/>
        <v>26169</v>
      </c>
      <c r="X2069">
        <f t="shared" si="98"/>
        <v>51</v>
      </c>
    </row>
    <row r="2070" spans="1:24" x14ac:dyDescent="0.3">
      <c r="A2070" t="s">
        <v>2101</v>
      </c>
      <c r="B2070">
        <v>1967</v>
      </c>
      <c r="C2070" t="s">
        <v>10</v>
      </c>
      <c r="D2070">
        <v>10</v>
      </c>
      <c r="E2070">
        <v>0</v>
      </c>
      <c r="F2070">
        <v>33025.32</v>
      </c>
      <c r="G2070" t="s">
        <v>11</v>
      </c>
      <c r="H2070" t="s">
        <v>12</v>
      </c>
      <c r="I2070" t="s">
        <v>42</v>
      </c>
      <c r="N2070" t="s">
        <v>2100</v>
      </c>
      <c r="O2070">
        <v>1995</v>
      </c>
      <c r="P2070" t="str">
        <f t="shared" si="96"/>
        <v>Jul</v>
      </c>
      <c r="Q2070">
        <v>8</v>
      </c>
      <c r="R2070">
        <v>0</v>
      </c>
      <c r="S2070" s="18">
        <v>33017.46</v>
      </c>
      <c r="T2070" t="s">
        <v>16</v>
      </c>
      <c r="U2070" t="s">
        <v>16</v>
      </c>
      <c r="V2070" t="s">
        <v>42</v>
      </c>
      <c r="W2070" s="16">
        <f t="shared" si="97"/>
        <v>34888</v>
      </c>
      <c r="X2070">
        <f t="shared" si="98"/>
        <v>27</v>
      </c>
    </row>
    <row r="2071" spans="1:24" x14ac:dyDescent="0.3">
      <c r="A2071" t="s">
        <v>2102</v>
      </c>
      <c r="B2071">
        <v>1994</v>
      </c>
      <c r="C2071" t="s">
        <v>10</v>
      </c>
      <c r="D2071">
        <v>28</v>
      </c>
      <c r="E2071">
        <v>0</v>
      </c>
      <c r="F2071">
        <v>33057.230000000003</v>
      </c>
      <c r="G2071" t="s">
        <v>16</v>
      </c>
      <c r="H2071" t="s">
        <v>11</v>
      </c>
      <c r="I2071" t="s">
        <v>42</v>
      </c>
      <c r="N2071" t="s">
        <v>2101</v>
      </c>
      <c r="O2071">
        <v>1967</v>
      </c>
      <c r="P2071" t="str">
        <f t="shared" si="96"/>
        <v>Jul</v>
      </c>
      <c r="Q2071">
        <v>10</v>
      </c>
      <c r="R2071">
        <v>0</v>
      </c>
      <c r="S2071" s="18">
        <v>33025.32</v>
      </c>
      <c r="T2071" t="s">
        <v>11</v>
      </c>
      <c r="U2071" t="s">
        <v>12</v>
      </c>
      <c r="V2071" t="s">
        <v>42</v>
      </c>
      <c r="W2071" s="16">
        <f t="shared" si="97"/>
        <v>24663</v>
      </c>
      <c r="X2071">
        <f t="shared" si="98"/>
        <v>55</v>
      </c>
    </row>
    <row r="2072" spans="1:24" x14ac:dyDescent="0.3">
      <c r="A2072" t="s">
        <v>2103</v>
      </c>
      <c r="B2072">
        <v>1962</v>
      </c>
      <c r="C2072" t="s">
        <v>10</v>
      </c>
      <c r="D2072">
        <v>1</v>
      </c>
      <c r="E2072">
        <v>0</v>
      </c>
      <c r="F2072">
        <v>33074.94</v>
      </c>
      <c r="G2072" t="s">
        <v>16</v>
      </c>
      <c r="H2072" t="s">
        <v>11</v>
      </c>
      <c r="I2072" t="s">
        <v>42</v>
      </c>
      <c r="N2072" t="s">
        <v>2102</v>
      </c>
      <c r="O2072">
        <v>1994</v>
      </c>
      <c r="P2072" t="str">
        <f t="shared" si="96"/>
        <v>Jul</v>
      </c>
      <c r="Q2072">
        <v>28</v>
      </c>
      <c r="R2072">
        <v>0</v>
      </c>
      <c r="S2072" s="18">
        <v>33057.230000000003</v>
      </c>
      <c r="T2072" t="s">
        <v>16</v>
      </c>
      <c r="U2072" t="s">
        <v>11</v>
      </c>
      <c r="V2072" t="s">
        <v>42</v>
      </c>
      <c r="W2072" s="16">
        <f t="shared" si="97"/>
        <v>34543</v>
      </c>
      <c r="X2072">
        <f t="shared" si="98"/>
        <v>28</v>
      </c>
    </row>
    <row r="2073" spans="1:24" x14ac:dyDescent="0.3">
      <c r="A2073" t="s">
        <v>2104</v>
      </c>
      <c r="B2073">
        <v>1969</v>
      </c>
      <c r="C2073" t="s">
        <v>37</v>
      </c>
      <c r="D2073">
        <v>30</v>
      </c>
      <c r="E2073">
        <v>0</v>
      </c>
      <c r="F2073">
        <v>33090.660000000003</v>
      </c>
      <c r="G2073" t="s">
        <v>11</v>
      </c>
      <c r="H2073" t="s">
        <v>11</v>
      </c>
      <c r="I2073" t="s">
        <v>42</v>
      </c>
      <c r="N2073" t="s">
        <v>2103</v>
      </c>
      <c r="O2073">
        <v>1962</v>
      </c>
      <c r="P2073" t="str">
        <f t="shared" si="96"/>
        <v>Jul</v>
      </c>
      <c r="Q2073">
        <v>1</v>
      </c>
      <c r="R2073">
        <v>0</v>
      </c>
      <c r="S2073" s="18">
        <v>33074.94</v>
      </c>
      <c r="T2073" t="s">
        <v>16</v>
      </c>
      <c r="U2073" t="s">
        <v>11</v>
      </c>
      <c r="V2073" t="s">
        <v>42</v>
      </c>
      <c r="W2073" s="16">
        <f t="shared" si="97"/>
        <v>22828</v>
      </c>
      <c r="X2073">
        <f t="shared" si="98"/>
        <v>60</v>
      </c>
    </row>
    <row r="2074" spans="1:24" x14ac:dyDescent="0.3">
      <c r="A2074" t="s">
        <v>2105</v>
      </c>
      <c r="B2074">
        <v>1985</v>
      </c>
      <c r="C2074" t="s">
        <v>10</v>
      </c>
      <c r="D2074">
        <v>15</v>
      </c>
      <c r="E2074">
        <v>3</v>
      </c>
      <c r="F2074">
        <v>33121</v>
      </c>
      <c r="G2074" t="s">
        <v>11</v>
      </c>
      <c r="H2074" t="s">
        <v>16</v>
      </c>
      <c r="I2074" t="s">
        <v>42</v>
      </c>
      <c r="N2074" t="s">
        <v>2104</v>
      </c>
      <c r="O2074">
        <v>1969</v>
      </c>
      <c r="P2074" t="str">
        <f t="shared" si="96"/>
        <v>Oct</v>
      </c>
      <c r="Q2074">
        <v>30</v>
      </c>
      <c r="R2074">
        <v>0</v>
      </c>
      <c r="S2074" s="18">
        <v>33090.660000000003</v>
      </c>
      <c r="T2074" t="s">
        <v>11</v>
      </c>
      <c r="U2074" t="s">
        <v>11</v>
      </c>
      <c r="V2074" t="s">
        <v>42</v>
      </c>
      <c r="W2074" s="16">
        <f t="shared" si="97"/>
        <v>25506</v>
      </c>
      <c r="X2074">
        <f t="shared" si="98"/>
        <v>53</v>
      </c>
    </row>
    <row r="2075" spans="1:24" x14ac:dyDescent="0.3">
      <c r="A2075" t="s">
        <v>2106</v>
      </c>
      <c r="B2075">
        <v>1990</v>
      </c>
      <c r="C2075" t="s">
        <v>37</v>
      </c>
      <c r="D2075">
        <v>12</v>
      </c>
      <c r="E2075">
        <v>3</v>
      </c>
      <c r="F2075">
        <v>33292.83</v>
      </c>
      <c r="G2075" t="s">
        <v>11</v>
      </c>
      <c r="H2075" t="s">
        <v>16</v>
      </c>
      <c r="I2075" t="s">
        <v>42</v>
      </c>
      <c r="N2075" t="s">
        <v>2105</v>
      </c>
      <c r="O2075">
        <v>1985</v>
      </c>
      <c r="P2075" t="str">
        <f t="shared" si="96"/>
        <v>Jul</v>
      </c>
      <c r="Q2075">
        <v>15</v>
      </c>
      <c r="R2075">
        <v>3</v>
      </c>
      <c r="S2075" s="18">
        <v>33121</v>
      </c>
      <c r="T2075" t="s">
        <v>11</v>
      </c>
      <c r="U2075" t="s">
        <v>16</v>
      </c>
      <c r="V2075" t="s">
        <v>42</v>
      </c>
      <c r="W2075" s="16">
        <f t="shared" si="97"/>
        <v>31243</v>
      </c>
      <c r="X2075">
        <f t="shared" si="98"/>
        <v>37</v>
      </c>
    </row>
    <row r="2076" spans="1:24" x14ac:dyDescent="0.3">
      <c r="A2076" t="s">
        <v>2107</v>
      </c>
      <c r="B2076">
        <v>2003</v>
      </c>
      <c r="C2076" t="s">
        <v>15</v>
      </c>
      <c r="D2076">
        <v>28</v>
      </c>
      <c r="E2076">
        <v>0</v>
      </c>
      <c r="F2076">
        <v>33307.550000000003</v>
      </c>
      <c r="G2076" t="s">
        <v>11</v>
      </c>
      <c r="H2076" t="s">
        <v>12</v>
      </c>
      <c r="I2076" t="s">
        <v>23</v>
      </c>
      <c r="N2076" t="s">
        <v>2106</v>
      </c>
      <c r="O2076">
        <v>1990</v>
      </c>
      <c r="P2076" t="str">
        <f t="shared" si="96"/>
        <v>Oct</v>
      </c>
      <c r="Q2076">
        <v>12</v>
      </c>
      <c r="R2076">
        <v>3</v>
      </c>
      <c r="S2076" s="18">
        <v>33292.83</v>
      </c>
      <c r="T2076" t="s">
        <v>11</v>
      </c>
      <c r="U2076" t="s">
        <v>16</v>
      </c>
      <c r="V2076" t="s">
        <v>42</v>
      </c>
      <c r="W2076" s="16">
        <f t="shared" si="97"/>
        <v>33158</v>
      </c>
      <c r="X2076">
        <f t="shared" si="98"/>
        <v>32</v>
      </c>
    </row>
    <row r="2077" spans="1:24" x14ac:dyDescent="0.3">
      <c r="A2077" t="s">
        <v>2108</v>
      </c>
      <c r="B2077">
        <v>1972</v>
      </c>
      <c r="C2077" t="s">
        <v>20</v>
      </c>
      <c r="D2077">
        <v>5</v>
      </c>
      <c r="E2077">
        <v>0</v>
      </c>
      <c r="F2077">
        <v>33344.449999999997</v>
      </c>
      <c r="G2077" t="s">
        <v>11</v>
      </c>
      <c r="H2077" t="s">
        <v>12</v>
      </c>
      <c r="I2077" t="s">
        <v>42</v>
      </c>
      <c r="N2077" t="s">
        <v>2107</v>
      </c>
      <c r="O2077">
        <v>2003</v>
      </c>
      <c r="P2077" t="str">
        <f t="shared" si="96"/>
        <v>Nov</v>
      </c>
      <c r="Q2077">
        <v>28</v>
      </c>
      <c r="R2077">
        <v>0</v>
      </c>
      <c r="S2077" s="18">
        <v>33307.550000000003</v>
      </c>
      <c r="T2077" t="s">
        <v>11</v>
      </c>
      <c r="U2077" t="s">
        <v>12</v>
      </c>
      <c r="V2077" t="s">
        <v>23</v>
      </c>
      <c r="W2077" s="16">
        <f t="shared" si="97"/>
        <v>37953</v>
      </c>
      <c r="X2077">
        <f t="shared" si="98"/>
        <v>19</v>
      </c>
    </row>
    <row r="2078" spans="1:24" x14ac:dyDescent="0.3">
      <c r="A2078" t="s">
        <v>2109</v>
      </c>
      <c r="B2078">
        <v>1985</v>
      </c>
      <c r="C2078" t="s">
        <v>30</v>
      </c>
      <c r="D2078">
        <v>7</v>
      </c>
      <c r="E2078">
        <v>3</v>
      </c>
      <c r="F2078">
        <v>33450.99</v>
      </c>
      <c r="G2078" t="s">
        <v>11</v>
      </c>
      <c r="H2078" t="s">
        <v>11</v>
      </c>
      <c r="I2078" t="s">
        <v>42</v>
      </c>
      <c r="N2078" t="s">
        <v>2108</v>
      </c>
      <c r="O2078">
        <v>1972</v>
      </c>
      <c r="P2078" t="str">
        <f t="shared" si="96"/>
        <v>Sep</v>
      </c>
      <c r="Q2078">
        <v>5</v>
      </c>
      <c r="R2078">
        <v>0</v>
      </c>
      <c r="S2078" s="18">
        <v>33344.449999999997</v>
      </c>
      <c r="T2078" t="s">
        <v>11</v>
      </c>
      <c r="U2078" t="s">
        <v>12</v>
      </c>
      <c r="V2078" t="s">
        <v>42</v>
      </c>
      <c r="W2078" s="16">
        <f t="shared" si="97"/>
        <v>26547</v>
      </c>
      <c r="X2078">
        <f t="shared" si="98"/>
        <v>50</v>
      </c>
    </row>
    <row r="2079" spans="1:24" x14ac:dyDescent="0.3">
      <c r="A2079" t="s">
        <v>2110</v>
      </c>
      <c r="B2079">
        <v>1970</v>
      </c>
      <c r="C2079" t="s">
        <v>18</v>
      </c>
      <c r="D2079">
        <v>18</v>
      </c>
      <c r="E2079">
        <v>2</v>
      </c>
      <c r="F2079">
        <v>33471.97</v>
      </c>
      <c r="G2079" t="s">
        <v>11</v>
      </c>
      <c r="H2079" t="s">
        <v>11</v>
      </c>
      <c r="I2079" t="s">
        <v>23</v>
      </c>
      <c r="N2079" t="s">
        <v>2109</v>
      </c>
      <c r="O2079">
        <v>1985</v>
      </c>
      <c r="P2079" t="str">
        <f t="shared" si="96"/>
        <v>Dec</v>
      </c>
      <c r="Q2079">
        <v>7</v>
      </c>
      <c r="R2079">
        <v>3</v>
      </c>
      <c r="S2079" s="18">
        <v>33450.99</v>
      </c>
      <c r="T2079" t="s">
        <v>11</v>
      </c>
      <c r="U2079" t="s">
        <v>11</v>
      </c>
      <c r="V2079" t="s">
        <v>42</v>
      </c>
      <c r="W2079" s="16">
        <f t="shared" si="97"/>
        <v>31388</v>
      </c>
      <c r="X2079">
        <f t="shared" si="98"/>
        <v>37</v>
      </c>
    </row>
    <row r="2080" spans="1:24" x14ac:dyDescent="0.3">
      <c r="A2080" t="s">
        <v>2111</v>
      </c>
      <c r="B2080">
        <v>2002</v>
      </c>
      <c r="C2080" t="s">
        <v>35</v>
      </c>
      <c r="D2080">
        <v>25</v>
      </c>
      <c r="E2080">
        <v>0</v>
      </c>
      <c r="F2080">
        <v>33475.82</v>
      </c>
      <c r="G2080" t="s">
        <v>16</v>
      </c>
      <c r="H2080" t="s">
        <v>16</v>
      </c>
      <c r="I2080" t="s">
        <v>170</v>
      </c>
      <c r="N2080" t="s">
        <v>2110</v>
      </c>
      <c r="O2080">
        <v>1970</v>
      </c>
      <c r="P2080" t="str">
        <f t="shared" si="96"/>
        <v>Jun</v>
      </c>
      <c r="Q2080">
        <v>18</v>
      </c>
      <c r="R2080">
        <v>2</v>
      </c>
      <c r="S2080" s="18">
        <v>33471.97</v>
      </c>
      <c r="T2080" t="s">
        <v>11</v>
      </c>
      <c r="U2080" t="s">
        <v>11</v>
      </c>
      <c r="V2080" t="s">
        <v>23</v>
      </c>
      <c r="W2080" s="16">
        <f t="shared" si="97"/>
        <v>25737</v>
      </c>
      <c r="X2080">
        <f t="shared" si="98"/>
        <v>52</v>
      </c>
    </row>
    <row r="2081" spans="1:24" x14ac:dyDescent="0.3">
      <c r="A2081" t="s">
        <v>2112</v>
      </c>
      <c r="B2081">
        <v>1984</v>
      </c>
      <c r="C2081" t="s">
        <v>10</v>
      </c>
      <c r="D2081">
        <v>22</v>
      </c>
      <c r="E2081">
        <v>3</v>
      </c>
      <c r="F2081">
        <v>33527.1</v>
      </c>
      <c r="G2081" t="s">
        <v>11</v>
      </c>
      <c r="H2081" t="s">
        <v>12</v>
      </c>
      <c r="I2081" t="s">
        <v>42</v>
      </c>
      <c r="N2081" t="s">
        <v>2111</v>
      </c>
      <c r="O2081">
        <v>2002</v>
      </c>
      <c r="P2081" t="str">
        <f t="shared" si="96"/>
        <v>Aug</v>
      </c>
      <c r="Q2081">
        <v>25</v>
      </c>
      <c r="R2081">
        <v>0</v>
      </c>
      <c r="S2081" s="18">
        <v>33475.82</v>
      </c>
      <c r="T2081" t="s">
        <v>16</v>
      </c>
      <c r="U2081" t="s">
        <v>16</v>
      </c>
      <c r="V2081" t="s">
        <v>170</v>
      </c>
      <c r="W2081" s="16">
        <f t="shared" si="97"/>
        <v>37493</v>
      </c>
      <c r="X2081">
        <f t="shared" si="98"/>
        <v>20</v>
      </c>
    </row>
    <row r="2082" spans="1:24" x14ac:dyDescent="0.3">
      <c r="A2082" t="s">
        <v>2113</v>
      </c>
      <c r="B2082">
        <v>2003</v>
      </c>
      <c r="C2082" t="s">
        <v>20</v>
      </c>
      <c r="D2082">
        <v>9</v>
      </c>
      <c r="E2082">
        <v>0</v>
      </c>
      <c r="F2082">
        <v>33611.71</v>
      </c>
      <c r="G2082" t="s">
        <v>16</v>
      </c>
      <c r="H2082" t="s">
        <v>11</v>
      </c>
      <c r="I2082" t="s">
        <v>42</v>
      </c>
      <c r="N2082" t="s">
        <v>2112</v>
      </c>
      <c r="O2082">
        <v>1984</v>
      </c>
      <c r="P2082" t="str">
        <f t="shared" si="96"/>
        <v>Jul</v>
      </c>
      <c r="Q2082">
        <v>22</v>
      </c>
      <c r="R2082">
        <v>3</v>
      </c>
      <c r="S2082" s="18">
        <v>33527.1</v>
      </c>
      <c r="T2082" t="s">
        <v>11</v>
      </c>
      <c r="U2082" t="s">
        <v>12</v>
      </c>
      <c r="V2082" t="s">
        <v>42</v>
      </c>
      <c r="W2082" s="16">
        <f t="shared" si="97"/>
        <v>30885</v>
      </c>
      <c r="X2082">
        <f t="shared" si="98"/>
        <v>38</v>
      </c>
    </row>
    <row r="2083" spans="1:24" x14ac:dyDescent="0.3">
      <c r="A2083" t="s">
        <v>2114</v>
      </c>
      <c r="B2083">
        <v>1993</v>
      </c>
      <c r="C2083" t="s">
        <v>15</v>
      </c>
      <c r="D2083">
        <v>28</v>
      </c>
      <c r="E2083">
        <v>0</v>
      </c>
      <c r="F2083">
        <v>33707.550000000003</v>
      </c>
      <c r="G2083" t="s">
        <v>11</v>
      </c>
      <c r="H2083" t="s">
        <v>11</v>
      </c>
      <c r="I2083" t="s">
        <v>42</v>
      </c>
      <c r="N2083" t="s">
        <v>2113</v>
      </c>
      <c r="O2083">
        <v>2003</v>
      </c>
      <c r="P2083" t="str">
        <f t="shared" si="96"/>
        <v>Sep</v>
      </c>
      <c r="Q2083">
        <v>9</v>
      </c>
      <c r="R2083">
        <v>0</v>
      </c>
      <c r="S2083" s="18">
        <v>33611.71</v>
      </c>
      <c r="T2083" t="s">
        <v>16</v>
      </c>
      <c r="U2083" t="s">
        <v>11</v>
      </c>
      <c r="V2083" t="s">
        <v>42</v>
      </c>
      <c r="W2083" s="16">
        <f t="shared" si="97"/>
        <v>37873</v>
      </c>
      <c r="X2083">
        <f t="shared" si="98"/>
        <v>19</v>
      </c>
    </row>
    <row r="2084" spans="1:24" x14ac:dyDescent="0.3">
      <c r="A2084" t="s">
        <v>2115</v>
      </c>
      <c r="B2084">
        <v>2004</v>
      </c>
      <c r="C2084" t="s">
        <v>15</v>
      </c>
      <c r="D2084">
        <v>1</v>
      </c>
      <c r="E2084">
        <v>0</v>
      </c>
      <c r="F2084">
        <v>33732.69</v>
      </c>
      <c r="G2084" t="s">
        <v>16</v>
      </c>
      <c r="H2084" t="s">
        <v>16</v>
      </c>
      <c r="I2084" t="s">
        <v>356</v>
      </c>
      <c r="N2084" t="s">
        <v>2114</v>
      </c>
      <c r="O2084">
        <v>1993</v>
      </c>
      <c r="P2084" t="str">
        <f t="shared" si="96"/>
        <v>Nov</v>
      </c>
      <c r="Q2084">
        <v>28</v>
      </c>
      <c r="R2084">
        <v>0</v>
      </c>
      <c r="S2084" s="18">
        <v>33707.550000000003</v>
      </c>
      <c r="T2084" t="s">
        <v>11</v>
      </c>
      <c r="U2084" t="s">
        <v>11</v>
      </c>
      <c r="V2084" t="s">
        <v>42</v>
      </c>
      <c r="W2084" s="16">
        <f t="shared" si="97"/>
        <v>34301</v>
      </c>
      <c r="X2084">
        <f t="shared" si="98"/>
        <v>29</v>
      </c>
    </row>
    <row r="2085" spans="1:24" x14ac:dyDescent="0.3">
      <c r="A2085" t="s">
        <v>2116</v>
      </c>
      <c r="B2085">
        <v>2003</v>
      </c>
      <c r="C2085" t="s">
        <v>20</v>
      </c>
      <c r="D2085">
        <v>12</v>
      </c>
      <c r="E2085">
        <v>0</v>
      </c>
      <c r="F2085">
        <v>33750.29</v>
      </c>
      <c r="G2085" t="s">
        <v>16</v>
      </c>
      <c r="H2085" t="s">
        <v>12</v>
      </c>
      <c r="I2085" t="s">
        <v>23</v>
      </c>
      <c r="N2085" t="s">
        <v>2115</v>
      </c>
      <c r="O2085">
        <v>2004</v>
      </c>
      <c r="P2085" t="str">
        <f t="shared" si="96"/>
        <v>Nov</v>
      </c>
      <c r="Q2085">
        <v>1</v>
      </c>
      <c r="R2085">
        <v>0</v>
      </c>
      <c r="S2085" s="18">
        <v>33732.69</v>
      </c>
      <c r="T2085" t="s">
        <v>16</v>
      </c>
      <c r="U2085" t="s">
        <v>16</v>
      </c>
      <c r="V2085" t="s">
        <v>356</v>
      </c>
      <c r="W2085" s="16">
        <f t="shared" si="97"/>
        <v>38292</v>
      </c>
      <c r="X2085">
        <f t="shared" si="98"/>
        <v>18</v>
      </c>
    </row>
    <row r="2086" spans="1:24" x14ac:dyDescent="0.3">
      <c r="A2086" t="s">
        <v>2117</v>
      </c>
      <c r="B2086">
        <v>1962</v>
      </c>
      <c r="C2086" t="s">
        <v>30</v>
      </c>
      <c r="D2086">
        <v>11</v>
      </c>
      <c r="E2086">
        <v>0</v>
      </c>
      <c r="F2086">
        <v>33753.32</v>
      </c>
      <c r="G2086" t="s">
        <v>16</v>
      </c>
      <c r="H2086" t="s">
        <v>12</v>
      </c>
      <c r="I2086" t="s">
        <v>42</v>
      </c>
      <c r="N2086" t="s">
        <v>2116</v>
      </c>
      <c r="O2086">
        <v>2003</v>
      </c>
      <c r="P2086" t="str">
        <f t="shared" si="96"/>
        <v>Sep</v>
      </c>
      <c r="Q2086">
        <v>12</v>
      </c>
      <c r="R2086">
        <v>0</v>
      </c>
      <c r="S2086" s="18">
        <v>33750.29</v>
      </c>
      <c r="T2086" t="s">
        <v>16</v>
      </c>
      <c r="U2086" t="s">
        <v>12</v>
      </c>
      <c r="V2086" t="s">
        <v>23</v>
      </c>
      <c r="W2086" s="16">
        <f t="shared" si="97"/>
        <v>37876</v>
      </c>
      <c r="X2086">
        <f t="shared" si="98"/>
        <v>19</v>
      </c>
    </row>
    <row r="2087" spans="1:24" x14ac:dyDescent="0.3">
      <c r="A2087" t="s">
        <v>2118</v>
      </c>
      <c r="B2087">
        <v>2000</v>
      </c>
      <c r="C2087" t="s">
        <v>37</v>
      </c>
      <c r="D2087">
        <v>26</v>
      </c>
      <c r="E2087">
        <v>0</v>
      </c>
      <c r="F2087">
        <v>33829.39</v>
      </c>
      <c r="G2087" t="s">
        <v>11</v>
      </c>
      <c r="H2087" t="s">
        <v>12</v>
      </c>
      <c r="I2087" t="s">
        <v>42</v>
      </c>
      <c r="N2087" t="s">
        <v>2117</v>
      </c>
      <c r="O2087">
        <v>1962</v>
      </c>
      <c r="P2087" t="str">
        <f t="shared" si="96"/>
        <v>Dec</v>
      </c>
      <c r="Q2087">
        <v>11</v>
      </c>
      <c r="R2087">
        <v>0</v>
      </c>
      <c r="S2087" s="18">
        <v>33753.32</v>
      </c>
      <c r="T2087" t="s">
        <v>16</v>
      </c>
      <c r="U2087" t="s">
        <v>12</v>
      </c>
      <c r="V2087" t="s">
        <v>42</v>
      </c>
      <c r="W2087" s="16">
        <f t="shared" si="97"/>
        <v>22991</v>
      </c>
      <c r="X2087">
        <f t="shared" si="98"/>
        <v>60</v>
      </c>
    </row>
    <row r="2088" spans="1:24" x14ac:dyDescent="0.3">
      <c r="A2088" t="s">
        <v>2119</v>
      </c>
      <c r="B2088">
        <v>1997</v>
      </c>
      <c r="C2088" t="s">
        <v>35</v>
      </c>
      <c r="D2088">
        <v>9</v>
      </c>
      <c r="E2088">
        <v>0</v>
      </c>
      <c r="F2088">
        <v>33900.65</v>
      </c>
      <c r="G2088" t="s">
        <v>11</v>
      </c>
      <c r="H2088" t="s">
        <v>12</v>
      </c>
      <c r="I2088" t="s">
        <v>42</v>
      </c>
      <c r="N2088" t="s">
        <v>2118</v>
      </c>
      <c r="O2088">
        <v>2000</v>
      </c>
      <c r="P2088" t="str">
        <f t="shared" si="96"/>
        <v>Oct</v>
      </c>
      <c r="Q2088">
        <v>26</v>
      </c>
      <c r="R2088">
        <v>0</v>
      </c>
      <c r="S2088" s="18">
        <v>33829.39</v>
      </c>
      <c r="T2088" t="s">
        <v>11</v>
      </c>
      <c r="U2088" t="s">
        <v>12</v>
      </c>
      <c r="V2088" t="s">
        <v>42</v>
      </c>
      <c r="W2088" s="16">
        <f t="shared" si="97"/>
        <v>36825</v>
      </c>
      <c r="X2088">
        <f t="shared" si="98"/>
        <v>22</v>
      </c>
    </row>
    <row r="2089" spans="1:24" x14ac:dyDescent="0.3">
      <c r="A2089" t="s">
        <v>2120</v>
      </c>
      <c r="B2089">
        <v>2000</v>
      </c>
      <c r="C2089" t="s">
        <v>30</v>
      </c>
      <c r="D2089">
        <v>27</v>
      </c>
      <c r="E2089">
        <v>0</v>
      </c>
      <c r="F2089">
        <v>33907.550000000003</v>
      </c>
      <c r="G2089" t="s">
        <v>11</v>
      </c>
      <c r="H2089" t="s">
        <v>11</v>
      </c>
      <c r="I2089" t="s">
        <v>23</v>
      </c>
      <c r="N2089" t="s">
        <v>2119</v>
      </c>
      <c r="O2089">
        <v>1997</v>
      </c>
      <c r="P2089" t="str">
        <f t="shared" si="96"/>
        <v>Aug</v>
      </c>
      <c r="Q2089">
        <v>9</v>
      </c>
      <c r="R2089">
        <v>0</v>
      </c>
      <c r="S2089" s="18">
        <v>33900.65</v>
      </c>
      <c r="T2089" t="s">
        <v>11</v>
      </c>
      <c r="U2089" t="s">
        <v>12</v>
      </c>
      <c r="V2089" t="s">
        <v>42</v>
      </c>
      <c r="W2089" s="16">
        <f t="shared" si="97"/>
        <v>35651</v>
      </c>
      <c r="X2089">
        <f t="shared" si="98"/>
        <v>25</v>
      </c>
    </row>
    <row r="2090" spans="1:24" x14ac:dyDescent="0.3">
      <c r="A2090" t="s">
        <v>2121</v>
      </c>
      <c r="B2090">
        <v>1994</v>
      </c>
      <c r="C2090" t="s">
        <v>20</v>
      </c>
      <c r="D2090">
        <v>25</v>
      </c>
      <c r="E2090">
        <v>0</v>
      </c>
      <c r="F2090">
        <v>33975.47</v>
      </c>
      <c r="G2090" t="s">
        <v>11</v>
      </c>
      <c r="H2090" t="s">
        <v>11</v>
      </c>
      <c r="I2090" t="s">
        <v>42</v>
      </c>
      <c r="N2090" t="s">
        <v>2120</v>
      </c>
      <c r="O2090">
        <v>2000</v>
      </c>
      <c r="P2090" t="str">
        <f t="shared" si="96"/>
        <v>Dec</v>
      </c>
      <c r="Q2090">
        <v>27</v>
      </c>
      <c r="R2090">
        <v>0</v>
      </c>
      <c r="S2090" s="18">
        <v>33907.550000000003</v>
      </c>
      <c r="T2090" t="s">
        <v>11</v>
      </c>
      <c r="U2090" t="s">
        <v>11</v>
      </c>
      <c r="V2090" t="s">
        <v>23</v>
      </c>
      <c r="W2090" s="16">
        <f t="shared" si="97"/>
        <v>36887</v>
      </c>
      <c r="X2090">
        <f t="shared" si="98"/>
        <v>22</v>
      </c>
    </row>
    <row r="2091" spans="1:24" x14ac:dyDescent="0.3">
      <c r="A2091" t="s">
        <v>2122</v>
      </c>
      <c r="B2091">
        <v>1972</v>
      </c>
      <c r="C2091" t="s">
        <v>10</v>
      </c>
      <c r="D2091">
        <v>26</v>
      </c>
      <c r="E2091">
        <v>0</v>
      </c>
      <c r="F2091">
        <v>34053.360000000001</v>
      </c>
      <c r="G2091" t="s">
        <v>11</v>
      </c>
      <c r="H2091" t="s">
        <v>11</v>
      </c>
      <c r="I2091" t="s">
        <v>42</v>
      </c>
      <c r="N2091" t="s">
        <v>2121</v>
      </c>
      <c r="O2091">
        <v>1994</v>
      </c>
      <c r="P2091" t="str">
        <f t="shared" si="96"/>
        <v>Sep</v>
      </c>
      <c r="Q2091">
        <v>25</v>
      </c>
      <c r="R2091">
        <v>0</v>
      </c>
      <c r="S2091" s="18">
        <v>33975.47</v>
      </c>
      <c r="T2091" t="s">
        <v>11</v>
      </c>
      <c r="U2091" t="s">
        <v>11</v>
      </c>
      <c r="V2091" t="s">
        <v>42</v>
      </c>
      <c r="W2091" s="16">
        <f t="shared" si="97"/>
        <v>34602</v>
      </c>
      <c r="X2091">
        <f t="shared" si="98"/>
        <v>28</v>
      </c>
    </row>
    <row r="2092" spans="1:24" x14ac:dyDescent="0.3">
      <c r="A2092" t="s">
        <v>2123</v>
      </c>
      <c r="B2092">
        <v>2002</v>
      </c>
      <c r="C2092" t="s">
        <v>30</v>
      </c>
      <c r="D2092">
        <v>26</v>
      </c>
      <c r="E2092">
        <v>0</v>
      </c>
      <c r="F2092">
        <v>34084.68</v>
      </c>
      <c r="G2092" t="s">
        <v>11</v>
      </c>
      <c r="H2092" t="s">
        <v>12</v>
      </c>
      <c r="I2092" t="s">
        <v>42</v>
      </c>
      <c r="N2092" t="s">
        <v>2122</v>
      </c>
      <c r="O2092">
        <v>1972</v>
      </c>
      <c r="P2092" t="str">
        <f t="shared" si="96"/>
        <v>Jul</v>
      </c>
      <c r="Q2092">
        <v>26</v>
      </c>
      <c r="R2092">
        <v>0</v>
      </c>
      <c r="S2092" s="18">
        <v>34053.360000000001</v>
      </c>
      <c r="T2092" t="s">
        <v>11</v>
      </c>
      <c r="U2092" t="s">
        <v>11</v>
      </c>
      <c r="V2092" t="s">
        <v>42</v>
      </c>
      <c r="W2092" s="16">
        <f t="shared" si="97"/>
        <v>26506</v>
      </c>
      <c r="X2092">
        <f t="shared" si="98"/>
        <v>50</v>
      </c>
    </row>
    <row r="2093" spans="1:24" x14ac:dyDescent="0.3">
      <c r="A2093" t="s">
        <v>2124</v>
      </c>
      <c r="B2093">
        <v>1999</v>
      </c>
      <c r="C2093" t="s">
        <v>15</v>
      </c>
      <c r="D2093">
        <v>6</v>
      </c>
      <c r="E2093">
        <v>0</v>
      </c>
      <c r="F2093">
        <v>34166.269999999997</v>
      </c>
      <c r="G2093" t="s">
        <v>11</v>
      </c>
      <c r="H2093" t="s">
        <v>12</v>
      </c>
      <c r="I2093" t="s">
        <v>42</v>
      </c>
      <c r="N2093" t="s">
        <v>2123</v>
      </c>
      <c r="O2093">
        <v>2002</v>
      </c>
      <c r="P2093" t="str">
        <f t="shared" si="96"/>
        <v>Dec</v>
      </c>
      <c r="Q2093">
        <v>26</v>
      </c>
      <c r="R2093">
        <v>0</v>
      </c>
      <c r="S2093" s="18">
        <v>34084.68</v>
      </c>
      <c r="T2093" t="s">
        <v>11</v>
      </c>
      <c r="U2093" t="s">
        <v>12</v>
      </c>
      <c r="V2093" t="s">
        <v>42</v>
      </c>
      <c r="W2093" s="16">
        <f t="shared" si="97"/>
        <v>37616</v>
      </c>
      <c r="X2093">
        <f t="shared" si="98"/>
        <v>20</v>
      </c>
    </row>
    <row r="2094" spans="1:24" x14ac:dyDescent="0.3">
      <c r="A2094" t="s">
        <v>2125</v>
      </c>
      <c r="B2094">
        <v>1971</v>
      </c>
      <c r="C2094" t="s">
        <v>35</v>
      </c>
      <c r="D2094">
        <v>25</v>
      </c>
      <c r="E2094">
        <v>0</v>
      </c>
      <c r="F2094">
        <v>34205.07</v>
      </c>
      <c r="G2094" t="s">
        <v>11</v>
      </c>
      <c r="H2094" t="s">
        <v>11</v>
      </c>
      <c r="I2094" t="s">
        <v>42</v>
      </c>
      <c r="N2094" t="s">
        <v>2124</v>
      </c>
      <c r="O2094">
        <v>1999</v>
      </c>
      <c r="P2094" t="str">
        <f t="shared" si="96"/>
        <v>Nov</v>
      </c>
      <c r="Q2094">
        <v>6</v>
      </c>
      <c r="R2094">
        <v>0</v>
      </c>
      <c r="S2094" s="18">
        <v>34166.269999999997</v>
      </c>
      <c r="T2094" t="s">
        <v>11</v>
      </c>
      <c r="U2094" t="s">
        <v>12</v>
      </c>
      <c r="V2094" t="s">
        <v>42</v>
      </c>
      <c r="W2094" s="16">
        <f t="shared" si="97"/>
        <v>36470</v>
      </c>
      <c r="X2094">
        <f t="shared" si="98"/>
        <v>23</v>
      </c>
    </row>
    <row r="2095" spans="1:24" x14ac:dyDescent="0.3">
      <c r="A2095" t="s">
        <v>2126</v>
      </c>
      <c r="B2095">
        <v>1975</v>
      </c>
      <c r="C2095" t="s">
        <v>10</v>
      </c>
      <c r="D2095">
        <v>21</v>
      </c>
      <c r="E2095">
        <v>1</v>
      </c>
      <c r="F2095">
        <v>34210.33</v>
      </c>
      <c r="G2095" t="s">
        <v>11</v>
      </c>
      <c r="H2095" t="s">
        <v>16</v>
      </c>
      <c r="I2095" t="s">
        <v>23</v>
      </c>
      <c r="N2095" t="s">
        <v>2125</v>
      </c>
      <c r="O2095">
        <v>1971</v>
      </c>
      <c r="P2095" t="str">
        <f t="shared" si="96"/>
        <v>Aug</v>
      </c>
      <c r="Q2095">
        <v>25</v>
      </c>
      <c r="R2095">
        <v>0</v>
      </c>
      <c r="S2095" s="18">
        <v>34205.07</v>
      </c>
      <c r="T2095" t="s">
        <v>11</v>
      </c>
      <c r="U2095" t="s">
        <v>11</v>
      </c>
      <c r="V2095" t="s">
        <v>42</v>
      </c>
      <c r="W2095" s="16">
        <f t="shared" si="97"/>
        <v>26170</v>
      </c>
      <c r="X2095">
        <f t="shared" si="98"/>
        <v>51</v>
      </c>
    </row>
    <row r="2096" spans="1:24" x14ac:dyDescent="0.3">
      <c r="A2096" t="s">
        <v>2127</v>
      </c>
      <c r="B2096">
        <v>1962</v>
      </c>
      <c r="C2096" t="s">
        <v>10</v>
      </c>
      <c r="D2096">
        <v>5</v>
      </c>
      <c r="E2096">
        <v>0</v>
      </c>
      <c r="F2096">
        <v>34218.019999999997</v>
      </c>
      <c r="G2096" t="s">
        <v>16</v>
      </c>
      <c r="H2096" t="s">
        <v>16</v>
      </c>
      <c r="I2096" t="s">
        <v>42</v>
      </c>
      <c r="N2096" t="s">
        <v>2126</v>
      </c>
      <c r="O2096">
        <v>1975</v>
      </c>
      <c r="P2096" t="str">
        <f t="shared" si="96"/>
        <v>Jul</v>
      </c>
      <c r="Q2096">
        <v>21</v>
      </c>
      <c r="R2096">
        <v>1</v>
      </c>
      <c r="S2096" s="18">
        <v>34210.33</v>
      </c>
      <c r="T2096" t="s">
        <v>11</v>
      </c>
      <c r="U2096" t="s">
        <v>16</v>
      </c>
      <c r="V2096" t="s">
        <v>23</v>
      </c>
      <c r="W2096" s="16">
        <f t="shared" si="97"/>
        <v>27596</v>
      </c>
      <c r="X2096">
        <f t="shared" si="98"/>
        <v>47</v>
      </c>
    </row>
    <row r="2097" spans="1:24" x14ac:dyDescent="0.3">
      <c r="A2097" t="s">
        <v>2128</v>
      </c>
      <c r="B2097">
        <v>1998</v>
      </c>
      <c r="C2097" t="s">
        <v>18</v>
      </c>
      <c r="D2097">
        <v>11</v>
      </c>
      <c r="E2097">
        <v>0</v>
      </c>
      <c r="F2097">
        <v>34254.050000000003</v>
      </c>
      <c r="G2097" t="s">
        <v>16</v>
      </c>
      <c r="H2097" t="s">
        <v>12</v>
      </c>
      <c r="I2097" t="s">
        <v>166</v>
      </c>
      <c r="N2097" t="s">
        <v>2127</v>
      </c>
      <c r="O2097">
        <v>1962</v>
      </c>
      <c r="P2097" t="str">
        <f t="shared" si="96"/>
        <v>Jul</v>
      </c>
      <c r="Q2097">
        <v>5</v>
      </c>
      <c r="R2097">
        <v>0</v>
      </c>
      <c r="S2097" s="18">
        <v>34218.019999999997</v>
      </c>
      <c r="T2097" t="s">
        <v>16</v>
      </c>
      <c r="U2097" t="s">
        <v>16</v>
      </c>
      <c r="V2097" t="s">
        <v>42</v>
      </c>
      <c r="W2097" s="16">
        <f t="shared" si="97"/>
        <v>22832</v>
      </c>
      <c r="X2097">
        <f t="shared" si="98"/>
        <v>60</v>
      </c>
    </row>
    <row r="2098" spans="1:24" x14ac:dyDescent="0.3">
      <c r="A2098" t="s">
        <v>2129</v>
      </c>
      <c r="B2098">
        <v>1995</v>
      </c>
      <c r="C2098" t="s">
        <v>37</v>
      </c>
      <c r="D2098">
        <v>30</v>
      </c>
      <c r="E2098">
        <v>0</v>
      </c>
      <c r="F2098">
        <v>34289.43</v>
      </c>
      <c r="G2098" t="s">
        <v>16</v>
      </c>
      <c r="H2098" t="s">
        <v>16</v>
      </c>
      <c r="I2098" t="s">
        <v>42</v>
      </c>
      <c r="N2098" t="s">
        <v>2128</v>
      </c>
      <c r="O2098">
        <v>1998</v>
      </c>
      <c r="P2098" t="str">
        <f t="shared" si="96"/>
        <v>Jun</v>
      </c>
      <c r="Q2098">
        <v>11</v>
      </c>
      <c r="R2098">
        <v>0</v>
      </c>
      <c r="S2098" s="18">
        <v>34254.050000000003</v>
      </c>
      <c r="T2098" t="s">
        <v>16</v>
      </c>
      <c r="U2098" t="s">
        <v>12</v>
      </c>
      <c r="V2098" t="s">
        <v>166</v>
      </c>
      <c r="W2098" s="16">
        <f t="shared" si="97"/>
        <v>35957</v>
      </c>
      <c r="X2098">
        <f t="shared" si="98"/>
        <v>24</v>
      </c>
    </row>
    <row r="2099" spans="1:24" x14ac:dyDescent="0.3">
      <c r="A2099" t="s">
        <v>2130</v>
      </c>
      <c r="B2099">
        <v>1986</v>
      </c>
      <c r="C2099" t="s">
        <v>37</v>
      </c>
      <c r="D2099">
        <v>11</v>
      </c>
      <c r="E2099">
        <v>3</v>
      </c>
      <c r="F2099">
        <v>34293.120000000003</v>
      </c>
      <c r="G2099" t="s">
        <v>16</v>
      </c>
      <c r="H2099" t="s">
        <v>11</v>
      </c>
      <c r="I2099" t="s">
        <v>42</v>
      </c>
      <c r="N2099" t="s">
        <v>2129</v>
      </c>
      <c r="O2099">
        <v>1995</v>
      </c>
      <c r="P2099" t="str">
        <f t="shared" si="96"/>
        <v>Oct</v>
      </c>
      <c r="Q2099">
        <v>30</v>
      </c>
      <c r="R2099">
        <v>0</v>
      </c>
      <c r="S2099" s="18">
        <v>34289.43</v>
      </c>
      <c r="T2099" t="s">
        <v>16</v>
      </c>
      <c r="U2099" t="s">
        <v>16</v>
      </c>
      <c r="V2099" t="s">
        <v>42</v>
      </c>
      <c r="W2099" s="16">
        <f t="shared" si="97"/>
        <v>35002</v>
      </c>
      <c r="X2099">
        <f t="shared" si="98"/>
        <v>27</v>
      </c>
    </row>
    <row r="2100" spans="1:24" x14ac:dyDescent="0.3">
      <c r="A2100" t="s">
        <v>2131</v>
      </c>
      <c r="B2100">
        <v>2004</v>
      </c>
      <c r="C2100" t="s">
        <v>15</v>
      </c>
      <c r="D2100">
        <v>1</v>
      </c>
      <c r="E2100">
        <v>2</v>
      </c>
      <c r="F2100">
        <v>34303.17</v>
      </c>
      <c r="G2100" t="s">
        <v>16</v>
      </c>
      <c r="H2100" t="s">
        <v>12</v>
      </c>
      <c r="I2100" t="s">
        <v>13</v>
      </c>
      <c r="N2100" t="s">
        <v>2130</v>
      </c>
      <c r="O2100">
        <v>1986</v>
      </c>
      <c r="P2100" t="str">
        <f t="shared" si="96"/>
        <v>Oct</v>
      </c>
      <c r="Q2100">
        <v>11</v>
      </c>
      <c r="R2100">
        <v>3</v>
      </c>
      <c r="S2100" s="18">
        <v>34293.120000000003</v>
      </c>
      <c r="T2100" t="s">
        <v>16</v>
      </c>
      <c r="U2100" t="s">
        <v>11</v>
      </c>
      <c r="V2100" t="s">
        <v>42</v>
      </c>
      <c r="W2100" s="16">
        <f t="shared" si="97"/>
        <v>31696</v>
      </c>
      <c r="X2100">
        <f t="shared" si="98"/>
        <v>36</v>
      </c>
    </row>
    <row r="2101" spans="1:24" x14ac:dyDescent="0.3">
      <c r="A2101" t="s">
        <v>2132</v>
      </c>
      <c r="B2101">
        <v>1983</v>
      </c>
      <c r="C2101" t="s">
        <v>37</v>
      </c>
      <c r="D2101">
        <v>2</v>
      </c>
      <c r="E2101">
        <v>3</v>
      </c>
      <c r="F2101">
        <v>34307.22</v>
      </c>
      <c r="G2101" t="s">
        <v>11</v>
      </c>
      <c r="H2101" t="s">
        <v>11</v>
      </c>
      <c r="I2101" t="s">
        <v>23</v>
      </c>
      <c r="N2101" t="s">
        <v>2131</v>
      </c>
      <c r="O2101">
        <v>2004</v>
      </c>
      <c r="P2101" t="str">
        <f t="shared" si="96"/>
        <v>Nov</v>
      </c>
      <c r="Q2101">
        <v>1</v>
      </c>
      <c r="R2101">
        <v>2</v>
      </c>
      <c r="S2101" s="18">
        <v>34303.17</v>
      </c>
      <c r="T2101" t="s">
        <v>16</v>
      </c>
      <c r="U2101" t="s">
        <v>12</v>
      </c>
      <c r="V2101" t="s">
        <v>13</v>
      </c>
      <c r="W2101" s="16">
        <f t="shared" si="97"/>
        <v>38292</v>
      </c>
      <c r="X2101">
        <f t="shared" si="98"/>
        <v>18</v>
      </c>
    </row>
    <row r="2102" spans="1:24" x14ac:dyDescent="0.3">
      <c r="A2102" t="s">
        <v>2133</v>
      </c>
      <c r="B2102">
        <v>1984</v>
      </c>
      <c r="C2102" t="s">
        <v>37</v>
      </c>
      <c r="D2102">
        <v>1</v>
      </c>
      <c r="E2102">
        <v>3</v>
      </c>
      <c r="F2102">
        <v>34402.22</v>
      </c>
      <c r="G2102" t="s">
        <v>11</v>
      </c>
      <c r="H2102" t="s">
        <v>12</v>
      </c>
      <c r="I2102" t="s">
        <v>42</v>
      </c>
      <c r="N2102" t="s">
        <v>2132</v>
      </c>
      <c r="O2102">
        <v>1983</v>
      </c>
      <c r="P2102" t="str">
        <f t="shared" si="96"/>
        <v>Oct</v>
      </c>
      <c r="Q2102">
        <v>2</v>
      </c>
      <c r="R2102">
        <v>3</v>
      </c>
      <c r="S2102" s="18">
        <v>34307.22</v>
      </c>
      <c r="T2102" t="s">
        <v>11</v>
      </c>
      <c r="U2102" t="s">
        <v>11</v>
      </c>
      <c r="V2102" t="s">
        <v>23</v>
      </c>
      <c r="W2102" s="16">
        <f t="shared" si="97"/>
        <v>30591</v>
      </c>
      <c r="X2102">
        <f t="shared" si="98"/>
        <v>39</v>
      </c>
    </row>
    <row r="2103" spans="1:24" x14ac:dyDescent="0.3">
      <c r="A2103" t="s">
        <v>2134</v>
      </c>
      <c r="B2103">
        <v>2003</v>
      </c>
      <c r="C2103" t="s">
        <v>37</v>
      </c>
      <c r="D2103">
        <v>5</v>
      </c>
      <c r="E2103">
        <v>0</v>
      </c>
      <c r="F2103">
        <v>34439.86</v>
      </c>
      <c r="G2103" t="s">
        <v>11</v>
      </c>
      <c r="H2103" t="s">
        <v>16</v>
      </c>
      <c r="I2103" t="s">
        <v>13</v>
      </c>
      <c r="N2103" t="s">
        <v>2133</v>
      </c>
      <c r="O2103">
        <v>1984</v>
      </c>
      <c r="P2103" t="str">
        <f t="shared" si="96"/>
        <v>Oct</v>
      </c>
      <c r="Q2103">
        <v>1</v>
      </c>
      <c r="R2103">
        <v>3</v>
      </c>
      <c r="S2103" s="18">
        <v>34402.22</v>
      </c>
      <c r="T2103" t="s">
        <v>11</v>
      </c>
      <c r="U2103" t="s">
        <v>12</v>
      </c>
      <c r="V2103" t="s">
        <v>42</v>
      </c>
      <c r="W2103" s="16">
        <f t="shared" si="97"/>
        <v>30956</v>
      </c>
      <c r="X2103">
        <f t="shared" si="98"/>
        <v>38</v>
      </c>
    </row>
    <row r="2104" spans="1:24" x14ac:dyDescent="0.3">
      <c r="A2104" t="s">
        <v>2135</v>
      </c>
      <c r="B2104">
        <v>1990</v>
      </c>
      <c r="C2104" t="s">
        <v>20</v>
      </c>
      <c r="D2104">
        <v>24</v>
      </c>
      <c r="E2104">
        <v>3</v>
      </c>
      <c r="F2104">
        <v>34456.269999999997</v>
      </c>
      <c r="G2104" t="s">
        <v>16</v>
      </c>
      <c r="H2104" t="s">
        <v>11</v>
      </c>
      <c r="I2104" t="s">
        <v>42</v>
      </c>
      <c r="N2104" t="s">
        <v>2134</v>
      </c>
      <c r="O2104">
        <v>2003</v>
      </c>
      <c r="P2104" t="str">
        <f t="shared" si="96"/>
        <v>Oct</v>
      </c>
      <c r="Q2104">
        <v>5</v>
      </c>
      <c r="R2104">
        <v>0</v>
      </c>
      <c r="S2104" s="18">
        <v>34439.86</v>
      </c>
      <c r="T2104" t="s">
        <v>11</v>
      </c>
      <c r="U2104" t="s">
        <v>16</v>
      </c>
      <c r="V2104" t="s">
        <v>13</v>
      </c>
      <c r="W2104" s="16">
        <f t="shared" si="97"/>
        <v>37899</v>
      </c>
      <c r="X2104">
        <f t="shared" si="98"/>
        <v>19</v>
      </c>
    </row>
    <row r="2105" spans="1:24" x14ac:dyDescent="0.3">
      <c r="A2105" t="s">
        <v>2136</v>
      </c>
      <c r="B2105">
        <v>1998</v>
      </c>
      <c r="C2105" t="s">
        <v>18</v>
      </c>
      <c r="D2105">
        <v>24</v>
      </c>
      <c r="E2105">
        <v>0</v>
      </c>
      <c r="F2105">
        <v>34472.839999999997</v>
      </c>
      <c r="G2105" t="s">
        <v>16</v>
      </c>
      <c r="H2105" t="s">
        <v>12</v>
      </c>
      <c r="I2105" t="s">
        <v>42</v>
      </c>
      <c r="N2105" t="s">
        <v>2135</v>
      </c>
      <c r="O2105">
        <v>1990</v>
      </c>
      <c r="P2105" t="str">
        <f t="shared" si="96"/>
        <v>Sep</v>
      </c>
      <c r="Q2105">
        <v>24</v>
      </c>
      <c r="R2105">
        <v>3</v>
      </c>
      <c r="S2105" s="18">
        <v>34456.269999999997</v>
      </c>
      <c r="T2105" t="s">
        <v>16</v>
      </c>
      <c r="U2105" t="s">
        <v>11</v>
      </c>
      <c r="V2105" t="s">
        <v>42</v>
      </c>
      <c r="W2105" s="16">
        <f t="shared" si="97"/>
        <v>33140</v>
      </c>
      <c r="X2105">
        <f t="shared" si="98"/>
        <v>32</v>
      </c>
    </row>
    <row r="2106" spans="1:24" x14ac:dyDescent="0.3">
      <c r="A2106" t="s">
        <v>2137</v>
      </c>
      <c r="B2106">
        <v>1976</v>
      </c>
      <c r="C2106" t="s">
        <v>15</v>
      </c>
      <c r="D2106">
        <v>25</v>
      </c>
      <c r="E2106">
        <v>2</v>
      </c>
      <c r="F2106">
        <v>34543.39</v>
      </c>
      <c r="G2106" t="s">
        <v>11</v>
      </c>
      <c r="H2106" t="s">
        <v>12</v>
      </c>
      <c r="I2106" t="s">
        <v>42</v>
      </c>
      <c r="N2106" t="s">
        <v>2136</v>
      </c>
      <c r="O2106">
        <v>1998</v>
      </c>
      <c r="P2106" t="str">
        <f t="shared" si="96"/>
        <v>Jun</v>
      </c>
      <c r="Q2106">
        <v>24</v>
      </c>
      <c r="R2106">
        <v>0</v>
      </c>
      <c r="S2106" s="18">
        <v>34472.839999999997</v>
      </c>
      <c r="T2106" t="s">
        <v>16</v>
      </c>
      <c r="U2106" t="s">
        <v>12</v>
      </c>
      <c r="V2106" t="s">
        <v>42</v>
      </c>
      <c r="W2106" s="16">
        <f t="shared" si="97"/>
        <v>35970</v>
      </c>
      <c r="X2106">
        <f t="shared" si="98"/>
        <v>24</v>
      </c>
    </row>
    <row r="2107" spans="1:24" x14ac:dyDescent="0.3">
      <c r="A2107" t="s">
        <v>2138</v>
      </c>
      <c r="B2107">
        <v>2004</v>
      </c>
      <c r="C2107" t="s">
        <v>37</v>
      </c>
      <c r="D2107">
        <v>9</v>
      </c>
      <c r="E2107">
        <v>0</v>
      </c>
      <c r="F2107">
        <v>34617.839999999997</v>
      </c>
      <c r="G2107" t="s">
        <v>16</v>
      </c>
      <c r="H2107" t="s">
        <v>12</v>
      </c>
      <c r="I2107" t="s">
        <v>168</v>
      </c>
      <c r="N2107" t="s">
        <v>2137</v>
      </c>
      <c r="O2107">
        <v>1976</v>
      </c>
      <c r="P2107" t="str">
        <f t="shared" si="96"/>
        <v>Nov</v>
      </c>
      <c r="Q2107">
        <v>25</v>
      </c>
      <c r="R2107">
        <v>2</v>
      </c>
      <c r="S2107" s="18">
        <v>34543.39</v>
      </c>
      <c r="T2107" t="s">
        <v>11</v>
      </c>
      <c r="U2107" t="s">
        <v>12</v>
      </c>
      <c r="V2107" t="s">
        <v>42</v>
      </c>
      <c r="W2107" s="16">
        <f t="shared" si="97"/>
        <v>28089</v>
      </c>
      <c r="X2107">
        <f t="shared" si="98"/>
        <v>46</v>
      </c>
    </row>
    <row r="2108" spans="1:24" x14ac:dyDescent="0.3">
      <c r="A2108" t="s">
        <v>2139</v>
      </c>
      <c r="B2108">
        <v>1994</v>
      </c>
      <c r="C2108" t="s">
        <v>10</v>
      </c>
      <c r="D2108">
        <v>7</v>
      </c>
      <c r="E2108">
        <v>0</v>
      </c>
      <c r="F2108">
        <v>34672.15</v>
      </c>
      <c r="G2108" t="s">
        <v>16</v>
      </c>
      <c r="H2108" t="s">
        <v>12</v>
      </c>
      <c r="I2108" t="s">
        <v>13</v>
      </c>
      <c r="N2108" t="s">
        <v>2138</v>
      </c>
      <c r="O2108">
        <v>2004</v>
      </c>
      <c r="P2108" t="str">
        <f t="shared" si="96"/>
        <v>Oct</v>
      </c>
      <c r="Q2108">
        <v>9</v>
      </c>
      <c r="R2108">
        <v>0</v>
      </c>
      <c r="S2108" s="18">
        <v>34617.839999999997</v>
      </c>
      <c r="T2108" t="s">
        <v>16</v>
      </c>
      <c r="U2108" t="s">
        <v>12</v>
      </c>
      <c r="V2108" t="s">
        <v>168</v>
      </c>
      <c r="W2108" s="16">
        <f t="shared" si="97"/>
        <v>38269</v>
      </c>
      <c r="X2108">
        <f t="shared" si="98"/>
        <v>18</v>
      </c>
    </row>
    <row r="2109" spans="1:24" x14ac:dyDescent="0.3">
      <c r="A2109" t="s">
        <v>2140</v>
      </c>
      <c r="B2109">
        <v>2003</v>
      </c>
      <c r="C2109" t="s">
        <v>10</v>
      </c>
      <c r="D2109">
        <v>3</v>
      </c>
      <c r="E2109">
        <v>0</v>
      </c>
      <c r="F2109">
        <v>34779.620000000003</v>
      </c>
      <c r="G2109" t="s">
        <v>16</v>
      </c>
      <c r="H2109" t="s">
        <v>11</v>
      </c>
      <c r="I2109" t="s">
        <v>42</v>
      </c>
      <c r="N2109" t="s">
        <v>2139</v>
      </c>
      <c r="O2109">
        <v>1994</v>
      </c>
      <c r="P2109" t="str">
        <f t="shared" si="96"/>
        <v>Jul</v>
      </c>
      <c r="Q2109">
        <v>7</v>
      </c>
      <c r="R2109">
        <v>0</v>
      </c>
      <c r="S2109" s="18">
        <v>34672.15</v>
      </c>
      <c r="T2109" t="s">
        <v>16</v>
      </c>
      <c r="U2109" t="s">
        <v>12</v>
      </c>
      <c r="V2109" t="s">
        <v>13</v>
      </c>
      <c r="W2109" s="16">
        <f t="shared" si="97"/>
        <v>34522</v>
      </c>
      <c r="X2109">
        <f t="shared" si="98"/>
        <v>28</v>
      </c>
    </row>
    <row r="2110" spans="1:24" x14ac:dyDescent="0.3">
      <c r="A2110" t="s">
        <v>2141</v>
      </c>
      <c r="B2110">
        <v>1995</v>
      </c>
      <c r="C2110" t="s">
        <v>30</v>
      </c>
      <c r="D2110">
        <v>27</v>
      </c>
      <c r="E2110">
        <v>1</v>
      </c>
      <c r="F2110">
        <v>34806.47</v>
      </c>
      <c r="G2110" t="s">
        <v>16</v>
      </c>
      <c r="H2110" t="s">
        <v>11</v>
      </c>
      <c r="I2110" t="s">
        <v>13</v>
      </c>
      <c r="N2110" t="s">
        <v>2140</v>
      </c>
      <c r="O2110">
        <v>2003</v>
      </c>
      <c r="P2110" t="str">
        <f t="shared" si="96"/>
        <v>Jul</v>
      </c>
      <c r="Q2110">
        <v>3</v>
      </c>
      <c r="R2110">
        <v>0</v>
      </c>
      <c r="S2110" s="18">
        <v>34779.620000000003</v>
      </c>
      <c r="T2110" t="s">
        <v>16</v>
      </c>
      <c r="U2110" t="s">
        <v>11</v>
      </c>
      <c r="V2110" t="s">
        <v>42</v>
      </c>
      <c r="W2110" s="16">
        <f t="shared" si="97"/>
        <v>37805</v>
      </c>
      <c r="X2110">
        <f t="shared" si="98"/>
        <v>19</v>
      </c>
    </row>
    <row r="2111" spans="1:24" x14ac:dyDescent="0.3">
      <c r="A2111" t="s">
        <v>2142</v>
      </c>
      <c r="B2111">
        <v>2003</v>
      </c>
      <c r="C2111" t="s">
        <v>20</v>
      </c>
      <c r="D2111">
        <v>17</v>
      </c>
      <c r="E2111">
        <v>0</v>
      </c>
      <c r="F2111">
        <v>34828.65</v>
      </c>
      <c r="G2111" t="s">
        <v>16</v>
      </c>
      <c r="H2111" t="s">
        <v>12</v>
      </c>
      <c r="I2111" t="s">
        <v>42</v>
      </c>
      <c r="N2111" t="s">
        <v>2141</v>
      </c>
      <c r="O2111">
        <v>1995</v>
      </c>
      <c r="P2111" t="str">
        <f t="shared" si="96"/>
        <v>Dec</v>
      </c>
      <c r="Q2111">
        <v>27</v>
      </c>
      <c r="R2111">
        <v>1</v>
      </c>
      <c r="S2111" s="18">
        <v>34806.47</v>
      </c>
      <c r="T2111" t="s">
        <v>16</v>
      </c>
      <c r="U2111" t="s">
        <v>11</v>
      </c>
      <c r="V2111" t="s">
        <v>13</v>
      </c>
      <c r="W2111" s="16">
        <f t="shared" si="97"/>
        <v>35060</v>
      </c>
      <c r="X2111">
        <f t="shared" si="98"/>
        <v>27</v>
      </c>
    </row>
    <row r="2112" spans="1:24" x14ac:dyDescent="0.3">
      <c r="A2112" t="s">
        <v>2143</v>
      </c>
      <c r="B2112">
        <v>1995</v>
      </c>
      <c r="C2112" t="s">
        <v>37</v>
      </c>
      <c r="D2112">
        <v>17</v>
      </c>
      <c r="E2112">
        <v>0</v>
      </c>
      <c r="F2112">
        <v>34838.870000000003</v>
      </c>
      <c r="G2112" t="s">
        <v>11</v>
      </c>
      <c r="H2112" t="s">
        <v>12</v>
      </c>
      <c r="I2112" t="s">
        <v>42</v>
      </c>
      <c r="N2112" t="s">
        <v>2142</v>
      </c>
      <c r="O2112">
        <v>2003</v>
      </c>
      <c r="P2112" t="str">
        <f t="shared" si="96"/>
        <v>Sep</v>
      </c>
      <c r="Q2112">
        <v>17</v>
      </c>
      <c r="R2112">
        <v>0</v>
      </c>
      <c r="S2112" s="18">
        <v>34828.65</v>
      </c>
      <c r="T2112" t="s">
        <v>16</v>
      </c>
      <c r="U2112" t="s">
        <v>12</v>
      </c>
      <c r="V2112" t="s">
        <v>42</v>
      </c>
      <c r="W2112" s="16">
        <f t="shared" si="97"/>
        <v>37881</v>
      </c>
      <c r="X2112">
        <f t="shared" si="98"/>
        <v>19</v>
      </c>
    </row>
    <row r="2113" spans="1:24" x14ac:dyDescent="0.3">
      <c r="A2113" t="s">
        <v>2144</v>
      </c>
      <c r="B2113">
        <v>1983</v>
      </c>
      <c r="C2113" t="s">
        <v>10</v>
      </c>
      <c r="D2113">
        <v>29</v>
      </c>
      <c r="E2113">
        <v>3</v>
      </c>
      <c r="F2113">
        <v>34940.61</v>
      </c>
      <c r="G2113" t="s">
        <v>11</v>
      </c>
      <c r="H2113" t="s">
        <v>12</v>
      </c>
      <c r="I2113" t="s">
        <v>42</v>
      </c>
      <c r="N2113" t="s">
        <v>2143</v>
      </c>
      <c r="O2113">
        <v>1995</v>
      </c>
      <c r="P2113" t="str">
        <f t="shared" si="96"/>
        <v>Oct</v>
      </c>
      <c r="Q2113">
        <v>17</v>
      </c>
      <c r="R2113">
        <v>0</v>
      </c>
      <c r="S2113" s="18">
        <v>34838.870000000003</v>
      </c>
      <c r="T2113" t="s">
        <v>11</v>
      </c>
      <c r="U2113" t="s">
        <v>12</v>
      </c>
      <c r="V2113" t="s">
        <v>42</v>
      </c>
      <c r="W2113" s="16">
        <f t="shared" si="97"/>
        <v>34989</v>
      </c>
      <c r="X2113">
        <f t="shared" si="98"/>
        <v>27</v>
      </c>
    </row>
    <row r="2114" spans="1:24" x14ac:dyDescent="0.3">
      <c r="A2114" t="s">
        <v>2145</v>
      </c>
      <c r="B2114">
        <v>1967</v>
      </c>
      <c r="C2114" t="s">
        <v>37</v>
      </c>
      <c r="D2114">
        <v>7</v>
      </c>
      <c r="E2114">
        <v>0</v>
      </c>
      <c r="F2114">
        <v>34975.68</v>
      </c>
      <c r="G2114" t="s">
        <v>11</v>
      </c>
      <c r="H2114" t="s">
        <v>11</v>
      </c>
      <c r="I2114" t="s">
        <v>42</v>
      </c>
      <c r="N2114" t="s">
        <v>2144</v>
      </c>
      <c r="O2114">
        <v>1983</v>
      </c>
      <c r="P2114" t="str">
        <f t="shared" si="96"/>
        <v>Jul</v>
      </c>
      <c r="Q2114">
        <v>29</v>
      </c>
      <c r="R2114">
        <v>3</v>
      </c>
      <c r="S2114" s="18">
        <v>34940.61</v>
      </c>
      <c r="T2114" t="s">
        <v>11</v>
      </c>
      <c r="U2114" t="s">
        <v>12</v>
      </c>
      <c r="V2114" t="s">
        <v>42</v>
      </c>
      <c r="W2114" s="16">
        <f t="shared" si="97"/>
        <v>30526</v>
      </c>
      <c r="X2114">
        <f t="shared" si="98"/>
        <v>39</v>
      </c>
    </row>
    <row r="2115" spans="1:24" x14ac:dyDescent="0.3">
      <c r="A2115" t="s">
        <v>2146</v>
      </c>
      <c r="B2115">
        <v>1998</v>
      </c>
      <c r="C2115" t="s">
        <v>35</v>
      </c>
      <c r="D2115">
        <v>22</v>
      </c>
      <c r="E2115">
        <v>0</v>
      </c>
      <c r="F2115">
        <v>34976.42</v>
      </c>
      <c r="G2115" t="s">
        <v>11</v>
      </c>
      <c r="H2115" t="s">
        <v>16</v>
      </c>
      <c r="I2115" t="s">
        <v>42</v>
      </c>
      <c r="N2115" t="s">
        <v>2145</v>
      </c>
      <c r="O2115">
        <v>1967</v>
      </c>
      <c r="P2115" t="str">
        <f t="shared" ref="P2115:P2178" si="99">IF(C2114="?","Sep",C2114)</f>
        <v>Oct</v>
      </c>
      <c r="Q2115">
        <v>7</v>
      </c>
      <c r="R2115">
        <v>0</v>
      </c>
      <c r="S2115" s="18">
        <v>34975.68</v>
      </c>
      <c r="T2115" t="s">
        <v>11</v>
      </c>
      <c r="U2115" t="s">
        <v>11</v>
      </c>
      <c r="V2115" t="s">
        <v>42</v>
      </c>
      <c r="W2115" s="16">
        <f t="shared" si="97"/>
        <v>24752</v>
      </c>
      <c r="X2115">
        <f t="shared" si="98"/>
        <v>55</v>
      </c>
    </row>
    <row r="2116" spans="1:24" x14ac:dyDescent="0.3">
      <c r="A2116" t="s">
        <v>2147</v>
      </c>
      <c r="B2116">
        <v>1997</v>
      </c>
      <c r="C2116" t="s">
        <v>35</v>
      </c>
      <c r="D2116">
        <v>22</v>
      </c>
      <c r="E2116">
        <v>0</v>
      </c>
      <c r="F2116">
        <v>34979.86</v>
      </c>
      <c r="G2116" t="s">
        <v>11</v>
      </c>
      <c r="H2116" t="s">
        <v>11</v>
      </c>
      <c r="I2116" t="s">
        <v>42</v>
      </c>
      <c r="N2116" t="s">
        <v>2146</v>
      </c>
      <c r="O2116">
        <v>1998</v>
      </c>
      <c r="P2116" t="str">
        <f t="shared" si="99"/>
        <v>Aug</v>
      </c>
      <c r="Q2116">
        <v>22</v>
      </c>
      <c r="R2116">
        <v>0</v>
      </c>
      <c r="S2116" s="18">
        <v>34976.42</v>
      </c>
      <c r="T2116" t="s">
        <v>11</v>
      </c>
      <c r="U2116" t="s">
        <v>16</v>
      </c>
      <c r="V2116" t="s">
        <v>42</v>
      </c>
      <c r="W2116" s="16">
        <f t="shared" ref="W2116:W2179" si="100">DATE(O2116,MONTH("1-"&amp;P2116),Q2116)</f>
        <v>36029</v>
      </c>
      <c r="X2116">
        <f t="shared" ref="X2116:X2179" si="101">DATEDIF(W2116,"08-06-2023","y")</f>
        <v>24</v>
      </c>
    </row>
    <row r="2117" spans="1:24" x14ac:dyDescent="0.3">
      <c r="A2117" t="s">
        <v>2148</v>
      </c>
      <c r="B2117">
        <v>1982</v>
      </c>
      <c r="C2117" t="s">
        <v>10</v>
      </c>
      <c r="D2117">
        <v>5</v>
      </c>
      <c r="E2117">
        <v>3</v>
      </c>
      <c r="F2117">
        <v>35000.730000000003</v>
      </c>
      <c r="G2117" t="s">
        <v>11</v>
      </c>
      <c r="H2117" t="s">
        <v>12</v>
      </c>
      <c r="I2117" t="s">
        <v>42</v>
      </c>
      <c r="N2117" t="s">
        <v>2147</v>
      </c>
      <c r="O2117">
        <v>1997</v>
      </c>
      <c r="P2117" t="str">
        <f t="shared" si="99"/>
        <v>Aug</v>
      </c>
      <c r="Q2117">
        <v>22</v>
      </c>
      <c r="R2117">
        <v>0</v>
      </c>
      <c r="S2117" s="18">
        <v>34979.86</v>
      </c>
      <c r="T2117" t="s">
        <v>11</v>
      </c>
      <c r="U2117" t="s">
        <v>11</v>
      </c>
      <c r="V2117" t="s">
        <v>42</v>
      </c>
      <c r="W2117" s="16">
        <f t="shared" si="100"/>
        <v>35664</v>
      </c>
      <c r="X2117">
        <f t="shared" si="101"/>
        <v>25</v>
      </c>
    </row>
    <row r="2118" spans="1:24" x14ac:dyDescent="0.3">
      <c r="A2118" t="s">
        <v>2149</v>
      </c>
      <c r="B2118">
        <v>1975</v>
      </c>
      <c r="C2118" t="s">
        <v>35</v>
      </c>
      <c r="D2118">
        <v>29</v>
      </c>
      <c r="E2118">
        <v>1</v>
      </c>
      <c r="F2118">
        <v>35050.620000000003</v>
      </c>
      <c r="G2118" t="s">
        <v>11</v>
      </c>
      <c r="H2118" t="s">
        <v>16</v>
      </c>
      <c r="I2118" t="s">
        <v>42</v>
      </c>
      <c r="N2118" t="s">
        <v>2148</v>
      </c>
      <c r="O2118">
        <v>1982</v>
      </c>
      <c r="P2118" t="str">
        <f t="shared" si="99"/>
        <v>Jul</v>
      </c>
      <c r="Q2118">
        <v>5</v>
      </c>
      <c r="R2118">
        <v>3</v>
      </c>
      <c r="S2118" s="18">
        <v>35000.730000000003</v>
      </c>
      <c r="T2118" t="s">
        <v>11</v>
      </c>
      <c r="U2118" t="s">
        <v>12</v>
      </c>
      <c r="V2118" t="s">
        <v>42</v>
      </c>
      <c r="W2118" s="16">
        <f t="shared" si="100"/>
        <v>30137</v>
      </c>
      <c r="X2118">
        <f t="shared" si="101"/>
        <v>40</v>
      </c>
    </row>
    <row r="2119" spans="1:24" x14ac:dyDescent="0.3">
      <c r="A2119" t="s">
        <v>2150</v>
      </c>
      <c r="B2119">
        <v>1977</v>
      </c>
      <c r="C2119" t="s">
        <v>18</v>
      </c>
      <c r="D2119">
        <v>29</v>
      </c>
      <c r="E2119">
        <v>0</v>
      </c>
      <c r="F2119">
        <v>35069.370000000003</v>
      </c>
      <c r="G2119" t="s">
        <v>16</v>
      </c>
      <c r="H2119" t="s">
        <v>16</v>
      </c>
      <c r="I2119" t="s">
        <v>356</v>
      </c>
      <c r="N2119" t="s">
        <v>2149</v>
      </c>
      <c r="O2119">
        <v>1975</v>
      </c>
      <c r="P2119" t="str">
        <f t="shared" si="99"/>
        <v>Aug</v>
      </c>
      <c r="Q2119">
        <v>29</v>
      </c>
      <c r="R2119">
        <v>1</v>
      </c>
      <c r="S2119" s="18">
        <v>35050.620000000003</v>
      </c>
      <c r="T2119" t="s">
        <v>11</v>
      </c>
      <c r="U2119" t="s">
        <v>16</v>
      </c>
      <c r="V2119" t="s">
        <v>42</v>
      </c>
      <c r="W2119" s="16">
        <f t="shared" si="100"/>
        <v>27635</v>
      </c>
      <c r="X2119">
        <f t="shared" si="101"/>
        <v>47</v>
      </c>
    </row>
    <row r="2120" spans="1:24" x14ac:dyDescent="0.3">
      <c r="A2120" t="s">
        <v>2151</v>
      </c>
      <c r="B2120">
        <v>1998</v>
      </c>
      <c r="C2120" t="s">
        <v>30</v>
      </c>
      <c r="D2120">
        <v>22</v>
      </c>
      <c r="E2120">
        <v>0</v>
      </c>
      <c r="F2120">
        <v>35147.53</v>
      </c>
      <c r="G2120" t="s">
        <v>16</v>
      </c>
      <c r="H2120" t="s">
        <v>16</v>
      </c>
      <c r="I2120" t="s">
        <v>168</v>
      </c>
      <c r="N2120" t="s">
        <v>2150</v>
      </c>
      <c r="O2120">
        <v>1977</v>
      </c>
      <c r="P2120" t="str">
        <f t="shared" si="99"/>
        <v>Jun</v>
      </c>
      <c r="Q2120">
        <v>29</v>
      </c>
      <c r="R2120">
        <v>0</v>
      </c>
      <c r="S2120" s="18">
        <v>35069.370000000003</v>
      </c>
      <c r="T2120" t="s">
        <v>16</v>
      </c>
      <c r="U2120" t="s">
        <v>16</v>
      </c>
      <c r="V2120" t="s">
        <v>356</v>
      </c>
      <c r="W2120" s="16">
        <f t="shared" si="100"/>
        <v>28305</v>
      </c>
      <c r="X2120">
        <f t="shared" si="101"/>
        <v>45</v>
      </c>
    </row>
    <row r="2121" spans="1:24" x14ac:dyDescent="0.3">
      <c r="A2121" t="s">
        <v>2152</v>
      </c>
      <c r="B2121">
        <v>1967</v>
      </c>
      <c r="C2121" t="s">
        <v>30</v>
      </c>
      <c r="D2121">
        <v>30</v>
      </c>
      <c r="E2121">
        <v>1</v>
      </c>
      <c r="F2121">
        <v>35160.129999999997</v>
      </c>
      <c r="G2121" t="s">
        <v>11</v>
      </c>
      <c r="H2121" t="s">
        <v>11</v>
      </c>
      <c r="I2121" t="s">
        <v>42</v>
      </c>
      <c r="N2121" t="s">
        <v>2151</v>
      </c>
      <c r="O2121">
        <v>1998</v>
      </c>
      <c r="P2121" t="str">
        <f t="shared" si="99"/>
        <v>Dec</v>
      </c>
      <c r="Q2121">
        <v>22</v>
      </c>
      <c r="R2121">
        <v>0</v>
      </c>
      <c r="S2121" s="18">
        <v>35147.53</v>
      </c>
      <c r="T2121" t="s">
        <v>16</v>
      </c>
      <c r="U2121" t="s">
        <v>16</v>
      </c>
      <c r="V2121" t="s">
        <v>168</v>
      </c>
      <c r="W2121" s="16">
        <f t="shared" si="100"/>
        <v>36151</v>
      </c>
      <c r="X2121">
        <f t="shared" si="101"/>
        <v>24</v>
      </c>
    </row>
    <row r="2122" spans="1:24" x14ac:dyDescent="0.3">
      <c r="A2122" t="s">
        <v>2153</v>
      </c>
      <c r="B2122">
        <v>1997</v>
      </c>
      <c r="C2122" t="s">
        <v>10</v>
      </c>
      <c r="D2122">
        <v>9</v>
      </c>
      <c r="E2122">
        <v>0</v>
      </c>
      <c r="F2122">
        <v>35302.089999999997</v>
      </c>
      <c r="G2122" t="s">
        <v>16</v>
      </c>
      <c r="H2122" t="s">
        <v>11</v>
      </c>
      <c r="I2122" t="s">
        <v>42</v>
      </c>
      <c r="N2122" t="s">
        <v>2152</v>
      </c>
      <c r="O2122">
        <v>1967</v>
      </c>
      <c r="P2122" t="str">
        <f t="shared" si="99"/>
        <v>Dec</v>
      </c>
      <c r="Q2122">
        <v>30</v>
      </c>
      <c r="R2122">
        <v>1</v>
      </c>
      <c r="S2122" s="18">
        <v>35160.129999999997</v>
      </c>
      <c r="T2122" t="s">
        <v>11</v>
      </c>
      <c r="U2122" t="s">
        <v>11</v>
      </c>
      <c r="V2122" t="s">
        <v>42</v>
      </c>
      <c r="W2122" s="16">
        <f t="shared" si="100"/>
        <v>24836</v>
      </c>
      <c r="X2122">
        <f t="shared" si="101"/>
        <v>55</v>
      </c>
    </row>
    <row r="2123" spans="1:24" x14ac:dyDescent="0.3">
      <c r="A2123" t="s">
        <v>2154</v>
      </c>
      <c r="B2123">
        <v>1988</v>
      </c>
      <c r="C2123" t="s">
        <v>20</v>
      </c>
      <c r="D2123">
        <v>19</v>
      </c>
      <c r="E2123">
        <v>3</v>
      </c>
      <c r="F2123">
        <v>35315.96</v>
      </c>
      <c r="G2123" t="s">
        <v>11</v>
      </c>
      <c r="H2123" t="s">
        <v>16</v>
      </c>
      <c r="I2123" t="s">
        <v>42</v>
      </c>
      <c r="N2123" t="s">
        <v>2153</v>
      </c>
      <c r="O2123">
        <v>1997</v>
      </c>
      <c r="P2123" t="str">
        <f t="shared" si="99"/>
        <v>Jul</v>
      </c>
      <c r="Q2123">
        <v>9</v>
      </c>
      <c r="R2123">
        <v>0</v>
      </c>
      <c r="S2123" s="18">
        <v>35302.089999999997</v>
      </c>
      <c r="T2123" t="s">
        <v>16</v>
      </c>
      <c r="U2123" t="s">
        <v>11</v>
      </c>
      <c r="V2123" t="s">
        <v>42</v>
      </c>
      <c r="W2123" s="16">
        <f t="shared" si="100"/>
        <v>35620</v>
      </c>
      <c r="X2123">
        <f t="shared" si="101"/>
        <v>25</v>
      </c>
    </row>
    <row r="2124" spans="1:24" x14ac:dyDescent="0.3">
      <c r="A2124" t="s">
        <v>2155</v>
      </c>
      <c r="B2124">
        <v>1971</v>
      </c>
      <c r="C2124" t="s">
        <v>20</v>
      </c>
      <c r="D2124">
        <v>22</v>
      </c>
      <c r="E2124">
        <v>0</v>
      </c>
      <c r="F2124">
        <v>35345.730000000003</v>
      </c>
      <c r="G2124" t="s">
        <v>11</v>
      </c>
      <c r="H2124" t="s">
        <v>12</v>
      </c>
      <c r="I2124" t="s">
        <v>42</v>
      </c>
      <c r="N2124" t="s">
        <v>2154</v>
      </c>
      <c r="O2124">
        <v>1988</v>
      </c>
      <c r="P2124" t="str">
        <f t="shared" si="99"/>
        <v>Sep</v>
      </c>
      <c r="Q2124">
        <v>19</v>
      </c>
      <c r="R2124">
        <v>3</v>
      </c>
      <c r="S2124" s="18">
        <v>35315.96</v>
      </c>
      <c r="T2124" t="s">
        <v>11</v>
      </c>
      <c r="U2124" t="s">
        <v>16</v>
      </c>
      <c r="V2124" t="s">
        <v>42</v>
      </c>
      <c r="W2124" s="16">
        <f t="shared" si="100"/>
        <v>32405</v>
      </c>
      <c r="X2124">
        <f t="shared" si="101"/>
        <v>34</v>
      </c>
    </row>
    <row r="2125" spans="1:24" x14ac:dyDescent="0.3">
      <c r="A2125" t="s">
        <v>2156</v>
      </c>
      <c r="B2125">
        <v>1988</v>
      </c>
      <c r="C2125" t="s">
        <v>15</v>
      </c>
      <c r="D2125">
        <v>20</v>
      </c>
      <c r="E2125">
        <v>0</v>
      </c>
      <c r="F2125">
        <v>35491.64</v>
      </c>
      <c r="G2125" t="s">
        <v>16</v>
      </c>
      <c r="H2125" t="s">
        <v>11</v>
      </c>
      <c r="I2125" t="s">
        <v>42</v>
      </c>
      <c r="N2125" t="s">
        <v>2155</v>
      </c>
      <c r="O2125">
        <v>1971</v>
      </c>
      <c r="P2125" t="str">
        <f t="shared" si="99"/>
        <v>Sep</v>
      </c>
      <c r="Q2125">
        <v>22</v>
      </c>
      <c r="R2125">
        <v>0</v>
      </c>
      <c r="S2125" s="18">
        <v>35345.730000000003</v>
      </c>
      <c r="T2125" t="s">
        <v>11</v>
      </c>
      <c r="U2125" t="s">
        <v>12</v>
      </c>
      <c r="V2125" t="s">
        <v>42</v>
      </c>
      <c r="W2125" s="16">
        <f t="shared" si="100"/>
        <v>26198</v>
      </c>
      <c r="X2125">
        <f t="shared" si="101"/>
        <v>51</v>
      </c>
    </row>
    <row r="2126" spans="1:24" x14ac:dyDescent="0.3">
      <c r="A2126" t="s">
        <v>2157</v>
      </c>
      <c r="B2126">
        <v>1973</v>
      </c>
      <c r="C2126" t="s">
        <v>30</v>
      </c>
      <c r="D2126">
        <v>16</v>
      </c>
      <c r="E2126">
        <v>0</v>
      </c>
      <c r="F2126">
        <v>35517.19</v>
      </c>
      <c r="G2126" t="s">
        <v>11</v>
      </c>
      <c r="H2126" t="s">
        <v>11</v>
      </c>
      <c r="I2126" t="s">
        <v>42</v>
      </c>
      <c r="N2126" t="s">
        <v>2156</v>
      </c>
      <c r="O2126">
        <v>1988</v>
      </c>
      <c r="P2126" t="str">
        <f t="shared" si="99"/>
        <v>Nov</v>
      </c>
      <c r="Q2126">
        <v>20</v>
      </c>
      <c r="R2126">
        <v>0</v>
      </c>
      <c r="S2126" s="18">
        <v>35491.64</v>
      </c>
      <c r="T2126" t="s">
        <v>16</v>
      </c>
      <c r="U2126" t="s">
        <v>11</v>
      </c>
      <c r="V2126" t="s">
        <v>42</v>
      </c>
      <c r="W2126" s="16">
        <f t="shared" si="100"/>
        <v>32467</v>
      </c>
      <c r="X2126">
        <f t="shared" si="101"/>
        <v>34</v>
      </c>
    </row>
    <row r="2127" spans="1:24" x14ac:dyDescent="0.3">
      <c r="A2127" t="s">
        <v>2158</v>
      </c>
      <c r="B2127">
        <v>1992</v>
      </c>
      <c r="C2127" t="s">
        <v>20</v>
      </c>
      <c r="D2127">
        <v>13</v>
      </c>
      <c r="E2127">
        <v>0</v>
      </c>
      <c r="F2127">
        <v>35547.47</v>
      </c>
      <c r="G2127" t="s">
        <v>11</v>
      </c>
      <c r="H2127" t="s">
        <v>12</v>
      </c>
      <c r="I2127" t="s">
        <v>42</v>
      </c>
      <c r="N2127" t="s">
        <v>2157</v>
      </c>
      <c r="O2127">
        <v>1973</v>
      </c>
      <c r="P2127" t="str">
        <f t="shared" si="99"/>
        <v>Dec</v>
      </c>
      <c r="Q2127">
        <v>16</v>
      </c>
      <c r="R2127">
        <v>0</v>
      </c>
      <c r="S2127" s="18">
        <v>35517.19</v>
      </c>
      <c r="T2127" t="s">
        <v>11</v>
      </c>
      <c r="U2127" t="s">
        <v>11</v>
      </c>
      <c r="V2127" t="s">
        <v>42</v>
      </c>
      <c r="W2127" s="16">
        <f t="shared" si="100"/>
        <v>27014</v>
      </c>
      <c r="X2127">
        <f t="shared" si="101"/>
        <v>49</v>
      </c>
    </row>
    <row r="2128" spans="1:24" x14ac:dyDescent="0.3">
      <c r="A2128" t="s">
        <v>2159</v>
      </c>
      <c r="B2128">
        <v>1973</v>
      </c>
      <c r="C2128" t="s">
        <v>37</v>
      </c>
      <c r="D2128">
        <v>27</v>
      </c>
      <c r="E2128">
        <v>0</v>
      </c>
      <c r="F2128">
        <v>35547.72</v>
      </c>
      <c r="G2128" t="s">
        <v>16</v>
      </c>
      <c r="H2128" t="s">
        <v>16</v>
      </c>
      <c r="I2128" t="s">
        <v>42</v>
      </c>
      <c r="N2128" t="s">
        <v>2158</v>
      </c>
      <c r="O2128">
        <v>1992</v>
      </c>
      <c r="P2128" t="str">
        <f t="shared" si="99"/>
        <v>Sep</v>
      </c>
      <c r="Q2128">
        <v>13</v>
      </c>
      <c r="R2128">
        <v>0</v>
      </c>
      <c r="S2128" s="18">
        <v>35547.47</v>
      </c>
      <c r="T2128" t="s">
        <v>11</v>
      </c>
      <c r="U2128" t="s">
        <v>12</v>
      </c>
      <c r="V2128" t="s">
        <v>42</v>
      </c>
      <c r="W2128" s="16">
        <f t="shared" si="100"/>
        <v>33860</v>
      </c>
      <c r="X2128">
        <f t="shared" si="101"/>
        <v>30</v>
      </c>
    </row>
    <row r="2129" spans="1:24" x14ac:dyDescent="0.3">
      <c r="A2129" t="s">
        <v>2160</v>
      </c>
      <c r="B2129">
        <v>1964</v>
      </c>
      <c r="C2129" t="s">
        <v>35</v>
      </c>
      <c r="D2129">
        <v>29</v>
      </c>
      <c r="E2129">
        <v>0</v>
      </c>
      <c r="F2129">
        <v>35573.26</v>
      </c>
      <c r="G2129" t="s">
        <v>11</v>
      </c>
      <c r="H2129" t="s">
        <v>16</v>
      </c>
      <c r="I2129" t="s">
        <v>42</v>
      </c>
      <c r="N2129" t="s">
        <v>2159</v>
      </c>
      <c r="O2129">
        <v>1973</v>
      </c>
      <c r="P2129" t="str">
        <f t="shared" si="99"/>
        <v>Oct</v>
      </c>
      <c r="Q2129">
        <v>27</v>
      </c>
      <c r="R2129">
        <v>0</v>
      </c>
      <c r="S2129" s="18">
        <v>35547.72</v>
      </c>
      <c r="T2129" t="s">
        <v>16</v>
      </c>
      <c r="U2129" t="s">
        <v>16</v>
      </c>
      <c r="V2129" t="s">
        <v>42</v>
      </c>
      <c r="W2129" s="16">
        <f t="shared" si="100"/>
        <v>26964</v>
      </c>
      <c r="X2129">
        <f t="shared" si="101"/>
        <v>49</v>
      </c>
    </row>
    <row r="2130" spans="1:24" x14ac:dyDescent="0.3">
      <c r="A2130" t="s">
        <v>2161</v>
      </c>
      <c r="B2130">
        <v>1971</v>
      </c>
      <c r="C2130" t="s">
        <v>35</v>
      </c>
      <c r="D2130">
        <v>10</v>
      </c>
      <c r="E2130">
        <v>0</v>
      </c>
      <c r="F2130">
        <v>35583.17</v>
      </c>
      <c r="G2130" t="s">
        <v>16</v>
      </c>
      <c r="H2130" t="s">
        <v>12</v>
      </c>
      <c r="I2130" t="s">
        <v>42</v>
      </c>
      <c r="N2130" t="s">
        <v>2160</v>
      </c>
      <c r="O2130">
        <v>1964</v>
      </c>
      <c r="P2130" t="str">
        <f t="shared" si="99"/>
        <v>Aug</v>
      </c>
      <c r="Q2130">
        <v>29</v>
      </c>
      <c r="R2130">
        <v>0</v>
      </c>
      <c r="S2130" s="18">
        <v>35573.26</v>
      </c>
      <c r="T2130" t="s">
        <v>11</v>
      </c>
      <c r="U2130" t="s">
        <v>16</v>
      </c>
      <c r="V2130" t="s">
        <v>42</v>
      </c>
      <c r="W2130" s="16">
        <f t="shared" si="100"/>
        <v>23618</v>
      </c>
      <c r="X2130">
        <f t="shared" si="101"/>
        <v>58</v>
      </c>
    </row>
    <row r="2131" spans="1:24" x14ac:dyDescent="0.3">
      <c r="A2131" t="s">
        <v>31</v>
      </c>
      <c r="B2131">
        <v>2000</v>
      </c>
      <c r="C2131" t="s">
        <v>37</v>
      </c>
      <c r="D2131">
        <v>13</v>
      </c>
      <c r="E2131">
        <v>0</v>
      </c>
      <c r="F2131">
        <v>35585.58</v>
      </c>
      <c r="G2131" t="s">
        <v>16</v>
      </c>
      <c r="H2131" t="s">
        <v>11</v>
      </c>
      <c r="I2131" t="s">
        <v>42</v>
      </c>
      <c r="N2131" t="s">
        <v>2161</v>
      </c>
      <c r="O2131">
        <v>1971</v>
      </c>
      <c r="P2131" t="str">
        <f t="shared" si="99"/>
        <v>Aug</v>
      </c>
      <c r="Q2131">
        <v>10</v>
      </c>
      <c r="R2131">
        <v>0</v>
      </c>
      <c r="S2131" s="18">
        <v>35583.17</v>
      </c>
      <c r="T2131" t="s">
        <v>16</v>
      </c>
      <c r="U2131" t="s">
        <v>12</v>
      </c>
      <c r="V2131" t="s">
        <v>42</v>
      </c>
      <c r="W2131" s="16">
        <f t="shared" si="100"/>
        <v>26155</v>
      </c>
      <c r="X2131">
        <f t="shared" si="101"/>
        <v>51</v>
      </c>
    </row>
    <row r="2132" spans="1:24" x14ac:dyDescent="0.3">
      <c r="A2132" t="s">
        <v>2162</v>
      </c>
      <c r="B2132">
        <v>2000</v>
      </c>
      <c r="C2132" t="s">
        <v>15</v>
      </c>
      <c r="D2132">
        <v>19</v>
      </c>
      <c r="E2132">
        <v>0</v>
      </c>
      <c r="F2132">
        <v>35585.58</v>
      </c>
      <c r="G2132" t="s">
        <v>11</v>
      </c>
      <c r="H2132" t="s">
        <v>12</v>
      </c>
      <c r="I2132" t="s">
        <v>42</v>
      </c>
      <c r="N2132" t="s">
        <v>31</v>
      </c>
      <c r="O2132">
        <v>2000</v>
      </c>
      <c r="P2132" t="str">
        <f t="shared" si="99"/>
        <v>Oct</v>
      </c>
      <c r="Q2132">
        <v>13</v>
      </c>
      <c r="R2132">
        <v>0</v>
      </c>
      <c r="S2132" s="18">
        <v>35585.58</v>
      </c>
      <c r="T2132" t="s">
        <v>16</v>
      </c>
      <c r="U2132" t="s">
        <v>11</v>
      </c>
      <c r="V2132" t="s">
        <v>42</v>
      </c>
      <c r="W2132" s="16">
        <f t="shared" si="100"/>
        <v>36812</v>
      </c>
      <c r="X2132">
        <f t="shared" si="101"/>
        <v>22</v>
      </c>
    </row>
    <row r="2133" spans="1:24" x14ac:dyDescent="0.3">
      <c r="A2133" t="s">
        <v>2163</v>
      </c>
      <c r="B2133">
        <v>2000</v>
      </c>
      <c r="C2133" t="s">
        <v>30</v>
      </c>
      <c r="D2133">
        <v>17</v>
      </c>
      <c r="E2133">
        <v>3</v>
      </c>
      <c r="F2133">
        <v>35595.589999999997</v>
      </c>
      <c r="G2133" t="s">
        <v>11</v>
      </c>
      <c r="H2133" t="s">
        <v>12</v>
      </c>
      <c r="I2133" t="s">
        <v>13</v>
      </c>
      <c r="N2133" t="s">
        <v>2162</v>
      </c>
      <c r="O2133">
        <v>2000</v>
      </c>
      <c r="P2133" t="str">
        <f t="shared" si="99"/>
        <v>Nov</v>
      </c>
      <c r="Q2133">
        <v>19</v>
      </c>
      <c r="R2133">
        <v>0</v>
      </c>
      <c r="S2133" s="18">
        <v>35585.58</v>
      </c>
      <c r="T2133" t="s">
        <v>11</v>
      </c>
      <c r="U2133" t="s">
        <v>12</v>
      </c>
      <c r="V2133" t="s">
        <v>42</v>
      </c>
      <c r="W2133" s="16">
        <f t="shared" si="100"/>
        <v>36849</v>
      </c>
      <c r="X2133">
        <f t="shared" si="101"/>
        <v>22</v>
      </c>
    </row>
    <row r="2134" spans="1:24" x14ac:dyDescent="0.3">
      <c r="A2134" t="s">
        <v>2164</v>
      </c>
      <c r="B2134">
        <v>1978</v>
      </c>
      <c r="C2134" t="s">
        <v>30</v>
      </c>
      <c r="D2134">
        <v>19</v>
      </c>
      <c r="E2134">
        <v>2</v>
      </c>
      <c r="F2134">
        <v>35701.9</v>
      </c>
      <c r="G2134" t="s">
        <v>11</v>
      </c>
      <c r="H2134" t="s">
        <v>16</v>
      </c>
      <c r="I2134" t="s">
        <v>42</v>
      </c>
      <c r="N2134" t="s">
        <v>2163</v>
      </c>
      <c r="O2134">
        <v>2000</v>
      </c>
      <c r="P2134" t="str">
        <f t="shared" si="99"/>
        <v>Dec</v>
      </c>
      <c r="Q2134">
        <v>17</v>
      </c>
      <c r="R2134">
        <v>3</v>
      </c>
      <c r="S2134" s="18">
        <v>35595.589999999997</v>
      </c>
      <c r="T2134" t="s">
        <v>11</v>
      </c>
      <c r="U2134" t="s">
        <v>12</v>
      </c>
      <c r="V2134" t="s">
        <v>13</v>
      </c>
      <c r="W2134" s="16">
        <f t="shared" si="100"/>
        <v>36877</v>
      </c>
      <c r="X2134">
        <f t="shared" si="101"/>
        <v>22</v>
      </c>
    </row>
    <row r="2135" spans="1:24" x14ac:dyDescent="0.3">
      <c r="A2135" t="s">
        <v>2165</v>
      </c>
      <c r="B2135">
        <v>1974</v>
      </c>
      <c r="C2135" t="s">
        <v>10</v>
      </c>
      <c r="D2135">
        <v>15</v>
      </c>
      <c r="E2135">
        <v>0</v>
      </c>
      <c r="F2135">
        <v>35711.39</v>
      </c>
      <c r="G2135" t="s">
        <v>11</v>
      </c>
      <c r="H2135" t="s">
        <v>12</v>
      </c>
      <c r="I2135" t="s">
        <v>23</v>
      </c>
      <c r="N2135" t="s">
        <v>2164</v>
      </c>
      <c r="O2135">
        <v>1978</v>
      </c>
      <c r="P2135" t="str">
        <f t="shared" si="99"/>
        <v>Dec</v>
      </c>
      <c r="Q2135">
        <v>19</v>
      </c>
      <c r="R2135">
        <v>2</v>
      </c>
      <c r="S2135" s="18">
        <v>35701.9</v>
      </c>
      <c r="T2135" t="s">
        <v>11</v>
      </c>
      <c r="U2135" t="s">
        <v>16</v>
      </c>
      <c r="V2135" t="s">
        <v>42</v>
      </c>
      <c r="W2135" s="16">
        <f t="shared" si="100"/>
        <v>28843</v>
      </c>
      <c r="X2135">
        <f t="shared" si="101"/>
        <v>44</v>
      </c>
    </row>
    <row r="2136" spans="1:24" x14ac:dyDescent="0.3">
      <c r="A2136" t="s">
        <v>2166</v>
      </c>
      <c r="B2136">
        <v>1976</v>
      </c>
      <c r="C2136" t="s">
        <v>37</v>
      </c>
      <c r="D2136">
        <v>4</v>
      </c>
      <c r="E2136">
        <v>2</v>
      </c>
      <c r="F2136">
        <v>35733.96</v>
      </c>
      <c r="G2136" t="s">
        <v>11</v>
      </c>
      <c r="H2136" t="s">
        <v>11</v>
      </c>
      <c r="I2136" t="s">
        <v>42</v>
      </c>
      <c r="N2136" t="s">
        <v>2165</v>
      </c>
      <c r="O2136">
        <v>1974</v>
      </c>
      <c r="P2136" t="str">
        <f t="shared" si="99"/>
        <v>Jul</v>
      </c>
      <c r="Q2136">
        <v>15</v>
      </c>
      <c r="R2136">
        <v>0</v>
      </c>
      <c r="S2136" s="18">
        <v>35711.39</v>
      </c>
      <c r="T2136" t="s">
        <v>11</v>
      </c>
      <c r="U2136" t="s">
        <v>12</v>
      </c>
      <c r="V2136" t="s">
        <v>23</v>
      </c>
      <c r="W2136" s="16">
        <f t="shared" si="100"/>
        <v>27225</v>
      </c>
      <c r="X2136">
        <f t="shared" si="101"/>
        <v>48</v>
      </c>
    </row>
    <row r="2137" spans="1:24" x14ac:dyDescent="0.3">
      <c r="A2137" t="s">
        <v>2167</v>
      </c>
      <c r="B2137">
        <v>1992</v>
      </c>
      <c r="C2137" t="s">
        <v>18</v>
      </c>
      <c r="D2137">
        <v>18</v>
      </c>
      <c r="E2137">
        <v>0</v>
      </c>
      <c r="F2137">
        <v>35883.269999999997</v>
      </c>
      <c r="G2137" t="s">
        <v>11</v>
      </c>
      <c r="H2137" t="s">
        <v>16</v>
      </c>
      <c r="I2137" t="s">
        <v>42</v>
      </c>
      <c r="N2137" t="s">
        <v>2166</v>
      </c>
      <c r="O2137">
        <v>1976</v>
      </c>
      <c r="P2137" t="str">
        <f t="shared" si="99"/>
        <v>Oct</v>
      </c>
      <c r="Q2137">
        <v>4</v>
      </c>
      <c r="R2137">
        <v>2</v>
      </c>
      <c r="S2137" s="18">
        <v>35733.96</v>
      </c>
      <c r="T2137" t="s">
        <v>11</v>
      </c>
      <c r="U2137" t="s">
        <v>11</v>
      </c>
      <c r="V2137" t="s">
        <v>42</v>
      </c>
      <c r="W2137" s="16">
        <f t="shared" si="100"/>
        <v>28037</v>
      </c>
      <c r="X2137">
        <f t="shared" si="101"/>
        <v>46</v>
      </c>
    </row>
    <row r="2138" spans="1:24" x14ac:dyDescent="0.3">
      <c r="A2138" t="s">
        <v>2168</v>
      </c>
      <c r="B2138">
        <v>1981</v>
      </c>
      <c r="C2138" t="s">
        <v>15</v>
      </c>
      <c r="D2138">
        <v>22</v>
      </c>
      <c r="E2138">
        <v>1</v>
      </c>
      <c r="F2138">
        <v>35952.65</v>
      </c>
      <c r="G2138" t="s">
        <v>16</v>
      </c>
      <c r="H2138" t="s">
        <v>12</v>
      </c>
      <c r="I2138" t="s">
        <v>42</v>
      </c>
      <c r="N2138" t="s">
        <v>2167</v>
      </c>
      <c r="O2138">
        <v>1992</v>
      </c>
      <c r="P2138" t="str">
        <f t="shared" si="99"/>
        <v>Jun</v>
      </c>
      <c r="Q2138">
        <v>18</v>
      </c>
      <c r="R2138">
        <v>0</v>
      </c>
      <c r="S2138" s="18">
        <v>35883.269999999997</v>
      </c>
      <c r="T2138" t="s">
        <v>11</v>
      </c>
      <c r="U2138" t="s">
        <v>16</v>
      </c>
      <c r="V2138" t="s">
        <v>42</v>
      </c>
      <c r="W2138" s="16">
        <f t="shared" si="100"/>
        <v>33773</v>
      </c>
      <c r="X2138">
        <f t="shared" si="101"/>
        <v>30</v>
      </c>
    </row>
    <row r="2139" spans="1:24" x14ac:dyDescent="0.3">
      <c r="A2139" t="s">
        <v>2169</v>
      </c>
      <c r="B2139">
        <v>1999</v>
      </c>
      <c r="C2139" t="s">
        <v>20</v>
      </c>
      <c r="D2139">
        <v>4</v>
      </c>
      <c r="E2139">
        <v>2</v>
      </c>
      <c r="F2139">
        <v>36021.01</v>
      </c>
      <c r="G2139" t="s">
        <v>11</v>
      </c>
      <c r="H2139" t="s">
        <v>12</v>
      </c>
      <c r="I2139" t="s">
        <v>13</v>
      </c>
      <c r="N2139" t="s">
        <v>2168</v>
      </c>
      <c r="O2139">
        <v>1981</v>
      </c>
      <c r="P2139" t="str">
        <f t="shared" si="99"/>
        <v>Nov</v>
      </c>
      <c r="Q2139">
        <v>22</v>
      </c>
      <c r="R2139">
        <v>1</v>
      </c>
      <c r="S2139" s="18">
        <v>35952.65</v>
      </c>
      <c r="T2139" t="s">
        <v>16</v>
      </c>
      <c r="U2139" t="s">
        <v>12</v>
      </c>
      <c r="V2139" t="s">
        <v>42</v>
      </c>
      <c r="W2139" s="16">
        <f t="shared" si="100"/>
        <v>29912</v>
      </c>
      <c r="X2139">
        <f t="shared" si="101"/>
        <v>41</v>
      </c>
    </row>
    <row r="2140" spans="1:24" x14ac:dyDescent="0.3">
      <c r="A2140" t="s">
        <v>2170</v>
      </c>
      <c r="B2140">
        <v>1963</v>
      </c>
      <c r="C2140" t="s">
        <v>10</v>
      </c>
      <c r="D2140">
        <v>22</v>
      </c>
      <c r="E2140">
        <v>0</v>
      </c>
      <c r="F2140">
        <v>36074.339999999997</v>
      </c>
      <c r="G2140" t="s">
        <v>11</v>
      </c>
      <c r="H2140" t="s">
        <v>16</v>
      </c>
      <c r="I2140" t="s">
        <v>42</v>
      </c>
      <c r="N2140" t="s">
        <v>2169</v>
      </c>
      <c r="O2140">
        <v>1999</v>
      </c>
      <c r="P2140" t="str">
        <f t="shared" si="99"/>
        <v>Sep</v>
      </c>
      <c r="Q2140">
        <v>4</v>
      </c>
      <c r="R2140">
        <v>2</v>
      </c>
      <c r="S2140" s="18">
        <v>36021.01</v>
      </c>
      <c r="T2140" t="s">
        <v>11</v>
      </c>
      <c r="U2140" t="s">
        <v>12</v>
      </c>
      <c r="V2140" t="s">
        <v>13</v>
      </c>
      <c r="W2140" s="16">
        <f t="shared" si="100"/>
        <v>36407</v>
      </c>
      <c r="X2140">
        <f t="shared" si="101"/>
        <v>23</v>
      </c>
    </row>
    <row r="2141" spans="1:24" x14ac:dyDescent="0.3">
      <c r="A2141" t="s">
        <v>2171</v>
      </c>
      <c r="B2141">
        <v>1996</v>
      </c>
      <c r="C2141" t="s">
        <v>35</v>
      </c>
      <c r="D2141">
        <v>20</v>
      </c>
      <c r="E2141">
        <v>2</v>
      </c>
      <c r="F2141">
        <v>36085.22</v>
      </c>
      <c r="G2141" t="s">
        <v>16</v>
      </c>
      <c r="H2141" t="s">
        <v>16</v>
      </c>
      <c r="I2141" t="s">
        <v>42</v>
      </c>
      <c r="N2141" t="s">
        <v>2170</v>
      </c>
      <c r="O2141">
        <v>1963</v>
      </c>
      <c r="P2141" t="str">
        <f t="shared" si="99"/>
        <v>Jul</v>
      </c>
      <c r="Q2141">
        <v>22</v>
      </c>
      <c r="R2141">
        <v>0</v>
      </c>
      <c r="S2141" s="18">
        <v>36074.339999999997</v>
      </c>
      <c r="T2141" t="s">
        <v>11</v>
      </c>
      <c r="U2141" t="s">
        <v>16</v>
      </c>
      <c r="V2141" t="s">
        <v>42</v>
      </c>
      <c r="W2141" s="16">
        <f t="shared" si="100"/>
        <v>23214</v>
      </c>
      <c r="X2141">
        <f t="shared" si="101"/>
        <v>59</v>
      </c>
    </row>
    <row r="2142" spans="1:24" x14ac:dyDescent="0.3">
      <c r="A2142" t="s">
        <v>2172</v>
      </c>
      <c r="B2142">
        <v>1979</v>
      </c>
      <c r="C2142" t="s">
        <v>15</v>
      </c>
      <c r="D2142">
        <v>4</v>
      </c>
      <c r="E2142">
        <v>2</v>
      </c>
      <c r="F2142">
        <v>36090.49</v>
      </c>
      <c r="G2142" t="s">
        <v>11</v>
      </c>
      <c r="H2142" t="s">
        <v>11</v>
      </c>
      <c r="I2142" t="s">
        <v>42</v>
      </c>
      <c r="N2142" t="s">
        <v>2171</v>
      </c>
      <c r="O2142">
        <v>1996</v>
      </c>
      <c r="P2142" t="str">
        <f t="shared" si="99"/>
        <v>Aug</v>
      </c>
      <c r="Q2142">
        <v>20</v>
      </c>
      <c r="R2142">
        <v>2</v>
      </c>
      <c r="S2142" s="18">
        <v>36085.22</v>
      </c>
      <c r="T2142" t="s">
        <v>16</v>
      </c>
      <c r="U2142" t="s">
        <v>16</v>
      </c>
      <c r="V2142" t="s">
        <v>42</v>
      </c>
      <c r="W2142" s="16">
        <f t="shared" si="100"/>
        <v>35297</v>
      </c>
      <c r="X2142">
        <f t="shared" si="101"/>
        <v>26</v>
      </c>
    </row>
    <row r="2143" spans="1:24" x14ac:dyDescent="0.3">
      <c r="A2143" t="s">
        <v>2173</v>
      </c>
      <c r="B2143">
        <v>1997</v>
      </c>
      <c r="C2143" t="s">
        <v>18</v>
      </c>
      <c r="D2143">
        <v>12</v>
      </c>
      <c r="E2143">
        <v>2</v>
      </c>
      <c r="F2143">
        <v>36124.57</v>
      </c>
      <c r="G2143" t="s">
        <v>16</v>
      </c>
      <c r="H2143" t="s">
        <v>12</v>
      </c>
      <c r="I2143" t="s">
        <v>13</v>
      </c>
      <c r="N2143" t="s">
        <v>2172</v>
      </c>
      <c r="O2143">
        <v>1979</v>
      </c>
      <c r="P2143" t="str">
        <f t="shared" si="99"/>
        <v>Nov</v>
      </c>
      <c r="Q2143">
        <v>4</v>
      </c>
      <c r="R2143">
        <v>2</v>
      </c>
      <c r="S2143" s="18">
        <v>36090.49</v>
      </c>
      <c r="T2143" t="s">
        <v>11</v>
      </c>
      <c r="U2143" t="s">
        <v>11</v>
      </c>
      <c r="V2143" t="s">
        <v>42</v>
      </c>
      <c r="W2143" s="16">
        <f t="shared" si="100"/>
        <v>29163</v>
      </c>
      <c r="X2143">
        <f t="shared" si="101"/>
        <v>43</v>
      </c>
    </row>
    <row r="2144" spans="1:24" x14ac:dyDescent="0.3">
      <c r="A2144" t="s">
        <v>2174</v>
      </c>
      <c r="B2144">
        <v>2004</v>
      </c>
      <c r="C2144" t="s">
        <v>35</v>
      </c>
      <c r="D2144">
        <v>30</v>
      </c>
      <c r="E2144">
        <v>0</v>
      </c>
      <c r="F2144">
        <v>36149.480000000003</v>
      </c>
      <c r="G2144" t="s">
        <v>11</v>
      </c>
      <c r="H2144" t="s">
        <v>11</v>
      </c>
      <c r="I2144" t="s">
        <v>13</v>
      </c>
      <c r="N2144" t="s">
        <v>2173</v>
      </c>
      <c r="O2144">
        <v>1997</v>
      </c>
      <c r="P2144" t="str">
        <f t="shared" si="99"/>
        <v>Jun</v>
      </c>
      <c r="Q2144">
        <v>12</v>
      </c>
      <c r="R2144">
        <v>2</v>
      </c>
      <c r="S2144" s="18">
        <v>36124.57</v>
      </c>
      <c r="T2144" t="s">
        <v>16</v>
      </c>
      <c r="U2144" t="s">
        <v>12</v>
      </c>
      <c r="V2144" t="s">
        <v>13</v>
      </c>
      <c r="W2144" s="16">
        <f t="shared" si="100"/>
        <v>35593</v>
      </c>
      <c r="X2144">
        <f t="shared" si="101"/>
        <v>25</v>
      </c>
    </row>
    <row r="2145" spans="1:24" x14ac:dyDescent="0.3">
      <c r="A2145" t="s">
        <v>2175</v>
      </c>
      <c r="B2145">
        <v>1974</v>
      </c>
      <c r="C2145" t="s">
        <v>30</v>
      </c>
      <c r="D2145">
        <v>6</v>
      </c>
      <c r="E2145">
        <v>0</v>
      </c>
      <c r="F2145">
        <v>36182.870000000003</v>
      </c>
      <c r="G2145" t="s">
        <v>11</v>
      </c>
      <c r="H2145" t="s">
        <v>12</v>
      </c>
      <c r="I2145" t="s">
        <v>23</v>
      </c>
      <c r="N2145" t="s">
        <v>2174</v>
      </c>
      <c r="O2145">
        <v>2004</v>
      </c>
      <c r="P2145" t="str">
        <f t="shared" si="99"/>
        <v>Aug</v>
      </c>
      <c r="Q2145">
        <v>30</v>
      </c>
      <c r="R2145">
        <v>0</v>
      </c>
      <c r="S2145" s="18">
        <v>36149.480000000003</v>
      </c>
      <c r="T2145" t="s">
        <v>11</v>
      </c>
      <c r="U2145" t="s">
        <v>11</v>
      </c>
      <c r="V2145" t="s">
        <v>13</v>
      </c>
      <c r="W2145" s="16">
        <f t="shared" si="100"/>
        <v>38229</v>
      </c>
      <c r="X2145">
        <f t="shared" si="101"/>
        <v>18</v>
      </c>
    </row>
    <row r="2146" spans="1:24" x14ac:dyDescent="0.3">
      <c r="A2146" t="s">
        <v>2176</v>
      </c>
      <c r="B2146">
        <v>1999</v>
      </c>
      <c r="C2146" t="s">
        <v>37</v>
      </c>
      <c r="D2146">
        <v>1</v>
      </c>
      <c r="E2146">
        <v>3</v>
      </c>
      <c r="F2146">
        <v>36189.1</v>
      </c>
      <c r="G2146" t="s">
        <v>16</v>
      </c>
      <c r="H2146" t="s">
        <v>12</v>
      </c>
      <c r="I2146" t="s">
        <v>168</v>
      </c>
      <c r="N2146" t="s">
        <v>2175</v>
      </c>
      <c r="O2146">
        <v>1974</v>
      </c>
      <c r="P2146" t="str">
        <f t="shared" si="99"/>
        <v>Dec</v>
      </c>
      <c r="Q2146">
        <v>6</v>
      </c>
      <c r="R2146">
        <v>0</v>
      </c>
      <c r="S2146" s="18">
        <v>36182.870000000003</v>
      </c>
      <c r="T2146" t="s">
        <v>11</v>
      </c>
      <c r="U2146" t="s">
        <v>12</v>
      </c>
      <c r="V2146" t="s">
        <v>23</v>
      </c>
      <c r="W2146" s="16">
        <f t="shared" si="100"/>
        <v>27369</v>
      </c>
      <c r="X2146">
        <f t="shared" si="101"/>
        <v>48</v>
      </c>
    </row>
    <row r="2147" spans="1:24" x14ac:dyDescent="0.3">
      <c r="A2147" t="s">
        <v>2177</v>
      </c>
      <c r="B2147">
        <v>1993</v>
      </c>
      <c r="C2147" t="s">
        <v>30</v>
      </c>
      <c r="D2147">
        <v>28</v>
      </c>
      <c r="E2147">
        <v>0</v>
      </c>
      <c r="F2147">
        <v>36197.699999999997</v>
      </c>
      <c r="G2147" t="s">
        <v>16</v>
      </c>
      <c r="H2147" t="s">
        <v>12</v>
      </c>
      <c r="I2147" t="s">
        <v>42</v>
      </c>
      <c r="N2147" t="s">
        <v>2176</v>
      </c>
      <c r="O2147">
        <v>1999</v>
      </c>
      <c r="P2147" t="str">
        <f t="shared" si="99"/>
        <v>Oct</v>
      </c>
      <c r="Q2147">
        <v>1</v>
      </c>
      <c r="R2147">
        <v>3</v>
      </c>
      <c r="S2147" s="18">
        <v>36189.1</v>
      </c>
      <c r="T2147" t="s">
        <v>16</v>
      </c>
      <c r="U2147" t="s">
        <v>12</v>
      </c>
      <c r="V2147" t="s">
        <v>168</v>
      </c>
      <c r="W2147" s="16">
        <f t="shared" si="100"/>
        <v>36434</v>
      </c>
      <c r="X2147">
        <f t="shared" si="101"/>
        <v>23</v>
      </c>
    </row>
    <row r="2148" spans="1:24" x14ac:dyDescent="0.3">
      <c r="A2148" t="s">
        <v>2178</v>
      </c>
      <c r="B2148">
        <v>2003</v>
      </c>
      <c r="C2148" t="s">
        <v>20</v>
      </c>
      <c r="D2148">
        <v>5</v>
      </c>
      <c r="E2148">
        <v>0</v>
      </c>
      <c r="F2148">
        <v>36219.410000000003</v>
      </c>
      <c r="G2148" t="s">
        <v>16</v>
      </c>
      <c r="H2148" t="s">
        <v>16</v>
      </c>
      <c r="I2148" t="s">
        <v>23</v>
      </c>
      <c r="N2148" t="s">
        <v>2177</v>
      </c>
      <c r="O2148">
        <v>1993</v>
      </c>
      <c r="P2148" t="str">
        <f t="shared" si="99"/>
        <v>Dec</v>
      </c>
      <c r="Q2148">
        <v>28</v>
      </c>
      <c r="R2148">
        <v>0</v>
      </c>
      <c r="S2148" s="18">
        <v>36197.699999999997</v>
      </c>
      <c r="T2148" t="s">
        <v>16</v>
      </c>
      <c r="U2148" t="s">
        <v>12</v>
      </c>
      <c r="V2148" t="s">
        <v>42</v>
      </c>
      <c r="W2148" s="16">
        <f t="shared" si="100"/>
        <v>34331</v>
      </c>
      <c r="X2148">
        <f t="shared" si="101"/>
        <v>29</v>
      </c>
    </row>
    <row r="2149" spans="1:24" x14ac:dyDescent="0.3">
      <c r="A2149" t="s">
        <v>2179</v>
      </c>
      <c r="B2149">
        <v>2004</v>
      </c>
      <c r="C2149" t="s">
        <v>30</v>
      </c>
      <c r="D2149">
        <v>25</v>
      </c>
      <c r="E2149">
        <v>0</v>
      </c>
      <c r="F2149">
        <v>36307.800000000003</v>
      </c>
      <c r="G2149" t="s">
        <v>16</v>
      </c>
      <c r="H2149" t="s">
        <v>11</v>
      </c>
      <c r="I2149" t="s">
        <v>13</v>
      </c>
      <c r="N2149" t="s">
        <v>2178</v>
      </c>
      <c r="O2149">
        <v>2003</v>
      </c>
      <c r="P2149" t="str">
        <f t="shared" si="99"/>
        <v>Sep</v>
      </c>
      <c r="Q2149">
        <v>5</v>
      </c>
      <c r="R2149">
        <v>0</v>
      </c>
      <c r="S2149" s="18">
        <v>36219.410000000003</v>
      </c>
      <c r="T2149" t="s">
        <v>16</v>
      </c>
      <c r="U2149" t="s">
        <v>16</v>
      </c>
      <c r="V2149" t="s">
        <v>23</v>
      </c>
      <c r="W2149" s="16">
        <f t="shared" si="100"/>
        <v>37869</v>
      </c>
      <c r="X2149">
        <f t="shared" si="101"/>
        <v>19</v>
      </c>
    </row>
    <row r="2150" spans="1:24" x14ac:dyDescent="0.3">
      <c r="A2150" t="s">
        <v>2180</v>
      </c>
      <c r="B2150">
        <v>1992</v>
      </c>
      <c r="C2150" t="s">
        <v>18</v>
      </c>
      <c r="D2150">
        <v>16</v>
      </c>
      <c r="E2150">
        <v>0</v>
      </c>
      <c r="F2150">
        <v>36314.050000000003</v>
      </c>
      <c r="G2150" t="s">
        <v>11</v>
      </c>
      <c r="H2150" t="s">
        <v>11</v>
      </c>
      <c r="I2150" t="s">
        <v>42</v>
      </c>
      <c r="N2150" t="s">
        <v>2179</v>
      </c>
      <c r="O2150">
        <v>2004</v>
      </c>
      <c r="P2150" t="str">
        <f t="shared" si="99"/>
        <v>Dec</v>
      </c>
      <c r="Q2150">
        <v>25</v>
      </c>
      <c r="R2150">
        <v>0</v>
      </c>
      <c r="S2150" s="18">
        <v>36307.800000000003</v>
      </c>
      <c r="T2150" t="s">
        <v>16</v>
      </c>
      <c r="U2150" t="s">
        <v>11</v>
      </c>
      <c r="V2150" t="s">
        <v>13</v>
      </c>
      <c r="W2150" s="16">
        <f t="shared" si="100"/>
        <v>38346</v>
      </c>
      <c r="X2150">
        <f t="shared" si="101"/>
        <v>18</v>
      </c>
    </row>
    <row r="2151" spans="1:24" x14ac:dyDescent="0.3">
      <c r="A2151" t="s">
        <v>2181</v>
      </c>
      <c r="B2151">
        <v>1967</v>
      </c>
      <c r="C2151" t="s">
        <v>37</v>
      </c>
      <c r="D2151">
        <v>18</v>
      </c>
      <c r="E2151">
        <v>0</v>
      </c>
      <c r="F2151">
        <v>36332.449999999997</v>
      </c>
      <c r="G2151" t="s">
        <v>16</v>
      </c>
      <c r="H2151" t="s">
        <v>12</v>
      </c>
      <c r="I2151" t="s">
        <v>42</v>
      </c>
      <c r="N2151" t="s">
        <v>2180</v>
      </c>
      <c r="O2151">
        <v>1992</v>
      </c>
      <c r="P2151" t="str">
        <f t="shared" si="99"/>
        <v>Jun</v>
      </c>
      <c r="Q2151">
        <v>16</v>
      </c>
      <c r="R2151">
        <v>0</v>
      </c>
      <c r="S2151" s="18">
        <v>36314.050000000003</v>
      </c>
      <c r="T2151" t="s">
        <v>11</v>
      </c>
      <c r="U2151" t="s">
        <v>11</v>
      </c>
      <c r="V2151" t="s">
        <v>42</v>
      </c>
      <c r="W2151" s="16">
        <f t="shared" si="100"/>
        <v>33771</v>
      </c>
      <c r="X2151">
        <f t="shared" si="101"/>
        <v>30</v>
      </c>
    </row>
    <row r="2152" spans="1:24" x14ac:dyDescent="0.3">
      <c r="A2152" t="s">
        <v>2182</v>
      </c>
      <c r="B2152">
        <v>1975</v>
      </c>
      <c r="C2152" t="s">
        <v>18</v>
      </c>
      <c r="D2152">
        <v>5</v>
      </c>
      <c r="E2152">
        <v>1</v>
      </c>
      <c r="F2152">
        <v>36350.71</v>
      </c>
      <c r="G2152" t="s">
        <v>16</v>
      </c>
      <c r="H2152" t="s">
        <v>11</v>
      </c>
      <c r="I2152" t="s">
        <v>42</v>
      </c>
      <c r="N2152" t="s">
        <v>2181</v>
      </c>
      <c r="O2152">
        <v>1967</v>
      </c>
      <c r="P2152" t="str">
        <f t="shared" si="99"/>
        <v>Oct</v>
      </c>
      <c r="Q2152">
        <v>18</v>
      </c>
      <c r="R2152">
        <v>0</v>
      </c>
      <c r="S2152" s="18">
        <v>36332.449999999997</v>
      </c>
      <c r="T2152" t="s">
        <v>16</v>
      </c>
      <c r="U2152" t="s">
        <v>12</v>
      </c>
      <c r="V2152" t="s">
        <v>42</v>
      </c>
      <c r="W2152" s="16">
        <f t="shared" si="100"/>
        <v>24763</v>
      </c>
      <c r="X2152">
        <f t="shared" si="101"/>
        <v>55</v>
      </c>
    </row>
    <row r="2153" spans="1:24" x14ac:dyDescent="0.3">
      <c r="A2153" t="s">
        <v>2183</v>
      </c>
      <c r="B2153">
        <v>2003</v>
      </c>
      <c r="C2153" t="s">
        <v>30</v>
      </c>
      <c r="D2153">
        <v>9</v>
      </c>
      <c r="E2153">
        <v>2</v>
      </c>
      <c r="F2153">
        <v>36397.58</v>
      </c>
      <c r="G2153" t="s">
        <v>11</v>
      </c>
      <c r="H2153" t="s">
        <v>12</v>
      </c>
      <c r="I2153" t="s">
        <v>42</v>
      </c>
      <c r="N2153" t="s">
        <v>2182</v>
      </c>
      <c r="O2153">
        <v>1975</v>
      </c>
      <c r="P2153" t="str">
        <f t="shared" si="99"/>
        <v>Jun</v>
      </c>
      <c r="Q2153">
        <v>5</v>
      </c>
      <c r="R2153">
        <v>1</v>
      </c>
      <c r="S2153" s="18">
        <v>36350.71</v>
      </c>
      <c r="T2153" t="s">
        <v>16</v>
      </c>
      <c r="U2153" t="s">
        <v>11</v>
      </c>
      <c r="V2153" t="s">
        <v>42</v>
      </c>
      <c r="W2153" s="16">
        <f t="shared" si="100"/>
        <v>27550</v>
      </c>
      <c r="X2153">
        <f t="shared" si="101"/>
        <v>48</v>
      </c>
    </row>
    <row r="2154" spans="1:24" x14ac:dyDescent="0.3">
      <c r="A2154" t="s">
        <v>2184</v>
      </c>
      <c r="B2154">
        <v>1962</v>
      </c>
      <c r="C2154" t="s">
        <v>15</v>
      </c>
      <c r="D2154">
        <v>19</v>
      </c>
      <c r="E2154">
        <v>0</v>
      </c>
      <c r="F2154">
        <v>36445.550000000003</v>
      </c>
      <c r="G2154" t="s">
        <v>11</v>
      </c>
      <c r="H2154" t="s">
        <v>11</v>
      </c>
      <c r="I2154" t="s">
        <v>42</v>
      </c>
      <c r="N2154" t="s">
        <v>2183</v>
      </c>
      <c r="O2154">
        <v>2003</v>
      </c>
      <c r="P2154" t="str">
        <f t="shared" si="99"/>
        <v>Dec</v>
      </c>
      <c r="Q2154">
        <v>9</v>
      </c>
      <c r="R2154">
        <v>2</v>
      </c>
      <c r="S2154" s="18">
        <v>36397.58</v>
      </c>
      <c r="T2154" t="s">
        <v>11</v>
      </c>
      <c r="U2154" t="s">
        <v>12</v>
      </c>
      <c r="V2154" t="s">
        <v>42</v>
      </c>
      <c r="W2154" s="16">
        <f t="shared" si="100"/>
        <v>37964</v>
      </c>
      <c r="X2154">
        <f t="shared" si="101"/>
        <v>19</v>
      </c>
    </row>
    <row r="2155" spans="1:24" x14ac:dyDescent="0.3">
      <c r="A2155" t="s">
        <v>2185</v>
      </c>
      <c r="B2155">
        <v>1973</v>
      </c>
      <c r="C2155" t="s">
        <v>35</v>
      </c>
      <c r="D2155">
        <v>9</v>
      </c>
      <c r="E2155">
        <v>0</v>
      </c>
      <c r="F2155">
        <v>36541.550000000003</v>
      </c>
      <c r="G2155" t="s">
        <v>11</v>
      </c>
      <c r="H2155" t="s">
        <v>12</v>
      </c>
      <c r="I2155" t="s">
        <v>42</v>
      </c>
      <c r="N2155" t="s">
        <v>2184</v>
      </c>
      <c r="O2155">
        <v>1962</v>
      </c>
      <c r="P2155" t="str">
        <f t="shared" si="99"/>
        <v>Nov</v>
      </c>
      <c r="Q2155">
        <v>19</v>
      </c>
      <c r="R2155">
        <v>0</v>
      </c>
      <c r="S2155" s="18">
        <v>36445.550000000003</v>
      </c>
      <c r="T2155" t="s">
        <v>11</v>
      </c>
      <c r="U2155" t="s">
        <v>11</v>
      </c>
      <c r="V2155" t="s">
        <v>42</v>
      </c>
      <c r="W2155" s="16">
        <f t="shared" si="100"/>
        <v>22969</v>
      </c>
      <c r="X2155">
        <f t="shared" si="101"/>
        <v>60</v>
      </c>
    </row>
    <row r="2156" spans="1:24" x14ac:dyDescent="0.3">
      <c r="A2156" t="s">
        <v>2186</v>
      </c>
      <c r="B2156">
        <v>1992</v>
      </c>
      <c r="C2156" t="s">
        <v>37</v>
      </c>
      <c r="D2156">
        <v>9</v>
      </c>
      <c r="E2156">
        <v>0</v>
      </c>
      <c r="F2156">
        <v>36572.800000000003</v>
      </c>
      <c r="G2156" t="s">
        <v>16</v>
      </c>
      <c r="H2156" t="s">
        <v>11</v>
      </c>
      <c r="I2156" t="s">
        <v>42</v>
      </c>
      <c r="N2156" t="s">
        <v>2185</v>
      </c>
      <c r="O2156">
        <v>1973</v>
      </c>
      <c r="P2156" t="str">
        <f t="shared" si="99"/>
        <v>Aug</v>
      </c>
      <c r="Q2156">
        <v>9</v>
      </c>
      <c r="R2156">
        <v>0</v>
      </c>
      <c r="S2156" s="18">
        <v>36541.550000000003</v>
      </c>
      <c r="T2156" t="s">
        <v>11</v>
      </c>
      <c r="U2156" t="s">
        <v>12</v>
      </c>
      <c r="V2156" t="s">
        <v>42</v>
      </c>
      <c r="W2156" s="16">
        <f t="shared" si="100"/>
        <v>26885</v>
      </c>
      <c r="X2156">
        <f t="shared" si="101"/>
        <v>49</v>
      </c>
    </row>
    <row r="2157" spans="1:24" x14ac:dyDescent="0.3">
      <c r="A2157" t="s">
        <v>2187</v>
      </c>
      <c r="B2157">
        <v>1961</v>
      </c>
      <c r="C2157" t="s">
        <v>10</v>
      </c>
      <c r="D2157">
        <v>29</v>
      </c>
      <c r="E2157">
        <v>4</v>
      </c>
      <c r="F2157">
        <v>36580.28</v>
      </c>
      <c r="G2157" t="s">
        <v>11</v>
      </c>
      <c r="H2157" t="s">
        <v>11</v>
      </c>
      <c r="I2157" t="s">
        <v>13</v>
      </c>
      <c r="N2157" t="s">
        <v>2186</v>
      </c>
      <c r="O2157">
        <v>1992</v>
      </c>
      <c r="P2157" t="str">
        <f t="shared" si="99"/>
        <v>Oct</v>
      </c>
      <c r="Q2157">
        <v>9</v>
      </c>
      <c r="R2157">
        <v>0</v>
      </c>
      <c r="S2157" s="18">
        <v>36572.800000000003</v>
      </c>
      <c r="T2157" t="s">
        <v>16</v>
      </c>
      <c r="U2157" t="s">
        <v>11</v>
      </c>
      <c r="V2157" t="s">
        <v>42</v>
      </c>
      <c r="W2157" s="16">
        <f t="shared" si="100"/>
        <v>33886</v>
      </c>
      <c r="X2157">
        <f t="shared" si="101"/>
        <v>30</v>
      </c>
    </row>
    <row r="2158" spans="1:24" x14ac:dyDescent="0.3">
      <c r="A2158" t="s">
        <v>2188</v>
      </c>
      <c r="B2158">
        <v>1970</v>
      </c>
      <c r="C2158" t="s">
        <v>10</v>
      </c>
      <c r="D2158">
        <v>14</v>
      </c>
      <c r="E2158">
        <v>0</v>
      </c>
      <c r="F2158">
        <v>36786.370000000003</v>
      </c>
      <c r="G2158" t="s">
        <v>16</v>
      </c>
      <c r="H2158" t="s">
        <v>16</v>
      </c>
      <c r="I2158" t="s">
        <v>42</v>
      </c>
      <c r="N2158" t="s">
        <v>2187</v>
      </c>
      <c r="O2158">
        <v>1961</v>
      </c>
      <c r="P2158" t="str">
        <f t="shared" si="99"/>
        <v>Jul</v>
      </c>
      <c r="Q2158">
        <v>29</v>
      </c>
      <c r="R2158">
        <v>4</v>
      </c>
      <c r="S2158" s="18">
        <v>36580.28</v>
      </c>
      <c r="T2158" t="s">
        <v>11</v>
      </c>
      <c r="U2158" t="s">
        <v>11</v>
      </c>
      <c r="V2158" t="s">
        <v>13</v>
      </c>
      <c r="W2158" s="16">
        <f t="shared" si="100"/>
        <v>22491</v>
      </c>
      <c r="X2158">
        <f t="shared" si="101"/>
        <v>61</v>
      </c>
    </row>
    <row r="2159" spans="1:24" x14ac:dyDescent="0.3">
      <c r="A2159" t="s">
        <v>2189</v>
      </c>
      <c r="B2159">
        <v>1965</v>
      </c>
      <c r="C2159" t="s">
        <v>30</v>
      </c>
      <c r="D2159">
        <v>28</v>
      </c>
      <c r="E2159">
        <v>0</v>
      </c>
      <c r="F2159">
        <v>36795.29</v>
      </c>
      <c r="G2159" t="s">
        <v>11</v>
      </c>
      <c r="H2159" t="s">
        <v>16</v>
      </c>
      <c r="I2159" t="s">
        <v>42</v>
      </c>
      <c r="N2159" t="s">
        <v>2188</v>
      </c>
      <c r="O2159">
        <v>1970</v>
      </c>
      <c r="P2159" t="str">
        <f t="shared" si="99"/>
        <v>Jul</v>
      </c>
      <c r="Q2159">
        <v>14</v>
      </c>
      <c r="R2159">
        <v>0</v>
      </c>
      <c r="S2159" s="18">
        <v>36786.370000000003</v>
      </c>
      <c r="T2159" t="s">
        <v>16</v>
      </c>
      <c r="U2159" t="s">
        <v>16</v>
      </c>
      <c r="V2159" t="s">
        <v>42</v>
      </c>
      <c r="W2159" s="16">
        <f t="shared" si="100"/>
        <v>25763</v>
      </c>
      <c r="X2159">
        <f t="shared" si="101"/>
        <v>52</v>
      </c>
    </row>
    <row r="2160" spans="1:24" x14ac:dyDescent="0.3">
      <c r="A2160" t="s">
        <v>31</v>
      </c>
      <c r="B2160">
        <v>1992</v>
      </c>
      <c r="C2160" t="s">
        <v>37</v>
      </c>
      <c r="D2160">
        <v>6</v>
      </c>
      <c r="E2160">
        <v>0</v>
      </c>
      <c r="F2160">
        <v>36837.47</v>
      </c>
      <c r="G2160" t="s">
        <v>16</v>
      </c>
      <c r="H2160" t="s">
        <v>11</v>
      </c>
      <c r="I2160" t="s">
        <v>42</v>
      </c>
      <c r="N2160" t="s">
        <v>2189</v>
      </c>
      <c r="O2160">
        <v>1965</v>
      </c>
      <c r="P2160" t="str">
        <f t="shared" si="99"/>
        <v>Dec</v>
      </c>
      <c r="Q2160">
        <v>28</v>
      </c>
      <c r="R2160">
        <v>0</v>
      </c>
      <c r="S2160" s="18">
        <v>36795.29</v>
      </c>
      <c r="T2160" t="s">
        <v>11</v>
      </c>
      <c r="U2160" t="s">
        <v>16</v>
      </c>
      <c r="V2160" t="s">
        <v>42</v>
      </c>
      <c r="W2160" s="16">
        <f t="shared" si="100"/>
        <v>24104</v>
      </c>
      <c r="X2160">
        <f t="shared" si="101"/>
        <v>57</v>
      </c>
    </row>
    <row r="2161" spans="1:24" x14ac:dyDescent="0.3">
      <c r="A2161" t="s">
        <v>2190</v>
      </c>
      <c r="B2161">
        <v>1992</v>
      </c>
      <c r="C2161" t="s">
        <v>10</v>
      </c>
      <c r="D2161">
        <v>4</v>
      </c>
      <c r="E2161">
        <v>0</v>
      </c>
      <c r="F2161">
        <v>36837.47</v>
      </c>
      <c r="G2161" t="s">
        <v>11</v>
      </c>
      <c r="H2161" t="s">
        <v>12</v>
      </c>
      <c r="I2161" t="s">
        <v>42</v>
      </c>
      <c r="N2161" t="s">
        <v>31</v>
      </c>
      <c r="O2161">
        <v>1992</v>
      </c>
      <c r="P2161" t="str">
        <f t="shared" si="99"/>
        <v>Oct</v>
      </c>
      <c r="Q2161">
        <v>6</v>
      </c>
      <c r="R2161">
        <v>0</v>
      </c>
      <c r="S2161" s="18">
        <v>36837.47</v>
      </c>
      <c r="T2161" t="s">
        <v>16</v>
      </c>
      <c r="U2161" t="s">
        <v>11</v>
      </c>
      <c r="V2161" t="s">
        <v>42</v>
      </c>
      <c r="W2161" s="16">
        <f t="shared" si="100"/>
        <v>33883</v>
      </c>
      <c r="X2161">
        <f t="shared" si="101"/>
        <v>30</v>
      </c>
    </row>
    <row r="2162" spans="1:24" x14ac:dyDescent="0.3">
      <c r="A2162" t="s">
        <v>2191</v>
      </c>
      <c r="B2162">
        <v>1972</v>
      </c>
      <c r="C2162" t="s">
        <v>30</v>
      </c>
      <c r="D2162">
        <v>5</v>
      </c>
      <c r="E2162">
        <v>0</v>
      </c>
      <c r="F2162">
        <v>36889.99</v>
      </c>
      <c r="G2162" t="s">
        <v>16</v>
      </c>
      <c r="H2162" t="s">
        <v>12</v>
      </c>
      <c r="I2162" t="s">
        <v>42</v>
      </c>
      <c r="N2162" t="s">
        <v>2190</v>
      </c>
      <c r="O2162">
        <v>1992</v>
      </c>
      <c r="P2162" t="str">
        <f t="shared" si="99"/>
        <v>Jul</v>
      </c>
      <c r="Q2162">
        <v>4</v>
      </c>
      <c r="R2162">
        <v>0</v>
      </c>
      <c r="S2162" s="18">
        <v>36837.47</v>
      </c>
      <c r="T2162" t="s">
        <v>11</v>
      </c>
      <c r="U2162" t="s">
        <v>12</v>
      </c>
      <c r="V2162" t="s">
        <v>42</v>
      </c>
      <c r="W2162" s="16">
        <f t="shared" si="100"/>
        <v>33789</v>
      </c>
      <c r="X2162">
        <f t="shared" si="101"/>
        <v>30</v>
      </c>
    </row>
    <row r="2163" spans="1:24" x14ac:dyDescent="0.3">
      <c r="A2163" t="s">
        <v>2192</v>
      </c>
      <c r="B2163">
        <v>2003</v>
      </c>
      <c r="C2163" t="s">
        <v>18</v>
      </c>
      <c r="D2163">
        <v>21</v>
      </c>
      <c r="E2163">
        <v>0</v>
      </c>
      <c r="F2163">
        <v>36898.730000000003</v>
      </c>
      <c r="G2163" t="s">
        <v>11</v>
      </c>
      <c r="H2163" t="s">
        <v>16</v>
      </c>
      <c r="I2163" t="s">
        <v>23</v>
      </c>
      <c r="N2163" t="s">
        <v>2191</v>
      </c>
      <c r="O2163">
        <v>1972</v>
      </c>
      <c r="P2163" t="str">
        <f t="shared" si="99"/>
        <v>Dec</v>
      </c>
      <c r="Q2163">
        <v>5</v>
      </c>
      <c r="R2163">
        <v>0</v>
      </c>
      <c r="S2163" s="18">
        <v>36889.99</v>
      </c>
      <c r="T2163" t="s">
        <v>16</v>
      </c>
      <c r="U2163" t="s">
        <v>12</v>
      </c>
      <c r="V2163" t="s">
        <v>42</v>
      </c>
      <c r="W2163" s="16">
        <f t="shared" si="100"/>
        <v>26638</v>
      </c>
      <c r="X2163">
        <f t="shared" si="101"/>
        <v>50</v>
      </c>
    </row>
    <row r="2164" spans="1:24" x14ac:dyDescent="0.3">
      <c r="A2164" t="s">
        <v>2193</v>
      </c>
      <c r="B2164">
        <v>1963</v>
      </c>
      <c r="C2164" t="s">
        <v>10</v>
      </c>
      <c r="D2164">
        <v>24</v>
      </c>
      <c r="E2164">
        <v>2</v>
      </c>
      <c r="F2164">
        <v>36910.61</v>
      </c>
      <c r="G2164" t="s">
        <v>11</v>
      </c>
      <c r="H2164" t="s">
        <v>11</v>
      </c>
      <c r="I2164" t="s">
        <v>42</v>
      </c>
      <c r="N2164" t="s">
        <v>2192</v>
      </c>
      <c r="O2164">
        <v>2003</v>
      </c>
      <c r="P2164" t="str">
        <f t="shared" si="99"/>
        <v>Jun</v>
      </c>
      <c r="Q2164">
        <v>21</v>
      </c>
      <c r="R2164">
        <v>0</v>
      </c>
      <c r="S2164" s="18">
        <v>36898.730000000003</v>
      </c>
      <c r="T2164" t="s">
        <v>11</v>
      </c>
      <c r="U2164" t="s">
        <v>16</v>
      </c>
      <c r="V2164" t="s">
        <v>23</v>
      </c>
      <c r="W2164" s="16">
        <f t="shared" si="100"/>
        <v>37793</v>
      </c>
      <c r="X2164">
        <f t="shared" si="101"/>
        <v>19</v>
      </c>
    </row>
    <row r="2165" spans="1:24" x14ac:dyDescent="0.3">
      <c r="A2165" t="s">
        <v>2194</v>
      </c>
      <c r="B2165">
        <v>1991</v>
      </c>
      <c r="C2165" t="s">
        <v>18</v>
      </c>
      <c r="D2165">
        <v>10</v>
      </c>
      <c r="E2165">
        <v>3</v>
      </c>
      <c r="F2165">
        <v>36911.99</v>
      </c>
      <c r="G2165" t="s">
        <v>11</v>
      </c>
      <c r="H2165" t="s">
        <v>11</v>
      </c>
      <c r="I2165" t="s">
        <v>42</v>
      </c>
      <c r="N2165" t="s">
        <v>2193</v>
      </c>
      <c r="O2165">
        <v>1963</v>
      </c>
      <c r="P2165" t="str">
        <f t="shared" si="99"/>
        <v>Jul</v>
      </c>
      <c r="Q2165">
        <v>24</v>
      </c>
      <c r="R2165">
        <v>2</v>
      </c>
      <c r="S2165" s="18">
        <v>36910.61</v>
      </c>
      <c r="T2165" t="s">
        <v>11</v>
      </c>
      <c r="U2165" t="s">
        <v>11</v>
      </c>
      <c r="V2165" t="s">
        <v>42</v>
      </c>
      <c r="W2165" s="16">
        <f t="shared" si="100"/>
        <v>23216</v>
      </c>
      <c r="X2165">
        <f t="shared" si="101"/>
        <v>59</v>
      </c>
    </row>
    <row r="2166" spans="1:24" x14ac:dyDescent="0.3">
      <c r="A2166" t="s">
        <v>2195</v>
      </c>
      <c r="B2166">
        <v>1968</v>
      </c>
      <c r="C2166" t="s">
        <v>37</v>
      </c>
      <c r="D2166">
        <v>22</v>
      </c>
      <c r="E2166">
        <v>0</v>
      </c>
      <c r="F2166">
        <v>36922.61</v>
      </c>
      <c r="G2166" t="s">
        <v>11</v>
      </c>
      <c r="H2166" t="s">
        <v>16</v>
      </c>
      <c r="I2166" t="s">
        <v>42</v>
      </c>
      <c r="N2166" t="s">
        <v>2194</v>
      </c>
      <c r="O2166">
        <v>1991</v>
      </c>
      <c r="P2166" t="str">
        <f t="shared" si="99"/>
        <v>Jun</v>
      </c>
      <c r="Q2166">
        <v>10</v>
      </c>
      <c r="R2166">
        <v>3</v>
      </c>
      <c r="S2166" s="18">
        <v>36911.99</v>
      </c>
      <c r="T2166" t="s">
        <v>11</v>
      </c>
      <c r="U2166" t="s">
        <v>11</v>
      </c>
      <c r="V2166" t="s">
        <v>42</v>
      </c>
      <c r="W2166" s="16">
        <f t="shared" si="100"/>
        <v>33399</v>
      </c>
      <c r="X2166">
        <f t="shared" si="101"/>
        <v>31</v>
      </c>
    </row>
    <row r="2167" spans="1:24" x14ac:dyDescent="0.3">
      <c r="A2167" t="s">
        <v>2196</v>
      </c>
      <c r="B2167">
        <v>1977</v>
      </c>
      <c r="C2167" t="s">
        <v>35</v>
      </c>
      <c r="D2167">
        <v>13</v>
      </c>
      <c r="E2167">
        <v>2</v>
      </c>
      <c r="F2167">
        <v>36935.64</v>
      </c>
      <c r="G2167" t="s">
        <v>11</v>
      </c>
      <c r="H2167" t="s">
        <v>16</v>
      </c>
      <c r="I2167" t="s">
        <v>42</v>
      </c>
      <c r="N2167" t="s">
        <v>2195</v>
      </c>
      <c r="O2167">
        <v>1968</v>
      </c>
      <c r="P2167" t="str">
        <f t="shared" si="99"/>
        <v>Oct</v>
      </c>
      <c r="Q2167">
        <v>22</v>
      </c>
      <c r="R2167">
        <v>0</v>
      </c>
      <c r="S2167" s="18">
        <v>36922.61</v>
      </c>
      <c r="T2167" t="s">
        <v>11</v>
      </c>
      <c r="U2167" t="s">
        <v>16</v>
      </c>
      <c r="V2167" t="s">
        <v>42</v>
      </c>
      <c r="W2167" s="16">
        <f t="shared" si="100"/>
        <v>25133</v>
      </c>
      <c r="X2167">
        <f t="shared" si="101"/>
        <v>54</v>
      </c>
    </row>
    <row r="2168" spans="1:24" x14ac:dyDescent="0.3">
      <c r="A2168" t="s">
        <v>2197</v>
      </c>
      <c r="B2168">
        <v>1992</v>
      </c>
      <c r="C2168" t="s">
        <v>35</v>
      </c>
      <c r="D2168">
        <v>25</v>
      </c>
      <c r="E2168">
        <v>0</v>
      </c>
      <c r="F2168">
        <v>36950.26</v>
      </c>
      <c r="G2168" t="s">
        <v>16</v>
      </c>
      <c r="H2168" t="s">
        <v>16</v>
      </c>
      <c r="I2168" t="s">
        <v>13</v>
      </c>
      <c r="N2168" t="s">
        <v>2196</v>
      </c>
      <c r="O2168">
        <v>1977</v>
      </c>
      <c r="P2168" t="str">
        <f t="shared" si="99"/>
        <v>Aug</v>
      </c>
      <c r="Q2168">
        <v>13</v>
      </c>
      <c r="R2168">
        <v>2</v>
      </c>
      <c r="S2168" s="18">
        <v>36935.64</v>
      </c>
      <c r="T2168" t="s">
        <v>11</v>
      </c>
      <c r="U2168" t="s">
        <v>16</v>
      </c>
      <c r="V2168" t="s">
        <v>42</v>
      </c>
      <c r="W2168" s="16">
        <f t="shared" si="100"/>
        <v>28350</v>
      </c>
      <c r="X2168">
        <f t="shared" si="101"/>
        <v>45</v>
      </c>
    </row>
    <row r="2169" spans="1:24" x14ac:dyDescent="0.3">
      <c r="A2169" t="s">
        <v>2198</v>
      </c>
      <c r="B2169">
        <v>1992</v>
      </c>
      <c r="C2169" t="s">
        <v>20</v>
      </c>
      <c r="D2169">
        <v>13</v>
      </c>
      <c r="E2169">
        <v>0</v>
      </c>
      <c r="F2169">
        <v>36976.449999999997</v>
      </c>
      <c r="G2169" t="s">
        <v>11</v>
      </c>
      <c r="H2169" t="s">
        <v>12</v>
      </c>
      <c r="I2169" t="s">
        <v>42</v>
      </c>
      <c r="N2169" t="s">
        <v>2197</v>
      </c>
      <c r="O2169">
        <v>1992</v>
      </c>
      <c r="P2169" t="str">
        <f t="shared" si="99"/>
        <v>Aug</v>
      </c>
      <c r="Q2169">
        <v>25</v>
      </c>
      <c r="R2169">
        <v>0</v>
      </c>
      <c r="S2169" s="18">
        <v>36950.26</v>
      </c>
      <c r="T2169" t="s">
        <v>16</v>
      </c>
      <c r="U2169" t="s">
        <v>16</v>
      </c>
      <c r="V2169" t="s">
        <v>13</v>
      </c>
      <c r="W2169" s="16">
        <f t="shared" si="100"/>
        <v>33841</v>
      </c>
      <c r="X2169">
        <f t="shared" si="101"/>
        <v>30</v>
      </c>
    </row>
    <row r="2170" spans="1:24" x14ac:dyDescent="0.3">
      <c r="A2170" t="s">
        <v>2199</v>
      </c>
      <c r="B2170">
        <v>1991</v>
      </c>
      <c r="C2170" t="s">
        <v>15</v>
      </c>
      <c r="D2170">
        <v>1</v>
      </c>
      <c r="E2170">
        <v>3</v>
      </c>
      <c r="F2170">
        <v>37040.879999999997</v>
      </c>
      <c r="G2170" t="s">
        <v>11</v>
      </c>
      <c r="H2170" t="s">
        <v>11</v>
      </c>
      <c r="I2170" t="s">
        <v>42</v>
      </c>
      <c r="N2170" t="s">
        <v>2198</v>
      </c>
      <c r="O2170">
        <v>1992</v>
      </c>
      <c r="P2170" t="str">
        <f t="shared" si="99"/>
        <v>Sep</v>
      </c>
      <c r="Q2170">
        <v>13</v>
      </c>
      <c r="R2170">
        <v>0</v>
      </c>
      <c r="S2170" s="18">
        <v>36976.449999999997</v>
      </c>
      <c r="T2170" t="s">
        <v>11</v>
      </c>
      <c r="U2170" t="s">
        <v>12</v>
      </c>
      <c r="V2170" t="s">
        <v>42</v>
      </c>
      <c r="W2170" s="16">
        <f t="shared" si="100"/>
        <v>33860</v>
      </c>
      <c r="X2170">
        <f t="shared" si="101"/>
        <v>30</v>
      </c>
    </row>
    <row r="2171" spans="1:24" x14ac:dyDescent="0.3">
      <c r="A2171" t="s">
        <v>2200</v>
      </c>
      <c r="B2171">
        <v>1988</v>
      </c>
      <c r="C2171" t="s">
        <v>30</v>
      </c>
      <c r="D2171">
        <v>17</v>
      </c>
      <c r="E2171">
        <v>3</v>
      </c>
      <c r="F2171">
        <v>37076.370000000003</v>
      </c>
      <c r="G2171" t="s">
        <v>11</v>
      </c>
      <c r="H2171" t="s">
        <v>16</v>
      </c>
      <c r="I2171" t="s">
        <v>42</v>
      </c>
      <c r="N2171" t="s">
        <v>2199</v>
      </c>
      <c r="O2171">
        <v>1991</v>
      </c>
      <c r="P2171" t="str">
        <f t="shared" si="99"/>
        <v>Nov</v>
      </c>
      <c r="Q2171">
        <v>1</v>
      </c>
      <c r="R2171">
        <v>3</v>
      </c>
      <c r="S2171" s="18">
        <v>37040.879999999997</v>
      </c>
      <c r="T2171" t="s">
        <v>11</v>
      </c>
      <c r="U2171" t="s">
        <v>11</v>
      </c>
      <c r="V2171" t="s">
        <v>42</v>
      </c>
      <c r="W2171" s="16">
        <f t="shared" si="100"/>
        <v>33543</v>
      </c>
      <c r="X2171">
        <f t="shared" si="101"/>
        <v>31</v>
      </c>
    </row>
    <row r="2172" spans="1:24" x14ac:dyDescent="0.3">
      <c r="A2172" t="s">
        <v>2201</v>
      </c>
      <c r="B2172">
        <v>1989</v>
      </c>
      <c r="C2172" t="s">
        <v>18</v>
      </c>
      <c r="D2172">
        <v>10</v>
      </c>
      <c r="E2172">
        <v>0</v>
      </c>
      <c r="F2172">
        <v>37079.370000000003</v>
      </c>
      <c r="G2172" t="s">
        <v>11</v>
      </c>
      <c r="H2172" t="s">
        <v>12</v>
      </c>
      <c r="I2172" t="s">
        <v>42</v>
      </c>
      <c r="N2172" t="s">
        <v>2200</v>
      </c>
      <c r="O2172">
        <v>1988</v>
      </c>
      <c r="P2172" t="str">
        <f t="shared" si="99"/>
        <v>Dec</v>
      </c>
      <c r="Q2172">
        <v>17</v>
      </c>
      <c r="R2172">
        <v>3</v>
      </c>
      <c r="S2172" s="18">
        <v>37076.370000000003</v>
      </c>
      <c r="T2172" t="s">
        <v>11</v>
      </c>
      <c r="U2172" t="s">
        <v>16</v>
      </c>
      <c r="V2172" t="s">
        <v>42</v>
      </c>
      <c r="W2172" s="16">
        <f t="shared" si="100"/>
        <v>32494</v>
      </c>
      <c r="X2172">
        <f t="shared" si="101"/>
        <v>34</v>
      </c>
    </row>
    <row r="2173" spans="1:24" x14ac:dyDescent="0.3">
      <c r="A2173" t="s">
        <v>2202</v>
      </c>
      <c r="B2173">
        <v>1995</v>
      </c>
      <c r="C2173" t="s">
        <v>37</v>
      </c>
      <c r="D2173">
        <v>30</v>
      </c>
      <c r="E2173">
        <v>0</v>
      </c>
      <c r="F2173">
        <v>37133.9</v>
      </c>
      <c r="G2173" t="s">
        <v>11</v>
      </c>
      <c r="H2173" t="s">
        <v>11</v>
      </c>
      <c r="I2173" t="s">
        <v>13</v>
      </c>
      <c r="N2173" t="s">
        <v>2201</v>
      </c>
      <c r="O2173">
        <v>1989</v>
      </c>
      <c r="P2173" t="str">
        <f t="shared" si="99"/>
        <v>Jun</v>
      </c>
      <c r="Q2173">
        <v>10</v>
      </c>
      <c r="R2173">
        <v>0</v>
      </c>
      <c r="S2173" s="18">
        <v>37079.370000000003</v>
      </c>
      <c r="T2173" t="s">
        <v>11</v>
      </c>
      <c r="U2173" t="s">
        <v>12</v>
      </c>
      <c r="V2173" t="s">
        <v>42</v>
      </c>
      <c r="W2173" s="16">
        <f t="shared" si="100"/>
        <v>32669</v>
      </c>
      <c r="X2173">
        <f t="shared" si="101"/>
        <v>33</v>
      </c>
    </row>
    <row r="2174" spans="1:24" x14ac:dyDescent="0.3">
      <c r="A2174" t="s">
        <v>2203</v>
      </c>
      <c r="B2174">
        <v>2000</v>
      </c>
      <c r="C2174" t="s">
        <v>20</v>
      </c>
      <c r="D2174">
        <v>5</v>
      </c>
      <c r="E2174">
        <v>1</v>
      </c>
      <c r="F2174">
        <v>37165.160000000003</v>
      </c>
      <c r="G2174" t="s">
        <v>16</v>
      </c>
      <c r="H2174" t="s">
        <v>12</v>
      </c>
      <c r="I2174" t="s">
        <v>31</v>
      </c>
      <c r="N2174" t="s">
        <v>2202</v>
      </c>
      <c r="O2174">
        <v>1995</v>
      </c>
      <c r="P2174" t="str">
        <f t="shared" si="99"/>
        <v>Oct</v>
      </c>
      <c r="Q2174">
        <v>30</v>
      </c>
      <c r="R2174">
        <v>0</v>
      </c>
      <c r="S2174" s="18">
        <v>37133.9</v>
      </c>
      <c r="T2174" t="s">
        <v>11</v>
      </c>
      <c r="U2174" t="s">
        <v>11</v>
      </c>
      <c r="V2174" t="s">
        <v>13</v>
      </c>
      <c r="W2174" s="16">
        <f t="shared" si="100"/>
        <v>35002</v>
      </c>
      <c r="X2174">
        <f t="shared" si="101"/>
        <v>27</v>
      </c>
    </row>
    <row r="2175" spans="1:24" x14ac:dyDescent="0.3">
      <c r="A2175" t="s">
        <v>2204</v>
      </c>
      <c r="B2175">
        <v>1990</v>
      </c>
      <c r="C2175" t="s">
        <v>37</v>
      </c>
      <c r="D2175">
        <v>17</v>
      </c>
      <c r="E2175">
        <v>3</v>
      </c>
      <c r="F2175">
        <v>37251.22</v>
      </c>
      <c r="G2175" t="s">
        <v>11</v>
      </c>
      <c r="H2175" t="s">
        <v>11</v>
      </c>
      <c r="I2175" t="s">
        <v>42</v>
      </c>
      <c r="N2175" t="s">
        <v>2203</v>
      </c>
      <c r="O2175">
        <v>2000</v>
      </c>
      <c r="P2175" t="str">
        <f t="shared" si="99"/>
        <v>Sep</v>
      </c>
      <c r="Q2175">
        <v>5</v>
      </c>
      <c r="R2175">
        <v>1</v>
      </c>
      <c r="S2175" s="18">
        <v>37165.160000000003</v>
      </c>
      <c r="T2175" t="s">
        <v>16</v>
      </c>
      <c r="U2175" t="s">
        <v>12</v>
      </c>
      <c r="V2175" t="s">
        <v>4763</v>
      </c>
      <c r="W2175" s="16">
        <f t="shared" si="100"/>
        <v>36774</v>
      </c>
      <c r="X2175">
        <f t="shared" si="101"/>
        <v>22</v>
      </c>
    </row>
    <row r="2176" spans="1:24" x14ac:dyDescent="0.3">
      <c r="A2176" t="s">
        <v>2205</v>
      </c>
      <c r="B2176">
        <v>1985</v>
      </c>
      <c r="C2176" t="s">
        <v>15</v>
      </c>
      <c r="D2176">
        <v>17</v>
      </c>
      <c r="E2176">
        <v>0</v>
      </c>
      <c r="F2176">
        <v>37270.15</v>
      </c>
      <c r="G2176" t="s">
        <v>11</v>
      </c>
      <c r="H2176" t="s">
        <v>16</v>
      </c>
      <c r="I2176" t="s">
        <v>247</v>
      </c>
      <c r="N2176" t="s">
        <v>2204</v>
      </c>
      <c r="O2176">
        <v>1990</v>
      </c>
      <c r="P2176" t="str">
        <f t="shared" si="99"/>
        <v>Oct</v>
      </c>
      <c r="Q2176">
        <v>17</v>
      </c>
      <c r="R2176">
        <v>3</v>
      </c>
      <c r="S2176" s="18">
        <v>37251.22</v>
      </c>
      <c r="T2176" t="s">
        <v>11</v>
      </c>
      <c r="U2176" t="s">
        <v>11</v>
      </c>
      <c r="V2176" t="s">
        <v>42</v>
      </c>
      <c r="W2176" s="16">
        <f t="shared" si="100"/>
        <v>33163</v>
      </c>
      <c r="X2176">
        <f t="shared" si="101"/>
        <v>32</v>
      </c>
    </row>
    <row r="2177" spans="1:24" x14ac:dyDescent="0.3">
      <c r="A2177" t="s">
        <v>2206</v>
      </c>
      <c r="B2177">
        <v>1975</v>
      </c>
      <c r="C2177" t="s">
        <v>15</v>
      </c>
      <c r="D2177">
        <v>9</v>
      </c>
      <c r="E2177">
        <v>1</v>
      </c>
      <c r="F2177">
        <v>37272.339999999997</v>
      </c>
      <c r="G2177" t="s">
        <v>11</v>
      </c>
      <c r="H2177" t="s">
        <v>12</v>
      </c>
      <c r="I2177" t="s">
        <v>42</v>
      </c>
      <c r="N2177" t="s">
        <v>2205</v>
      </c>
      <c r="O2177">
        <v>1985</v>
      </c>
      <c r="P2177" t="str">
        <f t="shared" si="99"/>
        <v>Nov</v>
      </c>
      <c r="Q2177">
        <v>17</v>
      </c>
      <c r="R2177">
        <v>0</v>
      </c>
      <c r="S2177" s="18">
        <v>37270.15</v>
      </c>
      <c r="T2177" t="s">
        <v>11</v>
      </c>
      <c r="U2177" t="s">
        <v>16</v>
      </c>
      <c r="V2177" t="s">
        <v>247</v>
      </c>
      <c r="W2177" s="16">
        <f t="shared" si="100"/>
        <v>31368</v>
      </c>
      <c r="X2177">
        <f t="shared" si="101"/>
        <v>37</v>
      </c>
    </row>
    <row r="2178" spans="1:24" x14ac:dyDescent="0.3">
      <c r="A2178" t="s">
        <v>2207</v>
      </c>
      <c r="B2178">
        <v>1969</v>
      </c>
      <c r="C2178" t="s">
        <v>37</v>
      </c>
      <c r="D2178">
        <v>30</v>
      </c>
      <c r="E2178">
        <v>0</v>
      </c>
      <c r="F2178">
        <v>37277.269999999997</v>
      </c>
      <c r="G2178" t="s">
        <v>16</v>
      </c>
      <c r="H2178" t="s">
        <v>12</v>
      </c>
      <c r="I2178" t="s">
        <v>42</v>
      </c>
      <c r="N2178" t="s">
        <v>2206</v>
      </c>
      <c r="O2178">
        <v>1975</v>
      </c>
      <c r="P2178" t="str">
        <f t="shared" si="99"/>
        <v>Nov</v>
      </c>
      <c r="Q2178">
        <v>9</v>
      </c>
      <c r="R2178">
        <v>1</v>
      </c>
      <c r="S2178" s="18">
        <v>37272.339999999997</v>
      </c>
      <c r="T2178" t="s">
        <v>11</v>
      </c>
      <c r="U2178" t="s">
        <v>12</v>
      </c>
      <c r="V2178" t="s">
        <v>42</v>
      </c>
      <c r="W2178" s="16">
        <f t="shared" si="100"/>
        <v>27707</v>
      </c>
      <c r="X2178">
        <f t="shared" si="101"/>
        <v>47</v>
      </c>
    </row>
    <row r="2179" spans="1:24" x14ac:dyDescent="0.3">
      <c r="A2179" t="s">
        <v>2208</v>
      </c>
      <c r="B2179">
        <v>1979</v>
      </c>
      <c r="C2179" t="s">
        <v>35</v>
      </c>
      <c r="D2179">
        <v>3</v>
      </c>
      <c r="E2179">
        <v>2</v>
      </c>
      <c r="F2179">
        <v>37425.94</v>
      </c>
      <c r="G2179" t="s">
        <v>11</v>
      </c>
      <c r="H2179" t="s">
        <v>16</v>
      </c>
      <c r="I2179" t="s">
        <v>42</v>
      </c>
      <c r="N2179" t="s">
        <v>2207</v>
      </c>
      <c r="O2179">
        <v>1969</v>
      </c>
      <c r="P2179" t="str">
        <f t="shared" ref="P2179:P2242" si="102">IF(C2178="?","Sep",C2178)</f>
        <v>Oct</v>
      </c>
      <c r="Q2179">
        <v>30</v>
      </c>
      <c r="R2179">
        <v>0</v>
      </c>
      <c r="S2179" s="18">
        <v>37277.269999999997</v>
      </c>
      <c r="T2179" t="s">
        <v>16</v>
      </c>
      <c r="U2179" t="s">
        <v>12</v>
      </c>
      <c r="V2179" t="s">
        <v>42</v>
      </c>
      <c r="W2179" s="16">
        <f t="shared" si="100"/>
        <v>25506</v>
      </c>
      <c r="X2179">
        <f t="shared" si="101"/>
        <v>53</v>
      </c>
    </row>
    <row r="2180" spans="1:24" x14ac:dyDescent="0.3">
      <c r="A2180" t="s">
        <v>2209</v>
      </c>
      <c r="B2180">
        <v>2002</v>
      </c>
      <c r="C2180" t="s">
        <v>20</v>
      </c>
      <c r="D2180">
        <v>27</v>
      </c>
      <c r="E2180">
        <v>3</v>
      </c>
      <c r="F2180">
        <v>37465.339999999997</v>
      </c>
      <c r="G2180" t="s">
        <v>16</v>
      </c>
      <c r="H2180" t="s">
        <v>11</v>
      </c>
      <c r="I2180" t="s">
        <v>23</v>
      </c>
      <c r="N2180" t="s">
        <v>2208</v>
      </c>
      <c r="O2180">
        <v>1979</v>
      </c>
      <c r="P2180" t="str">
        <f t="shared" si="102"/>
        <v>Aug</v>
      </c>
      <c r="Q2180">
        <v>3</v>
      </c>
      <c r="R2180">
        <v>2</v>
      </c>
      <c r="S2180" s="18">
        <v>37425.94</v>
      </c>
      <c r="T2180" t="s">
        <v>11</v>
      </c>
      <c r="U2180" t="s">
        <v>16</v>
      </c>
      <c r="V2180" t="s">
        <v>42</v>
      </c>
      <c r="W2180" s="16">
        <f t="shared" ref="W2180:W2243" si="103">DATE(O2180,MONTH("1-"&amp;P2180),Q2180)</f>
        <v>29070</v>
      </c>
      <c r="X2180">
        <f t="shared" ref="X2180:X2243" si="104">DATEDIF(W2180,"08-06-2023","y")</f>
        <v>43</v>
      </c>
    </row>
    <row r="2181" spans="1:24" x14ac:dyDescent="0.3">
      <c r="A2181" t="s">
        <v>2210</v>
      </c>
      <c r="B2181">
        <v>2000</v>
      </c>
      <c r="C2181" t="s">
        <v>37</v>
      </c>
      <c r="D2181">
        <v>12</v>
      </c>
      <c r="E2181">
        <v>2</v>
      </c>
      <c r="F2181">
        <v>37484.449999999997</v>
      </c>
      <c r="G2181" t="s">
        <v>16</v>
      </c>
      <c r="H2181" t="s">
        <v>16</v>
      </c>
      <c r="I2181" t="s">
        <v>13</v>
      </c>
      <c r="N2181" t="s">
        <v>2209</v>
      </c>
      <c r="O2181">
        <v>2002</v>
      </c>
      <c r="P2181" t="str">
        <f t="shared" si="102"/>
        <v>Sep</v>
      </c>
      <c r="Q2181">
        <v>27</v>
      </c>
      <c r="R2181">
        <v>3</v>
      </c>
      <c r="S2181" s="18">
        <v>37465.339999999997</v>
      </c>
      <c r="T2181" t="s">
        <v>16</v>
      </c>
      <c r="U2181" t="s">
        <v>11</v>
      </c>
      <c r="V2181" t="s">
        <v>23</v>
      </c>
      <c r="W2181" s="16">
        <f t="shared" si="103"/>
        <v>37526</v>
      </c>
      <c r="X2181">
        <f t="shared" si="104"/>
        <v>20</v>
      </c>
    </row>
    <row r="2182" spans="1:24" x14ac:dyDescent="0.3">
      <c r="A2182" t="s">
        <v>2211</v>
      </c>
      <c r="B2182">
        <v>1990</v>
      </c>
      <c r="C2182" t="s">
        <v>15</v>
      </c>
      <c r="D2182">
        <v>16</v>
      </c>
      <c r="E2182">
        <v>1</v>
      </c>
      <c r="F2182">
        <v>37607.53</v>
      </c>
      <c r="G2182" t="s">
        <v>16</v>
      </c>
      <c r="H2182" t="s">
        <v>11</v>
      </c>
      <c r="I2182" t="s">
        <v>166</v>
      </c>
      <c r="N2182" t="s">
        <v>2210</v>
      </c>
      <c r="O2182">
        <v>2000</v>
      </c>
      <c r="P2182" t="str">
        <f t="shared" si="102"/>
        <v>Oct</v>
      </c>
      <c r="Q2182">
        <v>12</v>
      </c>
      <c r="R2182">
        <v>2</v>
      </c>
      <c r="S2182" s="18">
        <v>37484.449999999997</v>
      </c>
      <c r="T2182" t="s">
        <v>16</v>
      </c>
      <c r="U2182" t="s">
        <v>16</v>
      </c>
      <c r="V2182" t="s">
        <v>13</v>
      </c>
      <c r="W2182" s="16">
        <f t="shared" si="103"/>
        <v>36811</v>
      </c>
      <c r="X2182">
        <f t="shared" si="104"/>
        <v>22</v>
      </c>
    </row>
    <row r="2183" spans="1:24" x14ac:dyDescent="0.3">
      <c r="A2183" t="s">
        <v>2212</v>
      </c>
      <c r="B2183">
        <v>1982</v>
      </c>
      <c r="C2183" t="s">
        <v>18</v>
      </c>
      <c r="D2183">
        <v>20</v>
      </c>
      <c r="E2183">
        <v>3</v>
      </c>
      <c r="F2183">
        <v>37650.74</v>
      </c>
      <c r="G2183" t="s">
        <v>11</v>
      </c>
      <c r="H2183" t="s">
        <v>11</v>
      </c>
      <c r="I2183" t="s">
        <v>23</v>
      </c>
      <c r="N2183" t="s">
        <v>2211</v>
      </c>
      <c r="O2183">
        <v>1990</v>
      </c>
      <c r="P2183" t="str">
        <f t="shared" si="102"/>
        <v>Nov</v>
      </c>
      <c r="Q2183">
        <v>16</v>
      </c>
      <c r="R2183">
        <v>1</v>
      </c>
      <c r="S2183" s="18">
        <v>37607.53</v>
      </c>
      <c r="T2183" t="s">
        <v>16</v>
      </c>
      <c r="U2183" t="s">
        <v>11</v>
      </c>
      <c r="V2183" t="s">
        <v>166</v>
      </c>
      <c r="W2183" s="16">
        <f t="shared" si="103"/>
        <v>33193</v>
      </c>
      <c r="X2183">
        <f t="shared" si="104"/>
        <v>32</v>
      </c>
    </row>
    <row r="2184" spans="1:24" x14ac:dyDescent="0.3">
      <c r="A2184" t="s">
        <v>2213</v>
      </c>
      <c r="B2184">
        <v>1970</v>
      </c>
      <c r="C2184" t="s">
        <v>37</v>
      </c>
      <c r="D2184">
        <v>28</v>
      </c>
      <c r="E2184">
        <v>0</v>
      </c>
      <c r="F2184">
        <v>37675.06</v>
      </c>
      <c r="G2184" t="s">
        <v>11</v>
      </c>
      <c r="H2184" t="s">
        <v>12</v>
      </c>
      <c r="I2184" t="s">
        <v>42</v>
      </c>
      <c r="N2184" t="s">
        <v>2212</v>
      </c>
      <c r="O2184">
        <v>1982</v>
      </c>
      <c r="P2184" t="str">
        <f t="shared" si="102"/>
        <v>Jun</v>
      </c>
      <c r="Q2184">
        <v>20</v>
      </c>
      <c r="R2184">
        <v>3</v>
      </c>
      <c r="S2184" s="18">
        <v>37650.74</v>
      </c>
      <c r="T2184" t="s">
        <v>11</v>
      </c>
      <c r="U2184" t="s">
        <v>11</v>
      </c>
      <c r="V2184" t="s">
        <v>23</v>
      </c>
      <c r="W2184" s="16">
        <f t="shared" si="103"/>
        <v>30122</v>
      </c>
      <c r="X2184">
        <f t="shared" si="104"/>
        <v>40</v>
      </c>
    </row>
    <row r="2185" spans="1:24" x14ac:dyDescent="0.3">
      <c r="A2185" t="s">
        <v>2214</v>
      </c>
      <c r="B2185">
        <v>1988</v>
      </c>
      <c r="C2185" t="s">
        <v>37</v>
      </c>
      <c r="D2185">
        <v>10</v>
      </c>
      <c r="E2185">
        <v>1</v>
      </c>
      <c r="F2185">
        <v>37701.879999999997</v>
      </c>
      <c r="G2185" t="s">
        <v>11</v>
      </c>
      <c r="H2185" t="s">
        <v>12</v>
      </c>
      <c r="I2185" t="s">
        <v>249</v>
      </c>
      <c r="N2185" t="s">
        <v>2213</v>
      </c>
      <c r="O2185">
        <v>1970</v>
      </c>
      <c r="P2185" t="str">
        <f t="shared" si="102"/>
        <v>Oct</v>
      </c>
      <c r="Q2185">
        <v>28</v>
      </c>
      <c r="R2185">
        <v>0</v>
      </c>
      <c r="S2185" s="18">
        <v>37675.06</v>
      </c>
      <c r="T2185" t="s">
        <v>11</v>
      </c>
      <c r="U2185" t="s">
        <v>12</v>
      </c>
      <c r="V2185" t="s">
        <v>42</v>
      </c>
      <c r="W2185" s="16">
        <f t="shared" si="103"/>
        <v>25869</v>
      </c>
      <c r="X2185">
        <f t="shared" si="104"/>
        <v>52</v>
      </c>
    </row>
    <row r="2186" spans="1:24" x14ac:dyDescent="0.3">
      <c r="A2186" t="s">
        <v>2215</v>
      </c>
      <c r="B2186">
        <v>1976</v>
      </c>
      <c r="C2186" t="s">
        <v>20</v>
      </c>
      <c r="D2186">
        <v>18</v>
      </c>
      <c r="E2186">
        <v>2</v>
      </c>
      <c r="F2186">
        <v>37735.199999999997</v>
      </c>
      <c r="G2186" t="s">
        <v>11</v>
      </c>
      <c r="H2186" t="s">
        <v>11</v>
      </c>
      <c r="I2186" t="s">
        <v>42</v>
      </c>
      <c r="N2186" t="s">
        <v>2214</v>
      </c>
      <c r="O2186">
        <v>1988</v>
      </c>
      <c r="P2186" t="str">
        <f t="shared" si="102"/>
        <v>Oct</v>
      </c>
      <c r="Q2186">
        <v>10</v>
      </c>
      <c r="R2186">
        <v>1</v>
      </c>
      <c r="S2186" s="18">
        <v>37701.879999999997</v>
      </c>
      <c r="T2186" t="s">
        <v>11</v>
      </c>
      <c r="U2186" t="s">
        <v>12</v>
      </c>
      <c r="V2186" t="s">
        <v>249</v>
      </c>
      <c r="W2186" s="16">
        <f t="shared" si="103"/>
        <v>32426</v>
      </c>
      <c r="X2186">
        <f t="shared" si="104"/>
        <v>34</v>
      </c>
    </row>
    <row r="2187" spans="1:24" x14ac:dyDescent="0.3">
      <c r="A2187" t="s">
        <v>2216</v>
      </c>
      <c r="B2187">
        <v>1986</v>
      </c>
      <c r="C2187" t="s">
        <v>35</v>
      </c>
      <c r="D2187">
        <v>15</v>
      </c>
      <c r="E2187">
        <v>0</v>
      </c>
      <c r="F2187">
        <v>37742.58</v>
      </c>
      <c r="G2187" t="s">
        <v>16</v>
      </c>
      <c r="H2187" t="s">
        <v>16</v>
      </c>
      <c r="I2187" t="s">
        <v>13</v>
      </c>
      <c r="N2187" t="s">
        <v>2215</v>
      </c>
      <c r="O2187">
        <v>1976</v>
      </c>
      <c r="P2187" t="str">
        <f t="shared" si="102"/>
        <v>Sep</v>
      </c>
      <c r="Q2187">
        <v>18</v>
      </c>
      <c r="R2187">
        <v>2</v>
      </c>
      <c r="S2187" s="18">
        <v>37735.199999999997</v>
      </c>
      <c r="T2187" t="s">
        <v>11</v>
      </c>
      <c r="U2187" t="s">
        <v>11</v>
      </c>
      <c r="V2187" t="s">
        <v>42</v>
      </c>
      <c r="W2187" s="16">
        <f t="shared" si="103"/>
        <v>28021</v>
      </c>
      <c r="X2187">
        <f t="shared" si="104"/>
        <v>46</v>
      </c>
    </row>
    <row r="2188" spans="1:24" x14ac:dyDescent="0.3">
      <c r="A2188" t="s">
        <v>2217</v>
      </c>
      <c r="B2188">
        <v>1983</v>
      </c>
      <c r="C2188" t="s">
        <v>10</v>
      </c>
      <c r="D2188">
        <v>26</v>
      </c>
      <c r="E2188">
        <v>3</v>
      </c>
      <c r="F2188">
        <v>37800.980000000003</v>
      </c>
      <c r="G2188" t="s">
        <v>11</v>
      </c>
      <c r="H2188" t="s">
        <v>11</v>
      </c>
      <c r="I2188" t="s">
        <v>42</v>
      </c>
      <c r="N2188" t="s">
        <v>2216</v>
      </c>
      <c r="O2188">
        <v>1986</v>
      </c>
      <c r="P2188" t="str">
        <f t="shared" si="102"/>
        <v>Aug</v>
      </c>
      <c r="Q2188">
        <v>15</v>
      </c>
      <c r="R2188">
        <v>0</v>
      </c>
      <c r="S2188" s="18">
        <v>37742.58</v>
      </c>
      <c r="T2188" t="s">
        <v>16</v>
      </c>
      <c r="U2188" t="s">
        <v>16</v>
      </c>
      <c r="V2188" t="s">
        <v>13</v>
      </c>
      <c r="W2188" s="16">
        <f t="shared" si="103"/>
        <v>31639</v>
      </c>
      <c r="X2188">
        <f t="shared" si="104"/>
        <v>36</v>
      </c>
    </row>
    <row r="2189" spans="1:24" x14ac:dyDescent="0.3">
      <c r="A2189" t="s">
        <v>2218</v>
      </c>
      <c r="B2189">
        <v>1979</v>
      </c>
      <c r="C2189" t="s">
        <v>20</v>
      </c>
      <c r="D2189">
        <v>9</v>
      </c>
      <c r="E2189">
        <v>0</v>
      </c>
      <c r="F2189">
        <v>37829.72</v>
      </c>
      <c r="G2189" t="s">
        <v>16</v>
      </c>
      <c r="H2189" t="s">
        <v>11</v>
      </c>
      <c r="I2189" t="s">
        <v>42</v>
      </c>
      <c r="N2189" t="s">
        <v>2217</v>
      </c>
      <c r="O2189">
        <v>1983</v>
      </c>
      <c r="P2189" t="str">
        <f t="shared" si="102"/>
        <v>Jul</v>
      </c>
      <c r="Q2189">
        <v>26</v>
      </c>
      <c r="R2189">
        <v>3</v>
      </c>
      <c r="S2189" s="18">
        <v>37800.980000000003</v>
      </c>
      <c r="T2189" t="s">
        <v>11</v>
      </c>
      <c r="U2189" t="s">
        <v>11</v>
      </c>
      <c r="V2189" t="s">
        <v>42</v>
      </c>
      <c r="W2189" s="16">
        <f t="shared" si="103"/>
        <v>30523</v>
      </c>
      <c r="X2189">
        <f t="shared" si="104"/>
        <v>39</v>
      </c>
    </row>
    <row r="2190" spans="1:24" x14ac:dyDescent="0.3">
      <c r="A2190" t="s">
        <v>2219</v>
      </c>
      <c r="B2190">
        <v>1998</v>
      </c>
      <c r="C2190" t="s">
        <v>10</v>
      </c>
      <c r="D2190">
        <v>29</v>
      </c>
      <c r="E2190">
        <v>0</v>
      </c>
      <c r="F2190">
        <v>38126.25</v>
      </c>
      <c r="G2190" t="s">
        <v>16</v>
      </c>
      <c r="H2190" t="s">
        <v>12</v>
      </c>
      <c r="I2190" t="s">
        <v>13</v>
      </c>
      <c r="N2190" t="s">
        <v>2218</v>
      </c>
      <c r="O2190">
        <v>1979</v>
      </c>
      <c r="P2190" t="str">
        <f t="shared" si="102"/>
        <v>Sep</v>
      </c>
      <c r="Q2190">
        <v>9</v>
      </c>
      <c r="R2190">
        <v>0</v>
      </c>
      <c r="S2190" s="18">
        <v>37829.72</v>
      </c>
      <c r="T2190" t="s">
        <v>16</v>
      </c>
      <c r="U2190" t="s">
        <v>11</v>
      </c>
      <c r="V2190" t="s">
        <v>42</v>
      </c>
      <c r="W2190" s="16">
        <f t="shared" si="103"/>
        <v>29107</v>
      </c>
      <c r="X2190">
        <f t="shared" si="104"/>
        <v>43</v>
      </c>
    </row>
    <row r="2191" spans="1:24" x14ac:dyDescent="0.3">
      <c r="A2191" t="s">
        <v>2220</v>
      </c>
      <c r="B2191">
        <v>1972</v>
      </c>
      <c r="C2191" t="s">
        <v>15</v>
      </c>
      <c r="D2191">
        <v>19</v>
      </c>
      <c r="E2191">
        <v>0</v>
      </c>
      <c r="F2191">
        <v>38189.1</v>
      </c>
      <c r="G2191" t="s">
        <v>11</v>
      </c>
      <c r="H2191" t="s">
        <v>11</v>
      </c>
      <c r="I2191" t="s">
        <v>42</v>
      </c>
      <c r="N2191" t="s">
        <v>2219</v>
      </c>
      <c r="O2191">
        <v>1998</v>
      </c>
      <c r="P2191" t="str">
        <f t="shared" si="102"/>
        <v>Jul</v>
      </c>
      <c r="Q2191">
        <v>29</v>
      </c>
      <c r="R2191">
        <v>0</v>
      </c>
      <c r="S2191" s="18">
        <v>38126.25</v>
      </c>
      <c r="T2191" t="s">
        <v>16</v>
      </c>
      <c r="U2191" t="s">
        <v>12</v>
      </c>
      <c r="V2191" t="s">
        <v>13</v>
      </c>
      <c r="W2191" s="16">
        <f t="shared" si="103"/>
        <v>36005</v>
      </c>
      <c r="X2191">
        <f t="shared" si="104"/>
        <v>24</v>
      </c>
    </row>
    <row r="2192" spans="1:24" x14ac:dyDescent="0.3">
      <c r="A2192" t="s">
        <v>2221</v>
      </c>
      <c r="B2192">
        <v>1989</v>
      </c>
      <c r="C2192" t="s">
        <v>20</v>
      </c>
      <c r="D2192">
        <v>8</v>
      </c>
      <c r="E2192">
        <v>3</v>
      </c>
      <c r="F2192">
        <v>38237.339999999997</v>
      </c>
      <c r="G2192" t="s">
        <v>11</v>
      </c>
      <c r="H2192" t="s">
        <v>12</v>
      </c>
      <c r="I2192" t="s">
        <v>42</v>
      </c>
      <c r="N2192" t="s">
        <v>2220</v>
      </c>
      <c r="O2192">
        <v>1972</v>
      </c>
      <c r="P2192" t="str">
        <f t="shared" si="102"/>
        <v>Nov</v>
      </c>
      <c r="Q2192">
        <v>19</v>
      </c>
      <c r="R2192">
        <v>0</v>
      </c>
      <c r="S2192" s="18">
        <v>38189.1</v>
      </c>
      <c r="T2192" t="s">
        <v>11</v>
      </c>
      <c r="U2192" t="s">
        <v>11</v>
      </c>
      <c r="V2192" t="s">
        <v>42</v>
      </c>
      <c r="W2192" s="16">
        <f t="shared" si="103"/>
        <v>26622</v>
      </c>
      <c r="X2192">
        <f t="shared" si="104"/>
        <v>50</v>
      </c>
    </row>
    <row r="2193" spans="1:24" x14ac:dyDescent="0.3">
      <c r="A2193" t="s">
        <v>2222</v>
      </c>
      <c r="B2193">
        <v>1964</v>
      </c>
      <c r="C2193" t="s">
        <v>18</v>
      </c>
      <c r="D2193">
        <v>16</v>
      </c>
      <c r="E2193">
        <v>0</v>
      </c>
      <c r="F2193">
        <v>38241.74</v>
      </c>
      <c r="G2193" t="s">
        <v>11</v>
      </c>
      <c r="H2193" t="s">
        <v>12</v>
      </c>
      <c r="I2193" t="s">
        <v>42</v>
      </c>
      <c r="N2193" t="s">
        <v>2221</v>
      </c>
      <c r="O2193">
        <v>1989</v>
      </c>
      <c r="P2193" t="str">
        <f t="shared" si="102"/>
        <v>Sep</v>
      </c>
      <c r="Q2193">
        <v>8</v>
      </c>
      <c r="R2193">
        <v>3</v>
      </c>
      <c r="S2193" s="18">
        <v>38237.339999999997</v>
      </c>
      <c r="T2193" t="s">
        <v>11</v>
      </c>
      <c r="U2193" t="s">
        <v>12</v>
      </c>
      <c r="V2193" t="s">
        <v>42</v>
      </c>
      <c r="W2193" s="16">
        <f t="shared" si="103"/>
        <v>32759</v>
      </c>
      <c r="X2193">
        <f t="shared" si="104"/>
        <v>33</v>
      </c>
    </row>
    <row r="2194" spans="1:24" x14ac:dyDescent="0.3">
      <c r="A2194" t="s">
        <v>2223</v>
      </c>
      <c r="B2194">
        <v>1980</v>
      </c>
      <c r="C2194" t="s">
        <v>35</v>
      </c>
      <c r="D2194">
        <v>16</v>
      </c>
      <c r="E2194">
        <v>1</v>
      </c>
      <c r="F2194">
        <v>38245.589999999997</v>
      </c>
      <c r="G2194" t="s">
        <v>16</v>
      </c>
      <c r="H2194" t="s">
        <v>11</v>
      </c>
      <c r="I2194" t="s">
        <v>13</v>
      </c>
      <c r="N2194" t="s">
        <v>2222</v>
      </c>
      <c r="O2194">
        <v>1964</v>
      </c>
      <c r="P2194" t="str">
        <f t="shared" si="102"/>
        <v>Jun</v>
      </c>
      <c r="Q2194">
        <v>16</v>
      </c>
      <c r="R2194">
        <v>0</v>
      </c>
      <c r="S2194" s="18">
        <v>38241.74</v>
      </c>
      <c r="T2194" t="s">
        <v>11</v>
      </c>
      <c r="U2194" t="s">
        <v>12</v>
      </c>
      <c r="V2194" t="s">
        <v>42</v>
      </c>
      <c r="W2194" s="16">
        <f t="shared" si="103"/>
        <v>23544</v>
      </c>
      <c r="X2194">
        <f t="shared" si="104"/>
        <v>58</v>
      </c>
    </row>
    <row r="2195" spans="1:24" x14ac:dyDescent="0.3">
      <c r="A2195" t="s">
        <v>2224</v>
      </c>
      <c r="B2195">
        <v>1989</v>
      </c>
      <c r="C2195" t="s">
        <v>37</v>
      </c>
      <c r="D2195">
        <v>30</v>
      </c>
      <c r="E2195">
        <v>1</v>
      </c>
      <c r="F2195">
        <v>38282.75</v>
      </c>
      <c r="G2195" t="s">
        <v>16</v>
      </c>
      <c r="H2195" t="s">
        <v>11</v>
      </c>
      <c r="I2195" t="s">
        <v>13</v>
      </c>
      <c r="N2195" t="s">
        <v>2223</v>
      </c>
      <c r="O2195">
        <v>1980</v>
      </c>
      <c r="P2195" t="str">
        <f t="shared" si="102"/>
        <v>Aug</v>
      </c>
      <c r="Q2195">
        <v>16</v>
      </c>
      <c r="R2195">
        <v>1</v>
      </c>
      <c r="S2195" s="18">
        <v>38245.589999999997</v>
      </c>
      <c r="T2195" t="s">
        <v>16</v>
      </c>
      <c r="U2195" t="s">
        <v>11</v>
      </c>
      <c r="V2195" t="s">
        <v>13</v>
      </c>
      <c r="W2195" s="16">
        <f t="shared" si="103"/>
        <v>29449</v>
      </c>
      <c r="X2195">
        <f t="shared" si="104"/>
        <v>42</v>
      </c>
    </row>
    <row r="2196" spans="1:24" x14ac:dyDescent="0.3">
      <c r="A2196" t="s">
        <v>2225</v>
      </c>
      <c r="B2196">
        <v>1980</v>
      </c>
      <c r="C2196" t="s">
        <v>18</v>
      </c>
      <c r="D2196">
        <v>12</v>
      </c>
      <c r="E2196">
        <v>2</v>
      </c>
      <c r="F2196">
        <v>38313.129999999997</v>
      </c>
      <c r="G2196" t="s">
        <v>16</v>
      </c>
      <c r="H2196" t="s">
        <v>12</v>
      </c>
      <c r="I2196" t="s">
        <v>42</v>
      </c>
      <c r="N2196" t="s">
        <v>2224</v>
      </c>
      <c r="O2196">
        <v>1989</v>
      </c>
      <c r="P2196" t="str">
        <f t="shared" si="102"/>
        <v>Oct</v>
      </c>
      <c r="Q2196">
        <v>30</v>
      </c>
      <c r="R2196">
        <v>1</v>
      </c>
      <c r="S2196" s="18">
        <v>38282.75</v>
      </c>
      <c r="T2196" t="s">
        <v>16</v>
      </c>
      <c r="U2196" t="s">
        <v>11</v>
      </c>
      <c r="V2196" t="s">
        <v>13</v>
      </c>
      <c r="W2196" s="16">
        <f t="shared" si="103"/>
        <v>32811</v>
      </c>
      <c r="X2196">
        <f t="shared" si="104"/>
        <v>33</v>
      </c>
    </row>
    <row r="2197" spans="1:24" x14ac:dyDescent="0.3">
      <c r="A2197" t="s">
        <v>2226</v>
      </c>
      <c r="B2197">
        <v>2002</v>
      </c>
      <c r="C2197" t="s">
        <v>20</v>
      </c>
      <c r="D2197">
        <v>17</v>
      </c>
      <c r="E2197">
        <v>2</v>
      </c>
      <c r="F2197">
        <v>38344.57</v>
      </c>
      <c r="G2197" t="s">
        <v>16</v>
      </c>
      <c r="H2197" t="s">
        <v>12</v>
      </c>
      <c r="I2197" t="s">
        <v>42</v>
      </c>
      <c r="N2197" t="s">
        <v>2225</v>
      </c>
      <c r="O2197">
        <v>1980</v>
      </c>
      <c r="P2197" t="str">
        <f t="shared" si="102"/>
        <v>Jun</v>
      </c>
      <c r="Q2197">
        <v>12</v>
      </c>
      <c r="R2197">
        <v>2</v>
      </c>
      <c r="S2197" s="18">
        <v>38313.129999999997</v>
      </c>
      <c r="T2197" t="s">
        <v>16</v>
      </c>
      <c r="U2197" t="s">
        <v>12</v>
      </c>
      <c r="V2197" t="s">
        <v>42</v>
      </c>
      <c r="W2197" s="16">
        <f t="shared" si="103"/>
        <v>29384</v>
      </c>
      <c r="X2197">
        <f t="shared" si="104"/>
        <v>42</v>
      </c>
    </row>
    <row r="2198" spans="1:24" x14ac:dyDescent="0.3">
      <c r="A2198" t="s">
        <v>2227</v>
      </c>
      <c r="B2198">
        <v>1970</v>
      </c>
      <c r="C2198" t="s">
        <v>35</v>
      </c>
      <c r="D2198">
        <v>22</v>
      </c>
      <c r="E2198">
        <v>0</v>
      </c>
      <c r="F2198">
        <v>38389.79</v>
      </c>
      <c r="G2198" t="s">
        <v>11</v>
      </c>
      <c r="H2198" t="s">
        <v>12</v>
      </c>
      <c r="I2198" t="s">
        <v>42</v>
      </c>
      <c r="N2198" t="s">
        <v>2226</v>
      </c>
      <c r="O2198">
        <v>2002</v>
      </c>
      <c r="P2198" t="str">
        <f t="shared" si="102"/>
        <v>Sep</v>
      </c>
      <c r="Q2198">
        <v>17</v>
      </c>
      <c r="R2198">
        <v>2</v>
      </c>
      <c r="S2198" s="18">
        <v>38344.57</v>
      </c>
      <c r="T2198" t="s">
        <v>16</v>
      </c>
      <c r="U2198" t="s">
        <v>12</v>
      </c>
      <c r="V2198" t="s">
        <v>42</v>
      </c>
      <c r="W2198" s="16">
        <f t="shared" si="103"/>
        <v>37516</v>
      </c>
      <c r="X2198">
        <f t="shared" si="104"/>
        <v>20</v>
      </c>
    </row>
    <row r="2199" spans="1:24" x14ac:dyDescent="0.3">
      <c r="A2199" t="s">
        <v>2228</v>
      </c>
      <c r="B2199">
        <v>1971</v>
      </c>
      <c r="C2199" t="s">
        <v>30</v>
      </c>
      <c r="D2199">
        <v>23</v>
      </c>
      <c r="E2199">
        <v>0</v>
      </c>
      <c r="F2199">
        <v>38405.26</v>
      </c>
      <c r="G2199" t="s">
        <v>11</v>
      </c>
      <c r="H2199" t="s">
        <v>16</v>
      </c>
      <c r="I2199" t="s">
        <v>42</v>
      </c>
      <c r="N2199" t="s">
        <v>2227</v>
      </c>
      <c r="O2199">
        <v>1970</v>
      </c>
      <c r="P2199" t="str">
        <f t="shared" si="102"/>
        <v>Aug</v>
      </c>
      <c r="Q2199">
        <v>22</v>
      </c>
      <c r="R2199">
        <v>0</v>
      </c>
      <c r="S2199" s="18">
        <v>38389.79</v>
      </c>
      <c r="T2199" t="s">
        <v>11</v>
      </c>
      <c r="U2199" t="s">
        <v>12</v>
      </c>
      <c r="V2199" t="s">
        <v>42</v>
      </c>
      <c r="W2199" s="16">
        <f t="shared" si="103"/>
        <v>25802</v>
      </c>
      <c r="X2199">
        <f t="shared" si="104"/>
        <v>52</v>
      </c>
    </row>
    <row r="2200" spans="1:24" x14ac:dyDescent="0.3">
      <c r="A2200" t="s">
        <v>2229</v>
      </c>
      <c r="B2200">
        <v>1986</v>
      </c>
      <c r="C2200" t="s">
        <v>18</v>
      </c>
      <c r="D2200">
        <v>21</v>
      </c>
      <c r="E2200">
        <v>2</v>
      </c>
      <c r="F2200">
        <v>38415.47</v>
      </c>
      <c r="G2200" t="s">
        <v>16</v>
      </c>
      <c r="H2200" t="s">
        <v>11</v>
      </c>
      <c r="I2200" t="s">
        <v>42</v>
      </c>
      <c r="N2200" t="s">
        <v>2228</v>
      </c>
      <c r="O2200">
        <v>1971</v>
      </c>
      <c r="P2200" t="str">
        <f t="shared" si="102"/>
        <v>Dec</v>
      </c>
      <c r="Q2200">
        <v>23</v>
      </c>
      <c r="R2200">
        <v>0</v>
      </c>
      <c r="S2200" s="18">
        <v>38405.26</v>
      </c>
      <c r="T2200" t="s">
        <v>11</v>
      </c>
      <c r="U2200" t="s">
        <v>16</v>
      </c>
      <c r="V2200" t="s">
        <v>42</v>
      </c>
      <c r="W2200" s="16">
        <f t="shared" si="103"/>
        <v>26290</v>
      </c>
      <c r="X2200">
        <f t="shared" si="104"/>
        <v>51</v>
      </c>
    </row>
    <row r="2201" spans="1:24" x14ac:dyDescent="0.3">
      <c r="A2201" t="s">
        <v>2230</v>
      </c>
      <c r="B2201">
        <v>1999</v>
      </c>
      <c r="C2201" t="s">
        <v>15</v>
      </c>
      <c r="D2201">
        <v>12</v>
      </c>
      <c r="E2201">
        <v>2</v>
      </c>
      <c r="F2201">
        <v>38511.629999999997</v>
      </c>
      <c r="G2201" t="s">
        <v>11</v>
      </c>
      <c r="H2201" t="s">
        <v>11</v>
      </c>
      <c r="I2201" t="s">
        <v>247</v>
      </c>
      <c r="N2201" t="s">
        <v>2229</v>
      </c>
      <c r="O2201">
        <v>1986</v>
      </c>
      <c r="P2201" t="str">
        <f t="shared" si="102"/>
        <v>Jun</v>
      </c>
      <c r="Q2201">
        <v>21</v>
      </c>
      <c r="R2201">
        <v>2</v>
      </c>
      <c r="S2201" s="18">
        <v>38415.47</v>
      </c>
      <c r="T2201" t="s">
        <v>16</v>
      </c>
      <c r="U2201" t="s">
        <v>11</v>
      </c>
      <c r="V2201" t="s">
        <v>42</v>
      </c>
      <c r="W2201" s="16">
        <f t="shared" si="103"/>
        <v>31584</v>
      </c>
      <c r="X2201">
        <f t="shared" si="104"/>
        <v>36</v>
      </c>
    </row>
    <row r="2202" spans="1:24" x14ac:dyDescent="0.3">
      <c r="A2202" t="s">
        <v>2231</v>
      </c>
      <c r="B2202">
        <v>1990</v>
      </c>
      <c r="C2202" t="s">
        <v>10</v>
      </c>
      <c r="D2202">
        <v>13</v>
      </c>
      <c r="E2202">
        <v>3</v>
      </c>
      <c r="F2202">
        <v>38652.089999999997</v>
      </c>
      <c r="G2202" t="s">
        <v>11</v>
      </c>
      <c r="H2202" t="s">
        <v>11</v>
      </c>
      <c r="I2202" t="s">
        <v>42</v>
      </c>
      <c r="N2202" t="s">
        <v>2230</v>
      </c>
      <c r="O2202">
        <v>1999</v>
      </c>
      <c r="P2202" t="str">
        <f t="shared" si="102"/>
        <v>Nov</v>
      </c>
      <c r="Q2202">
        <v>12</v>
      </c>
      <c r="R2202">
        <v>2</v>
      </c>
      <c r="S2202" s="18">
        <v>38511.629999999997</v>
      </c>
      <c r="T2202" t="s">
        <v>11</v>
      </c>
      <c r="U2202" t="s">
        <v>11</v>
      </c>
      <c r="V2202" t="s">
        <v>247</v>
      </c>
      <c r="W2202" s="16">
        <f t="shared" si="103"/>
        <v>36476</v>
      </c>
      <c r="X2202">
        <f t="shared" si="104"/>
        <v>23</v>
      </c>
    </row>
    <row r="2203" spans="1:24" x14ac:dyDescent="0.3">
      <c r="A2203" t="s">
        <v>2232</v>
      </c>
      <c r="B2203">
        <v>1986</v>
      </c>
      <c r="C2203" t="s">
        <v>10</v>
      </c>
      <c r="D2203">
        <v>20</v>
      </c>
      <c r="E2203">
        <v>1</v>
      </c>
      <c r="F2203">
        <v>38709.18</v>
      </c>
      <c r="G2203" t="s">
        <v>16</v>
      </c>
      <c r="H2203" t="s">
        <v>12</v>
      </c>
      <c r="I2203" t="s">
        <v>13</v>
      </c>
      <c r="N2203" t="s">
        <v>2231</v>
      </c>
      <c r="O2203">
        <v>1990</v>
      </c>
      <c r="P2203" t="str">
        <f t="shared" si="102"/>
        <v>Jul</v>
      </c>
      <c r="Q2203">
        <v>13</v>
      </c>
      <c r="R2203">
        <v>3</v>
      </c>
      <c r="S2203" s="18">
        <v>38652.089999999997</v>
      </c>
      <c r="T2203" t="s">
        <v>11</v>
      </c>
      <c r="U2203" t="s">
        <v>11</v>
      </c>
      <c r="V2203" t="s">
        <v>42</v>
      </c>
      <c r="W2203" s="16">
        <f t="shared" si="103"/>
        <v>33067</v>
      </c>
      <c r="X2203">
        <f t="shared" si="104"/>
        <v>32</v>
      </c>
    </row>
    <row r="2204" spans="1:24" x14ac:dyDescent="0.3">
      <c r="A2204" t="s">
        <v>31</v>
      </c>
      <c r="B2204">
        <v>1991</v>
      </c>
      <c r="C2204" t="s">
        <v>15</v>
      </c>
      <c r="D2204">
        <v>22</v>
      </c>
      <c r="E2204">
        <v>2</v>
      </c>
      <c r="F2204">
        <v>38711</v>
      </c>
      <c r="G2204" t="s">
        <v>16</v>
      </c>
      <c r="H2204" t="s">
        <v>12</v>
      </c>
      <c r="I2204" t="s">
        <v>42</v>
      </c>
      <c r="N2204" t="s">
        <v>2232</v>
      </c>
      <c r="O2204">
        <v>1986</v>
      </c>
      <c r="P2204" t="str">
        <f t="shared" si="102"/>
        <v>Jul</v>
      </c>
      <c r="Q2204">
        <v>20</v>
      </c>
      <c r="R2204">
        <v>1</v>
      </c>
      <c r="S2204" s="18">
        <v>38709.18</v>
      </c>
      <c r="T2204" t="s">
        <v>16</v>
      </c>
      <c r="U2204" t="s">
        <v>12</v>
      </c>
      <c r="V2204" t="s">
        <v>13</v>
      </c>
      <c r="W2204" s="16">
        <f t="shared" si="103"/>
        <v>31613</v>
      </c>
      <c r="X2204">
        <f t="shared" si="104"/>
        <v>36</v>
      </c>
    </row>
    <row r="2205" spans="1:24" x14ac:dyDescent="0.3">
      <c r="A2205" t="s">
        <v>2233</v>
      </c>
      <c r="B2205">
        <v>1991</v>
      </c>
      <c r="C2205" t="s">
        <v>15</v>
      </c>
      <c r="D2205">
        <v>2</v>
      </c>
      <c r="E2205">
        <v>2</v>
      </c>
      <c r="F2205">
        <v>38711</v>
      </c>
      <c r="G2205" t="s">
        <v>11</v>
      </c>
      <c r="H2205" t="s">
        <v>11</v>
      </c>
      <c r="I2205" t="s">
        <v>42</v>
      </c>
      <c r="N2205" t="s">
        <v>31</v>
      </c>
      <c r="O2205">
        <v>1991</v>
      </c>
      <c r="P2205" t="str">
        <f t="shared" si="102"/>
        <v>Nov</v>
      </c>
      <c r="Q2205">
        <v>22</v>
      </c>
      <c r="R2205">
        <v>2</v>
      </c>
      <c r="S2205" s="18">
        <v>38711</v>
      </c>
      <c r="T2205" t="s">
        <v>16</v>
      </c>
      <c r="U2205" t="s">
        <v>12</v>
      </c>
      <c r="V2205" t="s">
        <v>42</v>
      </c>
      <c r="W2205" s="16">
        <f t="shared" si="103"/>
        <v>33564</v>
      </c>
      <c r="X2205">
        <f t="shared" si="104"/>
        <v>31</v>
      </c>
    </row>
    <row r="2206" spans="1:24" x14ac:dyDescent="0.3">
      <c r="A2206" t="s">
        <v>2234</v>
      </c>
      <c r="B2206">
        <v>1976</v>
      </c>
      <c r="C2206" t="s">
        <v>18</v>
      </c>
      <c r="D2206">
        <v>15</v>
      </c>
      <c r="E2206">
        <v>2</v>
      </c>
      <c r="F2206">
        <v>38740.120000000003</v>
      </c>
      <c r="G2206" t="s">
        <v>11</v>
      </c>
      <c r="H2206" t="s">
        <v>11</v>
      </c>
      <c r="I2206" t="s">
        <v>23</v>
      </c>
      <c r="N2206" t="s">
        <v>2233</v>
      </c>
      <c r="O2206">
        <v>1991</v>
      </c>
      <c r="P2206" t="str">
        <f t="shared" si="102"/>
        <v>Nov</v>
      </c>
      <c r="Q2206">
        <v>2</v>
      </c>
      <c r="R2206">
        <v>2</v>
      </c>
      <c r="S2206" s="18">
        <v>38711</v>
      </c>
      <c r="T2206" t="s">
        <v>11</v>
      </c>
      <c r="U2206" t="s">
        <v>11</v>
      </c>
      <c r="V2206" t="s">
        <v>42</v>
      </c>
      <c r="W2206" s="16">
        <f t="shared" si="103"/>
        <v>33544</v>
      </c>
      <c r="X2206">
        <f t="shared" si="104"/>
        <v>31</v>
      </c>
    </row>
    <row r="2207" spans="1:24" x14ac:dyDescent="0.3">
      <c r="A2207" t="s">
        <v>2235</v>
      </c>
      <c r="B2207">
        <v>1991</v>
      </c>
      <c r="C2207" t="s">
        <v>15</v>
      </c>
      <c r="D2207">
        <v>8</v>
      </c>
      <c r="E2207">
        <v>3</v>
      </c>
      <c r="F2207">
        <v>38746.36</v>
      </c>
      <c r="G2207" t="s">
        <v>16</v>
      </c>
      <c r="H2207" t="s">
        <v>11</v>
      </c>
      <c r="I2207" t="s">
        <v>23</v>
      </c>
      <c r="N2207" t="s">
        <v>2234</v>
      </c>
      <c r="O2207">
        <v>1976</v>
      </c>
      <c r="P2207" t="str">
        <f t="shared" si="102"/>
        <v>Jun</v>
      </c>
      <c r="Q2207">
        <v>15</v>
      </c>
      <c r="R2207">
        <v>2</v>
      </c>
      <c r="S2207" s="18">
        <v>38740.120000000003</v>
      </c>
      <c r="T2207" t="s">
        <v>11</v>
      </c>
      <c r="U2207" t="s">
        <v>11</v>
      </c>
      <c r="V2207" t="s">
        <v>23</v>
      </c>
      <c r="W2207" s="16">
        <f t="shared" si="103"/>
        <v>27926</v>
      </c>
      <c r="X2207">
        <f t="shared" si="104"/>
        <v>46</v>
      </c>
    </row>
    <row r="2208" spans="1:24" x14ac:dyDescent="0.3">
      <c r="A2208" t="s">
        <v>2236</v>
      </c>
      <c r="B2208">
        <v>2004</v>
      </c>
      <c r="C2208" t="s">
        <v>30</v>
      </c>
      <c r="D2208">
        <v>5</v>
      </c>
      <c r="E2208">
        <v>0</v>
      </c>
      <c r="F2208">
        <v>38792.69</v>
      </c>
      <c r="G2208" t="s">
        <v>11</v>
      </c>
      <c r="H2208" t="s">
        <v>11</v>
      </c>
      <c r="I2208" t="s">
        <v>13</v>
      </c>
      <c r="N2208" t="s">
        <v>2235</v>
      </c>
      <c r="O2208">
        <v>1991</v>
      </c>
      <c r="P2208" t="str">
        <f t="shared" si="102"/>
        <v>Nov</v>
      </c>
      <c r="Q2208">
        <v>8</v>
      </c>
      <c r="R2208">
        <v>3</v>
      </c>
      <c r="S2208" s="18">
        <v>38746.36</v>
      </c>
      <c r="T2208" t="s">
        <v>16</v>
      </c>
      <c r="U2208" t="s">
        <v>11</v>
      </c>
      <c r="V2208" t="s">
        <v>23</v>
      </c>
      <c r="W2208" s="16">
        <f t="shared" si="103"/>
        <v>33550</v>
      </c>
      <c r="X2208">
        <f t="shared" si="104"/>
        <v>31</v>
      </c>
    </row>
    <row r="2209" spans="1:24" x14ac:dyDescent="0.3">
      <c r="A2209" t="s">
        <v>2237</v>
      </c>
      <c r="B2209">
        <v>1979</v>
      </c>
      <c r="C2209" t="s">
        <v>30</v>
      </c>
      <c r="D2209">
        <v>3</v>
      </c>
      <c r="E2209">
        <v>2</v>
      </c>
      <c r="F2209">
        <v>38836.980000000003</v>
      </c>
      <c r="G2209" t="s">
        <v>11</v>
      </c>
      <c r="H2209" t="s">
        <v>16</v>
      </c>
      <c r="I2209" t="s">
        <v>42</v>
      </c>
      <c r="N2209" t="s">
        <v>2236</v>
      </c>
      <c r="O2209">
        <v>2004</v>
      </c>
      <c r="P2209" t="str">
        <f t="shared" si="102"/>
        <v>Dec</v>
      </c>
      <c r="Q2209">
        <v>5</v>
      </c>
      <c r="R2209">
        <v>0</v>
      </c>
      <c r="S2209" s="18">
        <v>38792.69</v>
      </c>
      <c r="T2209" t="s">
        <v>11</v>
      </c>
      <c r="U2209" t="s">
        <v>11</v>
      </c>
      <c r="V2209" t="s">
        <v>13</v>
      </c>
      <c r="W2209" s="16">
        <f t="shared" si="103"/>
        <v>38326</v>
      </c>
      <c r="X2209">
        <f t="shared" si="104"/>
        <v>18</v>
      </c>
    </row>
    <row r="2210" spans="1:24" x14ac:dyDescent="0.3">
      <c r="A2210" t="s">
        <v>2238</v>
      </c>
      <c r="B2210">
        <v>1964</v>
      </c>
      <c r="C2210" t="s">
        <v>18</v>
      </c>
      <c r="D2210">
        <v>6</v>
      </c>
      <c r="E2210">
        <v>0</v>
      </c>
      <c r="F2210">
        <v>38869.25</v>
      </c>
      <c r="G2210" t="s">
        <v>11</v>
      </c>
      <c r="H2210" t="s">
        <v>11</v>
      </c>
      <c r="I2210" t="s">
        <v>42</v>
      </c>
      <c r="N2210" t="s">
        <v>2237</v>
      </c>
      <c r="O2210">
        <v>1979</v>
      </c>
      <c r="P2210" t="str">
        <f t="shared" si="102"/>
        <v>Dec</v>
      </c>
      <c r="Q2210">
        <v>3</v>
      </c>
      <c r="R2210">
        <v>2</v>
      </c>
      <c r="S2210" s="18">
        <v>38836.980000000003</v>
      </c>
      <c r="T2210" t="s">
        <v>11</v>
      </c>
      <c r="U2210" t="s">
        <v>16</v>
      </c>
      <c r="V2210" t="s">
        <v>42</v>
      </c>
      <c r="W2210" s="16">
        <f t="shared" si="103"/>
        <v>29192</v>
      </c>
      <c r="X2210">
        <f t="shared" si="104"/>
        <v>43</v>
      </c>
    </row>
    <row r="2211" spans="1:24" x14ac:dyDescent="0.3">
      <c r="A2211" t="s">
        <v>2239</v>
      </c>
      <c r="B2211">
        <v>1967</v>
      </c>
      <c r="C2211" t="s">
        <v>10</v>
      </c>
      <c r="D2211">
        <v>30</v>
      </c>
      <c r="E2211">
        <v>0</v>
      </c>
      <c r="F2211">
        <v>38893.360000000001</v>
      </c>
      <c r="G2211" t="s">
        <v>16</v>
      </c>
      <c r="H2211" t="s">
        <v>11</v>
      </c>
      <c r="I2211" t="s">
        <v>42</v>
      </c>
      <c r="N2211" t="s">
        <v>2238</v>
      </c>
      <c r="O2211">
        <v>1964</v>
      </c>
      <c r="P2211" t="str">
        <f t="shared" si="102"/>
        <v>Jun</v>
      </c>
      <c r="Q2211">
        <v>6</v>
      </c>
      <c r="R2211">
        <v>0</v>
      </c>
      <c r="S2211" s="18">
        <v>38869.25</v>
      </c>
      <c r="T2211" t="s">
        <v>11</v>
      </c>
      <c r="U2211" t="s">
        <v>11</v>
      </c>
      <c r="V2211" t="s">
        <v>42</v>
      </c>
      <c r="W2211" s="16">
        <f t="shared" si="103"/>
        <v>23534</v>
      </c>
      <c r="X2211">
        <f t="shared" si="104"/>
        <v>59</v>
      </c>
    </row>
    <row r="2212" spans="1:24" x14ac:dyDescent="0.3">
      <c r="A2212" t="s">
        <v>2240</v>
      </c>
      <c r="B2212">
        <v>1987</v>
      </c>
      <c r="C2212" t="s">
        <v>18</v>
      </c>
      <c r="D2212">
        <v>16</v>
      </c>
      <c r="E2212">
        <v>3</v>
      </c>
      <c r="F2212">
        <v>38924.04</v>
      </c>
      <c r="G2212" t="s">
        <v>11</v>
      </c>
      <c r="H2212" t="s">
        <v>11</v>
      </c>
      <c r="I2212" t="s">
        <v>42</v>
      </c>
      <c r="N2212" t="s">
        <v>2239</v>
      </c>
      <c r="O2212">
        <v>1967</v>
      </c>
      <c r="P2212" t="str">
        <f t="shared" si="102"/>
        <v>Jul</v>
      </c>
      <c r="Q2212">
        <v>30</v>
      </c>
      <c r="R2212">
        <v>0</v>
      </c>
      <c r="S2212" s="18">
        <v>38893.360000000001</v>
      </c>
      <c r="T2212" t="s">
        <v>16</v>
      </c>
      <c r="U2212" t="s">
        <v>11</v>
      </c>
      <c r="V2212" t="s">
        <v>42</v>
      </c>
      <c r="W2212" s="16">
        <f t="shared" si="103"/>
        <v>24683</v>
      </c>
      <c r="X2212">
        <f t="shared" si="104"/>
        <v>55</v>
      </c>
    </row>
    <row r="2213" spans="1:24" x14ac:dyDescent="0.3">
      <c r="A2213" t="s">
        <v>2241</v>
      </c>
      <c r="B2213">
        <v>1976</v>
      </c>
      <c r="C2213" t="s">
        <v>30</v>
      </c>
      <c r="D2213">
        <v>15</v>
      </c>
      <c r="E2213">
        <v>2</v>
      </c>
      <c r="F2213">
        <v>38932.559999999998</v>
      </c>
      <c r="G2213" t="s">
        <v>11</v>
      </c>
      <c r="H2213" t="s">
        <v>12</v>
      </c>
      <c r="I2213" t="s">
        <v>42</v>
      </c>
      <c r="N2213" t="s">
        <v>2240</v>
      </c>
      <c r="O2213">
        <v>1987</v>
      </c>
      <c r="P2213" t="str">
        <f t="shared" si="102"/>
        <v>Jun</v>
      </c>
      <c r="Q2213">
        <v>16</v>
      </c>
      <c r="R2213">
        <v>3</v>
      </c>
      <c r="S2213" s="18">
        <v>38924.04</v>
      </c>
      <c r="T2213" t="s">
        <v>11</v>
      </c>
      <c r="U2213" t="s">
        <v>11</v>
      </c>
      <c r="V2213" t="s">
        <v>42</v>
      </c>
      <c r="W2213" s="16">
        <f t="shared" si="103"/>
        <v>31944</v>
      </c>
      <c r="X2213">
        <f t="shared" si="104"/>
        <v>35</v>
      </c>
    </row>
    <row r="2214" spans="1:24" x14ac:dyDescent="0.3">
      <c r="A2214" t="s">
        <v>2242</v>
      </c>
      <c r="B2214">
        <v>1980</v>
      </c>
      <c r="C2214" t="s">
        <v>20</v>
      </c>
      <c r="D2214">
        <v>24</v>
      </c>
      <c r="E2214">
        <v>2</v>
      </c>
      <c r="F2214">
        <v>38947.43</v>
      </c>
      <c r="G2214" t="s">
        <v>11</v>
      </c>
      <c r="H2214" t="s">
        <v>12</v>
      </c>
      <c r="I2214" t="s">
        <v>42</v>
      </c>
      <c r="N2214" t="s">
        <v>2241</v>
      </c>
      <c r="O2214">
        <v>1976</v>
      </c>
      <c r="P2214" t="str">
        <f t="shared" si="102"/>
        <v>Dec</v>
      </c>
      <c r="Q2214">
        <v>15</v>
      </c>
      <c r="R2214">
        <v>2</v>
      </c>
      <c r="S2214" s="18">
        <v>38932.559999999998</v>
      </c>
      <c r="T2214" t="s">
        <v>11</v>
      </c>
      <c r="U2214" t="s">
        <v>12</v>
      </c>
      <c r="V2214" t="s">
        <v>42</v>
      </c>
      <c r="W2214" s="16">
        <f t="shared" si="103"/>
        <v>28109</v>
      </c>
      <c r="X2214">
        <f t="shared" si="104"/>
        <v>46</v>
      </c>
    </row>
    <row r="2215" spans="1:24" x14ac:dyDescent="0.3">
      <c r="A2215" t="s">
        <v>2243</v>
      </c>
      <c r="B2215">
        <v>1978</v>
      </c>
      <c r="C2215" t="s">
        <v>37</v>
      </c>
      <c r="D2215">
        <v>12</v>
      </c>
      <c r="E2215">
        <v>2</v>
      </c>
      <c r="F2215">
        <v>38998.550000000003</v>
      </c>
      <c r="G2215" t="s">
        <v>16</v>
      </c>
      <c r="H2215" t="s">
        <v>16</v>
      </c>
      <c r="I2215" t="s">
        <v>42</v>
      </c>
      <c r="N2215" t="s">
        <v>2242</v>
      </c>
      <c r="O2215">
        <v>1980</v>
      </c>
      <c r="P2215" t="str">
        <f t="shared" si="102"/>
        <v>Sep</v>
      </c>
      <c r="Q2215">
        <v>24</v>
      </c>
      <c r="R2215">
        <v>2</v>
      </c>
      <c r="S2215" s="18">
        <v>38947.43</v>
      </c>
      <c r="T2215" t="s">
        <v>11</v>
      </c>
      <c r="U2215" t="s">
        <v>12</v>
      </c>
      <c r="V2215" t="s">
        <v>42</v>
      </c>
      <c r="W2215" s="16">
        <f t="shared" si="103"/>
        <v>29488</v>
      </c>
      <c r="X2215">
        <f t="shared" si="104"/>
        <v>42</v>
      </c>
    </row>
    <row r="2216" spans="1:24" x14ac:dyDescent="0.3">
      <c r="A2216" t="s">
        <v>2244</v>
      </c>
      <c r="B2216">
        <v>1985</v>
      </c>
      <c r="C2216" t="s">
        <v>20</v>
      </c>
      <c r="D2216">
        <v>20</v>
      </c>
      <c r="E2216">
        <v>1</v>
      </c>
      <c r="F2216">
        <v>39047.29</v>
      </c>
      <c r="G2216" t="s">
        <v>16</v>
      </c>
      <c r="H2216" t="s">
        <v>12</v>
      </c>
      <c r="I2216" t="s">
        <v>356</v>
      </c>
      <c r="N2216" t="s">
        <v>2243</v>
      </c>
      <c r="O2216">
        <v>1978</v>
      </c>
      <c r="P2216" t="str">
        <f t="shared" si="102"/>
        <v>Oct</v>
      </c>
      <c r="Q2216">
        <v>12</v>
      </c>
      <c r="R2216">
        <v>2</v>
      </c>
      <c r="S2216" s="18">
        <v>38998.550000000003</v>
      </c>
      <c r="T2216" t="s">
        <v>16</v>
      </c>
      <c r="U2216" t="s">
        <v>16</v>
      </c>
      <c r="V2216" t="s">
        <v>42</v>
      </c>
      <c r="W2216" s="16">
        <f t="shared" si="103"/>
        <v>28775</v>
      </c>
      <c r="X2216">
        <f t="shared" si="104"/>
        <v>44</v>
      </c>
    </row>
    <row r="2217" spans="1:24" x14ac:dyDescent="0.3">
      <c r="A2217" t="s">
        <v>2245</v>
      </c>
      <c r="B2217">
        <v>1982</v>
      </c>
      <c r="C2217" t="s">
        <v>35</v>
      </c>
      <c r="D2217">
        <v>4</v>
      </c>
      <c r="E2217">
        <v>1</v>
      </c>
      <c r="F2217">
        <v>39125.33</v>
      </c>
      <c r="G2217" t="s">
        <v>16</v>
      </c>
      <c r="H2217" t="s">
        <v>16</v>
      </c>
      <c r="I2217" t="s">
        <v>168</v>
      </c>
      <c r="N2217" t="s">
        <v>2244</v>
      </c>
      <c r="O2217">
        <v>1985</v>
      </c>
      <c r="P2217" t="str">
        <f t="shared" si="102"/>
        <v>Sep</v>
      </c>
      <c r="Q2217">
        <v>20</v>
      </c>
      <c r="R2217">
        <v>1</v>
      </c>
      <c r="S2217" s="18">
        <v>39047.29</v>
      </c>
      <c r="T2217" t="s">
        <v>16</v>
      </c>
      <c r="U2217" t="s">
        <v>12</v>
      </c>
      <c r="V2217" t="s">
        <v>356</v>
      </c>
      <c r="W2217" s="16">
        <f t="shared" si="103"/>
        <v>31310</v>
      </c>
      <c r="X2217">
        <f t="shared" si="104"/>
        <v>37</v>
      </c>
    </row>
    <row r="2218" spans="1:24" x14ac:dyDescent="0.3">
      <c r="A2218" t="s">
        <v>2246</v>
      </c>
      <c r="B2218">
        <v>1962</v>
      </c>
      <c r="C2218" t="s">
        <v>10</v>
      </c>
      <c r="D2218">
        <v>7</v>
      </c>
      <c r="E2218">
        <v>0</v>
      </c>
      <c r="F2218">
        <v>39221.120000000003</v>
      </c>
      <c r="G2218" t="s">
        <v>11</v>
      </c>
      <c r="H2218" t="s">
        <v>16</v>
      </c>
      <c r="I2218" t="s">
        <v>42</v>
      </c>
      <c r="N2218" t="s">
        <v>2245</v>
      </c>
      <c r="O2218">
        <v>1982</v>
      </c>
      <c r="P2218" t="str">
        <f t="shared" si="102"/>
        <v>Aug</v>
      </c>
      <c r="Q2218">
        <v>4</v>
      </c>
      <c r="R2218">
        <v>1</v>
      </c>
      <c r="S2218" s="18">
        <v>39125.33</v>
      </c>
      <c r="T2218" t="s">
        <v>16</v>
      </c>
      <c r="U2218" t="s">
        <v>16</v>
      </c>
      <c r="V2218" t="s">
        <v>168</v>
      </c>
      <c r="W2218" s="16">
        <f t="shared" si="103"/>
        <v>30167</v>
      </c>
      <c r="X2218">
        <f t="shared" si="104"/>
        <v>40</v>
      </c>
    </row>
    <row r="2219" spans="1:24" x14ac:dyDescent="0.3">
      <c r="A2219" t="s">
        <v>2247</v>
      </c>
      <c r="B2219">
        <v>1992</v>
      </c>
      <c r="C2219" t="s">
        <v>15</v>
      </c>
      <c r="D2219">
        <v>30</v>
      </c>
      <c r="E2219">
        <v>2</v>
      </c>
      <c r="F2219">
        <v>39241.440000000002</v>
      </c>
      <c r="G2219" t="s">
        <v>16</v>
      </c>
      <c r="H2219" t="s">
        <v>12</v>
      </c>
      <c r="I2219" t="s">
        <v>42</v>
      </c>
      <c r="N2219" t="s">
        <v>2246</v>
      </c>
      <c r="O2219">
        <v>1962</v>
      </c>
      <c r="P2219" t="str">
        <f t="shared" si="102"/>
        <v>Jul</v>
      </c>
      <c r="Q2219">
        <v>7</v>
      </c>
      <c r="R2219">
        <v>0</v>
      </c>
      <c r="S2219" s="18">
        <v>39221.120000000003</v>
      </c>
      <c r="T2219" t="s">
        <v>11</v>
      </c>
      <c r="U2219" t="s">
        <v>16</v>
      </c>
      <c r="V2219" t="s">
        <v>42</v>
      </c>
      <c r="W2219" s="16">
        <f t="shared" si="103"/>
        <v>22834</v>
      </c>
      <c r="X2219">
        <f t="shared" si="104"/>
        <v>60</v>
      </c>
    </row>
    <row r="2220" spans="1:24" x14ac:dyDescent="0.3">
      <c r="A2220" t="s">
        <v>2248</v>
      </c>
      <c r="B2220">
        <v>1982</v>
      </c>
      <c r="C2220" t="s">
        <v>35</v>
      </c>
      <c r="D2220">
        <v>16</v>
      </c>
      <c r="E2220">
        <v>3</v>
      </c>
      <c r="F2220">
        <v>39315.279999999999</v>
      </c>
      <c r="G2220" t="s">
        <v>11</v>
      </c>
      <c r="H2220" t="s">
        <v>12</v>
      </c>
      <c r="I2220" t="s">
        <v>42</v>
      </c>
      <c r="N2220" t="s">
        <v>2247</v>
      </c>
      <c r="O2220">
        <v>1992</v>
      </c>
      <c r="P2220" t="str">
        <f t="shared" si="102"/>
        <v>Nov</v>
      </c>
      <c r="Q2220">
        <v>30</v>
      </c>
      <c r="R2220">
        <v>2</v>
      </c>
      <c r="S2220" s="18">
        <v>39241.440000000002</v>
      </c>
      <c r="T2220" t="s">
        <v>16</v>
      </c>
      <c r="U2220" t="s">
        <v>12</v>
      </c>
      <c r="V2220" t="s">
        <v>42</v>
      </c>
      <c r="W2220" s="16">
        <f t="shared" si="103"/>
        <v>33938</v>
      </c>
      <c r="X2220">
        <f t="shared" si="104"/>
        <v>30</v>
      </c>
    </row>
    <row r="2221" spans="1:24" x14ac:dyDescent="0.3">
      <c r="A2221" t="s">
        <v>2249</v>
      </c>
      <c r="B2221">
        <v>1978</v>
      </c>
      <c r="C2221" t="s">
        <v>35</v>
      </c>
      <c r="D2221">
        <v>5</v>
      </c>
      <c r="E2221">
        <v>2</v>
      </c>
      <c r="F2221">
        <v>39352.6</v>
      </c>
      <c r="G2221" t="s">
        <v>11</v>
      </c>
      <c r="H2221" t="s">
        <v>12</v>
      </c>
      <c r="I2221" t="s">
        <v>42</v>
      </c>
      <c r="N2221" t="s">
        <v>2248</v>
      </c>
      <c r="O2221">
        <v>1982</v>
      </c>
      <c r="P2221" t="str">
        <f t="shared" si="102"/>
        <v>Aug</v>
      </c>
      <c r="Q2221">
        <v>16</v>
      </c>
      <c r="R2221">
        <v>3</v>
      </c>
      <c r="S2221" s="18">
        <v>39315.279999999999</v>
      </c>
      <c r="T2221" t="s">
        <v>11</v>
      </c>
      <c r="U2221" t="s">
        <v>12</v>
      </c>
      <c r="V2221" t="s">
        <v>42</v>
      </c>
      <c r="W2221" s="16">
        <f t="shared" si="103"/>
        <v>30179</v>
      </c>
      <c r="X2221">
        <f t="shared" si="104"/>
        <v>40</v>
      </c>
    </row>
    <row r="2222" spans="1:24" x14ac:dyDescent="0.3">
      <c r="A2222" t="s">
        <v>2250</v>
      </c>
      <c r="B2222">
        <v>1966</v>
      </c>
      <c r="C2222" t="s">
        <v>18</v>
      </c>
      <c r="D2222">
        <v>24</v>
      </c>
      <c r="E2222">
        <v>0</v>
      </c>
      <c r="F2222">
        <v>39396.86</v>
      </c>
      <c r="G2222" t="s">
        <v>11</v>
      </c>
      <c r="H2222" t="s">
        <v>11</v>
      </c>
      <c r="I2222" t="s">
        <v>42</v>
      </c>
      <c r="N2222" t="s">
        <v>2249</v>
      </c>
      <c r="O2222">
        <v>1978</v>
      </c>
      <c r="P2222" t="str">
        <f t="shared" si="102"/>
        <v>Aug</v>
      </c>
      <c r="Q2222">
        <v>5</v>
      </c>
      <c r="R2222">
        <v>2</v>
      </c>
      <c r="S2222" s="18">
        <v>39352.6</v>
      </c>
      <c r="T2222" t="s">
        <v>11</v>
      </c>
      <c r="U2222" t="s">
        <v>12</v>
      </c>
      <c r="V2222" t="s">
        <v>42</v>
      </c>
      <c r="W2222" s="16">
        <f t="shared" si="103"/>
        <v>28707</v>
      </c>
      <c r="X2222">
        <f t="shared" si="104"/>
        <v>44</v>
      </c>
    </row>
    <row r="2223" spans="1:24" x14ac:dyDescent="0.3">
      <c r="A2223" t="s">
        <v>2251</v>
      </c>
      <c r="B2223">
        <v>1978</v>
      </c>
      <c r="C2223" t="s">
        <v>10</v>
      </c>
      <c r="D2223">
        <v>12</v>
      </c>
      <c r="E2223">
        <v>1</v>
      </c>
      <c r="F2223">
        <v>39556.49</v>
      </c>
      <c r="G2223" t="s">
        <v>16</v>
      </c>
      <c r="H2223" t="s">
        <v>11</v>
      </c>
      <c r="I2223" t="s">
        <v>164</v>
      </c>
      <c r="N2223" t="s">
        <v>2250</v>
      </c>
      <c r="O2223">
        <v>1966</v>
      </c>
      <c r="P2223" t="str">
        <f t="shared" si="102"/>
        <v>Jun</v>
      </c>
      <c r="Q2223">
        <v>24</v>
      </c>
      <c r="R2223">
        <v>0</v>
      </c>
      <c r="S2223" s="18">
        <v>39396.86</v>
      </c>
      <c r="T2223" t="s">
        <v>11</v>
      </c>
      <c r="U2223" t="s">
        <v>11</v>
      </c>
      <c r="V2223" t="s">
        <v>42</v>
      </c>
      <c r="W2223" s="16">
        <f t="shared" si="103"/>
        <v>24282</v>
      </c>
      <c r="X2223">
        <f t="shared" si="104"/>
        <v>56</v>
      </c>
    </row>
    <row r="2224" spans="1:24" x14ac:dyDescent="0.3">
      <c r="A2224" t="s">
        <v>2252</v>
      </c>
      <c r="B2224">
        <v>1981</v>
      </c>
      <c r="C2224" t="s">
        <v>10</v>
      </c>
      <c r="D2224">
        <v>5</v>
      </c>
      <c r="E2224">
        <v>3</v>
      </c>
      <c r="F2224">
        <v>39597.410000000003</v>
      </c>
      <c r="G2224" t="s">
        <v>16</v>
      </c>
      <c r="H2224" t="s">
        <v>11</v>
      </c>
      <c r="I2224" t="s">
        <v>356</v>
      </c>
      <c r="N2224" t="s">
        <v>2251</v>
      </c>
      <c r="O2224">
        <v>1978</v>
      </c>
      <c r="P2224" t="str">
        <f t="shared" si="102"/>
        <v>Jul</v>
      </c>
      <c r="Q2224">
        <v>12</v>
      </c>
      <c r="R2224">
        <v>1</v>
      </c>
      <c r="S2224" s="18">
        <v>39556.49</v>
      </c>
      <c r="T2224" t="s">
        <v>16</v>
      </c>
      <c r="U2224" t="s">
        <v>11</v>
      </c>
      <c r="V2224" t="s">
        <v>164</v>
      </c>
      <c r="W2224" s="16">
        <f t="shared" si="103"/>
        <v>28683</v>
      </c>
      <c r="X2224">
        <f t="shared" si="104"/>
        <v>44</v>
      </c>
    </row>
    <row r="2225" spans="1:24" x14ac:dyDescent="0.3">
      <c r="A2225" t="s">
        <v>2253</v>
      </c>
      <c r="B2225">
        <v>1995</v>
      </c>
      <c r="C2225" t="s">
        <v>35</v>
      </c>
      <c r="D2225">
        <v>7</v>
      </c>
      <c r="E2225">
        <v>0</v>
      </c>
      <c r="F2225">
        <v>39611.760000000002</v>
      </c>
      <c r="G2225" t="s">
        <v>16</v>
      </c>
      <c r="H2225" t="s">
        <v>12</v>
      </c>
      <c r="I2225" t="s">
        <v>13</v>
      </c>
      <c r="N2225" t="s">
        <v>2252</v>
      </c>
      <c r="O2225">
        <v>1981</v>
      </c>
      <c r="P2225" t="str">
        <f t="shared" si="102"/>
        <v>Jul</v>
      </c>
      <c r="Q2225">
        <v>5</v>
      </c>
      <c r="R2225">
        <v>3</v>
      </c>
      <c r="S2225" s="18">
        <v>39597.410000000003</v>
      </c>
      <c r="T2225" t="s">
        <v>16</v>
      </c>
      <c r="U2225" t="s">
        <v>11</v>
      </c>
      <c r="V2225" t="s">
        <v>356</v>
      </c>
      <c r="W2225" s="16">
        <f t="shared" si="103"/>
        <v>29772</v>
      </c>
      <c r="X2225">
        <f t="shared" si="104"/>
        <v>41</v>
      </c>
    </row>
    <row r="2226" spans="1:24" x14ac:dyDescent="0.3">
      <c r="A2226" t="s">
        <v>2254</v>
      </c>
      <c r="B2226">
        <v>1977</v>
      </c>
      <c r="C2226" t="s">
        <v>30</v>
      </c>
      <c r="D2226">
        <v>17</v>
      </c>
      <c r="E2226">
        <v>2</v>
      </c>
      <c r="F2226">
        <v>39670.44</v>
      </c>
      <c r="G2226" t="s">
        <v>11</v>
      </c>
      <c r="H2226" t="s">
        <v>16</v>
      </c>
      <c r="I2226" t="s">
        <v>23</v>
      </c>
      <c r="N2226" t="s">
        <v>2253</v>
      </c>
      <c r="O2226">
        <v>1995</v>
      </c>
      <c r="P2226" t="str">
        <f t="shared" si="102"/>
        <v>Aug</v>
      </c>
      <c r="Q2226">
        <v>7</v>
      </c>
      <c r="R2226">
        <v>0</v>
      </c>
      <c r="S2226" s="18">
        <v>39611.760000000002</v>
      </c>
      <c r="T2226" t="s">
        <v>16</v>
      </c>
      <c r="U2226" t="s">
        <v>12</v>
      </c>
      <c r="V2226" t="s">
        <v>13</v>
      </c>
      <c r="W2226" s="16">
        <f t="shared" si="103"/>
        <v>34918</v>
      </c>
      <c r="X2226">
        <f t="shared" si="104"/>
        <v>27</v>
      </c>
    </row>
    <row r="2227" spans="1:24" x14ac:dyDescent="0.3">
      <c r="A2227" t="s">
        <v>2255</v>
      </c>
      <c r="B2227">
        <v>1968</v>
      </c>
      <c r="C2227" t="s">
        <v>20</v>
      </c>
      <c r="D2227">
        <v>29</v>
      </c>
      <c r="E2227">
        <v>0</v>
      </c>
      <c r="F2227">
        <v>39721.93</v>
      </c>
      <c r="G2227" t="s">
        <v>11</v>
      </c>
      <c r="H2227" t="s">
        <v>11</v>
      </c>
      <c r="I2227" t="s">
        <v>42</v>
      </c>
      <c r="N2227" t="s">
        <v>2254</v>
      </c>
      <c r="O2227">
        <v>1977</v>
      </c>
      <c r="P2227" t="str">
        <f t="shared" si="102"/>
        <v>Dec</v>
      </c>
      <c r="Q2227">
        <v>17</v>
      </c>
      <c r="R2227">
        <v>2</v>
      </c>
      <c r="S2227" s="18">
        <v>39670.44</v>
      </c>
      <c r="T2227" t="s">
        <v>11</v>
      </c>
      <c r="U2227" t="s">
        <v>16</v>
      </c>
      <c r="V2227" t="s">
        <v>23</v>
      </c>
      <c r="W2227" s="16">
        <f t="shared" si="103"/>
        <v>28476</v>
      </c>
      <c r="X2227">
        <f t="shared" si="104"/>
        <v>45</v>
      </c>
    </row>
    <row r="2228" spans="1:24" x14ac:dyDescent="0.3">
      <c r="A2228" t="s">
        <v>2256</v>
      </c>
      <c r="B2228">
        <v>2003</v>
      </c>
      <c r="C2228" t="s">
        <v>10</v>
      </c>
      <c r="D2228">
        <v>16</v>
      </c>
      <c r="E2228">
        <v>0</v>
      </c>
      <c r="F2228">
        <v>39722.75</v>
      </c>
      <c r="G2228" t="s">
        <v>16</v>
      </c>
      <c r="H2228" t="s">
        <v>16</v>
      </c>
      <c r="I2228" t="s">
        <v>13</v>
      </c>
      <c r="N2228" t="s">
        <v>2255</v>
      </c>
      <c r="O2228">
        <v>1968</v>
      </c>
      <c r="P2228" t="str">
        <f t="shared" si="102"/>
        <v>Sep</v>
      </c>
      <c r="Q2228">
        <v>29</v>
      </c>
      <c r="R2228">
        <v>0</v>
      </c>
      <c r="S2228" s="18">
        <v>39721.93</v>
      </c>
      <c r="T2228" t="s">
        <v>11</v>
      </c>
      <c r="U2228" t="s">
        <v>11</v>
      </c>
      <c r="V2228" t="s">
        <v>42</v>
      </c>
      <c r="W2228" s="16">
        <f t="shared" si="103"/>
        <v>25110</v>
      </c>
      <c r="X2228">
        <f t="shared" si="104"/>
        <v>54</v>
      </c>
    </row>
    <row r="2229" spans="1:24" x14ac:dyDescent="0.3">
      <c r="A2229" t="s">
        <v>2257</v>
      </c>
      <c r="B2229">
        <v>1977</v>
      </c>
      <c r="C2229" t="s">
        <v>35</v>
      </c>
      <c r="D2229">
        <v>12</v>
      </c>
      <c r="E2229">
        <v>1</v>
      </c>
      <c r="F2229">
        <v>39725.519999999997</v>
      </c>
      <c r="G2229" t="s">
        <v>11</v>
      </c>
      <c r="H2229" t="s">
        <v>16</v>
      </c>
      <c r="I2229" t="s">
        <v>23</v>
      </c>
      <c r="N2229" t="s">
        <v>2256</v>
      </c>
      <c r="O2229">
        <v>2003</v>
      </c>
      <c r="P2229" t="str">
        <f t="shared" si="102"/>
        <v>Jul</v>
      </c>
      <c r="Q2229">
        <v>16</v>
      </c>
      <c r="R2229">
        <v>0</v>
      </c>
      <c r="S2229" s="18">
        <v>39722.75</v>
      </c>
      <c r="T2229" t="s">
        <v>16</v>
      </c>
      <c r="U2229" t="s">
        <v>16</v>
      </c>
      <c r="V2229" t="s">
        <v>13</v>
      </c>
      <c r="W2229" s="16">
        <f t="shared" si="103"/>
        <v>37818</v>
      </c>
      <c r="X2229">
        <f t="shared" si="104"/>
        <v>19</v>
      </c>
    </row>
    <row r="2230" spans="1:24" x14ac:dyDescent="0.3">
      <c r="A2230" t="s">
        <v>2258</v>
      </c>
      <c r="B2230">
        <v>1973</v>
      </c>
      <c r="C2230" t="s">
        <v>30</v>
      </c>
      <c r="D2230">
        <v>17</v>
      </c>
      <c r="E2230">
        <v>0</v>
      </c>
      <c r="F2230">
        <v>39727.61</v>
      </c>
      <c r="G2230" t="s">
        <v>16</v>
      </c>
      <c r="H2230" t="s">
        <v>11</v>
      </c>
      <c r="I2230" t="s">
        <v>42</v>
      </c>
      <c r="N2230" t="s">
        <v>2257</v>
      </c>
      <c r="O2230">
        <v>1977</v>
      </c>
      <c r="P2230" t="str">
        <f t="shared" si="102"/>
        <v>Aug</v>
      </c>
      <c r="Q2230">
        <v>12</v>
      </c>
      <c r="R2230">
        <v>1</v>
      </c>
      <c r="S2230" s="18">
        <v>39725.519999999997</v>
      </c>
      <c r="T2230" t="s">
        <v>11</v>
      </c>
      <c r="U2230" t="s">
        <v>16</v>
      </c>
      <c r="V2230" t="s">
        <v>23</v>
      </c>
      <c r="W2230" s="16">
        <f t="shared" si="103"/>
        <v>28349</v>
      </c>
      <c r="X2230">
        <f t="shared" si="104"/>
        <v>45</v>
      </c>
    </row>
    <row r="2231" spans="1:24" x14ac:dyDescent="0.3">
      <c r="A2231" t="s">
        <v>2259</v>
      </c>
      <c r="B2231">
        <v>1987</v>
      </c>
      <c r="C2231" t="s">
        <v>10</v>
      </c>
      <c r="D2231">
        <v>24</v>
      </c>
      <c r="E2231">
        <v>1</v>
      </c>
      <c r="F2231">
        <v>39774.28</v>
      </c>
      <c r="G2231" t="s">
        <v>16</v>
      </c>
      <c r="H2231" t="s">
        <v>16</v>
      </c>
      <c r="I2231" t="s">
        <v>276</v>
      </c>
      <c r="N2231" t="s">
        <v>2258</v>
      </c>
      <c r="O2231">
        <v>1973</v>
      </c>
      <c r="P2231" t="str">
        <f t="shared" si="102"/>
        <v>Dec</v>
      </c>
      <c r="Q2231">
        <v>17</v>
      </c>
      <c r="R2231">
        <v>0</v>
      </c>
      <c r="S2231" s="18">
        <v>39727.61</v>
      </c>
      <c r="T2231" t="s">
        <v>16</v>
      </c>
      <c r="U2231" t="s">
        <v>11</v>
      </c>
      <c r="V2231" t="s">
        <v>42</v>
      </c>
      <c r="W2231" s="16">
        <f t="shared" si="103"/>
        <v>27015</v>
      </c>
      <c r="X2231">
        <f t="shared" si="104"/>
        <v>49</v>
      </c>
    </row>
    <row r="2232" spans="1:24" x14ac:dyDescent="0.3">
      <c r="A2232" t="s">
        <v>2260</v>
      </c>
      <c r="B2232">
        <v>1985</v>
      </c>
      <c r="C2232" t="s">
        <v>10</v>
      </c>
      <c r="D2232">
        <v>17</v>
      </c>
      <c r="E2232">
        <v>2</v>
      </c>
      <c r="F2232">
        <v>39836.519999999997</v>
      </c>
      <c r="G2232" t="s">
        <v>11</v>
      </c>
      <c r="H2232" t="s">
        <v>16</v>
      </c>
      <c r="I2232" t="s">
        <v>42</v>
      </c>
      <c r="N2232" t="s">
        <v>2259</v>
      </c>
      <c r="O2232">
        <v>1987</v>
      </c>
      <c r="P2232" t="str">
        <f t="shared" si="102"/>
        <v>Jul</v>
      </c>
      <c r="Q2232">
        <v>24</v>
      </c>
      <c r="R2232">
        <v>1</v>
      </c>
      <c r="S2232" s="18">
        <v>39774.28</v>
      </c>
      <c r="T2232" t="s">
        <v>16</v>
      </c>
      <c r="U2232" t="s">
        <v>16</v>
      </c>
      <c r="V2232" t="s">
        <v>276</v>
      </c>
      <c r="W2232" s="16">
        <f t="shared" si="103"/>
        <v>31982</v>
      </c>
      <c r="X2232">
        <f t="shared" si="104"/>
        <v>35</v>
      </c>
    </row>
    <row r="2233" spans="1:24" x14ac:dyDescent="0.3">
      <c r="A2233" t="s">
        <v>2261</v>
      </c>
      <c r="B2233">
        <v>1983</v>
      </c>
      <c r="C2233" t="s">
        <v>18</v>
      </c>
      <c r="D2233">
        <v>1</v>
      </c>
      <c r="E2233">
        <v>3</v>
      </c>
      <c r="F2233">
        <v>39865.699999999997</v>
      </c>
      <c r="G2233" t="s">
        <v>11</v>
      </c>
      <c r="H2233" t="s">
        <v>11</v>
      </c>
      <c r="I2233" t="s">
        <v>42</v>
      </c>
      <c r="N2233" t="s">
        <v>2260</v>
      </c>
      <c r="O2233">
        <v>1985</v>
      </c>
      <c r="P2233" t="str">
        <f t="shared" si="102"/>
        <v>Jul</v>
      </c>
      <c r="Q2233">
        <v>17</v>
      </c>
      <c r="R2233">
        <v>2</v>
      </c>
      <c r="S2233" s="18">
        <v>39836.519999999997</v>
      </c>
      <c r="T2233" t="s">
        <v>11</v>
      </c>
      <c r="U2233" t="s">
        <v>16</v>
      </c>
      <c r="V2233" t="s">
        <v>42</v>
      </c>
      <c r="W2233" s="16">
        <f t="shared" si="103"/>
        <v>31245</v>
      </c>
      <c r="X2233">
        <f t="shared" si="104"/>
        <v>37</v>
      </c>
    </row>
    <row r="2234" spans="1:24" x14ac:dyDescent="0.3">
      <c r="A2234" t="s">
        <v>2262</v>
      </c>
      <c r="B2234">
        <v>1985</v>
      </c>
      <c r="C2234" t="s">
        <v>35</v>
      </c>
      <c r="D2234">
        <v>22</v>
      </c>
      <c r="E2234">
        <v>1</v>
      </c>
      <c r="F2234">
        <v>39871.699999999997</v>
      </c>
      <c r="G2234" t="s">
        <v>16</v>
      </c>
      <c r="H2234" t="s">
        <v>11</v>
      </c>
      <c r="I2234" t="s">
        <v>13</v>
      </c>
      <c r="N2234" t="s">
        <v>2261</v>
      </c>
      <c r="O2234">
        <v>1983</v>
      </c>
      <c r="P2234" t="str">
        <f t="shared" si="102"/>
        <v>Jun</v>
      </c>
      <c r="Q2234">
        <v>1</v>
      </c>
      <c r="R2234">
        <v>3</v>
      </c>
      <c r="S2234" s="18">
        <v>39865.699999999997</v>
      </c>
      <c r="T2234" t="s">
        <v>11</v>
      </c>
      <c r="U2234" t="s">
        <v>11</v>
      </c>
      <c r="V2234" t="s">
        <v>42</v>
      </c>
      <c r="W2234" s="16">
        <f t="shared" si="103"/>
        <v>30468</v>
      </c>
      <c r="X2234">
        <f t="shared" si="104"/>
        <v>40</v>
      </c>
    </row>
    <row r="2235" spans="1:24" x14ac:dyDescent="0.3">
      <c r="A2235" t="s">
        <v>2263</v>
      </c>
      <c r="B2235">
        <v>1975</v>
      </c>
      <c r="C2235" t="s">
        <v>30</v>
      </c>
      <c r="D2235">
        <v>2</v>
      </c>
      <c r="E2235">
        <v>1</v>
      </c>
      <c r="F2235">
        <v>39963.120000000003</v>
      </c>
      <c r="G2235" t="s">
        <v>11</v>
      </c>
      <c r="H2235" t="s">
        <v>11</v>
      </c>
      <c r="I2235" t="s">
        <v>42</v>
      </c>
      <c r="N2235" t="s">
        <v>2262</v>
      </c>
      <c r="O2235">
        <v>1985</v>
      </c>
      <c r="P2235" t="str">
        <f t="shared" si="102"/>
        <v>Aug</v>
      </c>
      <c r="Q2235">
        <v>22</v>
      </c>
      <c r="R2235">
        <v>1</v>
      </c>
      <c r="S2235" s="18">
        <v>39871.699999999997</v>
      </c>
      <c r="T2235" t="s">
        <v>16</v>
      </c>
      <c r="U2235" t="s">
        <v>11</v>
      </c>
      <c r="V2235" t="s">
        <v>13</v>
      </c>
      <c r="W2235" s="16">
        <f t="shared" si="103"/>
        <v>31281</v>
      </c>
      <c r="X2235">
        <f t="shared" si="104"/>
        <v>37</v>
      </c>
    </row>
    <row r="2236" spans="1:24" x14ac:dyDescent="0.3">
      <c r="A2236" t="s">
        <v>2264</v>
      </c>
      <c r="B2236">
        <v>1987</v>
      </c>
      <c r="C2236" t="s">
        <v>35</v>
      </c>
      <c r="D2236">
        <v>8</v>
      </c>
      <c r="E2236">
        <v>3</v>
      </c>
      <c r="F2236">
        <v>39983.43</v>
      </c>
      <c r="G2236" t="s">
        <v>11</v>
      </c>
      <c r="H2236" t="s">
        <v>12</v>
      </c>
      <c r="I2236" t="s">
        <v>23</v>
      </c>
      <c r="N2236" t="s">
        <v>2263</v>
      </c>
      <c r="O2236">
        <v>1975</v>
      </c>
      <c r="P2236" t="str">
        <f t="shared" si="102"/>
        <v>Dec</v>
      </c>
      <c r="Q2236">
        <v>2</v>
      </c>
      <c r="R2236">
        <v>1</v>
      </c>
      <c r="S2236" s="18">
        <v>39963.120000000003</v>
      </c>
      <c r="T2236" t="s">
        <v>11</v>
      </c>
      <c r="U2236" t="s">
        <v>11</v>
      </c>
      <c r="V2236" t="s">
        <v>42</v>
      </c>
      <c r="W2236" s="16">
        <f t="shared" si="103"/>
        <v>27730</v>
      </c>
      <c r="X2236">
        <f t="shared" si="104"/>
        <v>47</v>
      </c>
    </row>
    <row r="2237" spans="1:24" x14ac:dyDescent="0.3">
      <c r="A2237" t="s">
        <v>2265</v>
      </c>
      <c r="B2237">
        <v>1982</v>
      </c>
      <c r="C2237" t="s">
        <v>30</v>
      </c>
      <c r="D2237">
        <v>25</v>
      </c>
      <c r="E2237">
        <v>2</v>
      </c>
      <c r="F2237">
        <v>40003.33</v>
      </c>
      <c r="G2237" t="s">
        <v>16</v>
      </c>
      <c r="H2237" t="s">
        <v>16</v>
      </c>
      <c r="I2237" t="s">
        <v>23</v>
      </c>
      <c r="N2237" t="s">
        <v>2264</v>
      </c>
      <c r="O2237">
        <v>1987</v>
      </c>
      <c r="P2237" t="str">
        <f t="shared" si="102"/>
        <v>Aug</v>
      </c>
      <c r="Q2237">
        <v>8</v>
      </c>
      <c r="R2237">
        <v>3</v>
      </c>
      <c r="S2237" s="18">
        <v>39983.43</v>
      </c>
      <c r="T2237" t="s">
        <v>11</v>
      </c>
      <c r="U2237" t="s">
        <v>12</v>
      </c>
      <c r="V2237" t="s">
        <v>23</v>
      </c>
      <c r="W2237" s="16">
        <f t="shared" si="103"/>
        <v>31997</v>
      </c>
      <c r="X2237">
        <f t="shared" si="104"/>
        <v>35</v>
      </c>
    </row>
    <row r="2238" spans="1:24" x14ac:dyDescent="0.3">
      <c r="A2238" t="s">
        <v>2266</v>
      </c>
      <c r="B2238">
        <v>1978</v>
      </c>
      <c r="C2238" t="s">
        <v>30</v>
      </c>
      <c r="D2238">
        <v>20</v>
      </c>
      <c r="E2238">
        <v>2</v>
      </c>
      <c r="F2238">
        <v>40054.730000000003</v>
      </c>
      <c r="G2238" t="s">
        <v>16</v>
      </c>
      <c r="H2238" t="s">
        <v>12</v>
      </c>
      <c r="I2238" t="s">
        <v>42</v>
      </c>
      <c r="N2238" t="s">
        <v>2265</v>
      </c>
      <c r="O2238">
        <v>1982</v>
      </c>
      <c r="P2238" t="str">
        <f t="shared" si="102"/>
        <v>Dec</v>
      </c>
      <c r="Q2238">
        <v>25</v>
      </c>
      <c r="R2238">
        <v>2</v>
      </c>
      <c r="S2238" s="18">
        <v>40003.33</v>
      </c>
      <c r="T2238" t="s">
        <v>16</v>
      </c>
      <c r="U2238" t="s">
        <v>16</v>
      </c>
      <c r="V2238" t="s">
        <v>23</v>
      </c>
      <c r="W2238" s="16">
        <f t="shared" si="103"/>
        <v>30310</v>
      </c>
      <c r="X2238">
        <f t="shared" si="104"/>
        <v>40</v>
      </c>
    </row>
    <row r="2239" spans="1:24" x14ac:dyDescent="0.3">
      <c r="A2239" t="s">
        <v>2267</v>
      </c>
      <c r="B2239">
        <v>1966</v>
      </c>
      <c r="C2239" t="s">
        <v>35</v>
      </c>
      <c r="D2239">
        <v>12</v>
      </c>
      <c r="E2239">
        <v>0</v>
      </c>
      <c r="F2239">
        <v>40069.440000000002</v>
      </c>
      <c r="G2239" t="s">
        <v>16</v>
      </c>
      <c r="H2239" t="s">
        <v>12</v>
      </c>
      <c r="I2239" t="s">
        <v>42</v>
      </c>
      <c r="N2239" t="s">
        <v>2266</v>
      </c>
      <c r="O2239">
        <v>1978</v>
      </c>
      <c r="P2239" t="str">
        <f t="shared" si="102"/>
        <v>Dec</v>
      </c>
      <c r="Q2239">
        <v>20</v>
      </c>
      <c r="R2239">
        <v>2</v>
      </c>
      <c r="S2239" s="18">
        <v>40054.730000000003</v>
      </c>
      <c r="T2239" t="s">
        <v>16</v>
      </c>
      <c r="U2239" t="s">
        <v>12</v>
      </c>
      <c r="V2239" t="s">
        <v>42</v>
      </c>
      <c r="W2239" s="16">
        <f t="shared" si="103"/>
        <v>28844</v>
      </c>
      <c r="X2239">
        <f t="shared" si="104"/>
        <v>44</v>
      </c>
    </row>
    <row r="2240" spans="1:24" x14ac:dyDescent="0.3">
      <c r="A2240" t="s">
        <v>2268</v>
      </c>
      <c r="B2240">
        <v>1983</v>
      </c>
      <c r="C2240" t="s">
        <v>37</v>
      </c>
      <c r="D2240">
        <v>14</v>
      </c>
      <c r="E2240">
        <v>2</v>
      </c>
      <c r="F2240">
        <v>40103.89</v>
      </c>
      <c r="G2240" t="s">
        <v>16</v>
      </c>
      <c r="H2240" t="s">
        <v>11</v>
      </c>
      <c r="I2240" t="s">
        <v>42</v>
      </c>
      <c r="N2240" t="s">
        <v>2267</v>
      </c>
      <c r="O2240">
        <v>1966</v>
      </c>
      <c r="P2240" t="str">
        <f t="shared" si="102"/>
        <v>Aug</v>
      </c>
      <c r="Q2240">
        <v>12</v>
      </c>
      <c r="R2240">
        <v>0</v>
      </c>
      <c r="S2240" s="18">
        <v>40069.440000000002</v>
      </c>
      <c r="T2240" t="s">
        <v>16</v>
      </c>
      <c r="U2240" t="s">
        <v>12</v>
      </c>
      <c r="V2240" t="s">
        <v>42</v>
      </c>
      <c r="W2240" s="16">
        <f t="shared" si="103"/>
        <v>24331</v>
      </c>
      <c r="X2240">
        <f t="shared" si="104"/>
        <v>56</v>
      </c>
    </row>
    <row r="2241" spans="1:24" x14ac:dyDescent="0.3">
      <c r="A2241" t="s">
        <v>2269</v>
      </c>
      <c r="B2241">
        <v>1985</v>
      </c>
      <c r="C2241" t="s">
        <v>37</v>
      </c>
      <c r="D2241">
        <v>21</v>
      </c>
      <c r="E2241">
        <v>4</v>
      </c>
      <c r="F2241">
        <v>40182.25</v>
      </c>
      <c r="G2241" t="s">
        <v>16</v>
      </c>
      <c r="H2241" t="s">
        <v>11</v>
      </c>
      <c r="I2241" t="s">
        <v>42</v>
      </c>
      <c r="N2241" t="s">
        <v>2268</v>
      </c>
      <c r="O2241">
        <v>1983</v>
      </c>
      <c r="P2241" t="str">
        <f t="shared" si="102"/>
        <v>Oct</v>
      </c>
      <c r="Q2241">
        <v>14</v>
      </c>
      <c r="R2241">
        <v>2</v>
      </c>
      <c r="S2241" s="18">
        <v>40103.89</v>
      </c>
      <c r="T2241" t="s">
        <v>16</v>
      </c>
      <c r="U2241" t="s">
        <v>11</v>
      </c>
      <c r="V2241" t="s">
        <v>42</v>
      </c>
      <c r="W2241" s="16">
        <f t="shared" si="103"/>
        <v>30603</v>
      </c>
      <c r="X2241">
        <f t="shared" si="104"/>
        <v>39</v>
      </c>
    </row>
    <row r="2242" spans="1:24" x14ac:dyDescent="0.3">
      <c r="A2242" t="s">
        <v>2270</v>
      </c>
      <c r="B2242">
        <v>1979</v>
      </c>
      <c r="C2242" t="s">
        <v>35</v>
      </c>
      <c r="D2242">
        <v>18</v>
      </c>
      <c r="E2242">
        <v>2</v>
      </c>
      <c r="F2242">
        <v>40204.83</v>
      </c>
      <c r="G2242" t="s">
        <v>16</v>
      </c>
      <c r="H2242" t="s">
        <v>12</v>
      </c>
      <c r="I2242" t="s">
        <v>23</v>
      </c>
      <c r="N2242" t="s">
        <v>2269</v>
      </c>
      <c r="O2242">
        <v>1985</v>
      </c>
      <c r="P2242" t="str">
        <f t="shared" si="102"/>
        <v>Oct</v>
      </c>
      <c r="Q2242">
        <v>21</v>
      </c>
      <c r="R2242">
        <v>4</v>
      </c>
      <c r="S2242" s="18">
        <v>40182.25</v>
      </c>
      <c r="T2242" t="s">
        <v>16</v>
      </c>
      <c r="U2242" t="s">
        <v>11</v>
      </c>
      <c r="V2242" t="s">
        <v>42</v>
      </c>
      <c r="W2242" s="16">
        <f t="shared" si="103"/>
        <v>31341</v>
      </c>
      <c r="X2242">
        <f t="shared" si="104"/>
        <v>37</v>
      </c>
    </row>
    <row r="2243" spans="1:24" x14ac:dyDescent="0.3">
      <c r="A2243" t="s">
        <v>2271</v>
      </c>
      <c r="B2243">
        <v>1981</v>
      </c>
      <c r="C2243" t="s">
        <v>10</v>
      </c>
      <c r="D2243">
        <v>28</v>
      </c>
      <c r="E2243">
        <v>1</v>
      </c>
      <c r="F2243">
        <v>40208.559999999998</v>
      </c>
      <c r="G2243" t="s">
        <v>16</v>
      </c>
      <c r="H2243" t="s">
        <v>11</v>
      </c>
      <c r="I2243" t="s">
        <v>42</v>
      </c>
      <c r="N2243" t="s">
        <v>2270</v>
      </c>
      <c r="O2243">
        <v>1979</v>
      </c>
      <c r="P2243" t="str">
        <f t="shared" ref="P2243:P2306" si="105">IF(C2242="?","Sep",C2242)</f>
        <v>Aug</v>
      </c>
      <c r="Q2243">
        <v>18</v>
      </c>
      <c r="R2243">
        <v>2</v>
      </c>
      <c r="S2243" s="18">
        <v>40204.83</v>
      </c>
      <c r="T2243" t="s">
        <v>16</v>
      </c>
      <c r="U2243" t="s">
        <v>12</v>
      </c>
      <c r="V2243" t="s">
        <v>23</v>
      </c>
      <c r="W2243" s="16">
        <f t="shared" si="103"/>
        <v>29085</v>
      </c>
      <c r="X2243">
        <f t="shared" si="104"/>
        <v>43</v>
      </c>
    </row>
    <row r="2244" spans="1:24" x14ac:dyDescent="0.3">
      <c r="A2244" t="s">
        <v>2272</v>
      </c>
      <c r="B2244">
        <v>1981</v>
      </c>
      <c r="C2244" t="s">
        <v>37</v>
      </c>
      <c r="D2244">
        <v>4</v>
      </c>
      <c r="E2244">
        <v>1</v>
      </c>
      <c r="F2244">
        <v>40273.65</v>
      </c>
      <c r="G2244" t="s">
        <v>16</v>
      </c>
      <c r="H2244" t="s">
        <v>12</v>
      </c>
      <c r="I2244" t="s">
        <v>13</v>
      </c>
      <c r="N2244" t="s">
        <v>2271</v>
      </c>
      <c r="O2244">
        <v>1981</v>
      </c>
      <c r="P2244" t="str">
        <f t="shared" si="105"/>
        <v>Jul</v>
      </c>
      <c r="Q2244">
        <v>28</v>
      </c>
      <c r="R2244">
        <v>1</v>
      </c>
      <c r="S2244" s="18">
        <v>40208.559999999998</v>
      </c>
      <c r="T2244" t="s">
        <v>16</v>
      </c>
      <c r="U2244" t="s">
        <v>11</v>
      </c>
      <c r="V2244" t="s">
        <v>42</v>
      </c>
      <c r="W2244" s="16">
        <f t="shared" ref="W2244:W2307" si="106">DATE(O2244,MONTH("1-"&amp;P2244),Q2244)</f>
        <v>29795</v>
      </c>
      <c r="X2244">
        <f t="shared" ref="X2244:X2307" si="107">DATEDIF(W2244,"08-06-2023","y")</f>
        <v>41</v>
      </c>
    </row>
    <row r="2245" spans="1:24" x14ac:dyDescent="0.3">
      <c r="A2245" t="s">
        <v>2273</v>
      </c>
      <c r="B2245">
        <v>1977</v>
      </c>
      <c r="C2245" t="s">
        <v>18</v>
      </c>
      <c r="D2245">
        <v>27</v>
      </c>
      <c r="E2245">
        <v>2</v>
      </c>
      <c r="F2245">
        <v>40284.379999999997</v>
      </c>
      <c r="G2245" t="s">
        <v>16</v>
      </c>
      <c r="H2245" t="s">
        <v>12</v>
      </c>
      <c r="I2245" t="s">
        <v>23</v>
      </c>
      <c r="N2245" t="s">
        <v>2272</v>
      </c>
      <c r="O2245">
        <v>1981</v>
      </c>
      <c r="P2245" t="str">
        <f t="shared" si="105"/>
        <v>Oct</v>
      </c>
      <c r="Q2245">
        <v>4</v>
      </c>
      <c r="R2245">
        <v>1</v>
      </c>
      <c r="S2245" s="18">
        <v>40273.65</v>
      </c>
      <c r="T2245" t="s">
        <v>16</v>
      </c>
      <c r="U2245" t="s">
        <v>12</v>
      </c>
      <c r="V2245" t="s">
        <v>13</v>
      </c>
      <c r="W2245" s="16">
        <f t="shared" si="106"/>
        <v>29863</v>
      </c>
      <c r="X2245">
        <f t="shared" si="107"/>
        <v>41</v>
      </c>
    </row>
    <row r="2246" spans="1:24" x14ac:dyDescent="0.3">
      <c r="A2246" t="s">
        <v>2274</v>
      </c>
      <c r="B2246">
        <v>1962</v>
      </c>
      <c r="C2246" t="s">
        <v>20</v>
      </c>
      <c r="D2246">
        <v>4</v>
      </c>
      <c r="E2246">
        <v>0</v>
      </c>
      <c r="F2246">
        <v>40309.93</v>
      </c>
      <c r="G2246" t="s">
        <v>16</v>
      </c>
      <c r="H2246" t="s">
        <v>12</v>
      </c>
      <c r="I2246" t="s">
        <v>42</v>
      </c>
      <c r="N2246" t="s">
        <v>2273</v>
      </c>
      <c r="O2246">
        <v>1977</v>
      </c>
      <c r="P2246" t="str">
        <f t="shared" si="105"/>
        <v>Jun</v>
      </c>
      <c r="Q2246">
        <v>27</v>
      </c>
      <c r="R2246">
        <v>2</v>
      </c>
      <c r="S2246" s="18">
        <v>40284.379999999997</v>
      </c>
      <c r="T2246" t="s">
        <v>16</v>
      </c>
      <c r="U2246" t="s">
        <v>12</v>
      </c>
      <c r="V2246" t="s">
        <v>23</v>
      </c>
      <c r="W2246" s="16">
        <f t="shared" si="106"/>
        <v>28303</v>
      </c>
      <c r="X2246">
        <f t="shared" si="107"/>
        <v>45</v>
      </c>
    </row>
    <row r="2247" spans="1:24" x14ac:dyDescent="0.3">
      <c r="A2247" t="s">
        <v>2275</v>
      </c>
      <c r="B2247">
        <v>1966</v>
      </c>
      <c r="C2247" t="s">
        <v>35</v>
      </c>
      <c r="D2247">
        <v>12</v>
      </c>
      <c r="E2247">
        <v>0</v>
      </c>
      <c r="F2247">
        <v>40373.74</v>
      </c>
      <c r="G2247" t="s">
        <v>16</v>
      </c>
      <c r="H2247" t="s">
        <v>12</v>
      </c>
      <c r="I2247" t="s">
        <v>42</v>
      </c>
      <c r="N2247" t="s">
        <v>2274</v>
      </c>
      <c r="O2247">
        <v>1962</v>
      </c>
      <c r="P2247" t="str">
        <f t="shared" si="105"/>
        <v>Sep</v>
      </c>
      <c r="Q2247">
        <v>4</v>
      </c>
      <c r="R2247">
        <v>0</v>
      </c>
      <c r="S2247" s="18">
        <v>40309.93</v>
      </c>
      <c r="T2247" t="s">
        <v>16</v>
      </c>
      <c r="U2247" t="s">
        <v>12</v>
      </c>
      <c r="V2247" t="s">
        <v>42</v>
      </c>
      <c r="W2247" s="16">
        <f t="shared" si="106"/>
        <v>22893</v>
      </c>
      <c r="X2247">
        <f t="shared" si="107"/>
        <v>60</v>
      </c>
    </row>
    <row r="2248" spans="1:24" x14ac:dyDescent="0.3">
      <c r="A2248" t="s">
        <v>2276</v>
      </c>
      <c r="B2248">
        <v>1985</v>
      </c>
      <c r="C2248" t="s">
        <v>15</v>
      </c>
      <c r="D2248">
        <v>3</v>
      </c>
      <c r="E2248">
        <v>0</v>
      </c>
      <c r="F2248">
        <v>40419.019999999997</v>
      </c>
      <c r="G2248" t="s">
        <v>16</v>
      </c>
      <c r="H2248" t="s">
        <v>11</v>
      </c>
      <c r="I2248" t="s">
        <v>13</v>
      </c>
      <c r="N2248" t="s">
        <v>2275</v>
      </c>
      <c r="O2248">
        <v>1966</v>
      </c>
      <c r="P2248" t="str">
        <f t="shared" si="105"/>
        <v>Aug</v>
      </c>
      <c r="Q2248">
        <v>12</v>
      </c>
      <c r="R2248">
        <v>0</v>
      </c>
      <c r="S2248" s="18">
        <v>40373.74</v>
      </c>
      <c r="T2248" t="s">
        <v>16</v>
      </c>
      <c r="U2248" t="s">
        <v>12</v>
      </c>
      <c r="V2248" t="s">
        <v>42</v>
      </c>
      <c r="W2248" s="16">
        <f t="shared" si="106"/>
        <v>24331</v>
      </c>
      <c r="X2248">
        <f t="shared" si="107"/>
        <v>56</v>
      </c>
    </row>
    <row r="2249" spans="1:24" x14ac:dyDescent="0.3">
      <c r="A2249" t="s">
        <v>2277</v>
      </c>
      <c r="B2249">
        <v>1975</v>
      </c>
      <c r="C2249" t="s">
        <v>10</v>
      </c>
      <c r="D2249">
        <v>10</v>
      </c>
      <c r="E2249">
        <v>1</v>
      </c>
      <c r="F2249">
        <v>40590.550000000003</v>
      </c>
      <c r="G2249" t="s">
        <v>16</v>
      </c>
      <c r="H2249" t="s">
        <v>12</v>
      </c>
      <c r="I2249" t="s">
        <v>23</v>
      </c>
      <c r="N2249" t="s">
        <v>2276</v>
      </c>
      <c r="O2249">
        <v>1985</v>
      </c>
      <c r="P2249" t="str">
        <f t="shared" si="105"/>
        <v>Nov</v>
      </c>
      <c r="Q2249">
        <v>3</v>
      </c>
      <c r="R2249">
        <v>0</v>
      </c>
      <c r="S2249" s="18">
        <v>40419.019999999997</v>
      </c>
      <c r="T2249" t="s">
        <v>16</v>
      </c>
      <c r="U2249" t="s">
        <v>11</v>
      </c>
      <c r="V2249" t="s">
        <v>13</v>
      </c>
      <c r="W2249" s="16">
        <f t="shared" si="106"/>
        <v>31354</v>
      </c>
      <c r="X2249">
        <f t="shared" si="107"/>
        <v>37</v>
      </c>
    </row>
    <row r="2250" spans="1:24" x14ac:dyDescent="0.3">
      <c r="A2250" t="s">
        <v>2278</v>
      </c>
      <c r="B2250">
        <v>1970</v>
      </c>
      <c r="C2250" t="s">
        <v>20</v>
      </c>
      <c r="D2250">
        <v>25</v>
      </c>
      <c r="E2250">
        <v>0</v>
      </c>
      <c r="F2250">
        <v>40692.910000000003</v>
      </c>
      <c r="G2250" t="s">
        <v>16</v>
      </c>
      <c r="H2250" t="s">
        <v>16</v>
      </c>
      <c r="I2250" t="s">
        <v>42</v>
      </c>
      <c r="N2250" t="s">
        <v>2277</v>
      </c>
      <c r="O2250">
        <v>1975</v>
      </c>
      <c r="P2250" t="str">
        <f t="shared" si="105"/>
        <v>Jul</v>
      </c>
      <c r="Q2250">
        <v>10</v>
      </c>
      <c r="R2250">
        <v>1</v>
      </c>
      <c r="S2250" s="18">
        <v>40590.550000000003</v>
      </c>
      <c r="T2250" t="s">
        <v>16</v>
      </c>
      <c r="U2250" t="s">
        <v>12</v>
      </c>
      <c r="V2250" t="s">
        <v>23</v>
      </c>
      <c r="W2250" s="16">
        <f t="shared" si="106"/>
        <v>27585</v>
      </c>
      <c r="X2250">
        <f t="shared" si="107"/>
        <v>47</v>
      </c>
    </row>
    <row r="2251" spans="1:24" x14ac:dyDescent="0.3">
      <c r="A2251" t="s">
        <v>2279</v>
      </c>
      <c r="B2251">
        <v>1976</v>
      </c>
      <c r="C2251" t="s">
        <v>30</v>
      </c>
      <c r="D2251">
        <v>26</v>
      </c>
      <c r="E2251">
        <v>3</v>
      </c>
      <c r="F2251">
        <v>40720.550000000003</v>
      </c>
      <c r="G2251" t="s">
        <v>16</v>
      </c>
      <c r="H2251" t="s">
        <v>12</v>
      </c>
      <c r="I2251" t="s">
        <v>23</v>
      </c>
      <c r="N2251" t="s">
        <v>2278</v>
      </c>
      <c r="O2251">
        <v>1970</v>
      </c>
      <c r="P2251" t="str">
        <f t="shared" si="105"/>
        <v>Sep</v>
      </c>
      <c r="Q2251">
        <v>25</v>
      </c>
      <c r="R2251">
        <v>0</v>
      </c>
      <c r="S2251" s="18">
        <v>40692.910000000003</v>
      </c>
      <c r="T2251" t="s">
        <v>16</v>
      </c>
      <c r="U2251" t="s">
        <v>16</v>
      </c>
      <c r="V2251" t="s">
        <v>42</v>
      </c>
      <c r="W2251" s="16">
        <f t="shared" si="106"/>
        <v>25836</v>
      </c>
      <c r="X2251">
        <f t="shared" si="107"/>
        <v>52</v>
      </c>
    </row>
    <row r="2252" spans="1:24" x14ac:dyDescent="0.3">
      <c r="A2252" t="s">
        <v>2280</v>
      </c>
      <c r="B2252">
        <v>1972</v>
      </c>
      <c r="C2252" t="s">
        <v>18</v>
      </c>
      <c r="D2252">
        <v>10</v>
      </c>
      <c r="E2252">
        <v>0</v>
      </c>
      <c r="F2252">
        <v>40817.85</v>
      </c>
      <c r="G2252" t="s">
        <v>16</v>
      </c>
      <c r="H2252" t="s">
        <v>12</v>
      </c>
      <c r="I2252" t="s">
        <v>42</v>
      </c>
      <c r="N2252" t="s">
        <v>2279</v>
      </c>
      <c r="O2252">
        <v>1976</v>
      </c>
      <c r="P2252" t="str">
        <f t="shared" si="105"/>
        <v>Dec</v>
      </c>
      <c r="Q2252">
        <v>26</v>
      </c>
      <c r="R2252">
        <v>3</v>
      </c>
      <c r="S2252" s="18">
        <v>40720.550000000003</v>
      </c>
      <c r="T2252" t="s">
        <v>16</v>
      </c>
      <c r="U2252" t="s">
        <v>12</v>
      </c>
      <c r="V2252" t="s">
        <v>23</v>
      </c>
      <c r="W2252" s="16">
        <f t="shared" si="106"/>
        <v>28120</v>
      </c>
      <c r="X2252">
        <f t="shared" si="107"/>
        <v>46</v>
      </c>
    </row>
    <row r="2253" spans="1:24" x14ac:dyDescent="0.3">
      <c r="A2253" t="s">
        <v>2281</v>
      </c>
      <c r="B2253">
        <v>1999</v>
      </c>
      <c r="C2253" t="s">
        <v>10</v>
      </c>
      <c r="D2253">
        <v>2</v>
      </c>
      <c r="E2253">
        <v>1</v>
      </c>
      <c r="F2253">
        <v>40904.199999999997</v>
      </c>
      <c r="G2253" t="s">
        <v>16</v>
      </c>
      <c r="H2253" t="s">
        <v>16</v>
      </c>
      <c r="I2253" t="s">
        <v>247</v>
      </c>
      <c r="N2253" t="s">
        <v>2280</v>
      </c>
      <c r="O2253">
        <v>1972</v>
      </c>
      <c r="P2253" t="str">
        <f t="shared" si="105"/>
        <v>Jun</v>
      </c>
      <c r="Q2253">
        <v>10</v>
      </c>
      <c r="R2253">
        <v>0</v>
      </c>
      <c r="S2253" s="18">
        <v>40817.85</v>
      </c>
      <c r="T2253" t="s">
        <v>16</v>
      </c>
      <c r="U2253" t="s">
        <v>12</v>
      </c>
      <c r="V2253" t="s">
        <v>42</v>
      </c>
      <c r="W2253" s="16">
        <f t="shared" si="106"/>
        <v>26460</v>
      </c>
      <c r="X2253">
        <f t="shared" si="107"/>
        <v>50</v>
      </c>
    </row>
    <row r="2254" spans="1:24" x14ac:dyDescent="0.3">
      <c r="A2254" t="s">
        <v>2282</v>
      </c>
      <c r="B2254">
        <v>1992</v>
      </c>
      <c r="C2254" t="s">
        <v>35</v>
      </c>
      <c r="D2254">
        <v>4</v>
      </c>
      <c r="E2254">
        <v>3</v>
      </c>
      <c r="F2254">
        <v>40932.43</v>
      </c>
      <c r="G2254" t="s">
        <v>16</v>
      </c>
      <c r="H2254" t="s">
        <v>11</v>
      </c>
      <c r="I2254" t="s">
        <v>13</v>
      </c>
      <c r="N2254" t="s">
        <v>2281</v>
      </c>
      <c r="O2254">
        <v>1999</v>
      </c>
      <c r="P2254" t="str">
        <f t="shared" si="105"/>
        <v>Jul</v>
      </c>
      <c r="Q2254">
        <v>2</v>
      </c>
      <c r="R2254">
        <v>1</v>
      </c>
      <c r="S2254" s="18">
        <v>40904.199999999997</v>
      </c>
      <c r="T2254" t="s">
        <v>16</v>
      </c>
      <c r="U2254" t="s">
        <v>16</v>
      </c>
      <c r="V2254" t="s">
        <v>247</v>
      </c>
      <c r="W2254" s="16">
        <f t="shared" si="106"/>
        <v>36343</v>
      </c>
      <c r="X2254">
        <f t="shared" si="107"/>
        <v>23</v>
      </c>
    </row>
    <row r="2255" spans="1:24" x14ac:dyDescent="0.3">
      <c r="A2255" t="s">
        <v>2283</v>
      </c>
      <c r="B2255">
        <v>1979</v>
      </c>
      <c r="C2255" t="s">
        <v>20</v>
      </c>
      <c r="D2255">
        <v>16</v>
      </c>
      <c r="E2255">
        <v>3</v>
      </c>
      <c r="F2255">
        <v>40941.29</v>
      </c>
      <c r="G2255" t="s">
        <v>16</v>
      </c>
      <c r="H2255" t="s">
        <v>11</v>
      </c>
      <c r="I2255" t="s">
        <v>13</v>
      </c>
      <c r="N2255" t="s">
        <v>2282</v>
      </c>
      <c r="O2255">
        <v>1992</v>
      </c>
      <c r="P2255" t="str">
        <f t="shared" si="105"/>
        <v>Aug</v>
      </c>
      <c r="Q2255">
        <v>4</v>
      </c>
      <c r="R2255">
        <v>3</v>
      </c>
      <c r="S2255" s="18">
        <v>40932.43</v>
      </c>
      <c r="T2255" t="s">
        <v>16</v>
      </c>
      <c r="U2255" t="s">
        <v>11</v>
      </c>
      <c r="V2255" t="s">
        <v>13</v>
      </c>
      <c r="W2255" s="16">
        <f t="shared" si="106"/>
        <v>33820</v>
      </c>
      <c r="X2255">
        <f t="shared" si="107"/>
        <v>30</v>
      </c>
    </row>
    <row r="2256" spans="1:24" x14ac:dyDescent="0.3">
      <c r="A2256" t="s">
        <v>2284</v>
      </c>
      <c r="B2256">
        <v>1983</v>
      </c>
      <c r="C2256" t="s">
        <v>20</v>
      </c>
      <c r="D2256">
        <v>8</v>
      </c>
      <c r="E2256">
        <v>3</v>
      </c>
      <c r="F2256">
        <v>40961.29</v>
      </c>
      <c r="G2256" t="s">
        <v>16</v>
      </c>
      <c r="H2256" t="s">
        <v>11</v>
      </c>
      <c r="I2256" t="s">
        <v>42</v>
      </c>
      <c r="N2256" t="s">
        <v>2283</v>
      </c>
      <c r="O2256">
        <v>1979</v>
      </c>
      <c r="P2256" t="str">
        <f t="shared" si="105"/>
        <v>Sep</v>
      </c>
      <c r="Q2256">
        <v>16</v>
      </c>
      <c r="R2256">
        <v>3</v>
      </c>
      <c r="S2256" s="18">
        <v>40941.29</v>
      </c>
      <c r="T2256" t="s">
        <v>16</v>
      </c>
      <c r="U2256" t="s">
        <v>11</v>
      </c>
      <c r="V2256" t="s">
        <v>13</v>
      </c>
      <c r="W2256" s="16">
        <f t="shared" si="106"/>
        <v>29114</v>
      </c>
      <c r="X2256">
        <f t="shared" si="107"/>
        <v>43</v>
      </c>
    </row>
    <row r="2257" spans="1:24" x14ac:dyDescent="0.3">
      <c r="A2257" t="s">
        <v>2285</v>
      </c>
      <c r="B2257">
        <v>1974</v>
      </c>
      <c r="C2257" t="s">
        <v>18</v>
      </c>
      <c r="D2257">
        <v>5</v>
      </c>
      <c r="E2257">
        <v>0</v>
      </c>
      <c r="F2257">
        <v>40974.160000000003</v>
      </c>
      <c r="G2257" t="s">
        <v>16</v>
      </c>
      <c r="H2257" t="s">
        <v>11</v>
      </c>
      <c r="I2257" t="s">
        <v>13</v>
      </c>
      <c r="N2257" t="s">
        <v>2284</v>
      </c>
      <c r="O2257">
        <v>1983</v>
      </c>
      <c r="P2257" t="str">
        <f t="shared" si="105"/>
        <v>Sep</v>
      </c>
      <c r="Q2257">
        <v>8</v>
      </c>
      <c r="R2257">
        <v>3</v>
      </c>
      <c r="S2257" s="18">
        <v>40961.29</v>
      </c>
      <c r="T2257" t="s">
        <v>16</v>
      </c>
      <c r="U2257" t="s">
        <v>11</v>
      </c>
      <c r="V2257" t="s">
        <v>42</v>
      </c>
      <c r="W2257" s="16">
        <f t="shared" si="106"/>
        <v>30567</v>
      </c>
      <c r="X2257">
        <f t="shared" si="107"/>
        <v>39</v>
      </c>
    </row>
    <row r="2258" spans="1:24" x14ac:dyDescent="0.3">
      <c r="A2258" t="s">
        <v>2286</v>
      </c>
      <c r="B2258">
        <v>1979</v>
      </c>
      <c r="C2258" t="s">
        <v>37</v>
      </c>
      <c r="D2258">
        <v>11</v>
      </c>
      <c r="E2258">
        <v>1</v>
      </c>
      <c r="F2258">
        <v>41034.22</v>
      </c>
      <c r="G2258" t="s">
        <v>16</v>
      </c>
      <c r="H2258" t="s">
        <v>12</v>
      </c>
      <c r="I2258" t="s">
        <v>356</v>
      </c>
      <c r="N2258" t="s">
        <v>2285</v>
      </c>
      <c r="O2258">
        <v>1974</v>
      </c>
      <c r="P2258" t="str">
        <f t="shared" si="105"/>
        <v>Jun</v>
      </c>
      <c r="Q2258">
        <v>5</v>
      </c>
      <c r="R2258">
        <v>0</v>
      </c>
      <c r="S2258" s="18">
        <v>40974.160000000003</v>
      </c>
      <c r="T2258" t="s">
        <v>16</v>
      </c>
      <c r="U2258" t="s">
        <v>11</v>
      </c>
      <c r="V2258" t="s">
        <v>13</v>
      </c>
      <c r="W2258" s="16">
        <f t="shared" si="106"/>
        <v>27185</v>
      </c>
      <c r="X2258">
        <f t="shared" si="107"/>
        <v>49</v>
      </c>
    </row>
    <row r="2259" spans="1:24" x14ac:dyDescent="0.3">
      <c r="A2259" t="s">
        <v>2287</v>
      </c>
      <c r="B2259">
        <v>1972</v>
      </c>
      <c r="C2259" t="s">
        <v>35</v>
      </c>
      <c r="D2259">
        <v>12</v>
      </c>
      <c r="E2259">
        <v>0</v>
      </c>
      <c r="F2259">
        <v>41055.29</v>
      </c>
      <c r="G2259" t="s">
        <v>16</v>
      </c>
      <c r="H2259" t="s">
        <v>11</v>
      </c>
      <c r="I2259" t="s">
        <v>42</v>
      </c>
      <c r="N2259" t="s">
        <v>2286</v>
      </c>
      <c r="O2259">
        <v>1979</v>
      </c>
      <c r="P2259" t="str">
        <f t="shared" si="105"/>
        <v>Oct</v>
      </c>
      <c r="Q2259">
        <v>11</v>
      </c>
      <c r="R2259">
        <v>1</v>
      </c>
      <c r="S2259" s="18">
        <v>41034.22</v>
      </c>
      <c r="T2259" t="s">
        <v>16</v>
      </c>
      <c r="U2259" t="s">
        <v>12</v>
      </c>
      <c r="V2259" t="s">
        <v>356</v>
      </c>
      <c r="W2259" s="16">
        <f t="shared" si="106"/>
        <v>29139</v>
      </c>
      <c r="X2259">
        <f t="shared" si="107"/>
        <v>43</v>
      </c>
    </row>
    <row r="2260" spans="1:24" x14ac:dyDescent="0.3">
      <c r="A2260" t="s">
        <v>2288</v>
      </c>
      <c r="B2260">
        <v>1972</v>
      </c>
      <c r="C2260" t="s">
        <v>20</v>
      </c>
      <c r="D2260">
        <v>6</v>
      </c>
      <c r="E2260">
        <v>0</v>
      </c>
      <c r="F2260">
        <v>41097.160000000003</v>
      </c>
      <c r="G2260" t="s">
        <v>16</v>
      </c>
      <c r="H2260" t="s">
        <v>12</v>
      </c>
      <c r="I2260" t="s">
        <v>168</v>
      </c>
      <c r="N2260" t="s">
        <v>2287</v>
      </c>
      <c r="O2260">
        <v>1972</v>
      </c>
      <c r="P2260" t="str">
        <f t="shared" si="105"/>
        <v>Aug</v>
      </c>
      <c r="Q2260">
        <v>12</v>
      </c>
      <c r="R2260">
        <v>0</v>
      </c>
      <c r="S2260" s="18">
        <v>41055.29</v>
      </c>
      <c r="T2260" t="s">
        <v>16</v>
      </c>
      <c r="U2260" t="s">
        <v>11</v>
      </c>
      <c r="V2260" t="s">
        <v>42</v>
      </c>
      <c r="W2260" s="16">
        <f t="shared" si="106"/>
        <v>26523</v>
      </c>
      <c r="X2260">
        <f t="shared" si="107"/>
        <v>50</v>
      </c>
    </row>
    <row r="2261" spans="1:24" x14ac:dyDescent="0.3">
      <c r="A2261" t="s">
        <v>2289</v>
      </c>
      <c r="B2261">
        <v>1969</v>
      </c>
      <c r="C2261" t="s">
        <v>35</v>
      </c>
      <c r="D2261">
        <v>8</v>
      </c>
      <c r="E2261">
        <v>0</v>
      </c>
      <c r="F2261">
        <v>41191.57</v>
      </c>
      <c r="G2261" t="s">
        <v>16</v>
      </c>
      <c r="H2261" t="s">
        <v>11</v>
      </c>
      <c r="I2261" t="s">
        <v>42</v>
      </c>
      <c r="N2261" t="s">
        <v>2288</v>
      </c>
      <c r="O2261">
        <v>1972</v>
      </c>
      <c r="P2261" t="str">
        <f t="shared" si="105"/>
        <v>Sep</v>
      </c>
      <c r="Q2261">
        <v>6</v>
      </c>
      <c r="R2261">
        <v>0</v>
      </c>
      <c r="S2261" s="18">
        <v>41097.160000000003</v>
      </c>
      <c r="T2261" t="s">
        <v>16</v>
      </c>
      <c r="U2261" t="s">
        <v>12</v>
      </c>
      <c r="V2261" t="s">
        <v>168</v>
      </c>
      <c r="W2261" s="16">
        <f t="shared" si="106"/>
        <v>26548</v>
      </c>
      <c r="X2261">
        <f t="shared" si="107"/>
        <v>50</v>
      </c>
    </row>
    <row r="2262" spans="1:24" x14ac:dyDescent="0.3">
      <c r="A2262" t="s">
        <v>2290</v>
      </c>
      <c r="B2262">
        <v>1964</v>
      </c>
      <c r="C2262" t="s">
        <v>18</v>
      </c>
      <c r="D2262">
        <v>6</v>
      </c>
      <c r="E2262">
        <v>0</v>
      </c>
      <c r="F2262">
        <v>41250.39</v>
      </c>
      <c r="G2262" t="s">
        <v>16</v>
      </c>
      <c r="H2262" t="s">
        <v>12</v>
      </c>
      <c r="I2262" t="s">
        <v>42</v>
      </c>
      <c r="N2262" t="s">
        <v>2289</v>
      </c>
      <c r="O2262">
        <v>1969</v>
      </c>
      <c r="P2262" t="str">
        <f t="shared" si="105"/>
        <v>Aug</v>
      </c>
      <c r="Q2262">
        <v>8</v>
      </c>
      <c r="R2262">
        <v>0</v>
      </c>
      <c r="S2262" s="18">
        <v>41191.57</v>
      </c>
      <c r="T2262" t="s">
        <v>16</v>
      </c>
      <c r="U2262" t="s">
        <v>11</v>
      </c>
      <c r="V2262" t="s">
        <v>42</v>
      </c>
      <c r="W2262" s="16">
        <f t="shared" si="106"/>
        <v>25423</v>
      </c>
      <c r="X2262">
        <f t="shared" si="107"/>
        <v>53</v>
      </c>
    </row>
    <row r="2263" spans="1:24" x14ac:dyDescent="0.3">
      <c r="A2263" t="s">
        <v>2291</v>
      </c>
      <c r="B2263">
        <v>1977</v>
      </c>
      <c r="C2263" t="s">
        <v>35</v>
      </c>
      <c r="D2263">
        <v>27</v>
      </c>
      <c r="E2263">
        <v>2</v>
      </c>
      <c r="F2263">
        <v>41271.5</v>
      </c>
      <c r="G2263" t="s">
        <v>16</v>
      </c>
      <c r="H2263" t="s">
        <v>11</v>
      </c>
      <c r="I2263" t="s">
        <v>42</v>
      </c>
      <c r="N2263" t="s">
        <v>2290</v>
      </c>
      <c r="O2263">
        <v>1964</v>
      </c>
      <c r="P2263" t="str">
        <f t="shared" si="105"/>
        <v>Jun</v>
      </c>
      <c r="Q2263">
        <v>6</v>
      </c>
      <c r="R2263">
        <v>0</v>
      </c>
      <c r="S2263" s="18">
        <v>41250.39</v>
      </c>
      <c r="T2263" t="s">
        <v>16</v>
      </c>
      <c r="U2263" t="s">
        <v>12</v>
      </c>
      <c r="V2263" t="s">
        <v>42</v>
      </c>
      <c r="W2263" s="16">
        <f t="shared" si="106"/>
        <v>23534</v>
      </c>
      <c r="X2263">
        <f t="shared" si="107"/>
        <v>59</v>
      </c>
    </row>
    <row r="2264" spans="1:24" x14ac:dyDescent="0.3">
      <c r="A2264" t="s">
        <v>2292</v>
      </c>
      <c r="B2264">
        <v>1964</v>
      </c>
      <c r="C2264" t="s">
        <v>37</v>
      </c>
      <c r="D2264">
        <v>7</v>
      </c>
      <c r="E2264">
        <v>0</v>
      </c>
      <c r="F2264">
        <v>41331.79</v>
      </c>
      <c r="G2264" t="s">
        <v>16</v>
      </c>
      <c r="H2264" t="s">
        <v>11</v>
      </c>
      <c r="I2264" t="s">
        <v>42</v>
      </c>
      <c r="N2264" t="s">
        <v>2291</v>
      </c>
      <c r="O2264">
        <v>1977</v>
      </c>
      <c r="P2264" t="str">
        <f t="shared" si="105"/>
        <v>Aug</v>
      </c>
      <c r="Q2264">
        <v>27</v>
      </c>
      <c r="R2264">
        <v>2</v>
      </c>
      <c r="S2264" s="18">
        <v>41271.5</v>
      </c>
      <c r="T2264" t="s">
        <v>16</v>
      </c>
      <c r="U2264" t="s">
        <v>11</v>
      </c>
      <c r="V2264" t="s">
        <v>42</v>
      </c>
      <c r="W2264" s="16">
        <f t="shared" si="106"/>
        <v>28364</v>
      </c>
      <c r="X2264">
        <f t="shared" si="107"/>
        <v>45</v>
      </c>
    </row>
    <row r="2265" spans="1:24" x14ac:dyDescent="0.3">
      <c r="A2265" t="s">
        <v>2293</v>
      </c>
      <c r="B2265">
        <v>1971</v>
      </c>
      <c r="C2265" t="s">
        <v>37</v>
      </c>
      <c r="D2265">
        <v>16</v>
      </c>
      <c r="E2265">
        <v>0</v>
      </c>
      <c r="F2265">
        <v>41351.879999999997</v>
      </c>
      <c r="G2265" t="s">
        <v>16</v>
      </c>
      <c r="H2265" t="s">
        <v>11</v>
      </c>
      <c r="I2265" t="s">
        <v>42</v>
      </c>
      <c r="N2265" t="s">
        <v>2292</v>
      </c>
      <c r="O2265">
        <v>1964</v>
      </c>
      <c r="P2265" t="str">
        <f t="shared" si="105"/>
        <v>Oct</v>
      </c>
      <c r="Q2265">
        <v>7</v>
      </c>
      <c r="R2265">
        <v>0</v>
      </c>
      <c r="S2265" s="18">
        <v>41331.79</v>
      </c>
      <c r="T2265" t="s">
        <v>16</v>
      </c>
      <c r="U2265" t="s">
        <v>11</v>
      </c>
      <c r="V2265" t="s">
        <v>42</v>
      </c>
      <c r="W2265" s="16">
        <f t="shared" si="106"/>
        <v>23657</v>
      </c>
      <c r="X2265">
        <f t="shared" si="107"/>
        <v>58</v>
      </c>
    </row>
    <row r="2266" spans="1:24" x14ac:dyDescent="0.3">
      <c r="A2266" t="s">
        <v>2294</v>
      </c>
      <c r="B2266">
        <v>1967</v>
      </c>
      <c r="C2266" t="s">
        <v>30</v>
      </c>
      <c r="D2266">
        <v>22</v>
      </c>
      <c r="E2266">
        <v>0</v>
      </c>
      <c r="F2266">
        <v>41505.15</v>
      </c>
      <c r="G2266" t="s">
        <v>16</v>
      </c>
      <c r="H2266" t="s">
        <v>11</v>
      </c>
      <c r="I2266" t="s">
        <v>42</v>
      </c>
      <c r="N2266" t="s">
        <v>2293</v>
      </c>
      <c r="O2266">
        <v>1971</v>
      </c>
      <c r="P2266" t="str">
        <f t="shared" si="105"/>
        <v>Oct</v>
      </c>
      <c r="Q2266">
        <v>16</v>
      </c>
      <c r="R2266">
        <v>0</v>
      </c>
      <c r="S2266" s="18">
        <v>41351.879999999997</v>
      </c>
      <c r="T2266" t="s">
        <v>16</v>
      </c>
      <c r="U2266" t="s">
        <v>11</v>
      </c>
      <c r="V2266" t="s">
        <v>42</v>
      </c>
      <c r="W2266" s="16">
        <f t="shared" si="106"/>
        <v>26222</v>
      </c>
      <c r="X2266">
        <f t="shared" si="107"/>
        <v>51</v>
      </c>
    </row>
    <row r="2267" spans="1:24" x14ac:dyDescent="0.3">
      <c r="A2267" t="s">
        <v>2295</v>
      </c>
      <c r="B2267">
        <v>1974</v>
      </c>
      <c r="C2267" t="s">
        <v>15</v>
      </c>
      <c r="D2267">
        <v>24</v>
      </c>
      <c r="E2267">
        <v>0</v>
      </c>
      <c r="F2267">
        <v>41636.199999999997</v>
      </c>
      <c r="G2267" t="s">
        <v>16</v>
      </c>
      <c r="H2267" t="s">
        <v>16</v>
      </c>
      <c r="I2267" t="s">
        <v>42</v>
      </c>
      <c r="N2267" t="s">
        <v>2294</v>
      </c>
      <c r="O2267">
        <v>1967</v>
      </c>
      <c r="P2267" t="str">
        <f t="shared" si="105"/>
        <v>Dec</v>
      </c>
      <c r="Q2267">
        <v>22</v>
      </c>
      <c r="R2267">
        <v>0</v>
      </c>
      <c r="S2267" s="18">
        <v>41505.15</v>
      </c>
      <c r="T2267" t="s">
        <v>16</v>
      </c>
      <c r="U2267" t="s">
        <v>11</v>
      </c>
      <c r="V2267" t="s">
        <v>42</v>
      </c>
      <c r="W2267" s="16">
        <f t="shared" si="106"/>
        <v>24828</v>
      </c>
      <c r="X2267">
        <f t="shared" si="107"/>
        <v>55</v>
      </c>
    </row>
    <row r="2268" spans="1:24" x14ac:dyDescent="0.3">
      <c r="A2268" t="s">
        <v>2296</v>
      </c>
      <c r="B2268">
        <v>1976</v>
      </c>
      <c r="C2268" t="s">
        <v>37</v>
      </c>
      <c r="D2268">
        <v>29</v>
      </c>
      <c r="E2268">
        <v>1</v>
      </c>
      <c r="F2268">
        <v>41661.599999999999</v>
      </c>
      <c r="G2268" t="s">
        <v>16</v>
      </c>
      <c r="H2268" t="s">
        <v>12</v>
      </c>
      <c r="I2268" t="s">
        <v>42</v>
      </c>
      <c r="N2268" t="s">
        <v>2295</v>
      </c>
      <c r="O2268">
        <v>1974</v>
      </c>
      <c r="P2268" t="str">
        <f t="shared" si="105"/>
        <v>Nov</v>
      </c>
      <c r="Q2268">
        <v>24</v>
      </c>
      <c r="R2268">
        <v>0</v>
      </c>
      <c r="S2268" s="18">
        <v>41636.199999999997</v>
      </c>
      <c r="T2268" t="s">
        <v>16</v>
      </c>
      <c r="U2268" t="s">
        <v>16</v>
      </c>
      <c r="V2268" t="s">
        <v>42</v>
      </c>
      <c r="W2268" s="16">
        <f t="shared" si="106"/>
        <v>27357</v>
      </c>
      <c r="X2268">
        <f t="shared" si="107"/>
        <v>48</v>
      </c>
    </row>
    <row r="2269" spans="1:24" x14ac:dyDescent="0.3">
      <c r="A2269" t="s">
        <v>2297</v>
      </c>
      <c r="B2269">
        <v>1975</v>
      </c>
      <c r="C2269" t="s">
        <v>15</v>
      </c>
      <c r="D2269">
        <v>14</v>
      </c>
      <c r="E2269">
        <v>0</v>
      </c>
      <c r="F2269">
        <v>41676.080000000002</v>
      </c>
      <c r="G2269" t="s">
        <v>16</v>
      </c>
      <c r="H2269" t="s">
        <v>11</v>
      </c>
      <c r="I2269" t="s">
        <v>13</v>
      </c>
      <c r="N2269" t="s">
        <v>2296</v>
      </c>
      <c r="O2269">
        <v>1976</v>
      </c>
      <c r="P2269" t="str">
        <f t="shared" si="105"/>
        <v>Oct</v>
      </c>
      <c r="Q2269">
        <v>29</v>
      </c>
      <c r="R2269">
        <v>1</v>
      </c>
      <c r="S2269" s="18">
        <v>41661.599999999999</v>
      </c>
      <c r="T2269" t="s">
        <v>16</v>
      </c>
      <c r="U2269" t="s">
        <v>12</v>
      </c>
      <c r="V2269" t="s">
        <v>42</v>
      </c>
      <c r="W2269" s="16">
        <f t="shared" si="106"/>
        <v>28062</v>
      </c>
      <c r="X2269">
        <f t="shared" si="107"/>
        <v>46</v>
      </c>
    </row>
    <row r="2270" spans="1:24" x14ac:dyDescent="0.3">
      <c r="A2270" t="s">
        <v>2298</v>
      </c>
      <c r="B2270">
        <v>1975</v>
      </c>
      <c r="C2270" t="s">
        <v>20</v>
      </c>
      <c r="D2270">
        <v>29</v>
      </c>
      <c r="E2270">
        <v>1</v>
      </c>
      <c r="F2270">
        <v>41681.86</v>
      </c>
      <c r="G2270" t="s">
        <v>16</v>
      </c>
      <c r="H2270" t="s">
        <v>16</v>
      </c>
      <c r="I2270" t="s">
        <v>42</v>
      </c>
      <c r="N2270" t="s">
        <v>2297</v>
      </c>
      <c r="O2270">
        <v>1975</v>
      </c>
      <c r="P2270" t="str">
        <f t="shared" si="105"/>
        <v>Nov</v>
      </c>
      <c r="Q2270">
        <v>14</v>
      </c>
      <c r="R2270">
        <v>0</v>
      </c>
      <c r="S2270" s="18">
        <v>41676.080000000002</v>
      </c>
      <c r="T2270" t="s">
        <v>16</v>
      </c>
      <c r="U2270" t="s">
        <v>11</v>
      </c>
      <c r="V2270" t="s">
        <v>13</v>
      </c>
      <c r="W2270" s="16">
        <f t="shared" si="106"/>
        <v>27712</v>
      </c>
      <c r="X2270">
        <f t="shared" si="107"/>
        <v>47</v>
      </c>
    </row>
    <row r="2271" spans="1:24" x14ac:dyDescent="0.3">
      <c r="A2271" t="s">
        <v>2299</v>
      </c>
      <c r="B2271">
        <v>1962</v>
      </c>
      <c r="C2271" t="s">
        <v>20</v>
      </c>
      <c r="D2271">
        <v>22</v>
      </c>
      <c r="E2271">
        <v>0</v>
      </c>
      <c r="F2271">
        <v>41794.629999999997</v>
      </c>
      <c r="G2271" t="s">
        <v>16</v>
      </c>
      <c r="H2271" t="s">
        <v>12</v>
      </c>
      <c r="I2271" t="s">
        <v>42</v>
      </c>
      <c r="N2271" t="s">
        <v>2298</v>
      </c>
      <c r="O2271">
        <v>1975</v>
      </c>
      <c r="P2271" t="str">
        <f t="shared" si="105"/>
        <v>Sep</v>
      </c>
      <c r="Q2271">
        <v>29</v>
      </c>
      <c r="R2271">
        <v>1</v>
      </c>
      <c r="S2271" s="18">
        <v>41681.86</v>
      </c>
      <c r="T2271" t="s">
        <v>16</v>
      </c>
      <c r="U2271" t="s">
        <v>16</v>
      </c>
      <c r="V2271" t="s">
        <v>42</v>
      </c>
      <c r="W2271" s="16">
        <f t="shared" si="106"/>
        <v>27666</v>
      </c>
      <c r="X2271">
        <f t="shared" si="107"/>
        <v>47</v>
      </c>
    </row>
    <row r="2272" spans="1:24" x14ac:dyDescent="0.3">
      <c r="A2272" t="s">
        <v>2300</v>
      </c>
      <c r="B2272">
        <v>1966</v>
      </c>
      <c r="C2272" t="s">
        <v>20</v>
      </c>
      <c r="D2272">
        <v>21</v>
      </c>
      <c r="E2272">
        <v>0</v>
      </c>
      <c r="F2272">
        <v>41886.54</v>
      </c>
      <c r="G2272" t="s">
        <v>16</v>
      </c>
      <c r="H2272" t="s">
        <v>12</v>
      </c>
      <c r="I2272" t="s">
        <v>42</v>
      </c>
      <c r="N2272" t="s">
        <v>2299</v>
      </c>
      <c r="O2272">
        <v>1962</v>
      </c>
      <c r="P2272" t="str">
        <f t="shared" si="105"/>
        <v>Sep</v>
      </c>
      <c r="Q2272">
        <v>22</v>
      </c>
      <c r="R2272">
        <v>0</v>
      </c>
      <c r="S2272" s="18">
        <v>41794.629999999997</v>
      </c>
      <c r="T2272" t="s">
        <v>16</v>
      </c>
      <c r="U2272" t="s">
        <v>12</v>
      </c>
      <c r="V2272" t="s">
        <v>42</v>
      </c>
      <c r="W2272" s="16">
        <f t="shared" si="106"/>
        <v>22911</v>
      </c>
      <c r="X2272">
        <f t="shared" si="107"/>
        <v>60</v>
      </c>
    </row>
    <row r="2273" spans="1:24" x14ac:dyDescent="0.3">
      <c r="A2273" t="s">
        <v>2301</v>
      </c>
      <c r="B2273">
        <v>1972</v>
      </c>
      <c r="C2273" t="s">
        <v>18</v>
      </c>
      <c r="D2273">
        <v>8</v>
      </c>
      <c r="E2273">
        <v>1</v>
      </c>
      <c r="F2273">
        <v>41919.1</v>
      </c>
      <c r="G2273" t="s">
        <v>16</v>
      </c>
      <c r="H2273" t="s">
        <v>16</v>
      </c>
      <c r="I2273" t="s">
        <v>168</v>
      </c>
      <c r="N2273" t="s">
        <v>2300</v>
      </c>
      <c r="O2273">
        <v>1966</v>
      </c>
      <c r="P2273" t="str">
        <f t="shared" si="105"/>
        <v>Sep</v>
      </c>
      <c r="Q2273">
        <v>21</v>
      </c>
      <c r="R2273">
        <v>0</v>
      </c>
      <c r="S2273" s="18">
        <v>41886.54</v>
      </c>
      <c r="T2273" t="s">
        <v>16</v>
      </c>
      <c r="U2273" t="s">
        <v>12</v>
      </c>
      <c r="V2273" t="s">
        <v>42</v>
      </c>
      <c r="W2273" s="16">
        <f t="shared" si="106"/>
        <v>24371</v>
      </c>
      <c r="X2273">
        <f t="shared" si="107"/>
        <v>56</v>
      </c>
    </row>
    <row r="2274" spans="1:24" x14ac:dyDescent="0.3">
      <c r="A2274" t="s">
        <v>2302</v>
      </c>
      <c r="B2274">
        <v>1984</v>
      </c>
      <c r="C2274" t="s">
        <v>15</v>
      </c>
      <c r="D2274">
        <v>10</v>
      </c>
      <c r="E2274">
        <v>3</v>
      </c>
      <c r="F2274">
        <v>41949.24</v>
      </c>
      <c r="G2274" t="s">
        <v>16</v>
      </c>
      <c r="H2274" t="s">
        <v>16</v>
      </c>
      <c r="I2274" t="s">
        <v>13</v>
      </c>
      <c r="N2274" t="s">
        <v>2301</v>
      </c>
      <c r="O2274">
        <v>1972</v>
      </c>
      <c r="P2274" t="str">
        <f t="shared" si="105"/>
        <v>Jun</v>
      </c>
      <c r="Q2274">
        <v>8</v>
      </c>
      <c r="R2274">
        <v>1</v>
      </c>
      <c r="S2274" s="18">
        <v>41919.1</v>
      </c>
      <c r="T2274" t="s">
        <v>16</v>
      </c>
      <c r="U2274" t="s">
        <v>16</v>
      </c>
      <c r="V2274" t="s">
        <v>168</v>
      </c>
      <c r="W2274" s="16">
        <f t="shared" si="106"/>
        <v>26458</v>
      </c>
      <c r="X2274">
        <f t="shared" si="107"/>
        <v>51</v>
      </c>
    </row>
    <row r="2275" spans="1:24" x14ac:dyDescent="0.3">
      <c r="A2275" t="s">
        <v>2303</v>
      </c>
      <c r="B2275">
        <v>1968</v>
      </c>
      <c r="C2275" t="s">
        <v>30</v>
      </c>
      <c r="D2275">
        <v>19</v>
      </c>
      <c r="E2275">
        <v>1</v>
      </c>
      <c r="F2275">
        <v>41999.519999999997</v>
      </c>
      <c r="G2275" t="s">
        <v>16</v>
      </c>
      <c r="H2275" t="s">
        <v>12</v>
      </c>
      <c r="I2275" t="s">
        <v>13</v>
      </c>
      <c r="N2275" t="s">
        <v>2302</v>
      </c>
      <c r="O2275">
        <v>1984</v>
      </c>
      <c r="P2275" t="str">
        <f t="shared" si="105"/>
        <v>Nov</v>
      </c>
      <c r="Q2275">
        <v>10</v>
      </c>
      <c r="R2275">
        <v>3</v>
      </c>
      <c r="S2275" s="18">
        <v>41949.24</v>
      </c>
      <c r="T2275" t="s">
        <v>16</v>
      </c>
      <c r="U2275" t="s">
        <v>16</v>
      </c>
      <c r="V2275" t="s">
        <v>13</v>
      </c>
      <c r="W2275" s="16">
        <f t="shared" si="106"/>
        <v>30996</v>
      </c>
      <c r="X2275">
        <f t="shared" si="107"/>
        <v>38</v>
      </c>
    </row>
    <row r="2276" spans="1:24" x14ac:dyDescent="0.3">
      <c r="A2276" t="s">
        <v>2304</v>
      </c>
      <c r="B2276">
        <v>1976</v>
      </c>
      <c r="C2276" t="s">
        <v>15</v>
      </c>
      <c r="D2276">
        <v>28</v>
      </c>
      <c r="E2276">
        <v>0</v>
      </c>
      <c r="F2276">
        <v>42111.66</v>
      </c>
      <c r="G2276" t="s">
        <v>16</v>
      </c>
      <c r="H2276" t="s">
        <v>16</v>
      </c>
      <c r="I2276" t="s">
        <v>247</v>
      </c>
      <c r="N2276" t="s">
        <v>2303</v>
      </c>
      <c r="O2276">
        <v>1968</v>
      </c>
      <c r="P2276" t="str">
        <f t="shared" si="105"/>
        <v>Dec</v>
      </c>
      <c r="Q2276">
        <v>19</v>
      </c>
      <c r="R2276">
        <v>1</v>
      </c>
      <c r="S2276" s="18">
        <v>41999.519999999997</v>
      </c>
      <c r="T2276" t="s">
        <v>16</v>
      </c>
      <c r="U2276" t="s">
        <v>12</v>
      </c>
      <c r="V2276" t="s">
        <v>13</v>
      </c>
      <c r="W2276" s="16">
        <f t="shared" si="106"/>
        <v>25191</v>
      </c>
      <c r="X2276">
        <f t="shared" si="107"/>
        <v>54</v>
      </c>
    </row>
    <row r="2277" spans="1:24" x14ac:dyDescent="0.3">
      <c r="A2277" t="s">
        <v>2305</v>
      </c>
      <c r="B2277">
        <v>1997</v>
      </c>
      <c r="C2277" t="s">
        <v>30</v>
      </c>
      <c r="D2277">
        <v>9</v>
      </c>
      <c r="E2277">
        <v>2</v>
      </c>
      <c r="F2277">
        <v>42112.24</v>
      </c>
      <c r="G2277" t="s">
        <v>16</v>
      </c>
      <c r="H2277" t="s">
        <v>12</v>
      </c>
      <c r="I2277" t="s">
        <v>13</v>
      </c>
      <c r="N2277" t="s">
        <v>2304</v>
      </c>
      <c r="O2277">
        <v>1976</v>
      </c>
      <c r="P2277" t="str">
        <f t="shared" si="105"/>
        <v>Nov</v>
      </c>
      <c r="Q2277">
        <v>28</v>
      </c>
      <c r="R2277">
        <v>0</v>
      </c>
      <c r="S2277" s="18">
        <v>42111.66</v>
      </c>
      <c r="T2277" t="s">
        <v>16</v>
      </c>
      <c r="U2277" t="s">
        <v>16</v>
      </c>
      <c r="V2277" t="s">
        <v>247</v>
      </c>
      <c r="W2277" s="16">
        <f t="shared" si="106"/>
        <v>28092</v>
      </c>
      <c r="X2277">
        <f t="shared" si="107"/>
        <v>46</v>
      </c>
    </row>
    <row r="2278" spans="1:24" x14ac:dyDescent="0.3">
      <c r="A2278" t="s">
        <v>2306</v>
      </c>
      <c r="B2278">
        <v>1979</v>
      </c>
      <c r="C2278" t="s">
        <v>10</v>
      </c>
      <c r="D2278">
        <v>3</v>
      </c>
      <c r="E2278">
        <v>3</v>
      </c>
      <c r="F2278">
        <v>42124.52</v>
      </c>
      <c r="G2278" t="s">
        <v>16</v>
      </c>
      <c r="H2278" t="s">
        <v>16</v>
      </c>
      <c r="I2278" t="s">
        <v>13</v>
      </c>
      <c r="N2278" t="s">
        <v>2305</v>
      </c>
      <c r="O2278">
        <v>1997</v>
      </c>
      <c r="P2278" t="str">
        <f t="shared" si="105"/>
        <v>Dec</v>
      </c>
      <c r="Q2278">
        <v>9</v>
      </c>
      <c r="R2278">
        <v>2</v>
      </c>
      <c r="S2278" s="18">
        <v>42112.24</v>
      </c>
      <c r="T2278" t="s">
        <v>16</v>
      </c>
      <c r="U2278" t="s">
        <v>12</v>
      </c>
      <c r="V2278" t="s">
        <v>13</v>
      </c>
      <c r="W2278" s="16">
        <f t="shared" si="106"/>
        <v>35773</v>
      </c>
      <c r="X2278">
        <f t="shared" si="107"/>
        <v>25</v>
      </c>
    </row>
    <row r="2279" spans="1:24" x14ac:dyDescent="0.3">
      <c r="A2279" t="s">
        <v>2307</v>
      </c>
      <c r="B2279">
        <v>1973</v>
      </c>
      <c r="C2279" t="s">
        <v>20</v>
      </c>
      <c r="D2279">
        <v>18</v>
      </c>
      <c r="E2279">
        <v>0</v>
      </c>
      <c r="F2279">
        <v>42188.15</v>
      </c>
      <c r="G2279" t="s">
        <v>16</v>
      </c>
      <c r="H2279" t="s">
        <v>16</v>
      </c>
      <c r="I2279" t="s">
        <v>42</v>
      </c>
      <c r="N2279" t="s">
        <v>2306</v>
      </c>
      <c r="O2279">
        <v>1979</v>
      </c>
      <c r="P2279" t="str">
        <f t="shared" si="105"/>
        <v>Jul</v>
      </c>
      <c r="Q2279">
        <v>3</v>
      </c>
      <c r="R2279">
        <v>3</v>
      </c>
      <c r="S2279" s="18">
        <v>42124.52</v>
      </c>
      <c r="T2279" t="s">
        <v>16</v>
      </c>
      <c r="U2279" t="s">
        <v>16</v>
      </c>
      <c r="V2279" t="s">
        <v>13</v>
      </c>
      <c r="W2279" s="16">
        <f t="shared" si="106"/>
        <v>29039</v>
      </c>
      <c r="X2279">
        <f t="shared" si="107"/>
        <v>43</v>
      </c>
    </row>
    <row r="2280" spans="1:24" x14ac:dyDescent="0.3">
      <c r="A2280" t="s">
        <v>2308</v>
      </c>
      <c r="B2280">
        <v>1975</v>
      </c>
      <c r="C2280" t="s">
        <v>35</v>
      </c>
      <c r="D2280">
        <v>15</v>
      </c>
      <c r="E2280">
        <v>1</v>
      </c>
      <c r="F2280">
        <v>42211.14</v>
      </c>
      <c r="G2280" t="s">
        <v>16</v>
      </c>
      <c r="H2280" t="s">
        <v>12</v>
      </c>
      <c r="I2280" t="s">
        <v>13</v>
      </c>
      <c r="N2280" t="s">
        <v>2307</v>
      </c>
      <c r="O2280">
        <v>1973</v>
      </c>
      <c r="P2280" t="str">
        <f t="shared" si="105"/>
        <v>Sep</v>
      </c>
      <c r="Q2280">
        <v>18</v>
      </c>
      <c r="R2280">
        <v>0</v>
      </c>
      <c r="S2280" s="18">
        <v>42188.15</v>
      </c>
      <c r="T2280" t="s">
        <v>16</v>
      </c>
      <c r="U2280" t="s">
        <v>16</v>
      </c>
      <c r="V2280" t="s">
        <v>42</v>
      </c>
      <c r="W2280" s="16">
        <f t="shared" si="106"/>
        <v>26925</v>
      </c>
      <c r="X2280">
        <f t="shared" si="107"/>
        <v>49</v>
      </c>
    </row>
    <row r="2281" spans="1:24" x14ac:dyDescent="0.3">
      <c r="A2281" t="s">
        <v>2309</v>
      </c>
      <c r="B2281">
        <v>1967</v>
      </c>
      <c r="C2281" t="s">
        <v>18</v>
      </c>
      <c r="D2281">
        <v>28</v>
      </c>
      <c r="E2281">
        <v>0</v>
      </c>
      <c r="F2281">
        <v>42303.69</v>
      </c>
      <c r="G2281" t="s">
        <v>16</v>
      </c>
      <c r="H2281" t="s">
        <v>11</v>
      </c>
      <c r="I2281" t="s">
        <v>168</v>
      </c>
      <c r="N2281" t="s">
        <v>2308</v>
      </c>
      <c r="O2281">
        <v>1975</v>
      </c>
      <c r="P2281" t="str">
        <f t="shared" si="105"/>
        <v>Aug</v>
      </c>
      <c r="Q2281">
        <v>15</v>
      </c>
      <c r="R2281">
        <v>1</v>
      </c>
      <c r="S2281" s="18">
        <v>42211.14</v>
      </c>
      <c r="T2281" t="s">
        <v>16</v>
      </c>
      <c r="U2281" t="s">
        <v>12</v>
      </c>
      <c r="V2281" t="s">
        <v>13</v>
      </c>
      <c r="W2281" s="16">
        <f t="shared" si="106"/>
        <v>27621</v>
      </c>
      <c r="X2281">
        <f t="shared" si="107"/>
        <v>47</v>
      </c>
    </row>
    <row r="2282" spans="1:24" x14ac:dyDescent="0.3">
      <c r="A2282" t="s">
        <v>2310</v>
      </c>
      <c r="B2282">
        <v>1968</v>
      </c>
      <c r="C2282" t="s">
        <v>35</v>
      </c>
      <c r="D2282">
        <v>3</v>
      </c>
      <c r="E2282">
        <v>0</v>
      </c>
      <c r="F2282">
        <v>42478.6</v>
      </c>
      <c r="G2282" t="s">
        <v>16</v>
      </c>
      <c r="H2282" t="s">
        <v>11</v>
      </c>
      <c r="I2282" t="s">
        <v>42</v>
      </c>
      <c r="N2282" t="s">
        <v>2309</v>
      </c>
      <c r="O2282">
        <v>1967</v>
      </c>
      <c r="P2282" t="str">
        <f t="shared" si="105"/>
        <v>Jun</v>
      </c>
      <c r="Q2282">
        <v>28</v>
      </c>
      <c r="R2282">
        <v>0</v>
      </c>
      <c r="S2282" s="18">
        <v>42303.69</v>
      </c>
      <c r="T2282" t="s">
        <v>16</v>
      </c>
      <c r="U2282" t="s">
        <v>11</v>
      </c>
      <c r="V2282" t="s">
        <v>168</v>
      </c>
      <c r="W2282" s="16">
        <f t="shared" si="106"/>
        <v>24651</v>
      </c>
      <c r="X2282">
        <f t="shared" si="107"/>
        <v>55</v>
      </c>
    </row>
    <row r="2283" spans="1:24" x14ac:dyDescent="0.3">
      <c r="A2283" t="s">
        <v>2311</v>
      </c>
      <c r="B2283">
        <v>1967</v>
      </c>
      <c r="C2283" t="s">
        <v>18</v>
      </c>
      <c r="D2283">
        <v>27</v>
      </c>
      <c r="E2283">
        <v>0</v>
      </c>
      <c r="F2283">
        <v>42538.720000000001</v>
      </c>
      <c r="G2283" t="s">
        <v>16</v>
      </c>
      <c r="H2283" t="s">
        <v>12</v>
      </c>
      <c r="I2283" t="s">
        <v>42</v>
      </c>
      <c r="N2283" t="s">
        <v>2310</v>
      </c>
      <c r="O2283">
        <v>1968</v>
      </c>
      <c r="P2283" t="str">
        <f t="shared" si="105"/>
        <v>Aug</v>
      </c>
      <c r="Q2283">
        <v>3</v>
      </c>
      <c r="R2283">
        <v>0</v>
      </c>
      <c r="S2283" s="18">
        <v>42478.6</v>
      </c>
      <c r="T2283" t="s">
        <v>16</v>
      </c>
      <c r="U2283" t="s">
        <v>11</v>
      </c>
      <c r="V2283" t="s">
        <v>42</v>
      </c>
      <c r="W2283" s="16">
        <f t="shared" si="106"/>
        <v>25053</v>
      </c>
      <c r="X2283">
        <f t="shared" si="107"/>
        <v>54</v>
      </c>
    </row>
    <row r="2284" spans="1:24" x14ac:dyDescent="0.3">
      <c r="A2284" t="s">
        <v>2312</v>
      </c>
      <c r="B2284">
        <v>1979</v>
      </c>
      <c r="C2284" t="s">
        <v>30</v>
      </c>
      <c r="D2284">
        <v>27</v>
      </c>
      <c r="E2284">
        <v>2</v>
      </c>
      <c r="F2284">
        <v>42560.43</v>
      </c>
      <c r="G2284" t="s">
        <v>16</v>
      </c>
      <c r="H2284" t="s">
        <v>12</v>
      </c>
      <c r="I2284" t="s">
        <v>13</v>
      </c>
      <c r="N2284" t="s">
        <v>2311</v>
      </c>
      <c r="O2284">
        <v>1967</v>
      </c>
      <c r="P2284" t="str">
        <f t="shared" si="105"/>
        <v>Jun</v>
      </c>
      <c r="Q2284">
        <v>27</v>
      </c>
      <c r="R2284">
        <v>0</v>
      </c>
      <c r="S2284" s="18">
        <v>42538.720000000001</v>
      </c>
      <c r="T2284" t="s">
        <v>16</v>
      </c>
      <c r="U2284" t="s">
        <v>12</v>
      </c>
      <c r="V2284" t="s">
        <v>42</v>
      </c>
      <c r="W2284" s="16">
        <f t="shared" si="106"/>
        <v>24650</v>
      </c>
      <c r="X2284">
        <f t="shared" si="107"/>
        <v>55</v>
      </c>
    </row>
    <row r="2285" spans="1:24" x14ac:dyDescent="0.3">
      <c r="A2285" t="s">
        <v>2313</v>
      </c>
      <c r="B2285">
        <v>1971</v>
      </c>
      <c r="C2285" t="s">
        <v>15</v>
      </c>
      <c r="D2285">
        <v>3</v>
      </c>
      <c r="E2285">
        <v>0</v>
      </c>
      <c r="F2285">
        <v>42644.2</v>
      </c>
      <c r="G2285" t="s">
        <v>16</v>
      </c>
      <c r="H2285" t="s">
        <v>12</v>
      </c>
      <c r="I2285" t="s">
        <v>42</v>
      </c>
      <c r="N2285" t="s">
        <v>2312</v>
      </c>
      <c r="O2285">
        <v>1979</v>
      </c>
      <c r="P2285" t="str">
        <f t="shared" si="105"/>
        <v>Dec</v>
      </c>
      <c r="Q2285">
        <v>27</v>
      </c>
      <c r="R2285">
        <v>2</v>
      </c>
      <c r="S2285" s="18">
        <v>42560.43</v>
      </c>
      <c r="T2285" t="s">
        <v>16</v>
      </c>
      <c r="U2285" t="s">
        <v>12</v>
      </c>
      <c r="V2285" t="s">
        <v>13</v>
      </c>
      <c r="W2285" s="16">
        <f t="shared" si="106"/>
        <v>29216</v>
      </c>
      <c r="X2285">
        <f t="shared" si="107"/>
        <v>43</v>
      </c>
    </row>
    <row r="2286" spans="1:24" x14ac:dyDescent="0.3">
      <c r="A2286" t="s">
        <v>2314</v>
      </c>
      <c r="B2286">
        <v>1977</v>
      </c>
      <c r="C2286" t="s">
        <v>37</v>
      </c>
      <c r="D2286">
        <v>21</v>
      </c>
      <c r="E2286">
        <v>2</v>
      </c>
      <c r="F2286">
        <v>42760.5</v>
      </c>
      <c r="G2286" t="s">
        <v>16</v>
      </c>
      <c r="H2286" t="s">
        <v>11</v>
      </c>
      <c r="I2286" t="s">
        <v>23</v>
      </c>
      <c r="N2286" t="s">
        <v>2313</v>
      </c>
      <c r="O2286">
        <v>1971</v>
      </c>
      <c r="P2286" t="str">
        <f t="shared" si="105"/>
        <v>Nov</v>
      </c>
      <c r="Q2286">
        <v>3</v>
      </c>
      <c r="R2286">
        <v>0</v>
      </c>
      <c r="S2286" s="18">
        <v>42644.2</v>
      </c>
      <c r="T2286" t="s">
        <v>16</v>
      </c>
      <c r="U2286" t="s">
        <v>12</v>
      </c>
      <c r="V2286" t="s">
        <v>42</v>
      </c>
      <c r="W2286" s="16">
        <f t="shared" si="106"/>
        <v>26240</v>
      </c>
      <c r="X2286">
        <f t="shared" si="107"/>
        <v>51</v>
      </c>
    </row>
    <row r="2287" spans="1:24" x14ac:dyDescent="0.3">
      <c r="A2287" t="s">
        <v>2315</v>
      </c>
      <c r="B2287">
        <v>1965</v>
      </c>
      <c r="C2287" t="s">
        <v>37</v>
      </c>
      <c r="D2287">
        <v>29</v>
      </c>
      <c r="E2287">
        <v>0</v>
      </c>
      <c r="F2287">
        <v>42764.12</v>
      </c>
      <c r="G2287" t="s">
        <v>16</v>
      </c>
      <c r="H2287" t="s">
        <v>11</v>
      </c>
      <c r="I2287" t="s">
        <v>42</v>
      </c>
      <c r="N2287" t="s">
        <v>2314</v>
      </c>
      <c r="O2287">
        <v>1977</v>
      </c>
      <c r="P2287" t="str">
        <f t="shared" si="105"/>
        <v>Oct</v>
      </c>
      <c r="Q2287">
        <v>21</v>
      </c>
      <c r="R2287">
        <v>2</v>
      </c>
      <c r="S2287" s="18">
        <v>42760.5</v>
      </c>
      <c r="T2287" t="s">
        <v>16</v>
      </c>
      <c r="U2287" t="s">
        <v>11</v>
      </c>
      <c r="V2287" t="s">
        <v>23</v>
      </c>
      <c r="W2287" s="16">
        <f t="shared" si="106"/>
        <v>28419</v>
      </c>
      <c r="X2287">
        <f t="shared" si="107"/>
        <v>45</v>
      </c>
    </row>
    <row r="2288" spans="1:24" x14ac:dyDescent="0.3">
      <c r="A2288" t="s">
        <v>2316</v>
      </c>
      <c r="B2288">
        <v>1972</v>
      </c>
      <c r="C2288" t="s">
        <v>20</v>
      </c>
      <c r="D2288">
        <v>10</v>
      </c>
      <c r="E2288">
        <v>2</v>
      </c>
      <c r="F2288">
        <v>42856.84</v>
      </c>
      <c r="G2288" t="s">
        <v>16</v>
      </c>
      <c r="H2288" t="s">
        <v>16</v>
      </c>
      <c r="I2288" t="s">
        <v>42</v>
      </c>
      <c r="N2288" t="s">
        <v>2315</v>
      </c>
      <c r="O2288">
        <v>1965</v>
      </c>
      <c r="P2288" t="str">
        <f t="shared" si="105"/>
        <v>Oct</v>
      </c>
      <c r="Q2288">
        <v>29</v>
      </c>
      <c r="R2288">
        <v>0</v>
      </c>
      <c r="S2288" s="18">
        <v>42764.12</v>
      </c>
      <c r="T2288" t="s">
        <v>16</v>
      </c>
      <c r="U2288" t="s">
        <v>11</v>
      </c>
      <c r="V2288" t="s">
        <v>42</v>
      </c>
      <c r="W2288" s="16">
        <f t="shared" si="106"/>
        <v>24044</v>
      </c>
      <c r="X2288">
        <f t="shared" si="107"/>
        <v>57</v>
      </c>
    </row>
    <row r="2289" spans="1:24" x14ac:dyDescent="0.3">
      <c r="A2289" t="s">
        <v>2317</v>
      </c>
      <c r="B2289">
        <v>1975</v>
      </c>
      <c r="C2289" t="s">
        <v>37</v>
      </c>
      <c r="D2289">
        <v>23</v>
      </c>
      <c r="E2289">
        <v>1</v>
      </c>
      <c r="F2289">
        <v>42969.85</v>
      </c>
      <c r="G2289" t="s">
        <v>16</v>
      </c>
      <c r="H2289" t="s">
        <v>12</v>
      </c>
      <c r="I2289" t="s">
        <v>13</v>
      </c>
      <c r="N2289" t="s">
        <v>2316</v>
      </c>
      <c r="O2289">
        <v>1972</v>
      </c>
      <c r="P2289" t="str">
        <f t="shared" si="105"/>
        <v>Sep</v>
      </c>
      <c r="Q2289">
        <v>10</v>
      </c>
      <c r="R2289">
        <v>2</v>
      </c>
      <c r="S2289" s="18">
        <v>42856.84</v>
      </c>
      <c r="T2289" t="s">
        <v>16</v>
      </c>
      <c r="U2289" t="s">
        <v>16</v>
      </c>
      <c r="V2289" t="s">
        <v>42</v>
      </c>
      <c r="W2289" s="16">
        <f t="shared" si="106"/>
        <v>26552</v>
      </c>
      <c r="X2289">
        <f t="shared" si="107"/>
        <v>50</v>
      </c>
    </row>
    <row r="2290" spans="1:24" x14ac:dyDescent="0.3">
      <c r="A2290" t="s">
        <v>2318</v>
      </c>
      <c r="B2290">
        <v>1978</v>
      </c>
      <c r="C2290" t="s">
        <v>15</v>
      </c>
      <c r="D2290">
        <v>4</v>
      </c>
      <c r="E2290">
        <v>0</v>
      </c>
      <c r="F2290">
        <v>42983.46</v>
      </c>
      <c r="G2290" t="s">
        <v>16</v>
      </c>
      <c r="H2290" t="s">
        <v>11</v>
      </c>
      <c r="I2290" t="s">
        <v>23</v>
      </c>
      <c r="N2290" t="s">
        <v>2317</v>
      </c>
      <c r="O2290">
        <v>1975</v>
      </c>
      <c r="P2290" t="str">
        <f t="shared" si="105"/>
        <v>Oct</v>
      </c>
      <c r="Q2290">
        <v>23</v>
      </c>
      <c r="R2290">
        <v>1</v>
      </c>
      <c r="S2290" s="18">
        <v>42969.85</v>
      </c>
      <c r="T2290" t="s">
        <v>16</v>
      </c>
      <c r="U2290" t="s">
        <v>12</v>
      </c>
      <c r="V2290" t="s">
        <v>13</v>
      </c>
      <c r="W2290" s="16">
        <f t="shared" si="106"/>
        <v>27690</v>
      </c>
      <c r="X2290">
        <f t="shared" si="107"/>
        <v>47</v>
      </c>
    </row>
    <row r="2291" spans="1:24" x14ac:dyDescent="0.3">
      <c r="A2291" t="s">
        <v>2319</v>
      </c>
      <c r="B2291">
        <v>1965</v>
      </c>
      <c r="C2291" t="s">
        <v>15</v>
      </c>
      <c r="D2291">
        <v>29</v>
      </c>
      <c r="E2291">
        <v>0</v>
      </c>
      <c r="F2291">
        <v>43073.760000000002</v>
      </c>
      <c r="G2291" t="s">
        <v>11</v>
      </c>
      <c r="H2291" t="s">
        <v>11</v>
      </c>
      <c r="I2291" t="s">
        <v>42</v>
      </c>
      <c r="N2291" t="s">
        <v>2318</v>
      </c>
      <c r="O2291">
        <v>1978</v>
      </c>
      <c r="P2291" t="str">
        <f t="shared" si="105"/>
        <v>Nov</v>
      </c>
      <c r="Q2291">
        <v>4</v>
      </c>
      <c r="R2291">
        <v>0</v>
      </c>
      <c r="S2291" s="18">
        <v>42983.46</v>
      </c>
      <c r="T2291" t="s">
        <v>16</v>
      </c>
      <c r="U2291" t="s">
        <v>11</v>
      </c>
      <c r="V2291" t="s">
        <v>23</v>
      </c>
      <c r="W2291" s="16">
        <f t="shared" si="106"/>
        <v>28798</v>
      </c>
      <c r="X2291">
        <f t="shared" si="107"/>
        <v>44</v>
      </c>
    </row>
    <row r="2292" spans="1:24" x14ac:dyDescent="0.3">
      <c r="A2292" t="s">
        <v>2320</v>
      </c>
      <c r="B2292">
        <v>1969</v>
      </c>
      <c r="C2292" t="s">
        <v>30</v>
      </c>
      <c r="D2292">
        <v>3</v>
      </c>
      <c r="E2292">
        <v>0</v>
      </c>
      <c r="F2292">
        <v>43254.42</v>
      </c>
      <c r="G2292" t="s">
        <v>11</v>
      </c>
      <c r="H2292" t="s">
        <v>11</v>
      </c>
      <c r="I2292" t="s">
        <v>168</v>
      </c>
      <c r="N2292" t="s">
        <v>2319</v>
      </c>
      <c r="O2292">
        <v>1965</v>
      </c>
      <c r="P2292" t="str">
        <f t="shared" si="105"/>
        <v>Nov</v>
      </c>
      <c r="Q2292">
        <v>29</v>
      </c>
      <c r="R2292">
        <v>0</v>
      </c>
      <c r="S2292" s="18">
        <v>43073.760000000002</v>
      </c>
      <c r="T2292" t="s">
        <v>11</v>
      </c>
      <c r="U2292" t="s">
        <v>11</v>
      </c>
      <c r="V2292" t="s">
        <v>42</v>
      </c>
      <c r="W2292" s="16">
        <f t="shared" si="106"/>
        <v>24075</v>
      </c>
      <c r="X2292">
        <f t="shared" si="107"/>
        <v>57</v>
      </c>
    </row>
    <row r="2293" spans="1:24" x14ac:dyDescent="0.3">
      <c r="A2293" t="s">
        <v>2321</v>
      </c>
      <c r="B2293">
        <v>1965</v>
      </c>
      <c r="C2293" t="s">
        <v>35</v>
      </c>
      <c r="D2293">
        <v>22</v>
      </c>
      <c r="E2293">
        <v>0</v>
      </c>
      <c r="F2293">
        <v>43578.94</v>
      </c>
      <c r="G2293" t="s">
        <v>11</v>
      </c>
      <c r="H2293" t="s">
        <v>11</v>
      </c>
      <c r="I2293" t="s">
        <v>23</v>
      </c>
      <c r="N2293" t="s">
        <v>2320</v>
      </c>
      <c r="O2293">
        <v>1969</v>
      </c>
      <c r="P2293" t="str">
        <f t="shared" si="105"/>
        <v>Dec</v>
      </c>
      <c r="Q2293">
        <v>3</v>
      </c>
      <c r="R2293">
        <v>0</v>
      </c>
      <c r="S2293" s="18">
        <v>43254.42</v>
      </c>
      <c r="T2293" t="s">
        <v>11</v>
      </c>
      <c r="U2293" t="s">
        <v>11</v>
      </c>
      <c r="V2293" t="s">
        <v>168</v>
      </c>
      <c r="W2293" s="16">
        <f t="shared" si="106"/>
        <v>25540</v>
      </c>
      <c r="X2293">
        <f t="shared" si="107"/>
        <v>53</v>
      </c>
    </row>
    <row r="2294" spans="1:24" x14ac:dyDescent="0.3">
      <c r="A2294" t="s">
        <v>2322</v>
      </c>
      <c r="B2294">
        <v>1986</v>
      </c>
      <c r="C2294" t="s">
        <v>30</v>
      </c>
      <c r="D2294">
        <v>29</v>
      </c>
      <c r="E2294">
        <v>3</v>
      </c>
      <c r="F2294">
        <v>43753.34</v>
      </c>
      <c r="G2294" t="s">
        <v>11</v>
      </c>
      <c r="H2294" t="s">
        <v>16</v>
      </c>
      <c r="I2294" t="s">
        <v>164</v>
      </c>
      <c r="N2294" t="s">
        <v>2321</v>
      </c>
      <c r="O2294">
        <v>1965</v>
      </c>
      <c r="P2294" t="str">
        <f t="shared" si="105"/>
        <v>Aug</v>
      </c>
      <c r="Q2294">
        <v>22</v>
      </c>
      <c r="R2294">
        <v>0</v>
      </c>
      <c r="S2294" s="18">
        <v>43578.94</v>
      </c>
      <c r="T2294" t="s">
        <v>11</v>
      </c>
      <c r="U2294" t="s">
        <v>11</v>
      </c>
      <c r="V2294" t="s">
        <v>23</v>
      </c>
      <c r="W2294" s="16">
        <f t="shared" si="106"/>
        <v>23976</v>
      </c>
      <c r="X2294">
        <f t="shared" si="107"/>
        <v>57</v>
      </c>
    </row>
    <row r="2295" spans="1:24" x14ac:dyDescent="0.3">
      <c r="A2295" t="s">
        <v>2323</v>
      </c>
      <c r="B2295">
        <v>1966</v>
      </c>
      <c r="C2295" t="s">
        <v>37</v>
      </c>
      <c r="D2295">
        <v>25</v>
      </c>
      <c r="E2295">
        <v>2</v>
      </c>
      <c r="F2295">
        <v>43813.87</v>
      </c>
      <c r="G2295" t="s">
        <v>11</v>
      </c>
      <c r="H2295" t="s">
        <v>11</v>
      </c>
      <c r="I2295" t="s">
        <v>13</v>
      </c>
      <c r="N2295" t="s">
        <v>2322</v>
      </c>
      <c r="O2295">
        <v>1986</v>
      </c>
      <c r="P2295" t="str">
        <f t="shared" si="105"/>
        <v>Dec</v>
      </c>
      <c r="Q2295">
        <v>29</v>
      </c>
      <c r="R2295">
        <v>3</v>
      </c>
      <c r="S2295" s="18">
        <v>43753.34</v>
      </c>
      <c r="T2295" t="s">
        <v>11</v>
      </c>
      <c r="U2295" t="s">
        <v>16</v>
      </c>
      <c r="V2295" t="s">
        <v>164</v>
      </c>
      <c r="W2295" s="16">
        <f t="shared" si="106"/>
        <v>31775</v>
      </c>
      <c r="X2295">
        <f t="shared" si="107"/>
        <v>36</v>
      </c>
    </row>
    <row r="2296" spans="1:24" x14ac:dyDescent="0.3">
      <c r="A2296" t="s">
        <v>2324</v>
      </c>
      <c r="B2296">
        <v>1966</v>
      </c>
      <c r="C2296" t="s">
        <v>10</v>
      </c>
      <c r="D2296">
        <v>2</v>
      </c>
      <c r="E2296">
        <v>0</v>
      </c>
      <c r="F2296">
        <v>43817.45</v>
      </c>
      <c r="G2296" t="s">
        <v>11</v>
      </c>
      <c r="H2296" t="s">
        <v>12</v>
      </c>
      <c r="I2296" t="s">
        <v>23</v>
      </c>
      <c r="N2296" t="s">
        <v>2323</v>
      </c>
      <c r="O2296">
        <v>1966</v>
      </c>
      <c r="P2296" t="str">
        <f t="shared" si="105"/>
        <v>Oct</v>
      </c>
      <c r="Q2296">
        <v>25</v>
      </c>
      <c r="R2296">
        <v>2</v>
      </c>
      <c r="S2296" s="18">
        <v>43813.87</v>
      </c>
      <c r="T2296" t="s">
        <v>11</v>
      </c>
      <c r="U2296" t="s">
        <v>11</v>
      </c>
      <c r="V2296" t="s">
        <v>13</v>
      </c>
      <c r="W2296" s="16">
        <f t="shared" si="106"/>
        <v>24405</v>
      </c>
      <c r="X2296">
        <f t="shared" si="107"/>
        <v>56</v>
      </c>
    </row>
    <row r="2297" spans="1:24" x14ac:dyDescent="0.3">
      <c r="A2297" t="s">
        <v>2325</v>
      </c>
      <c r="B2297">
        <v>1980</v>
      </c>
      <c r="C2297" t="s">
        <v>15</v>
      </c>
      <c r="D2297">
        <v>10</v>
      </c>
      <c r="E2297">
        <v>2</v>
      </c>
      <c r="F2297">
        <v>43896.38</v>
      </c>
      <c r="G2297" t="s">
        <v>11</v>
      </c>
      <c r="H2297" t="s">
        <v>16</v>
      </c>
      <c r="I2297" t="s">
        <v>13</v>
      </c>
      <c r="N2297" t="s">
        <v>2324</v>
      </c>
      <c r="O2297">
        <v>1966</v>
      </c>
      <c r="P2297" t="str">
        <f t="shared" si="105"/>
        <v>Jul</v>
      </c>
      <c r="Q2297">
        <v>2</v>
      </c>
      <c r="R2297">
        <v>0</v>
      </c>
      <c r="S2297" s="18">
        <v>43817.45</v>
      </c>
      <c r="T2297" t="s">
        <v>11</v>
      </c>
      <c r="U2297" t="s">
        <v>12</v>
      </c>
      <c r="V2297" t="s">
        <v>23</v>
      </c>
      <c r="W2297" s="16">
        <f t="shared" si="106"/>
        <v>24290</v>
      </c>
      <c r="X2297">
        <f t="shared" si="107"/>
        <v>56</v>
      </c>
    </row>
    <row r="2298" spans="1:24" x14ac:dyDescent="0.3">
      <c r="A2298" t="s">
        <v>2326</v>
      </c>
      <c r="B2298">
        <v>1966</v>
      </c>
      <c r="C2298" t="s">
        <v>37</v>
      </c>
      <c r="D2298">
        <v>5</v>
      </c>
      <c r="E2298">
        <v>0</v>
      </c>
      <c r="F2298">
        <v>43921.18</v>
      </c>
      <c r="G2298" t="s">
        <v>11</v>
      </c>
      <c r="H2298" t="s">
        <v>11</v>
      </c>
      <c r="I2298" t="s">
        <v>23</v>
      </c>
      <c r="N2298" t="s">
        <v>2325</v>
      </c>
      <c r="O2298">
        <v>1980</v>
      </c>
      <c r="P2298" t="str">
        <f t="shared" si="105"/>
        <v>Nov</v>
      </c>
      <c r="Q2298">
        <v>10</v>
      </c>
      <c r="R2298">
        <v>2</v>
      </c>
      <c r="S2298" s="18">
        <v>43896.38</v>
      </c>
      <c r="T2298" t="s">
        <v>11</v>
      </c>
      <c r="U2298" t="s">
        <v>16</v>
      </c>
      <c r="V2298" t="s">
        <v>13</v>
      </c>
      <c r="W2298" s="16">
        <f t="shared" si="106"/>
        <v>29535</v>
      </c>
      <c r="X2298">
        <f t="shared" si="107"/>
        <v>42</v>
      </c>
    </row>
    <row r="2299" spans="1:24" x14ac:dyDescent="0.3">
      <c r="A2299" t="s">
        <v>2327</v>
      </c>
      <c r="B2299">
        <v>1988</v>
      </c>
      <c r="C2299" t="s">
        <v>10</v>
      </c>
      <c r="D2299">
        <v>16</v>
      </c>
      <c r="E2299">
        <v>1</v>
      </c>
      <c r="F2299">
        <v>43943.88</v>
      </c>
      <c r="G2299" t="s">
        <v>11</v>
      </c>
      <c r="H2299" t="s">
        <v>16</v>
      </c>
      <c r="I2299" t="s">
        <v>23</v>
      </c>
      <c r="N2299" t="s">
        <v>2326</v>
      </c>
      <c r="O2299">
        <v>1966</v>
      </c>
      <c r="P2299" t="str">
        <f t="shared" si="105"/>
        <v>Oct</v>
      </c>
      <c r="Q2299">
        <v>5</v>
      </c>
      <c r="R2299">
        <v>0</v>
      </c>
      <c r="S2299" s="18">
        <v>43921.18</v>
      </c>
      <c r="T2299" t="s">
        <v>11</v>
      </c>
      <c r="U2299" t="s">
        <v>11</v>
      </c>
      <c r="V2299" t="s">
        <v>23</v>
      </c>
      <c r="W2299" s="16">
        <f t="shared" si="106"/>
        <v>24385</v>
      </c>
      <c r="X2299">
        <f t="shared" si="107"/>
        <v>56</v>
      </c>
    </row>
    <row r="2300" spans="1:24" x14ac:dyDescent="0.3">
      <c r="A2300" t="s">
        <v>2328</v>
      </c>
      <c r="B2300">
        <v>1975</v>
      </c>
      <c r="C2300" t="s">
        <v>18</v>
      </c>
      <c r="D2300">
        <v>1</v>
      </c>
      <c r="E2300">
        <v>2</v>
      </c>
      <c r="F2300">
        <v>44202.65</v>
      </c>
      <c r="G2300" t="s">
        <v>11</v>
      </c>
      <c r="H2300" t="s">
        <v>11</v>
      </c>
      <c r="I2300" t="s">
        <v>13</v>
      </c>
      <c r="N2300" t="s">
        <v>2327</v>
      </c>
      <c r="O2300">
        <v>1988</v>
      </c>
      <c r="P2300" t="str">
        <f t="shared" si="105"/>
        <v>Jul</v>
      </c>
      <c r="Q2300">
        <v>16</v>
      </c>
      <c r="R2300">
        <v>1</v>
      </c>
      <c r="S2300" s="18">
        <v>43943.88</v>
      </c>
      <c r="T2300" t="s">
        <v>11</v>
      </c>
      <c r="U2300" t="s">
        <v>16</v>
      </c>
      <c r="V2300" t="s">
        <v>23</v>
      </c>
      <c r="W2300" s="16">
        <f t="shared" si="106"/>
        <v>32340</v>
      </c>
      <c r="X2300">
        <f t="shared" si="107"/>
        <v>34</v>
      </c>
    </row>
    <row r="2301" spans="1:24" x14ac:dyDescent="0.3">
      <c r="A2301" t="s">
        <v>2329</v>
      </c>
      <c r="B2301">
        <v>1968</v>
      </c>
      <c r="C2301" t="s">
        <v>15</v>
      </c>
      <c r="D2301">
        <v>24</v>
      </c>
      <c r="E2301">
        <v>2</v>
      </c>
      <c r="F2301">
        <v>44260.75</v>
      </c>
      <c r="G2301" t="s">
        <v>11</v>
      </c>
      <c r="H2301" t="s">
        <v>16</v>
      </c>
      <c r="I2301" t="s">
        <v>13</v>
      </c>
      <c r="N2301" t="s">
        <v>2328</v>
      </c>
      <c r="O2301">
        <v>1975</v>
      </c>
      <c r="P2301" t="str">
        <f t="shared" si="105"/>
        <v>Jun</v>
      </c>
      <c r="Q2301">
        <v>1</v>
      </c>
      <c r="R2301">
        <v>2</v>
      </c>
      <c r="S2301" s="18">
        <v>44202.65</v>
      </c>
      <c r="T2301" t="s">
        <v>11</v>
      </c>
      <c r="U2301" t="s">
        <v>11</v>
      </c>
      <c r="V2301" t="s">
        <v>13</v>
      </c>
      <c r="W2301" s="16">
        <f t="shared" si="106"/>
        <v>27546</v>
      </c>
      <c r="X2301">
        <f t="shared" si="107"/>
        <v>48</v>
      </c>
    </row>
    <row r="2302" spans="1:24" x14ac:dyDescent="0.3">
      <c r="A2302" t="s">
        <v>2330</v>
      </c>
      <c r="B2302">
        <v>1971</v>
      </c>
      <c r="C2302" t="s">
        <v>37</v>
      </c>
      <c r="D2302">
        <v>29</v>
      </c>
      <c r="E2302">
        <v>0</v>
      </c>
      <c r="F2302">
        <v>44400.41</v>
      </c>
      <c r="G2302" t="s">
        <v>11</v>
      </c>
      <c r="H2302" t="s">
        <v>11</v>
      </c>
      <c r="I2302" t="s">
        <v>13</v>
      </c>
      <c r="N2302" t="s">
        <v>2329</v>
      </c>
      <c r="O2302">
        <v>1968</v>
      </c>
      <c r="P2302" t="str">
        <f t="shared" si="105"/>
        <v>Nov</v>
      </c>
      <c r="Q2302">
        <v>24</v>
      </c>
      <c r="R2302">
        <v>2</v>
      </c>
      <c r="S2302" s="18">
        <v>44260.75</v>
      </c>
      <c r="T2302" t="s">
        <v>11</v>
      </c>
      <c r="U2302" t="s">
        <v>16</v>
      </c>
      <c r="V2302" t="s">
        <v>13</v>
      </c>
      <c r="W2302" s="16">
        <f t="shared" si="106"/>
        <v>25166</v>
      </c>
      <c r="X2302">
        <f t="shared" si="107"/>
        <v>54</v>
      </c>
    </row>
    <row r="2303" spans="1:24" x14ac:dyDescent="0.3">
      <c r="A2303" t="s">
        <v>2331</v>
      </c>
      <c r="B2303">
        <v>1967</v>
      </c>
      <c r="C2303" t="s">
        <v>20</v>
      </c>
      <c r="D2303">
        <v>14</v>
      </c>
      <c r="E2303">
        <v>0</v>
      </c>
      <c r="F2303">
        <v>44423.8</v>
      </c>
      <c r="G2303" t="s">
        <v>11</v>
      </c>
      <c r="H2303" t="s">
        <v>12</v>
      </c>
      <c r="I2303" t="s">
        <v>13</v>
      </c>
      <c r="N2303" t="s">
        <v>2330</v>
      </c>
      <c r="O2303">
        <v>1971</v>
      </c>
      <c r="P2303" t="str">
        <f t="shared" si="105"/>
        <v>Oct</v>
      </c>
      <c r="Q2303">
        <v>29</v>
      </c>
      <c r="R2303">
        <v>0</v>
      </c>
      <c r="S2303" s="18">
        <v>44400.41</v>
      </c>
      <c r="T2303" t="s">
        <v>11</v>
      </c>
      <c r="U2303" t="s">
        <v>11</v>
      </c>
      <c r="V2303" t="s">
        <v>13</v>
      </c>
      <c r="W2303" s="16">
        <f t="shared" si="106"/>
        <v>26235</v>
      </c>
      <c r="X2303">
        <f t="shared" si="107"/>
        <v>51</v>
      </c>
    </row>
    <row r="2304" spans="1:24" x14ac:dyDescent="0.3">
      <c r="A2304" t="s">
        <v>2332</v>
      </c>
      <c r="B2304">
        <v>2000</v>
      </c>
      <c r="C2304" t="s">
        <v>35</v>
      </c>
      <c r="D2304">
        <v>2</v>
      </c>
      <c r="E2304">
        <v>1</v>
      </c>
      <c r="F2304">
        <v>44501.4</v>
      </c>
      <c r="G2304" t="s">
        <v>11</v>
      </c>
      <c r="H2304" t="s">
        <v>12</v>
      </c>
      <c r="I2304" t="s">
        <v>13</v>
      </c>
      <c r="N2304" t="s">
        <v>2331</v>
      </c>
      <c r="O2304">
        <v>1967</v>
      </c>
      <c r="P2304" t="str">
        <f t="shared" si="105"/>
        <v>Sep</v>
      </c>
      <c r="Q2304">
        <v>14</v>
      </c>
      <c r="R2304">
        <v>0</v>
      </c>
      <c r="S2304" s="18">
        <v>44423.8</v>
      </c>
      <c r="T2304" t="s">
        <v>11</v>
      </c>
      <c r="U2304" t="s">
        <v>12</v>
      </c>
      <c r="V2304" t="s">
        <v>13</v>
      </c>
      <c r="W2304" s="16">
        <f t="shared" si="106"/>
        <v>24729</v>
      </c>
      <c r="X2304">
        <f t="shared" si="107"/>
        <v>55</v>
      </c>
    </row>
    <row r="2305" spans="1:24" x14ac:dyDescent="0.3">
      <c r="A2305" t="s">
        <v>2333</v>
      </c>
      <c r="B2305">
        <v>1993</v>
      </c>
      <c r="C2305" t="s">
        <v>37</v>
      </c>
      <c r="D2305">
        <v>11</v>
      </c>
      <c r="E2305">
        <v>2</v>
      </c>
      <c r="F2305">
        <v>44585.46</v>
      </c>
      <c r="G2305" t="s">
        <v>11</v>
      </c>
      <c r="H2305" t="s">
        <v>11</v>
      </c>
      <c r="I2305" t="s">
        <v>42</v>
      </c>
      <c r="N2305" t="s">
        <v>2332</v>
      </c>
      <c r="O2305">
        <v>2000</v>
      </c>
      <c r="P2305" t="str">
        <f t="shared" si="105"/>
        <v>Aug</v>
      </c>
      <c r="Q2305">
        <v>2</v>
      </c>
      <c r="R2305">
        <v>1</v>
      </c>
      <c r="S2305" s="18">
        <v>44501.4</v>
      </c>
      <c r="T2305" t="s">
        <v>11</v>
      </c>
      <c r="U2305" t="s">
        <v>12</v>
      </c>
      <c r="V2305" t="s">
        <v>13</v>
      </c>
      <c r="W2305" s="16">
        <f t="shared" si="106"/>
        <v>36740</v>
      </c>
      <c r="X2305">
        <f t="shared" si="107"/>
        <v>22</v>
      </c>
    </row>
    <row r="2306" spans="1:24" x14ac:dyDescent="0.3">
      <c r="A2306" t="s">
        <v>2334</v>
      </c>
      <c r="B2306">
        <v>1971</v>
      </c>
      <c r="C2306" t="s">
        <v>35</v>
      </c>
      <c r="D2306">
        <v>13</v>
      </c>
      <c r="E2306">
        <v>2</v>
      </c>
      <c r="F2306">
        <v>44641.2</v>
      </c>
      <c r="G2306" t="s">
        <v>11</v>
      </c>
      <c r="H2306" t="s">
        <v>12</v>
      </c>
      <c r="I2306" t="s">
        <v>247</v>
      </c>
      <c r="N2306" t="s">
        <v>2333</v>
      </c>
      <c r="O2306">
        <v>1993</v>
      </c>
      <c r="P2306" t="str">
        <f t="shared" si="105"/>
        <v>Oct</v>
      </c>
      <c r="Q2306">
        <v>11</v>
      </c>
      <c r="R2306">
        <v>2</v>
      </c>
      <c r="S2306" s="18">
        <v>44585.46</v>
      </c>
      <c r="T2306" t="s">
        <v>11</v>
      </c>
      <c r="U2306" t="s">
        <v>11</v>
      </c>
      <c r="V2306" t="s">
        <v>42</v>
      </c>
      <c r="W2306" s="16">
        <f t="shared" si="106"/>
        <v>34253</v>
      </c>
      <c r="X2306">
        <f t="shared" si="107"/>
        <v>29</v>
      </c>
    </row>
    <row r="2307" spans="1:24" x14ac:dyDescent="0.3">
      <c r="A2307" t="s">
        <v>2335</v>
      </c>
      <c r="B2307">
        <v>1962</v>
      </c>
      <c r="C2307" t="s">
        <v>30</v>
      </c>
      <c r="D2307">
        <v>17</v>
      </c>
      <c r="E2307">
        <v>0</v>
      </c>
      <c r="F2307">
        <v>45008.959999999999</v>
      </c>
      <c r="G2307" t="s">
        <v>11</v>
      </c>
      <c r="H2307" t="s">
        <v>11</v>
      </c>
      <c r="I2307" t="s">
        <v>13</v>
      </c>
      <c r="N2307" t="s">
        <v>2334</v>
      </c>
      <c r="O2307">
        <v>1971</v>
      </c>
      <c r="P2307" t="str">
        <f t="shared" ref="P2307:P2345" si="108">IF(C2306="?","Sep",C2306)</f>
        <v>Aug</v>
      </c>
      <c r="Q2307">
        <v>13</v>
      </c>
      <c r="R2307">
        <v>2</v>
      </c>
      <c r="S2307" s="18">
        <v>44641.2</v>
      </c>
      <c r="T2307" t="s">
        <v>11</v>
      </c>
      <c r="U2307" t="s">
        <v>12</v>
      </c>
      <c r="V2307" t="s">
        <v>247</v>
      </c>
      <c r="W2307" s="16">
        <f t="shared" si="106"/>
        <v>26158</v>
      </c>
      <c r="X2307">
        <f t="shared" si="107"/>
        <v>51</v>
      </c>
    </row>
    <row r="2308" spans="1:24" x14ac:dyDescent="0.3">
      <c r="A2308" t="s">
        <v>2336</v>
      </c>
      <c r="B2308">
        <v>1974</v>
      </c>
      <c r="C2308" t="s">
        <v>35</v>
      </c>
      <c r="D2308">
        <v>9</v>
      </c>
      <c r="E2308">
        <v>2</v>
      </c>
      <c r="F2308">
        <v>45702.02</v>
      </c>
      <c r="G2308" t="s">
        <v>11</v>
      </c>
      <c r="H2308" t="s">
        <v>11</v>
      </c>
      <c r="I2308" t="s">
        <v>23</v>
      </c>
      <c r="N2308" t="s">
        <v>2335</v>
      </c>
      <c r="O2308">
        <v>1962</v>
      </c>
      <c r="P2308" t="str">
        <f t="shared" si="108"/>
        <v>Dec</v>
      </c>
      <c r="Q2308">
        <v>17</v>
      </c>
      <c r="R2308">
        <v>0</v>
      </c>
      <c r="S2308" s="18">
        <v>45008.959999999999</v>
      </c>
      <c r="T2308" t="s">
        <v>11</v>
      </c>
      <c r="U2308" t="s">
        <v>11</v>
      </c>
      <c r="V2308" t="s">
        <v>13</v>
      </c>
      <c r="W2308" s="16">
        <f t="shared" ref="W2308:W2345" si="109">DATE(O2308,MONTH("1-"&amp;P2308),Q2308)</f>
        <v>22997</v>
      </c>
      <c r="X2308">
        <f t="shared" ref="X2308:X2345" si="110">DATEDIF(W2308,"08-06-2023","y")</f>
        <v>60</v>
      </c>
    </row>
    <row r="2309" spans="1:24" x14ac:dyDescent="0.3">
      <c r="A2309" t="s">
        <v>2337</v>
      </c>
      <c r="B2309">
        <v>1960</v>
      </c>
      <c r="C2309" t="s">
        <v>30</v>
      </c>
      <c r="D2309">
        <v>21</v>
      </c>
      <c r="E2309">
        <v>0</v>
      </c>
      <c r="F2309">
        <v>45710.21</v>
      </c>
      <c r="G2309" t="s">
        <v>11</v>
      </c>
      <c r="H2309" t="s">
        <v>11</v>
      </c>
      <c r="I2309" t="s">
        <v>168</v>
      </c>
      <c r="N2309" t="s">
        <v>2336</v>
      </c>
      <c r="O2309">
        <v>1974</v>
      </c>
      <c r="P2309" t="str">
        <f t="shared" si="108"/>
        <v>Aug</v>
      </c>
      <c r="Q2309">
        <v>9</v>
      </c>
      <c r="R2309">
        <v>2</v>
      </c>
      <c r="S2309" s="18">
        <v>45702.02</v>
      </c>
      <c r="T2309" t="s">
        <v>11</v>
      </c>
      <c r="U2309" t="s">
        <v>11</v>
      </c>
      <c r="V2309" t="s">
        <v>23</v>
      </c>
      <c r="W2309" s="16">
        <f t="shared" si="109"/>
        <v>27250</v>
      </c>
      <c r="X2309">
        <f t="shared" si="110"/>
        <v>48</v>
      </c>
    </row>
    <row r="2310" spans="1:24" x14ac:dyDescent="0.3">
      <c r="A2310" t="s">
        <v>2338</v>
      </c>
      <c r="B2310">
        <v>1979</v>
      </c>
      <c r="C2310" t="s">
        <v>35</v>
      </c>
      <c r="D2310">
        <v>12</v>
      </c>
      <c r="E2310">
        <v>0</v>
      </c>
      <c r="F2310">
        <v>45863.21</v>
      </c>
      <c r="G2310" t="s">
        <v>11</v>
      </c>
      <c r="H2310" t="s">
        <v>16</v>
      </c>
      <c r="I2310" t="s">
        <v>13</v>
      </c>
      <c r="N2310" t="s">
        <v>2337</v>
      </c>
      <c r="O2310">
        <v>1960</v>
      </c>
      <c r="P2310" t="str">
        <f t="shared" si="108"/>
        <v>Dec</v>
      </c>
      <c r="Q2310">
        <v>21</v>
      </c>
      <c r="R2310">
        <v>0</v>
      </c>
      <c r="S2310" s="18">
        <v>45710.21</v>
      </c>
      <c r="T2310" t="s">
        <v>11</v>
      </c>
      <c r="U2310" t="s">
        <v>11</v>
      </c>
      <c r="V2310" t="s">
        <v>168</v>
      </c>
      <c r="W2310" s="16">
        <f t="shared" si="109"/>
        <v>22271</v>
      </c>
      <c r="X2310">
        <f t="shared" si="110"/>
        <v>62</v>
      </c>
    </row>
    <row r="2311" spans="1:24" x14ac:dyDescent="0.3">
      <c r="A2311" t="s">
        <v>2339</v>
      </c>
      <c r="B2311">
        <v>1985</v>
      </c>
      <c r="C2311" t="s">
        <v>20</v>
      </c>
      <c r="D2311">
        <v>30</v>
      </c>
      <c r="E2311">
        <v>2</v>
      </c>
      <c r="F2311">
        <v>46113.51</v>
      </c>
      <c r="G2311" t="s">
        <v>11</v>
      </c>
      <c r="H2311" t="s">
        <v>12</v>
      </c>
      <c r="I2311" t="s">
        <v>42</v>
      </c>
      <c r="N2311" t="s">
        <v>2338</v>
      </c>
      <c r="O2311">
        <v>1979</v>
      </c>
      <c r="P2311" t="str">
        <f t="shared" si="108"/>
        <v>Aug</v>
      </c>
      <c r="Q2311">
        <v>12</v>
      </c>
      <c r="R2311">
        <v>0</v>
      </c>
      <c r="S2311" s="18">
        <v>45863.21</v>
      </c>
      <c r="T2311" t="s">
        <v>11</v>
      </c>
      <c r="U2311" t="s">
        <v>16</v>
      </c>
      <c r="V2311" t="s">
        <v>13</v>
      </c>
      <c r="W2311" s="16">
        <f t="shared" si="109"/>
        <v>29079</v>
      </c>
      <c r="X2311">
        <f t="shared" si="110"/>
        <v>43</v>
      </c>
    </row>
    <row r="2312" spans="1:24" x14ac:dyDescent="0.3">
      <c r="A2312" t="s">
        <v>2340</v>
      </c>
      <c r="B2312">
        <v>1962</v>
      </c>
      <c r="C2312" t="s">
        <v>30</v>
      </c>
      <c r="D2312">
        <v>4</v>
      </c>
      <c r="E2312">
        <v>3</v>
      </c>
      <c r="F2312">
        <v>46130.53</v>
      </c>
      <c r="G2312" t="s">
        <v>16</v>
      </c>
      <c r="H2312" t="s">
        <v>16</v>
      </c>
      <c r="I2312" t="s">
        <v>23</v>
      </c>
      <c r="N2312" t="s">
        <v>2339</v>
      </c>
      <c r="O2312">
        <v>1985</v>
      </c>
      <c r="P2312" t="str">
        <f t="shared" si="108"/>
        <v>Sep</v>
      </c>
      <c r="Q2312">
        <v>30</v>
      </c>
      <c r="R2312">
        <v>2</v>
      </c>
      <c r="S2312" s="18">
        <v>46113.51</v>
      </c>
      <c r="T2312" t="s">
        <v>11</v>
      </c>
      <c r="U2312" t="s">
        <v>12</v>
      </c>
      <c r="V2312" t="s">
        <v>42</v>
      </c>
      <c r="W2312" s="16">
        <f t="shared" si="109"/>
        <v>31320</v>
      </c>
      <c r="X2312">
        <f t="shared" si="110"/>
        <v>37</v>
      </c>
    </row>
    <row r="2313" spans="1:24" x14ac:dyDescent="0.3">
      <c r="A2313" t="s">
        <v>2341</v>
      </c>
      <c r="B2313">
        <v>1976</v>
      </c>
      <c r="C2313" t="s">
        <v>30</v>
      </c>
      <c r="D2313">
        <v>2</v>
      </c>
      <c r="E2313">
        <v>3</v>
      </c>
      <c r="F2313">
        <v>46151.12</v>
      </c>
      <c r="G2313" t="s">
        <v>16</v>
      </c>
      <c r="H2313" t="s">
        <v>12</v>
      </c>
      <c r="I2313" t="s">
        <v>13</v>
      </c>
      <c r="N2313" t="s">
        <v>2340</v>
      </c>
      <c r="O2313">
        <v>1962</v>
      </c>
      <c r="P2313" t="str">
        <f t="shared" si="108"/>
        <v>Dec</v>
      </c>
      <c r="Q2313">
        <v>4</v>
      </c>
      <c r="R2313">
        <v>3</v>
      </c>
      <c r="S2313" s="18">
        <v>46130.53</v>
      </c>
      <c r="T2313" t="s">
        <v>16</v>
      </c>
      <c r="U2313" t="s">
        <v>16</v>
      </c>
      <c r="V2313" t="s">
        <v>23</v>
      </c>
      <c r="W2313" s="16">
        <f t="shared" si="109"/>
        <v>22984</v>
      </c>
      <c r="X2313">
        <f t="shared" si="110"/>
        <v>60</v>
      </c>
    </row>
    <row r="2314" spans="1:24" x14ac:dyDescent="0.3">
      <c r="A2314" t="s">
        <v>2342</v>
      </c>
      <c r="B2314">
        <v>1978</v>
      </c>
      <c r="C2314" t="s">
        <v>35</v>
      </c>
      <c r="D2314">
        <v>17</v>
      </c>
      <c r="E2314">
        <v>2</v>
      </c>
      <c r="F2314">
        <v>46200.99</v>
      </c>
      <c r="G2314" t="s">
        <v>16</v>
      </c>
      <c r="H2314" t="s">
        <v>16</v>
      </c>
      <c r="I2314" t="s">
        <v>13</v>
      </c>
      <c r="N2314" t="s">
        <v>2341</v>
      </c>
      <c r="O2314">
        <v>1976</v>
      </c>
      <c r="P2314" t="str">
        <f t="shared" si="108"/>
        <v>Dec</v>
      </c>
      <c r="Q2314">
        <v>2</v>
      </c>
      <c r="R2314">
        <v>3</v>
      </c>
      <c r="S2314" s="18">
        <v>46151.12</v>
      </c>
      <c r="T2314" t="s">
        <v>16</v>
      </c>
      <c r="U2314" t="s">
        <v>12</v>
      </c>
      <c r="V2314" t="s">
        <v>13</v>
      </c>
      <c r="W2314" s="16">
        <f t="shared" si="109"/>
        <v>28096</v>
      </c>
      <c r="X2314">
        <f t="shared" si="110"/>
        <v>46</v>
      </c>
    </row>
    <row r="2315" spans="1:24" x14ac:dyDescent="0.3">
      <c r="A2315" t="s">
        <v>2343</v>
      </c>
      <c r="B2315">
        <v>1971</v>
      </c>
      <c r="C2315" t="s">
        <v>30</v>
      </c>
      <c r="D2315">
        <v>6</v>
      </c>
      <c r="E2315">
        <v>3</v>
      </c>
      <c r="F2315">
        <v>46255.11</v>
      </c>
      <c r="G2315" t="s">
        <v>16</v>
      </c>
      <c r="H2315" t="s">
        <v>12</v>
      </c>
      <c r="I2315" t="s">
        <v>247</v>
      </c>
      <c r="N2315" t="s">
        <v>2342</v>
      </c>
      <c r="O2315">
        <v>1978</v>
      </c>
      <c r="P2315" t="str">
        <f t="shared" si="108"/>
        <v>Aug</v>
      </c>
      <c r="Q2315">
        <v>17</v>
      </c>
      <c r="R2315">
        <v>2</v>
      </c>
      <c r="S2315" s="18">
        <v>46200.99</v>
      </c>
      <c r="T2315" t="s">
        <v>16</v>
      </c>
      <c r="U2315" t="s">
        <v>16</v>
      </c>
      <c r="V2315" t="s">
        <v>13</v>
      </c>
      <c r="W2315" s="16">
        <f t="shared" si="109"/>
        <v>28719</v>
      </c>
      <c r="X2315">
        <f t="shared" si="110"/>
        <v>44</v>
      </c>
    </row>
    <row r="2316" spans="1:24" x14ac:dyDescent="0.3">
      <c r="A2316" t="s">
        <v>2344</v>
      </c>
      <c r="B2316">
        <v>1961</v>
      </c>
      <c r="C2316" t="s">
        <v>35</v>
      </c>
      <c r="D2316">
        <v>8</v>
      </c>
      <c r="E2316">
        <v>0</v>
      </c>
      <c r="F2316">
        <v>46599.11</v>
      </c>
      <c r="G2316" t="s">
        <v>16</v>
      </c>
      <c r="H2316" t="s">
        <v>16</v>
      </c>
      <c r="I2316" t="s">
        <v>13</v>
      </c>
      <c r="N2316" t="s">
        <v>2343</v>
      </c>
      <c r="O2316">
        <v>1971</v>
      </c>
      <c r="P2316" t="str">
        <f t="shared" si="108"/>
        <v>Dec</v>
      </c>
      <c r="Q2316">
        <v>6</v>
      </c>
      <c r="R2316">
        <v>3</v>
      </c>
      <c r="S2316" s="18">
        <v>46255.11</v>
      </c>
      <c r="T2316" t="s">
        <v>16</v>
      </c>
      <c r="U2316" t="s">
        <v>12</v>
      </c>
      <c r="V2316" t="s">
        <v>247</v>
      </c>
      <c r="W2316" s="16">
        <f t="shared" si="109"/>
        <v>26273</v>
      </c>
      <c r="X2316">
        <f t="shared" si="110"/>
        <v>51</v>
      </c>
    </row>
    <row r="2317" spans="1:24" x14ac:dyDescent="0.3">
      <c r="A2317" t="s">
        <v>2345</v>
      </c>
      <c r="B2317">
        <v>1969</v>
      </c>
      <c r="C2317" t="s">
        <v>18</v>
      </c>
      <c r="D2317">
        <v>23</v>
      </c>
      <c r="E2317">
        <v>3</v>
      </c>
      <c r="F2317">
        <v>46661.440000000002</v>
      </c>
      <c r="G2317" t="s">
        <v>16</v>
      </c>
      <c r="H2317" t="s">
        <v>12</v>
      </c>
      <c r="I2317" t="s">
        <v>23</v>
      </c>
      <c r="N2317" t="s">
        <v>2344</v>
      </c>
      <c r="O2317">
        <v>1961</v>
      </c>
      <c r="P2317" t="str">
        <f t="shared" si="108"/>
        <v>Aug</v>
      </c>
      <c r="Q2317">
        <v>8</v>
      </c>
      <c r="R2317">
        <v>0</v>
      </c>
      <c r="S2317" s="18">
        <v>46599.11</v>
      </c>
      <c r="T2317" t="s">
        <v>16</v>
      </c>
      <c r="U2317" t="s">
        <v>16</v>
      </c>
      <c r="V2317" t="s">
        <v>13</v>
      </c>
      <c r="W2317" s="16">
        <f t="shared" si="109"/>
        <v>22501</v>
      </c>
      <c r="X2317">
        <f t="shared" si="110"/>
        <v>61</v>
      </c>
    </row>
    <row r="2318" spans="1:24" x14ac:dyDescent="0.3">
      <c r="A2318" t="s">
        <v>2346</v>
      </c>
      <c r="B2318">
        <v>1960</v>
      </c>
      <c r="C2318" t="s">
        <v>15</v>
      </c>
      <c r="D2318">
        <v>17</v>
      </c>
      <c r="E2318">
        <v>3</v>
      </c>
      <c r="F2318">
        <v>46718.16</v>
      </c>
      <c r="G2318" t="s">
        <v>16</v>
      </c>
      <c r="H2318" t="s">
        <v>16</v>
      </c>
      <c r="I2318" t="s">
        <v>23</v>
      </c>
      <c r="N2318" t="s">
        <v>2345</v>
      </c>
      <c r="O2318">
        <v>1969</v>
      </c>
      <c r="P2318" t="str">
        <f t="shared" si="108"/>
        <v>Jun</v>
      </c>
      <c r="Q2318">
        <v>23</v>
      </c>
      <c r="R2318">
        <v>3</v>
      </c>
      <c r="S2318" s="18">
        <v>46661.440000000002</v>
      </c>
      <c r="T2318" t="s">
        <v>16</v>
      </c>
      <c r="U2318" t="s">
        <v>12</v>
      </c>
      <c r="V2318" t="s">
        <v>23</v>
      </c>
      <c r="W2318" s="16">
        <f t="shared" si="109"/>
        <v>25377</v>
      </c>
      <c r="X2318">
        <f t="shared" si="110"/>
        <v>53</v>
      </c>
    </row>
    <row r="2319" spans="1:24" x14ac:dyDescent="0.3">
      <c r="A2319" t="s">
        <v>2347</v>
      </c>
      <c r="B2319">
        <v>1958</v>
      </c>
      <c r="C2319" t="s">
        <v>20</v>
      </c>
      <c r="D2319">
        <v>15</v>
      </c>
      <c r="E2319">
        <v>0</v>
      </c>
      <c r="F2319">
        <v>46889.26</v>
      </c>
      <c r="G2319" t="s">
        <v>11</v>
      </c>
      <c r="H2319" t="s">
        <v>12</v>
      </c>
      <c r="I2319" t="s">
        <v>13</v>
      </c>
      <c r="N2319" t="s">
        <v>2346</v>
      </c>
      <c r="O2319">
        <v>1960</v>
      </c>
      <c r="P2319" t="str">
        <f t="shared" si="108"/>
        <v>Nov</v>
      </c>
      <c r="Q2319">
        <v>17</v>
      </c>
      <c r="R2319">
        <v>3</v>
      </c>
      <c r="S2319" s="18">
        <v>46718.16</v>
      </c>
      <c r="T2319" t="s">
        <v>16</v>
      </c>
      <c r="U2319" t="s">
        <v>16</v>
      </c>
      <c r="V2319" t="s">
        <v>23</v>
      </c>
      <c r="W2319" s="16">
        <f t="shared" si="109"/>
        <v>22237</v>
      </c>
      <c r="X2319">
        <f t="shared" si="110"/>
        <v>62</v>
      </c>
    </row>
    <row r="2320" spans="1:24" x14ac:dyDescent="0.3">
      <c r="A2320" t="s">
        <v>2348</v>
      </c>
      <c r="B2320">
        <v>1959</v>
      </c>
      <c r="C2320" t="s">
        <v>10</v>
      </c>
      <c r="D2320">
        <v>14</v>
      </c>
      <c r="E2320">
        <v>0</v>
      </c>
      <c r="F2320">
        <v>47055.53</v>
      </c>
      <c r="G2320" t="s">
        <v>11</v>
      </c>
      <c r="H2320" t="s">
        <v>16</v>
      </c>
      <c r="I2320" t="s">
        <v>13</v>
      </c>
      <c r="N2320" t="s">
        <v>2347</v>
      </c>
      <c r="O2320">
        <v>1958</v>
      </c>
      <c r="P2320" t="str">
        <f t="shared" si="108"/>
        <v>Sep</v>
      </c>
      <c r="Q2320">
        <v>15</v>
      </c>
      <c r="R2320">
        <v>0</v>
      </c>
      <c r="S2320" s="18">
        <v>46889.26</v>
      </c>
      <c r="T2320" t="s">
        <v>11</v>
      </c>
      <c r="U2320" t="s">
        <v>12</v>
      </c>
      <c r="V2320" t="s">
        <v>13</v>
      </c>
      <c r="W2320" s="16">
        <f t="shared" si="109"/>
        <v>21443</v>
      </c>
      <c r="X2320">
        <f t="shared" si="110"/>
        <v>64</v>
      </c>
    </row>
    <row r="2321" spans="1:24" x14ac:dyDescent="0.3">
      <c r="A2321" t="s">
        <v>2349</v>
      </c>
      <c r="B2321">
        <v>1970</v>
      </c>
      <c r="C2321" t="s">
        <v>30</v>
      </c>
      <c r="D2321">
        <v>28</v>
      </c>
      <c r="E2321">
        <v>2</v>
      </c>
      <c r="F2321">
        <v>47269.85</v>
      </c>
      <c r="G2321" t="s">
        <v>16</v>
      </c>
      <c r="H2321" t="s">
        <v>11</v>
      </c>
      <c r="I2321" t="s">
        <v>13</v>
      </c>
      <c r="N2321" t="s">
        <v>2348</v>
      </c>
      <c r="O2321">
        <v>1959</v>
      </c>
      <c r="P2321" t="str">
        <f t="shared" si="108"/>
        <v>Jul</v>
      </c>
      <c r="Q2321">
        <v>14</v>
      </c>
      <c r="R2321">
        <v>0</v>
      </c>
      <c r="S2321" s="18">
        <v>47055.53</v>
      </c>
      <c r="T2321" t="s">
        <v>11</v>
      </c>
      <c r="U2321" t="s">
        <v>16</v>
      </c>
      <c r="V2321" t="s">
        <v>13</v>
      </c>
      <c r="W2321" s="16">
        <f t="shared" si="109"/>
        <v>21745</v>
      </c>
      <c r="X2321">
        <f t="shared" si="110"/>
        <v>63</v>
      </c>
    </row>
    <row r="2322" spans="1:24" x14ac:dyDescent="0.3">
      <c r="A2322" t="s">
        <v>2350</v>
      </c>
      <c r="B2322">
        <v>1958</v>
      </c>
      <c r="C2322" t="s">
        <v>20</v>
      </c>
      <c r="D2322">
        <v>3</v>
      </c>
      <c r="E2322">
        <v>2</v>
      </c>
      <c r="F2322">
        <v>47291.06</v>
      </c>
      <c r="G2322" t="s">
        <v>11</v>
      </c>
      <c r="H2322" t="s">
        <v>16</v>
      </c>
      <c r="I2322" t="s">
        <v>42</v>
      </c>
      <c r="N2322" t="s">
        <v>2349</v>
      </c>
      <c r="O2322">
        <v>1970</v>
      </c>
      <c r="P2322" t="str">
        <f t="shared" si="108"/>
        <v>Dec</v>
      </c>
      <c r="Q2322">
        <v>28</v>
      </c>
      <c r="R2322">
        <v>2</v>
      </c>
      <c r="S2322" s="18">
        <v>47269.85</v>
      </c>
      <c r="T2322" t="s">
        <v>16</v>
      </c>
      <c r="U2322" t="s">
        <v>11</v>
      </c>
      <c r="V2322" t="s">
        <v>13</v>
      </c>
      <c r="W2322" s="16">
        <f t="shared" si="109"/>
        <v>25930</v>
      </c>
      <c r="X2322">
        <f t="shared" si="110"/>
        <v>52</v>
      </c>
    </row>
    <row r="2323" spans="1:24" x14ac:dyDescent="0.3">
      <c r="A2323" t="s">
        <v>2351</v>
      </c>
      <c r="B2323">
        <v>1959</v>
      </c>
      <c r="C2323" t="s">
        <v>37</v>
      </c>
      <c r="D2323">
        <v>4</v>
      </c>
      <c r="E2323">
        <v>2</v>
      </c>
      <c r="F2323">
        <v>47305.31</v>
      </c>
      <c r="G2323" t="s">
        <v>11</v>
      </c>
      <c r="H2323" t="s">
        <v>16</v>
      </c>
      <c r="I2323" t="s">
        <v>42</v>
      </c>
      <c r="N2323" t="s">
        <v>2350</v>
      </c>
      <c r="O2323">
        <v>1958</v>
      </c>
      <c r="P2323" t="str">
        <f t="shared" si="108"/>
        <v>Sep</v>
      </c>
      <c r="Q2323">
        <v>3</v>
      </c>
      <c r="R2323">
        <v>2</v>
      </c>
      <c r="S2323" s="18">
        <v>47291.06</v>
      </c>
      <c r="T2323" t="s">
        <v>11</v>
      </c>
      <c r="U2323" t="s">
        <v>16</v>
      </c>
      <c r="V2323" t="s">
        <v>42</v>
      </c>
      <c r="W2323" s="16">
        <f t="shared" si="109"/>
        <v>21431</v>
      </c>
      <c r="X2323">
        <f t="shared" si="110"/>
        <v>64</v>
      </c>
    </row>
    <row r="2324" spans="1:24" x14ac:dyDescent="0.3">
      <c r="A2324" t="s">
        <v>2352</v>
      </c>
      <c r="B2324">
        <v>1961</v>
      </c>
      <c r="C2324" t="s">
        <v>18</v>
      </c>
      <c r="D2324">
        <v>13</v>
      </c>
      <c r="E2324">
        <v>1</v>
      </c>
      <c r="F2324">
        <v>47403.88</v>
      </c>
      <c r="G2324" t="s">
        <v>16</v>
      </c>
      <c r="H2324" t="s">
        <v>12</v>
      </c>
      <c r="I2324" t="s">
        <v>42</v>
      </c>
      <c r="N2324" t="s">
        <v>2351</v>
      </c>
      <c r="O2324">
        <v>1959</v>
      </c>
      <c r="P2324" t="str">
        <f t="shared" si="108"/>
        <v>Oct</v>
      </c>
      <c r="Q2324">
        <v>4</v>
      </c>
      <c r="R2324">
        <v>2</v>
      </c>
      <c r="S2324" s="18">
        <v>47305.31</v>
      </c>
      <c r="T2324" t="s">
        <v>11</v>
      </c>
      <c r="U2324" t="s">
        <v>16</v>
      </c>
      <c r="V2324" t="s">
        <v>42</v>
      </c>
      <c r="W2324" s="16">
        <f t="shared" si="109"/>
        <v>21827</v>
      </c>
      <c r="X2324">
        <f t="shared" si="110"/>
        <v>63</v>
      </c>
    </row>
    <row r="2325" spans="1:24" x14ac:dyDescent="0.3">
      <c r="A2325" t="s">
        <v>2353</v>
      </c>
      <c r="B2325">
        <v>1971</v>
      </c>
      <c r="C2325" t="s">
        <v>20</v>
      </c>
      <c r="D2325">
        <v>27</v>
      </c>
      <c r="E2325">
        <v>2</v>
      </c>
      <c r="F2325">
        <v>47462.89</v>
      </c>
      <c r="G2325" t="s">
        <v>16</v>
      </c>
      <c r="H2325" t="s">
        <v>11</v>
      </c>
      <c r="I2325" t="s">
        <v>13</v>
      </c>
      <c r="N2325" t="s">
        <v>2352</v>
      </c>
      <c r="O2325">
        <v>1961</v>
      </c>
      <c r="P2325" t="str">
        <f t="shared" si="108"/>
        <v>Jun</v>
      </c>
      <c r="Q2325">
        <v>13</v>
      </c>
      <c r="R2325">
        <v>1</v>
      </c>
      <c r="S2325" s="18">
        <v>47403.88</v>
      </c>
      <c r="T2325" t="s">
        <v>16</v>
      </c>
      <c r="U2325" t="s">
        <v>12</v>
      </c>
      <c r="V2325" t="s">
        <v>42</v>
      </c>
      <c r="W2325" s="16">
        <f t="shared" si="109"/>
        <v>22445</v>
      </c>
      <c r="X2325">
        <f t="shared" si="110"/>
        <v>61</v>
      </c>
    </row>
    <row r="2326" spans="1:24" x14ac:dyDescent="0.3">
      <c r="A2326" t="s">
        <v>2354</v>
      </c>
      <c r="B2326">
        <v>1964</v>
      </c>
      <c r="C2326" t="s">
        <v>15</v>
      </c>
      <c r="D2326">
        <v>7</v>
      </c>
      <c r="E2326">
        <v>2</v>
      </c>
      <c r="F2326">
        <v>47496.49</v>
      </c>
      <c r="G2326" t="s">
        <v>16</v>
      </c>
      <c r="H2326" t="s">
        <v>12</v>
      </c>
      <c r="I2326" t="s">
        <v>23</v>
      </c>
      <c r="N2326" t="s">
        <v>2353</v>
      </c>
      <c r="O2326">
        <v>1971</v>
      </c>
      <c r="P2326" t="str">
        <f t="shared" si="108"/>
        <v>Sep</v>
      </c>
      <c r="Q2326">
        <v>27</v>
      </c>
      <c r="R2326">
        <v>2</v>
      </c>
      <c r="S2326" s="18">
        <v>47462.89</v>
      </c>
      <c r="T2326" t="s">
        <v>16</v>
      </c>
      <c r="U2326" t="s">
        <v>11</v>
      </c>
      <c r="V2326" t="s">
        <v>13</v>
      </c>
      <c r="W2326" s="16">
        <f t="shared" si="109"/>
        <v>26203</v>
      </c>
      <c r="X2326">
        <f t="shared" si="110"/>
        <v>51</v>
      </c>
    </row>
    <row r="2327" spans="1:24" x14ac:dyDescent="0.3">
      <c r="A2327" t="s">
        <v>2355</v>
      </c>
      <c r="B2327">
        <v>1963</v>
      </c>
      <c r="C2327" t="s">
        <v>35</v>
      </c>
      <c r="D2327">
        <v>5</v>
      </c>
      <c r="E2327">
        <v>1</v>
      </c>
      <c r="F2327">
        <v>47896.79</v>
      </c>
      <c r="G2327" t="s">
        <v>16</v>
      </c>
      <c r="H2327" t="s">
        <v>12</v>
      </c>
      <c r="I2327" t="s">
        <v>247</v>
      </c>
      <c r="N2327" t="s">
        <v>2354</v>
      </c>
      <c r="O2327">
        <v>1964</v>
      </c>
      <c r="P2327" t="str">
        <f t="shared" si="108"/>
        <v>Nov</v>
      </c>
      <c r="Q2327">
        <v>7</v>
      </c>
      <c r="R2327">
        <v>2</v>
      </c>
      <c r="S2327" s="18">
        <v>47496.49</v>
      </c>
      <c r="T2327" t="s">
        <v>16</v>
      </c>
      <c r="U2327" t="s">
        <v>12</v>
      </c>
      <c r="V2327" t="s">
        <v>23</v>
      </c>
      <c r="W2327" s="16">
        <f t="shared" si="109"/>
        <v>23688</v>
      </c>
      <c r="X2327">
        <f t="shared" si="110"/>
        <v>58</v>
      </c>
    </row>
    <row r="2328" spans="1:24" x14ac:dyDescent="0.3">
      <c r="A2328" t="s">
        <v>2356</v>
      </c>
      <c r="B2328">
        <v>1958</v>
      </c>
      <c r="C2328" t="s">
        <v>15</v>
      </c>
      <c r="D2328">
        <v>16</v>
      </c>
      <c r="E2328">
        <v>1</v>
      </c>
      <c r="F2328">
        <v>47928.03</v>
      </c>
      <c r="G2328" t="s">
        <v>11</v>
      </c>
      <c r="H2328" t="s">
        <v>12</v>
      </c>
      <c r="I2328" t="s">
        <v>42</v>
      </c>
      <c r="N2328" t="s">
        <v>2355</v>
      </c>
      <c r="O2328">
        <v>1963</v>
      </c>
      <c r="P2328" t="str">
        <f t="shared" si="108"/>
        <v>Aug</v>
      </c>
      <c r="Q2328">
        <v>5</v>
      </c>
      <c r="R2328">
        <v>1</v>
      </c>
      <c r="S2328" s="18">
        <v>47896.79</v>
      </c>
      <c r="T2328" t="s">
        <v>16</v>
      </c>
      <c r="U2328" t="s">
        <v>12</v>
      </c>
      <c r="V2328" t="s">
        <v>247</v>
      </c>
      <c r="W2328" s="16">
        <f t="shared" si="109"/>
        <v>23228</v>
      </c>
      <c r="X2328">
        <f t="shared" si="110"/>
        <v>59</v>
      </c>
    </row>
    <row r="2329" spans="1:24" x14ac:dyDescent="0.3">
      <c r="A2329" t="s">
        <v>2357</v>
      </c>
      <c r="B2329">
        <v>1962</v>
      </c>
      <c r="C2329" t="s">
        <v>35</v>
      </c>
      <c r="D2329">
        <v>27</v>
      </c>
      <c r="E2329">
        <v>0</v>
      </c>
      <c r="F2329">
        <v>48173.36</v>
      </c>
      <c r="G2329" t="s">
        <v>16</v>
      </c>
      <c r="H2329" t="s">
        <v>12</v>
      </c>
      <c r="I2329" t="s">
        <v>42</v>
      </c>
      <c r="N2329" t="s">
        <v>2356</v>
      </c>
      <c r="O2329">
        <v>1958</v>
      </c>
      <c r="P2329" t="str">
        <f t="shared" si="108"/>
        <v>Nov</v>
      </c>
      <c r="Q2329">
        <v>16</v>
      </c>
      <c r="R2329">
        <v>1</v>
      </c>
      <c r="S2329" s="18">
        <v>47928.03</v>
      </c>
      <c r="T2329" t="s">
        <v>11</v>
      </c>
      <c r="U2329" t="s">
        <v>12</v>
      </c>
      <c r="V2329" t="s">
        <v>42</v>
      </c>
      <c r="W2329" s="16">
        <f t="shared" si="109"/>
        <v>21505</v>
      </c>
      <c r="X2329">
        <f t="shared" si="110"/>
        <v>64</v>
      </c>
    </row>
    <row r="2330" spans="1:24" x14ac:dyDescent="0.3">
      <c r="A2330" t="s">
        <v>2358</v>
      </c>
      <c r="B2330">
        <v>1961</v>
      </c>
      <c r="C2330" t="s">
        <v>30</v>
      </c>
      <c r="D2330">
        <v>21</v>
      </c>
      <c r="E2330">
        <v>1</v>
      </c>
      <c r="F2330">
        <v>48517.56</v>
      </c>
      <c r="G2330" t="s">
        <v>16</v>
      </c>
      <c r="H2330" t="s">
        <v>12</v>
      </c>
      <c r="I2330" t="s">
        <v>247</v>
      </c>
      <c r="N2330" t="s">
        <v>2357</v>
      </c>
      <c r="O2330">
        <v>1962</v>
      </c>
      <c r="P2330" t="str">
        <f t="shared" si="108"/>
        <v>Aug</v>
      </c>
      <c r="Q2330">
        <v>27</v>
      </c>
      <c r="R2330">
        <v>0</v>
      </c>
      <c r="S2330" s="18">
        <v>48173.36</v>
      </c>
      <c r="T2330" t="s">
        <v>16</v>
      </c>
      <c r="U2330" t="s">
        <v>12</v>
      </c>
      <c r="V2330" t="s">
        <v>42</v>
      </c>
      <c r="W2330" s="16">
        <f t="shared" si="109"/>
        <v>22885</v>
      </c>
      <c r="X2330">
        <f t="shared" si="110"/>
        <v>60</v>
      </c>
    </row>
    <row r="2331" spans="1:24" x14ac:dyDescent="0.3">
      <c r="A2331" t="s">
        <v>2359</v>
      </c>
      <c r="B2331">
        <v>1968</v>
      </c>
      <c r="C2331" t="s">
        <v>30</v>
      </c>
      <c r="D2331">
        <v>1</v>
      </c>
      <c r="E2331">
        <v>3</v>
      </c>
      <c r="F2331">
        <v>48549.18</v>
      </c>
      <c r="G2331" t="s">
        <v>16</v>
      </c>
      <c r="H2331" t="s">
        <v>12</v>
      </c>
      <c r="I2331" t="s">
        <v>168</v>
      </c>
      <c r="N2331" t="s">
        <v>2358</v>
      </c>
      <c r="O2331">
        <v>1961</v>
      </c>
      <c r="P2331" t="str">
        <f t="shared" si="108"/>
        <v>Dec</v>
      </c>
      <c r="Q2331">
        <v>21</v>
      </c>
      <c r="R2331">
        <v>1</v>
      </c>
      <c r="S2331" s="18">
        <v>48517.56</v>
      </c>
      <c r="T2331" t="s">
        <v>16</v>
      </c>
      <c r="U2331" t="s">
        <v>12</v>
      </c>
      <c r="V2331" t="s">
        <v>247</v>
      </c>
      <c r="W2331" s="16">
        <f t="shared" si="109"/>
        <v>22636</v>
      </c>
      <c r="X2331">
        <f t="shared" si="110"/>
        <v>61</v>
      </c>
    </row>
    <row r="2332" spans="1:24" x14ac:dyDescent="0.3">
      <c r="A2332" t="s">
        <v>2360</v>
      </c>
      <c r="B2332">
        <v>1962</v>
      </c>
      <c r="C2332" t="s">
        <v>37</v>
      </c>
      <c r="D2332">
        <v>11</v>
      </c>
      <c r="E2332">
        <v>0</v>
      </c>
      <c r="F2332">
        <v>48673.56</v>
      </c>
      <c r="G2332" t="s">
        <v>16</v>
      </c>
      <c r="H2332" t="s">
        <v>11</v>
      </c>
      <c r="I2332" t="s">
        <v>13</v>
      </c>
      <c r="N2332" t="s">
        <v>2359</v>
      </c>
      <c r="O2332">
        <v>1968</v>
      </c>
      <c r="P2332" t="str">
        <f t="shared" si="108"/>
        <v>Dec</v>
      </c>
      <c r="Q2332">
        <v>1</v>
      </c>
      <c r="R2332">
        <v>3</v>
      </c>
      <c r="S2332" s="18">
        <v>48549.18</v>
      </c>
      <c r="T2332" t="s">
        <v>16</v>
      </c>
      <c r="U2332" t="s">
        <v>12</v>
      </c>
      <c r="V2332" t="s">
        <v>168</v>
      </c>
      <c r="W2332" s="16">
        <f t="shared" si="109"/>
        <v>25173</v>
      </c>
      <c r="X2332">
        <f t="shared" si="110"/>
        <v>54</v>
      </c>
    </row>
    <row r="2333" spans="1:24" x14ac:dyDescent="0.3">
      <c r="A2333" t="s">
        <v>2361</v>
      </c>
      <c r="B2333">
        <v>1965</v>
      </c>
      <c r="C2333" t="s">
        <v>37</v>
      </c>
      <c r="D2333">
        <v>27</v>
      </c>
      <c r="E2333">
        <v>1</v>
      </c>
      <c r="F2333">
        <v>48675.519999999997</v>
      </c>
      <c r="G2333" t="s">
        <v>16</v>
      </c>
      <c r="H2333" t="s">
        <v>11</v>
      </c>
      <c r="I2333" t="s">
        <v>13</v>
      </c>
      <c r="N2333" t="s">
        <v>2360</v>
      </c>
      <c r="O2333">
        <v>1962</v>
      </c>
      <c r="P2333" t="str">
        <f t="shared" si="108"/>
        <v>Oct</v>
      </c>
      <c r="Q2333">
        <v>11</v>
      </c>
      <c r="R2333">
        <v>0</v>
      </c>
      <c r="S2333" s="18">
        <v>48673.56</v>
      </c>
      <c r="T2333" t="s">
        <v>16</v>
      </c>
      <c r="U2333" t="s">
        <v>11</v>
      </c>
      <c r="V2333" t="s">
        <v>13</v>
      </c>
      <c r="W2333" s="16">
        <f t="shared" si="109"/>
        <v>22930</v>
      </c>
      <c r="X2333">
        <f t="shared" si="110"/>
        <v>60</v>
      </c>
    </row>
    <row r="2334" spans="1:24" x14ac:dyDescent="0.3">
      <c r="A2334" t="s">
        <v>2362</v>
      </c>
      <c r="B2334">
        <v>1959</v>
      </c>
      <c r="C2334" t="s">
        <v>10</v>
      </c>
      <c r="D2334">
        <v>22</v>
      </c>
      <c r="E2334">
        <v>0</v>
      </c>
      <c r="F2334">
        <v>48824.45</v>
      </c>
      <c r="G2334" t="s">
        <v>11</v>
      </c>
      <c r="H2334" t="s">
        <v>16</v>
      </c>
      <c r="I2334" t="s">
        <v>42</v>
      </c>
      <c r="N2334" t="s">
        <v>2361</v>
      </c>
      <c r="O2334">
        <v>1965</v>
      </c>
      <c r="P2334" t="str">
        <f t="shared" si="108"/>
        <v>Oct</v>
      </c>
      <c r="Q2334">
        <v>27</v>
      </c>
      <c r="R2334">
        <v>1</v>
      </c>
      <c r="S2334" s="18">
        <v>48675.519999999997</v>
      </c>
      <c r="T2334" t="s">
        <v>16</v>
      </c>
      <c r="U2334" t="s">
        <v>11</v>
      </c>
      <c r="V2334" t="s">
        <v>13</v>
      </c>
      <c r="W2334" s="16">
        <f t="shared" si="109"/>
        <v>24042</v>
      </c>
      <c r="X2334">
        <f t="shared" si="110"/>
        <v>57</v>
      </c>
    </row>
    <row r="2335" spans="1:24" x14ac:dyDescent="0.3">
      <c r="A2335" t="s">
        <v>2363</v>
      </c>
      <c r="B2335">
        <v>1978</v>
      </c>
      <c r="C2335" t="s">
        <v>30</v>
      </c>
      <c r="D2335">
        <v>29</v>
      </c>
      <c r="E2335">
        <v>0</v>
      </c>
      <c r="F2335">
        <v>48885.14</v>
      </c>
      <c r="G2335" t="s">
        <v>16</v>
      </c>
      <c r="H2335" t="s">
        <v>11</v>
      </c>
      <c r="I2335" t="s">
        <v>13</v>
      </c>
      <c r="N2335" t="s">
        <v>2362</v>
      </c>
      <c r="O2335">
        <v>1959</v>
      </c>
      <c r="P2335" t="str">
        <f t="shared" si="108"/>
        <v>Jul</v>
      </c>
      <c r="Q2335">
        <v>22</v>
      </c>
      <c r="R2335">
        <v>0</v>
      </c>
      <c r="S2335" s="18">
        <v>48824.45</v>
      </c>
      <c r="T2335" t="s">
        <v>11</v>
      </c>
      <c r="U2335" t="s">
        <v>16</v>
      </c>
      <c r="V2335" t="s">
        <v>42</v>
      </c>
      <c r="W2335" s="16">
        <f t="shared" si="109"/>
        <v>21753</v>
      </c>
      <c r="X2335">
        <f t="shared" si="110"/>
        <v>63</v>
      </c>
    </row>
    <row r="2336" spans="1:24" x14ac:dyDescent="0.3">
      <c r="A2336" t="s">
        <v>2364</v>
      </c>
      <c r="B2336">
        <v>1963</v>
      </c>
      <c r="C2336" t="s">
        <v>20</v>
      </c>
      <c r="D2336">
        <v>4</v>
      </c>
      <c r="E2336">
        <v>1</v>
      </c>
      <c r="F2336">
        <v>48970.25</v>
      </c>
      <c r="G2336" t="s">
        <v>16</v>
      </c>
      <c r="H2336" t="s">
        <v>11</v>
      </c>
      <c r="I2336" t="s">
        <v>13</v>
      </c>
      <c r="N2336" t="s">
        <v>2363</v>
      </c>
      <c r="O2336">
        <v>1978</v>
      </c>
      <c r="P2336" t="str">
        <f t="shared" si="108"/>
        <v>Dec</v>
      </c>
      <c r="Q2336">
        <v>29</v>
      </c>
      <c r="R2336">
        <v>0</v>
      </c>
      <c r="S2336" s="18">
        <v>48885.14</v>
      </c>
      <c r="T2336" t="s">
        <v>16</v>
      </c>
      <c r="U2336" t="s">
        <v>11</v>
      </c>
      <c r="V2336" t="s">
        <v>13</v>
      </c>
      <c r="W2336" s="16">
        <f t="shared" si="109"/>
        <v>28853</v>
      </c>
      <c r="X2336">
        <f t="shared" si="110"/>
        <v>44</v>
      </c>
    </row>
    <row r="2337" spans="1:24" x14ac:dyDescent="0.3">
      <c r="A2337" t="s">
        <v>2365</v>
      </c>
      <c r="B2337">
        <v>1958</v>
      </c>
      <c r="C2337" t="s">
        <v>18</v>
      </c>
      <c r="D2337">
        <v>27</v>
      </c>
      <c r="E2337">
        <v>2</v>
      </c>
      <c r="F2337">
        <v>49577.66</v>
      </c>
      <c r="G2337" t="s">
        <v>11</v>
      </c>
      <c r="H2337" t="s">
        <v>11</v>
      </c>
      <c r="I2337" t="s">
        <v>13</v>
      </c>
      <c r="N2337" t="s">
        <v>2364</v>
      </c>
      <c r="O2337">
        <v>1963</v>
      </c>
      <c r="P2337" t="str">
        <f t="shared" si="108"/>
        <v>Sep</v>
      </c>
      <c r="Q2337">
        <v>4</v>
      </c>
      <c r="R2337">
        <v>1</v>
      </c>
      <c r="S2337" s="18">
        <v>48970.25</v>
      </c>
      <c r="T2337" t="s">
        <v>16</v>
      </c>
      <c r="U2337" t="s">
        <v>11</v>
      </c>
      <c r="V2337" t="s">
        <v>13</v>
      </c>
      <c r="W2337" s="16">
        <f t="shared" si="109"/>
        <v>23258</v>
      </c>
      <c r="X2337">
        <f t="shared" si="110"/>
        <v>59</v>
      </c>
    </row>
    <row r="2338" spans="1:24" x14ac:dyDescent="0.3">
      <c r="A2338" t="s">
        <v>2366</v>
      </c>
      <c r="B2338">
        <v>1994</v>
      </c>
      <c r="C2338" t="s">
        <v>37</v>
      </c>
      <c r="D2338">
        <v>27</v>
      </c>
      <c r="E2338">
        <v>1</v>
      </c>
      <c r="F2338">
        <v>51194.559999999998</v>
      </c>
      <c r="G2338" t="s">
        <v>16</v>
      </c>
      <c r="H2338" t="s">
        <v>12</v>
      </c>
      <c r="I2338" t="s">
        <v>42</v>
      </c>
      <c r="N2338" t="s">
        <v>2365</v>
      </c>
      <c r="O2338">
        <v>1958</v>
      </c>
      <c r="P2338" t="str">
        <f t="shared" si="108"/>
        <v>Jun</v>
      </c>
      <c r="Q2338">
        <v>27</v>
      </c>
      <c r="R2338">
        <v>2</v>
      </c>
      <c r="S2338" s="18">
        <v>49577.66</v>
      </c>
      <c r="T2338" t="s">
        <v>11</v>
      </c>
      <c r="U2338" t="s">
        <v>11</v>
      </c>
      <c r="V2338" t="s">
        <v>13</v>
      </c>
      <c r="W2338" s="16">
        <f t="shared" si="109"/>
        <v>21363</v>
      </c>
      <c r="X2338">
        <f t="shared" si="110"/>
        <v>64</v>
      </c>
    </row>
    <row r="2339" spans="1:24" x14ac:dyDescent="0.3">
      <c r="A2339" t="s">
        <v>2367</v>
      </c>
      <c r="B2339">
        <v>1962</v>
      </c>
      <c r="C2339" t="s">
        <v>35</v>
      </c>
      <c r="D2339">
        <v>4</v>
      </c>
      <c r="E2339">
        <v>0</v>
      </c>
      <c r="F2339">
        <v>52590.83</v>
      </c>
      <c r="G2339" t="s">
        <v>16</v>
      </c>
      <c r="H2339" t="s">
        <v>12</v>
      </c>
      <c r="I2339" t="s">
        <v>42</v>
      </c>
      <c r="N2339" t="s">
        <v>2366</v>
      </c>
      <c r="O2339">
        <v>1994</v>
      </c>
      <c r="P2339" t="str">
        <f t="shared" si="108"/>
        <v>Oct</v>
      </c>
      <c r="Q2339">
        <v>27</v>
      </c>
      <c r="R2339">
        <v>1</v>
      </c>
      <c r="S2339" s="18">
        <v>51194.559999999998</v>
      </c>
      <c r="T2339" t="s">
        <v>16</v>
      </c>
      <c r="U2339" t="s">
        <v>12</v>
      </c>
      <c r="V2339" t="s">
        <v>42</v>
      </c>
      <c r="W2339" s="16">
        <f t="shared" si="109"/>
        <v>34634</v>
      </c>
      <c r="X2339">
        <f t="shared" si="110"/>
        <v>28</v>
      </c>
    </row>
    <row r="2340" spans="1:24" x14ac:dyDescent="0.3">
      <c r="A2340" t="s">
        <v>2368</v>
      </c>
      <c r="B2340">
        <v>1989</v>
      </c>
      <c r="C2340" t="s">
        <v>18</v>
      </c>
      <c r="D2340">
        <v>19</v>
      </c>
      <c r="E2340">
        <v>0</v>
      </c>
      <c r="F2340">
        <v>55135.4</v>
      </c>
      <c r="G2340" t="s">
        <v>16</v>
      </c>
      <c r="H2340" t="s">
        <v>11</v>
      </c>
      <c r="I2340" t="s">
        <v>23</v>
      </c>
      <c r="N2340" t="s">
        <v>2367</v>
      </c>
      <c r="O2340">
        <v>1962</v>
      </c>
      <c r="P2340" t="str">
        <f t="shared" si="108"/>
        <v>Aug</v>
      </c>
      <c r="Q2340">
        <v>4</v>
      </c>
      <c r="R2340">
        <v>0</v>
      </c>
      <c r="S2340" s="18">
        <v>52590.83</v>
      </c>
      <c r="T2340" t="s">
        <v>16</v>
      </c>
      <c r="U2340" t="s">
        <v>12</v>
      </c>
      <c r="V2340" t="s">
        <v>42</v>
      </c>
      <c r="W2340" s="16">
        <f t="shared" si="109"/>
        <v>22862</v>
      </c>
      <c r="X2340">
        <f t="shared" si="110"/>
        <v>60</v>
      </c>
    </row>
    <row r="2341" spans="1:24" x14ac:dyDescent="0.3">
      <c r="A2341" t="s">
        <v>2369</v>
      </c>
      <c r="B2341">
        <v>1991</v>
      </c>
      <c r="C2341" t="s">
        <v>18</v>
      </c>
      <c r="D2341">
        <v>6</v>
      </c>
      <c r="E2341">
        <v>1</v>
      </c>
      <c r="F2341">
        <v>58571.07</v>
      </c>
      <c r="G2341" t="s">
        <v>16</v>
      </c>
      <c r="H2341" t="s">
        <v>12</v>
      </c>
      <c r="I2341" t="s">
        <v>247</v>
      </c>
      <c r="N2341" t="s">
        <v>2368</v>
      </c>
      <c r="O2341">
        <v>1989</v>
      </c>
      <c r="P2341" t="str">
        <f t="shared" si="108"/>
        <v>Jun</v>
      </c>
      <c r="Q2341">
        <v>19</v>
      </c>
      <c r="R2341">
        <v>0</v>
      </c>
      <c r="S2341" s="18">
        <v>55135.4</v>
      </c>
      <c r="T2341" t="s">
        <v>16</v>
      </c>
      <c r="U2341" t="s">
        <v>11</v>
      </c>
      <c r="V2341" t="s">
        <v>23</v>
      </c>
      <c r="W2341" s="16">
        <f t="shared" si="109"/>
        <v>32678</v>
      </c>
      <c r="X2341">
        <f t="shared" si="110"/>
        <v>33</v>
      </c>
    </row>
    <row r="2342" spans="1:24" x14ac:dyDescent="0.3">
      <c r="A2342" t="s">
        <v>2370</v>
      </c>
      <c r="B2342">
        <v>1970</v>
      </c>
      <c r="C2342" t="s">
        <v>31</v>
      </c>
      <c r="D2342">
        <v>11</v>
      </c>
      <c r="E2342">
        <v>3</v>
      </c>
      <c r="F2342">
        <v>60021.4</v>
      </c>
      <c r="G2342" t="s">
        <v>16</v>
      </c>
      <c r="H2342" t="s">
        <v>16</v>
      </c>
      <c r="I2342" t="s">
        <v>23</v>
      </c>
      <c r="N2342" t="s">
        <v>2369</v>
      </c>
      <c r="O2342">
        <v>1991</v>
      </c>
      <c r="P2342" t="str">
        <f t="shared" si="108"/>
        <v>Jun</v>
      </c>
      <c r="Q2342">
        <v>6</v>
      </c>
      <c r="R2342">
        <v>1</v>
      </c>
      <c r="S2342" s="18">
        <v>58571.07</v>
      </c>
      <c r="T2342" t="s">
        <v>16</v>
      </c>
      <c r="U2342" t="s">
        <v>12</v>
      </c>
      <c r="V2342" t="s">
        <v>247</v>
      </c>
      <c r="W2342" s="16">
        <f t="shared" si="109"/>
        <v>33395</v>
      </c>
      <c r="X2342">
        <f t="shared" si="110"/>
        <v>32</v>
      </c>
    </row>
    <row r="2343" spans="1:24" x14ac:dyDescent="0.3">
      <c r="A2343" t="s">
        <v>2371</v>
      </c>
      <c r="B2343">
        <v>1977</v>
      </c>
      <c r="C2343" t="s">
        <v>18</v>
      </c>
      <c r="D2343">
        <v>8</v>
      </c>
      <c r="E2343">
        <v>0</v>
      </c>
      <c r="F2343">
        <v>62592.87</v>
      </c>
      <c r="G2343" t="s">
        <v>11</v>
      </c>
      <c r="H2343" t="s">
        <v>12</v>
      </c>
      <c r="I2343" t="s">
        <v>13</v>
      </c>
      <c r="N2343" t="s">
        <v>2370</v>
      </c>
      <c r="O2343">
        <v>1970</v>
      </c>
      <c r="P2343" t="str">
        <f t="shared" si="108"/>
        <v>Sep</v>
      </c>
      <c r="Q2343">
        <v>11</v>
      </c>
      <c r="R2343">
        <v>3</v>
      </c>
      <c r="S2343" s="18">
        <v>60021.4</v>
      </c>
      <c r="T2343" t="s">
        <v>16</v>
      </c>
      <c r="U2343" t="s">
        <v>16</v>
      </c>
      <c r="V2343" t="s">
        <v>23</v>
      </c>
      <c r="W2343" s="16">
        <f t="shared" si="109"/>
        <v>25822</v>
      </c>
      <c r="X2343">
        <f t="shared" si="110"/>
        <v>52</v>
      </c>
    </row>
    <row r="2344" spans="1:24" x14ac:dyDescent="0.3">
      <c r="A2344" t="s">
        <v>2372</v>
      </c>
      <c r="B2344">
        <v>1968</v>
      </c>
      <c r="C2344" t="s">
        <v>37</v>
      </c>
      <c r="D2344">
        <v>12</v>
      </c>
      <c r="E2344">
        <v>0</v>
      </c>
      <c r="F2344">
        <v>63770.43</v>
      </c>
      <c r="G2344" t="s">
        <v>16</v>
      </c>
      <c r="H2344" t="s">
        <v>12</v>
      </c>
      <c r="I2344" t="s">
        <v>13</v>
      </c>
      <c r="N2344" t="s">
        <v>2371</v>
      </c>
      <c r="O2344">
        <v>1977</v>
      </c>
      <c r="P2344" t="str">
        <f t="shared" si="108"/>
        <v>Jun</v>
      </c>
      <c r="Q2344">
        <v>8</v>
      </c>
      <c r="R2344">
        <v>0</v>
      </c>
      <c r="S2344" s="18">
        <v>62592.87</v>
      </c>
      <c r="T2344" t="s">
        <v>11</v>
      </c>
      <c r="U2344" t="s">
        <v>12</v>
      </c>
      <c r="V2344" t="s">
        <v>13</v>
      </c>
      <c r="W2344" s="16">
        <f t="shared" si="109"/>
        <v>28284</v>
      </c>
      <c r="X2344">
        <f t="shared" si="110"/>
        <v>46</v>
      </c>
    </row>
    <row r="2345" spans="1:24" x14ac:dyDescent="0.3">
      <c r="A2345">
        <f>COUNTIF(A1:A2344,"?")</f>
        <v>6</v>
      </c>
      <c r="B2345">
        <f t="shared" ref="B2345:I2345" si="111">COUNTIF(B1:B2344,"?")</f>
        <v>2</v>
      </c>
      <c r="C2345">
        <f t="shared" si="111"/>
        <v>3</v>
      </c>
      <c r="D2345">
        <f t="shared" si="111"/>
        <v>0</v>
      </c>
      <c r="E2345">
        <f t="shared" si="111"/>
        <v>0</v>
      </c>
      <c r="F2345">
        <f t="shared" si="111"/>
        <v>0</v>
      </c>
      <c r="G2345">
        <f t="shared" si="111"/>
        <v>1</v>
      </c>
      <c r="H2345">
        <f t="shared" si="111"/>
        <v>1</v>
      </c>
      <c r="I2345">
        <f t="shared" si="111"/>
        <v>2</v>
      </c>
      <c r="N2345" t="s">
        <v>2372</v>
      </c>
      <c r="O2345">
        <v>1968</v>
      </c>
      <c r="P2345" t="str">
        <f t="shared" si="108"/>
        <v>Oct</v>
      </c>
      <c r="Q2345">
        <v>12</v>
      </c>
      <c r="R2345">
        <v>0</v>
      </c>
      <c r="S2345" s="18">
        <v>63770.43</v>
      </c>
      <c r="T2345" t="s">
        <v>16</v>
      </c>
      <c r="U2345" t="s">
        <v>12</v>
      </c>
      <c r="V2345" t="s">
        <v>13</v>
      </c>
      <c r="W2345" s="16">
        <f t="shared" si="109"/>
        <v>25123</v>
      </c>
      <c r="X2345">
        <f t="shared" si="110"/>
        <v>54</v>
      </c>
    </row>
    <row r="2347" spans="1:24" x14ac:dyDescent="0.3">
      <c r="G2347" t="e">
        <f>_xlfn.MODE.SNGL(G1:G2344)</f>
        <v>#N/A</v>
      </c>
    </row>
  </sheetData>
  <mergeCells count="1">
    <mergeCell ref="N1:X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DF8B-BA97-48D1-809A-DA45E8746791}">
  <sheetPr>
    <tabColor rgb="FF00B0F0"/>
  </sheetPr>
  <dimension ref="A1:E20"/>
  <sheetViews>
    <sheetView workbookViewId="0">
      <selection activeCell="E9" sqref="E9"/>
    </sheetView>
  </sheetViews>
  <sheetFormatPr defaultRowHeight="14.4" x14ac:dyDescent="0.3"/>
  <cols>
    <col min="1" max="1" width="17.21875" bestFit="1" customWidth="1"/>
    <col min="2" max="2" width="15.5546875" bestFit="1" customWidth="1"/>
    <col min="3" max="6" width="12" bestFit="1" customWidth="1"/>
  </cols>
  <sheetData>
    <row r="1" spans="1:5" x14ac:dyDescent="0.3">
      <c r="A1" s="8" t="s">
        <v>4767</v>
      </c>
      <c r="B1" s="8" t="s">
        <v>4765</v>
      </c>
    </row>
    <row r="2" spans="1:5" x14ac:dyDescent="0.3">
      <c r="A2" s="8" t="s">
        <v>4729</v>
      </c>
      <c r="B2" t="s">
        <v>16</v>
      </c>
      <c r="C2" t="s">
        <v>11</v>
      </c>
      <c r="D2" t="s">
        <v>12</v>
      </c>
      <c r="E2" t="s">
        <v>4731</v>
      </c>
    </row>
    <row r="3" spans="1:5" x14ac:dyDescent="0.3">
      <c r="A3" s="9" t="s">
        <v>42</v>
      </c>
      <c r="B3" s="24">
        <v>33181.289159663866</v>
      </c>
      <c r="C3" s="24">
        <v>18997.2806918239</v>
      </c>
      <c r="D3" s="24">
        <v>9250.3617857142854</v>
      </c>
      <c r="E3" s="24">
        <v>19557.641802426344</v>
      </c>
    </row>
    <row r="4" spans="1:5" x14ac:dyDescent="0.3">
      <c r="A4" s="9" t="s">
        <v>23</v>
      </c>
      <c r="B4" s="24">
        <v>25800.40234375</v>
      </c>
      <c r="C4" s="24">
        <v>10312.046705882352</v>
      </c>
      <c r="D4" s="24">
        <v>10179.941965317919</v>
      </c>
      <c r="E4" s="24">
        <v>11990.38403812825</v>
      </c>
    </row>
    <row r="5" spans="1:5" x14ac:dyDescent="0.3">
      <c r="A5" s="9" t="s">
        <v>13</v>
      </c>
      <c r="B5" s="24">
        <v>31371.853235294118</v>
      </c>
      <c r="C5" s="24">
        <v>8439.2844000000005</v>
      </c>
      <c r="D5" s="24">
        <v>6857.1091812865488</v>
      </c>
      <c r="E5" s="24">
        <v>10538.409348534202</v>
      </c>
    </row>
    <row r="6" spans="1:5" x14ac:dyDescent="0.3">
      <c r="A6" s="9" t="s">
        <v>276</v>
      </c>
      <c r="B6" s="24">
        <v>13891.86</v>
      </c>
      <c r="C6" s="24">
        <v>2395.17</v>
      </c>
      <c r="D6" s="24">
        <v>16950.485000000001</v>
      </c>
      <c r="E6" s="24">
        <v>13478.056923076922</v>
      </c>
    </row>
    <row r="7" spans="1:5" x14ac:dyDescent="0.3">
      <c r="A7" s="9" t="s">
        <v>164</v>
      </c>
      <c r="B7" s="24">
        <v>21523.52</v>
      </c>
      <c r="C7" s="24">
        <v>16433.907142857144</v>
      </c>
      <c r="D7" s="24">
        <v>7570.7550000000001</v>
      </c>
      <c r="E7" s="24">
        <v>14489.800769230769</v>
      </c>
    </row>
    <row r="8" spans="1:5" x14ac:dyDescent="0.3">
      <c r="A8" s="9" t="s">
        <v>168</v>
      </c>
      <c r="B8" s="24">
        <v>39868.616249999999</v>
      </c>
      <c r="C8" s="24">
        <v>16075.963333333333</v>
      </c>
      <c r="D8" s="24">
        <v>8133.0084090909086</v>
      </c>
      <c r="E8" s="24">
        <v>13589.2634375</v>
      </c>
    </row>
    <row r="9" spans="1:5" x14ac:dyDescent="0.3">
      <c r="A9" s="9" t="s">
        <v>356</v>
      </c>
      <c r="B9" s="24">
        <v>34070.595714285715</v>
      </c>
      <c r="C9" s="24">
        <v>11365.621875000001</v>
      </c>
      <c r="D9" s="24">
        <v>8667.3661538461529</v>
      </c>
      <c r="E9" s="24">
        <v>14806.107777777777</v>
      </c>
    </row>
    <row r="10" spans="1:5" x14ac:dyDescent="0.3">
      <c r="A10" s="9" t="s">
        <v>170</v>
      </c>
      <c r="B10" s="24">
        <v>33475.82</v>
      </c>
      <c r="C10" s="24">
        <v>10139.553333333333</v>
      </c>
      <c r="D10" s="24">
        <v>12570.97</v>
      </c>
      <c r="E10" s="24">
        <v>13272.786666666667</v>
      </c>
    </row>
    <row r="11" spans="1:5" x14ac:dyDescent="0.3">
      <c r="A11" s="9" t="s">
        <v>166</v>
      </c>
      <c r="B11" s="24">
        <v>27621.609999999997</v>
      </c>
      <c r="C11" s="24">
        <v>8116.72</v>
      </c>
      <c r="D11" s="24">
        <v>12706.975999999999</v>
      </c>
      <c r="E11" s="24">
        <v>13633.143461538461</v>
      </c>
    </row>
    <row r="12" spans="1:5" x14ac:dyDescent="0.3">
      <c r="A12" s="9" t="s">
        <v>516</v>
      </c>
      <c r="B12" s="24"/>
      <c r="C12" s="24">
        <v>6760.543333333334</v>
      </c>
      <c r="D12" s="24">
        <v>11716.453333333333</v>
      </c>
      <c r="E12" s="24">
        <v>9238.498333333333</v>
      </c>
    </row>
    <row r="13" spans="1:5" x14ac:dyDescent="0.3">
      <c r="A13" s="9" t="s">
        <v>300</v>
      </c>
      <c r="B13" s="24"/>
      <c r="C13" s="24">
        <v>7668.1787234042558</v>
      </c>
      <c r="D13" s="24">
        <v>11518.785652173914</v>
      </c>
      <c r="E13" s="24">
        <v>8933.3781428571419</v>
      </c>
    </row>
    <row r="14" spans="1:5" x14ac:dyDescent="0.3">
      <c r="A14" s="9" t="s">
        <v>632</v>
      </c>
      <c r="B14" s="24"/>
      <c r="C14" s="24">
        <v>10102.026666666667</v>
      </c>
      <c r="D14" s="24">
        <v>11637.812</v>
      </c>
      <c r="E14" s="24">
        <v>10650.521428571428</v>
      </c>
    </row>
    <row r="15" spans="1:5" x14ac:dyDescent="0.3">
      <c r="A15" s="9" t="s">
        <v>249</v>
      </c>
      <c r="B15" s="24">
        <v>18261.7575</v>
      </c>
      <c r="C15" s="24">
        <v>13457.094583333334</v>
      </c>
      <c r="D15" s="24">
        <v>12785.636999999999</v>
      </c>
      <c r="E15" s="24">
        <v>13786.149210526315</v>
      </c>
    </row>
    <row r="16" spans="1:5" x14ac:dyDescent="0.3">
      <c r="A16" s="9" t="s">
        <v>247</v>
      </c>
      <c r="B16" s="24">
        <v>32732.187142857143</v>
      </c>
      <c r="C16" s="24">
        <v>10174.346000000001</v>
      </c>
      <c r="D16" s="24">
        <v>13360.978888888889</v>
      </c>
      <c r="E16" s="24">
        <v>12865.1495</v>
      </c>
    </row>
    <row r="17" spans="1:5" x14ac:dyDescent="0.3">
      <c r="A17" s="9" t="s">
        <v>200</v>
      </c>
      <c r="B17" s="24"/>
      <c r="C17" s="24">
        <v>6886.0368421052626</v>
      </c>
      <c r="D17" s="24">
        <v>10510.31380952381</v>
      </c>
      <c r="E17" s="24">
        <v>8788.7822500000002</v>
      </c>
    </row>
    <row r="18" spans="1:5" x14ac:dyDescent="0.3">
      <c r="A18" s="9" t="s">
        <v>535</v>
      </c>
      <c r="B18" s="24">
        <v>18709.798000000003</v>
      </c>
      <c r="C18" s="24">
        <v>11919.607857142857</v>
      </c>
      <c r="D18" s="24">
        <v>12296.779729729729</v>
      </c>
      <c r="E18" s="24">
        <v>12489.921071428573</v>
      </c>
    </row>
    <row r="19" spans="1:5" x14ac:dyDescent="0.3">
      <c r="A19" s="9" t="s">
        <v>4763</v>
      </c>
      <c r="B19" s="24">
        <v>20996.53</v>
      </c>
      <c r="C19" s="24"/>
      <c r="D19" s="24"/>
      <c r="E19" s="24">
        <v>20996.53</v>
      </c>
    </row>
    <row r="20" spans="1:5" x14ac:dyDescent="0.3">
      <c r="A20" s="9" t="s">
        <v>4731</v>
      </c>
      <c r="B20" s="24">
        <v>30132.419061488676</v>
      </c>
      <c r="C20" s="24">
        <v>11865.29021641791</v>
      </c>
      <c r="D20" s="24">
        <v>9450.2732564841499</v>
      </c>
      <c r="E20" s="24">
        <v>13559.067870251814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BBD7-4B26-4E8F-AF5F-3A398021681B}">
  <sheetPr>
    <tabColor rgb="FF0070C0"/>
  </sheetPr>
  <dimension ref="A8:F82"/>
  <sheetViews>
    <sheetView workbookViewId="0">
      <selection activeCell="C43" sqref="C43"/>
    </sheetView>
  </sheetViews>
  <sheetFormatPr defaultRowHeight="14.4" x14ac:dyDescent="0.3"/>
  <cols>
    <col min="1" max="1" width="14" bestFit="1" customWidth="1"/>
    <col min="2" max="2" width="15.5546875" bestFit="1" customWidth="1"/>
    <col min="3" max="3" width="12" bestFit="1" customWidth="1"/>
    <col min="4" max="4" width="11" bestFit="1" customWidth="1"/>
    <col min="5" max="6" width="12" bestFit="1" customWidth="1"/>
    <col min="12" max="12" width="12.5546875" bestFit="1" customWidth="1"/>
    <col min="13" max="13" width="29.6640625" bestFit="1" customWidth="1"/>
    <col min="14" max="14" width="16.33203125" bestFit="1" customWidth="1"/>
    <col min="19" max="19" width="14" bestFit="1" customWidth="1"/>
    <col min="20" max="20" width="15.5546875" bestFit="1" customWidth="1"/>
    <col min="21" max="21" width="12" bestFit="1" customWidth="1"/>
    <col min="22" max="22" width="11" bestFit="1" customWidth="1"/>
    <col min="23" max="23" width="12" bestFit="1" customWidth="1"/>
    <col min="28" max="28" width="17.21875" bestFit="1" customWidth="1"/>
    <col min="29" max="29" width="15.5546875" bestFit="1" customWidth="1"/>
    <col min="30" max="32" width="12" bestFit="1" customWidth="1"/>
  </cols>
  <sheetData>
    <row r="8" spans="2:5" x14ac:dyDescent="0.3">
      <c r="B8" s="8" t="s">
        <v>4757</v>
      </c>
      <c r="C8" s="8" t="s">
        <v>4765</v>
      </c>
    </row>
    <row r="9" spans="2:5" x14ac:dyDescent="0.3">
      <c r="B9" s="8" t="s">
        <v>4729</v>
      </c>
      <c r="C9" t="s">
        <v>2380</v>
      </c>
      <c r="D9" t="s">
        <v>2382</v>
      </c>
      <c r="E9" t="s">
        <v>4731</v>
      </c>
    </row>
    <row r="10" spans="2:5" x14ac:dyDescent="0.3">
      <c r="B10" s="9" t="s">
        <v>2380</v>
      </c>
      <c r="C10" s="24">
        <v>1540</v>
      </c>
      <c r="D10" s="24">
        <v>307</v>
      </c>
      <c r="E10" s="24">
        <v>1847</v>
      </c>
    </row>
    <row r="11" spans="2:5" x14ac:dyDescent="0.3">
      <c r="B11" s="9" t="s">
        <v>2382</v>
      </c>
      <c r="C11" s="24">
        <v>404</v>
      </c>
      <c r="D11" s="24">
        <v>84</v>
      </c>
      <c r="E11" s="24">
        <v>488</v>
      </c>
    </row>
    <row r="12" spans="2:5" x14ac:dyDescent="0.3">
      <c r="B12" s="9" t="s">
        <v>4731</v>
      </c>
      <c r="C12" s="24">
        <v>1944</v>
      </c>
      <c r="D12" s="24">
        <v>391</v>
      </c>
      <c r="E12" s="24">
        <v>2335</v>
      </c>
    </row>
    <row r="27" spans="2:4" x14ac:dyDescent="0.3">
      <c r="B27" s="8" t="s">
        <v>4729</v>
      </c>
      <c r="C27" t="s">
        <v>4770</v>
      </c>
      <c r="D27" t="s">
        <v>4771</v>
      </c>
    </row>
    <row r="28" spans="2:4" x14ac:dyDescent="0.3">
      <c r="B28" s="9" t="s">
        <v>2380</v>
      </c>
      <c r="C28" s="24">
        <v>1417</v>
      </c>
      <c r="D28" s="24">
        <v>6.6704427202190848</v>
      </c>
    </row>
    <row r="29" spans="2:4" x14ac:dyDescent="0.3">
      <c r="B29" s="9" t="s">
        <v>2381</v>
      </c>
      <c r="C29" s="24">
        <v>162</v>
      </c>
      <c r="D29" s="24">
        <v>5.1876388888888894</v>
      </c>
    </row>
    <row r="30" spans="2:4" x14ac:dyDescent="0.3">
      <c r="B30" s="9" t="s">
        <v>4731</v>
      </c>
      <c r="C30" s="24">
        <v>1579</v>
      </c>
      <c r="D30" s="24">
        <v>6.578997858672385</v>
      </c>
    </row>
    <row r="43" spans="1:5" x14ac:dyDescent="0.3">
      <c r="A43" s="8" t="s">
        <v>4766</v>
      </c>
      <c r="B43" s="8" t="s">
        <v>4765</v>
      </c>
    </row>
    <row r="44" spans="1:5" x14ac:dyDescent="0.3">
      <c r="A44" s="8" t="s">
        <v>4729</v>
      </c>
      <c r="B44" t="s">
        <v>4776</v>
      </c>
      <c r="C44" t="s">
        <v>4777</v>
      </c>
      <c r="D44" t="s">
        <v>4778</v>
      </c>
      <c r="E44" t="s">
        <v>4731</v>
      </c>
    </row>
    <row r="45" spans="1:5" x14ac:dyDescent="0.3">
      <c r="A45" s="9" t="s">
        <v>4772</v>
      </c>
      <c r="B45" s="24">
        <v>1730218.1900000009</v>
      </c>
      <c r="C45" s="24">
        <v>1714717.24</v>
      </c>
      <c r="D45" s="24">
        <v>860354.70999999961</v>
      </c>
      <c r="E45" s="24">
        <v>4305290.1400000006</v>
      </c>
    </row>
    <row r="46" spans="1:5" x14ac:dyDescent="0.3">
      <c r="A46" s="9" t="s">
        <v>4773</v>
      </c>
      <c r="B46" s="24">
        <v>8184059.059999994</v>
      </c>
      <c r="C46" s="24">
        <v>8520712.9299999997</v>
      </c>
      <c r="D46" s="24">
        <v>3638874.8299999987</v>
      </c>
      <c r="E46" s="24">
        <v>20343646.819999993</v>
      </c>
    </row>
    <row r="47" spans="1:5" x14ac:dyDescent="0.3">
      <c r="A47" s="9" t="s">
        <v>4774</v>
      </c>
      <c r="B47" s="24">
        <v>2240235.1999999997</v>
      </c>
      <c r="C47" s="24">
        <v>2437209.0299999993</v>
      </c>
      <c r="D47" s="24">
        <v>1051697.54</v>
      </c>
      <c r="E47" s="24">
        <v>5729141.7699999986</v>
      </c>
    </row>
    <row r="48" spans="1:5" x14ac:dyDescent="0.3">
      <c r="A48" s="9" t="s">
        <v>4775</v>
      </c>
      <c r="B48" s="24">
        <v>483792.72000000003</v>
      </c>
      <c r="C48" s="24">
        <v>566702.46000000008</v>
      </c>
      <c r="D48" s="24">
        <v>163784.70000000001</v>
      </c>
      <c r="E48" s="24">
        <v>1214279.8800000001</v>
      </c>
    </row>
    <row r="49" spans="1:6" x14ac:dyDescent="0.3">
      <c r="A49" s="9" t="s">
        <v>4731</v>
      </c>
      <c r="B49" s="24">
        <v>12638305.169999994</v>
      </c>
      <c r="C49" s="24">
        <v>13239341.66</v>
      </c>
      <c r="D49" s="24">
        <v>5714711.7799999984</v>
      </c>
      <c r="E49" s="24">
        <v>31592358.609999992</v>
      </c>
    </row>
    <row r="63" spans="1:6" x14ac:dyDescent="0.3">
      <c r="B63" s="8" t="s">
        <v>4767</v>
      </c>
      <c r="C63" s="8" t="s">
        <v>4765</v>
      </c>
    </row>
    <row r="64" spans="1:6" x14ac:dyDescent="0.3">
      <c r="B64" s="8" t="s">
        <v>4729</v>
      </c>
      <c r="C64" t="s">
        <v>16</v>
      </c>
      <c r="D64" t="s">
        <v>11</v>
      </c>
      <c r="E64" t="s">
        <v>12</v>
      </c>
      <c r="F64" t="s">
        <v>4731</v>
      </c>
    </row>
    <row r="65" spans="2:6" x14ac:dyDescent="0.3">
      <c r="B65" s="9" t="s">
        <v>42</v>
      </c>
      <c r="C65" s="24">
        <v>33081.373793103427</v>
      </c>
      <c r="D65" s="24">
        <v>18997.280691823889</v>
      </c>
      <c r="E65" s="24">
        <v>9250.3617857142908</v>
      </c>
      <c r="F65" s="24">
        <v>19466.24611498255</v>
      </c>
    </row>
    <row r="66" spans="2:6" x14ac:dyDescent="0.3">
      <c r="B66" s="9" t="s">
        <v>23</v>
      </c>
      <c r="C66" s="24">
        <v>26111.457936507926</v>
      </c>
      <c r="D66" s="24">
        <v>10334.27932153393</v>
      </c>
      <c r="E66" s="24">
        <v>10179.941965317917</v>
      </c>
      <c r="F66" s="24">
        <v>12016.473913043488</v>
      </c>
    </row>
    <row r="67" spans="2:6" x14ac:dyDescent="0.3">
      <c r="B67" s="9" t="s">
        <v>13</v>
      </c>
      <c r="C67" s="24">
        <v>31328.102238805965</v>
      </c>
      <c r="D67" s="24">
        <v>8439.2844000000059</v>
      </c>
      <c r="E67" s="24">
        <v>6890.7568235294129</v>
      </c>
      <c r="F67" s="24">
        <v>10514.939803921558</v>
      </c>
    </row>
    <row r="68" spans="2:6" x14ac:dyDescent="0.3">
      <c r="B68" s="9" t="s">
        <v>276</v>
      </c>
      <c r="C68" s="24">
        <v>13891.86</v>
      </c>
      <c r="D68" s="24">
        <v>2395.17</v>
      </c>
      <c r="E68" s="24">
        <v>16950.485000000001</v>
      </c>
      <c r="F68" s="24">
        <v>13478.056923076925</v>
      </c>
    </row>
    <row r="69" spans="2:6" x14ac:dyDescent="0.3">
      <c r="B69" s="9" t="s">
        <v>164</v>
      </c>
      <c r="C69" s="24">
        <v>21523.52</v>
      </c>
      <c r="D69" s="24">
        <v>15675.543333333329</v>
      </c>
      <c r="E69" s="24">
        <v>7570.7550000000001</v>
      </c>
      <c r="F69" s="24">
        <v>13948.609999999999</v>
      </c>
    </row>
    <row r="70" spans="2:6" x14ac:dyDescent="0.3">
      <c r="B70" s="9" t="s">
        <v>168</v>
      </c>
      <c r="C70" s="24">
        <v>39868.616250000006</v>
      </c>
      <c r="D70" s="24">
        <v>16075.963333333331</v>
      </c>
      <c r="E70" s="24">
        <v>8133.0084090909113</v>
      </c>
      <c r="F70" s="24">
        <v>13589.263437499998</v>
      </c>
    </row>
    <row r="71" spans="2:6" x14ac:dyDescent="0.3">
      <c r="B71" s="9" t="s">
        <v>356</v>
      </c>
      <c r="C71" s="24">
        <v>34070.595714285715</v>
      </c>
      <c r="D71" s="24">
        <v>11365.621874999999</v>
      </c>
      <c r="E71" s="24">
        <v>8667.3661538461529</v>
      </c>
      <c r="F71" s="24">
        <v>14806.107777777777</v>
      </c>
    </row>
    <row r="72" spans="2:6" x14ac:dyDescent="0.3">
      <c r="B72" s="9" t="s">
        <v>170</v>
      </c>
      <c r="C72" s="24">
        <v>33475.82</v>
      </c>
      <c r="D72" s="24">
        <v>10139.553333333331</v>
      </c>
      <c r="E72" s="24">
        <v>12570.970000000001</v>
      </c>
      <c r="F72" s="24">
        <v>13272.786666666665</v>
      </c>
    </row>
    <row r="73" spans="2:6" x14ac:dyDescent="0.3">
      <c r="B73" s="9" t="s">
        <v>166</v>
      </c>
      <c r="C73" s="24">
        <v>27621.609999999997</v>
      </c>
      <c r="D73" s="24">
        <v>8116.72</v>
      </c>
      <c r="E73" s="24">
        <v>12706.975999999999</v>
      </c>
      <c r="F73" s="24">
        <v>13633.143461538462</v>
      </c>
    </row>
    <row r="74" spans="2:6" x14ac:dyDescent="0.3">
      <c r="B74" s="9" t="s">
        <v>516</v>
      </c>
      <c r="C74" s="24"/>
      <c r="D74" s="24">
        <v>6760.543333333334</v>
      </c>
      <c r="E74" s="24">
        <v>11716.453333333333</v>
      </c>
      <c r="F74" s="24">
        <v>9238.4983333333348</v>
      </c>
    </row>
    <row r="75" spans="2:6" x14ac:dyDescent="0.3">
      <c r="B75" s="9" t="s">
        <v>300</v>
      </c>
      <c r="C75" s="24"/>
      <c r="D75" s="24">
        <v>7668.1787234042558</v>
      </c>
      <c r="E75" s="24">
        <v>11518.785652173914</v>
      </c>
      <c r="F75" s="24">
        <v>8933.3781428571419</v>
      </c>
    </row>
    <row r="76" spans="2:6" x14ac:dyDescent="0.3">
      <c r="B76" s="9" t="s">
        <v>632</v>
      </c>
      <c r="C76" s="24"/>
      <c r="D76" s="24">
        <v>10102.026666666667</v>
      </c>
      <c r="E76" s="24">
        <v>11637.812000000002</v>
      </c>
      <c r="F76" s="24">
        <v>10650.521428571428</v>
      </c>
    </row>
    <row r="77" spans="2:6" x14ac:dyDescent="0.3">
      <c r="B77" s="9" t="s">
        <v>249</v>
      </c>
      <c r="C77" s="24">
        <v>18261.7575</v>
      </c>
      <c r="D77" s="24">
        <v>13457.094583333337</v>
      </c>
      <c r="E77" s="24">
        <v>12785.637000000001</v>
      </c>
      <c r="F77" s="24">
        <v>13786.149210526319</v>
      </c>
    </row>
    <row r="78" spans="2:6" x14ac:dyDescent="0.3">
      <c r="B78" s="9" t="s">
        <v>247</v>
      </c>
      <c r="C78" s="24">
        <v>32732.187142857143</v>
      </c>
      <c r="D78" s="24">
        <v>10174.345999999996</v>
      </c>
      <c r="E78" s="24">
        <v>13360.978888888887</v>
      </c>
      <c r="F78" s="24">
        <v>12865.149499999996</v>
      </c>
    </row>
    <row r="79" spans="2:6" x14ac:dyDescent="0.3">
      <c r="B79" s="9" t="s">
        <v>200</v>
      </c>
      <c r="C79" s="24"/>
      <c r="D79" s="24">
        <v>6886.0368421052626</v>
      </c>
      <c r="E79" s="24">
        <v>10510.31380952381</v>
      </c>
      <c r="F79" s="24">
        <v>8788.7822500000002</v>
      </c>
    </row>
    <row r="80" spans="2:6" x14ac:dyDescent="0.3">
      <c r="B80" s="9" t="s">
        <v>535</v>
      </c>
      <c r="C80" s="24">
        <v>18709.798000000003</v>
      </c>
      <c r="D80" s="24">
        <v>11919.607857142853</v>
      </c>
      <c r="E80" s="24">
        <v>12296.779729729731</v>
      </c>
      <c r="F80" s="24">
        <v>12489.921071428576</v>
      </c>
    </row>
    <row r="81" spans="2:6" x14ac:dyDescent="0.3">
      <c r="B81" s="9" t="s">
        <v>4763</v>
      </c>
      <c r="C81" s="24">
        <v>20996.530000000002</v>
      </c>
      <c r="D81" s="24"/>
      <c r="E81" s="24"/>
      <c r="F81" s="24">
        <v>20996.530000000002</v>
      </c>
    </row>
    <row r="82" spans="2:6" x14ac:dyDescent="0.3">
      <c r="B82" s="9" t="s">
        <v>4731</v>
      </c>
      <c r="C82" s="24">
        <v>30129.198585526312</v>
      </c>
      <c r="D82" s="24">
        <v>11865.268766816152</v>
      </c>
      <c r="E82" s="24">
        <v>9462.2693073593018</v>
      </c>
      <c r="F82" s="24">
        <v>13529.918034261231</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0D1C-025A-494D-8CF5-BA6AFE6FD78E}">
  <sheetPr>
    <tabColor rgb="FF002060"/>
  </sheetPr>
  <dimension ref="A1:H122"/>
  <sheetViews>
    <sheetView topLeftCell="A111" workbookViewId="0">
      <selection activeCell="B116" sqref="B116"/>
    </sheetView>
  </sheetViews>
  <sheetFormatPr defaultRowHeight="14.4" x14ac:dyDescent="0.3"/>
  <cols>
    <col min="2" max="2" width="14" bestFit="1" customWidth="1"/>
    <col min="3" max="3" width="15.5546875" bestFit="1" customWidth="1"/>
    <col min="4" max="4" width="12" bestFit="1" customWidth="1"/>
    <col min="5" max="5" width="11" bestFit="1" customWidth="1"/>
    <col min="6" max="6" width="12" bestFit="1" customWidth="1"/>
  </cols>
  <sheetData>
    <row r="1" spans="1:8" x14ac:dyDescent="0.3">
      <c r="A1" s="25" t="s">
        <v>4779</v>
      </c>
      <c r="B1" s="25"/>
      <c r="C1" s="25"/>
      <c r="D1" s="25"/>
      <c r="E1" s="25"/>
      <c r="F1" s="25"/>
      <c r="G1" s="25"/>
      <c r="H1" s="25"/>
    </row>
    <row r="116" spans="2:4" x14ac:dyDescent="0.3">
      <c r="B116" s="8" t="s">
        <v>4766</v>
      </c>
      <c r="C116" s="8" t="s">
        <v>4765</v>
      </c>
    </row>
    <row r="117" spans="2:4" x14ac:dyDescent="0.3">
      <c r="B117" s="8" t="s">
        <v>4729</v>
      </c>
      <c r="C117" t="s">
        <v>4776</v>
      </c>
      <c r="D117" t="s">
        <v>4731</v>
      </c>
    </row>
    <row r="118" spans="2:4" x14ac:dyDescent="0.3">
      <c r="B118" s="9" t="s">
        <v>4772</v>
      </c>
      <c r="C118" s="24">
        <v>1730218.1900000011</v>
      </c>
      <c r="D118" s="24">
        <v>1730218.1900000011</v>
      </c>
    </row>
    <row r="119" spans="2:4" x14ac:dyDescent="0.3">
      <c r="B119" s="9" t="s">
        <v>4773</v>
      </c>
      <c r="C119" s="24">
        <v>8184059.0599999968</v>
      </c>
      <c r="D119" s="24">
        <v>8184059.0599999968</v>
      </c>
    </row>
    <row r="120" spans="2:4" x14ac:dyDescent="0.3">
      <c r="B120" s="9" t="s">
        <v>4774</v>
      </c>
      <c r="C120" s="24">
        <v>2240235.1999999993</v>
      </c>
      <c r="D120" s="24">
        <v>2240235.1999999993</v>
      </c>
    </row>
    <row r="121" spans="2:4" x14ac:dyDescent="0.3">
      <c r="B121" s="9" t="s">
        <v>4775</v>
      </c>
      <c r="C121" s="24">
        <v>483792.72000000003</v>
      </c>
      <c r="D121" s="24">
        <v>483792.72000000003</v>
      </c>
    </row>
    <row r="122" spans="2:4" x14ac:dyDescent="0.3">
      <c r="B122" s="9" t="s">
        <v>4731</v>
      </c>
      <c r="C122" s="24">
        <v>12638305.169999998</v>
      </c>
      <c r="D122" s="24">
        <v>12638305.169999998</v>
      </c>
    </row>
  </sheetData>
  <mergeCells count="1">
    <mergeCell ref="A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088C-6368-4F0D-9DAD-A0C50EBBCCCB}">
  <sheetPr>
    <tabColor rgb="FF7030A0"/>
  </sheetPr>
  <dimension ref="A1:R2336"/>
  <sheetViews>
    <sheetView topLeftCell="C3" workbookViewId="0">
      <selection activeCell="M1" sqref="M1:M1048576"/>
    </sheetView>
  </sheetViews>
  <sheetFormatPr defaultRowHeight="14.4" x14ac:dyDescent="0.3"/>
  <cols>
    <col min="1" max="1" width="14.21875" bestFit="1" customWidth="1"/>
    <col min="2" max="2" width="12.5546875" bestFit="1" customWidth="1"/>
    <col min="3" max="3" width="7.88671875" customWidth="1"/>
    <col min="5" max="5" width="14" bestFit="1" customWidth="1"/>
    <col min="6" max="6" width="18" bestFit="1" customWidth="1"/>
    <col min="7" max="7" width="16.21875" bestFit="1" customWidth="1"/>
    <col min="8" max="8" width="28.88671875" bestFit="1" customWidth="1"/>
    <col min="9" max="9" width="8.88671875" bestFit="1" customWidth="1"/>
    <col min="10" max="10" width="16" bestFit="1" customWidth="1"/>
    <col min="11" max="11" width="17.77734375" bestFit="1" customWidth="1"/>
    <col min="12" max="12" width="16.77734375" style="21" bestFit="1" customWidth="1"/>
    <col min="13" max="13" width="11" style="18" customWidth="1"/>
    <col min="14" max="14" width="14.21875" bestFit="1" customWidth="1"/>
    <col min="15" max="16" width="9.44140625" bestFit="1" customWidth="1"/>
  </cols>
  <sheetData>
    <row r="1" spans="1:17" ht="18" x14ac:dyDescent="0.3">
      <c r="A1" s="10" t="s">
        <v>0</v>
      </c>
      <c r="B1" s="19" t="s">
        <v>4737</v>
      </c>
      <c r="C1" s="36" t="s">
        <v>2373</v>
      </c>
      <c r="D1" s="36" t="s">
        <v>2374</v>
      </c>
      <c r="E1" s="36" t="s">
        <v>2375</v>
      </c>
      <c r="F1" s="36" t="s">
        <v>2376</v>
      </c>
      <c r="G1" s="36" t="s">
        <v>2377</v>
      </c>
      <c r="H1" s="36" t="s">
        <v>2378</v>
      </c>
      <c r="I1" s="36" t="s">
        <v>2379</v>
      </c>
      <c r="J1" s="19" t="s">
        <v>4744</v>
      </c>
      <c r="K1" s="37" t="s">
        <v>4745</v>
      </c>
      <c r="L1" s="38" t="s">
        <v>4748</v>
      </c>
      <c r="M1" s="39" t="s">
        <v>5</v>
      </c>
      <c r="N1" s="11" t="s">
        <v>6</v>
      </c>
      <c r="O1" s="11" t="s">
        <v>7</v>
      </c>
      <c r="P1" s="11" t="s">
        <v>8</v>
      </c>
      <c r="Q1" s="37" t="s">
        <v>4752</v>
      </c>
    </row>
    <row r="2" spans="1:17" ht="15.6" x14ac:dyDescent="0.3">
      <c r="A2" s="20" t="s">
        <v>2372</v>
      </c>
      <c r="B2" t="str">
        <f>VLOOKUP($A2,Customer_Table[#All],4,FALSE)</f>
        <v>Kelly</v>
      </c>
      <c r="C2">
        <f>VLOOKUP($A2,Medical_Table[#All],4,FALSE)</f>
        <v>47.41</v>
      </c>
      <c r="D2">
        <f>VLOOKUP($A2,Medical_Table[#All],6,FALSE)</f>
        <v>7.47</v>
      </c>
      <c r="E2" t="str">
        <f>VLOOKUP($A2,Medical_Table[#All],2,FALSE)</f>
        <v>No</v>
      </c>
      <c r="F2" t="str">
        <f>VLOOKUP($A2,Medical_Table[#All],8,FALSE)</f>
        <v>No</v>
      </c>
      <c r="G2" t="str">
        <f>VLOOKUP($A2,Medical_Table[#All],9,FALSE)</f>
        <v>No</v>
      </c>
      <c r="H2">
        <f>VLOOKUP($A2,Medical_Table[#All],10,FALSE)</f>
        <v>0</v>
      </c>
      <c r="I2" t="str">
        <f>VLOOKUP($A2,Medical_Table[#All],3,FALSE)</f>
        <v>Yes</v>
      </c>
      <c r="J2" t="str">
        <f>VLOOKUP($A2,Medical_Table[#All],5,FALSE)</f>
        <v>Obesity</v>
      </c>
      <c r="K2" t="str">
        <f>VLOOKUP($A2,Medical_Table[#All],7,FALSE)</f>
        <v>Diabetes</v>
      </c>
      <c r="L2" s="22">
        <f>VLOOKUP($A2,Hospitalization_Table[#All],10,FALSE)</f>
        <v>25123</v>
      </c>
      <c r="M2" s="18">
        <f>VLOOKUP($A2,Hospitalization_Table[#All],6,FALSE)</f>
        <v>63770.43</v>
      </c>
      <c r="N2" t="str">
        <f>VLOOKUP($A2,Hospitalization_Table[#All],7,FALSE)</f>
        <v>tier - 1</v>
      </c>
      <c r="O2" t="str">
        <f>VLOOKUP($A2,Hospitalization_Table[#All],8,FALSE)</f>
        <v>tier - 3</v>
      </c>
      <c r="P2" t="str">
        <f>VLOOKUP($A2,Hospitalization_Table[#All],9,FALSE)</f>
        <v>R1013</v>
      </c>
      <c r="Q2">
        <f>VLOOKUP($A2,Hospitalization_Table[#All],11,FALSE)</f>
        <v>54</v>
      </c>
    </row>
    <row r="3" spans="1:17" ht="15.6" x14ac:dyDescent="0.3">
      <c r="A3" s="20" t="s">
        <v>2371</v>
      </c>
      <c r="B3" t="str">
        <f>VLOOKUP($A3,Customer_Table[#All],4,FALSE)</f>
        <v>Matthew D</v>
      </c>
      <c r="C3">
        <f>VLOOKUP($A3,Medical_Table[#All],4,FALSE)</f>
        <v>30.36</v>
      </c>
      <c r="D3">
        <f>VLOOKUP($A3,Medical_Table[#All],6,FALSE)</f>
        <v>5.77</v>
      </c>
      <c r="E3" t="str">
        <f>VLOOKUP($A3,Medical_Table[#All],2,FALSE)</f>
        <v>No</v>
      </c>
      <c r="F3" t="str">
        <f>VLOOKUP($A3,Medical_Table[#All],8,FALSE)</f>
        <v>No</v>
      </c>
      <c r="G3" t="str">
        <f>VLOOKUP($A3,Medical_Table[#All],9,FALSE)</f>
        <v>No</v>
      </c>
      <c r="H3">
        <f>VLOOKUP($A3,Medical_Table[#All],10,FALSE)</f>
        <v>0</v>
      </c>
      <c r="I3" t="str">
        <f>VLOOKUP($A3,Medical_Table[#All],3,FALSE)</f>
        <v>Yes</v>
      </c>
      <c r="J3" t="str">
        <f>VLOOKUP($A3,Medical_Table[#All],5,FALSE)</f>
        <v>Obesity</v>
      </c>
      <c r="K3" t="str">
        <f>VLOOKUP($A3,Medical_Table[#All],7,FALSE)</f>
        <v>Prediabetes</v>
      </c>
      <c r="L3" s="22">
        <f>VLOOKUP($A3,Hospitalization_Table[#All],10,FALSE)</f>
        <v>28284</v>
      </c>
      <c r="M3" s="18">
        <f>VLOOKUP($A3,Hospitalization_Table[#All],6,FALSE)</f>
        <v>62592.87</v>
      </c>
      <c r="N3" t="str">
        <f>VLOOKUP($A3,Hospitalization_Table[#All],7,FALSE)</f>
        <v>tier - 2</v>
      </c>
      <c r="O3" t="str">
        <f>VLOOKUP($A3,Hospitalization_Table[#All],8,FALSE)</f>
        <v>tier - 3</v>
      </c>
      <c r="P3" t="str">
        <f>VLOOKUP($A3,Hospitalization_Table[#All],9,FALSE)</f>
        <v>R1013</v>
      </c>
      <c r="Q3">
        <f>VLOOKUP($A3,Hospitalization_Table[#All],11,FALSE)</f>
        <v>46</v>
      </c>
    </row>
    <row r="4" spans="1:17" ht="15.6" x14ac:dyDescent="0.3">
      <c r="A4" s="20" t="s">
        <v>2370</v>
      </c>
      <c r="B4" t="str">
        <f>VLOOKUP($A4,Customer_Table[#All],4,FALSE)</f>
        <v>Phil</v>
      </c>
      <c r="C4">
        <f>VLOOKUP($A4,Medical_Table[#All],4,FALSE)</f>
        <v>34.484999999999999</v>
      </c>
      <c r="D4">
        <f>VLOOKUP($A4,Medical_Table[#All],6,FALSE)</f>
        <v>11.87</v>
      </c>
      <c r="E4" t="str">
        <f>VLOOKUP($A4,Medical_Table[#All],2,FALSE)</f>
        <v>Yes</v>
      </c>
      <c r="F4" t="str">
        <f>VLOOKUP($A4,Medical_Table[#All],8,FALSE)</f>
        <v>No</v>
      </c>
      <c r="G4" t="str">
        <f>VLOOKUP($A4,Medical_Table[#All],9,FALSE)</f>
        <v>No</v>
      </c>
      <c r="H4">
        <f>VLOOKUP($A4,Medical_Table[#All],10,FALSE)</f>
        <v>2</v>
      </c>
      <c r="I4" t="str">
        <f>VLOOKUP($A4,Medical_Table[#All],3,FALSE)</f>
        <v>Yes</v>
      </c>
      <c r="J4" t="str">
        <f>VLOOKUP($A4,Medical_Table[#All],5,FALSE)</f>
        <v>Obesity</v>
      </c>
      <c r="K4" t="str">
        <f>VLOOKUP($A4,Medical_Table[#All],7,FALSE)</f>
        <v>Diabetes</v>
      </c>
      <c r="L4" s="22">
        <f>VLOOKUP($A4,Hospitalization_Table[#All],10,FALSE)</f>
        <v>25822</v>
      </c>
      <c r="M4" s="18">
        <f>VLOOKUP($A4,Hospitalization_Table[#All],6,FALSE)</f>
        <v>60021.4</v>
      </c>
      <c r="N4" t="str">
        <f>VLOOKUP($A4,Hospitalization_Table[#All],7,FALSE)</f>
        <v>tier - 1</v>
      </c>
      <c r="O4" t="str">
        <f>VLOOKUP($A4,Hospitalization_Table[#All],8,FALSE)</f>
        <v>tier - 1</v>
      </c>
      <c r="P4" t="str">
        <f>VLOOKUP($A4,Hospitalization_Table[#All],9,FALSE)</f>
        <v>R1012</v>
      </c>
      <c r="Q4">
        <f>VLOOKUP($A4,Hospitalization_Table[#All],11,FALSE)</f>
        <v>52</v>
      </c>
    </row>
    <row r="5" spans="1:17" ht="15.6" x14ac:dyDescent="0.3">
      <c r="A5" s="20" t="s">
        <v>2369</v>
      </c>
      <c r="B5" t="str">
        <f>VLOOKUP($A5,Customer_Table[#All],4,FALSE)</f>
        <v>Kelsey</v>
      </c>
      <c r="C5">
        <f>VLOOKUP($A5,Medical_Table[#All],4,FALSE)</f>
        <v>38.094999999999999</v>
      </c>
      <c r="D5">
        <f>VLOOKUP($A5,Medical_Table[#All],6,FALSE)</f>
        <v>6.05</v>
      </c>
      <c r="E5" t="str">
        <f>VLOOKUP($A5,Medical_Table[#All],2,FALSE)</f>
        <v>No</v>
      </c>
      <c r="F5" t="str">
        <f>VLOOKUP($A5,Medical_Table[#All],8,FALSE)</f>
        <v>No</v>
      </c>
      <c r="G5" t="str">
        <f>VLOOKUP($A5,Medical_Table[#All],9,FALSE)</f>
        <v>No</v>
      </c>
      <c r="H5">
        <f>VLOOKUP($A5,Medical_Table[#All],10,FALSE)</f>
        <v>0</v>
      </c>
      <c r="I5" t="str">
        <f>VLOOKUP($A5,Medical_Table[#All],3,FALSE)</f>
        <v>Yes</v>
      </c>
      <c r="J5" t="str">
        <f>VLOOKUP($A5,Medical_Table[#All],5,FALSE)</f>
        <v>Obesity</v>
      </c>
      <c r="K5" t="str">
        <f>VLOOKUP($A5,Medical_Table[#All],7,FALSE)</f>
        <v>Prediabetes</v>
      </c>
      <c r="L5" s="22">
        <f>VLOOKUP($A5,Hospitalization_Table[#All],10,FALSE)</f>
        <v>33395</v>
      </c>
      <c r="M5" s="18">
        <f>VLOOKUP($A5,Hospitalization_Table[#All],6,FALSE)</f>
        <v>58571.07</v>
      </c>
      <c r="N5" t="str">
        <f>VLOOKUP($A5,Hospitalization_Table[#All],7,FALSE)</f>
        <v>tier - 1</v>
      </c>
      <c r="O5" t="str">
        <f>VLOOKUP($A5,Hospitalization_Table[#All],8,FALSE)</f>
        <v>tier - 3</v>
      </c>
      <c r="P5" t="str">
        <f>VLOOKUP($A5,Hospitalization_Table[#All],9,FALSE)</f>
        <v>R1024</v>
      </c>
      <c r="Q5">
        <f>VLOOKUP($A5,Hospitalization_Table[#All],11,FALSE)</f>
        <v>32</v>
      </c>
    </row>
    <row r="6" spans="1:17" ht="15.6" x14ac:dyDescent="0.3">
      <c r="A6" s="20" t="s">
        <v>2368</v>
      </c>
      <c r="B6" t="str">
        <f>VLOOKUP($A6,Customer_Table[#All],4,FALSE)</f>
        <v>Kristyn</v>
      </c>
      <c r="C6">
        <f>VLOOKUP($A6,Medical_Table[#All],4,FALSE)</f>
        <v>35.53</v>
      </c>
      <c r="D6">
        <f>VLOOKUP($A6,Medical_Table[#All],6,FALSE)</f>
        <v>5.45</v>
      </c>
      <c r="E6" t="str">
        <f>VLOOKUP($A6,Medical_Table[#All],2,FALSE)</f>
        <v>No</v>
      </c>
      <c r="F6" t="str">
        <f>VLOOKUP($A6,Medical_Table[#All],8,FALSE)</f>
        <v>No</v>
      </c>
      <c r="G6" t="str">
        <f>VLOOKUP($A6,Medical_Table[#All],9,FALSE)</f>
        <v>No</v>
      </c>
      <c r="H6">
        <f>VLOOKUP($A6,Medical_Table[#All],10,FALSE)</f>
        <v>0</v>
      </c>
      <c r="I6" t="str">
        <f>VLOOKUP($A6,Medical_Table[#All],3,FALSE)</f>
        <v>Yes</v>
      </c>
      <c r="J6" t="str">
        <f>VLOOKUP($A6,Medical_Table[#All],5,FALSE)</f>
        <v>Obesity</v>
      </c>
      <c r="K6" t="str">
        <f>VLOOKUP($A6,Medical_Table[#All],7,FALSE)</f>
        <v>Normal</v>
      </c>
      <c r="L6" s="22">
        <f>VLOOKUP($A6,Hospitalization_Table[#All],10,FALSE)</f>
        <v>32678</v>
      </c>
      <c r="M6" s="18">
        <f>VLOOKUP($A6,Hospitalization_Table[#All],6,FALSE)</f>
        <v>55135.4</v>
      </c>
      <c r="N6" t="str">
        <f>VLOOKUP($A6,Hospitalization_Table[#All],7,FALSE)</f>
        <v>tier - 1</v>
      </c>
      <c r="O6" t="str">
        <f>VLOOKUP($A6,Hospitalization_Table[#All],8,FALSE)</f>
        <v>tier - 2</v>
      </c>
      <c r="P6" t="str">
        <f>VLOOKUP($A6,Hospitalization_Table[#All],9,FALSE)</f>
        <v>R1012</v>
      </c>
      <c r="Q6">
        <f>VLOOKUP($A6,Hospitalization_Table[#All],11,FALSE)</f>
        <v>33</v>
      </c>
    </row>
    <row r="7" spans="1:17" ht="15.6" x14ac:dyDescent="0.3">
      <c r="A7" s="20" t="s">
        <v>2367</v>
      </c>
      <c r="B7" t="str">
        <f>VLOOKUP($A7,Customer_Table[#All],4,FALSE)</f>
        <v>Russell B.</v>
      </c>
      <c r="C7">
        <f>VLOOKUP($A7,Medical_Table[#All],4,FALSE)</f>
        <v>32.799999999999997</v>
      </c>
      <c r="D7">
        <f>VLOOKUP($A7,Medical_Table[#All],6,FALSE)</f>
        <v>6.59</v>
      </c>
      <c r="E7" t="str">
        <f>VLOOKUP($A7,Medical_Table[#All],2,FALSE)</f>
        <v>No</v>
      </c>
      <c r="F7" t="str">
        <f>VLOOKUP($A7,Medical_Table[#All],8,FALSE)</f>
        <v>No</v>
      </c>
      <c r="G7" t="str">
        <f>VLOOKUP($A7,Medical_Table[#All],9,FALSE)</f>
        <v>No</v>
      </c>
      <c r="H7">
        <f>VLOOKUP($A7,Medical_Table[#All],10,FALSE)</f>
        <v>0</v>
      </c>
      <c r="I7" t="str">
        <f>VLOOKUP($A7,Medical_Table[#All],3,FALSE)</f>
        <v>Yes</v>
      </c>
      <c r="J7" t="str">
        <f>VLOOKUP($A7,Medical_Table[#All],5,FALSE)</f>
        <v>Obesity</v>
      </c>
      <c r="K7" t="str">
        <f>VLOOKUP($A7,Medical_Table[#All],7,FALSE)</f>
        <v>Diabetes</v>
      </c>
      <c r="L7" s="22">
        <f>VLOOKUP($A7,Hospitalization_Table[#All],10,FALSE)</f>
        <v>22862</v>
      </c>
      <c r="M7" s="18">
        <f>VLOOKUP($A7,Hospitalization_Table[#All],6,FALSE)</f>
        <v>52590.83</v>
      </c>
      <c r="N7" t="str">
        <f>VLOOKUP($A7,Hospitalization_Table[#All],7,FALSE)</f>
        <v>tier - 1</v>
      </c>
      <c r="O7" t="str">
        <f>VLOOKUP($A7,Hospitalization_Table[#All],8,FALSE)</f>
        <v>tier - 3</v>
      </c>
      <c r="P7" t="str">
        <f>VLOOKUP($A7,Hospitalization_Table[#All],9,FALSE)</f>
        <v>R1011</v>
      </c>
      <c r="Q7">
        <f>VLOOKUP($A7,Hospitalization_Table[#All],11,FALSE)</f>
        <v>60</v>
      </c>
    </row>
    <row r="8" spans="1:17" ht="15.6" x14ac:dyDescent="0.3">
      <c r="A8" s="20" t="s">
        <v>2366</v>
      </c>
      <c r="B8" t="str">
        <f>VLOOKUP($A8,Customer_Table[#All],4,FALSE)</f>
        <v>Scott</v>
      </c>
      <c r="C8">
        <f>VLOOKUP($A8,Medical_Table[#All],4,FALSE)</f>
        <v>36.4</v>
      </c>
      <c r="D8">
        <f>VLOOKUP($A8,Medical_Table[#All],6,FALSE)</f>
        <v>6.07</v>
      </c>
      <c r="E8" t="str">
        <f>VLOOKUP($A8,Medical_Table[#All],2,FALSE)</f>
        <v>No</v>
      </c>
      <c r="F8" t="str">
        <f>VLOOKUP($A8,Medical_Table[#All],8,FALSE)</f>
        <v>No</v>
      </c>
      <c r="G8" t="str">
        <f>VLOOKUP($A8,Medical_Table[#All],9,FALSE)</f>
        <v>No</v>
      </c>
      <c r="H8">
        <f>VLOOKUP($A8,Medical_Table[#All],10,FALSE)</f>
        <v>0</v>
      </c>
      <c r="I8" t="str">
        <f>VLOOKUP($A8,Medical_Table[#All],3,FALSE)</f>
        <v>Yes</v>
      </c>
      <c r="J8" t="str">
        <f>VLOOKUP($A8,Medical_Table[#All],5,FALSE)</f>
        <v>Obesity</v>
      </c>
      <c r="K8" t="str">
        <f>VLOOKUP($A8,Medical_Table[#All],7,FALSE)</f>
        <v>Prediabetes</v>
      </c>
      <c r="L8" s="22">
        <f>VLOOKUP($A8,Hospitalization_Table[#All],10,FALSE)</f>
        <v>34634</v>
      </c>
      <c r="M8" s="18">
        <f>VLOOKUP($A8,Hospitalization_Table[#All],6,FALSE)</f>
        <v>51194.559999999998</v>
      </c>
      <c r="N8" t="str">
        <f>VLOOKUP($A8,Hospitalization_Table[#All],7,FALSE)</f>
        <v>tier - 1</v>
      </c>
      <c r="O8" t="str">
        <f>VLOOKUP($A8,Hospitalization_Table[#All],8,FALSE)</f>
        <v>tier - 3</v>
      </c>
      <c r="P8" t="str">
        <f>VLOOKUP($A8,Hospitalization_Table[#All],9,FALSE)</f>
        <v>R1011</v>
      </c>
      <c r="Q8">
        <f>VLOOKUP($A8,Hospitalization_Table[#All],11,FALSE)</f>
        <v>28</v>
      </c>
    </row>
    <row r="9" spans="1:17" ht="15.6" x14ac:dyDescent="0.3">
      <c r="A9" s="20" t="s">
        <v>2365</v>
      </c>
      <c r="B9" t="str">
        <f>VLOOKUP($A9,Customer_Table[#All],4,FALSE)</f>
        <v>Stephen</v>
      </c>
      <c r="C9">
        <f>VLOOKUP($A9,Medical_Table[#All],4,FALSE)</f>
        <v>36.96</v>
      </c>
      <c r="D9">
        <f>VLOOKUP($A9,Medical_Table[#All],6,FALSE)</f>
        <v>7.93</v>
      </c>
      <c r="E9" t="str">
        <f>VLOOKUP($A9,Medical_Table[#All],2,FALSE)</f>
        <v>No</v>
      </c>
      <c r="F9" t="str">
        <f>VLOOKUP($A9,Medical_Table[#All],8,FALSE)</f>
        <v>No</v>
      </c>
      <c r="G9" t="str">
        <f>VLOOKUP($A9,Medical_Table[#All],9,FALSE)</f>
        <v>No</v>
      </c>
      <c r="H9">
        <f>VLOOKUP($A9,Medical_Table[#All],10,FALSE)</f>
        <v>3</v>
      </c>
      <c r="I9" t="str">
        <f>VLOOKUP($A9,Medical_Table[#All],3,FALSE)</f>
        <v>Yes</v>
      </c>
      <c r="J9" t="str">
        <f>VLOOKUP($A9,Medical_Table[#All],5,FALSE)</f>
        <v>Obesity</v>
      </c>
      <c r="K9" t="str">
        <f>VLOOKUP($A9,Medical_Table[#All],7,FALSE)</f>
        <v>Diabetes</v>
      </c>
      <c r="L9" s="22">
        <f>VLOOKUP($A9,Hospitalization_Table[#All],10,FALSE)</f>
        <v>21363</v>
      </c>
      <c r="M9" s="18">
        <f>VLOOKUP($A9,Hospitalization_Table[#All],6,FALSE)</f>
        <v>49577.66</v>
      </c>
      <c r="N9" t="str">
        <f>VLOOKUP($A9,Hospitalization_Table[#All],7,FALSE)</f>
        <v>tier - 2</v>
      </c>
      <c r="O9" t="str">
        <f>VLOOKUP($A9,Hospitalization_Table[#All],8,FALSE)</f>
        <v>tier - 2</v>
      </c>
      <c r="P9" t="str">
        <f>VLOOKUP($A9,Hospitalization_Table[#All],9,FALSE)</f>
        <v>R1013</v>
      </c>
      <c r="Q9">
        <f>VLOOKUP($A9,Hospitalization_Table[#All],11,FALSE)</f>
        <v>64</v>
      </c>
    </row>
    <row r="10" spans="1:17" ht="15.6" x14ac:dyDescent="0.3">
      <c r="A10" s="20" t="s">
        <v>2364</v>
      </c>
      <c r="B10" t="str">
        <f>VLOOKUP($A10,Customer_Table[#All],4,FALSE)</f>
        <v>Patrick R.</v>
      </c>
      <c r="C10">
        <f>VLOOKUP($A10,Medical_Table[#All],4,FALSE)</f>
        <v>41.14</v>
      </c>
      <c r="D10">
        <f>VLOOKUP($A10,Medical_Table[#All],6,FALSE)</f>
        <v>9.58</v>
      </c>
      <c r="E10" t="str">
        <f>VLOOKUP($A10,Medical_Table[#All],2,FALSE)</f>
        <v>Yes</v>
      </c>
      <c r="F10" t="str">
        <f>VLOOKUP($A10,Medical_Table[#All],8,FALSE)</f>
        <v>No</v>
      </c>
      <c r="G10" t="str">
        <f>VLOOKUP($A10,Medical_Table[#All],9,FALSE)</f>
        <v>Yes</v>
      </c>
      <c r="H10">
        <f>VLOOKUP($A10,Medical_Table[#All],10,FALSE)</f>
        <v>1</v>
      </c>
      <c r="I10" t="str">
        <f>VLOOKUP($A10,Medical_Table[#All],3,FALSE)</f>
        <v>Yes</v>
      </c>
      <c r="J10" t="str">
        <f>VLOOKUP($A10,Medical_Table[#All],5,FALSE)</f>
        <v>Obesity</v>
      </c>
      <c r="K10" t="str">
        <f>VLOOKUP($A10,Medical_Table[#All],7,FALSE)</f>
        <v>Diabetes</v>
      </c>
      <c r="L10" s="22">
        <f>VLOOKUP($A10,Hospitalization_Table[#All],10,FALSE)</f>
        <v>23258</v>
      </c>
      <c r="M10" s="18">
        <f>VLOOKUP($A10,Hospitalization_Table[#All],6,FALSE)</f>
        <v>48970.25</v>
      </c>
      <c r="N10" t="str">
        <f>VLOOKUP($A10,Hospitalization_Table[#All],7,FALSE)</f>
        <v>tier - 1</v>
      </c>
      <c r="O10" t="str">
        <f>VLOOKUP($A10,Hospitalization_Table[#All],8,FALSE)</f>
        <v>tier - 2</v>
      </c>
      <c r="P10" t="str">
        <f>VLOOKUP($A10,Hospitalization_Table[#All],9,FALSE)</f>
        <v>R1013</v>
      </c>
      <c r="Q10">
        <f>VLOOKUP($A10,Hospitalization_Table[#All],11,FALSE)</f>
        <v>59</v>
      </c>
    </row>
    <row r="11" spans="1:17" ht="15.6" x14ac:dyDescent="0.3">
      <c r="A11" s="20" t="s">
        <v>2363</v>
      </c>
      <c r="B11" t="str">
        <f>VLOOKUP($A11,Customer_Table[#All],4,FALSE)</f>
        <v>Brooke N.</v>
      </c>
      <c r="C11">
        <f>VLOOKUP($A11,Medical_Table[#All],4,FALSE)</f>
        <v>38.06</v>
      </c>
      <c r="D11">
        <f>VLOOKUP($A11,Medical_Table[#All],6,FALSE)</f>
        <v>10.79</v>
      </c>
      <c r="E11" t="str">
        <f>VLOOKUP($A11,Medical_Table[#All],2,FALSE)</f>
        <v>No</v>
      </c>
      <c r="F11" t="str">
        <f>VLOOKUP($A11,Medical_Table[#All],8,FALSE)</f>
        <v>No</v>
      </c>
      <c r="G11" t="str">
        <f>VLOOKUP($A11,Medical_Table[#All],9,FALSE)</f>
        <v>No</v>
      </c>
      <c r="H11">
        <f>VLOOKUP($A11,Medical_Table[#All],10,FALSE)</f>
        <v>0</v>
      </c>
      <c r="I11" t="str">
        <f>VLOOKUP($A11,Medical_Table[#All],3,FALSE)</f>
        <v>Yes</v>
      </c>
      <c r="J11" t="str">
        <f>VLOOKUP($A11,Medical_Table[#All],5,FALSE)</f>
        <v>Obesity</v>
      </c>
      <c r="K11" t="str">
        <f>VLOOKUP($A11,Medical_Table[#All],7,FALSE)</f>
        <v>Diabetes</v>
      </c>
      <c r="L11" s="22">
        <f>VLOOKUP($A11,Hospitalization_Table[#All],10,FALSE)</f>
        <v>28853</v>
      </c>
      <c r="M11" s="18">
        <f>VLOOKUP($A11,Hospitalization_Table[#All],6,FALSE)</f>
        <v>48885.14</v>
      </c>
      <c r="N11" t="str">
        <f>VLOOKUP($A11,Hospitalization_Table[#All],7,FALSE)</f>
        <v>tier - 1</v>
      </c>
      <c r="O11" t="str">
        <f>VLOOKUP($A11,Hospitalization_Table[#All],8,FALSE)</f>
        <v>tier - 2</v>
      </c>
      <c r="P11" t="str">
        <f>VLOOKUP($A11,Hospitalization_Table[#All],9,FALSE)</f>
        <v>R1013</v>
      </c>
      <c r="Q11">
        <f>VLOOKUP($A11,Hospitalization_Table[#All],11,FALSE)</f>
        <v>44</v>
      </c>
    </row>
    <row r="12" spans="1:17" ht="15.6" x14ac:dyDescent="0.3">
      <c r="A12" s="20" t="s">
        <v>2362</v>
      </c>
      <c r="B12" t="str">
        <f>VLOOKUP($A12,Customer_Table[#All],4,FALSE)</f>
        <v>Paola Andrea</v>
      </c>
      <c r="C12">
        <f>VLOOKUP($A12,Medical_Table[#All],4,FALSE)</f>
        <v>37.700000000000003</v>
      </c>
      <c r="D12">
        <f>VLOOKUP($A12,Medical_Table[#All],6,FALSE)</f>
        <v>5.96</v>
      </c>
      <c r="E12" t="str">
        <f>VLOOKUP($A12,Medical_Table[#All],2,FALSE)</f>
        <v>Yes</v>
      </c>
      <c r="F12" t="str">
        <f>VLOOKUP($A12,Medical_Table[#All],8,FALSE)</f>
        <v>No</v>
      </c>
      <c r="G12" t="str">
        <f>VLOOKUP($A12,Medical_Table[#All],9,FALSE)</f>
        <v>No</v>
      </c>
      <c r="H12">
        <f>VLOOKUP($A12,Medical_Table[#All],10,FALSE)</f>
        <v>2</v>
      </c>
      <c r="I12" t="str">
        <f>VLOOKUP($A12,Medical_Table[#All],3,FALSE)</f>
        <v>Yes</v>
      </c>
      <c r="J12" t="str">
        <f>VLOOKUP($A12,Medical_Table[#All],5,FALSE)</f>
        <v>Obesity</v>
      </c>
      <c r="K12" t="str">
        <f>VLOOKUP($A12,Medical_Table[#All],7,FALSE)</f>
        <v>Prediabetes</v>
      </c>
      <c r="L12" s="22">
        <f>VLOOKUP($A12,Hospitalization_Table[#All],10,FALSE)</f>
        <v>21753</v>
      </c>
      <c r="M12" s="18">
        <f>VLOOKUP($A12,Hospitalization_Table[#All],6,FALSE)</f>
        <v>48824.45</v>
      </c>
      <c r="N12" t="str">
        <f>VLOOKUP($A12,Hospitalization_Table[#All],7,FALSE)</f>
        <v>tier - 2</v>
      </c>
      <c r="O12" t="str">
        <f>VLOOKUP($A12,Hospitalization_Table[#All],8,FALSE)</f>
        <v>tier - 1</v>
      </c>
      <c r="P12" t="str">
        <f>VLOOKUP($A12,Hospitalization_Table[#All],9,FALSE)</f>
        <v>R1011</v>
      </c>
      <c r="Q12">
        <f>VLOOKUP($A12,Hospitalization_Table[#All],11,FALSE)</f>
        <v>63</v>
      </c>
    </row>
    <row r="13" spans="1:17" ht="15.6" x14ac:dyDescent="0.3">
      <c r="A13" s="20" t="s">
        <v>2361</v>
      </c>
      <c r="B13" t="str">
        <f>VLOOKUP($A13,Customer_Table[#All],4,FALSE)</f>
        <v>David</v>
      </c>
      <c r="C13">
        <f>VLOOKUP($A13,Medical_Table[#All],4,FALSE)</f>
        <v>42.13</v>
      </c>
      <c r="D13">
        <f>VLOOKUP($A13,Medical_Table[#All],6,FALSE)</f>
        <v>11.9</v>
      </c>
      <c r="E13" t="str">
        <f>VLOOKUP($A13,Medical_Table[#All],2,FALSE)</f>
        <v>No</v>
      </c>
      <c r="F13" t="str">
        <f>VLOOKUP($A13,Medical_Table[#All],8,FALSE)</f>
        <v>No</v>
      </c>
      <c r="G13" t="str">
        <f>VLOOKUP($A13,Medical_Table[#All],9,FALSE)</f>
        <v>No</v>
      </c>
      <c r="H13">
        <f>VLOOKUP($A13,Medical_Table[#All],10,FALSE)</f>
        <v>0</v>
      </c>
      <c r="I13" t="str">
        <f>VLOOKUP($A13,Medical_Table[#All],3,FALSE)</f>
        <v>Yes</v>
      </c>
      <c r="J13" t="str">
        <f>VLOOKUP($A13,Medical_Table[#All],5,FALSE)</f>
        <v>Obesity</v>
      </c>
      <c r="K13" t="str">
        <f>VLOOKUP($A13,Medical_Table[#All],7,FALSE)</f>
        <v>Diabetes</v>
      </c>
      <c r="L13" s="22">
        <f>VLOOKUP($A13,Hospitalization_Table[#All],10,FALSE)</f>
        <v>24042</v>
      </c>
      <c r="M13" s="18">
        <f>VLOOKUP($A13,Hospitalization_Table[#All],6,FALSE)</f>
        <v>48675.519999999997</v>
      </c>
      <c r="N13" t="str">
        <f>VLOOKUP($A13,Hospitalization_Table[#All],7,FALSE)</f>
        <v>tier - 1</v>
      </c>
      <c r="O13" t="str">
        <f>VLOOKUP($A13,Hospitalization_Table[#All],8,FALSE)</f>
        <v>tier - 2</v>
      </c>
      <c r="P13" t="str">
        <f>VLOOKUP($A13,Hospitalization_Table[#All],9,FALSE)</f>
        <v>R1013</v>
      </c>
      <c r="Q13">
        <f>VLOOKUP($A13,Hospitalization_Table[#All],11,FALSE)</f>
        <v>57</v>
      </c>
    </row>
    <row r="14" spans="1:17" ht="15.6" x14ac:dyDescent="0.3">
      <c r="A14" s="20" t="s">
        <v>2360</v>
      </c>
      <c r="B14" t="str">
        <f>VLOOKUP($A14,Customer_Table[#All],4,FALSE)</f>
        <v>Wade</v>
      </c>
      <c r="C14">
        <f>VLOOKUP($A14,Medical_Table[#All],4,FALSE)</f>
        <v>40.92</v>
      </c>
      <c r="D14">
        <f>VLOOKUP($A14,Medical_Table[#All],6,FALSE)</f>
        <v>8.41</v>
      </c>
      <c r="E14" t="str">
        <f>VLOOKUP($A14,Medical_Table[#All],2,FALSE)</f>
        <v>No</v>
      </c>
      <c r="F14" t="str">
        <f>VLOOKUP($A14,Medical_Table[#All],8,FALSE)</f>
        <v>No</v>
      </c>
      <c r="G14" t="str">
        <f>VLOOKUP($A14,Medical_Table[#All],9,FALSE)</f>
        <v>No</v>
      </c>
      <c r="H14">
        <f>VLOOKUP($A14,Medical_Table[#All],10,FALSE)</f>
        <v>0</v>
      </c>
      <c r="I14" t="str">
        <f>VLOOKUP($A14,Medical_Table[#All],3,FALSE)</f>
        <v>Yes</v>
      </c>
      <c r="J14" t="str">
        <f>VLOOKUP($A14,Medical_Table[#All],5,FALSE)</f>
        <v>Obesity</v>
      </c>
      <c r="K14" t="str">
        <f>VLOOKUP($A14,Medical_Table[#All],7,FALSE)</f>
        <v>Diabetes</v>
      </c>
      <c r="L14" s="22">
        <f>VLOOKUP($A14,Hospitalization_Table[#All],10,FALSE)</f>
        <v>22930</v>
      </c>
      <c r="M14" s="18">
        <f>VLOOKUP($A14,Hospitalization_Table[#All],6,FALSE)</f>
        <v>48673.56</v>
      </c>
      <c r="N14" t="str">
        <f>VLOOKUP($A14,Hospitalization_Table[#All],7,FALSE)</f>
        <v>tier - 1</v>
      </c>
      <c r="O14" t="str">
        <f>VLOOKUP($A14,Hospitalization_Table[#All],8,FALSE)</f>
        <v>tier - 2</v>
      </c>
      <c r="P14" t="str">
        <f>VLOOKUP($A14,Hospitalization_Table[#All],9,FALSE)</f>
        <v>R1013</v>
      </c>
      <c r="Q14">
        <f>VLOOKUP($A14,Hospitalization_Table[#All],11,FALSE)</f>
        <v>60</v>
      </c>
    </row>
    <row r="15" spans="1:17" ht="15.6" x14ac:dyDescent="0.3">
      <c r="A15" s="20" t="s">
        <v>2359</v>
      </c>
      <c r="B15" t="str">
        <f>VLOOKUP($A15,Customer_Table[#All],4,FALSE)</f>
        <v>Franklin</v>
      </c>
      <c r="C15">
        <f>VLOOKUP($A15,Medical_Table[#All],4,FALSE)</f>
        <v>40.564999999999998</v>
      </c>
      <c r="D15">
        <f>VLOOKUP($A15,Medical_Table[#All],6,FALSE)</f>
        <v>7.02</v>
      </c>
      <c r="E15" t="str">
        <f>VLOOKUP($A15,Medical_Table[#All],2,FALSE)</f>
        <v>No</v>
      </c>
      <c r="F15" t="str">
        <f>VLOOKUP($A15,Medical_Table[#All],8,FALSE)</f>
        <v>No</v>
      </c>
      <c r="G15" t="str">
        <f>VLOOKUP($A15,Medical_Table[#All],9,FALSE)</f>
        <v>No</v>
      </c>
      <c r="H15">
        <f>VLOOKUP($A15,Medical_Table[#All],10,FALSE)</f>
        <v>0</v>
      </c>
      <c r="I15" t="str">
        <f>VLOOKUP($A15,Medical_Table[#All],3,FALSE)</f>
        <v>Yes</v>
      </c>
      <c r="J15" t="str">
        <f>VLOOKUP($A15,Medical_Table[#All],5,FALSE)</f>
        <v>Obesity</v>
      </c>
      <c r="K15" t="str">
        <f>VLOOKUP($A15,Medical_Table[#All],7,FALSE)</f>
        <v>Diabetes</v>
      </c>
      <c r="L15" s="22">
        <f>VLOOKUP($A15,Hospitalization_Table[#All],10,FALSE)</f>
        <v>25173</v>
      </c>
      <c r="M15" s="18">
        <f>VLOOKUP($A15,Hospitalization_Table[#All],6,FALSE)</f>
        <v>48549.18</v>
      </c>
      <c r="N15" t="str">
        <f>VLOOKUP($A15,Hospitalization_Table[#All],7,FALSE)</f>
        <v>tier - 1</v>
      </c>
      <c r="O15" t="str">
        <f>VLOOKUP($A15,Hospitalization_Table[#All],8,FALSE)</f>
        <v>tier - 3</v>
      </c>
      <c r="P15" t="str">
        <f>VLOOKUP($A15,Hospitalization_Table[#All],9,FALSE)</f>
        <v>R1016</v>
      </c>
      <c r="Q15">
        <f>VLOOKUP($A15,Hospitalization_Table[#All],11,FALSE)</f>
        <v>54</v>
      </c>
    </row>
    <row r="16" spans="1:17" ht="15.6" x14ac:dyDescent="0.3">
      <c r="A16" s="20" t="s">
        <v>2358</v>
      </c>
      <c r="B16" t="str">
        <f>VLOOKUP($A16,Customer_Table[#All],4,FALSE)</f>
        <v>Leilani M.</v>
      </c>
      <c r="C16">
        <f>VLOOKUP($A16,Medical_Table[#All],4,FALSE)</f>
        <v>36.384999999999998</v>
      </c>
      <c r="D16">
        <f>VLOOKUP($A16,Medical_Table[#All],6,FALSE)</f>
        <v>7.59</v>
      </c>
      <c r="E16" t="str">
        <f>VLOOKUP($A16,Medical_Table[#All],2,FALSE)</f>
        <v>Yes</v>
      </c>
      <c r="F16" t="str">
        <f>VLOOKUP($A16,Medical_Table[#All],8,FALSE)</f>
        <v>No</v>
      </c>
      <c r="G16" t="str">
        <f>VLOOKUP($A16,Medical_Table[#All],9,FALSE)</f>
        <v>No</v>
      </c>
      <c r="H16">
        <f>VLOOKUP($A16,Medical_Table[#All],10,FALSE)</f>
        <v>2</v>
      </c>
      <c r="I16" t="str">
        <f>VLOOKUP($A16,Medical_Table[#All],3,FALSE)</f>
        <v>Yes</v>
      </c>
      <c r="J16" t="str">
        <f>VLOOKUP($A16,Medical_Table[#All],5,FALSE)</f>
        <v>Obesity</v>
      </c>
      <c r="K16" t="str">
        <f>VLOOKUP($A16,Medical_Table[#All],7,FALSE)</f>
        <v>Diabetes</v>
      </c>
      <c r="L16" s="22">
        <f>VLOOKUP($A16,Hospitalization_Table[#All],10,FALSE)</f>
        <v>22636</v>
      </c>
      <c r="M16" s="18">
        <f>VLOOKUP($A16,Hospitalization_Table[#All],6,FALSE)</f>
        <v>48517.56</v>
      </c>
      <c r="N16" t="str">
        <f>VLOOKUP($A16,Hospitalization_Table[#All],7,FALSE)</f>
        <v>tier - 1</v>
      </c>
      <c r="O16" t="str">
        <f>VLOOKUP($A16,Hospitalization_Table[#All],8,FALSE)</f>
        <v>tier - 3</v>
      </c>
      <c r="P16" t="str">
        <f>VLOOKUP($A16,Hospitalization_Table[#All],9,FALSE)</f>
        <v>R1024</v>
      </c>
      <c r="Q16">
        <f>VLOOKUP($A16,Hospitalization_Table[#All],11,FALSE)</f>
        <v>61</v>
      </c>
    </row>
    <row r="17" spans="1:17" ht="15.6" x14ac:dyDescent="0.3">
      <c r="A17" s="20" t="s">
        <v>2357</v>
      </c>
      <c r="B17" t="str">
        <f>VLOOKUP($A17,Customer_Table[#All],4,FALSE)</f>
        <v>Philippe</v>
      </c>
      <c r="C17">
        <f>VLOOKUP($A17,Medical_Table[#All],4,FALSE)</f>
        <v>39.9</v>
      </c>
      <c r="D17">
        <f>VLOOKUP($A17,Medical_Table[#All],6,FALSE)</f>
        <v>11.32</v>
      </c>
      <c r="E17" t="str">
        <f>VLOOKUP($A17,Medical_Table[#All],2,FALSE)</f>
        <v>No</v>
      </c>
      <c r="F17" t="str">
        <f>VLOOKUP($A17,Medical_Table[#All],8,FALSE)</f>
        <v>No</v>
      </c>
      <c r="G17" t="str">
        <f>VLOOKUP($A17,Medical_Table[#All],9,FALSE)</f>
        <v>No</v>
      </c>
      <c r="H17">
        <f>VLOOKUP($A17,Medical_Table[#All],10,FALSE)</f>
        <v>0</v>
      </c>
      <c r="I17" t="str">
        <f>VLOOKUP($A17,Medical_Table[#All],3,FALSE)</f>
        <v>Yes</v>
      </c>
      <c r="J17" t="str">
        <f>VLOOKUP($A17,Medical_Table[#All],5,FALSE)</f>
        <v>Obesity</v>
      </c>
      <c r="K17" t="str">
        <f>VLOOKUP($A17,Medical_Table[#All],7,FALSE)</f>
        <v>Diabetes</v>
      </c>
      <c r="L17" s="22">
        <f>VLOOKUP($A17,Hospitalization_Table[#All],10,FALSE)</f>
        <v>22885</v>
      </c>
      <c r="M17" s="18">
        <f>VLOOKUP($A17,Hospitalization_Table[#All],6,FALSE)</f>
        <v>48173.36</v>
      </c>
      <c r="N17" t="str">
        <f>VLOOKUP($A17,Hospitalization_Table[#All],7,FALSE)</f>
        <v>tier - 1</v>
      </c>
      <c r="O17" t="str">
        <f>VLOOKUP($A17,Hospitalization_Table[#All],8,FALSE)</f>
        <v>tier - 3</v>
      </c>
      <c r="P17" t="str">
        <f>VLOOKUP($A17,Hospitalization_Table[#All],9,FALSE)</f>
        <v>R1011</v>
      </c>
      <c r="Q17">
        <f>VLOOKUP($A17,Hospitalization_Table[#All],11,FALSE)</f>
        <v>60</v>
      </c>
    </row>
    <row r="18" spans="1:17" ht="15.6" x14ac:dyDescent="0.3">
      <c r="A18" s="20" t="s">
        <v>2356</v>
      </c>
      <c r="B18" t="str">
        <f>VLOOKUP($A18,Customer_Table[#All],4,FALSE)</f>
        <v>Jennifer A.</v>
      </c>
      <c r="C18">
        <f>VLOOKUP($A18,Medical_Table[#All],4,FALSE)</f>
        <v>33.799999999999997</v>
      </c>
      <c r="D18">
        <f>VLOOKUP($A18,Medical_Table[#All],6,FALSE)</f>
        <v>7.67</v>
      </c>
      <c r="E18" t="str">
        <f>VLOOKUP($A18,Medical_Table[#All],2,FALSE)</f>
        <v>No</v>
      </c>
      <c r="F18" t="str">
        <f>VLOOKUP($A18,Medical_Table[#All],8,FALSE)</f>
        <v>No</v>
      </c>
      <c r="G18" t="str">
        <f>VLOOKUP($A18,Medical_Table[#All],9,FALSE)</f>
        <v>No</v>
      </c>
      <c r="H18">
        <f>VLOOKUP($A18,Medical_Table[#All],10,FALSE)</f>
        <v>3</v>
      </c>
      <c r="I18" t="str">
        <f>VLOOKUP($A18,Medical_Table[#All],3,FALSE)</f>
        <v>Yes</v>
      </c>
      <c r="J18" t="str">
        <f>VLOOKUP($A18,Medical_Table[#All],5,FALSE)</f>
        <v>Obesity</v>
      </c>
      <c r="K18" t="str">
        <f>VLOOKUP($A18,Medical_Table[#All],7,FALSE)</f>
        <v>Diabetes</v>
      </c>
      <c r="L18" s="22">
        <f>VLOOKUP($A18,Hospitalization_Table[#All],10,FALSE)</f>
        <v>21505</v>
      </c>
      <c r="M18" s="18">
        <f>VLOOKUP($A18,Hospitalization_Table[#All],6,FALSE)</f>
        <v>47928.03</v>
      </c>
      <c r="N18" t="str">
        <f>VLOOKUP($A18,Hospitalization_Table[#All],7,FALSE)</f>
        <v>tier - 2</v>
      </c>
      <c r="O18" t="str">
        <f>VLOOKUP($A18,Hospitalization_Table[#All],8,FALSE)</f>
        <v>tier - 3</v>
      </c>
      <c r="P18" t="str">
        <f>VLOOKUP($A18,Hospitalization_Table[#All],9,FALSE)</f>
        <v>R1011</v>
      </c>
      <c r="Q18">
        <f>VLOOKUP($A18,Hospitalization_Table[#All],11,FALSE)</f>
        <v>64</v>
      </c>
    </row>
    <row r="19" spans="1:17" ht="15.6" x14ac:dyDescent="0.3">
      <c r="A19" s="20" t="s">
        <v>2355</v>
      </c>
      <c r="B19" t="str">
        <f>VLOOKUP($A19,Customer_Table[#All],4,FALSE)</f>
        <v>Christina M.</v>
      </c>
      <c r="C19">
        <f>VLOOKUP($A19,Medical_Table[#All],4,FALSE)</f>
        <v>36.765000000000001</v>
      </c>
      <c r="D19">
        <f>VLOOKUP($A19,Medical_Table[#All],6,FALSE)</f>
        <v>7.29</v>
      </c>
      <c r="E19" t="str">
        <f>VLOOKUP($A19,Medical_Table[#All],2,FALSE)</f>
        <v>Yes</v>
      </c>
      <c r="F19" t="str">
        <f>VLOOKUP($A19,Medical_Table[#All],8,FALSE)</f>
        <v>No</v>
      </c>
      <c r="G19" t="str">
        <f>VLOOKUP($A19,Medical_Table[#All],9,FALSE)</f>
        <v>Yes</v>
      </c>
      <c r="H19">
        <f>VLOOKUP($A19,Medical_Table[#All],10,FALSE)</f>
        <v>1</v>
      </c>
      <c r="I19" t="str">
        <f>VLOOKUP($A19,Medical_Table[#All],3,FALSE)</f>
        <v>Yes</v>
      </c>
      <c r="J19" t="str">
        <f>VLOOKUP($A19,Medical_Table[#All],5,FALSE)</f>
        <v>Obesity</v>
      </c>
      <c r="K19" t="str">
        <f>VLOOKUP($A19,Medical_Table[#All],7,FALSE)</f>
        <v>Diabetes</v>
      </c>
      <c r="L19" s="22">
        <f>VLOOKUP($A19,Hospitalization_Table[#All],10,FALSE)</f>
        <v>23228</v>
      </c>
      <c r="M19" s="18">
        <f>VLOOKUP($A19,Hospitalization_Table[#All],6,FALSE)</f>
        <v>47896.79</v>
      </c>
      <c r="N19" t="str">
        <f>VLOOKUP($A19,Hospitalization_Table[#All],7,FALSE)</f>
        <v>tier - 1</v>
      </c>
      <c r="O19" t="str">
        <f>VLOOKUP($A19,Hospitalization_Table[#All],8,FALSE)</f>
        <v>tier - 3</v>
      </c>
      <c r="P19" t="str">
        <f>VLOOKUP($A19,Hospitalization_Table[#All],9,FALSE)</f>
        <v>R1024</v>
      </c>
      <c r="Q19">
        <f>VLOOKUP($A19,Hospitalization_Table[#All],11,FALSE)</f>
        <v>59</v>
      </c>
    </row>
    <row r="20" spans="1:17" ht="15.6" x14ac:dyDescent="0.3">
      <c r="A20" s="20" t="s">
        <v>2354</v>
      </c>
      <c r="B20" t="str">
        <f>VLOOKUP($A20,Customer_Table[#All],4,FALSE)</f>
        <v>Said Sr.</v>
      </c>
      <c r="C20">
        <f>VLOOKUP($A20,Medical_Table[#All],4,FALSE)</f>
        <v>36.954999999999998</v>
      </c>
      <c r="D20">
        <f>VLOOKUP($A20,Medical_Table[#All],6,FALSE)</f>
        <v>4.72</v>
      </c>
      <c r="E20" t="str">
        <f>VLOOKUP($A20,Medical_Table[#All],2,FALSE)</f>
        <v>Yes</v>
      </c>
      <c r="F20" t="str">
        <f>VLOOKUP($A20,Medical_Table[#All],8,FALSE)</f>
        <v>No</v>
      </c>
      <c r="G20" t="str">
        <f>VLOOKUP($A20,Medical_Table[#All],9,FALSE)</f>
        <v>No</v>
      </c>
      <c r="H20">
        <f>VLOOKUP($A20,Medical_Table[#All],10,FALSE)</f>
        <v>1</v>
      </c>
      <c r="I20" t="str">
        <f>VLOOKUP($A20,Medical_Table[#All],3,FALSE)</f>
        <v>Yes</v>
      </c>
      <c r="J20" t="str">
        <f>VLOOKUP($A20,Medical_Table[#All],5,FALSE)</f>
        <v>Obesity</v>
      </c>
      <c r="K20" t="str">
        <f>VLOOKUP($A20,Medical_Table[#All],7,FALSE)</f>
        <v>Normal</v>
      </c>
      <c r="L20" s="22">
        <f>VLOOKUP($A20,Hospitalization_Table[#All],10,FALSE)</f>
        <v>23688</v>
      </c>
      <c r="M20" s="18">
        <f>VLOOKUP($A20,Hospitalization_Table[#All],6,FALSE)</f>
        <v>47496.49</v>
      </c>
      <c r="N20" t="str">
        <f>VLOOKUP($A20,Hospitalization_Table[#All],7,FALSE)</f>
        <v>tier - 1</v>
      </c>
      <c r="O20" t="str">
        <f>VLOOKUP($A20,Hospitalization_Table[#All],8,FALSE)</f>
        <v>tier - 3</v>
      </c>
      <c r="P20" t="str">
        <f>VLOOKUP($A20,Hospitalization_Table[#All],9,FALSE)</f>
        <v>R1012</v>
      </c>
      <c r="Q20">
        <f>VLOOKUP($A20,Hospitalization_Table[#All],11,FALSE)</f>
        <v>58</v>
      </c>
    </row>
    <row r="21" spans="1:17" ht="15.6" x14ac:dyDescent="0.3">
      <c r="A21" s="20" t="s">
        <v>2353</v>
      </c>
      <c r="B21" t="str">
        <f>VLOOKUP($A21,Customer_Table[#All],4,FALSE)</f>
        <v>John</v>
      </c>
      <c r="C21">
        <f>VLOOKUP($A21,Medical_Table[#All],4,FALSE)</f>
        <v>42.9</v>
      </c>
      <c r="D21">
        <f>VLOOKUP($A21,Medical_Table[#All],6,FALSE)</f>
        <v>11.41</v>
      </c>
      <c r="E21" t="str">
        <f>VLOOKUP($A21,Medical_Table[#All],2,FALSE)</f>
        <v>No</v>
      </c>
      <c r="F21" t="str">
        <f>VLOOKUP($A21,Medical_Table[#All],8,FALSE)</f>
        <v>No</v>
      </c>
      <c r="G21" t="str">
        <f>VLOOKUP($A21,Medical_Table[#All],9,FALSE)</f>
        <v>No</v>
      </c>
      <c r="H21">
        <f>VLOOKUP($A21,Medical_Table[#All],10,FALSE)</f>
        <v>0</v>
      </c>
      <c r="I21" t="str">
        <f>VLOOKUP($A21,Medical_Table[#All],3,FALSE)</f>
        <v>Yes</v>
      </c>
      <c r="J21" t="str">
        <f>VLOOKUP($A21,Medical_Table[#All],5,FALSE)</f>
        <v>Obesity</v>
      </c>
      <c r="K21" t="str">
        <f>VLOOKUP($A21,Medical_Table[#All],7,FALSE)</f>
        <v>Diabetes</v>
      </c>
      <c r="L21" s="22">
        <f>VLOOKUP($A21,Hospitalization_Table[#All],10,FALSE)</f>
        <v>26203</v>
      </c>
      <c r="M21" s="18">
        <f>VLOOKUP($A21,Hospitalization_Table[#All],6,FALSE)</f>
        <v>47462.89</v>
      </c>
      <c r="N21" t="str">
        <f>VLOOKUP($A21,Hospitalization_Table[#All],7,FALSE)</f>
        <v>tier - 1</v>
      </c>
      <c r="O21" t="str">
        <f>VLOOKUP($A21,Hospitalization_Table[#All],8,FALSE)</f>
        <v>tier - 2</v>
      </c>
      <c r="P21" t="str">
        <f>VLOOKUP($A21,Hospitalization_Table[#All],9,FALSE)</f>
        <v>R1013</v>
      </c>
      <c r="Q21">
        <f>VLOOKUP($A21,Hospitalization_Table[#All],11,FALSE)</f>
        <v>51</v>
      </c>
    </row>
    <row r="22" spans="1:17" ht="15.6" x14ac:dyDescent="0.3">
      <c r="A22" s="20" t="s">
        <v>2352</v>
      </c>
      <c r="B22" t="str">
        <f>VLOOKUP($A22,Customer_Table[#All],4,FALSE)</f>
        <v>Myles</v>
      </c>
      <c r="C22">
        <f>VLOOKUP($A22,Medical_Table[#All],4,FALSE)</f>
        <v>36.299999999999997</v>
      </c>
      <c r="D22">
        <f>VLOOKUP($A22,Medical_Table[#All],6,FALSE)</f>
        <v>11.5</v>
      </c>
      <c r="E22" t="str">
        <f>VLOOKUP($A22,Medical_Table[#All],2,FALSE)</f>
        <v>Yes</v>
      </c>
      <c r="F22" t="str">
        <f>VLOOKUP($A22,Medical_Table[#All],8,FALSE)</f>
        <v>No</v>
      </c>
      <c r="G22" t="str">
        <f>VLOOKUP($A22,Medical_Table[#All],9,FALSE)</f>
        <v>No</v>
      </c>
      <c r="H22">
        <f>VLOOKUP($A22,Medical_Table[#All],10,FALSE)</f>
        <v>2</v>
      </c>
      <c r="I22" t="str">
        <f>VLOOKUP($A22,Medical_Table[#All],3,FALSE)</f>
        <v>Yes</v>
      </c>
      <c r="J22" t="str">
        <f>VLOOKUP($A22,Medical_Table[#All],5,FALSE)</f>
        <v>Obesity</v>
      </c>
      <c r="K22" t="str">
        <f>VLOOKUP($A22,Medical_Table[#All],7,FALSE)</f>
        <v>Diabetes</v>
      </c>
      <c r="L22" s="22">
        <f>VLOOKUP($A22,Hospitalization_Table[#All],10,FALSE)</f>
        <v>22445</v>
      </c>
      <c r="M22" s="18">
        <f>VLOOKUP($A22,Hospitalization_Table[#All],6,FALSE)</f>
        <v>47403.88</v>
      </c>
      <c r="N22" t="str">
        <f>VLOOKUP($A22,Hospitalization_Table[#All],7,FALSE)</f>
        <v>tier - 1</v>
      </c>
      <c r="O22" t="str">
        <f>VLOOKUP($A22,Hospitalization_Table[#All],8,FALSE)</f>
        <v>tier - 3</v>
      </c>
      <c r="P22" t="str">
        <f>VLOOKUP($A22,Hospitalization_Table[#All],9,FALSE)</f>
        <v>R1011</v>
      </c>
      <c r="Q22">
        <f>VLOOKUP($A22,Hospitalization_Table[#All],11,FALSE)</f>
        <v>61</v>
      </c>
    </row>
    <row r="23" spans="1:17" ht="15.6" x14ac:dyDescent="0.3">
      <c r="A23" s="20" t="s">
        <v>2351</v>
      </c>
      <c r="B23" t="str">
        <f>VLOOKUP($A23,Customer_Table[#All],4,FALSE)</f>
        <v>Madelyn C</v>
      </c>
      <c r="C23">
        <f>VLOOKUP($A23,Medical_Table[#All],4,FALSE)</f>
        <v>32.200000000000003</v>
      </c>
      <c r="D23">
        <f>VLOOKUP($A23,Medical_Table[#All],6,FALSE)</f>
        <v>6.22</v>
      </c>
      <c r="E23" t="str">
        <f>VLOOKUP($A23,Medical_Table[#All],2,FALSE)</f>
        <v>Yes</v>
      </c>
      <c r="F23" t="str">
        <f>VLOOKUP($A23,Medical_Table[#All],8,FALSE)</f>
        <v>No</v>
      </c>
      <c r="G23" t="str">
        <f>VLOOKUP($A23,Medical_Table[#All],9,FALSE)</f>
        <v>No</v>
      </c>
      <c r="H23">
        <f>VLOOKUP($A23,Medical_Table[#All],10,FALSE)</f>
        <v>2</v>
      </c>
      <c r="I23" t="str">
        <f>VLOOKUP($A23,Medical_Table[#All],3,FALSE)</f>
        <v>Yes</v>
      </c>
      <c r="J23" t="str">
        <f>VLOOKUP($A23,Medical_Table[#All],5,FALSE)</f>
        <v>Obesity</v>
      </c>
      <c r="K23" t="str">
        <f>VLOOKUP($A23,Medical_Table[#All],7,FALSE)</f>
        <v>Prediabetes</v>
      </c>
      <c r="L23" s="22">
        <f>VLOOKUP($A23,Hospitalization_Table[#All],10,FALSE)</f>
        <v>21827</v>
      </c>
      <c r="M23" s="18">
        <f>VLOOKUP($A23,Hospitalization_Table[#All],6,FALSE)</f>
        <v>47305.31</v>
      </c>
      <c r="N23" t="str">
        <f>VLOOKUP($A23,Hospitalization_Table[#All],7,FALSE)</f>
        <v>tier - 2</v>
      </c>
      <c r="O23" t="str">
        <f>VLOOKUP($A23,Hospitalization_Table[#All],8,FALSE)</f>
        <v>tier - 1</v>
      </c>
      <c r="P23" t="str">
        <f>VLOOKUP($A23,Hospitalization_Table[#All],9,FALSE)</f>
        <v>R1011</v>
      </c>
      <c r="Q23">
        <f>VLOOKUP($A23,Hospitalization_Table[#All],11,FALSE)</f>
        <v>63</v>
      </c>
    </row>
    <row r="24" spans="1:17" ht="15.6" x14ac:dyDescent="0.3">
      <c r="A24" s="20" t="s">
        <v>2350</v>
      </c>
      <c r="B24" t="str">
        <f>VLOOKUP($A24,Customer_Table[#All],4,FALSE)</f>
        <v>Nicole</v>
      </c>
      <c r="C24">
        <f>VLOOKUP($A24,Medical_Table[#All],4,FALSE)</f>
        <v>31.3</v>
      </c>
      <c r="D24">
        <f>VLOOKUP($A24,Medical_Table[#All],6,FALSE)</f>
        <v>11.38</v>
      </c>
      <c r="E24" t="str">
        <f>VLOOKUP($A24,Medical_Table[#All],2,FALSE)</f>
        <v>No</v>
      </c>
      <c r="F24" t="str">
        <f>VLOOKUP($A24,Medical_Table[#All],8,FALSE)</f>
        <v>No</v>
      </c>
      <c r="G24" t="str">
        <f>VLOOKUP($A24,Medical_Table[#All],9,FALSE)</f>
        <v>No</v>
      </c>
      <c r="H24">
        <f>VLOOKUP($A24,Medical_Table[#All],10,FALSE)</f>
        <v>3</v>
      </c>
      <c r="I24" t="str">
        <f>VLOOKUP($A24,Medical_Table[#All],3,FALSE)</f>
        <v>Yes</v>
      </c>
      <c r="J24" t="str">
        <f>VLOOKUP($A24,Medical_Table[#All],5,FALSE)</f>
        <v>Obesity</v>
      </c>
      <c r="K24" t="str">
        <f>VLOOKUP($A24,Medical_Table[#All],7,FALSE)</f>
        <v>Diabetes</v>
      </c>
      <c r="L24" s="22">
        <f>VLOOKUP($A24,Hospitalization_Table[#All],10,FALSE)</f>
        <v>21431</v>
      </c>
      <c r="M24" s="18">
        <f>VLOOKUP($A24,Hospitalization_Table[#All],6,FALSE)</f>
        <v>47291.06</v>
      </c>
      <c r="N24" t="str">
        <f>VLOOKUP($A24,Hospitalization_Table[#All],7,FALSE)</f>
        <v>tier - 2</v>
      </c>
      <c r="O24" t="str">
        <f>VLOOKUP($A24,Hospitalization_Table[#All],8,FALSE)</f>
        <v>tier - 1</v>
      </c>
      <c r="P24" t="str">
        <f>VLOOKUP($A24,Hospitalization_Table[#All],9,FALSE)</f>
        <v>R1011</v>
      </c>
      <c r="Q24">
        <f>VLOOKUP($A24,Hospitalization_Table[#All],11,FALSE)</f>
        <v>64</v>
      </c>
    </row>
    <row r="25" spans="1:17" ht="15.6" x14ac:dyDescent="0.3">
      <c r="A25" s="20" t="s">
        <v>2349</v>
      </c>
      <c r="B25" t="str">
        <f>VLOOKUP($A25,Customer_Table[#All],4,FALSE)</f>
        <v>Eric A.</v>
      </c>
      <c r="C25">
        <f>VLOOKUP($A25,Medical_Table[#All],4,FALSE)</f>
        <v>41.8</v>
      </c>
      <c r="D25">
        <f>VLOOKUP($A25,Medical_Table[#All],6,FALSE)</f>
        <v>7.89</v>
      </c>
      <c r="E25" t="str">
        <f>VLOOKUP($A25,Medical_Table[#All],2,FALSE)</f>
        <v>Yes</v>
      </c>
      <c r="F25" t="str">
        <f>VLOOKUP($A25,Medical_Table[#All],8,FALSE)</f>
        <v>No</v>
      </c>
      <c r="G25" t="str">
        <f>VLOOKUP($A25,Medical_Table[#All],9,FALSE)</f>
        <v>No</v>
      </c>
      <c r="H25">
        <f>VLOOKUP($A25,Medical_Table[#All],10,FALSE)</f>
        <v>2</v>
      </c>
      <c r="I25" t="str">
        <f>VLOOKUP($A25,Medical_Table[#All],3,FALSE)</f>
        <v>Yes</v>
      </c>
      <c r="J25" t="str">
        <f>VLOOKUP($A25,Medical_Table[#All],5,FALSE)</f>
        <v>Obesity</v>
      </c>
      <c r="K25" t="str">
        <f>VLOOKUP($A25,Medical_Table[#All],7,FALSE)</f>
        <v>Diabetes</v>
      </c>
      <c r="L25" s="22">
        <f>VLOOKUP($A25,Hospitalization_Table[#All],10,FALSE)</f>
        <v>25930</v>
      </c>
      <c r="M25" s="18">
        <f>VLOOKUP($A25,Hospitalization_Table[#All],6,FALSE)</f>
        <v>47269.85</v>
      </c>
      <c r="N25" t="str">
        <f>VLOOKUP($A25,Hospitalization_Table[#All],7,FALSE)</f>
        <v>tier - 1</v>
      </c>
      <c r="O25" t="str">
        <f>VLOOKUP($A25,Hospitalization_Table[#All],8,FALSE)</f>
        <v>tier - 2</v>
      </c>
      <c r="P25" t="str">
        <f>VLOOKUP($A25,Hospitalization_Table[#All],9,FALSE)</f>
        <v>R1013</v>
      </c>
      <c r="Q25">
        <f>VLOOKUP($A25,Hospitalization_Table[#All],11,FALSE)</f>
        <v>52</v>
      </c>
    </row>
    <row r="26" spans="1:17" ht="15.6" x14ac:dyDescent="0.3">
      <c r="A26" s="20" t="s">
        <v>2348</v>
      </c>
      <c r="B26" t="str">
        <f>VLOOKUP($A26,Customer_Table[#All],4,FALSE)</f>
        <v>Emiliano I.</v>
      </c>
      <c r="C26">
        <f>VLOOKUP($A26,Medical_Table[#All],4,FALSE)</f>
        <v>35.090000000000003</v>
      </c>
      <c r="D26">
        <f>VLOOKUP($A26,Medical_Table[#All],6,FALSE)</f>
        <v>4.38</v>
      </c>
      <c r="E26" t="str">
        <f>VLOOKUP($A26,Medical_Table[#All],2,FALSE)</f>
        <v>Yes</v>
      </c>
      <c r="F26" t="str">
        <f>VLOOKUP($A26,Medical_Table[#All],8,FALSE)</f>
        <v>No</v>
      </c>
      <c r="G26" t="str">
        <f>VLOOKUP($A26,Medical_Table[#All],9,FALSE)</f>
        <v>No</v>
      </c>
      <c r="H26">
        <f>VLOOKUP($A26,Medical_Table[#All],10,FALSE)</f>
        <v>2</v>
      </c>
      <c r="I26" t="str">
        <f>VLOOKUP($A26,Medical_Table[#All],3,FALSE)</f>
        <v>Yes</v>
      </c>
      <c r="J26" t="str">
        <f>VLOOKUP($A26,Medical_Table[#All],5,FALSE)</f>
        <v>Obesity</v>
      </c>
      <c r="K26" t="str">
        <f>VLOOKUP($A26,Medical_Table[#All],7,FALSE)</f>
        <v>Normal</v>
      </c>
      <c r="L26" s="22">
        <f>VLOOKUP($A26,Hospitalization_Table[#All],10,FALSE)</f>
        <v>21745</v>
      </c>
      <c r="M26" s="18">
        <f>VLOOKUP($A26,Hospitalization_Table[#All],6,FALSE)</f>
        <v>47055.53</v>
      </c>
      <c r="N26" t="str">
        <f>VLOOKUP($A26,Hospitalization_Table[#All],7,FALSE)</f>
        <v>tier - 2</v>
      </c>
      <c r="O26" t="str">
        <f>VLOOKUP($A26,Hospitalization_Table[#All],8,FALSE)</f>
        <v>tier - 1</v>
      </c>
      <c r="P26" t="str">
        <f>VLOOKUP($A26,Hospitalization_Table[#All],9,FALSE)</f>
        <v>R1013</v>
      </c>
      <c r="Q26">
        <f>VLOOKUP($A26,Hospitalization_Table[#All],11,FALSE)</f>
        <v>63</v>
      </c>
    </row>
    <row r="27" spans="1:17" ht="15.6" x14ac:dyDescent="0.3">
      <c r="A27" s="20" t="s">
        <v>2347</v>
      </c>
      <c r="B27" t="str">
        <f>VLOOKUP($A27,Customer_Table[#All],4,FALSE)</f>
        <v>Adam</v>
      </c>
      <c r="C27">
        <f>VLOOKUP($A27,Medical_Table[#All],4,FALSE)</f>
        <v>33.880000000000003</v>
      </c>
      <c r="D27">
        <f>VLOOKUP($A27,Medical_Table[#All],6,FALSE)</f>
        <v>7.01</v>
      </c>
      <c r="E27" t="str">
        <f>VLOOKUP($A27,Medical_Table[#All],2,FALSE)</f>
        <v>No</v>
      </c>
      <c r="F27" t="str">
        <f>VLOOKUP($A27,Medical_Table[#All],8,FALSE)</f>
        <v>No</v>
      </c>
      <c r="G27" t="str">
        <f>VLOOKUP($A27,Medical_Table[#All],9,FALSE)</f>
        <v>No</v>
      </c>
      <c r="H27">
        <f>VLOOKUP($A27,Medical_Table[#All],10,FALSE)</f>
        <v>3</v>
      </c>
      <c r="I27" t="str">
        <f>VLOOKUP($A27,Medical_Table[#All],3,FALSE)</f>
        <v>Yes</v>
      </c>
      <c r="J27" t="str">
        <f>VLOOKUP($A27,Medical_Table[#All],5,FALSE)</f>
        <v>Obesity</v>
      </c>
      <c r="K27" t="str">
        <f>VLOOKUP($A27,Medical_Table[#All],7,FALSE)</f>
        <v>Diabetes</v>
      </c>
      <c r="L27" s="22">
        <f>VLOOKUP($A27,Hospitalization_Table[#All],10,FALSE)</f>
        <v>21443</v>
      </c>
      <c r="M27" s="18">
        <f>VLOOKUP($A27,Hospitalization_Table[#All],6,FALSE)</f>
        <v>46889.26</v>
      </c>
      <c r="N27" t="str">
        <f>VLOOKUP($A27,Hospitalization_Table[#All],7,FALSE)</f>
        <v>tier - 2</v>
      </c>
      <c r="O27" t="str">
        <f>VLOOKUP($A27,Hospitalization_Table[#All],8,FALSE)</f>
        <v>tier - 3</v>
      </c>
      <c r="P27" t="str">
        <f>VLOOKUP($A27,Hospitalization_Table[#All],9,FALSE)</f>
        <v>R1013</v>
      </c>
      <c r="Q27">
        <f>VLOOKUP($A27,Hospitalization_Table[#All],11,FALSE)</f>
        <v>64</v>
      </c>
    </row>
    <row r="28" spans="1:17" ht="15.6" x14ac:dyDescent="0.3">
      <c r="A28" s="20" t="s">
        <v>2346</v>
      </c>
      <c r="B28" t="str">
        <f>VLOOKUP($A28,Customer_Table[#All],4,FALSE)</f>
        <v>Zach</v>
      </c>
      <c r="C28">
        <f>VLOOKUP($A28,Medical_Table[#All],4,FALSE)</f>
        <v>30.875</v>
      </c>
      <c r="D28">
        <f>VLOOKUP($A28,Medical_Table[#All],6,FALSE)</f>
        <v>11.88</v>
      </c>
      <c r="E28" t="str">
        <f>VLOOKUP($A28,Medical_Table[#All],2,FALSE)</f>
        <v>No</v>
      </c>
      <c r="F28" t="str">
        <f>VLOOKUP($A28,Medical_Table[#All],8,FALSE)</f>
        <v>No</v>
      </c>
      <c r="G28" t="str">
        <f>VLOOKUP($A28,Medical_Table[#All],9,FALSE)</f>
        <v>No</v>
      </c>
      <c r="H28">
        <f>VLOOKUP($A28,Medical_Table[#All],10,FALSE)</f>
        <v>0</v>
      </c>
      <c r="I28" t="str">
        <f>VLOOKUP($A28,Medical_Table[#All],3,FALSE)</f>
        <v>Yes</v>
      </c>
      <c r="J28" t="str">
        <f>VLOOKUP($A28,Medical_Table[#All],5,FALSE)</f>
        <v>Obesity</v>
      </c>
      <c r="K28" t="str">
        <f>VLOOKUP($A28,Medical_Table[#All],7,FALSE)</f>
        <v>Diabetes</v>
      </c>
      <c r="L28" s="22">
        <f>VLOOKUP($A28,Hospitalization_Table[#All],10,FALSE)</f>
        <v>22237</v>
      </c>
      <c r="M28" s="18">
        <f>VLOOKUP($A28,Hospitalization_Table[#All],6,FALSE)</f>
        <v>46718.16</v>
      </c>
      <c r="N28" t="str">
        <f>VLOOKUP($A28,Hospitalization_Table[#All],7,FALSE)</f>
        <v>tier - 1</v>
      </c>
      <c r="O28" t="str">
        <f>VLOOKUP($A28,Hospitalization_Table[#All],8,FALSE)</f>
        <v>tier - 1</v>
      </c>
      <c r="P28" t="str">
        <f>VLOOKUP($A28,Hospitalization_Table[#All],9,FALSE)</f>
        <v>R1012</v>
      </c>
      <c r="Q28">
        <f>VLOOKUP($A28,Hospitalization_Table[#All],11,FALSE)</f>
        <v>62</v>
      </c>
    </row>
    <row r="29" spans="1:17" ht="15.6" x14ac:dyDescent="0.3">
      <c r="A29" s="20" t="s">
        <v>2345</v>
      </c>
      <c r="B29" t="str">
        <f>VLOOKUP($A29,Customer_Table[#All],4,FALSE)</f>
        <v>Stephanie W.</v>
      </c>
      <c r="C29">
        <f>VLOOKUP($A29,Medical_Table[#All],4,FALSE)</f>
        <v>36.86</v>
      </c>
      <c r="D29">
        <f>VLOOKUP($A29,Medical_Table[#All],6,FALSE)</f>
        <v>5.19</v>
      </c>
      <c r="E29" t="str">
        <f>VLOOKUP($A29,Medical_Table[#All],2,FALSE)</f>
        <v>Yes</v>
      </c>
      <c r="F29" t="str">
        <f>VLOOKUP($A29,Medical_Table[#All],8,FALSE)</f>
        <v>No</v>
      </c>
      <c r="G29" t="str">
        <f>VLOOKUP($A29,Medical_Table[#All],9,FALSE)</f>
        <v>Yes</v>
      </c>
      <c r="H29">
        <f>VLOOKUP($A29,Medical_Table[#All],10,FALSE)</f>
        <v>1</v>
      </c>
      <c r="I29" t="str">
        <f>VLOOKUP($A29,Medical_Table[#All],3,FALSE)</f>
        <v>Yes</v>
      </c>
      <c r="J29" t="str">
        <f>VLOOKUP($A29,Medical_Table[#All],5,FALSE)</f>
        <v>Obesity</v>
      </c>
      <c r="K29" t="str">
        <f>VLOOKUP($A29,Medical_Table[#All],7,FALSE)</f>
        <v>Normal</v>
      </c>
      <c r="L29" s="22">
        <f>VLOOKUP($A29,Hospitalization_Table[#All],10,FALSE)</f>
        <v>25377</v>
      </c>
      <c r="M29" s="18">
        <f>VLOOKUP($A29,Hospitalization_Table[#All],6,FALSE)</f>
        <v>46661.440000000002</v>
      </c>
      <c r="N29" t="str">
        <f>VLOOKUP($A29,Hospitalization_Table[#All],7,FALSE)</f>
        <v>tier - 1</v>
      </c>
      <c r="O29" t="str">
        <f>VLOOKUP($A29,Hospitalization_Table[#All],8,FALSE)</f>
        <v>tier - 3</v>
      </c>
      <c r="P29" t="str">
        <f>VLOOKUP($A29,Hospitalization_Table[#All],9,FALSE)</f>
        <v>R1012</v>
      </c>
      <c r="Q29">
        <f>VLOOKUP($A29,Hospitalization_Table[#All],11,FALSE)</f>
        <v>53</v>
      </c>
    </row>
    <row r="30" spans="1:17" ht="15.6" x14ac:dyDescent="0.3">
      <c r="A30" s="20" t="s">
        <v>2344</v>
      </c>
      <c r="B30" t="str">
        <f>VLOOKUP($A30,Customer_Table[#All],4,FALSE)</f>
        <v>Stephen</v>
      </c>
      <c r="C30">
        <f>VLOOKUP($A30,Medical_Table[#All],4,FALSE)</f>
        <v>35.86</v>
      </c>
      <c r="D30">
        <f>VLOOKUP($A30,Medical_Table[#All],6,FALSE)</f>
        <v>6.74</v>
      </c>
      <c r="E30" t="str">
        <f>VLOOKUP($A30,Medical_Table[#All],2,FALSE)</f>
        <v>Yes</v>
      </c>
      <c r="F30" t="str">
        <f>VLOOKUP($A30,Medical_Table[#All],8,FALSE)</f>
        <v>No</v>
      </c>
      <c r="G30" t="str">
        <f>VLOOKUP($A30,Medical_Table[#All],9,FALSE)</f>
        <v>No</v>
      </c>
      <c r="H30">
        <f>VLOOKUP($A30,Medical_Table[#All],10,FALSE)</f>
        <v>2</v>
      </c>
      <c r="I30" t="str">
        <f>VLOOKUP($A30,Medical_Table[#All],3,FALSE)</f>
        <v>Yes</v>
      </c>
      <c r="J30" t="str">
        <f>VLOOKUP($A30,Medical_Table[#All],5,FALSE)</f>
        <v>Obesity</v>
      </c>
      <c r="K30" t="str">
        <f>VLOOKUP($A30,Medical_Table[#All],7,FALSE)</f>
        <v>Diabetes</v>
      </c>
      <c r="L30" s="22">
        <f>VLOOKUP($A30,Hospitalization_Table[#All],10,FALSE)</f>
        <v>22501</v>
      </c>
      <c r="M30" s="18">
        <f>VLOOKUP($A30,Hospitalization_Table[#All],6,FALSE)</f>
        <v>46599.11</v>
      </c>
      <c r="N30" t="str">
        <f>VLOOKUP($A30,Hospitalization_Table[#All],7,FALSE)</f>
        <v>tier - 1</v>
      </c>
      <c r="O30" t="str">
        <f>VLOOKUP($A30,Hospitalization_Table[#All],8,FALSE)</f>
        <v>tier - 1</v>
      </c>
      <c r="P30" t="str">
        <f>VLOOKUP($A30,Hospitalization_Table[#All],9,FALSE)</f>
        <v>R1013</v>
      </c>
      <c r="Q30">
        <f>VLOOKUP($A30,Hospitalization_Table[#All],11,FALSE)</f>
        <v>61</v>
      </c>
    </row>
    <row r="31" spans="1:17" ht="15.6" x14ac:dyDescent="0.3">
      <c r="A31" s="20" t="s">
        <v>2343</v>
      </c>
      <c r="B31" t="str">
        <f>VLOOKUP($A31,Customer_Table[#All],4,FALSE)</f>
        <v>Natalie</v>
      </c>
      <c r="C31">
        <f>VLOOKUP($A31,Medical_Table[#All],4,FALSE)</f>
        <v>37.049999999999997</v>
      </c>
      <c r="D31">
        <f>VLOOKUP($A31,Medical_Table[#All],6,FALSE)</f>
        <v>8.44</v>
      </c>
      <c r="E31" t="str">
        <f>VLOOKUP($A31,Medical_Table[#All],2,FALSE)</f>
        <v>No</v>
      </c>
      <c r="F31" t="str">
        <f>VLOOKUP($A31,Medical_Table[#All],8,FALSE)</f>
        <v>No</v>
      </c>
      <c r="G31" t="str">
        <f>VLOOKUP($A31,Medical_Table[#All],9,FALSE)</f>
        <v>No</v>
      </c>
      <c r="H31">
        <f>VLOOKUP($A31,Medical_Table[#All],10,FALSE)</f>
        <v>0</v>
      </c>
      <c r="I31" t="str">
        <f>VLOOKUP($A31,Medical_Table[#All],3,FALSE)</f>
        <v>Yes</v>
      </c>
      <c r="J31" t="str">
        <f>VLOOKUP($A31,Medical_Table[#All],5,FALSE)</f>
        <v>Obesity</v>
      </c>
      <c r="K31" t="str">
        <f>VLOOKUP($A31,Medical_Table[#All],7,FALSE)</f>
        <v>Diabetes</v>
      </c>
      <c r="L31" s="22">
        <f>VLOOKUP($A31,Hospitalization_Table[#All],10,FALSE)</f>
        <v>26273</v>
      </c>
      <c r="M31" s="18">
        <f>VLOOKUP($A31,Hospitalization_Table[#All],6,FALSE)</f>
        <v>46255.11</v>
      </c>
      <c r="N31" t="str">
        <f>VLOOKUP($A31,Hospitalization_Table[#All],7,FALSE)</f>
        <v>tier - 1</v>
      </c>
      <c r="O31" t="str">
        <f>VLOOKUP($A31,Hospitalization_Table[#All],8,FALSE)</f>
        <v>tier - 3</v>
      </c>
      <c r="P31" t="str">
        <f>VLOOKUP($A31,Hospitalization_Table[#All],9,FALSE)</f>
        <v>R1024</v>
      </c>
      <c r="Q31">
        <f>VLOOKUP($A31,Hospitalization_Table[#All],11,FALSE)</f>
        <v>51</v>
      </c>
    </row>
    <row r="32" spans="1:17" ht="15.6" x14ac:dyDescent="0.3">
      <c r="A32" s="20" t="s">
        <v>2342</v>
      </c>
      <c r="B32" t="str">
        <f>VLOOKUP($A32,Customer_Table[#All],4,FALSE)</f>
        <v>Nicole J.</v>
      </c>
      <c r="C32">
        <f>VLOOKUP($A32,Medical_Table[#All],4,FALSE)</f>
        <v>43.89</v>
      </c>
      <c r="D32">
        <f>VLOOKUP($A32,Medical_Table[#All],6,FALSE)</f>
        <v>8.7100000000000009</v>
      </c>
      <c r="E32" t="str">
        <f>VLOOKUP($A32,Medical_Table[#All],2,FALSE)</f>
        <v>No</v>
      </c>
      <c r="F32" t="str">
        <f>VLOOKUP($A32,Medical_Table[#All],8,FALSE)</f>
        <v>No</v>
      </c>
      <c r="G32" t="str">
        <f>VLOOKUP($A32,Medical_Table[#All],9,FALSE)</f>
        <v>No</v>
      </c>
      <c r="H32">
        <f>VLOOKUP($A32,Medical_Table[#All],10,FALSE)</f>
        <v>0</v>
      </c>
      <c r="I32" t="str">
        <f>VLOOKUP($A32,Medical_Table[#All],3,FALSE)</f>
        <v>Yes</v>
      </c>
      <c r="J32" t="str">
        <f>VLOOKUP($A32,Medical_Table[#All],5,FALSE)</f>
        <v>Obesity</v>
      </c>
      <c r="K32" t="str">
        <f>VLOOKUP($A32,Medical_Table[#All],7,FALSE)</f>
        <v>Diabetes</v>
      </c>
      <c r="L32" s="22">
        <f>VLOOKUP($A32,Hospitalization_Table[#All],10,FALSE)</f>
        <v>28719</v>
      </c>
      <c r="M32" s="18">
        <f>VLOOKUP($A32,Hospitalization_Table[#All],6,FALSE)</f>
        <v>46200.99</v>
      </c>
      <c r="N32" t="str">
        <f>VLOOKUP($A32,Hospitalization_Table[#All],7,FALSE)</f>
        <v>tier - 1</v>
      </c>
      <c r="O32" t="str">
        <f>VLOOKUP($A32,Hospitalization_Table[#All],8,FALSE)</f>
        <v>tier - 1</v>
      </c>
      <c r="P32" t="str">
        <f>VLOOKUP($A32,Hospitalization_Table[#All],9,FALSE)</f>
        <v>R1013</v>
      </c>
      <c r="Q32">
        <f>VLOOKUP($A32,Hospitalization_Table[#All],11,FALSE)</f>
        <v>44</v>
      </c>
    </row>
    <row r="33" spans="1:17" ht="15.6" x14ac:dyDescent="0.3">
      <c r="A33" s="20" t="s">
        <v>2341</v>
      </c>
      <c r="B33" t="str">
        <f>VLOOKUP($A33,Customer_Table[#All],4,FALSE)</f>
        <v>Jefferson D</v>
      </c>
      <c r="C33">
        <f>VLOOKUP($A33,Medical_Table[#All],4,FALSE)</f>
        <v>42.35</v>
      </c>
      <c r="D33">
        <f>VLOOKUP($A33,Medical_Table[#All],6,FALSE)</f>
        <v>5.08</v>
      </c>
      <c r="E33" t="str">
        <f>VLOOKUP($A33,Medical_Table[#All],2,FALSE)</f>
        <v>Yes</v>
      </c>
      <c r="F33" t="str">
        <f>VLOOKUP($A33,Medical_Table[#All],8,FALSE)</f>
        <v>No</v>
      </c>
      <c r="G33" t="str">
        <f>VLOOKUP($A33,Medical_Table[#All],9,FALSE)</f>
        <v>No</v>
      </c>
      <c r="H33">
        <f>VLOOKUP($A33,Medical_Table[#All],10,FALSE)</f>
        <v>0</v>
      </c>
      <c r="I33" t="str">
        <f>VLOOKUP($A33,Medical_Table[#All],3,FALSE)</f>
        <v>Yes</v>
      </c>
      <c r="J33" t="str">
        <f>VLOOKUP($A33,Medical_Table[#All],5,FALSE)</f>
        <v>Obesity</v>
      </c>
      <c r="K33" t="str">
        <f>VLOOKUP($A33,Medical_Table[#All],7,FALSE)</f>
        <v>Normal</v>
      </c>
      <c r="L33" s="22">
        <f>VLOOKUP($A33,Hospitalization_Table[#All],10,FALSE)</f>
        <v>28096</v>
      </c>
      <c r="M33" s="18">
        <f>VLOOKUP($A33,Hospitalization_Table[#All],6,FALSE)</f>
        <v>46151.12</v>
      </c>
      <c r="N33" t="str">
        <f>VLOOKUP($A33,Hospitalization_Table[#All],7,FALSE)</f>
        <v>tier - 1</v>
      </c>
      <c r="O33" t="str">
        <f>VLOOKUP($A33,Hospitalization_Table[#All],8,FALSE)</f>
        <v>tier - 3</v>
      </c>
      <c r="P33" t="str">
        <f>VLOOKUP($A33,Hospitalization_Table[#All],9,FALSE)</f>
        <v>R1013</v>
      </c>
      <c r="Q33">
        <f>VLOOKUP($A33,Hospitalization_Table[#All],11,FALSE)</f>
        <v>46</v>
      </c>
    </row>
    <row r="34" spans="1:17" ht="15.6" x14ac:dyDescent="0.3">
      <c r="A34" s="20" t="s">
        <v>2340</v>
      </c>
      <c r="B34" t="str">
        <f>VLOOKUP($A34,Customer_Table[#All],4,FALSE)</f>
        <v>Brendan D.</v>
      </c>
      <c r="C34">
        <f>VLOOKUP($A34,Medical_Table[#All],4,FALSE)</f>
        <v>31.35</v>
      </c>
      <c r="D34">
        <f>VLOOKUP($A34,Medical_Table[#All],6,FALSE)</f>
        <v>6.86</v>
      </c>
      <c r="E34" t="str">
        <f>VLOOKUP($A34,Medical_Table[#All],2,FALSE)</f>
        <v>No</v>
      </c>
      <c r="F34" t="str">
        <f>VLOOKUP($A34,Medical_Table[#All],8,FALSE)</f>
        <v>No</v>
      </c>
      <c r="G34" t="str">
        <f>VLOOKUP($A34,Medical_Table[#All],9,FALSE)</f>
        <v>No</v>
      </c>
      <c r="H34">
        <f>VLOOKUP($A34,Medical_Table[#All],10,FALSE)</f>
        <v>0</v>
      </c>
      <c r="I34" t="str">
        <f>VLOOKUP($A34,Medical_Table[#All],3,FALSE)</f>
        <v>Yes</v>
      </c>
      <c r="J34" t="str">
        <f>VLOOKUP($A34,Medical_Table[#All],5,FALSE)</f>
        <v>Obesity</v>
      </c>
      <c r="K34" t="str">
        <f>VLOOKUP($A34,Medical_Table[#All],7,FALSE)</f>
        <v>Diabetes</v>
      </c>
      <c r="L34" s="22">
        <f>VLOOKUP($A34,Hospitalization_Table[#All],10,FALSE)</f>
        <v>22984</v>
      </c>
      <c r="M34" s="18">
        <f>VLOOKUP($A34,Hospitalization_Table[#All],6,FALSE)</f>
        <v>46130.53</v>
      </c>
      <c r="N34" t="str">
        <f>VLOOKUP($A34,Hospitalization_Table[#All],7,FALSE)</f>
        <v>tier - 1</v>
      </c>
      <c r="O34" t="str">
        <f>VLOOKUP($A34,Hospitalization_Table[#All],8,FALSE)</f>
        <v>tier - 1</v>
      </c>
      <c r="P34" t="str">
        <f>VLOOKUP($A34,Hospitalization_Table[#All],9,FALSE)</f>
        <v>R1012</v>
      </c>
      <c r="Q34">
        <f>VLOOKUP($A34,Hospitalization_Table[#All],11,FALSE)</f>
        <v>60</v>
      </c>
    </row>
    <row r="35" spans="1:17" ht="15.6" x14ac:dyDescent="0.3">
      <c r="A35" s="20" t="s">
        <v>2339</v>
      </c>
      <c r="B35" t="str">
        <f>VLOOKUP($A35,Customer_Table[#All],4,FALSE)</f>
        <v>Courtney</v>
      </c>
      <c r="C35">
        <f>VLOOKUP($A35,Medical_Table[#All],4,FALSE)</f>
        <v>47.6</v>
      </c>
      <c r="D35">
        <f>VLOOKUP($A35,Medical_Table[#All],6,FALSE)</f>
        <v>5.95</v>
      </c>
      <c r="E35" t="str">
        <f>VLOOKUP($A35,Medical_Table[#All],2,FALSE)</f>
        <v>Yes</v>
      </c>
      <c r="F35" t="str">
        <f>VLOOKUP($A35,Medical_Table[#All],8,FALSE)</f>
        <v>No</v>
      </c>
      <c r="G35" t="str">
        <f>VLOOKUP($A35,Medical_Table[#All],9,FALSE)</f>
        <v>No</v>
      </c>
      <c r="H35">
        <f>VLOOKUP($A35,Medical_Table[#All],10,FALSE)</f>
        <v>0</v>
      </c>
      <c r="I35" t="str">
        <f>VLOOKUP($A35,Medical_Table[#All],3,FALSE)</f>
        <v>Yes</v>
      </c>
      <c r="J35" t="str">
        <f>VLOOKUP($A35,Medical_Table[#All],5,FALSE)</f>
        <v>Obesity</v>
      </c>
      <c r="K35" t="str">
        <f>VLOOKUP($A35,Medical_Table[#All],7,FALSE)</f>
        <v>Prediabetes</v>
      </c>
      <c r="L35" s="22">
        <f>VLOOKUP($A35,Hospitalization_Table[#All],10,FALSE)</f>
        <v>31320</v>
      </c>
      <c r="M35" s="18">
        <f>VLOOKUP($A35,Hospitalization_Table[#All],6,FALSE)</f>
        <v>46113.51</v>
      </c>
      <c r="N35" t="str">
        <f>VLOOKUP($A35,Hospitalization_Table[#All],7,FALSE)</f>
        <v>tier - 2</v>
      </c>
      <c r="O35" t="str">
        <f>VLOOKUP($A35,Hospitalization_Table[#All],8,FALSE)</f>
        <v>tier - 3</v>
      </c>
      <c r="P35" t="str">
        <f>VLOOKUP($A35,Hospitalization_Table[#All],9,FALSE)</f>
        <v>R1011</v>
      </c>
      <c r="Q35">
        <f>VLOOKUP($A35,Hospitalization_Table[#All],11,FALSE)</f>
        <v>37</v>
      </c>
    </row>
    <row r="36" spans="1:17" ht="15.6" x14ac:dyDescent="0.3">
      <c r="A36" s="20" t="s">
        <v>2338</v>
      </c>
      <c r="B36" t="str">
        <f>VLOOKUP($A36,Customer_Table[#All],4,FALSE)</f>
        <v>Sydney L.</v>
      </c>
      <c r="C36">
        <f>VLOOKUP($A36,Medical_Table[#All],4,FALSE)</f>
        <v>46.2</v>
      </c>
      <c r="D36">
        <f>VLOOKUP($A36,Medical_Table[#All],6,FALSE)</f>
        <v>6.09</v>
      </c>
      <c r="E36" t="str">
        <f>VLOOKUP($A36,Medical_Table[#All],2,FALSE)</f>
        <v>No</v>
      </c>
      <c r="F36" t="str">
        <f>VLOOKUP($A36,Medical_Table[#All],8,FALSE)</f>
        <v>No</v>
      </c>
      <c r="G36" t="str">
        <f>VLOOKUP($A36,Medical_Table[#All],9,FALSE)</f>
        <v>Yes</v>
      </c>
      <c r="H36">
        <f>VLOOKUP($A36,Medical_Table[#All],10,FALSE)</f>
        <v>1</v>
      </c>
      <c r="I36" t="str">
        <f>VLOOKUP($A36,Medical_Table[#All],3,FALSE)</f>
        <v>Yes</v>
      </c>
      <c r="J36" t="str">
        <f>VLOOKUP($A36,Medical_Table[#All],5,FALSE)</f>
        <v>Obesity</v>
      </c>
      <c r="K36" t="str">
        <f>VLOOKUP($A36,Medical_Table[#All],7,FALSE)</f>
        <v>Prediabetes</v>
      </c>
      <c r="L36" s="22">
        <f>VLOOKUP($A36,Hospitalization_Table[#All],10,FALSE)</f>
        <v>29079</v>
      </c>
      <c r="M36" s="18">
        <f>VLOOKUP($A36,Hospitalization_Table[#All],6,FALSE)</f>
        <v>45863.21</v>
      </c>
      <c r="N36" t="str">
        <f>VLOOKUP($A36,Hospitalization_Table[#All],7,FALSE)</f>
        <v>tier - 2</v>
      </c>
      <c r="O36" t="str">
        <f>VLOOKUP($A36,Hospitalization_Table[#All],8,FALSE)</f>
        <v>tier - 1</v>
      </c>
      <c r="P36" t="str">
        <f>VLOOKUP($A36,Hospitalization_Table[#All],9,FALSE)</f>
        <v>R1013</v>
      </c>
      <c r="Q36">
        <f>VLOOKUP($A36,Hospitalization_Table[#All],11,FALSE)</f>
        <v>43</v>
      </c>
    </row>
    <row r="37" spans="1:17" ht="15.6" x14ac:dyDescent="0.3">
      <c r="A37" s="20" t="s">
        <v>2337</v>
      </c>
      <c r="B37" t="str">
        <f>VLOOKUP($A37,Customer_Table[#All],4,FALSE)</f>
        <v>Julien</v>
      </c>
      <c r="C37">
        <f>VLOOKUP($A37,Medical_Table[#All],4,FALSE)</f>
        <v>32.015000000000001</v>
      </c>
      <c r="D37">
        <f>VLOOKUP($A37,Medical_Table[#All],6,FALSE)</f>
        <v>11.75</v>
      </c>
      <c r="E37" t="str">
        <f>VLOOKUP($A37,Medical_Table[#All],2,FALSE)</f>
        <v>No</v>
      </c>
      <c r="F37" t="str">
        <f>VLOOKUP($A37,Medical_Table[#All],8,FALSE)</f>
        <v>No</v>
      </c>
      <c r="G37" t="str">
        <f>VLOOKUP($A37,Medical_Table[#All],9,FALSE)</f>
        <v>No</v>
      </c>
      <c r="H37">
        <f>VLOOKUP($A37,Medical_Table[#All],10,FALSE)</f>
        <v>0</v>
      </c>
      <c r="I37" t="str">
        <f>VLOOKUP($A37,Medical_Table[#All],3,FALSE)</f>
        <v>Yes</v>
      </c>
      <c r="J37" t="str">
        <f>VLOOKUP($A37,Medical_Table[#All],5,FALSE)</f>
        <v>Obesity</v>
      </c>
      <c r="K37" t="str">
        <f>VLOOKUP($A37,Medical_Table[#All],7,FALSE)</f>
        <v>Diabetes</v>
      </c>
      <c r="L37" s="22">
        <f>VLOOKUP($A37,Hospitalization_Table[#All],10,FALSE)</f>
        <v>22271</v>
      </c>
      <c r="M37" s="18">
        <f>VLOOKUP($A37,Hospitalization_Table[#All],6,FALSE)</f>
        <v>45710.21</v>
      </c>
      <c r="N37" t="str">
        <f>VLOOKUP($A37,Hospitalization_Table[#All],7,FALSE)</f>
        <v>tier - 2</v>
      </c>
      <c r="O37" t="str">
        <f>VLOOKUP($A37,Hospitalization_Table[#All],8,FALSE)</f>
        <v>tier - 2</v>
      </c>
      <c r="P37" t="str">
        <f>VLOOKUP($A37,Hospitalization_Table[#All],9,FALSE)</f>
        <v>R1016</v>
      </c>
      <c r="Q37">
        <f>VLOOKUP($A37,Hospitalization_Table[#All],11,FALSE)</f>
        <v>62</v>
      </c>
    </row>
    <row r="38" spans="1:17" ht="15.6" x14ac:dyDescent="0.3">
      <c r="A38" s="20" t="s">
        <v>2336</v>
      </c>
      <c r="B38" t="str">
        <f>VLOOKUP($A38,Customer_Table[#All],4,FALSE)</f>
        <v>Ryan M</v>
      </c>
      <c r="C38">
        <f>VLOOKUP($A38,Medical_Table[#All],4,FALSE)</f>
        <v>40.564999999999998</v>
      </c>
      <c r="D38">
        <f>VLOOKUP($A38,Medical_Table[#All],6,FALSE)</f>
        <v>7.37</v>
      </c>
      <c r="E38" t="str">
        <f>VLOOKUP($A38,Medical_Table[#All],2,FALSE)</f>
        <v>No</v>
      </c>
      <c r="F38" t="str">
        <f>VLOOKUP($A38,Medical_Table[#All],8,FALSE)</f>
        <v>No</v>
      </c>
      <c r="G38" t="str">
        <f>VLOOKUP($A38,Medical_Table[#All],9,FALSE)</f>
        <v>No</v>
      </c>
      <c r="H38">
        <f>VLOOKUP($A38,Medical_Table[#All],10,FALSE)</f>
        <v>0</v>
      </c>
      <c r="I38" t="str">
        <f>VLOOKUP($A38,Medical_Table[#All],3,FALSE)</f>
        <v>Yes</v>
      </c>
      <c r="J38" t="str">
        <f>VLOOKUP($A38,Medical_Table[#All],5,FALSE)</f>
        <v>Obesity</v>
      </c>
      <c r="K38" t="str">
        <f>VLOOKUP($A38,Medical_Table[#All],7,FALSE)</f>
        <v>Diabetes</v>
      </c>
      <c r="L38" s="22">
        <f>VLOOKUP($A38,Hospitalization_Table[#All],10,FALSE)</f>
        <v>27250</v>
      </c>
      <c r="M38" s="18">
        <f>VLOOKUP($A38,Hospitalization_Table[#All],6,FALSE)</f>
        <v>45702.02</v>
      </c>
      <c r="N38" t="str">
        <f>VLOOKUP($A38,Hospitalization_Table[#All],7,FALSE)</f>
        <v>tier - 2</v>
      </c>
      <c r="O38" t="str">
        <f>VLOOKUP($A38,Hospitalization_Table[#All],8,FALSE)</f>
        <v>tier - 2</v>
      </c>
      <c r="P38" t="str">
        <f>VLOOKUP($A38,Hospitalization_Table[#All],9,FALSE)</f>
        <v>R1012</v>
      </c>
      <c r="Q38">
        <f>VLOOKUP($A38,Hospitalization_Table[#All],11,FALSE)</f>
        <v>48</v>
      </c>
    </row>
    <row r="39" spans="1:17" ht="15.6" x14ac:dyDescent="0.3">
      <c r="A39" s="20" t="s">
        <v>2335</v>
      </c>
      <c r="B39" t="str">
        <f>VLOOKUP($A39,Customer_Table[#All],4,FALSE)</f>
        <v>Anna H.</v>
      </c>
      <c r="C39">
        <f>VLOOKUP($A39,Medical_Table[#All],4,FALSE)</f>
        <v>32.450000000000003</v>
      </c>
      <c r="D39">
        <f>VLOOKUP($A39,Medical_Table[#All],6,FALSE)</f>
        <v>11.91</v>
      </c>
      <c r="E39" t="str">
        <f>VLOOKUP($A39,Medical_Table[#All],2,FALSE)</f>
        <v>No</v>
      </c>
      <c r="F39" t="str">
        <f>VLOOKUP($A39,Medical_Table[#All],8,FALSE)</f>
        <v>No</v>
      </c>
      <c r="G39" t="str">
        <f>VLOOKUP($A39,Medical_Table[#All],9,FALSE)</f>
        <v>No</v>
      </c>
      <c r="H39">
        <f>VLOOKUP($A39,Medical_Table[#All],10,FALSE)</f>
        <v>0</v>
      </c>
      <c r="I39" t="str">
        <f>VLOOKUP($A39,Medical_Table[#All],3,FALSE)</f>
        <v>Yes</v>
      </c>
      <c r="J39" t="str">
        <f>VLOOKUP($A39,Medical_Table[#All],5,FALSE)</f>
        <v>Obesity</v>
      </c>
      <c r="K39" t="str">
        <f>VLOOKUP($A39,Medical_Table[#All],7,FALSE)</f>
        <v>Diabetes</v>
      </c>
      <c r="L39" s="22">
        <f>VLOOKUP($A39,Hospitalization_Table[#All],10,FALSE)</f>
        <v>22997</v>
      </c>
      <c r="M39" s="18">
        <f>VLOOKUP($A39,Hospitalization_Table[#All],6,FALSE)</f>
        <v>45008.959999999999</v>
      </c>
      <c r="N39" t="str">
        <f>VLOOKUP($A39,Hospitalization_Table[#All],7,FALSE)</f>
        <v>tier - 2</v>
      </c>
      <c r="O39" t="str">
        <f>VLOOKUP($A39,Hospitalization_Table[#All],8,FALSE)</f>
        <v>tier - 2</v>
      </c>
      <c r="P39" t="str">
        <f>VLOOKUP($A39,Hospitalization_Table[#All],9,FALSE)</f>
        <v>R1013</v>
      </c>
      <c r="Q39">
        <f>VLOOKUP($A39,Hospitalization_Table[#All],11,FALSE)</f>
        <v>60</v>
      </c>
    </row>
    <row r="40" spans="1:17" ht="15.6" x14ac:dyDescent="0.3">
      <c r="A40" s="20" t="s">
        <v>2334</v>
      </c>
      <c r="B40" t="str">
        <f>VLOOKUP($A40,Customer_Table[#All],4,FALSE)</f>
        <v>Samantha</v>
      </c>
      <c r="C40">
        <f>VLOOKUP($A40,Medical_Table[#All],4,FALSE)</f>
        <v>34.96</v>
      </c>
      <c r="D40">
        <f>VLOOKUP($A40,Medical_Table[#All],6,FALSE)</f>
        <v>6.52</v>
      </c>
      <c r="E40" t="str">
        <f>VLOOKUP($A40,Medical_Table[#All],2,FALSE)</f>
        <v>No</v>
      </c>
      <c r="F40" t="str">
        <f>VLOOKUP($A40,Medical_Table[#All],8,FALSE)</f>
        <v>No</v>
      </c>
      <c r="G40" t="str">
        <f>VLOOKUP($A40,Medical_Table[#All],9,FALSE)</f>
        <v>No</v>
      </c>
      <c r="H40">
        <f>VLOOKUP($A40,Medical_Table[#All],10,FALSE)</f>
        <v>0</v>
      </c>
      <c r="I40" t="str">
        <f>VLOOKUP($A40,Medical_Table[#All],3,FALSE)</f>
        <v>Yes</v>
      </c>
      <c r="J40" t="str">
        <f>VLOOKUP($A40,Medical_Table[#All],5,FALSE)</f>
        <v>Obesity</v>
      </c>
      <c r="K40" t="str">
        <f>VLOOKUP($A40,Medical_Table[#All],7,FALSE)</f>
        <v>Diabetes</v>
      </c>
      <c r="L40" s="22">
        <f>VLOOKUP($A40,Hospitalization_Table[#All],10,FALSE)</f>
        <v>26158</v>
      </c>
      <c r="M40" s="18">
        <f>VLOOKUP($A40,Hospitalization_Table[#All],6,FALSE)</f>
        <v>44641.2</v>
      </c>
      <c r="N40" t="str">
        <f>VLOOKUP($A40,Hospitalization_Table[#All],7,FALSE)</f>
        <v>tier - 2</v>
      </c>
      <c r="O40" t="str">
        <f>VLOOKUP($A40,Hospitalization_Table[#All],8,FALSE)</f>
        <v>tier - 3</v>
      </c>
      <c r="P40" t="str">
        <f>VLOOKUP($A40,Hospitalization_Table[#All],9,FALSE)</f>
        <v>R1024</v>
      </c>
      <c r="Q40">
        <f>VLOOKUP($A40,Hospitalization_Table[#All],11,FALSE)</f>
        <v>51</v>
      </c>
    </row>
    <row r="41" spans="1:17" ht="15.6" x14ac:dyDescent="0.3">
      <c r="A41" s="20" t="s">
        <v>2333</v>
      </c>
      <c r="B41" t="str">
        <f>VLOOKUP($A41,Customer_Table[#All],4,FALSE)</f>
        <v>Robert</v>
      </c>
      <c r="C41">
        <f>VLOOKUP($A41,Medical_Table[#All],4,FALSE)</f>
        <v>35.5</v>
      </c>
      <c r="D41">
        <f>VLOOKUP($A41,Medical_Table[#All],6,FALSE)</f>
        <v>5.14</v>
      </c>
      <c r="E41" t="str">
        <f>VLOOKUP($A41,Medical_Table[#All],2,FALSE)</f>
        <v>No</v>
      </c>
      <c r="F41" t="str">
        <f>VLOOKUP($A41,Medical_Table[#All],8,FALSE)</f>
        <v>No</v>
      </c>
      <c r="G41" t="str">
        <f>VLOOKUP($A41,Medical_Table[#All],9,FALSE)</f>
        <v>Yes</v>
      </c>
      <c r="H41">
        <f>VLOOKUP($A41,Medical_Table[#All],10,FALSE)</f>
        <v>1</v>
      </c>
      <c r="I41" t="str">
        <f>VLOOKUP($A41,Medical_Table[#All],3,FALSE)</f>
        <v>Yes</v>
      </c>
      <c r="J41" t="str">
        <f>VLOOKUP($A41,Medical_Table[#All],5,FALSE)</f>
        <v>Obesity</v>
      </c>
      <c r="K41" t="str">
        <f>VLOOKUP($A41,Medical_Table[#All],7,FALSE)</f>
        <v>Normal</v>
      </c>
      <c r="L41" s="22">
        <f>VLOOKUP($A41,Hospitalization_Table[#All],10,FALSE)</f>
        <v>34253</v>
      </c>
      <c r="M41" s="18">
        <f>VLOOKUP($A41,Hospitalization_Table[#All],6,FALSE)</f>
        <v>44585.46</v>
      </c>
      <c r="N41" t="str">
        <f>VLOOKUP($A41,Hospitalization_Table[#All],7,FALSE)</f>
        <v>tier - 2</v>
      </c>
      <c r="O41" t="str">
        <f>VLOOKUP($A41,Hospitalization_Table[#All],8,FALSE)</f>
        <v>tier - 2</v>
      </c>
      <c r="P41" t="str">
        <f>VLOOKUP($A41,Hospitalization_Table[#All],9,FALSE)</f>
        <v>R1011</v>
      </c>
      <c r="Q41">
        <f>VLOOKUP($A41,Hospitalization_Table[#All],11,FALSE)</f>
        <v>29</v>
      </c>
    </row>
    <row r="42" spans="1:17" ht="15.6" x14ac:dyDescent="0.3">
      <c r="A42" s="20" t="s">
        <v>2332</v>
      </c>
      <c r="B42" t="str">
        <f>VLOOKUP($A42,Customer_Table[#All],4,FALSE)</f>
        <v>James R.</v>
      </c>
      <c r="C42">
        <f>VLOOKUP($A42,Medical_Table[#All],4,FALSE)</f>
        <v>52.58</v>
      </c>
      <c r="D42">
        <f>VLOOKUP($A42,Medical_Table[#All],6,FALSE)</f>
        <v>4.1900000000000004</v>
      </c>
      <c r="E42" t="str">
        <f>VLOOKUP($A42,Medical_Table[#All],2,FALSE)</f>
        <v>No</v>
      </c>
      <c r="F42" t="str">
        <f>VLOOKUP($A42,Medical_Table[#All],8,FALSE)</f>
        <v>yes</v>
      </c>
      <c r="G42" t="str">
        <f>VLOOKUP($A42,Medical_Table[#All],9,FALSE)</f>
        <v>No</v>
      </c>
      <c r="H42">
        <f>VLOOKUP($A42,Medical_Table[#All],10,FALSE)</f>
        <v>1</v>
      </c>
      <c r="I42" t="str">
        <f>VLOOKUP($A42,Medical_Table[#All],3,FALSE)</f>
        <v>Yes</v>
      </c>
      <c r="J42" t="str">
        <f>VLOOKUP($A42,Medical_Table[#All],5,FALSE)</f>
        <v>Obesity</v>
      </c>
      <c r="K42" t="str">
        <f>VLOOKUP($A42,Medical_Table[#All],7,FALSE)</f>
        <v>Normal</v>
      </c>
      <c r="L42" s="22">
        <f>VLOOKUP($A42,Hospitalization_Table[#All],10,FALSE)</f>
        <v>36740</v>
      </c>
      <c r="M42" s="18">
        <f>VLOOKUP($A42,Hospitalization_Table[#All],6,FALSE)</f>
        <v>44501.4</v>
      </c>
      <c r="N42" t="str">
        <f>VLOOKUP($A42,Hospitalization_Table[#All],7,FALSE)</f>
        <v>tier - 2</v>
      </c>
      <c r="O42" t="str">
        <f>VLOOKUP($A42,Hospitalization_Table[#All],8,FALSE)</f>
        <v>tier - 3</v>
      </c>
      <c r="P42" t="str">
        <f>VLOOKUP($A42,Hospitalization_Table[#All],9,FALSE)</f>
        <v>R1013</v>
      </c>
      <c r="Q42">
        <f>VLOOKUP($A42,Hospitalization_Table[#All],11,FALSE)</f>
        <v>22</v>
      </c>
    </row>
    <row r="43" spans="1:17" ht="15.6" x14ac:dyDescent="0.3">
      <c r="A43" s="20" t="s">
        <v>2331</v>
      </c>
      <c r="B43" t="str">
        <f>VLOOKUP($A43,Customer_Table[#All],4,FALSE)</f>
        <v>Roseann</v>
      </c>
      <c r="C43">
        <f>VLOOKUP($A43,Medical_Table[#All],4,FALSE)</f>
        <v>35.200000000000003</v>
      </c>
      <c r="D43">
        <f>VLOOKUP($A43,Medical_Table[#All],6,FALSE)</f>
        <v>11.68</v>
      </c>
      <c r="E43" t="str">
        <f>VLOOKUP($A43,Medical_Table[#All],2,FALSE)</f>
        <v>Yes</v>
      </c>
      <c r="F43" t="str">
        <f>VLOOKUP($A43,Medical_Table[#All],8,FALSE)</f>
        <v>No</v>
      </c>
      <c r="G43" t="str">
        <f>VLOOKUP($A43,Medical_Table[#All],9,FALSE)</f>
        <v>No</v>
      </c>
      <c r="H43">
        <f>VLOOKUP($A43,Medical_Table[#All],10,FALSE)</f>
        <v>0</v>
      </c>
      <c r="I43" t="str">
        <f>VLOOKUP($A43,Medical_Table[#All],3,FALSE)</f>
        <v>Yes</v>
      </c>
      <c r="J43" t="str">
        <f>VLOOKUP($A43,Medical_Table[#All],5,FALSE)</f>
        <v>Obesity</v>
      </c>
      <c r="K43" t="str">
        <f>VLOOKUP($A43,Medical_Table[#All],7,FALSE)</f>
        <v>Diabetes</v>
      </c>
      <c r="L43" s="22">
        <f>VLOOKUP($A43,Hospitalization_Table[#All],10,FALSE)</f>
        <v>24729</v>
      </c>
      <c r="M43" s="18">
        <f>VLOOKUP($A43,Hospitalization_Table[#All],6,FALSE)</f>
        <v>44423.8</v>
      </c>
      <c r="N43" t="str">
        <f>VLOOKUP($A43,Hospitalization_Table[#All],7,FALSE)</f>
        <v>tier - 2</v>
      </c>
      <c r="O43" t="str">
        <f>VLOOKUP($A43,Hospitalization_Table[#All],8,FALSE)</f>
        <v>tier - 3</v>
      </c>
      <c r="P43" t="str">
        <f>VLOOKUP($A43,Hospitalization_Table[#All],9,FALSE)</f>
        <v>R1013</v>
      </c>
      <c r="Q43">
        <f>VLOOKUP($A43,Hospitalization_Table[#All],11,FALSE)</f>
        <v>55</v>
      </c>
    </row>
    <row r="44" spans="1:17" ht="15.6" x14ac:dyDescent="0.3">
      <c r="A44" s="20" t="s">
        <v>2330</v>
      </c>
      <c r="B44" t="str">
        <f>VLOOKUP($A44,Customer_Table[#All],4,FALSE)</f>
        <v>Nicole</v>
      </c>
      <c r="C44">
        <f>VLOOKUP($A44,Medical_Table[#All],4,FALSE)</f>
        <v>38.06</v>
      </c>
      <c r="D44">
        <f>VLOOKUP($A44,Medical_Table[#All],6,FALSE)</f>
        <v>6.98</v>
      </c>
      <c r="E44" t="str">
        <f>VLOOKUP($A44,Medical_Table[#All],2,FALSE)</f>
        <v>No</v>
      </c>
      <c r="F44" t="str">
        <f>VLOOKUP($A44,Medical_Table[#All],8,FALSE)</f>
        <v>No</v>
      </c>
      <c r="G44" t="str">
        <f>VLOOKUP($A44,Medical_Table[#All],9,FALSE)</f>
        <v>No</v>
      </c>
      <c r="H44">
        <f>VLOOKUP($A44,Medical_Table[#All],10,FALSE)</f>
        <v>0</v>
      </c>
      <c r="I44" t="str">
        <f>VLOOKUP($A44,Medical_Table[#All],3,FALSE)</f>
        <v>Yes</v>
      </c>
      <c r="J44" t="str">
        <f>VLOOKUP($A44,Medical_Table[#All],5,FALSE)</f>
        <v>Obesity</v>
      </c>
      <c r="K44" t="str">
        <f>VLOOKUP($A44,Medical_Table[#All],7,FALSE)</f>
        <v>Diabetes</v>
      </c>
      <c r="L44" s="22">
        <f>VLOOKUP($A44,Hospitalization_Table[#All],10,FALSE)</f>
        <v>26235</v>
      </c>
      <c r="M44" s="18">
        <f>VLOOKUP($A44,Hospitalization_Table[#All],6,FALSE)</f>
        <v>44400.41</v>
      </c>
      <c r="N44" t="str">
        <f>VLOOKUP($A44,Hospitalization_Table[#All],7,FALSE)</f>
        <v>tier - 2</v>
      </c>
      <c r="O44" t="str">
        <f>VLOOKUP($A44,Hospitalization_Table[#All],8,FALSE)</f>
        <v>tier - 2</v>
      </c>
      <c r="P44" t="str">
        <f>VLOOKUP($A44,Hospitalization_Table[#All],9,FALSE)</f>
        <v>R1013</v>
      </c>
      <c r="Q44">
        <f>VLOOKUP($A44,Hospitalization_Table[#All],11,FALSE)</f>
        <v>51</v>
      </c>
    </row>
    <row r="45" spans="1:17" ht="15.6" x14ac:dyDescent="0.3">
      <c r="A45" s="20" t="s">
        <v>2329</v>
      </c>
      <c r="B45" t="str">
        <f>VLOOKUP($A45,Customer_Table[#All],4,FALSE)</f>
        <v>Spencer</v>
      </c>
      <c r="C45">
        <f>VLOOKUP($A45,Medical_Table[#All],4,FALSE)</f>
        <v>34.21</v>
      </c>
      <c r="D45">
        <f>VLOOKUP($A45,Medical_Table[#All],6,FALSE)</f>
        <v>8.34</v>
      </c>
      <c r="E45" t="str">
        <f>VLOOKUP($A45,Medical_Table[#All],2,FALSE)</f>
        <v>No</v>
      </c>
      <c r="F45" t="str">
        <f>VLOOKUP($A45,Medical_Table[#All],8,FALSE)</f>
        <v>No</v>
      </c>
      <c r="G45" t="str">
        <f>VLOOKUP($A45,Medical_Table[#All],9,FALSE)</f>
        <v>No</v>
      </c>
      <c r="H45">
        <f>VLOOKUP($A45,Medical_Table[#All],10,FALSE)</f>
        <v>0</v>
      </c>
      <c r="I45" t="str">
        <f>VLOOKUP($A45,Medical_Table[#All],3,FALSE)</f>
        <v>Yes</v>
      </c>
      <c r="J45" t="str">
        <f>VLOOKUP($A45,Medical_Table[#All],5,FALSE)</f>
        <v>Obesity</v>
      </c>
      <c r="K45" t="str">
        <f>VLOOKUP($A45,Medical_Table[#All],7,FALSE)</f>
        <v>Diabetes</v>
      </c>
      <c r="L45" s="22">
        <f>VLOOKUP($A45,Hospitalization_Table[#All],10,FALSE)</f>
        <v>25166</v>
      </c>
      <c r="M45" s="18">
        <f>VLOOKUP($A45,Hospitalization_Table[#All],6,FALSE)</f>
        <v>44260.75</v>
      </c>
      <c r="N45" t="str">
        <f>VLOOKUP($A45,Hospitalization_Table[#All],7,FALSE)</f>
        <v>tier - 2</v>
      </c>
      <c r="O45" t="str">
        <f>VLOOKUP($A45,Hospitalization_Table[#All],8,FALSE)</f>
        <v>tier - 1</v>
      </c>
      <c r="P45" t="str">
        <f>VLOOKUP($A45,Hospitalization_Table[#All],9,FALSE)</f>
        <v>R1013</v>
      </c>
      <c r="Q45">
        <f>VLOOKUP($A45,Hospitalization_Table[#All],11,FALSE)</f>
        <v>54</v>
      </c>
    </row>
    <row r="46" spans="1:17" ht="15.6" x14ac:dyDescent="0.3">
      <c r="A46" s="20" t="s">
        <v>2328</v>
      </c>
      <c r="B46" t="str">
        <f>VLOOKUP($A46,Customer_Table[#All],4,FALSE)</f>
        <v>Eric W</v>
      </c>
      <c r="C46">
        <f>VLOOKUP($A46,Medical_Table[#All],4,FALSE)</f>
        <v>38.94</v>
      </c>
      <c r="D46">
        <f>VLOOKUP($A46,Medical_Table[#All],6,FALSE)</f>
        <v>8.49</v>
      </c>
      <c r="E46" t="str">
        <f>VLOOKUP($A46,Medical_Table[#All],2,FALSE)</f>
        <v>Yes</v>
      </c>
      <c r="F46" t="str">
        <f>VLOOKUP($A46,Medical_Table[#All],8,FALSE)</f>
        <v>No</v>
      </c>
      <c r="G46" t="str">
        <f>VLOOKUP($A46,Medical_Table[#All],9,FALSE)</f>
        <v>No</v>
      </c>
      <c r="H46">
        <f>VLOOKUP($A46,Medical_Table[#All],10,FALSE)</f>
        <v>1</v>
      </c>
      <c r="I46" t="str">
        <f>VLOOKUP($A46,Medical_Table[#All],3,FALSE)</f>
        <v>Yes</v>
      </c>
      <c r="J46" t="str">
        <f>VLOOKUP($A46,Medical_Table[#All],5,FALSE)</f>
        <v>Obesity</v>
      </c>
      <c r="K46" t="str">
        <f>VLOOKUP($A46,Medical_Table[#All],7,FALSE)</f>
        <v>Diabetes</v>
      </c>
      <c r="L46" s="22">
        <f>VLOOKUP($A46,Hospitalization_Table[#All],10,FALSE)</f>
        <v>27546</v>
      </c>
      <c r="M46" s="18">
        <f>VLOOKUP($A46,Hospitalization_Table[#All],6,FALSE)</f>
        <v>44202.65</v>
      </c>
      <c r="N46" t="str">
        <f>VLOOKUP($A46,Hospitalization_Table[#All],7,FALSE)</f>
        <v>tier - 2</v>
      </c>
      <c r="O46" t="str">
        <f>VLOOKUP($A46,Hospitalization_Table[#All],8,FALSE)</f>
        <v>tier - 2</v>
      </c>
      <c r="P46" t="str">
        <f>VLOOKUP($A46,Hospitalization_Table[#All],9,FALSE)</f>
        <v>R1013</v>
      </c>
      <c r="Q46">
        <f>VLOOKUP($A46,Hospitalization_Table[#All],11,FALSE)</f>
        <v>48</v>
      </c>
    </row>
    <row r="47" spans="1:17" ht="15.6" x14ac:dyDescent="0.3">
      <c r="A47" s="20" t="s">
        <v>2327</v>
      </c>
      <c r="B47" t="str">
        <f>VLOOKUP($A47,Customer_Table[#All],4,FALSE)</f>
        <v>Brianna L</v>
      </c>
      <c r="C47">
        <f>VLOOKUP($A47,Medical_Table[#All],4,FALSE)</f>
        <v>30.21</v>
      </c>
      <c r="D47">
        <f>VLOOKUP($A47,Medical_Table[#All],6,FALSE)</f>
        <v>5.34</v>
      </c>
      <c r="E47" t="str">
        <f>VLOOKUP($A47,Medical_Table[#All],2,FALSE)</f>
        <v>Yes</v>
      </c>
      <c r="F47" t="str">
        <f>VLOOKUP($A47,Medical_Table[#All],8,FALSE)</f>
        <v>No</v>
      </c>
      <c r="G47" t="str">
        <f>VLOOKUP($A47,Medical_Table[#All],9,FALSE)</f>
        <v>No</v>
      </c>
      <c r="H47">
        <f>VLOOKUP($A47,Medical_Table[#All],10,FALSE)</f>
        <v>1</v>
      </c>
      <c r="I47" t="str">
        <f>VLOOKUP($A47,Medical_Table[#All],3,FALSE)</f>
        <v>Yes</v>
      </c>
      <c r="J47" t="str">
        <f>VLOOKUP($A47,Medical_Table[#All],5,FALSE)</f>
        <v>Obesity</v>
      </c>
      <c r="K47" t="str">
        <f>VLOOKUP($A47,Medical_Table[#All],7,FALSE)</f>
        <v>Normal</v>
      </c>
      <c r="L47" s="22">
        <f>VLOOKUP($A47,Hospitalization_Table[#All],10,FALSE)</f>
        <v>32340</v>
      </c>
      <c r="M47" s="18">
        <f>VLOOKUP($A47,Hospitalization_Table[#All],6,FALSE)</f>
        <v>43943.88</v>
      </c>
      <c r="N47" t="str">
        <f>VLOOKUP($A47,Hospitalization_Table[#All],7,FALSE)</f>
        <v>tier - 2</v>
      </c>
      <c r="O47" t="str">
        <f>VLOOKUP($A47,Hospitalization_Table[#All],8,FALSE)</f>
        <v>tier - 1</v>
      </c>
      <c r="P47" t="str">
        <f>VLOOKUP($A47,Hospitalization_Table[#All],9,FALSE)</f>
        <v>R1012</v>
      </c>
      <c r="Q47">
        <f>VLOOKUP($A47,Hospitalization_Table[#All],11,FALSE)</f>
        <v>34</v>
      </c>
    </row>
    <row r="48" spans="1:17" ht="15.6" x14ac:dyDescent="0.3">
      <c r="A48" s="20" t="s">
        <v>2326</v>
      </c>
      <c r="B48" t="str">
        <f>VLOOKUP($A48,Customer_Table[#All],4,FALSE)</f>
        <v>Thomas J.</v>
      </c>
      <c r="C48">
        <f>VLOOKUP($A48,Medical_Table[#All],4,FALSE)</f>
        <v>33.630000000000003</v>
      </c>
      <c r="D48">
        <f>VLOOKUP($A48,Medical_Table[#All],6,FALSE)</f>
        <v>4.43</v>
      </c>
      <c r="E48" t="str">
        <f>VLOOKUP($A48,Medical_Table[#All],2,FALSE)</f>
        <v>Yes</v>
      </c>
      <c r="F48" t="str">
        <f>VLOOKUP($A48,Medical_Table[#All],8,FALSE)</f>
        <v>No</v>
      </c>
      <c r="G48" t="str">
        <f>VLOOKUP($A48,Medical_Table[#All],9,FALSE)</f>
        <v>No</v>
      </c>
      <c r="H48">
        <f>VLOOKUP($A48,Medical_Table[#All],10,FALSE)</f>
        <v>2</v>
      </c>
      <c r="I48" t="str">
        <f>VLOOKUP($A48,Medical_Table[#All],3,FALSE)</f>
        <v>Yes</v>
      </c>
      <c r="J48" t="str">
        <f>VLOOKUP($A48,Medical_Table[#All],5,FALSE)</f>
        <v>Obesity</v>
      </c>
      <c r="K48" t="str">
        <f>VLOOKUP($A48,Medical_Table[#All],7,FALSE)</f>
        <v>Normal</v>
      </c>
      <c r="L48" s="22">
        <f>VLOOKUP($A48,Hospitalization_Table[#All],10,FALSE)</f>
        <v>24385</v>
      </c>
      <c r="M48" s="18">
        <f>VLOOKUP($A48,Hospitalization_Table[#All],6,FALSE)</f>
        <v>43921.18</v>
      </c>
      <c r="N48" t="str">
        <f>VLOOKUP($A48,Hospitalization_Table[#All],7,FALSE)</f>
        <v>tier - 2</v>
      </c>
      <c r="O48" t="str">
        <f>VLOOKUP($A48,Hospitalization_Table[#All],8,FALSE)</f>
        <v>tier - 2</v>
      </c>
      <c r="P48" t="str">
        <f>VLOOKUP($A48,Hospitalization_Table[#All],9,FALSE)</f>
        <v>R1012</v>
      </c>
      <c r="Q48">
        <f>VLOOKUP($A48,Hospitalization_Table[#All],11,FALSE)</f>
        <v>56</v>
      </c>
    </row>
    <row r="49" spans="1:17" ht="15.6" x14ac:dyDescent="0.3">
      <c r="A49" s="20" t="s">
        <v>2325</v>
      </c>
      <c r="B49" t="str">
        <f>VLOOKUP($A49,Customer_Table[#All],4,FALSE)</f>
        <v>Melissa L</v>
      </c>
      <c r="C49">
        <f>VLOOKUP($A49,Medical_Table[#All],4,FALSE)</f>
        <v>40.369999999999997</v>
      </c>
      <c r="D49">
        <f>VLOOKUP($A49,Medical_Table[#All],6,FALSE)</f>
        <v>4.47</v>
      </c>
      <c r="E49" t="str">
        <f>VLOOKUP($A49,Medical_Table[#All],2,FALSE)</f>
        <v>No</v>
      </c>
      <c r="F49" t="str">
        <f>VLOOKUP($A49,Medical_Table[#All],8,FALSE)</f>
        <v>No</v>
      </c>
      <c r="G49" t="str">
        <f>VLOOKUP($A49,Medical_Table[#All],9,FALSE)</f>
        <v>No</v>
      </c>
      <c r="H49">
        <f>VLOOKUP($A49,Medical_Table[#All],10,FALSE)</f>
        <v>0</v>
      </c>
      <c r="I49" t="str">
        <f>VLOOKUP($A49,Medical_Table[#All],3,FALSE)</f>
        <v>Yes</v>
      </c>
      <c r="J49" t="str">
        <f>VLOOKUP($A49,Medical_Table[#All],5,FALSE)</f>
        <v>Obesity</v>
      </c>
      <c r="K49" t="str">
        <f>VLOOKUP($A49,Medical_Table[#All],7,FALSE)</f>
        <v>Normal</v>
      </c>
      <c r="L49" s="22">
        <f>VLOOKUP($A49,Hospitalization_Table[#All],10,FALSE)</f>
        <v>29535</v>
      </c>
      <c r="M49" s="18">
        <f>VLOOKUP($A49,Hospitalization_Table[#All],6,FALSE)</f>
        <v>43896.38</v>
      </c>
      <c r="N49" t="str">
        <f>VLOOKUP($A49,Hospitalization_Table[#All],7,FALSE)</f>
        <v>tier - 2</v>
      </c>
      <c r="O49" t="str">
        <f>VLOOKUP($A49,Hospitalization_Table[#All],8,FALSE)</f>
        <v>tier - 1</v>
      </c>
      <c r="P49" t="str">
        <f>VLOOKUP($A49,Hospitalization_Table[#All],9,FALSE)</f>
        <v>R1013</v>
      </c>
      <c r="Q49">
        <f>VLOOKUP($A49,Hospitalization_Table[#All],11,FALSE)</f>
        <v>42</v>
      </c>
    </row>
    <row r="50" spans="1:17" ht="15.6" x14ac:dyDescent="0.3">
      <c r="A50" s="20" t="s">
        <v>2324</v>
      </c>
      <c r="B50" t="str">
        <f>VLOOKUP($A50,Customer_Table[#All],4,FALSE)</f>
        <v>Flavio</v>
      </c>
      <c r="C50">
        <f>VLOOKUP($A50,Medical_Table[#All],4,FALSE)</f>
        <v>53.09</v>
      </c>
      <c r="D50">
        <f>VLOOKUP($A50,Medical_Table[#All],6,FALSE)</f>
        <v>4.82</v>
      </c>
      <c r="E50" t="str">
        <f>VLOOKUP($A50,Medical_Table[#All],2,FALSE)</f>
        <v>Yes</v>
      </c>
      <c r="F50" t="str">
        <f>VLOOKUP($A50,Medical_Table[#All],8,FALSE)</f>
        <v>No</v>
      </c>
      <c r="G50" t="str">
        <f>VLOOKUP($A50,Medical_Table[#All],9,FALSE)</f>
        <v>No</v>
      </c>
      <c r="H50">
        <f>VLOOKUP($A50,Medical_Table[#All],10,FALSE)</f>
        <v>2</v>
      </c>
      <c r="I50" t="str">
        <f>VLOOKUP($A50,Medical_Table[#All],3,FALSE)</f>
        <v>Yes</v>
      </c>
      <c r="J50" t="str">
        <f>VLOOKUP($A50,Medical_Table[#All],5,FALSE)</f>
        <v>Obesity</v>
      </c>
      <c r="K50" t="str">
        <f>VLOOKUP($A50,Medical_Table[#All],7,FALSE)</f>
        <v>Normal</v>
      </c>
      <c r="L50" s="22">
        <f>VLOOKUP($A50,Hospitalization_Table[#All],10,FALSE)</f>
        <v>24290</v>
      </c>
      <c r="M50" s="18">
        <f>VLOOKUP($A50,Hospitalization_Table[#All],6,FALSE)</f>
        <v>43817.45</v>
      </c>
      <c r="N50" t="str">
        <f>VLOOKUP($A50,Hospitalization_Table[#All],7,FALSE)</f>
        <v>tier - 2</v>
      </c>
      <c r="O50" t="str">
        <f>VLOOKUP($A50,Hospitalization_Table[#All],8,FALSE)</f>
        <v>tier - 3</v>
      </c>
      <c r="P50" t="str">
        <f>VLOOKUP($A50,Hospitalization_Table[#All],9,FALSE)</f>
        <v>R1012</v>
      </c>
      <c r="Q50">
        <f>VLOOKUP($A50,Hospitalization_Table[#All],11,FALSE)</f>
        <v>56</v>
      </c>
    </row>
    <row r="51" spans="1:17" ht="15.6" x14ac:dyDescent="0.3">
      <c r="A51" s="20" t="s">
        <v>2323</v>
      </c>
      <c r="B51" t="str">
        <f>VLOOKUP($A51,Customer_Table[#All],4,FALSE)</f>
        <v>Ryan</v>
      </c>
      <c r="C51">
        <f>VLOOKUP($A51,Medical_Table[#All],4,FALSE)</f>
        <v>31.79</v>
      </c>
      <c r="D51">
        <f>VLOOKUP($A51,Medical_Table[#All],6,FALSE)</f>
        <v>5.51</v>
      </c>
      <c r="E51" t="str">
        <f>VLOOKUP($A51,Medical_Table[#All],2,FALSE)</f>
        <v>Yes</v>
      </c>
      <c r="F51" t="str">
        <f>VLOOKUP($A51,Medical_Table[#All],8,FALSE)</f>
        <v>No</v>
      </c>
      <c r="G51" t="str">
        <f>VLOOKUP($A51,Medical_Table[#All],9,FALSE)</f>
        <v>No</v>
      </c>
      <c r="H51">
        <f>VLOOKUP($A51,Medical_Table[#All],10,FALSE)</f>
        <v>2</v>
      </c>
      <c r="I51" t="str">
        <f>VLOOKUP($A51,Medical_Table[#All],3,FALSE)</f>
        <v>Yes</v>
      </c>
      <c r="J51" t="str">
        <f>VLOOKUP($A51,Medical_Table[#All],5,FALSE)</f>
        <v>Obesity</v>
      </c>
      <c r="K51" t="str">
        <f>VLOOKUP($A51,Medical_Table[#All],7,FALSE)</f>
        <v>Normal</v>
      </c>
      <c r="L51" s="22">
        <f>VLOOKUP($A51,Hospitalization_Table[#All],10,FALSE)</f>
        <v>24405</v>
      </c>
      <c r="M51" s="18">
        <f>VLOOKUP($A51,Hospitalization_Table[#All],6,FALSE)</f>
        <v>43813.87</v>
      </c>
      <c r="N51" t="str">
        <f>VLOOKUP($A51,Hospitalization_Table[#All],7,FALSE)</f>
        <v>tier - 2</v>
      </c>
      <c r="O51" t="str">
        <f>VLOOKUP($A51,Hospitalization_Table[#All],8,FALSE)</f>
        <v>tier - 2</v>
      </c>
      <c r="P51" t="str">
        <f>VLOOKUP($A51,Hospitalization_Table[#All],9,FALSE)</f>
        <v>R1013</v>
      </c>
      <c r="Q51">
        <f>VLOOKUP($A51,Hospitalization_Table[#All],11,FALSE)</f>
        <v>56</v>
      </c>
    </row>
    <row r="52" spans="1:17" ht="15.6" x14ac:dyDescent="0.3">
      <c r="A52" s="20" t="s">
        <v>2322</v>
      </c>
      <c r="B52" t="str">
        <f>VLOOKUP($A52,Customer_Table[#All],4,FALSE)</f>
        <v>Anthony J.</v>
      </c>
      <c r="C52">
        <f>VLOOKUP($A52,Medical_Table[#All],4,FALSE)</f>
        <v>41.895000000000003</v>
      </c>
      <c r="D52">
        <f>VLOOKUP($A52,Medical_Table[#All],6,FALSE)</f>
        <v>10.87</v>
      </c>
      <c r="E52" t="str">
        <f>VLOOKUP($A52,Medical_Table[#All],2,FALSE)</f>
        <v>Yes</v>
      </c>
      <c r="F52" t="str">
        <f>VLOOKUP($A52,Medical_Table[#All],8,FALSE)</f>
        <v>No</v>
      </c>
      <c r="G52" t="str">
        <f>VLOOKUP($A52,Medical_Table[#All],9,FALSE)</f>
        <v>No</v>
      </c>
      <c r="H52">
        <f>VLOOKUP($A52,Medical_Table[#All],10,FALSE)</f>
        <v>1</v>
      </c>
      <c r="I52" t="str">
        <f>VLOOKUP($A52,Medical_Table[#All],3,FALSE)</f>
        <v>Yes</v>
      </c>
      <c r="J52" t="str">
        <f>VLOOKUP($A52,Medical_Table[#All],5,FALSE)</f>
        <v>Obesity</v>
      </c>
      <c r="K52" t="str">
        <f>VLOOKUP($A52,Medical_Table[#All],7,FALSE)</f>
        <v>Diabetes</v>
      </c>
      <c r="L52" s="22">
        <f>VLOOKUP($A52,Hospitalization_Table[#All],10,FALSE)</f>
        <v>31775</v>
      </c>
      <c r="M52" s="18">
        <f>VLOOKUP($A52,Hospitalization_Table[#All],6,FALSE)</f>
        <v>43753.34</v>
      </c>
      <c r="N52" t="str">
        <f>VLOOKUP($A52,Hospitalization_Table[#All],7,FALSE)</f>
        <v>tier - 2</v>
      </c>
      <c r="O52" t="str">
        <f>VLOOKUP($A52,Hospitalization_Table[#All],8,FALSE)</f>
        <v>tier - 1</v>
      </c>
      <c r="P52" t="str">
        <f>VLOOKUP($A52,Hospitalization_Table[#All],9,FALSE)</f>
        <v>R1015</v>
      </c>
      <c r="Q52">
        <f>VLOOKUP($A52,Hospitalization_Table[#All],11,FALSE)</f>
        <v>36</v>
      </c>
    </row>
    <row r="53" spans="1:17" ht="15.6" x14ac:dyDescent="0.3">
      <c r="A53" s="20" t="s">
        <v>2321</v>
      </c>
      <c r="B53" t="str">
        <f>VLOOKUP($A53,Customer_Table[#All],4,FALSE)</f>
        <v>Alex</v>
      </c>
      <c r="C53">
        <f>VLOOKUP($A53,Medical_Table[#All],4,FALSE)</f>
        <v>31.16</v>
      </c>
      <c r="D53">
        <f>VLOOKUP($A53,Medical_Table[#All],6,FALSE)</f>
        <v>9.34</v>
      </c>
      <c r="E53" t="str">
        <f>VLOOKUP($A53,Medical_Table[#All],2,FALSE)</f>
        <v>No</v>
      </c>
      <c r="F53" t="str">
        <f>VLOOKUP($A53,Medical_Table[#All],8,FALSE)</f>
        <v>No</v>
      </c>
      <c r="G53" t="str">
        <f>VLOOKUP($A53,Medical_Table[#All],9,FALSE)</f>
        <v>No</v>
      </c>
      <c r="H53">
        <f>VLOOKUP($A53,Medical_Table[#All],10,FALSE)</f>
        <v>0</v>
      </c>
      <c r="I53" t="str">
        <f>VLOOKUP($A53,Medical_Table[#All],3,FALSE)</f>
        <v>Yes</v>
      </c>
      <c r="J53" t="str">
        <f>VLOOKUP($A53,Medical_Table[#All],5,FALSE)</f>
        <v>Obesity</v>
      </c>
      <c r="K53" t="str">
        <f>VLOOKUP($A53,Medical_Table[#All],7,FALSE)</f>
        <v>Diabetes</v>
      </c>
      <c r="L53" s="22">
        <f>VLOOKUP($A53,Hospitalization_Table[#All],10,FALSE)</f>
        <v>23976</v>
      </c>
      <c r="M53" s="18">
        <f>VLOOKUP($A53,Hospitalization_Table[#All],6,FALSE)</f>
        <v>43578.94</v>
      </c>
      <c r="N53" t="str">
        <f>VLOOKUP($A53,Hospitalization_Table[#All],7,FALSE)</f>
        <v>tier - 2</v>
      </c>
      <c r="O53" t="str">
        <f>VLOOKUP($A53,Hospitalization_Table[#All],8,FALSE)</f>
        <v>tier - 2</v>
      </c>
      <c r="P53" t="str">
        <f>VLOOKUP($A53,Hospitalization_Table[#All],9,FALSE)</f>
        <v>R1012</v>
      </c>
      <c r="Q53">
        <f>VLOOKUP($A53,Hospitalization_Table[#All],11,FALSE)</f>
        <v>57</v>
      </c>
    </row>
    <row r="54" spans="1:17" ht="15.6" x14ac:dyDescent="0.3">
      <c r="A54" s="20" t="s">
        <v>2320</v>
      </c>
      <c r="B54" t="str">
        <f>VLOOKUP($A54,Customer_Table[#All],4,FALSE)</f>
        <v>David</v>
      </c>
      <c r="C54">
        <f>VLOOKUP($A54,Medical_Table[#All],4,FALSE)</f>
        <v>34.104999999999997</v>
      </c>
      <c r="D54">
        <f>VLOOKUP($A54,Medical_Table[#All],6,FALSE)</f>
        <v>5.03</v>
      </c>
      <c r="E54" t="str">
        <f>VLOOKUP($A54,Medical_Table[#All],2,FALSE)</f>
        <v>Yes</v>
      </c>
      <c r="F54" t="str">
        <f>VLOOKUP($A54,Medical_Table[#All],8,FALSE)</f>
        <v>No</v>
      </c>
      <c r="G54" t="str">
        <f>VLOOKUP($A54,Medical_Table[#All],9,FALSE)</f>
        <v>Yes</v>
      </c>
      <c r="H54">
        <f>VLOOKUP($A54,Medical_Table[#All],10,FALSE)</f>
        <v>1</v>
      </c>
      <c r="I54" t="str">
        <f>VLOOKUP($A54,Medical_Table[#All],3,FALSE)</f>
        <v>Yes</v>
      </c>
      <c r="J54" t="str">
        <f>VLOOKUP($A54,Medical_Table[#All],5,FALSE)</f>
        <v>Obesity</v>
      </c>
      <c r="K54" t="str">
        <f>VLOOKUP($A54,Medical_Table[#All],7,FALSE)</f>
        <v>Normal</v>
      </c>
      <c r="L54" s="22">
        <f>VLOOKUP($A54,Hospitalization_Table[#All],10,FALSE)</f>
        <v>25540</v>
      </c>
      <c r="M54" s="18">
        <f>VLOOKUP($A54,Hospitalization_Table[#All],6,FALSE)</f>
        <v>43254.42</v>
      </c>
      <c r="N54" t="str">
        <f>VLOOKUP($A54,Hospitalization_Table[#All],7,FALSE)</f>
        <v>tier - 2</v>
      </c>
      <c r="O54" t="str">
        <f>VLOOKUP($A54,Hospitalization_Table[#All],8,FALSE)</f>
        <v>tier - 2</v>
      </c>
      <c r="P54" t="str">
        <f>VLOOKUP($A54,Hospitalization_Table[#All],9,FALSE)</f>
        <v>R1016</v>
      </c>
      <c r="Q54">
        <f>VLOOKUP($A54,Hospitalization_Table[#All],11,FALSE)</f>
        <v>53</v>
      </c>
    </row>
    <row r="55" spans="1:17" ht="15.6" x14ac:dyDescent="0.3">
      <c r="A55" s="20" t="s">
        <v>2319</v>
      </c>
      <c r="B55" t="str">
        <f>VLOOKUP($A55,Customer_Table[#All],4,FALSE)</f>
        <v>Andrew B</v>
      </c>
      <c r="C55">
        <f>VLOOKUP($A55,Medical_Table[#All],4,FALSE)</f>
        <v>51.93</v>
      </c>
      <c r="D55">
        <f>VLOOKUP($A55,Medical_Table[#All],6,FALSE)</f>
        <v>11.05</v>
      </c>
      <c r="E55" t="str">
        <f>VLOOKUP($A55,Medical_Table[#All],2,FALSE)</f>
        <v>No</v>
      </c>
      <c r="F55" t="str">
        <f>VLOOKUP($A55,Medical_Table[#All],8,FALSE)</f>
        <v>No</v>
      </c>
      <c r="G55" t="str">
        <f>VLOOKUP($A55,Medical_Table[#All],9,FALSE)</f>
        <v>No</v>
      </c>
      <c r="H55">
        <f>VLOOKUP($A55,Medical_Table[#All],10,FALSE)</f>
        <v>0</v>
      </c>
      <c r="I55" t="str">
        <f>VLOOKUP($A55,Medical_Table[#All],3,FALSE)</f>
        <v>Yes</v>
      </c>
      <c r="J55" t="str">
        <f>VLOOKUP($A55,Medical_Table[#All],5,FALSE)</f>
        <v>Obesity</v>
      </c>
      <c r="K55" t="str">
        <f>VLOOKUP($A55,Medical_Table[#All],7,FALSE)</f>
        <v>Diabetes</v>
      </c>
      <c r="L55" s="22">
        <f>VLOOKUP($A55,Hospitalization_Table[#All],10,FALSE)</f>
        <v>24075</v>
      </c>
      <c r="M55" s="18">
        <f>VLOOKUP($A55,Hospitalization_Table[#All],6,FALSE)</f>
        <v>43073.760000000002</v>
      </c>
      <c r="N55" t="str">
        <f>VLOOKUP($A55,Hospitalization_Table[#All],7,FALSE)</f>
        <v>tier - 2</v>
      </c>
      <c r="O55" t="str">
        <f>VLOOKUP($A55,Hospitalization_Table[#All],8,FALSE)</f>
        <v>tier - 2</v>
      </c>
      <c r="P55" t="str">
        <f>VLOOKUP($A55,Hospitalization_Table[#All],9,FALSE)</f>
        <v>R1011</v>
      </c>
      <c r="Q55">
        <f>VLOOKUP($A55,Hospitalization_Table[#All],11,FALSE)</f>
        <v>57</v>
      </c>
    </row>
    <row r="56" spans="1:17" ht="15.6" x14ac:dyDescent="0.3">
      <c r="A56" s="20" t="s">
        <v>2318</v>
      </c>
      <c r="B56" t="str">
        <f>VLOOKUP($A56,Customer_Table[#All],4,FALSE)</f>
        <v>Dara E</v>
      </c>
      <c r="C56">
        <f>VLOOKUP($A56,Medical_Table[#All],4,FALSE)</f>
        <v>38.950000000000003</v>
      </c>
      <c r="D56">
        <f>VLOOKUP($A56,Medical_Table[#All],6,FALSE)</f>
        <v>11.95</v>
      </c>
      <c r="E56" t="str">
        <f>VLOOKUP($A56,Medical_Table[#All],2,FALSE)</f>
        <v>No</v>
      </c>
      <c r="F56" t="str">
        <f>VLOOKUP($A56,Medical_Table[#All],8,FALSE)</f>
        <v>No</v>
      </c>
      <c r="G56" t="str">
        <f>VLOOKUP($A56,Medical_Table[#All],9,FALSE)</f>
        <v>No</v>
      </c>
      <c r="H56">
        <f>VLOOKUP($A56,Medical_Table[#All],10,FALSE)</f>
        <v>0</v>
      </c>
      <c r="I56" t="str">
        <f>VLOOKUP($A56,Medical_Table[#All],3,FALSE)</f>
        <v>Yes</v>
      </c>
      <c r="J56" t="str">
        <f>VLOOKUP($A56,Medical_Table[#All],5,FALSE)</f>
        <v>Obesity</v>
      </c>
      <c r="K56" t="str">
        <f>VLOOKUP($A56,Medical_Table[#All],7,FALSE)</f>
        <v>Diabetes</v>
      </c>
      <c r="L56" s="22">
        <f>VLOOKUP($A56,Hospitalization_Table[#All],10,FALSE)</f>
        <v>28798</v>
      </c>
      <c r="M56" s="18">
        <f>VLOOKUP($A56,Hospitalization_Table[#All],6,FALSE)</f>
        <v>42983.46</v>
      </c>
      <c r="N56" t="str">
        <f>VLOOKUP($A56,Hospitalization_Table[#All],7,FALSE)</f>
        <v>tier - 1</v>
      </c>
      <c r="O56" t="str">
        <f>VLOOKUP($A56,Hospitalization_Table[#All],8,FALSE)</f>
        <v>tier - 2</v>
      </c>
      <c r="P56" t="str">
        <f>VLOOKUP($A56,Hospitalization_Table[#All],9,FALSE)</f>
        <v>R1012</v>
      </c>
      <c r="Q56">
        <f>VLOOKUP($A56,Hospitalization_Table[#All],11,FALSE)</f>
        <v>44</v>
      </c>
    </row>
    <row r="57" spans="1:17" ht="15.6" x14ac:dyDescent="0.3">
      <c r="A57" s="20" t="s">
        <v>2317</v>
      </c>
      <c r="B57" t="str">
        <f>VLOOKUP($A57,Customer_Table[#All],4,FALSE)</f>
        <v>Inna</v>
      </c>
      <c r="C57">
        <f>VLOOKUP($A57,Medical_Table[#All],4,FALSE)</f>
        <v>36.630000000000003</v>
      </c>
      <c r="D57">
        <f>VLOOKUP($A57,Medical_Table[#All],6,FALSE)</f>
        <v>7.72</v>
      </c>
      <c r="E57" t="str">
        <f>VLOOKUP($A57,Medical_Table[#All],2,FALSE)</f>
        <v>Yes</v>
      </c>
      <c r="F57" t="str">
        <f>VLOOKUP($A57,Medical_Table[#All],8,FALSE)</f>
        <v>No</v>
      </c>
      <c r="G57" t="str">
        <f>VLOOKUP($A57,Medical_Table[#All],9,FALSE)</f>
        <v>No</v>
      </c>
      <c r="H57">
        <f>VLOOKUP($A57,Medical_Table[#All],10,FALSE)</f>
        <v>1</v>
      </c>
      <c r="I57" t="str">
        <f>VLOOKUP($A57,Medical_Table[#All],3,FALSE)</f>
        <v>Yes</v>
      </c>
      <c r="J57" t="str">
        <f>VLOOKUP($A57,Medical_Table[#All],5,FALSE)</f>
        <v>Obesity</v>
      </c>
      <c r="K57" t="str">
        <f>VLOOKUP($A57,Medical_Table[#All],7,FALSE)</f>
        <v>Diabetes</v>
      </c>
      <c r="L57" s="22">
        <f>VLOOKUP($A57,Hospitalization_Table[#All],10,FALSE)</f>
        <v>27690</v>
      </c>
      <c r="M57" s="18">
        <f>VLOOKUP($A57,Hospitalization_Table[#All],6,FALSE)</f>
        <v>42969.85</v>
      </c>
      <c r="N57" t="str">
        <f>VLOOKUP($A57,Hospitalization_Table[#All],7,FALSE)</f>
        <v>tier - 1</v>
      </c>
      <c r="O57" t="str">
        <f>VLOOKUP($A57,Hospitalization_Table[#All],8,FALSE)</f>
        <v>tier - 3</v>
      </c>
      <c r="P57" t="str">
        <f>VLOOKUP($A57,Hospitalization_Table[#All],9,FALSE)</f>
        <v>R1013</v>
      </c>
      <c r="Q57">
        <f>VLOOKUP($A57,Hospitalization_Table[#All],11,FALSE)</f>
        <v>47</v>
      </c>
    </row>
    <row r="58" spans="1:17" ht="15.6" x14ac:dyDescent="0.3">
      <c r="A58" s="20" t="s">
        <v>2316</v>
      </c>
      <c r="B58" t="str">
        <f>VLOOKUP($A58,Customer_Table[#All],4,FALSE)</f>
        <v>Ari</v>
      </c>
      <c r="C58">
        <f>VLOOKUP($A58,Medical_Table[#All],4,FALSE)</f>
        <v>34.200000000000003</v>
      </c>
      <c r="D58">
        <f>VLOOKUP($A58,Medical_Table[#All],6,FALSE)</f>
        <v>5.75</v>
      </c>
      <c r="E58" t="str">
        <f>VLOOKUP($A58,Medical_Table[#All],2,FALSE)</f>
        <v>No</v>
      </c>
      <c r="F58" t="str">
        <f>VLOOKUP($A58,Medical_Table[#All],8,FALSE)</f>
        <v>No</v>
      </c>
      <c r="G58" t="str">
        <f>VLOOKUP($A58,Medical_Table[#All],9,FALSE)</f>
        <v>No</v>
      </c>
      <c r="H58">
        <f>VLOOKUP($A58,Medical_Table[#All],10,FALSE)</f>
        <v>2</v>
      </c>
      <c r="I58" t="str">
        <f>VLOOKUP($A58,Medical_Table[#All],3,FALSE)</f>
        <v>Yes</v>
      </c>
      <c r="J58" t="str">
        <f>VLOOKUP($A58,Medical_Table[#All],5,FALSE)</f>
        <v>Obesity</v>
      </c>
      <c r="K58" t="str">
        <f>VLOOKUP($A58,Medical_Table[#All],7,FALSE)</f>
        <v>Prediabetes</v>
      </c>
      <c r="L58" s="22">
        <f>VLOOKUP($A58,Hospitalization_Table[#All],10,FALSE)</f>
        <v>26552</v>
      </c>
      <c r="M58" s="18">
        <f>VLOOKUP($A58,Hospitalization_Table[#All],6,FALSE)</f>
        <v>42856.84</v>
      </c>
      <c r="N58" t="str">
        <f>VLOOKUP($A58,Hospitalization_Table[#All],7,FALSE)</f>
        <v>tier - 1</v>
      </c>
      <c r="O58" t="str">
        <f>VLOOKUP($A58,Hospitalization_Table[#All],8,FALSE)</f>
        <v>tier - 1</v>
      </c>
      <c r="P58" t="str">
        <f>VLOOKUP($A58,Hospitalization_Table[#All],9,FALSE)</f>
        <v>R1011</v>
      </c>
      <c r="Q58">
        <f>VLOOKUP($A58,Hospitalization_Table[#All],11,FALSE)</f>
        <v>50</v>
      </c>
    </row>
    <row r="59" spans="1:17" ht="15.6" x14ac:dyDescent="0.3">
      <c r="A59" s="20" t="s">
        <v>2315</v>
      </c>
      <c r="B59" t="str">
        <f>VLOOKUP($A59,Customer_Table[#All],4,FALSE)</f>
        <v>Lindsey</v>
      </c>
      <c r="C59">
        <f>VLOOKUP($A59,Medical_Table[#All],4,FALSE)</f>
        <v>50.63</v>
      </c>
      <c r="D59">
        <f>VLOOKUP($A59,Medical_Table[#All],6,FALSE)</f>
        <v>11.89</v>
      </c>
      <c r="E59" t="str">
        <f>VLOOKUP($A59,Medical_Table[#All],2,FALSE)</f>
        <v>No</v>
      </c>
      <c r="F59" t="str">
        <f>VLOOKUP($A59,Medical_Table[#All],8,FALSE)</f>
        <v>No</v>
      </c>
      <c r="G59" t="str">
        <f>VLOOKUP($A59,Medical_Table[#All],9,FALSE)</f>
        <v>No</v>
      </c>
      <c r="H59">
        <f>VLOOKUP($A59,Medical_Table[#All],10,FALSE)</f>
        <v>0</v>
      </c>
      <c r="I59" t="str">
        <f>VLOOKUP($A59,Medical_Table[#All],3,FALSE)</f>
        <v>Yes</v>
      </c>
      <c r="J59" t="str">
        <f>VLOOKUP($A59,Medical_Table[#All],5,FALSE)</f>
        <v>Obesity</v>
      </c>
      <c r="K59" t="str">
        <f>VLOOKUP($A59,Medical_Table[#All],7,FALSE)</f>
        <v>Diabetes</v>
      </c>
      <c r="L59" s="22">
        <f>VLOOKUP($A59,Hospitalization_Table[#All],10,FALSE)</f>
        <v>24044</v>
      </c>
      <c r="M59" s="18">
        <f>VLOOKUP($A59,Hospitalization_Table[#All],6,FALSE)</f>
        <v>42764.12</v>
      </c>
      <c r="N59" t="str">
        <f>VLOOKUP($A59,Hospitalization_Table[#All],7,FALSE)</f>
        <v>tier - 1</v>
      </c>
      <c r="O59" t="str">
        <f>VLOOKUP($A59,Hospitalization_Table[#All],8,FALSE)</f>
        <v>tier - 2</v>
      </c>
      <c r="P59" t="str">
        <f>VLOOKUP($A59,Hospitalization_Table[#All],9,FALSE)</f>
        <v>R1011</v>
      </c>
      <c r="Q59">
        <f>VLOOKUP($A59,Hospitalization_Table[#All],11,FALSE)</f>
        <v>57</v>
      </c>
    </row>
    <row r="60" spans="1:17" ht="15.6" x14ac:dyDescent="0.3">
      <c r="A60" s="20" t="s">
        <v>2314</v>
      </c>
      <c r="B60" t="str">
        <f>VLOOKUP($A60,Customer_Table[#All],4,FALSE)</f>
        <v>Kenny</v>
      </c>
      <c r="C60">
        <f>VLOOKUP($A60,Medical_Table[#All],4,FALSE)</f>
        <v>36.479999999999997</v>
      </c>
      <c r="D60">
        <f>VLOOKUP($A60,Medical_Table[#All],6,FALSE)</f>
        <v>6.2</v>
      </c>
      <c r="E60" t="str">
        <f>VLOOKUP($A60,Medical_Table[#All],2,FALSE)</f>
        <v>No</v>
      </c>
      <c r="F60" t="str">
        <f>VLOOKUP($A60,Medical_Table[#All],8,FALSE)</f>
        <v>No</v>
      </c>
      <c r="G60" t="str">
        <f>VLOOKUP($A60,Medical_Table[#All],9,FALSE)</f>
        <v>No</v>
      </c>
      <c r="H60">
        <f>VLOOKUP($A60,Medical_Table[#All],10,FALSE)</f>
        <v>0</v>
      </c>
      <c r="I60" t="str">
        <f>VLOOKUP($A60,Medical_Table[#All],3,FALSE)</f>
        <v>Yes</v>
      </c>
      <c r="J60" t="str">
        <f>VLOOKUP($A60,Medical_Table[#All],5,FALSE)</f>
        <v>Obesity</v>
      </c>
      <c r="K60" t="str">
        <f>VLOOKUP($A60,Medical_Table[#All],7,FALSE)</f>
        <v>Prediabetes</v>
      </c>
      <c r="L60" s="22">
        <f>VLOOKUP($A60,Hospitalization_Table[#All],10,FALSE)</f>
        <v>28419</v>
      </c>
      <c r="M60" s="18">
        <f>VLOOKUP($A60,Hospitalization_Table[#All],6,FALSE)</f>
        <v>42760.5</v>
      </c>
      <c r="N60" t="str">
        <f>VLOOKUP($A60,Hospitalization_Table[#All],7,FALSE)</f>
        <v>tier - 1</v>
      </c>
      <c r="O60" t="str">
        <f>VLOOKUP($A60,Hospitalization_Table[#All],8,FALSE)</f>
        <v>tier - 2</v>
      </c>
      <c r="P60" t="str">
        <f>VLOOKUP($A60,Hospitalization_Table[#All],9,FALSE)</f>
        <v>R1012</v>
      </c>
      <c r="Q60">
        <f>VLOOKUP($A60,Hospitalization_Table[#All],11,FALSE)</f>
        <v>45</v>
      </c>
    </row>
    <row r="61" spans="1:17" ht="15.6" x14ac:dyDescent="0.3">
      <c r="A61" s="20" t="s">
        <v>2313</v>
      </c>
      <c r="B61" t="str">
        <f>VLOOKUP($A61,Customer_Table[#All],4,FALSE)</f>
        <v>Louise</v>
      </c>
      <c r="C61">
        <f>VLOOKUP($A61,Medical_Table[#All],4,FALSE)</f>
        <v>54.82</v>
      </c>
      <c r="D61">
        <f>VLOOKUP($A61,Medical_Table[#All],6,FALSE)</f>
        <v>10.61</v>
      </c>
      <c r="E61" t="str">
        <f>VLOOKUP($A61,Medical_Table[#All],2,FALSE)</f>
        <v>No</v>
      </c>
      <c r="F61" t="str">
        <f>VLOOKUP($A61,Medical_Table[#All],8,FALSE)</f>
        <v>No</v>
      </c>
      <c r="G61" t="str">
        <f>VLOOKUP($A61,Medical_Table[#All],9,FALSE)</f>
        <v>No</v>
      </c>
      <c r="H61">
        <f>VLOOKUP($A61,Medical_Table[#All],10,FALSE)</f>
        <v>0</v>
      </c>
      <c r="I61" t="str">
        <f>VLOOKUP($A61,Medical_Table[#All],3,FALSE)</f>
        <v>Yes</v>
      </c>
      <c r="J61" t="str">
        <f>VLOOKUP($A61,Medical_Table[#All],5,FALSE)</f>
        <v>Obesity</v>
      </c>
      <c r="K61" t="str">
        <f>VLOOKUP($A61,Medical_Table[#All],7,FALSE)</f>
        <v>Diabetes</v>
      </c>
      <c r="L61" s="22">
        <f>VLOOKUP($A61,Hospitalization_Table[#All],10,FALSE)</f>
        <v>26240</v>
      </c>
      <c r="M61" s="18">
        <f>VLOOKUP($A61,Hospitalization_Table[#All],6,FALSE)</f>
        <v>42644.2</v>
      </c>
      <c r="N61" t="str">
        <f>VLOOKUP($A61,Hospitalization_Table[#All],7,FALSE)</f>
        <v>tier - 1</v>
      </c>
      <c r="O61" t="str">
        <f>VLOOKUP($A61,Hospitalization_Table[#All],8,FALSE)</f>
        <v>tier - 3</v>
      </c>
      <c r="P61" t="str">
        <f>VLOOKUP($A61,Hospitalization_Table[#All],9,FALSE)</f>
        <v>R1011</v>
      </c>
      <c r="Q61">
        <f>VLOOKUP($A61,Hospitalization_Table[#All],11,FALSE)</f>
        <v>51</v>
      </c>
    </row>
    <row r="62" spans="1:17" ht="15.6" x14ac:dyDescent="0.3">
      <c r="A62" s="20" t="s">
        <v>2312</v>
      </c>
      <c r="B62" t="str">
        <f>VLOOKUP($A62,Customer_Table[#All],4,FALSE)</f>
        <v>Cameron</v>
      </c>
      <c r="C62">
        <f>VLOOKUP($A62,Medical_Table[#All],4,FALSE)</f>
        <v>38.06</v>
      </c>
      <c r="D62">
        <f>VLOOKUP($A62,Medical_Table[#All],6,FALSE)</f>
        <v>6.04</v>
      </c>
      <c r="E62" t="str">
        <f>VLOOKUP($A62,Medical_Table[#All],2,FALSE)</f>
        <v>No</v>
      </c>
      <c r="F62" t="str">
        <f>VLOOKUP($A62,Medical_Table[#All],8,FALSE)</f>
        <v>No</v>
      </c>
      <c r="G62" t="str">
        <f>VLOOKUP($A62,Medical_Table[#All],9,FALSE)</f>
        <v>Yes</v>
      </c>
      <c r="H62">
        <f>VLOOKUP($A62,Medical_Table[#All],10,FALSE)</f>
        <v>1</v>
      </c>
      <c r="I62" t="str">
        <f>VLOOKUP($A62,Medical_Table[#All],3,FALSE)</f>
        <v>Yes</v>
      </c>
      <c r="J62" t="str">
        <f>VLOOKUP($A62,Medical_Table[#All],5,FALSE)</f>
        <v>Obesity</v>
      </c>
      <c r="K62" t="str">
        <f>VLOOKUP($A62,Medical_Table[#All],7,FALSE)</f>
        <v>Prediabetes</v>
      </c>
      <c r="L62" s="22">
        <f>VLOOKUP($A62,Hospitalization_Table[#All],10,FALSE)</f>
        <v>29216</v>
      </c>
      <c r="M62" s="18">
        <f>VLOOKUP($A62,Hospitalization_Table[#All],6,FALSE)</f>
        <v>42560.43</v>
      </c>
      <c r="N62" t="str">
        <f>VLOOKUP($A62,Hospitalization_Table[#All],7,FALSE)</f>
        <v>tier - 1</v>
      </c>
      <c r="O62" t="str">
        <f>VLOOKUP($A62,Hospitalization_Table[#All],8,FALSE)</f>
        <v>tier - 3</v>
      </c>
      <c r="P62" t="str">
        <f>VLOOKUP($A62,Hospitalization_Table[#All],9,FALSE)</f>
        <v>R1013</v>
      </c>
      <c r="Q62">
        <f>VLOOKUP($A62,Hospitalization_Table[#All],11,FALSE)</f>
        <v>43</v>
      </c>
    </row>
    <row r="63" spans="1:17" ht="15.6" x14ac:dyDescent="0.3">
      <c r="A63" s="20" t="s">
        <v>2311</v>
      </c>
      <c r="B63" t="str">
        <f>VLOOKUP($A63,Customer_Table[#All],4,FALSE)</f>
        <v>Katie T.</v>
      </c>
      <c r="C63">
        <f>VLOOKUP($A63,Medical_Table[#All],4,FALSE)</f>
        <v>51.48</v>
      </c>
      <c r="D63">
        <f>VLOOKUP($A63,Medical_Table[#All],6,FALSE)</f>
        <v>9.33</v>
      </c>
      <c r="E63" t="str">
        <f>VLOOKUP($A63,Medical_Table[#All],2,FALSE)</f>
        <v>Yes</v>
      </c>
      <c r="F63" t="str">
        <f>VLOOKUP($A63,Medical_Table[#All],8,FALSE)</f>
        <v>No</v>
      </c>
      <c r="G63" t="str">
        <f>VLOOKUP($A63,Medical_Table[#All],9,FALSE)</f>
        <v>No</v>
      </c>
      <c r="H63">
        <f>VLOOKUP($A63,Medical_Table[#All],10,FALSE)</f>
        <v>0</v>
      </c>
      <c r="I63" t="str">
        <f>VLOOKUP($A63,Medical_Table[#All],3,FALSE)</f>
        <v>Yes</v>
      </c>
      <c r="J63" t="str">
        <f>VLOOKUP($A63,Medical_Table[#All],5,FALSE)</f>
        <v>Obesity</v>
      </c>
      <c r="K63" t="str">
        <f>VLOOKUP($A63,Medical_Table[#All],7,FALSE)</f>
        <v>Diabetes</v>
      </c>
      <c r="L63" s="22">
        <f>VLOOKUP($A63,Hospitalization_Table[#All],10,FALSE)</f>
        <v>24650</v>
      </c>
      <c r="M63" s="18">
        <f>VLOOKUP($A63,Hospitalization_Table[#All],6,FALSE)</f>
        <v>42538.720000000001</v>
      </c>
      <c r="N63" t="str">
        <f>VLOOKUP($A63,Hospitalization_Table[#All],7,FALSE)</f>
        <v>tier - 1</v>
      </c>
      <c r="O63" t="str">
        <f>VLOOKUP($A63,Hospitalization_Table[#All],8,FALSE)</f>
        <v>tier - 3</v>
      </c>
      <c r="P63" t="str">
        <f>VLOOKUP($A63,Hospitalization_Table[#All],9,FALSE)</f>
        <v>R1011</v>
      </c>
      <c r="Q63">
        <f>VLOOKUP($A63,Hospitalization_Table[#All],11,FALSE)</f>
        <v>55</v>
      </c>
    </row>
    <row r="64" spans="1:17" ht="15.6" x14ac:dyDescent="0.3">
      <c r="A64" s="20" t="s">
        <v>2310</v>
      </c>
      <c r="B64" t="str">
        <f>VLOOKUP($A64,Customer_Table[#All],4,FALSE)</f>
        <v>Casey</v>
      </c>
      <c r="C64">
        <f>VLOOKUP($A64,Medical_Table[#All],4,FALSE)</f>
        <v>52.06</v>
      </c>
      <c r="D64">
        <f>VLOOKUP($A64,Medical_Table[#All],6,FALSE)</f>
        <v>11.47</v>
      </c>
      <c r="E64" t="str">
        <f>VLOOKUP($A64,Medical_Table[#All],2,FALSE)</f>
        <v>No</v>
      </c>
      <c r="F64" t="str">
        <f>VLOOKUP($A64,Medical_Table[#All],8,FALSE)</f>
        <v>No</v>
      </c>
      <c r="G64" t="str">
        <f>VLOOKUP($A64,Medical_Table[#All],9,FALSE)</f>
        <v>No</v>
      </c>
      <c r="H64">
        <f>VLOOKUP($A64,Medical_Table[#All],10,FALSE)</f>
        <v>0</v>
      </c>
      <c r="I64" t="str">
        <f>VLOOKUP($A64,Medical_Table[#All],3,FALSE)</f>
        <v>Yes</v>
      </c>
      <c r="J64" t="str">
        <f>VLOOKUP($A64,Medical_Table[#All],5,FALSE)</f>
        <v>Obesity</v>
      </c>
      <c r="K64" t="str">
        <f>VLOOKUP($A64,Medical_Table[#All],7,FALSE)</f>
        <v>Diabetes</v>
      </c>
      <c r="L64" s="22">
        <f>VLOOKUP($A64,Hospitalization_Table[#All],10,FALSE)</f>
        <v>25053</v>
      </c>
      <c r="M64" s="18">
        <f>VLOOKUP($A64,Hospitalization_Table[#All],6,FALSE)</f>
        <v>42478.6</v>
      </c>
      <c r="N64" t="str">
        <f>VLOOKUP($A64,Hospitalization_Table[#All],7,FALSE)</f>
        <v>tier - 1</v>
      </c>
      <c r="O64" t="str">
        <f>VLOOKUP($A64,Hospitalization_Table[#All],8,FALSE)</f>
        <v>tier - 2</v>
      </c>
      <c r="P64" t="str">
        <f>VLOOKUP($A64,Hospitalization_Table[#All],9,FALSE)</f>
        <v>R1011</v>
      </c>
      <c r="Q64">
        <f>VLOOKUP($A64,Hospitalization_Table[#All],11,FALSE)</f>
        <v>54</v>
      </c>
    </row>
    <row r="65" spans="1:17" ht="15.6" x14ac:dyDescent="0.3">
      <c r="A65" s="20" t="s">
        <v>2309</v>
      </c>
      <c r="B65" t="str">
        <f>VLOOKUP($A65,Customer_Table[#All],4,FALSE)</f>
        <v>David</v>
      </c>
      <c r="C65">
        <f>VLOOKUP($A65,Medical_Table[#All],4,FALSE)</f>
        <v>30.684999999999999</v>
      </c>
      <c r="D65">
        <f>VLOOKUP($A65,Medical_Table[#All],6,FALSE)</f>
        <v>7.02</v>
      </c>
      <c r="E65" t="str">
        <f>VLOOKUP($A65,Medical_Table[#All],2,FALSE)</f>
        <v>Yes</v>
      </c>
      <c r="F65" t="str">
        <f>VLOOKUP($A65,Medical_Table[#All],8,FALSE)</f>
        <v>No</v>
      </c>
      <c r="G65" t="str">
        <f>VLOOKUP($A65,Medical_Table[#All],9,FALSE)</f>
        <v>No</v>
      </c>
      <c r="H65">
        <f>VLOOKUP($A65,Medical_Table[#All],10,FALSE)</f>
        <v>0</v>
      </c>
      <c r="I65" t="str">
        <f>VLOOKUP($A65,Medical_Table[#All],3,FALSE)</f>
        <v>Yes</v>
      </c>
      <c r="J65" t="str">
        <f>VLOOKUP($A65,Medical_Table[#All],5,FALSE)</f>
        <v>Obesity</v>
      </c>
      <c r="K65" t="str">
        <f>VLOOKUP($A65,Medical_Table[#All],7,FALSE)</f>
        <v>Diabetes</v>
      </c>
      <c r="L65" s="22">
        <f>VLOOKUP($A65,Hospitalization_Table[#All],10,FALSE)</f>
        <v>24651</v>
      </c>
      <c r="M65" s="18">
        <f>VLOOKUP($A65,Hospitalization_Table[#All],6,FALSE)</f>
        <v>42303.69</v>
      </c>
      <c r="N65" t="str">
        <f>VLOOKUP($A65,Hospitalization_Table[#All],7,FALSE)</f>
        <v>tier - 1</v>
      </c>
      <c r="O65" t="str">
        <f>VLOOKUP($A65,Hospitalization_Table[#All],8,FALSE)</f>
        <v>tier - 2</v>
      </c>
      <c r="P65" t="str">
        <f>VLOOKUP($A65,Hospitalization_Table[#All],9,FALSE)</f>
        <v>R1016</v>
      </c>
      <c r="Q65">
        <f>VLOOKUP($A65,Hospitalization_Table[#All],11,FALSE)</f>
        <v>55</v>
      </c>
    </row>
    <row r="66" spans="1:17" ht="15.6" x14ac:dyDescent="0.3">
      <c r="A66" s="20" t="s">
        <v>2308</v>
      </c>
      <c r="B66" t="str">
        <f>VLOOKUP($A66,Customer_Table[#All],4,FALSE)</f>
        <v>Bryson C.</v>
      </c>
      <c r="C66">
        <f>VLOOKUP($A66,Medical_Table[#All],4,FALSE)</f>
        <v>36.08</v>
      </c>
      <c r="D66">
        <f>VLOOKUP($A66,Medical_Table[#All],6,FALSE)</f>
        <v>8.8000000000000007</v>
      </c>
      <c r="E66" t="str">
        <f>VLOOKUP($A66,Medical_Table[#All],2,FALSE)</f>
        <v>Yes</v>
      </c>
      <c r="F66" t="str">
        <f>VLOOKUP($A66,Medical_Table[#All],8,FALSE)</f>
        <v>No</v>
      </c>
      <c r="G66" t="str">
        <f>VLOOKUP($A66,Medical_Table[#All],9,FALSE)</f>
        <v>No</v>
      </c>
      <c r="H66">
        <f>VLOOKUP($A66,Medical_Table[#All],10,FALSE)</f>
        <v>1</v>
      </c>
      <c r="I66" t="str">
        <f>VLOOKUP($A66,Medical_Table[#All],3,FALSE)</f>
        <v>Yes</v>
      </c>
      <c r="J66" t="str">
        <f>VLOOKUP($A66,Medical_Table[#All],5,FALSE)</f>
        <v>Obesity</v>
      </c>
      <c r="K66" t="str">
        <f>VLOOKUP($A66,Medical_Table[#All],7,FALSE)</f>
        <v>Diabetes</v>
      </c>
      <c r="L66" s="22">
        <f>VLOOKUP($A66,Hospitalization_Table[#All],10,FALSE)</f>
        <v>27621</v>
      </c>
      <c r="M66" s="18">
        <f>VLOOKUP($A66,Hospitalization_Table[#All],6,FALSE)</f>
        <v>42211.14</v>
      </c>
      <c r="N66" t="str">
        <f>VLOOKUP($A66,Hospitalization_Table[#All],7,FALSE)</f>
        <v>tier - 1</v>
      </c>
      <c r="O66" t="str">
        <f>VLOOKUP($A66,Hospitalization_Table[#All],8,FALSE)</f>
        <v>tier - 3</v>
      </c>
      <c r="P66" t="str">
        <f>VLOOKUP($A66,Hospitalization_Table[#All],9,FALSE)</f>
        <v>R1013</v>
      </c>
      <c r="Q66">
        <f>VLOOKUP($A66,Hospitalization_Table[#All],11,FALSE)</f>
        <v>47</v>
      </c>
    </row>
    <row r="67" spans="1:17" ht="15.6" x14ac:dyDescent="0.3">
      <c r="A67" s="20" t="s">
        <v>2307</v>
      </c>
      <c r="B67" t="str">
        <f>VLOOKUP($A67,Customer_Table[#All],4,FALSE)</f>
        <v>Megan</v>
      </c>
      <c r="C67">
        <f>VLOOKUP($A67,Medical_Table[#All],4,FALSE)</f>
        <v>54.99</v>
      </c>
      <c r="D67">
        <f>VLOOKUP($A67,Medical_Table[#All],6,FALSE)</f>
        <v>8.68</v>
      </c>
      <c r="E67" t="str">
        <f>VLOOKUP($A67,Medical_Table[#All],2,FALSE)</f>
        <v>No</v>
      </c>
      <c r="F67" t="str">
        <f>VLOOKUP($A67,Medical_Table[#All],8,FALSE)</f>
        <v>No</v>
      </c>
      <c r="G67" t="str">
        <f>VLOOKUP($A67,Medical_Table[#All],9,FALSE)</f>
        <v>No</v>
      </c>
      <c r="H67">
        <f>VLOOKUP($A67,Medical_Table[#All],10,FALSE)</f>
        <v>2</v>
      </c>
      <c r="I67" t="str">
        <f>VLOOKUP($A67,Medical_Table[#All],3,FALSE)</f>
        <v>Yes</v>
      </c>
      <c r="J67" t="str">
        <f>VLOOKUP($A67,Medical_Table[#All],5,FALSE)</f>
        <v>Obesity</v>
      </c>
      <c r="K67" t="str">
        <f>VLOOKUP($A67,Medical_Table[#All],7,FALSE)</f>
        <v>Diabetes</v>
      </c>
      <c r="L67" s="22">
        <f>VLOOKUP($A67,Hospitalization_Table[#All],10,FALSE)</f>
        <v>26925</v>
      </c>
      <c r="M67" s="18">
        <f>VLOOKUP($A67,Hospitalization_Table[#All],6,FALSE)</f>
        <v>42188.15</v>
      </c>
      <c r="N67" t="str">
        <f>VLOOKUP($A67,Hospitalization_Table[#All],7,FALSE)</f>
        <v>tier - 1</v>
      </c>
      <c r="O67" t="str">
        <f>VLOOKUP($A67,Hospitalization_Table[#All],8,FALSE)</f>
        <v>tier - 1</v>
      </c>
      <c r="P67" t="str">
        <f>VLOOKUP($A67,Hospitalization_Table[#All],9,FALSE)</f>
        <v>R1011</v>
      </c>
      <c r="Q67">
        <f>VLOOKUP($A67,Hospitalization_Table[#All],11,FALSE)</f>
        <v>49</v>
      </c>
    </row>
    <row r="68" spans="1:17" ht="15.6" x14ac:dyDescent="0.3">
      <c r="A68" s="20" t="s">
        <v>2306</v>
      </c>
      <c r="B68" t="str">
        <f>VLOOKUP($A68,Customer_Table[#All],4,FALSE)</f>
        <v>Daniel</v>
      </c>
      <c r="C68">
        <f>VLOOKUP($A68,Medical_Table[#All],4,FALSE)</f>
        <v>35.97</v>
      </c>
      <c r="D68">
        <f>VLOOKUP($A68,Medical_Table[#All],6,FALSE)</f>
        <v>6.12</v>
      </c>
      <c r="E68" t="str">
        <f>VLOOKUP($A68,Medical_Table[#All],2,FALSE)</f>
        <v>No</v>
      </c>
      <c r="F68" t="str">
        <f>VLOOKUP($A68,Medical_Table[#All],8,FALSE)</f>
        <v>No</v>
      </c>
      <c r="G68" t="str">
        <f>VLOOKUP($A68,Medical_Table[#All],9,FALSE)</f>
        <v>Yes</v>
      </c>
      <c r="H68">
        <f>VLOOKUP($A68,Medical_Table[#All],10,FALSE)</f>
        <v>1</v>
      </c>
      <c r="I68" t="str">
        <f>VLOOKUP($A68,Medical_Table[#All],3,FALSE)</f>
        <v>Yes</v>
      </c>
      <c r="J68" t="str">
        <f>VLOOKUP($A68,Medical_Table[#All],5,FALSE)</f>
        <v>Obesity</v>
      </c>
      <c r="K68" t="str">
        <f>VLOOKUP($A68,Medical_Table[#All],7,FALSE)</f>
        <v>Prediabetes</v>
      </c>
      <c r="L68" s="22">
        <f>VLOOKUP($A68,Hospitalization_Table[#All],10,FALSE)</f>
        <v>29039</v>
      </c>
      <c r="M68" s="18">
        <f>VLOOKUP($A68,Hospitalization_Table[#All],6,FALSE)</f>
        <v>42124.52</v>
      </c>
      <c r="N68" t="str">
        <f>VLOOKUP($A68,Hospitalization_Table[#All],7,FALSE)</f>
        <v>tier - 1</v>
      </c>
      <c r="O68" t="str">
        <f>VLOOKUP($A68,Hospitalization_Table[#All],8,FALSE)</f>
        <v>tier - 1</v>
      </c>
      <c r="P68" t="str">
        <f>VLOOKUP($A68,Hospitalization_Table[#All],9,FALSE)</f>
        <v>R1013</v>
      </c>
      <c r="Q68">
        <f>VLOOKUP($A68,Hospitalization_Table[#All],11,FALSE)</f>
        <v>43</v>
      </c>
    </row>
    <row r="69" spans="1:17" ht="15.6" x14ac:dyDescent="0.3">
      <c r="A69" s="20" t="s">
        <v>2305</v>
      </c>
      <c r="B69" t="str">
        <f>VLOOKUP($A69,Customer_Table[#All],4,FALSE)</f>
        <v>Steven M.</v>
      </c>
      <c r="C69">
        <f>VLOOKUP($A69,Medical_Table[#All],4,FALSE)</f>
        <v>45.54</v>
      </c>
      <c r="D69">
        <f>VLOOKUP($A69,Medical_Table[#All],6,FALSE)</f>
        <v>5.4</v>
      </c>
      <c r="E69" t="str">
        <f>VLOOKUP($A69,Medical_Table[#All],2,FALSE)</f>
        <v>Yes</v>
      </c>
      <c r="F69" t="str">
        <f>VLOOKUP($A69,Medical_Table[#All],8,FALSE)</f>
        <v>No</v>
      </c>
      <c r="G69" t="str">
        <f>VLOOKUP($A69,Medical_Table[#All],9,FALSE)</f>
        <v>Yes</v>
      </c>
      <c r="H69">
        <f>VLOOKUP($A69,Medical_Table[#All],10,FALSE)</f>
        <v>1</v>
      </c>
      <c r="I69" t="str">
        <f>VLOOKUP($A69,Medical_Table[#All],3,FALSE)</f>
        <v>Yes</v>
      </c>
      <c r="J69" t="str">
        <f>VLOOKUP($A69,Medical_Table[#All],5,FALSE)</f>
        <v>Obesity</v>
      </c>
      <c r="K69" t="str">
        <f>VLOOKUP($A69,Medical_Table[#All],7,FALSE)</f>
        <v>Normal</v>
      </c>
      <c r="L69" s="22">
        <f>VLOOKUP($A69,Hospitalization_Table[#All],10,FALSE)</f>
        <v>35773</v>
      </c>
      <c r="M69" s="18">
        <f>VLOOKUP($A69,Hospitalization_Table[#All],6,FALSE)</f>
        <v>42112.24</v>
      </c>
      <c r="N69" t="str">
        <f>VLOOKUP($A69,Hospitalization_Table[#All],7,FALSE)</f>
        <v>tier - 1</v>
      </c>
      <c r="O69" t="str">
        <f>VLOOKUP($A69,Hospitalization_Table[#All],8,FALSE)</f>
        <v>tier - 3</v>
      </c>
      <c r="P69" t="str">
        <f>VLOOKUP($A69,Hospitalization_Table[#All],9,FALSE)</f>
        <v>R1013</v>
      </c>
      <c r="Q69">
        <f>VLOOKUP($A69,Hospitalization_Table[#All],11,FALSE)</f>
        <v>25</v>
      </c>
    </row>
    <row r="70" spans="1:17" ht="15.6" x14ac:dyDescent="0.3">
      <c r="A70" s="20" t="s">
        <v>2304</v>
      </c>
      <c r="B70" t="str">
        <f>VLOOKUP($A70,Customer_Table[#All],4,FALSE)</f>
        <v>Jenna L.</v>
      </c>
      <c r="C70">
        <f>VLOOKUP($A70,Medical_Table[#All],4,FALSE)</f>
        <v>35.53</v>
      </c>
      <c r="D70">
        <f>VLOOKUP($A70,Medical_Table[#All],6,FALSE)</f>
        <v>4.3600000000000003</v>
      </c>
      <c r="E70" t="str">
        <f>VLOOKUP($A70,Medical_Table[#All],2,FALSE)</f>
        <v>Yes</v>
      </c>
      <c r="F70" t="str">
        <f>VLOOKUP($A70,Medical_Table[#All],8,FALSE)</f>
        <v>No</v>
      </c>
      <c r="G70" t="str">
        <f>VLOOKUP($A70,Medical_Table[#All],9,FALSE)</f>
        <v>No</v>
      </c>
      <c r="H70">
        <f>VLOOKUP($A70,Medical_Table[#All],10,FALSE)</f>
        <v>0</v>
      </c>
      <c r="I70" t="str">
        <f>VLOOKUP($A70,Medical_Table[#All],3,FALSE)</f>
        <v>Yes</v>
      </c>
      <c r="J70" t="str">
        <f>VLOOKUP($A70,Medical_Table[#All],5,FALSE)</f>
        <v>Obesity</v>
      </c>
      <c r="K70" t="str">
        <f>VLOOKUP($A70,Medical_Table[#All],7,FALSE)</f>
        <v>Normal</v>
      </c>
      <c r="L70" s="22">
        <f>VLOOKUP($A70,Hospitalization_Table[#All],10,FALSE)</f>
        <v>28092</v>
      </c>
      <c r="M70" s="18">
        <f>VLOOKUP($A70,Hospitalization_Table[#All],6,FALSE)</f>
        <v>42111.66</v>
      </c>
      <c r="N70" t="str">
        <f>VLOOKUP($A70,Hospitalization_Table[#All],7,FALSE)</f>
        <v>tier - 1</v>
      </c>
      <c r="O70" t="str">
        <f>VLOOKUP($A70,Hospitalization_Table[#All],8,FALSE)</f>
        <v>tier - 1</v>
      </c>
      <c r="P70" t="str">
        <f>VLOOKUP($A70,Hospitalization_Table[#All],9,FALSE)</f>
        <v>R1024</v>
      </c>
      <c r="Q70">
        <f>VLOOKUP($A70,Hospitalization_Table[#All],11,FALSE)</f>
        <v>46</v>
      </c>
    </row>
    <row r="71" spans="1:17" ht="15.6" x14ac:dyDescent="0.3">
      <c r="A71" s="20" t="s">
        <v>2303</v>
      </c>
      <c r="B71" t="str">
        <f>VLOOKUP($A71,Customer_Table[#All],4,FALSE)</f>
        <v>Freeman</v>
      </c>
      <c r="C71">
        <f>VLOOKUP($A71,Medical_Table[#All],4,FALSE)</f>
        <v>30.8</v>
      </c>
      <c r="D71">
        <f>VLOOKUP($A71,Medical_Table[#All],6,FALSE)</f>
        <v>9.77</v>
      </c>
      <c r="E71" t="str">
        <f>VLOOKUP($A71,Medical_Table[#All],2,FALSE)</f>
        <v>No</v>
      </c>
      <c r="F71" t="str">
        <f>VLOOKUP($A71,Medical_Table[#All],8,FALSE)</f>
        <v>No</v>
      </c>
      <c r="G71" t="str">
        <f>VLOOKUP($A71,Medical_Table[#All],9,FALSE)</f>
        <v>No</v>
      </c>
      <c r="H71">
        <f>VLOOKUP($A71,Medical_Table[#All],10,FALSE)</f>
        <v>0</v>
      </c>
      <c r="I71" t="str">
        <f>VLOOKUP($A71,Medical_Table[#All],3,FALSE)</f>
        <v>Yes</v>
      </c>
      <c r="J71" t="str">
        <f>VLOOKUP($A71,Medical_Table[#All],5,FALSE)</f>
        <v>Obesity</v>
      </c>
      <c r="K71" t="str">
        <f>VLOOKUP($A71,Medical_Table[#All],7,FALSE)</f>
        <v>Diabetes</v>
      </c>
      <c r="L71" s="22">
        <f>VLOOKUP($A71,Hospitalization_Table[#All],10,FALSE)</f>
        <v>25191</v>
      </c>
      <c r="M71" s="18">
        <f>VLOOKUP($A71,Hospitalization_Table[#All],6,FALSE)</f>
        <v>41999.519999999997</v>
      </c>
      <c r="N71" t="str">
        <f>VLOOKUP($A71,Hospitalization_Table[#All],7,FALSE)</f>
        <v>tier - 1</v>
      </c>
      <c r="O71" t="str">
        <f>VLOOKUP($A71,Hospitalization_Table[#All],8,FALSE)</f>
        <v>tier - 3</v>
      </c>
      <c r="P71" t="str">
        <f>VLOOKUP($A71,Hospitalization_Table[#All],9,FALSE)</f>
        <v>R1013</v>
      </c>
      <c r="Q71">
        <f>VLOOKUP($A71,Hospitalization_Table[#All],11,FALSE)</f>
        <v>54</v>
      </c>
    </row>
    <row r="72" spans="1:17" ht="15.6" x14ac:dyDescent="0.3">
      <c r="A72" s="20" t="s">
        <v>2302</v>
      </c>
      <c r="B72" t="str">
        <f>VLOOKUP($A72,Customer_Table[#All],4,FALSE)</f>
        <v>Jeff</v>
      </c>
      <c r="C72">
        <f>VLOOKUP($A72,Medical_Table[#All],4,FALSE)</f>
        <v>38.39</v>
      </c>
      <c r="D72">
        <f>VLOOKUP($A72,Medical_Table[#All],6,FALSE)</f>
        <v>4.25</v>
      </c>
      <c r="E72" t="str">
        <f>VLOOKUP($A72,Medical_Table[#All],2,FALSE)</f>
        <v>No</v>
      </c>
      <c r="F72" t="str">
        <f>VLOOKUP($A72,Medical_Table[#All],8,FALSE)</f>
        <v>No</v>
      </c>
      <c r="G72" t="str">
        <f>VLOOKUP($A72,Medical_Table[#All],9,FALSE)</f>
        <v>No</v>
      </c>
      <c r="H72">
        <f>VLOOKUP($A72,Medical_Table[#All],10,FALSE)</f>
        <v>1</v>
      </c>
      <c r="I72" t="str">
        <f>VLOOKUP($A72,Medical_Table[#All],3,FALSE)</f>
        <v>Yes</v>
      </c>
      <c r="J72" t="str">
        <f>VLOOKUP($A72,Medical_Table[#All],5,FALSE)</f>
        <v>Obesity</v>
      </c>
      <c r="K72" t="str">
        <f>VLOOKUP($A72,Medical_Table[#All],7,FALSE)</f>
        <v>Normal</v>
      </c>
      <c r="L72" s="22">
        <f>VLOOKUP($A72,Hospitalization_Table[#All],10,FALSE)</f>
        <v>30996</v>
      </c>
      <c r="M72" s="18">
        <f>VLOOKUP($A72,Hospitalization_Table[#All],6,FALSE)</f>
        <v>41949.24</v>
      </c>
      <c r="N72" t="str">
        <f>VLOOKUP($A72,Hospitalization_Table[#All],7,FALSE)</f>
        <v>tier - 1</v>
      </c>
      <c r="O72" t="str">
        <f>VLOOKUP($A72,Hospitalization_Table[#All],8,FALSE)</f>
        <v>tier - 1</v>
      </c>
      <c r="P72" t="str">
        <f>VLOOKUP($A72,Hospitalization_Table[#All],9,FALSE)</f>
        <v>R1013</v>
      </c>
      <c r="Q72">
        <f>VLOOKUP($A72,Hospitalization_Table[#All],11,FALSE)</f>
        <v>38</v>
      </c>
    </row>
    <row r="73" spans="1:17" ht="15.6" x14ac:dyDescent="0.3">
      <c r="A73" s="20" t="s">
        <v>2301</v>
      </c>
      <c r="B73" t="str">
        <f>VLOOKUP($A73,Customer_Table[#All],4,FALSE)</f>
        <v>Elenilton V. Sr.</v>
      </c>
      <c r="C73">
        <f>VLOOKUP($A73,Medical_Table[#All],4,FALSE)</f>
        <v>32.299999999999997</v>
      </c>
      <c r="D73">
        <f>VLOOKUP($A73,Medical_Table[#All],6,FALSE)</f>
        <v>4.76</v>
      </c>
      <c r="E73" t="str">
        <f>VLOOKUP($A73,Medical_Table[#All],2,FALSE)</f>
        <v>No</v>
      </c>
      <c r="F73" t="str">
        <f>VLOOKUP($A73,Medical_Table[#All],8,FALSE)</f>
        <v>No</v>
      </c>
      <c r="G73" t="str">
        <f>VLOOKUP($A73,Medical_Table[#All],9,FALSE)</f>
        <v>No</v>
      </c>
      <c r="H73">
        <f>VLOOKUP($A73,Medical_Table[#All],10,FALSE)</f>
        <v>2</v>
      </c>
      <c r="I73" t="str">
        <f>VLOOKUP($A73,Medical_Table[#All],3,FALSE)</f>
        <v>Yes</v>
      </c>
      <c r="J73" t="str">
        <f>VLOOKUP($A73,Medical_Table[#All],5,FALSE)</f>
        <v>Obesity</v>
      </c>
      <c r="K73" t="str">
        <f>VLOOKUP($A73,Medical_Table[#All],7,FALSE)</f>
        <v>Normal</v>
      </c>
      <c r="L73" s="22">
        <f>VLOOKUP($A73,Hospitalization_Table[#All],10,FALSE)</f>
        <v>26458</v>
      </c>
      <c r="M73" s="18">
        <f>VLOOKUP($A73,Hospitalization_Table[#All],6,FALSE)</f>
        <v>41919.1</v>
      </c>
      <c r="N73" t="str">
        <f>VLOOKUP($A73,Hospitalization_Table[#All],7,FALSE)</f>
        <v>tier - 1</v>
      </c>
      <c r="O73" t="str">
        <f>VLOOKUP($A73,Hospitalization_Table[#All],8,FALSE)</f>
        <v>tier - 1</v>
      </c>
      <c r="P73" t="str">
        <f>VLOOKUP($A73,Hospitalization_Table[#All],9,FALSE)</f>
        <v>R1016</v>
      </c>
      <c r="Q73">
        <f>VLOOKUP($A73,Hospitalization_Table[#All],11,FALSE)</f>
        <v>51</v>
      </c>
    </row>
    <row r="74" spans="1:17" ht="15.6" x14ac:dyDescent="0.3">
      <c r="A74" s="20" t="s">
        <v>2300</v>
      </c>
      <c r="B74" t="str">
        <f>VLOOKUP($A74,Customer_Table[#All],4,FALSE)</f>
        <v>Maurya</v>
      </c>
      <c r="C74">
        <f>VLOOKUP($A74,Medical_Table[#All],4,FALSE)</f>
        <v>48.8</v>
      </c>
      <c r="D74">
        <f>VLOOKUP($A74,Medical_Table[#All],6,FALSE)</f>
        <v>6.22</v>
      </c>
      <c r="E74" t="str">
        <f>VLOOKUP($A74,Medical_Table[#All],2,FALSE)</f>
        <v>Yes</v>
      </c>
      <c r="F74" t="str">
        <f>VLOOKUP($A74,Medical_Table[#All],8,FALSE)</f>
        <v>No</v>
      </c>
      <c r="G74" t="str">
        <f>VLOOKUP($A74,Medical_Table[#All],9,FALSE)</f>
        <v>No</v>
      </c>
      <c r="H74">
        <f>VLOOKUP($A74,Medical_Table[#All],10,FALSE)</f>
        <v>2</v>
      </c>
      <c r="I74" t="str">
        <f>VLOOKUP($A74,Medical_Table[#All],3,FALSE)</f>
        <v>Yes</v>
      </c>
      <c r="J74" t="str">
        <f>VLOOKUP($A74,Medical_Table[#All],5,FALSE)</f>
        <v>Obesity</v>
      </c>
      <c r="K74" t="str">
        <f>VLOOKUP($A74,Medical_Table[#All],7,FALSE)</f>
        <v>Prediabetes</v>
      </c>
      <c r="L74" s="22">
        <f>VLOOKUP($A74,Hospitalization_Table[#All],10,FALSE)</f>
        <v>24371</v>
      </c>
      <c r="M74" s="18">
        <f>VLOOKUP($A74,Hospitalization_Table[#All],6,FALSE)</f>
        <v>41886.54</v>
      </c>
      <c r="N74" t="str">
        <f>VLOOKUP($A74,Hospitalization_Table[#All],7,FALSE)</f>
        <v>tier - 1</v>
      </c>
      <c r="O74" t="str">
        <f>VLOOKUP($A74,Hospitalization_Table[#All],8,FALSE)</f>
        <v>tier - 3</v>
      </c>
      <c r="P74" t="str">
        <f>VLOOKUP($A74,Hospitalization_Table[#All],9,FALSE)</f>
        <v>R1011</v>
      </c>
      <c r="Q74">
        <f>VLOOKUP($A74,Hospitalization_Table[#All],11,FALSE)</f>
        <v>56</v>
      </c>
    </row>
    <row r="75" spans="1:17" ht="15.6" x14ac:dyDescent="0.3">
      <c r="A75" s="20" t="s">
        <v>2299</v>
      </c>
      <c r="B75" t="str">
        <f>VLOOKUP($A75,Customer_Table[#All],4,FALSE)</f>
        <v>Samantha C</v>
      </c>
      <c r="C75">
        <f>VLOOKUP($A75,Medical_Table[#All],4,FALSE)</f>
        <v>45.5</v>
      </c>
      <c r="D75">
        <f>VLOOKUP($A75,Medical_Table[#All],6,FALSE)</f>
        <v>7.96</v>
      </c>
      <c r="E75" t="str">
        <f>VLOOKUP($A75,Medical_Table[#All],2,FALSE)</f>
        <v>No</v>
      </c>
      <c r="F75" t="str">
        <f>VLOOKUP($A75,Medical_Table[#All],8,FALSE)</f>
        <v>No</v>
      </c>
      <c r="G75" t="str">
        <f>VLOOKUP($A75,Medical_Table[#All],9,FALSE)</f>
        <v>No</v>
      </c>
      <c r="H75">
        <f>VLOOKUP($A75,Medical_Table[#All],10,FALSE)</f>
        <v>0</v>
      </c>
      <c r="I75" t="str">
        <f>VLOOKUP($A75,Medical_Table[#All],3,FALSE)</f>
        <v>Yes</v>
      </c>
      <c r="J75" t="str">
        <f>VLOOKUP($A75,Medical_Table[#All],5,FALSE)</f>
        <v>Obesity</v>
      </c>
      <c r="K75" t="str">
        <f>VLOOKUP($A75,Medical_Table[#All],7,FALSE)</f>
        <v>Diabetes</v>
      </c>
      <c r="L75" s="22">
        <f>VLOOKUP($A75,Hospitalization_Table[#All],10,FALSE)</f>
        <v>22911</v>
      </c>
      <c r="M75" s="18">
        <f>VLOOKUP($A75,Hospitalization_Table[#All],6,FALSE)</f>
        <v>41794.629999999997</v>
      </c>
      <c r="N75" t="str">
        <f>VLOOKUP($A75,Hospitalization_Table[#All],7,FALSE)</f>
        <v>tier - 1</v>
      </c>
      <c r="O75" t="str">
        <f>VLOOKUP($A75,Hospitalization_Table[#All],8,FALSE)</f>
        <v>tier - 3</v>
      </c>
      <c r="P75" t="str">
        <f>VLOOKUP($A75,Hospitalization_Table[#All],9,FALSE)</f>
        <v>R1011</v>
      </c>
      <c r="Q75">
        <f>VLOOKUP($A75,Hospitalization_Table[#All],11,FALSE)</f>
        <v>60</v>
      </c>
    </row>
    <row r="76" spans="1:17" ht="15.6" x14ac:dyDescent="0.3">
      <c r="A76" s="20" t="s">
        <v>2298</v>
      </c>
      <c r="B76" t="str">
        <f>VLOOKUP($A76,Customer_Table[#All],4,FALSE)</f>
        <v>Bethany A</v>
      </c>
      <c r="C76">
        <f>VLOOKUP($A76,Medical_Table[#All],4,FALSE)</f>
        <v>53.61</v>
      </c>
      <c r="D76">
        <f>VLOOKUP($A76,Medical_Table[#All],6,FALSE)</f>
        <v>10.92</v>
      </c>
      <c r="E76" t="str">
        <f>VLOOKUP($A76,Medical_Table[#All],2,FALSE)</f>
        <v>Yes</v>
      </c>
      <c r="F76" t="str">
        <f>VLOOKUP($A76,Medical_Table[#All],8,FALSE)</f>
        <v>No</v>
      </c>
      <c r="G76" t="str">
        <f>VLOOKUP($A76,Medical_Table[#All],9,FALSE)</f>
        <v>No</v>
      </c>
      <c r="H76">
        <f>VLOOKUP($A76,Medical_Table[#All],10,FALSE)</f>
        <v>1</v>
      </c>
      <c r="I76" t="str">
        <f>VLOOKUP($A76,Medical_Table[#All],3,FALSE)</f>
        <v>Yes</v>
      </c>
      <c r="J76" t="str">
        <f>VLOOKUP($A76,Medical_Table[#All],5,FALSE)</f>
        <v>Obesity</v>
      </c>
      <c r="K76" t="str">
        <f>VLOOKUP($A76,Medical_Table[#All],7,FALSE)</f>
        <v>Diabetes</v>
      </c>
      <c r="L76" s="22">
        <f>VLOOKUP($A76,Hospitalization_Table[#All],10,FALSE)</f>
        <v>27666</v>
      </c>
      <c r="M76" s="18">
        <f>VLOOKUP($A76,Hospitalization_Table[#All],6,FALSE)</f>
        <v>41681.86</v>
      </c>
      <c r="N76" t="str">
        <f>VLOOKUP($A76,Hospitalization_Table[#All],7,FALSE)</f>
        <v>tier - 1</v>
      </c>
      <c r="O76" t="str">
        <f>VLOOKUP($A76,Hospitalization_Table[#All],8,FALSE)</f>
        <v>tier - 1</v>
      </c>
      <c r="P76" t="str">
        <f>VLOOKUP($A76,Hospitalization_Table[#All],9,FALSE)</f>
        <v>R1011</v>
      </c>
      <c r="Q76">
        <f>VLOOKUP($A76,Hospitalization_Table[#All],11,FALSE)</f>
        <v>47</v>
      </c>
    </row>
    <row r="77" spans="1:17" ht="15.6" x14ac:dyDescent="0.3">
      <c r="A77" s="20" t="s">
        <v>2297</v>
      </c>
      <c r="B77" t="str">
        <f>VLOOKUP($A77,Customer_Table[#All],4,FALSE)</f>
        <v>Yves</v>
      </c>
      <c r="C77">
        <f>VLOOKUP($A77,Medical_Table[#All],4,FALSE)</f>
        <v>36.19</v>
      </c>
      <c r="D77">
        <f>VLOOKUP($A77,Medical_Table[#All],6,FALSE)</f>
        <v>11.51</v>
      </c>
      <c r="E77" t="str">
        <f>VLOOKUP($A77,Medical_Table[#All],2,FALSE)</f>
        <v>Yes</v>
      </c>
      <c r="F77" t="str">
        <f>VLOOKUP($A77,Medical_Table[#All],8,FALSE)</f>
        <v>No</v>
      </c>
      <c r="G77" t="str">
        <f>VLOOKUP($A77,Medical_Table[#All],9,FALSE)</f>
        <v>No</v>
      </c>
      <c r="H77">
        <f>VLOOKUP($A77,Medical_Table[#All],10,FALSE)</f>
        <v>1</v>
      </c>
      <c r="I77" t="str">
        <f>VLOOKUP($A77,Medical_Table[#All],3,FALSE)</f>
        <v>Yes</v>
      </c>
      <c r="J77" t="str">
        <f>VLOOKUP($A77,Medical_Table[#All],5,FALSE)</f>
        <v>Obesity</v>
      </c>
      <c r="K77" t="str">
        <f>VLOOKUP($A77,Medical_Table[#All],7,FALSE)</f>
        <v>Diabetes</v>
      </c>
      <c r="L77" s="22">
        <f>VLOOKUP($A77,Hospitalization_Table[#All],10,FALSE)</f>
        <v>27712</v>
      </c>
      <c r="M77" s="18">
        <f>VLOOKUP($A77,Hospitalization_Table[#All],6,FALSE)</f>
        <v>41676.080000000002</v>
      </c>
      <c r="N77" t="str">
        <f>VLOOKUP($A77,Hospitalization_Table[#All],7,FALSE)</f>
        <v>tier - 1</v>
      </c>
      <c r="O77" t="str">
        <f>VLOOKUP($A77,Hospitalization_Table[#All],8,FALSE)</f>
        <v>tier - 2</v>
      </c>
      <c r="P77" t="str">
        <f>VLOOKUP($A77,Hospitalization_Table[#All],9,FALSE)</f>
        <v>R1013</v>
      </c>
      <c r="Q77">
        <f>VLOOKUP($A77,Hospitalization_Table[#All],11,FALSE)</f>
        <v>47</v>
      </c>
    </row>
    <row r="78" spans="1:17" ht="15.6" x14ac:dyDescent="0.3">
      <c r="A78" s="20" t="s">
        <v>2296</v>
      </c>
      <c r="B78" t="str">
        <f>VLOOKUP($A78,Customer_Table[#All],4,FALSE)</f>
        <v>Danielle</v>
      </c>
      <c r="C78">
        <f>VLOOKUP($A78,Medical_Table[#All],4,FALSE)</f>
        <v>34.6</v>
      </c>
      <c r="D78">
        <f>VLOOKUP($A78,Medical_Table[#All],6,FALSE)</f>
        <v>5.99</v>
      </c>
      <c r="E78" t="str">
        <f>VLOOKUP($A78,Medical_Table[#All],2,FALSE)</f>
        <v>Yes</v>
      </c>
      <c r="F78" t="str">
        <f>VLOOKUP($A78,Medical_Table[#All],8,FALSE)</f>
        <v>No</v>
      </c>
      <c r="G78" t="str">
        <f>VLOOKUP($A78,Medical_Table[#All],9,FALSE)</f>
        <v>No</v>
      </c>
      <c r="H78">
        <f>VLOOKUP($A78,Medical_Table[#All],10,FALSE)</f>
        <v>0</v>
      </c>
      <c r="I78" t="str">
        <f>VLOOKUP($A78,Medical_Table[#All],3,FALSE)</f>
        <v>Yes</v>
      </c>
      <c r="J78" t="str">
        <f>VLOOKUP($A78,Medical_Table[#All],5,FALSE)</f>
        <v>Obesity</v>
      </c>
      <c r="K78" t="str">
        <f>VLOOKUP($A78,Medical_Table[#All],7,FALSE)</f>
        <v>Prediabetes</v>
      </c>
      <c r="L78" s="22">
        <f>VLOOKUP($A78,Hospitalization_Table[#All],10,FALSE)</f>
        <v>28062</v>
      </c>
      <c r="M78" s="18">
        <f>VLOOKUP($A78,Hospitalization_Table[#All],6,FALSE)</f>
        <v>41661.599999999999</v>
      </c>
      <c r="N78" t="str">
        <f>VLOOKUP($A78,Hospitalization_Table[#All],7,FALSE)</f>
        <v>tier - 1</v>
      </c>
      <c r="O78" t="str">
        <f>VLOOKUP($A78,Hospitalization_Table[#All],8,FALSE)</f>
        <v>tier - 3</v>
      </c>
      <c r="P78" t="str">
        <f>VLOOKUP($A78,Hospitalization_Table[#All],9,FALSE)</f>
        <v>R1011</v>
      </c>
      <c r="Q78">
        <f>VLOOKUP($A78,Hospitalization_Table[#All],11,FALSE)</f>
        <v>46</v>
      </c>
    </row>
    <row r="79" spans="1:17" ht="15.6" x14ac:dyDescent="0.3">
      <c r="A79" s="20" t="s">
        <v>2295</v>
      </c>
      <c r="B79" t="str">
        <f>VLOOKUP($A79,Customer_Table[#All],4,FALSE)</f>
        <v>Julia</v>
      </c>
      <c r="C79">
        <f>VLOOKUP($A79,Medical_Table[#All],4,FALSE)</f>
        <v>54.12</v>
      </c>
      <c r="D79">
        <f>VLOOKUP($A79,Medical_Table[#All],6,FALSE)</f>
        <v>11.57</v>
      </c>
      <c r="E79" t="str">
        <f>VLOOKUP($A79,Medical_Table[#All],2,FALSE)</f>
        <v>No</v>
      </c>
      <c r="F79" t="str">
        <f>VLOOKUP($A79,Medical_Table[#All],8,FALSE)</f>
        <v>No</v>
      </c>
      <c r="G79" t="str">
        <f>VLOOKUP($A79,Medical_Table[#All],9,FALSE)</f>
        <v>No</v>
      </c>
      <c r="H79">
        <f>VLOOKUP($A79,Medical_Table[#All],10,FALSE)</f>
        <v>0</v>
      </c>
      <c r="I79" t="str">
        <f>VLOOKUP($A79,Medical_Table[#All],3,FALSE)</f>
        <v>Yes</v>
      </c>
      <c r="J79" t="str">
        <f>VLOOKUP($A79,Medical_Table[#All],5,FALSE)</f>
        <v>Obesity</v>
      </c>
      <c r="K79" t="str">
        <f>VLOOKUP($A79,Medical_Table[#All],7,FALSE)</f>
        <v>Diabetes</v>
      </c>
      <c r="L79" s="22">
        <f>VLOOKUP($A79,Hospitalization_Table[#All],10,FALSE)</f>
        <v>27357</v>
      </c>
      <c r="M79" s="18">
        <f>VLOOKUP($A79,Hospitalization_Table[#All],6,FALSE)</f>
        <v>41636.199999999997</v>
      </c>
      <c r="N79" t="str">
        <f>VLOOKUP($A79,Hospitalization_Table[#All],7,FALSE)</f>
        <v>tier - 1</v>
      </c>
      <c r="O79" t="str">
        <f>VLOOKUP($A79,Hospitalization_Table[#All],8,FALSE)</f>
        <v>tier - 1</v>
      </c>
      <c r="P79" t="str">
        <f>VLOOKUP($A79,Hospitalization_Table[#All],9,FALSE)</f>
        <v>R1011</v>
      </c>
      <c r="Q79">
        <f>VLOOKUP($A79,Hospitalization_Table[#All],11,FALSE)</f>
        <v>48</v>
      </c>
    </row>
    <row r="80" spans="1:17" ht="15.6" x14ac:dyDescent="0.3">
      <c r="A80" s="20" t="s">
        <v>2294</v>
      </c>
      <c r="B80" t="str">
        <f>VLOOKUP($A80,Customer_Table[#All],4,FALSE)</f>
        <v>Joshua</v>
      </c>
      <c r="C80">
        <f>VLOOKUP($A80,Medical_Table[#All],4,FALSE)</f>
        <v>48.82</v>
      </c>
      <c r="D80">
        <f>VLOOKUP($A80,Medical_Table[#All],6,FALSE)</f>
        <v>6.67</v>
      </c>
      <c r="E80" t="str">
        <f>VLOOKUP($A80,Medical_Table[#All],2,FALSE)</f>
        <v>Yes</v>
      </c>
      <c r="F80" t="str">
        <f>VLOOKUP($A80,Medical_Table[#All],8,FALSE)</f>
        <v>No</v>
      </c>
      <c r="G80" t="str">
        <f>VLOOKUP($A80,Medical_Table[#All],9,FALSE)</f>
        <v>No</v>
      </c>
      <c r="H80">
        <f>VLOOKUP($A80,Medical_Table[#All],10,FALSE)</f>
        <v>0</v>
      </c>
      <c r="I80" t="str">
        <f>VLOOKUP($A80,Medical_Table[#All],3,FALSE)</f>
        <v>Yes</v>
      </c>
      <c r="J80" t="str">
        <f>VLOOKUP($A80,Medical_Table[#All],5,FALSE)</f>
        <v>Obesity</v>
      </c>
      <c r="K80" t="str">
        <f>VLOOKUP($A80,Medical_Table[#All],7,FALSE)</f>
        <v>Diabetes</v>
      </c>
      <c r="L80" s="22">
        <f>VLOOKUP($A80,Hospitalization_Table[#All],10,FALSE)</f>
        <v>24828</v>
      </c>
      <c r="M80" s="18">
        <f>VLOOKUP($A80,Hospitalization_Table[#All],6,FALSE)</f>
        <v>41505.15</v>
      </c>
      <c r="N80" t="str">
        <f>VLOOKUP($A80,Hospitalization_Table[#All],7,FALSE)</f>
        <v>tier - 1</v>
      </c>
      <c r="O80" t="str">
        <f>VLOOKUP($A80,Hospitalization_Table[#All],8,FALSE)</f>
        <v>tier - 2</v>
      </c>
      <c r="P80" t="str">
        <f>VLOOKUP($A80,Hospitalization_Table[#All],9,FALSE)</f>
        <v>R1011</v>
      </c>
      <c r="Q80">
        <f>VLOOKUP($A80,Hospitalization_Table[#All],11,FALSE)</f>
        <v>55</v>
      </c>
    </row>
    <row r="81" spans="1:17" ht="15.6" x14ac:dyDescent="0.3">
      <c r="A81" s="20" t="s">
        <v>2293</v>
      </c>
      <c r="B81" t="str">
        <f>VLOOKUP($A81,Customer_Table[#All],4,FALSE)</f>
        <v>Jennifer</v>
      </c>
      <c r="C81">
        <f>VLOOKUP($A81,Medical_Table[#All],4,FALSE)</f>
        <v>51.01</v>
      </c>
      <c r="D81">
        <f>VLOOKUP($A81,Medical_Table[#All],6,FALSE)</f>
        <v>9.1999999999999993</v>
      </c>
      <c r="E81" t="str">
        <f>VLOOKUP($A81,Medical_Table[#All],2,FALSE)</f>
        <v>No</v>
      </c>
      <c r="F81" t="str">
        <f>VLOOKUP($A81,Medical_Table[#All],8,FALSE)</f>
        <v>No</v>
      </c>
      <c r="G81" t="str">
        <f>VLOOKUP($A81,Medical_Table[#All],9,FALSE)</f>
        <v>No</v>
      </c>
      <c r="H81">
        <f>VLOOKUP($A81,Medical_Table[#All],10,FALSE)</f>
        <v>0</v>
      </c>
      <c r="I81" t="str">
        <f>VLOOKUP($A81,Medical_Table[#All],3,FALSE)</f>
        <v>Yes</v>
      </c>
      <c r="J81" t="str">
        <f>VLOOKUP($A81,Medical_Table[#All],5,FALSE)</f>
        <v>Obesity</v>
      </c>
      <c r="K81" t="str">
        <f>VLOOKUP($A81,Medical_Table[#All],7,FALSE)</f>
        <v>Diabetes</v>
      </c>
      <c r="L81" s="22">
        <f>VLOOKUP($A81,Hospitalization_Table[#All],10,FALSE)</f>
        <v>26222</v>
      </c>
      <c r="M81" s="18">
        <f>VLOOKUP($A81,Hospitalization_Table[#All],6,FALSE)</f>
        <v>41351.879999999997</v>
      </c>
      <c r="N81" t="str">
        <f>VLOOKUP($A81,Hospitalization_Table[#All],7,FALSE)</f>
        <v>tier - 1</v>
      </c>
      <c r="O81" t="str">
        <f>VLOOKUP($A81,Hospitalization_Table[#All],8,FALSE)</f>
        <v>tier - 2</v>
      </c>
      <c r="P81" t="str">
        <f>VLOOKUP($A81,Hospitalization_Table[#All],9,FALSE)</f>
        <v>R1011</v>
      </c>
      <c r="Q81">
        <f>VLOOKUP($A81,Hospitalization_Table[#All],11,FALSE)</f>
        <v>51</v>
      </c>
    </row>
    <row r="82" spans="1:17" ht="15.6" x14ac:dyDescent="0.3">
      <c r="A82" s="20" t="s">
        <v>2292</v>
      </c>
      <c r="B82" t="str">
        <f>VLOOKUP($A82,Customer_Table[#All],4,FALSE)</f>
        <v>Gwen M.</v>
      </c>
      <c r="C82">
        <f>VLOOKUP($A82,Medical_Table[#All],4,FALSE)</f>
        <v>45.65</v>
      </c>
      <c r="D82">
        <f>VLOOKUP($A82,Medical_Table[#All],6,FALSE)</f>
        <v>5.1100000000000003</v>
      </c>
      <c r="E82" t="str">
        <f>VLOOKUP($A82,Medical_Table[#All],2,FALSE)</f>
        <v>Yes</v>
      </c>
      <c r="F82" t="str">
        <f>VLOOKUP($A82,Medical_Table[#All],8,FALSE)</f>
        <v>No</v>
      </c>
      <c r="G82" t="str">
        <f>VLOOKUP($A82,Medical_Table[#All],9,FALSE)</f>
        <v>No</v>
      </c>
      <c r="H82">
        <f>VLOOKUP($A82,Medical_Table[#All],10,FALSE)</f>
        <v>1</v>
      </c>
      <c r="I82" t="str">
        <f>VLOOKUP($A82,Medical_Table[#All],3,FALSE)</f>
        <v>Yes</v>
      </c>
      <c r="J82" t="str">
        <f>VLOOKUP($A82,Medical_Table[#All],5,FALSE)</f>
        <v>Obesity</v>
      </c>
      <c r="K82" t="str">
        <f>VLOOKUP($A82,Medical_Table[#All],7,FALSE)</f>
        <v>Normal</v>
      </c>
      <c r="L82" s="22">
        <f>VLOOKUP($A82,Hospitalization_Table[#All],10,FALSE)</f>
        <v>23657</v>
      </c>
      <c r="M82" s="18">
        <f>VLOOKUP($A82,Hospitalization_Table[#All],6,FALSE)</f>
        <v>41331.79</v>
      </c>
      <c r="N82" t="str">
        <f>VLOOKUP($A82,Hospitalization_Table[#All],7,FALSE)</f>
        <v>tier - 1</v>
      </c>
      <c r="O82" t="str">
        <f>VLOOKUP($A82,Hospitalization_Table[#All],8,FALSE)</f>
        <v>tier - 2</v>
      </c>
      <c r="P82" t="str">
        <f>VLOOKUP($A82,Hospitalization_Table[#All],9,FALSE)</f>
        <v>R1011</v>
      </c>
      <c r="Q82">
        <f>VLOOKUP($A82,Hospitalization_Table[#All],11,FALSE)</f>
        <v>58</v>
      </c>
    </row>
    <row r="83" spans="1:17" ht="15.6" x14ac:dyDescent="0.3">
      <c r="A83" s="20" t="s">
        <v>2291</v>
      </c>
      <c r="B83" t="str">
        <f>VLOOKUP($A83,Customer_Table[#All],4,FALSE)</f>
        <v>Patrick</v>
      </c>
      <c r="C83">
        <f>VLOOKUP($A83,Medical_Table[#All],4,FALSE)</f>
        <v>52.9</v>
      </c>
      <c r="D83">
        <f>VLOOKUP($A83,Medical_Table[#All],6,FALSE)</f>
        <v>5.34</v>
      </c>
      <c r="E83" t="str">
        <f>VLOOKUP($A83,Medical_Table[#All],2,FALSE)</f>
        <v>No</v>
      </c>
      <c r="F83" t="str">
        <f>VLOOKUP($A83,Medical_Table[#All],8,FALSE)</f>
        <v>No</v>
      </c>
      <c r="G83" t="str">
        <f>VLOOKUP($A83,Medical_Table[#All],9,FALSE)</f>
        <v>No</v>
      </c>
      <c r="H83">
        <f>VLOOKUP($A83,Medical_Table[#All],10,FALSE)</f>
        <v>0</v>
      </c>
      <c r="I83" t="str">
        <f>VLOOKUP($A83,Medical_Table[#All],3,FALSE)</f>
        <v>Yes</v>
      </c>
      <c r="J83" t="str">
        <f>VLOOKUP($A83,Medical_Table[#All],5,FALSE)</f>
        <v>Obesity</v>
      </c>
      <c r="K83" t="str">
        <f>VLOOKUP($A83,Medical_Table[#All],7,FALSE)</f>
        <v>Normal</v>
      </c>
      <c r="L83" s="22">
        <f>VLOOKUP($A83,Hospitalization_Table[#All],10,FALSE)</f>
        <v>28364</v>
      </c>
      <c r="M83" s="18">
        <f>VLOOKUP($A83,Hospitalization_Table[#All],6,FALSE)</f>
        <v>41271.5</v>
      </c>
      <c r="N83" t="str">
        <f>VLOOKUP($A83,Hospitalization_Table[#All],7,FALSE)</f>
        <v>tier - 1</v>
      </c>
      <c r="O83" t="str">
        <f>VLOOKUP($A83,Hospitalization_Table[#All],8,FALSE)</f>
        <v>tier - 2</v>
      </c>
      <c r="P83" t="str">
        <f>VLOOKUP($A83,Hospitalization_Table[#All],9,FALSE)</f>
        <v>R1011</v>
      </c>
      <c r="Q83">
        <f>VLOOKUP($A83,Hospitalization_Table[#All],11,FALSE)</f>
        <v>45</v>
      </c>
    </row>
    <row r="84" spans="1:17" ht="15.6" x14ac:dyDescent="0.3">
      <c r="A84" s="20" t="s">
        <v>2290</v>
      </c>
      <c r="B84" t="str">
        <f>VLOOKUP($A84,Customer_Table[#All],4,FALSE)</f>
        <v>Kate</v>
      </c>
      <c r="C84">
        <f>VLOOKUP($A84,Medical_Table[#All],4,FALSE)</f>
        <v>45.41</v>
      </c>
      <c r="D84">
        <f>VLOOKUP($A84,Medical_Table[#All],6,FALSE)</f>
        <v>4.03</v>
      </c>
      <c r="E84" t="str">
        <f>VLOOKUP($A84,Medical_Table[#All],2,FALSE)</f>
        <v>Yes</v>
      </c>
      <c r="F84" t="str">
        <f>VLOOKUP($A84,Medical_Table[#All],8,FALSE)</f>
        <v>No</v>
      </c>
      <c r="G84" t="str">
        <f>VLOOKUP($A84,Medical_Table[#All],9,FALSE)</f>
        <v>No</v>
      </c>
      <c r="H84">
        <f>VLOOKUP($A84,Medical_Table[#All],10,FALSE)</f>
        <v>1</v>
      </c>
      <c r="I84" t="str">
        <f>VLOOKUP($A84,Medical_Table[#All],3,FALSE)</f>
        <v>Yes</v>
      </c>
      <c r="J84" t="str">
        <f>VLOOKUP($A84,Medical_Table[#All],5,FALSE)</f>
        <v>Obesity</v>
      </c>
      <c r="K84" t="str">
        <f>VLOOKUP($A84,Medical_Table[#All],7,FALSE)</f>
        <v>Normal</v>
      </c>
      <c r="L84" s="22">
        <f>VLOOKUP($A84,Hospitalization_Table[#All],10,FALSE)</f>
        <v>23534</v>
      </c>
      <c r="M84" s="18">
        <f>VLOOKUP($A84,Hospitalization_Table[#All],6,FALSE)</f>
        <v>41250.39</v>
      </c>
      <c r="N84" t="str">
        <f>VLOOKUP($A84,Hospitalization_Table[#All],7,FALSE)</f>
        <v>tier - 1</v>
      </c>
      <c r="O84" t="str">
        <f>VLOOKUP($A84,Hospitalization_Table[#All],8,FALSE)</f>
        <v>tier - 3</v>
      </c>
      <c r="P84" t="str">
        <f>VLOOKUP($A84,Hospitalization_Table[#All],9,FALSE)</f>
        <v>R1011</v>
      </c>
      <c r="Q84">
        <f>VLOOKUP($A84,Hospitalization_Table[#All],11,FALSE)</f>
        <v>59</v>
      </c>
    </row>
    <row r="85" spans="1:17" ht="15.6" x14ac:dyDescent="0.3">
      <c r="A85" s="20" t="s">
        <v>2289</v>
      </c>
      <c r="B85" t="str">
        <f>VLOOKUP($A85,Customer_Table[#All],4,FALSE)</f>
        <v>Kevin</v>
      </c>
      <c r="C85">
        <f>VLOOKUP($A85,Medical_Table[#All],4,FALSE)</f>
        <v>49.41</v>
      </c>
      <c r="D85">
        <f>VLOOKUP($A85,Medical_Table[#All],6,FALSE)</f>
        <v>4.2300000000000004</v>
      </c>
      <c r="E85" t="str">
        <f>VLOOKUP($A85,Medical_Table[#All],2,FALSE)</f>
        <v>Yes</v>
      </c>
      <c r="F85" t="str">
        <f>VLOOKUP($A85,Medical_Table[#All],8,FALSE)</f>
        <v>No</v>
      </c>
      <c r="G85" t="str">
        <f>VLOOKUP($A85,Medical_Table[#All],9,FALSE)</f>
        <v>Yes</v>
      </c>
      <c r="H85">
        <f>VLOOKUP($A85,Medical_Table[#All],10,FALSE)</f>
        <v>1</v>
      </c>
      <c r="I85" t="str">
        <f>VLOOKUP($A85,Medical_Table[#All],3,FALSE)</f>
        <v>Yes</v>
      </c>
      <c r="J85" t="str">
        <f>VLOOKUP($A85,Medical_Table[#All],5,FALSE)</f>
        <v>Obesity</v>
      </c>
      <c r="K85" t="str">
        <f>VLOOKUP($A85,Medical_Table[#All],7,FALSE)</f>
        <v>Normal</v>
      </c>
      <c r="L85" s="22">
        <f>VLOOKUP($A85,Hospitalization_Table[#All],10,FALSE)</f>
        <v>25423</v>
      </c>
      <c r="M85" s="18">
        <f>VLOOKUP($A85,Hospitalization_Table[#All],6,FALSE)</f>
        <v>41191.57</v>
      </c>
      <c r="N85" t="str">
        <f>VLOOKUP($A85,Hospitalization_Table[#All],7,FALSE)</f>
        <v>tier - 1</v>
      </c>
      <c r="O85" t="str">
        <f>VLOOKUP($A85,Hospitalization_Table[#All],8,FALSE)</f>
        <v>tier - 2</v>
      </c>
      <c r="P85" t="str">
        <f>VLOOKUP($A85,Hospitalization_Table[#All],9,FALSE)</f>
        <v>R1011</v>
      </c>
      <c r="Q85">
        <f>VLOOKUP($A85,Hospitalization_Table[#All],11,FALSE)</f>
        <v>53</v>
      </c>
    </row>
    <row r="86" spans="1:17" ht="15.6" x14ac:dyDescent="0.3">
      <c r="A86" s="20" t="s">
        <v>2288</v>
      </c>
      <c r="B86" t="str">
        <f>VLOOKUP($A86,Customer_Table[#All],4,FALSE)</f>
        <v>Stephen II</v>
      </c>
      <c r="C86">
        <f>VLOOKUP($A86,Medical_Table[#All],4,FALSE)</f>
        <v>31.824999999999999</v>
      </c>
      <c r="D86">
        <f>VLOOKUP($A86,Medical_Table[#All],6,FALSE)</f>
        <v>4.0599999999999996</v>
      </c>
      <c r="E86" t="str">
        <f>VLOOKUP($A86,Medical_Table[#All],2,FALSE)</f>
        <v>No</v>
      </c>
      <c r="F86" t="str">
        <f>VLOOKUP($A86,Medical_Table[#All],8,FALSE)</f>
        <v>No</v>
      </c>
      <c r="G86" t="str">
        <f>VLOOKUP($A86,Medical_Table[#All],9,FALSE)</f>
        <v>No</v>
      </c>
      <c r="H86">
        <f>VLOOKUP($A86,Medical_Table[#All],10,FALSE)</f>
        <v>2</v>
      </c>
      <c r="I86" t="str">
        <f>VLOOKUP($A86,Medical_Table[#All],3,FALSE)</f>
        <v>Yes</v>
      </c>
      <c r="J86" t="str">
        <f>VLOOKUP($A86,Medical_Table[#All],5,FALSE)</f>
        <v>Obesity</v>
      </c>
      <c r="K86" t="str">
        <f>VLOOKUP($A86,Medical_Table[#All],7,FALSE)</f>
        <v>Normal</v>
      </c>
      <c r="L86" s="22">
        <f>VLOOKUP($A86,Hospitalization_Table[#All],10,FALSE)</f>
        <v>26548</v>
      </c>
      <c r="M86" s="18">
        <f>VLOOKUP($A86,Hospitalization_Table[#All],6,FALSE)</f>
        <v>41097.160000000003</v>
      </c>
      <c r="N86" t="str">
        <f>VLOOKUP($A86,Hospitalization_Table[#All],7,FALSE)</f>
        <v>tier - 1</v>
      </c>
      <c r="O86" t="str">
        <f>VLOOKUP($A86,Hospitalization_Table[#All],8,FALSE)</f>
        <v>tier - 3</v>
      </c>
      <c r="P86" t="str">
        <f>VLOOKUP($A86,Hospitalization_Table[#All],9,FALSE)</f>
        <v>R1016</v>
      </c>
      <c r="Q86">
        <f>VLOOKUP($A86,Hospitalization_Table[#All],11,FALSE)</f>
        <v>50</v>
      </c>
    </row>
    <row r="87" spans="1:17" ht="15.6" x14ac:dyDescent="0.3">
      <c r="A87" s="20" t="s">
        <v>2287</v>
      </c>
      <c r="B87" t="str">
        <f>VLOOKUP($A87,Customer_Table[#All],4,FALSE)</f>
        <v>Philip</v>
      </c>
      <c r="C87">
        <f>VLOOKUP($A87,Medical_Table[#All],4,FALSE)</f>
        <v>51.28</v>
      </c>
      <c r="D87">
        <f>VLOOKUP($A87,Medical_Table[#All],6,FALSE)</f>
        <v>4.68</v>
      </c>
      <c r="E87" t="str">
        <f>VLOOKUP($A87,Medical_Table[#All],2,FALSE)</f>
        <v>No</v>
      </c>
      <c r="F87" t="str">
        <f>VLOOKUP($A87,Medical_Table[#All],8,FALSE)</f>
        <v>No</v>
      </c>
      <c r="G87" t="str">
        <f>VLOOKUP($A87,Medical_Table[#All],9,FALSE)</f>
        <v>No</v>
      </c>
      <c r="H87">
        <f>VLOOKUP($A87,Medical_Table[#All],10,FALSE)</f>
        <v>2</v>
      </c>
      <c r="I87" t="str">
        <f>VLOOKUP($A87,Medical_Table[#All],3,FALSE)</f>
        <v>Yes</v>
      </c>
      <c r="J87" t="str">
        <f>VLOOKUP($A87,Medical_Table[#All],5,FALSE)</f>
        <v>Obesity</v>
      </c>
      <c r="K87" t="str">
        <f>VLOOKUP($A87,Medical_Table[#All],7,FALSE)</f>
        <v>Normal</v>
      </c>
      <c r="L87" s="22">
        <f>VLOOKUP($A87,Hospitalization_Table[#All],10,FALSE)</f>
        <v>26523</v>
      </c>
      <c r="M87" s="18">
        <f>VLOOKUP($A87,Hospitalization_Table[#All],6,FALSE)</f>
        <v>41055.29</v>
      </c>
      <c r="N87" t="str">
        <f>VLOOKUP($A87,Hospitalization_Table[#All],7,FALSE)</f>
        <v>tier - 1</v>
      </c>
      <c r="O87" t="str">
        <f>VLOOKUP($A87,Hospitalization_Table[#All],8,FALSE)</f>
        <v>tier - 2</v>
      </c>
      <c r="P87" t="str">
        <f>VLOOKUP($A87,Hospitalization_Table[#All],9,FALSE)</f>
        <v>R1011</v>
      </c>
      <c r="Q87">
        <f>VLOOKUP($A87,Hospitalization_Table[#All],11,FALSE)</f>
        <v>50</v>
      </c>
    </row>
    <row r="88" spans="1:17" ht="15.6" x14ac:dyDescent="0.3">
      <c r="A88" s="20" t="s">
        <v>2286</v>
      </c>
      <c r="B88" t="str">
        <f>VLOOKUP($A88,Customer_Table[#All],4,FALSE)</f>
        <v>Brett A</v>
      </c>
      <c r="C88">
        <f>VLOOKUP($A88,Medical_Table[#All],4,FALSE)</f>
        <v>34.96</v>
      </c>
      <c r="D88">
        <f>VLOOKUP($A88,Medical_Table[#All],6,FALSE)</f>
        <v>4.34</v>
      </c>
      <c r="E88" t="str">
        <f>VLOOKUP($A88,Medical_Table[#All],2,FALSE)</f>
        <v>No</v>
      </c>
      <c r="F88" t="str">
        <f>VLOOKUP($A88,Medical_Table[#All],8,FALSE)</f>
        <v>No</v>
      </c>
      <c r="G88" t="str">
        <f>VLOOKUP($A88,Medical_Table[#All],9,FALSE)</f>
        <v>Yes</v>
      </c>
      <c r="H88">
        <f>VLOOKUP($A88,Medical_Table[#All],10,FALSE)</f>
        <v>1</v>
      </c>
      <c r="I88" t="str">
        <f>VLOOKUP($A88,Medical_Table[#All],3,FALSE)</f>
        <v>Yes</v>
      </c>
      <c r="J88" t="str">
        <f>VLOOKUP($A88,Medical_Table[#All],5,FALSE)</f>
        <v>Obesity</v>
      </c>
      <c r="K88" t="str">
        <f>VLOOKUP($A88,Medical_Table[#All],7,FALSE)</f>
        <v>Normal</v>
      </c>
      <c r="L88" s="22">
        <f>VLOOKUP($A88,Hospitalization_Table[#All],10,FALSE)</f>
        <v>29139</v>
      </c>
      <c r="M88" s="18">
        <f>VLOOKUP($A88,Hospitalization_Table[#All],6,FALSE)</f>
        <v>41034.22</v>
      </c>
      <c r="N88" t="str">
        <f>VLOOKUP($A88,Hospitalization_Table[#All],7,FALSE)</f>
        <v>tier - 1</v>
      </c>
      <c r="O88" t="str">
        <f>VLOOKUP($A88,Hospitalization_Table[#All],8,FALSE)</f>
        <v>tier - 3</v>
      </c>
      <c r="P88" t="str">
        <f>VLOOKUP($A88,Hospitalization_Table[#All],9,FALSE)</f>
        <v>R1017</v>
      </c>
      <c r="Q88">
        <f>VLOOKUP($A88,Hospitalization_Table[#All],11,FALSE)</f>
        <v>43</v>
      </c>
    </row>
    <row r="89" spans="1:17" ht="15.6" x14ac:dyDescent="0.3">
      <c r="A89" s="20" t="s">
        <v>2285</v>
      </c>
      <c r="B89" t="str">
        <f>VLOOKUP($A89,Customer_Table[#All],4,FALSE)</f>
        <v>Rebecca</v>
      </c>
      <c r="C89">
        <f>VLOOKUP($A89,Medical_Table[#All],4,FALSE)</f>
        <v>33.11</v>
      </c>
      <c r="D89">
        <f>VLOOKUP($A89,Medical_Table[#All],6,FALSE)</f>
        <v>10.51</v>
      </c>
      <c r="E89" t="str">
        <f>VLOOKUP($A89,Medical_Table[#All],2,FALSE)</f>
        <v>No</v>
      </c>
      <c r="F89" t="str">
        <f>VLOOKUP($A89,Medical_Table[#All],8,FALSE)</f>
        <v>No</v>
      </c>
      <c r="G89" t="str">
        <f>VLOOKUP($A89,Medical_Table[#All],9,FALSE)</f>
        <v>No</v>
      </c>
      <c r="H89">
        <f>VLOOKUP($A89,Medical_Table[#All],10,FALSE)</f>
        <v>0</v>
      </c>
      <c r="I89" t="str">
        <f>VLOOKUP($A89,Medical_Table[#All],3,FALSE)</f>
        <v>Yes</v>
      </c>
      <c r="J89" t="str">
        <f>VLOOKUP($A89,Medical_Table[#All],5,FALSE)</f>
        <v>Obesity</v>
      </c>
      <c r="K89" t="str">
        <f>VLOOKUP($A89,Medical_Table[#All],7,FALSE)</f>
        <v>Diabetes</v>
      </c>
      <c r="L89" s="22">
        <f>VLOOKUP($A89,Hospitalization_Table[#All],10,FALSE)</f>
        <v>27185</v>
      </c>
      <c r="M89" s="18">
        <f>VLOOKUP($A89,Hospitalization_Table[#All],6,FALSE)</f>
        <v>40974.160000000003</v>
      </c>
      <c r="N89" t="str">
        <f>VLOOKUP($A89,Hospitalization_Table[#All],7,FALSE)</f>
        <v>tier - 1</v>
      </c>
      <c r="O89" t="str">
        <f>VLOOKUP($A89,Hospitalization_Table[#All],8,FALSE)</f>
        <v>tier - 2</v>
      </c>
      <c r="P89" t="str">
        <f>VLOOKUP($A89,Hospitalization_Table[#All],9,FALSE)</f>
        <v>R1013</v>
      </c>
      <c r="Q89">
        <f>VLOOKUP($A89,Hospitalization_Table[#All],11,FALSE)</f>
        <v>49</v>
      </c>
    </row>
    <row r="90" spans="1:17" ht="15.6" x14ac:dyDescent="0.3">
      <c r="A90" s="20" t="s">
        <v>2284</v>
      </c>
      <c r="B90" t="str">
        <f>VLOOKUP($A90,Customer_Table[#All],4,FALSE)</f>
        <v>Kelley</v>
      </c>
      <c r="C90">
        <f>VLOOKUP($A90,Medical_Table[#All],4,FALSE)</f>
        <v>54.74</v>
      </c>
      <c r="D90">
        <f>VLOOKUP($A90,Medical_Table[#All],6,FALSE)</f>
        <v>5.84</v>
      </c>
      <c r="E90" t="str">
        <f>VLOOKUP($A90,Medical_Table[#All],2,FALSE)</f>
        <v>Yes</v>
      </c>
      <c r="F90" t="str">
        <f>VLOOKUP($A90,Medical_Table[#All],8,FALSE)</f>
        <v>No</v>
      </c>
      <c r="G90" t="str">
        <f>VLOOKUP($A90,Medical_Table[#All],9,FALSE)</f>
        <v>Yes</v>
      </c>
      <c r="H90">
        <f>VLOOKUP($A90,Medical_Table[#All],10,FALSE)</f>
        <v>1</v>
      </c>
      <c r="I90" t="str">
        <f>VLOOKUP($A90,Medical_Table[#All],3,FALSE)</f>
        <v>Yes</v>
      </c>
      <c r="J90" t="str">
        <f>VLOOKUP($A90,Medical_Table[#All],5,FALSE)</f>
        <v>Obesity</v>
      </c>
      <c r="K90" t="str">
        <f>VLOOKUP($A90,Medical_Table[#All],7,FALSE)</f>
        <v>Prediabetes</v>
      </c>
      <c r="L90" s="22">
        <f>VLOOKUP($A90,Hospitalization_Table[#All],10,FALSE)</f>
        <v>30567</v>
      </c>
      <c r="M90" s="18">
        <f>VLOOKUP($A90,Hospitalization_Table[#All],6,FALSE)</f>
        <v>40961.29</v>
      </c>
      <c r="N90" t="str">
        <f>VLOOKUP($A90,Hospitalization_Table[#All],7,FALSE)</f>
        <v>tier - 1</v>
      </c>
      <c r="O90" t="str">
        <f>VLOOKUP($A90,Hospitalization_Table[#All],8,FALSE)</f>
        <v>tier - 2</v>
      </c>
      <c r="P90" t="str">
        <f>VLOOKUP($A90,Hospitalization_Table[#All],9,FALSE)</f>
        <v>R1011</v>
      </c>
      <c r="Q90">
        <f>VLOOKUP($A90,Hospitalization_Table[#All],11,FALSE)</f>
        <v>39</v>
      </c>
    </row>
    <row r="91" spans="1:17" ht="15.6" x14ac:dyDescent="0.3">
      <c r="A91" s="20" t="s">
        <v>2283</v>
      </c>
      <c r="B91" t="str">
        <f>VLOOKUP($A91,Customer_Table[#All],4,FALSE)</f>
        <v>Abigail K</v>
      </c>
      <c r="C91">
        <f>VLOOKUP($A91,Medical_Table[#All],4,FALSE)</f>
        <v>32.56</v>
      </c>
      <c r="D91">
        <f>VLOOKUP($A91,Medical_Table[#All],6,FALSE)</f>
        <v>5.41</v>
      </c>
      <c r="E91" t="str">
        <f>VLOOKUP($A91,Medical_Table[#All],2,FALSE)</f>
        <v>No</v>
      </c>
      <c r="F91" t="str">
        <f>VLOOKUP($A91,Medical_Table[#All],8,FALSE)</f>
        <v>No</v>
      </c>
      <c r="G91" t="str">
        <f>VLOOKUP($A91,Medical_Table[#All],9,FALSE)</f>
        <v>Yes</v>
      </c>
      <c r="H91">
        <f>VLOOKUP($A91,Medical_Table[#All],10,FALSE)</f>
        <v>1</v>
      </c>
      <c r="I91" t="str">
        <f>VLOOKUP($A91,Medical_Table[#All],3,FALSE)</f>
        <v>Yes</v>
      </c>
      <c r="J91" t="str">
        <f>VLOOKUP($A91,Medical_Table[#All],5,FALSE)</f>
        <v>Obesity</v>
      </c>
      <c r="K91" t="str">
        <f>VLOOKUP($A91,Medical_Table[#All],7,FALSE)</f>
        <v>Normal</v>
      </c>
      <c r="L91" s="22">
        <f>VLOOKUP($A91,Hospitalization_Table[#All],10,FALSE)</f>
        <v>29114</v>
      </c>
      <c r="M91" s="18">
        <f>VLOOKUP($A91,Hospitalization_Table[#All],6,FALSE)</f>
        <v>40941.29</v>
      </c>
      <c r="N91" t="str">
        <f>VLOOKUP($A91,Hospitalization_Table[#All],7,FALSE)</f>
        <v>tier - 1</v>
      </c>
      <c r="O91" t="str">
        <f>VLOOKUP($A91,Hospitalization_Table[#All],8,FALSE)</f>
        <v>tier - 2</v>
      </c>
      <c r="P91" t="str">
        <f>VLOOKUP($A91,Hospitalization_Table[#All],9,FALSE)</f>
        <v>R1013</v>
      </c>
      <c r="Q91">
        <f>VLOOKUP($A91,Hospitalization_Table[#All],11,FALSE)</f>
        <v>43</v>
      </c>
    </row>
    <row r="92" spans="1:17" ht="15.6" x14ac:dyDescent="0.3">
      <c r="A92" s="20" t="s">
        <v>2282</v>
      </c>
      <c r="B92" t="str">
        <f>VLOOKUP($A92,Customer_Table[#All],4,FALSE)</f>
        <v>Hope</v>
      </c>
      <c r="C92">
        <f>VLOOKUP($A92,Medical_Table[#All],4,FALSE)</f>
        <v>39.049999999999997</v>
      </c>
      <c r="D92">
        <f>VLOOKUP($A92,Medical_Table[#All],6,FALSE)</f>
        <v>6.06</v>
      </c>
      <c r="E92" t="str">
        <f>VLOOKUP($A92,Medical_Table[#All],2,FALSE)</f>
        <v>No</v>
      </c>
      <c r="F92" t="str">
        <f>VLOOKUP($A92,Medical_Table[#All],8,FALSE)</f>
        <v>No</v>
      </c>
      <c r="G92" t="str">
        <f>VLOOKUP($A92,Medical_Table[#All],9,FALSE)</f>
        <v>No</v>
      </c>
      <c r="H92">
        <f>VLOOKUP($A92,Medical_Table[#All],10,FALSE)</f>
        <v>1</v>
      </c>
      <c r="I92" t="str">
        <f>VLOOKUP($A92,Medical_Table[#All],3,FALSE)</f>
        <v>Yes</v>
      </c>
      <c r="J92" t="str">
        <f>VLOOKUP($A92,Medical_Table[#All],5,FALSE)</f>
        <v>Obesity</v>
      </c>
      <c r="K92" t="str">
        <f>VLOOKUP($A92,Medical_Table[#All],7,FALSE)</f>
        <v>Prediabetes</v>
      </c>
      <c r="L92" s="22">
        <f>VLOOKUP($A92,Hospitalization_Table[#All],10,FALSE)</f>
        <v>33820</v>
      </c>
      <c r="M92" s="18">
        <f>VLOOKUP($A92,Hospitalization_Table[#All],6,FALSE)</f>
        <v>40932.43</v>
      </c>
      <c r="N92" t="str">
        <f>VLOOKUP($A92,Hospitalization_Table[#All],7,FALSE)</f>
        <v>tier - 1</v>
      </c>
      <c r="O92" t="str">
        <f>VLOOKUP($A92,Hospitalization_Table[#All],8,FALSE)</f>
        <v>tier - 2</v>
      </c>
      <c r="P92" t="str">
        <f>VLOOKUP($A92,Hospitalization_Table[#All],9,FALSE)</f>
        <v>R1013</v>
      </c>
      <c r="Q92">
        <f>VLOOKUP($A92,Hospitalization_Table[#All],11,FALSE)</f>
        <v>30</v>
      </c>
    </row>
    <row r="93" spans="1:17" ht="15.6" x14ac:dyDescent="0.3">
      <c r="A93" s="20" t="s">
        <v>2281</v>
      </c>
      <c r="B93" t="str">
        <f>VLOOKUP($A93,Customer_Table[#All],4,FALSE)</f>
        <v>Elyse M.</v>
      </c>
      <c r="C93">
        <f>VLOOKUP($A93,Medical_Table[#All],4,FALSE)</f>
        <v>42.75</v>
      </c>
      <c r="D93">
        <f>VLOOKUP($A93,Medical_Table[#All],6,FALSE)</f>
        <v>4.22</v>
      </c>
      <c r="E93" t="str">
        <f>VLOOKUP($A93,Medical_Table[#All],2,FALSE)</f>
        <v>No</v>
      </c>
      <c r="F93" t="str">
        <f>VLOOKUP($A93,Medical_Table[#All],8,FALSE)</f>
        <v>No</v>
      </c>
      <c r="G93" t="str">
        <f>VLOOKUP($A93,Medical_Table[#All],9,FALSE)</f>
        <v>No</v>
      </c>
      <c r="H93">
        <f>VLOOKUP($A93,Medical_Table[#All],10,FALSE)</f>
        <v>0</v>
      </c>
      <c r="I93" t="str">
        <f>VLOOKUP($A93,Medical_Table[#All],3,FALSE)</f>
        <v>Yes</v>
      </c>
      <c r="J93" t="str">
        <f>VLOOKUP($A93,Medical_Table[#All],5,FALSE)</f>
        <v>Obesity</v>
      </c>
      <c r="K93" t="str">
        <f>VLOOKUP($A93,Medical_Table[#All],7,FALSE)</f>
        <v>Normal</v>
      </c>
      <c r="L93" s="22">
        <f>VLOOKUP($A93,Hospitalization_Table[#All],10,FALSE)</f>
        <v>36343</v>
      </c>
      <c r="M93" s="18">
        <f>VLOOKUP($A93,Hospitalization_Table[#All],6,FALSE)</f>
        <v>40904.199999999997</v>
      </c>
      <c r="N93" t="str">
        <f>VLOOKUP($A93,Hospitalization_Table[#All],7,FALSE)</f>
        <v>tier - 1</v>
      </c>
      <c r="O93" t="str">
        <f>VLOOKUP($A93,Hospitalization_Table[#All],8,FALSE)</f>
        <v>tier - 1</v>
      </c>
      <c r="P93" t="str">
        <f>VLOOKUP($A93,Hospitalization_Table[#All],9,FALSE)</f>
        <v>R1024</v>
      </c>
      <c r="Q93">
        <f>VLOOKUP($A93,Hospitalization_Table[#All],11,FALSE)</f>
        <v>23</v>
      </c>
    </row>
    <row r="94" spans="1:17" ht="15.6" x14ac:dyDescent="0.3">
      <c r="A94" s="20" t="s">
        <v>2280</v>
      </c>
      <c r="B94" t="str">
        <f>VLOOKUP($A94,Customer_Table[#All],4,FALSE)</f>
        <v>Nicholas</v>
      </c>
      <c r="C94">
        <f>VLOOKUP($A94,Medical_Table[#All],4,FALSE)</f>
        <v>50.58</v>
      </c>
      <c r="D94">
        <f>VLOOKUP($A94,Medical_Table[#All],6,FALSE)</f>
        <v>5.12</v>
      </c>
      <c r="E94" t="str">
        <f>VLOOKUP($A94,Medical_Table[#All],2,FALSE)</f>
        <v>No</v>
      </c>
      <c r="F94" t="str">
        <f>VLOOKUP($A94,Medical_Table[#All],8,FALSE)</f>
        <v>No</v>
      </c>
      <c r="G94" t="str">
        <f>VLOOKUP($A94,Medical_Table[#All],9,FALSE)</f>
        <v>No</v>
      </c>
      <c r="H94">
        <f>VLOOKUP($A94,Medical_Table[#All],10,FALSE)</f>
        <v>2</v>
      </c>
      <c r="I94" t="str">
        <f>VLOOKUP($A94,Medical_Table[#All],3,FALSE)</f>
        <v>Yes</v>
      </c>
      <c r="J94" t="str">
        <f>VLOOKUP($A94,Medical_Table[#All],5,FALSE)</f>
        <v>Obesity</v>
      </c>
      <c r="K94" t="str">
        <f>VLOOKUP($A94,Medical_Table[#All],7,FALSE)</f>
        <v>Normal</v>
      </c>
      <c r="L94" s="22">
        <f>VLOOKUP($A94,Hospitalization_Table[#All],10,FALSE)</f>
        <v>26460</v>
      </c>
      <c r="M94" s="18">
        <f>VLOOKUP($A94,Hospitalization_Table[#All],6,FALSE)</f>
        <v>40817.85</v>
      </c>
      <c r="N94" t="str">
        <f>VLOOKUP($A94,Hospitalization_Table[#All],7,FALSE)</f>
        <v>tier - 1</v>
      </c>
      <c r="O94" t="str">
        <f>VLOOKUP($A94,Hospitalization_Table[#All],8,FALSE)</f>
        <v>tier - 3</v>
      </c>
      <c r="P94" t="str">
        <f>VLOOKUP($A94,Hospitalization_Table[#All],9,FALSE)</f>
        <v>R1011</v>
      </c>
      <c r="Q94">
        <f>VLOOKUP($A94,Hospitalization_Table[#All],11,FALSE)</f>
        <v>50</v>
      </c>
    </row>
    <row r="95" spans="1:17" ht="15.6" x14ac:dyDescent="0.3">
      <c r="A95" s="20" t="s">
        <v>2279</v>
      </c>
      <c r="B95" t="str">
        <f>VLOOKUP($A95,Customer_Table[#All],4,FALSE)</f>
        <v>David</v>
      </c>
      <c r="C95">
        <f>VLOOKUP($A95,Medical_Table[#All],4,FALSE)</f>
        <v>30.495000000000001</v>
      </c>
      <c r="D95">
        <f>VLOOKUP($A95,Medical_Table[#All],6,FALSE)</f>
        <v>4.57</v>
      </c>
      <c r="E95" t="str">
        <f>VLOOKUP($A95,Medical_Table[#All],2,FALSE)</f>
        <v>Yes</v>
      </c>
      <c r="F95" t="str">
        <f>VLOOKUP($A95,Medical_Table[#All],8,FALSE)</f>
        <v>No</v>
      </c>
      <c r="G95" t="str">
        <f>VLOOKUP($A95,Medical_Table[#All],9,FALSE)</f>
        <v>No</v>
      </c>
      <c r="H95">
        <f>VLOOKUP($A95,Medical_Table[#All],10,FALSE)</f>
        <v>0</v>
      </c>
      <c r="I95" t="str">
        <f>VLOOKUP($A95,Medical_Table[#All],3,FALSE)</f>
        <v>Yes</v>
      </c>
      <c r="J95" t="str">
        <f>VLOOKUP($A95,Medical_Table[#All],5,FALSE)</f>
        <v>Obesity</v>
      </c>
      <c r="K95" t="str">
        <f>VLOOKUP($A95,Medical_Table[#All],7,FALSE)</f>
        <v>Normal</v>
      </c>
      <c r="L95" s="22">
        <f>VLOOKUP($A95,Hospitalization_Table[#All],10,FALSE)</f>
        <v>28120</v>
      </c>
      <c r="M95" s="18">
        <f>VLOOKUP($A95,Hospitalization_Table[#All],6,FALSE)</f>
        <v>40720.550000000003</v>
      </c>
      <c r="N95" t="str">
        <f>VLOOKUP($A95,Hospitalization_Table[#All],7,FALSE)</f>
        <v>tier - 1</v>
      </c>
      <c r="O95" t="str">
        <f>VLOOKUP($A95,Hospitalization_Table[#All],8,FALSE)</f>
        <v>tier - 3</v>
      </c>
      <c r="P95" t="str">
        <f>VLOOKUP($A95,Hospitalization_Table[#All],9,FALSE)</f>
        <v>R1012</v>
      </c>
      <c r="Q95">
        <f>VLOOKUP($A95,Hospitalization_Table[#All],11,FALSE)</f>
        <v>46</v>
      </c>
    </row>
    <row r="96" spans="1:17" ht="15.6" x14ac:dyDescent="0.3">
      <c r="A96" s="20" t="s">
        <v>2278</v>
      </c>
      <c r="B96" t="str">
        <f>VLOOKUP($A96,Customer_Table[#All],4,FALSE)</f>
        <v>Natalie</v>
      </c>
      <c r="C96">
        <f>VLOOKUP($A96,Medical_Table[#All],4,FALSE)</f>
        <v>48.31</v>
      </c>
      <c r="D96">
        <f>VLOOKUP($A96,Medical_Table[#All],6,FALSE)</f>
        <v>9.58</v>
      </c>
      <c r="E96" t="str">
        <f>VLOOKUP($A96,Medical_Table[#All],2,FALSE)</f>
        <v>Yes</v>
      </c>
      <c r="F96" t="str">
        <f>VLOOKUP($A96,Medical_Table[#All],8,FALSE)</f>
        <v>No</v>
      </c>
      <c r="G96" t="str">
        <f>VLOOKUP($A96,Medical_Table[#All],9,FALSE)</f>
        <v>No</v>
      </c>
      <c r="H96">
        <f>VLOOKUP($A96,Medical_Table[#All],10,FALSE)</f>
        <v>2</v>
      </c>
      <c r="I96" t="str">
        <f>VLOOKUP($A96,Medical_Table[#All],3,FALSE)</f>
        <v>Yes</v>
      </c>
      <c r="J96" t="str">
        <f>VLOOKUP($A96,Medical_Table[#All],5,FALSE)</f>
        <v>Obesity</v>
      </c>
      <c r="K96" t="str">
        <f>VLOOKUP($A96,Medical_Table[#All],7,FALSE)</f>
        <v>Diabetes</v>
      </c>
      <c r="L96" s="22">
        <f>VLOOKUP($A96,Hospitalization_Table[#All],10,FALSE)</f>
        <v>25836</v>
      </c>
      <c r="M96" s="18">
        <f>VLOOKUP($A96,Hospitalization_Table[#All],6,FALSE)</f>
        <v>40692.910000000003</v>
      </c>
      <c r="N96" t="str">
        <f>VLOOKUP($A96,Hospitalization_Table[#All],7,FALSE)</f>
        <v>tier - 1</v>
      </c>
      <c r="O96" t="str">
        <f>VLOOKUP($A96,Hospitalization_Table[#All],8,FALSE)</f>
        <v>tier - 1</v>
      </c>
      <c r="P96" t="str">
        <f>VLOOKUP($A96,Hospitalization_Table[#All],9,FALSE)</f>
        <v>R1011</v>
      </c>
      <c r="Q96">
        <f>VLOOKUP($A96,Hospitalization_Table[#All],11,FALSE)</f>
        <v>52</v>
      </c>
    </row>
    <row r="97" spans="1:17" ht="15.6" x14ac:dyDescent="0.3">
      <c r="A97" s="20" t="s">
        <v>2277</v>
      </c>
      <c r="B97" t="str">
        <f>VLOOKUP($A97,Customer_Table[#All],4,FALSE)</f>
        <v>Thomas</v>
      </c>
      <c r="C97">
        <f>VLOOKUP($A97,Medical_Table[#All],4,FALSE)</f>
        <v>48.99</v>
      </c>
      <c r="D97">
        <f>VLOOKUP($A97,Medical_Table[#All],6,FALSE)</f>
        <v>9.7799999999999994</v>
      </c>
      <c r="E97" t="str">
        <f>VLOOKUP($A97,Medical_Table[#All],2,FALSE)</f>
        <v>Yes</v>
      </c>
      <c r="F97" t="str">
        <f>VLOOKUP($A97,Medical_Table[#All],8,FALSE)</f>
        <v>No</v>
      </c>
      <c r="G97" t="str">
        <f>VLOOKUP($A97,Medical_Table[#All],9,FALSE)</f>
        <v>No</v>
      </c>
      <c r="H97">
        <f>VLOOKUP($A97,Medical_Table[#All],10,FALSE)</f>
        <v>1</v>
      </c>
      <c r="I97" t="str">
        <f>VLOOKUP($A97,Medical_Table[#All],3,FALSE)</f>
        <v>Yes</v>
      </c>
      <c r="J97" t="str">
        <f>VLOOKUP($A97,Medical_Table[#All],5,FALSE)</f>
        <v>Obesity</v>
      </c>
      <c r="K97" t="str">
        <f>VLOOKUP($A97,Medical_Table[#All],7,FALSE)</f>
        <v>Diabetes</v>
      </c>
      <c r="L97" s="22">
        <f>VLOOKUP($A97,Hospitalization_Table[#All],10,FALSE)</f>
        <v>27585</v>
      </c>
      <c r="M97" s="18">
        <f>VLOOKUP($A97,Hospitalization_Table[#All],6,FALSE)</f>
        <v>40590.550000000003</v>
      </c>
      <c r="N97" t="str">
        <f>VLOOKUP($A97,Hospitalization_Table[#All],7,FALSE)</f>
        <v>tier - 1</v>
      </c>
      <c r="O97" t="str">
        <f>VLOOKUP($A97,Hospitalization_Table[#All],8,FALSE)</f>
        <v>tier - 3</v>
      </c>
      <c r="P97" t="str">
        <f>VLOOKUP($A97,Hospitalization_Table[#All],9,FALSE)</f>
        <v>R1012</v>
      </c>
      <c r="Q97">
        <f>VLOOKUP($A97,Hospitalization_Table[#All],11,FALSE)</f>
        <v>47</v>
      </c>
    </row>
    <row r="98" spans="1:17" ht="15.6" x14ac:dyDescent="0.3">
      <c r="A98" s="20" t="s">
        <v>2276</v>
      </c>
      <c r="B98" t="str">
        <f>VLOOKUP($A98,Customer_Table[#All],4,FALSE)</f>
        <v>Pamela J.</v>
      </c>
      <c r="C98">
        <f>VLOOKUP($A98,Medical_Table[#All],4,FALSE)</f>
        <v>38.39</v>
      </c>
      <c r="D98">
        <f>VLOOKUP($A98,Medical_Table[#All],6,FALSE)</f>
        <v>4.1100000000000003</v>
      </c>
      <c r="E98" t="str">
        <f>VLOOKUP($A98,Medical_Table[#All],2,FALSE)</f>
        <v>Yes</v>
      </c>
      <c r="F98" t="str">
        <f>VLOOKUP($A98,Medical_Table[#All],8,FALSE)</f>
        <v>No</v>
      </c>
      <c r="G98" t="str">
        <f>VLOOKUP($A98,Medical_Table[#All],9,FALSE)</f>
        <v>No</v>
      </c>
      <c r="H98">
        <f>VLOOKUP($A98,Medical_Table[#All],10,FALSE)</f>
        <v>0</v>
      </c>
      <c r="I98" t="str">
        <f>VLOOKUP($A98,Medical_Table[#All],3,FALSE)</f>
        <v>Yes</v>
      </c>
      <c r="J98" t="str">
        <f>VLOOKUP($A98,Medical_Table[#All],5,FALSE)</f>
        <v>Obesity</v>
      </c>
      <c r="K98" t="str">
        <f>VLOOKUP($A98,Medical_Table[#All],7,FALSE)</f>
        <v>Normal</v>
      </c>
      <c r="L98" s="22">
        <f>VLOOKUP($A98,Hospitalization_Table[#All],10,FALSE)</f>
        <v>31354</v>
      </c>
      <c r="M98" s="18">
        <f>VLOOKUP($A98,Hospitalization_Table[#All],6,FALSE)</f>
        <v>40419.019999999997</v>
      </c>
      <c r="N98" t="str">
        <f>VLOOKUP($A98,Hospitalization_Table[#All],7,FALSE)</f>
        <v>tier - 1</v>
      </c>
      <c r="O98" t="str">
        <f>VLOOKUP($A98,Hospitalization_Table[#All],8,FALSE)</f>
        <v>tier - 2</v>
      </c>
      <c r="P98" t="str">
        <f>VLOOKUP($A98,Hospitalization_Table[#All],9,FALSE)</f>
        <v>R1013</v>
      </c>
      <c r="Q98">
        <f>VLOOKUP($A98,Hospitalization_Table[#All],11,FALSE)</f>
        <v>37</v>
      </c>
    </row>
    <row r="99" spans="1:17" ht="15.6" x14ac:dyDescent="0.3">
      <c r="A99" s="20" t="s">
        <v>2275</v>
      </c>
      <c r="B99" t="str">
        <f>VLOOKUP($A99,Customer_Table[#All],4,FALSE)</f>
        <v>Jessica</v>
      </c>
      <c r="C99">
        <f>VLOOKUP($A99,Medical_Table[#All],4,FALSE)</f>
        <v>44.34</v>
      </c>
      <c r="D99">
        <f>VLOOKUP($A99,Medical_Table[#All],6,FALSE)</f>
        <v>4.0199999999999996</v>
      </c>
      <c r="E99" t="str">
        <f>VLOOKUP($A99,Medical_Table[#All],2,FALSE)</f>
        <v>Yes</v>
      </c>
      <c r="F99" t="str">
        <f>VLOOKUP($A99,Medical_Table[#All],8,FALSE)</f>
        <v>No</v>
      </c>
      <c r="G99" t="str">
        <f>VLOOKUP($A99,Medical_Table[#All],9,FALSE)</f>
        <v>No</v>
      </c>
      <c r="H99">
        <f>VLOOKUP($A99,Medical_Table[#All],10,FALSE)</f>
        <v>2</v>
      </c>
      <c r="I99" t="str">
        <f>VLOOKUP($A99,Medical_Table[#All],3,FALSE)</f>
        <v>Yes</v>
      </c>
      <c r="J99" t="str">
        <f>VLOOKUP($A99,Medical_Table[#All],5,FALSE)</f>
        <v>Obesity</v>
      </c>
      <c r="K99" t="str">
        <f>VLOOKUP($A99,Medical_Table[#All],7,FALSE)</f>
        <v>Normal</v>
      </c>
      <c r="L99" s="22">
        <f>VLOOKUP($A99,Hospitalization_Table[#All],10,FALSE)</f>
        <v>24331</v>
      </c>
      <c r="M99" s="18">
        <f>VLOOKUP($A99,Hospitalization_Table[#All],6,FALSE)</f>
        <v>40373.74</v>
      </c>
      <c r="N99" t="str">
        <f>VLOOKUP($A99,Hospitalization_Table[#All],7,FALSE)</f>
        <v>tier - 1</v>
      </c>
      <c r="O99" t="str">
        <f>VLOOKUP($A99,Hospitalization_Table[#All],8,FALSE)</f>
        <v>tier - 3</v>
      </c>
      <c r="P99" t="str">
        <f>VLOOKUP($A99,Hospitalization_Table[#All],9,FALSE)</f>
        <v>R1011</v>
      </c>
      <c r="Q99">
        <f>VLOOKUP($A99,Hospitalization_Table[#All],11,FALSE)</f>
        <v>56</v>
      </c>
    </row>
    <row r="100" spans="1:17" ht="15.6" x14ac:dyDescent="0.3">
      <c r="A100" s="20" t="s">
        <v>2274</v>
      </c>
      <c r="B100" t="str">
        <f>VLOOKUP($A100,Customer_Table[#All],4,FALSE)</f>
        <v>Ron N</v>
      </c>
      <c r="C100">
        <f>VLOOKUP($A100,Medical_Table[#All],4,FALSE)</f>
        <v>41.51</v>
      </c>
      <c r="D100">
        <f>VLOOKUP($A100,Medical_Table[#All],6,FALSE)</f>
        <v>6.92</v>
      </c>
      <c r="E100" t="str">
        <f>VLOOKUP($A100,Medical_Table[#All],2,FALSE)</f>
        <v>No</v>
      </c>
      <c r="F100" t="str">
        <f>VLOOKUP($A100,Medical_Table[#All],8,FALSE)</f>
        <v>No</v>
      </c>
      <c r="G100" t="str">
        <f>VLOOKUP($A100,Medical_Table[#All],9,FALSE)</f>
        <v>No</v>
      </c>
      <c r="H100">
        <f>VLOOKUP($A100,Medical_Table[#All],10,FALSE)</f>
        <v>0</v>
      </c>
      <c r="I100" t="str">
        <f>VLOOKUP($A100,Medical_Table[#All],3,FALSE)</f>
        <v>Yes</v>
      </c>
      <c r="J100" t="str">
        <f>VLOOKUP($A100,Medical_Table[#All],5,FALSE)</f>
        <v>Obesity</v>
      </c>
      <c r="K100" t="str">
        <f>VLOOKUP($A100,Medical_Table[#All],7,FALSE)</f>
        <v>Diabetes</v>
      </c>
      <c r="L100" s="22">
        <f>VLOOKUP($A100,Hospitalization_Table[#All],10,FALSE)</f>
        <v>22893</v>
      </c>
      <c r="M100" s="18">
        <f>VLOOKUP($A100,Hospitalization_Table[#All],6,FALSE)</f>
        <v>40309.93</v>
      </c>
      <c r="N100" t="str">
        <f>VLOOKUP($A100,Hospitalization_Table[#All],7,FALSE)</f>
        <v>tier - 1</v>
      </c>
      <c r="O100" t="str">
        <f>VLOOKUP($A100,Hospitalization_Table[#All],8,FALSE)</f>
        <v>tier - 3</v>
      </c>
      <c r="P100" t="str">
        <f>VLOOKUP($A100,Hospitalization_Table[#All],9,FALSE)</f>
        <v>R1011</v>
      </c>
      <c r="Q100">
        <f>VLOOKUP($A100,Hospitalization_Table[#All],11,FALSE)</f>
        <v>60</v>
      </c>
    </row>
    <row r="101" spans="1:17" ht="15.6" x14ac:dyDescent="0.3">
      <c r="A101" s="20" t="s">
        <v>2273</v>
      </c>
      <c r="B101" t="str">
        <f>VLOOKUP($A101,Customer_Table[#All],4,FALSE)</f>
        <v>Daniel</v>
      </c>
      <c r="C101">
        <f>VLOOKUP($A101,Medical_Table[#All],4,FALSE)</f>
        <v>48.2</v>
      </c>
      <c r="D101">
        <f>VLOOKUP($A101,Medical_Table[#All],6,FALSE)</f>
        <v>4.84</v>
      </c>
      <c r="E101" t="str">
        <f>VLOOKUP($A101,Medical_Table[#All],2,FALSE)</f>
        <v>No</v>
      </c>
      <c r="F101" t="str">
        <f>VLOOKUP($A101,Medical_Table[#All],8,FALSE)</f>
        <v>No</v>
      </c>
      <c r="G101" t="str">
        <f>VLOOKUP($A101,Medical_Table[#All],9,FALSE)</f>
        <v>No</v>
      </c>
      <c r="H101">
        <f>VLOOKUP($A101,Medical_Table[#All],10,FALSE)</f>
        <v>0</v>
      </c>
      <c r="I101" t="str">
        <f>VLOOKUP($A101,Medical_Table[#All],3,FALSE)</f>
        <v>Yes</v>
      </c>
      <c r="J101" t="str">
        <f>VLOOKUP($A101,Medical_Table[#All],5,FALSE)</f>
        <v>Obesity</v>
      </c>
      <c r="K101" t="str">
        <f>VLOOKUP($A101,Medical_Table[#All],7,FALSE)</f>
        <v>Normal</v>
      </c>
      <c r="L101" s="22">
        <f>VLOOKUP($A101,Hospitalization_Table[#All],10,FALSE)</f>
        <v>28303</v>
      </c>
      <c r="M101" s="18">
        <f>VLOOKUP($A101,Hospitalization_Table[#All],6,FALSE)</f>
        <v>40284.379999999997</v>
      </c>
      <c r="N101" t="str">
        <f>VLOOKUP($A101,Hospitalization_Table[#All],7,FALSE)</f>
        <v>tier - 1</v>
      </c>
      <c r="O101" t="str">
        <f>VLOOKUP($A101,Hospitalization_Table[#All],8,FALSE)</f>
        <v>tier - 3</v>
      </c>
      <c r="P101" t="str">
        <f>VLOOKUP($A101,Hospitalization_Table[#All],9,FALSE)</f>
        <v>R1012</v>
      </c>
      <c r="Q101">
        <f>VLOOKUP($A101,Hospitalization_Table[#All],11,FALSE)</f>
        <v>45</v>
      </c>
    </row>
    <row r="102" spans="1:17" ht="15.6" x14ac:dyDescent="0.3">
      <c r="A102" s="20" t="s">
        <v>2272</v>
      </c>
      <c r="B102" t="str">
        <f>VLOOKUP($A102,Customer_Table[#All],4,FALSE)</f>
        <v>Brian</v>
      </c>
      <c r="C102">
        <f>VLOOKUP($A102,Medical_Table[#All],4,FALSE)</f>
        <v>35.75</v>
      </c>
      <c r="D102">
        <f>VLOOKUP($A102,Medical_Table[#All],6,FALSE)</f>
        <v>8</v>
      </c>
      <c r="E102" t="str">
        <f>VLOOKUP($A102,Medical_Table[#All],2,FALSE)</f>
        <v>Yes</v>
      </c>
      <c r="F102" t="str">
        <f>VLOOKUP($A102,Medical_Table[#All],8,FALSE)</f>
        <v>No</v>
      </c>
      <c r="G102" t="str">
        <f>VLOOKUP($A102,Medical_Table[#All],9,FALSE)</f>
        <v>No</v>
      </c>
      <c r="H102">
        <f>VLOOKUP($A102,Medical_Table[#All],10,FALSE)</f>
        <v>0</v>
      </c>
      <c r="I102" t="str">
        <f>VLOOKUP($A102,Medical_Table[#All],3,FALSE)</f>
        <v>Yes</v>
      </c>
      <c r="J102" t="str">
        <f>VLOOKUP($A102,Medical_Table[#All],5,FALSE)</f>
        <v>Obesity</v>
      </c>
      <c r="K102" t="str">
        <f>VLOOKUP($A102,Medical_Table[#All],7,FALSE)</f>
        <v>Diabetes</v>
      </c>
      <c r="L102" s="22">
        <f>VLOOKUP($A102,Hospitalization_Table[#All],10,FALSE)</f>
        <v>29863</v>
      </c>
      <c r="M102" s="18">
        <f>VLOOKUP($A102,Hospitalization_Table[#All],6,FALSE)</f>
        <v>40273.65</v>
      </c>
      <c r="N102" t="str">
        <f>VLOOKUP($A102,Hospitalization_Table[#All],7,FALSE)</f>
        <v>tier - 1</v>
      </c>
      <c r="O102" t="str">
        <f>VLOOKUP($A102,Hospitalization_Table[#All],8,FALSE)</f>
        <v>tier - 3</v>
      </c>
      <c r="P102" t="str">
        <f>VLOOKUP($A102,Hospitalization_Table[#All],9,FALSE)</f>
        <v>R1013</v>
      </c>
      <c r="Q102">
        <f>VLOOKUP($A102,Hospitalization_Table[#All],11,FALSE)</f>
        <v>41</v>
      </c>
    </row>
    <row r="103" spans="1:17" ht="15.6" x14ac:dyDescent="0.3">
      <c r="A103" s="20" t="s">
        <v>2271</v>
      </c>
      <c r="B103" t="str">
        <f>VLOOKUP($A103,Customer_Table[#All],4,FALSE)</f>
        <v>Sari</v>
      </c>
      <c r="C103">
        <f>VLOOKUP($A103,Medical_Table[#All],4,FALSE)</f>
        <v>53.81</v>
      </c>
      <c r="D103">
        <f>VLOOKUP($A103,Medical_Table[#All],6,FALSE)</f>
        <v>8.77</v>
      </c>
      <c r="E103" t="str">
        <f>VLOOKUP($A103,Medical_Table[#All],2,FALSE)</f>
        <v>Yes</v>
      </c>
      <c r="F103" t="str">
        <f>VLOOKUP($A103,Medical_Table[#All],8,FALSE)</f>
        <v>No</v>
      </c>
      <c r="G103" t="str">
        <f>VLOOKUP($A103,Medical_Table[#All],9,FALSE)</f>
        <v>No</v>
      </c>
      <c r="H103">
        <f>VLOOKUP($A103,Medical_Table[#All],10,FALSE)</f>
        <v>0</v>
      </c>
      <c r="I103" t="str">
        <f>VLOOKUP($A103,Medical_Table[#All],3,FALSE)</f>
        <v>Yes</v>
      </c>
      <c r="J103" t="str">
        <f>VLOOKUP($A103,Medical_Table[#All],5,FALSE)</f>
        <v>Obesity</v>
      </c>
      <c r="K103" t="str">
        <f>VLOOKUP($A103,Medical_Table[#All],7,FALSE)</f>
        <v>Diabetes</v>
      </c>
      <c r="L103" s="22">
        <f>VLOOKUP($A103,Hospitalization_Table[#All],10,FALSE)</f>
        <v>29795</v>
      </c>
      <c r="M103" s="18">
        <f>VLOOKUP($A103,Hospitalization_Table[#All],6,FALSE)</f>
        <v>40208.559999999998</v>
      </c>
      <c r="N103" t="str">
        <f>VLOOKUP($A103,Hospitalization_Table[#All],7,FALSE)</f>
        <v>tier - 1</v>
      </c>
      <c r="O103" t="str">
        <f>VLOOKUP($A103,Hospitalization_Table[#All],8,FALSE)</f>
        <v>tier - 2</v>
      </c>
      <c r="P103" t="str">
        <f>VLOOKUP($A103,Hospitalization_Table[#All],9,FALSE)</f>
        <v>R1011</v>
      </c>
      <c r="Q103">
        <f>VLOOKUP($A103,Hospitalization_Table[#All],11,FALSE)</f>
        <v>41</v>
      </c>
    </row>
    <row r="104" spans="1:17" ht="15.6" x14ac:dyDescent="0.3">
      <c r="A104" s="20" t="s">
        <v>2270</v>
      </c>
      <c r="B104" t="str">
        <f>VLOOKUP($A104,Customer_Table[#All],4,FALSE)</f>
        <v>Robert M.</v>
      </c>
      <c r="C104">
        <f>VLOOKUP($A104,Medical_Table[#All],4,FALSE)</f>
        <v>49.48</v>
      </c>
      <c r="D104">
        <f>VLOOKUP($A104,Medical_Table[#All],6,FALSE)</f>
        <v>4.96</v>
      </c>
      <c r="E104" t="str">
        <f>VLOOKUP($A104,Medical_Table[#All],2,FALSE)</f>
        <v>No</v>
      </c>
      <c r="F104" t="str">
        <f>VLOOKUP($A104,Medical_Table[#All],8,FALSE)</f>
        <v>No</v>
      </c>
      <c r="G104" t="str">
        <f>VLOOKUP($A104,Medical_Table[#All],9,FALSE)</f>
        <v>Yes</v>
      </c>
      <c r="H104">
        <f>VLOOKUP($A104,Medical_Table[#All],10,FALSE)</f>
        <v>1</v>
      </c>
      <c r="I104" t="str">
        <f>VLOOKUP($A104,Medical_Table[#All],3,FALSE)</f>
        <v>Yes</v>
      </c>
      <c r="J104" t="str">
        <f>VLOOKUP($A104,Medical_Table[#All],5,FALSE)</f>
        <v>Obesity</v>
      </c>
      <c r="K104" t="str">
        <f>VLOOKUP($A104,Medical_Table[#All],7,FALSE)</f>
        <v>Normal</v>
      </c>
      <c r="L104" s="22">
        <f>VLOOKUP($A104,Hospitalization_Table[#All],10,FALSE)</f>
        <v>29085</v>
      </c>
      <c r="M104" s="18">
        <f>VLOOKUP($A104,Hospitalization_Table[#All],6,FALSE)</f>
        <v>40204.83</v>
      </c>
      <c r="N104" t="str">
        <f>VLOOKUP($A104,Hospitalization_Table[#All],7,FALSE)</f>
        <v>tier - 1</v>
      </c>
      <c r="O104" t="str">
        <f>VLOOKUP($A104,Hospitalization_Table[#All],8,FALSE)</f>
        <v>tier - 3</v>
      </c>
      <c r="P104" t="str">
        <f>VLOOKUP($A104,Hospitalization_Table[#All],9,FALSE)</f>
        <v>R1012</v>
      </c>
      <c r="Q104">
        <f>VLOOKUP($A104,Hospitalization_Table[#All],11,FALSE)</f>
        <v>43</v>
      </c>
    </row>
    <row r="105" spans="1:17" ht="15.6" x14ac:dyDescent="0.3">
      <c r="A105" s="20" t="s">
        <v>2269</v>
      </c>
      <c r="B105" t="str">
        <f>VLOOKUP($A105,Customer_Table[#All],4,FALSE)</f>
        <v>Ricardo</v>
      </c>
      <c r="C105">
        <f>VLOOKUP($A105,Medical_Table[#All],4,FALSE)</f>
        <v>34.1</v>
      </c>
      <c r="D105">
        <f>VLOOKUP($A105,Medical_Table[#All],6,FALSE)</f>
        <v>4.43</v>
      </c>
      <c r="E105" t="str">
        <f>VLOOKUP($A105,Medical_Table[#All],2,FALSE)</f>
        <v>Yes</v>
      </c>
      <c r="F105" t="str">
        <f>VLOOKUP($A105,Medical_Table[#All],8,FALSE)</f>
        <v>No</v>
      </c>
      <c r="G105" t="str">
        <f>VLOOKUP($A105,Medical_Table[#All],9,FALSE)</f>
        <v>No</v>
      </c>
      <c r="H105">
        <f>VLOOKUP($A105,Medical_Table[#All],10,FALSE)</f>
        <v>0</v>
      </c>
      <c r="I105" t="str">
        <f>VLOOKUP($A105,Medical_Table[#All],3,FALSE)</f>
        <v>Yes</v>
      </c>
      <c r="J105" t="str">
        <f>VLOOKUP($A105,Medical_Table[#All],5,FALSE)</f>
        <v>Obesity</v>
      </c>
      <c r="K105" t="str">
        <f>VLOOKUP($A105,Medical_Table[#All],7,FALSE)</f>
        <v>Normal</v>
      </c>
      <c r="L105" s="22">
        <f>VLOOKUP($A105,Hospitalization_Table[#All],10,FALSE)</f>
        <v>31341</v>
      </c>
      <c r="M105" s="18">
        <f>VLOOKUP($A105,Hospitalization_Table[#All],6,FALSE)</f>
        <v>40182.25</v>
      </c>
      <c r="N105" t="str">
        <f>VLOOKUP($A105,Hospitalization_Table[#All],7,FALSE)</f>
        <v>tier - 1</v>
      </c>
      <c r="O105" t="str">
        <f>VLOOKUP($A105,Hospitalization_Table[#All],8,FALSE)</f>
        <v>tier - 2</v>
      </c>
      <c r="P105" t="str">
        <f>VLOOKUP($A105,Hospitalization_Table[#All],9,FALSE)</f>
        <v>R1011</v>
      </c>
      <c r="Q105">
        <f>VLOOKUP($A105,Hospitalization_Table[#All],11,FALSE)</f>
        <v>37</v>
      </c>
    </row>
    <row r="106" spans="1:17" ht="15.6" x14ac:dyDescent="0.3">
      <c r="A106" s="20" t="s">
        <v>2268</v>
      </c>
      <c r="B106" t="str">
        <f>VLOOKUP($A106,Customer_Table[#All],4,FALSE)</f>
        <v>Gedion</v>
      </c>
      <c r="C106">
        <f>VLOOKUP($A106,Medical_Table[#All],4,FALSE)</f>
        <v>35.299999999999997</v>
      </c>
      <c r="D106">
        <f>VLOOKUP($A106,Medical_Table[#All],6,FALSE)</f>
        <v>5.82</v>
      </c>
      <c r="E106" t="str">
        <f>VLOOKUP($A106,Medical_Table[#All],2,FALSE)</f>
        <v>Yes</v>
      </c>
      <c r="F106" t="str">
        <f>VLOOKUP($A106,Medical_Table[#All],8,FALSE)</f>
        <v>No</v>
      </c>
      <c r="G106" t="str">
        <f>VLOOKUP($A106,Medical_Table[#All],9,FALSE)</f>
        <v>Yes</v>
      </c>
      <c r="H106">
        <f>VLOOKUP($A106,Medical_Table[#All],10,FALSE)</f>
        <v>1</v>
      </c>
      <c r="I106" t="str">
        <f>VLOOKUP($A106,Medical_Table[#All],3,FALSE)</f>
        <v>Yes</v>
      </c>
      <c r="J106" t="str">
        <f>VLOOKUP($A106,Medical_Table[#All],5,FALSE)</f>
        <v>Obesity</v>
      </c>
      <c r="K106" t="str">
        <f>VLOOKUP($A106,Medical_Table[#All],7,FALSE)</f>
        <v>Prediabetes</v>
      </c>
      <c r="L106" s="22">
        <f>VLOOKUP($A106,Hospitalization_Table[#All],10,FALSE)</f>
        <v>30603</v>
      </c>
      <c r="M106" s="18">
        <f>VLOOKUP($A106,Hospitalization_Table[#All],6,FALSE)</f>
        <v>40103.89</v>
      </c>
      <c r="N106" t="str">
        <f>VLOOKUP($A106,Hospitalization_Table[#All],7,FALSE)</f>
        <v>tier - 1</v>
      </c>
      <c r="O106" t="str">
        <f>VLOOKUP($A106,Hospitalization_Table[#All],8,FALSE)</f>
        <v>tier - 2</v>
      </c>
      <c r="P106" t="str">
        <f>VLOOKUP($A106,Hospitalization_Table[#All],9,FALSE)</f>
        <v>R1011</v>
      </c>
      <c r="Q106">
        <f>VLOOKUP($A106,Hospitalization_Table[#All],11,FALSE)</f>
        <v>39</v>
      </c>
    </row>
    <row r="107" spans="1:17" ht="15.6" x14ac:dyDescent="0.3">
      <c r="A107" s="20" t="s">
        <v>2267</v>
      </c>
      <c r="B107" t="str">
        <f>VLOOKUP($A107,Customer_Table[#All],4,FALSE)</f>
        <v>Mark</v>
      </c>
      <c r="C107">
        <f>VLOOKUP($A107,Medical_Table[#All],4,FALSE)</f>
        <v>43.83</v>
      </c>
      <c r="D107">
        <f>VLOOKUP($A107,Medical_Table[#All],6,FALSE)</f>
        <v>6.03</v>
      </c>
      <c r="E107" t="str">
        <f>VLOOKUP($A107,Medical_Table[#All],2,FALSE)</f>
        <v>Yes</v>
      </c>
      <c r="F107" t="str">
        <f>VLOOKUP($A107,Medical_Table[#All],8,FALSE)</f>
        <v>No</v>
      </c>
      <c r="G107" t="str">
        <f>VLOOKUP($A107,Medical_Table[#All],9,FALSE)</f>
        <v>No</v>
      </c>
      <c r="H107">
        <f>VLOOKUP($A107,Medical_Table[#All],10,FALSE)</f>
        <v>2</v>
      </c>
      <c r="I107" t="str">
        <f>VLOOKUP($A107,Medical_Table[#All],3,FALSE)</f>
        <v>Yes</v>
      </c>
      <c r="J107" t="str">
        <f>VLOOKUP($A107,Medical_Table[#All],5,FALSE)</f>
        <v>Obesity</v>
      </c>
      <c r="K107" t="str">
        <f>VLOOKUP($A107,Medical_Table[#All],7,FALSE)</f>
        <v>Prediabetes</v>
      </c>
      <c r="L107" s="22">
        <f>VLOOKUP($A107,Hospitalization_Table[#All],10,FALSE)</f>
        <v>24331</v>
      </c>
      <c r="M107" s="18">
        <f>VLOOKUP($A107,Hospitalization_Table[#All],6,FALSE)</f>
        <v>40069.440000000002</v>
      </c>
      <c r="N107" t="str">
        <f>VLOOKUP($A107,Hospitalization_Table[#All],7,FALSE)</f>
        <v>tier - 1</v>
      </c>
      <c r="O107" t="str">
        <f>VLOOKUP($A107,Hospitalization_Table[#All],8,FALSE)</f>
        <v>tier - 3</v>
      </c>
      <c r="P107" t="str">
        <f>VLOOKUP($A107,Hospitalization_Table[#All],9,FALSE)</f>
        <v>R1011</v>
      </c>
      <c r="Q107">
        <f>VLOOKUP($A107,Hospitalization_Table[#All],11,FALSE)</f>
        <v>56</v>
      </c>
    </row>
    <row r="108" spans="1:17" ht="15.6" x14ac:dyDescent="0.3">
      <c r="A108" s="20" t="s">
        <v>2266</v>
      </c>
      <c r="B108" t="str">
        <f>VLOOKUP($A108,Customer_Table[#All],4,FALSE)</f>
        <v>Gamini P.</v>
      </c>
      <c r="C108">
        <f>VLOOKUP($A108,Medical_Table[#All],4,FALSE)</f>
        <v>50.07</v>
      </c>
      <c r="D108">
        <f>VLOOKUP($A108,Medical_Table[#All],6,FALSE)</f>
        <v>9.27</v>
      </c>
      <c r="E108" t="str">
        <f>VLOOKUP($A108,Medical_Table[#All],2,FALSE)</f>
        <v>No</v>
      </c>
      <c r="F108" t="str">
        <f>VLOOKUP($A108,Medical_Table[#All],8,FALSE)</f>
        <v>No</v>
      </c>
      <c r="G108" t="str">
        <f>VLOOKUP($A108,Medical_Table[#All],9,FALSE)</f>
        <v>No</v>
      </c>
      <c r="H108">
        <f>VLOOKUP($A108,Medical_Table[#All],10,FALSE)</f>
        <v>0</v>
      </c>
      <c r="I108" t="str">
        <f>VLOOKUP($A108,Medical_Table[#All],3,FALSE)</f>
        <v>Yes</v>
      </c>
      <c r="J108" t="str">
        <f>VLOOKUP($A108,Medical_Table[#All],5,FALSE)</f>
        <v>Obesity</v>
      </c>
      <c r="K108" t="str">
        <f>VLOOKUP($A108,Medical_Table[#All],7,FALSE)</f>
        <v>Diabetes</v>
      </c>
      <c r="L108" s="22">
        <f>VLOOKUP($A108,Hospitalization_Table[#All],10,FALSE)</f>
        <v>28844</v>
      </c>
      <c r="M108" s="18">
        <f>VLOOKUP($A108,Hospitalization_Table[#All],6,FALSE)</f>
        <v>40054.730000000003</v>
      </c>
      <c r="N108" t="str">
        <f>VLOOKUP($A108,Hospitalization_Table[#All],7,FALSE)</f>
        <v>tier - 1</v>
      </c>
      <c r="O108" t="str">
        <f>VLOOKUP($A108,Hospitalization_Table[#All],8,FALSE)</f>
        <v>tier - 3</v>
      </c>
      <c r="P108" t="str">
        <f>VLOOKUP($A108,Hospitalization_Table[#All],9,FALSE)</f>
        <v>R1011</v>
      </c>
      <c r="Q108">
        <f>VLOOKUP($A108,Hospitalization_Table[#All],11,FALSE)</f>
        <v>44</v>
      </c>
    </row>
    <row r="109" spans="1:17" ht="15.6" x14ac:dyDescent="0.3">
      <c r="A109" s="20" t="s">
        <v>2265</v>
      </c>
      <c r="B109" t="str">
        <f>VLOOKUP($A109,Customer_Table[#All],4,FALSE)</f>
        <v>Emily J</v>
      </c>
      <c r="C109">
        <f>VLOOKUP($A109,Medical_Table[#All],4,FALSE)</f>
        <v>32.774999999999999</v>
      </c>
      <c r="D109">
        <f>VLOOKUP($A109,Medical_Table[#All],6,FALSE)</f>
        <v>5.53</v>
      </c>
      <c r="E109" t="str">
        <f>VLOOKUP($A109,Medical_Table[#All],2,FALSE)</f>
        <v>No</v>
      </c>
      <c r="F109" t="str">
        <f>VLOOKUP($A109,Medical_Table[#All],8,FALSE)</f>
        <v>No</v>
      </c>
      <c r="G109" t="str">
        <f>VLOOKUP($A109,Medical_Table[#All],9,FALSE)</f>
        <v>No</v>
      </c>
      <c r="H109">
        <f>VLOOKUP($A109,Medical_Table[#All],10,FALSE)</f>
        <v>0</v>
      </c>
      <c r="I109" t="str">
        <f>VLOOKUP($A109,Medical_Table[#All],3,FALSE)</f>
        <v>Yes</v>
      </c>
      <c r="J109" t="str">
        <f>VLOOKUP($A109,Medical_Table[#All],5,FALSE)</f>
        <v>Obesity</v>
      </c>
      <c r="K109" t="str">
        <f>VLOOKUP($A109,Medical_Table[#All],7,FALSE)</f>
        <v>Normal</v>
      </c>
      <c r="L109" s="22">
        <f>VLOOKUP($A109,Hospitalization_Table[#All],10,FALSE)</f>
        <v>30310</v>
      </c>
      <c r="M109" s="18">
        <f>VLOOKUP($A109,Hospitalization_Table[#All],6,FALSE)</f>
        <v>40003.33</v>
      </c>
      <c r="N109" t="str">
        <f>VLOOKUP($A109,Hospitalization_Table[#All],7,FALSE)</f>
        <v>tier - 1</v>
      </c>
      <c r="O109" t="str">
        <f>VLOOKUP($A109,Hospitalization_Table[#All],8,FALSE)</f>
        <v>tier - 1</v>
      </c>
      <c r="P109" t="str">
        <f>VLOOKUP($A109,Hospitalization_Table[#All],9,FALSE)</f>
        <v>R1012</v>
      </c>
      <c r="Q109">
        <f>VLOOKUP($A109,Hospitalization_Table[#All],11,FALSE)</f>
        <v>40</v>
      </c>
    </row>
    <row r="110" spans="1:17" ht="15.6" x14ac:dyDescent="0.3">
      <c r="A110" s="20" t="s">
        <v>2264</v>
      </c>
      <c r="B110" t="str">
        <f>VLOOKUP($A110,Customer_Table[#All],4,FALSE)</f>
        <v>Amanda</v>
      </c>
      <c r="C110">
        <f>VLOOKUP($A110,Medical_Table[#All],4,FALSE)</f>
        <v>34.104999999999997</v>
      </c>
      <c r="D110">
        <f>VLOOKUP($A110,Medical_Table[#All],6,FALSE)</f>
        <v>5.07</v>
      </c>
      <c r="E110" t="str">
        <f>VLOOKUP($A110,Medical_Table[#All],2,FALSE)</f>
        <v>No</v>
      </c>
      <c r="F110" t="str">
        <f>VLOOKUP($A110,Medical_Table[#All],8,FALSE)</f>
        <v>No</v>
      </c>
      <c r="G110" t="str">
        <f>VLOOKUP($A110,Medical_Table[#All],9,FALSE)</f>
        <v>No</v>
      </c>
      <c r="H110">
        <f>VLOOKUP($A110,Medical_Table[#All],10,FALSE)</f>
        <v>1</v>
      </c>
      <c r="I110" t="str">
        <f>VLOOKUP($A110,Medical_Table[#All],3,FALSE)</f>
        <v>Yes</v>
      </c>
      <c r="J110" t="str">
        <f>VLOOKUP($A110,Medical_Table[#All],5,FALSE)</f>
        <v>Obesity</v>
      </c>
      <c r="K110" t="str">
        <f>VLOOKUP($A110,Medical_Table[#All],7,FALSE)</f>
        <v>Normal</v>
      </c>
      <c r="L110" s="22">
        <f>VLOOKUP($A110,Hospitalization_Table[#All],10,FALSE)</f>
        <v>31997</v>
      </c>
      <c r="M110" s="18">
        <f>VLOOKUP($A110,Hospitalization_Table[#All],6,FALSE)</f>
        <v>39983.43</v>
      </c>
      <c r="N110" t="str">
        <f>VLOOKUP($A110,Hospitalization_Table[#All],7,FALSE)</f>
        <v>tier - 2</v>
      </c>
      <c r="O110" t="str">
        <f>VLOOKUP($A110,Hospitalization_Table[#All],8,FALSE)</f>
        <v>tier - 3</v>
      </c>
      <c r="P110" t="str">
        <f>VLOOKUP($A110,Hospitalization_Table[#All],9,FALSE)</f>
        <v>R1012</v>
      </c>
      <c r="Q110">
        <f>VLOOKUP($A110,Hospitalization_Table[#All],11,FALSE)</f>
        <v>35</v>
      </c>
    </row>
    <row r="111" spans="1:17" ht="15.6" x14ac:dyDescent="0.3">
      <c r="A111" s="20" t="s">
        <v>2263</v>
      </c>
      <c r="B111" t="str">
        <f>VLOOKUP($A111,Customer_Table[#All],4,FALSE)</f>
        <v>Nicholas</v>
      </c>
      <c r="C111">
        <f>VLOOKUP($A111,Medical_Table[#All],4,FALSE)</f>
        <v>48.93</v>
      </c>
      <c r="D111">
        <f>VLOOKUP($A111,Medical_Table[#All],6,FALSE)</f>
        <v>11.17</v>
      </c>
      <c r="E111" t="str">
        <f>VLOOKUP($A111,Medical_Table[#All],2,FALSE)</f>
        <v>Yes</v>
      </c>
      <c r="F111" t="str">
        <f>VLOOKUP($A111,Medical_Table[#All],8,FALSE)</f>
        <v>No</v>
      </c>
      <c r="G111" t="str">
        <f>VLOOKUP($A111,Medical_Table[#All],9,FALSE)</f>
        <v>No</v>
      </c>
      <c r="H111">
        <f>VLOOKUP($A111,Medical_Table[#All],10,FALSE)</f>
        <v>1</v>
      </c>
      <c r="I111" t="str">
        <f>VLOOKUP($A111,Medical_Table[#All],3,FALSE)</f>
        <v>Yes</v>
      </c>
      <c r="J111" t="str">
        <f>VLOOKUP($A111,Medical_Table[#All],5,FALSE)</f>
        <v>Obesity</v>
      </c>
      <c r="K111" t="str">
        <f>VLOOKUP($A111,Medical_Table[#All],7,FALSE)</f>
        <v>Diabetes</v>
      </c>
      <c r="L111" s="22">
        <f>VLOOKUP($A111,Hospitalization_Table[#All],10,FALSE)</f>
        <v>27730</v>
      </c>
      <c r="M111" s="18">
        <f>VLOOKUP($A111,Hospitalization_Table[#All],6,FALSE)</f>
        <v>39963.120000000003</v>
      </c>
      <c r="N111" t="str">
        <f>VLOOKUP($A111,Hospitalization_Table[#All],7,FALSE)</f>
        <v>tier - 2</v>
      </c>
      <c r="O111" t="str">
        <f>VLOOKUP($A111,Hospitalization_Table[#All],8,FALSE)</f>
        <v>tier - 2</v>
      </c>
      <c r="P111" t="str">
        <f>VLOOKUP($A111,Hospitalization_Table[#All],9,FALSE)</f>
        <v>R1011</v>
      </c>
      <c r="Q111">
        <f>VLOOKUP($A111,Hospitalization_Table[#All],11,FALSE)</f>
        <v>47</v>
      </c>
    </row>
    <row r="112" spans="1:17" ht="15.6" x14ac:dyDescent="0.3">
      <c r="A112" s="20" t="s">
        <v>2262</v>
      </c>
      <c r="B112" t="str">
        <f>VLOOKUP($A112,Customer_Table[#All],4,FALSE)</f>
        <v>Knox</v>
      </c>
      <c r="C112">
        <f>VLOOKUP($A112,Medical_Table[#All],4,FALSE)</f>
        <v>37.07</v>
      </c>
      <c r="D112">
        <f>VLOOKUP($A112,Medical_Table[#All],6,FALSE)</f>
        <v>6.14</v>
      </c>
      <c r="E112" t="str">
        <f>VLOOKUP($A112,Medical_Table[#All],2,FALSE)</f>
        <v>Yes</v>
      </c>
      <c r="F112" t="str">
        <f>VLOOKUP($A112,Medical_Table[#All],8,FALSE)</f>
        <v>No</v>
      </c>
      <c r="G112" t="str">
        <f>VLOOKUP($A112,Medical_Table[#All],9,FALSE)</f>
        <v>No</v>
      </c>
      <c r="H112">
        <f>VLOOKUP($A112,Medical_Table[#All],10,FALSE)</f>
        <v>0</v>
      </c>
      <c r="I112" t="str">
        <f>VLOOKUP($A112,Medical_Table[#All],3,FALSE)</f>
        <v>Yes</v>
      </c>
      <c r="J112" t="str">
        <f>VLOOKUP($A112,Medical_Table[#All],5,FALSE)</f>
        <v>Obesity</v>
      </c>
      <c r="K112" t="str">
        <f>VLOOKUP($A112,Medical_Table[#All],7,FALSE)</f>
        <v>Prediabetes</v>
      </c>
      <c r="L112" s="22">
        <f>VLOOKUP($A112,Hospitalization_Table[#All],10,FALSE)</f>
        <v>31281</v>
      </c>
      <c r="M112" s="18">
        <f>VLOOKUP($A112,Hospitalization_Table[#All],6,FALSE)</f>
        <v>39871.699999999997</v>
      </c>
      <c r="N112" t="str">
        <f>VLOOKUP($A112,Hospitalization_Table[#All],7,FALSE)</f>
        <v>tier - 1</v>
      </c>
      <c r="O112" t="str">
        <f>VLOOKUP($A112,Hospitalization_Table[#All],8,FALSE)</f>
        <v>tier - 2</v>
      </c>
      <c r="P112" t="str">
        <f>VLOOKUP($A112,Hospitalization_Table[#All],9,FALSE)</f>
        <v>R1013</v>
      </c>
      <c r="Q112">
        <f>VLOOKUP($A112,Hospitalization_Table[#All],11,FALSE)</f>
        <v>37</v>
      </c>
    </row>
    <row r="113" spans="1:17" ht="15.6" x14ac:dyDescent="0.3">
      <c r="A113" s="20" t="s">
        <v>2261</v>
      </c>
      <c r="B113" t="str">
        <f>VLOOKUP($A113,Customer_Table[#All],4,FALSE)</f>
        <v>Yianna</v>
      </c>
      <c r="C113">
        <f>VLOOKUP($A113,Medical_Table[#All],4,FALSE)</f>
        <v>51.51</v>
      </c>
      <c r="D113">
        <f>VLOOKUP($A113,Medical_Table[#All],6,FALSE)</f>
        <v>6.26</v>
      </c>
      <c r="E113" t="str">
        <f>VLOOKUP($A113,Medical_Table[#All],2,FALSE)</f>
        <v>Yes</v>
      </c>
      <c r="F113" t="str">
        <f>VLOOKUP($A113,Medical_Table[#All],8,FALSE)</f>
        <v>No</v>
      </c>
      <c r="G113" t="str">
        <f>VLOOKUP($A113,Medical_Table[#All],9,FALSE)</f>
        <v>Yes</v>
      </c>
      <c r="H113">
        <f>VLOOKUP($A113,Medical_Table[#All],10,FALSE)</f>
        <v>1</v>
      </c>
      <c r="I113" t="str">
        <f>VLOOKUP($A113,Medical_Table[#All],3,FALSE)</f>
        <v>Yes</v>
      </c>
      <c r="J113" t="str">
        <f>VLOOKUP($A113,Medical_Table[#All],5,FALSE)</f>
        <v>Obesity</v>
      </c>
      <c r="K113" t="str">
        <f>VLOOKUP($A113,Medical_Table[#All],7,FALSE)</f>
        <v>Prediabetes</v>
      </c>
      <c r="L113" s="22">
        <f>VLOOKUP($A113,Hospitalization_Table[#All],10,FALSE)</f>
        <v>30468</v>
      </c>
      <c r="M113" s="18">
        <f>VLOOKUP($A113,Hospitalization_Table[#All],6,FALSE)</f>
        <v>39865.699999999997</v>
      </c>
      <c r="N113" t="str">
        <f>VLOOKUP($A113,Hospitalization_Table[#All],7,FALSE)</f>
        <v>tier - 2</v>
      </c>
      <c r="O113" t="str">
        <f>VLOOKUP($A113,Hospitalization_Table[#All],8,FALSE)</f>
        <v>tier - 2</v>
      </c>
      <c r="P113" t="str">
        <f>VLOOKUP($A113,Hospitalization_Table[#All],9,FALSE)</f>
        <v>R1011</v>
      </c>
      <c r="Q113">
        <f>VLOOKUP($A113,Hospitalization_Table[#All],11,FALSE)</f>
        <v>40</v>
      </c>
    </row>
    <row r="114" spans="1:17" ht="15.6" x14ac:dyDescent="0.3">
      <c r="A114" s="20" t="s">
        <v>2260</v>
      </c>
      <c r="B114" t="str">
        <f>VLOOKUP($A114,Customer_Table[#All],4,FALSE)</f>
        <v>Roberta</v>
      </c>
      <c r="C114">
        <f>VLOOKUP($A114,Medical_Table[#All],4,FALSE)</f>
        <v>34.799999999999997</v>
      </c>
      <c r="D114">
        <f>VLOOKUP($A114,Medical_Table[#All],6,FALSE)</f>
        <v>4.72</v>
      </c>
      <c r="E114" t="str">
        <f>VLOOKUP($A114,Medical_Table[#All],2,FALSE)</f>
        <v>Yes</v>
      </c>
      <c r="F114" t="str">
        <f>VLOOKUP($A114,Medical_Table[#All],8,FALSE)</f>
        <v>No</v>
      </c>
      <c r="G114" t="str">
        <f>VLOOKUP($A114,Medical_Table[#All],9,FALSE)</f>
        <v>No</v>
      </c>
      <c r="H114">
        <f>VLOOKUP($A114,Medical_Table[#All],10,FALSE)</f>
        <v>0</v>
      </c>
      <c r="I114" t="str">
        <f>VLOOKUP($A114,Medical_Table[#All],3,FALSE)</f>
        <v>Yes</v>
      </c>
      <c r="J114" t="str">
        <f>VLOOKUP($A114,Medical_Table[#All],5,FALSE)</f>
        <v>Obesity</v>
      </c>
      <c r="K114" t="str">
        <f>VLOOKUP($A114,Medical_Table[#All],7,FALSE)</f>
        <v>Normal</v>
      </c>
      <c r="L114" s="22">
        <f>VLOOKUP($A114,Hospitalization_Table[#All],10,FALSE)</f>
        <v>31245</v>
      </c>
      <c r="M114" s="18">
        <f>VLOOKUP($A114,Hospitalization_Table[#All],6,FALSE)</f>
        <v>39836.519999999997</v>
      </c>
      <c r="N114" t="str">
        <f>VLOOKUP($A114,Hospitalization_Table[#All],7,FALSE)</f>
        <v>tier - 2</v>
      </c>
      <c r="O114" t="str">
        <f>VLOOKUP($A114,Hospitalization_Table[#All],8,FALSE)</f>
        <v>tier - 1</v>
      </c>
      <c r="P114" t="str">
        <f>VLOOKUP($A114,Hospitalization_Table[#All],9,FALSE)</f>
        <v>R1011</v>
      </c>
      <c r="Q114">
        <f>VLOOKUP($A114,Hospitalization_Table[#All],11,FALSE)</f>
        <v>37</v>
      </c>
    </row>
    <row r="115" spans="1:17" ht="15.6" x14ac:dyDescent="0.3">
      <c r="A115" s="20" t="s">
        <v>2259</v>
      </c>
      <c r="B115" t="str">
        <f>VLOOKUP($A115,Customer_Table[#All],4,FALSE)</f>
        <v>Benjamin P.</v>
      </c>
      <c r="C115">
        <f>VLOOKUP($A115,Medical_Table[#All],4,FALSE)</f>
        <v>36.67</v>
      </c>
      <c r="D115">
        <f>VLOOKUP($A115,Medical_Table[#All],6,FALSE)</f>
        <v>5.18</v>
      </c>
      <c r="E115" t="str">
        <f>VLOOKUP($A115,Medical_Table[#All],2,FALSE)</f>
        <v>No</v>
      </c>
      <c r="F115" t="str">
        <f>VLOOKUP($A115,Medical_Table[#All],8,FALSE)</f>
        <v>No</v>
      </c>
      <c r="G115" t="str">
        <f>VLOOKUP($A115,Medical_Table[#All],9,FALSE)</f>
        <v>No</v>
      </c>
      <c r="H115">
        <f>VLOOKUP($A115,Medical_Table[#All],10,FALSE)</f>
        <v>1</v>
      </c>
      <c r="I115" t="str">
        <f>VLOOKUP($A115,Medical_Table[#All],3,FALSE)</f>
        <v>Yes</v>
      </c>
      <c r="J115" t="str">
        <f>VLOOKUP($A115,Medical_Table[#All],5,FALSE)</f>
        <v>Obesity</v>
      </c>
      <c r="K115" t="str">
        <f>VLOOKUP($A115,Medical_Table[#All],7,FALSE)</f>
        <v>Normal</v>
      </c>
      <c r="L115" s="22">
        <f>VLOOKUP($A115,Hospitalization_Table[#All],10,FALSE)</f>
        <v>31982</v>
      </c>
      <c r="M115" s="18">
        <f>VLOOKUP($A115,Hospitalization_Table[#All],6,FALSE)</f>
        <v>39774.28</v>
      </c>
      <c r="N115" t="str">
        <f>VLOOKUP($A115,Hospitalization_Table[#All],7,FALSE)</f>
        <v>tier - 1</v>
      </c>
      <c r="O115" t="str">
        <f>VLOOKUP($A115,Hospitalization_Table[#All],8,FALSE)</f>
        <v>tier - 1</v>
      </c>
      <c r="P115" t="str">
        <f>VLOOKUP($A115,Hospitalization_Table[#All],9,FALSE)</f>
        <v>R1014</v>
      </c>
      <c r="Q115">
        <f>VLOOKUP($A115,Hospitalization_Table[#All],11,FALSE)</f>
        <v>35</v>
      </c>
    </row>
    <row r="116" spans="1:17" ht="15.6" x14ac:dyDescent="0.3">
      <c r="A116" s="20" t="s">
        <v>2258</v>
      </c>
      <c r="B116" t="str">
        <f>VLOOKUP($A116,Customer_Table[#All],4,FALSE)</f>
        <v>Craig</v>
      </c>
      <c r="C116">
        <f>VLOOKUP($A116,Medical_Table[#All],4,FALSE)</f>
        <v>30.9</v>
      </c>
      <c r="D116">
        <f>VLOOKUP($A116,Medical_Table[#All],6,FALSE)</f>
        <v>9.4</v>
      </c>
      <c r="E116" t="str">
        <f>VLOOKUP($A116,Medical_Table[#All],2,FALSE)</f>
        <v>No</v>
      </c>
      <c r="F116" t="str">
        <f>VLOOKUP($A116,Medical_Table[#All],8,FALSE)</f>
        <v>No</v>
      </c>
      <c r="G116" t="str">
        <f>VLOOKUP($A116,Medical_Table[#All],9,FALSE)</f>
        <v>No</v>
      </c>
      <c r="H116">
        <f>VLOOKUP($A116,Medical_Table[#All],10,FALSE)</f>
        <v>2</v>
      </c>
      <c r="I116" t="str">
        <f>VLOOKUP($A116,Medical_Table[#All],3,FALSE)</f>
        <v>Yes</v>
      </c>
      <c r="J116" t="str">
        <f>VLOOKUP($A116,Medical_Table[#All],5,FALSE)</f>
        <v>Obesity</v>
      </c>
      <c r="K116" t="str">
        <f>VLOOKUP($A116,Medical_Table[#All],7,FALSE)</f>
        <v>Diabetes</v>
      </c>
      <c r="L116" s="22">
        <f>VLOOKUP($A116,Hospitalization_Table[#All],10,FALSE)</f>
        <v>27015</v>
      </c>
      <c r="M116" s="18">
        <f>VLOOKUP($A116,Hospitalization_Table[#All],6,FALSE)</f>
        <v>39727.61</v>
      </c>
      <c r="N116" t="str">
        <f>VLOOKUP($A116,Hospitalization_Table[#All],7,FALSE)</f>
        <v>tier - 1</v>
      </c>
      <c r="O116" t="str">
        <f>VLOOKUP($A116,Hospitalization_Table[#All],8,FALSE)</f>
        <v>tier - 2</v>
      </c>
      <c r="P116" t="str">
        <f>VLOOKUP($A116,Hospitalization_Table[#All],9,FALSE)</f>
        <v>R1011</v>
      </c>
      <c r="Q116">
        <f>VLOOKUP($A116,Hospitalization_Table[#All],11,FALSE)</f>
        <v>49</v>
      </c>
    </row>
    <row r="117" spans="1:17" ht="15.6" x14ac:dyDescent="0.3">
      <c r="A117" s="20" t="s">
        <v>2257</v>
      </c>
      <c r="B117" t="str">
        <f>VLOOKUP($A117,Customer_Table[#All],4,FALSE)</f>
        <v>Ann</v>
      </c>
      <c r="C117">
        <f>VLOOKUP($A117,Medical_Table[#All],4,FALSE)</f>
        <v>30.495000000000001</v>
      </c>
      <c r="D117">
        <f>VLOOKUP($A117,Medical_Table[#All],6,FALSE)</f>
        <v>6.29</v>
      </c>
      <c r="E117" t="str">
        <f>VLOOKUP($A117,Medical_Table[#All],2,FALSE)</f>
        <v>No</v>
      </c>
      <c r="F117" t="str">
        <f>VLOOKUP($A117,Medical_Table[#All],8,FALSE)</f>
        <v>No</v>
      </c>
      <c r="G117" t="str">
        <f>VLOOKUP($A117,Medical_Table[#All],9,FALSE)</f>
        <v>No</v>
      </c>
      <c r="H117">
        <f>VLOOKUP($A117,Medical_Table[#All],10,FALSE)</f>
        <v>0</v>
      </c>
      <c r="I117" t="str">
        <f>VLOOKUP($A117,Medical_Table[#All],3,FALSE)</f>
        <v>Yes</v>
      </c>
      <c r="J117" t="str">
        <f>VLOOKUP($A117,Medical_Table[#All],5,FALSE)</f>
        <v>Obesity</v>
      </c>
      <c r="K117" t="str">
        <f>VLOOKUP($A117,Medical_Table[#All],7,FALSE)</f>
        <v>Prediabetes</v>
      </c>
      <c r="L117" s="22">
        <f>VLOOKUP($A117,Hospitalization_Table[#All],10,FALSE)</f>
        <v>28349</v>
      </c>
      <c r="M117" s="18">
        <f>VLOOKUP($A117,Hospitalization_Table[#All],6,FALSE)</f>
        <v>39725.519999999997</v>
      </c>
      <c r="N117" t="str">
        <f>VLOOKUP($A117,Hospitalization_Table[#All],7,FALSE)</f>
        <v>tier - 2</v>
      </c>
      <c r="O117" t="str">
        <f>VLOOKUP($A117,Hospitalization_Table[#All],8,FALSE)</f>
        <v>tier - 1</v>
      </c>
      <c r="P117" t="str">
        <f>VLOOKUP($A117,Hospitalization_Table[#All],9,FALSE)</f>
        <v>R1012</v>
      </c>
      <c r="Q117">
        <f>VLOOKUP($A117,Hospitalization_Table[#All],11,FALSE)</f>
        <v>45</v>
      </c>
    </row>
    <row r="118" spans="1:17" ht="15.6" x14ac:dyDescent="0.3">
      <c r="A118" s="20" t="s">
        <v>2256</v>
      </c>
      <c r="B118" t="str">
        <f>VLOOKUP($A118,Customer_Table[#All],4,FALSE)</f>
        <v>Jamie P</v>
      </c>
      <c r="C118">
        <f>VLOOKUP($A118,Medical_Table[#All],4,FALSE)</f>
        <v>44.88</v>
      </c>
      <c r="D118">
        <f>VLOOKUP($A118,Medical_Table[#All],6,FALSE)</f>
        <v>6.04</v>
      </c>
      <c r="E118" t="str">
        <f>VLOOKUP($A118,Medical_Table[#All],2,FALSE)</f>
        <v>No</v>
      </c>
      <c r="F118" t="str">
        <f>VLOOKUP($A118,Medical_Table[#All],8,FALSE)</f>
        <v>No</v>
      </c>
      <c r="G118" t="str">
        <f>VLOOKUP($A118,Medical_Table[#All],9,FALSE)</f>
        <v>Yes</v>
      </c>
      <c r="H118">
        <f>VLOOKUP($A118,Medical_Table[#All],10,FALSE)</f>
        <v>1</v>
      </c>
      <c r="I118" t="str">
        <f>VLOOKUP($A118,Medical_Table[#All],3,FALSE)</f>
        <v>Yes</v>
      </c>
      <c r="J118" t="str">
        <f>VLOOKUP($A118,Medical_Table[#All],5,FALSE)</f>
        <v>Obesity</v>
      </c>
      <c r="K118" t="str">
        <f>VLOOKUP($A118,Medical_Table[#All],7,FALSE)</f>
        <v>Prediabetes</v>
      </c>
      <c r="L118" s="22">
        <f>VLOOKUP($A118,Hospitalization_Table[#All],10,FALSE)</f>
        <v>37818</v>
      </c>
      <c r="M118" s="18">
        <f>VLOOKUP($A118,Hospitalization_Table[#All],6,FALSE)</f>
        <v>39722.75</v>
      </c>
      <c r="N118" t="str">
        <f>VLOOKUP($A118,Hospitalization_Table[#All],7,FALSE)</f>
        <v>tier - 1</v>
      </c>
      <c r="O118" t="str">
        <f>VLOOKUP($A118,Hospitalization_Table[#All],8,FALSE)</f>
        <v>tier - 1</v>
      </c>
      <c r="P118" t="str">
        <f>VLOOKUP($A118,Hospitalization_Table[#All],9,FALSE)</f>
        <v>R1013</v>
      </c>
      <c r="Q118">
        <f>VLOOKUP($A118,Hospitalization_Table[#All],11,FALSE)</f>
        <v>19</v>
      </c>
    </row>
    <row r="119" spans="1:17" ht="15.6" x14ac:dyDescent="0.3">
      <c r="A119" s="20" t="s">
        <v>2255</v>
      </c>
      <c r="B119" t="str">
        <f>VLOOKUP($A119,Customer_Table[#All],4,FALSE)</f>
        <v>John</v>
      </c>
      <c r="C119">
        <f>VLOOKUP($A119,Medical_Table[#All],4,FALSE)</f>
        <v>44.32</v>
      </c>
      <c r="D119">
        <f>VLOOKUP($A119,Medical_Table[#All],6,FALSE)</f>
        <v>10.55</v>
      </c>
      <c r="E119" t="str">
        <f>VLOOKUP($A119,Medical_Table[#All],2,FALSE)</f>
        <v>No</v>
      </c>
      <c r="F119" t="str">
        <f>VLOOKUP($A119,Medical_Table[#All],8,FALSE)</f>
        <v>No</v>
      </c>
      <c r="G119" t="str">
        <f>VLOOKUP($A119,Medical_Table[#All],9,FALSE)</f>
        <v>No</v>
      </c>
      <c r="H119">
        <f>VLOOKUP($A119,Medical_Table[#All],10,FALSE)</f>
        <v>0</v>
      </c>
      <c r="I119" t="str">
        <f>VLOOKUP($A119,Medical_Table[#All],3,FALSE)</f>
        <v>Yes</v>
      </c>
      <c r="J119" t="str">
        <f>VLOOKUP($A119,Medical_Table[#All],5,FALSE)</f>
        <v>Obesity</v>
      </c>
      <c r="K119" t="str">
        <f>VLOOKUP($A119,Medical_Table[#All],7,FALSE)</f>
        <v>Diabetes</v>
      </c>
      <c r="L119" s="22">
        <f>VLOOKUP($A119,Hospitalization_Table[#All],10,FALSE)</f>
        <v>25110</v>
      </c>
      <c r="M119" s="18">
        <f>VLOOKUP($A119,Hospitalization_Table[#All],6,FALSE)</f>
        <v>39721.93</v>
      </c>
      <c r="N119" t="str">
        <f>VLOOKUP($A119,Hospitalization_Table[#All],7,FALSE)</f>
        <v>tier - 2</v>
      </c>
      <c r="O119" t="str">
        <f>VLOOKUP($A119,Hospitalization_Table[#All],8,FALSE)</f>
        <v>tier - 2</v>
      </c>
      <c r="P119" t="str">
        <f>VLOOKUP($A119,Hospitalization_Table[#All],9,FALSE)</f>
        <v>R1011</v>
      </c>
      <c r="Q119">
        <f>VLOOKUP($A119,Hospitalization_Table[#All],11,FALSE)</f>
        <v>54</v>
      </c>
    </row>
    <row r="120" spans="1:17" ht="15.6" x14ac:dyDescent="0.3">
      <c r="A120" s="20" t="s">
        <v>2254</v>
      </c>
      <c r="B120" t="str">
        <f>VLOOKUP($A120,Customer_Table[#All],4,FALSE)</f>
        <v>Charlie</v>
      </c>
      <c r="C120">
        <f>VLOOKUP($A120,Medical_Table[#All],4,FALSE)</f>
        <v>46.39</v>
      </c>
      <c r="D120">
        <f>VLOOKUP($A120,Medical_Table[#All],6,FALSE)</f>
        <v>5.09</v>
      </c>
      <c r="E120" t="str">
        <f>VLOOKUP($A120,Medical_Table[#All],2,FALSE)</f>
        <v>No</v>
      </c>
      <c r="F120" t="str">
        <f>VLOOKUP($A120,Medical_Table[#All],8,FALSE)</f>
        <v>No</v>
      </c>
      <c r="G120" t="str">
        <f>VLOOKUP($A120,Medical_Table[#All],9,FALSE)</f>
        <v>No</v>
      </c>
      <c r="H120">
        <f>VLOOKUP($A120,Medical_Table[#All],10,FALSE)</f>
        <v>0</v>
      </c>
      <c r="I120" t="str">
        <f>VLOOKUP($A120,Medical_Table[#All],3,FALSE)</f>
        <v>Yes</v>
      </c>
      <c r="J120" t="str">
        <f>VLOOKUP($A120,Medical_Table[#All],5,FALSE)</f>
        <v>Obesity</v>
      </c>
      <c r="K120" t="str">
        <f>VLOOKUP($A120,Medical_Table[#All],7,FALSE)</f>
        <v>Normal</v>
      </c>
      <c r="L120" s="22">
        <f>VLOOKUP($A120,Hospitalization_Table[#All],10,FALSE)</f>
        <v>28476</v>
      </c>
      <c r="M120" s="18">
        <f>VLOOKUP($A120,Hospitalization_Table[#All],6,FALSE)</f>
        <v>39670.44</v>
      </c>
      <c r="N120" t="str">
        <f>VLOOKUP($A120,Hospitalization_Table[#All],7,FALSE)</f>
        <v>tier - 2</v>
      </c>
      <c r="O120" t="str">
        <f>VLOOKUP($A120,Hospitalization_Table[#All],8,FALSE)</f>
        <v>tier - 1</v>
      </c>
      <c r="P120" t="str">
        <f>VLOOKUP($A120,Hospitalization_Table[#All],9,FALSE)</f>
        <v>R1012</v>
      </c>
      <c r="Q120">
        <f>VLOOKUP($A120,Hospitalization_Table[#All],11,FALSE)</f>
        <v>45</v>
      </c>
    </row>
    <row r="121" spans="1:17" ht="15.6" x14ac:dyDescent="0.3">
      <c r="A121" s="20" t="s">
        <v>2253</v>
      </c>
      <c r="B121" t="str">
        <f>VLOOKUP($A121,Customer_Table[#All],4,FALSE)</f>
        <v>Meb</v>
      </c>
      <c r="C121">
        <f>VLOOKUP($A121,Medical_Table[#All],4,FALSE)</f>
        <v>42.13</v>
      </c>
      <c r="D121">
        <f>VLOOKUP($A121,Medical_Table[#All],6,FALSE)</f>
        <v>5.2</v>
      </c>
      <c r="E121" t="str">
        <f>VLOOKUP($A121,Medical_Table[#All],2,FALSE)</f>
        <v>Yes</v>
      </c>
      <c r="F121" t="str">
        <f>VLOOKUP($A121,Medical_Table[#All],8,FALSE)</f>
        <v>No</v>
      </c>
      <c r="G121" t="str">
        <f>VLOOKUP($A121,Medical_Table[#All],9,FALSE)</f>
        <v>No</v>
      </c>
      <c r="H121">
        <f>VLOOKUP($A121,Medical_Table[#All],10,FALSE)</f>
        <v>1</v>
      </c>
      <c r="I121" t="str">
        <f>VLOOKUP($A121,Medical_Table[#All],3,FALSE)</f>
        <v>Yes</v>
      </c>
      <c r="J121" t="str">
        <f>VLOOKUP($A121,Medical_Table[#All],5,FALSE)</f>
        <v>Obesity</v>
      </c>
      <c r="K121" t="str">
        <f>VLOOKUP($A121,Medical_Table[#All],7,FALSE)</f>
        <v>Normal</v>
      </c>
      <c r="L121" s="22">
        <f>VLOOKUP($A121,Hospitalization_Table[#All],10,FALSE)</f>
        <v>34918</v>
      </c>
      <c r="M121" s="18">
        <f>VLOOKUP($A121,Hospitalization_Table[#All],6,FALSE)</f>
        <v>39611.760000000002</v>
      </c>
      <c r="N121" t="str">
        <f>VLOOKUP($A121,Hospitalization_Table[#All],7,FALSE)</f>
        <v>tier - 1</v>
      </c>
      <c r="O121" t="str">
        <f>VLOOKUP($A121,Hospitalization_Table[#All],8,FALSE)</f>
        <v>tier - 3</v>
      </c>
      <c r="P121" t="str">
        <f>VLOOKUP($A121,Hospitalization_Table[#All],9,FALSE)</f>
        <v>R1013</v>
      </c>
      <c r="Q121">
        <f>VLOOKUP($A121,Hospitalization_Table[#All],11,FALSE)</f>
        <v>27</v>
      </c>
    </row>
    <row r="122" spans="1:17" ht="15.6" x14ac:dyDescent="0.3">
      <c r="A122" s="20" t="s">
        <v>2252</v>
      </c>
      <c r="B122" t="str">
        <f>VLOOKUP($A122,Customer_Table[#All],4,FALSE)</f>
        <v>Aaqib L.</v>
      </c>
      <c r="C122">
        <f>VLOOKUP($A122,Medical_Table[#All],4,FALSE)</f>
        <v>30.78</v>
      </c>
      <c r="D122">
        <f>VLOOKUP($A122,Medical_Table[#All],6,FALSE)</f>
        <v>8.4499999999999993</v>
      </c>
      <c r="E122" t="str">
        <f>VLOOKUP($A122,Medical_Table[#All],2,FALSE)</f>
        <v>Yes</v>
      </c>
      <c r="F122" t="str">
        <f>VLOOKUP($A122,Medical_Table[#All],8,FALSE)</f>
        <v>No</v>
      </c>
      <c r="G122" t="str">
        <f>VLOOKUP($A122,Medical_Table[#All],9,FALSE)</f>
        <v>No</v>
      </c>
      <c r="H122">
        <f>VLOOKUP($A122,Medical_Table[#All],10,FALSE)</f>
        <v>0</v>
      </c>
      <c r="I122" t="str">
        <f>VLOOKUP($A122,Medical_Table[#All],3,FALSE)</f>
        <v>Yes</v>
      </c>
      <c r="J122" t="str">
        <f>VLOOKUP($A122,Medical_Table[#All],5,FALSE)</f>
        <v>Obesity</v>
      </c>
      <c r="K122" t="str">
        <f>VLOOKUP($A122,Medical_Table[#All],7,FALSE)</f>
        <v>Diabetes</v>
      </c>
      <c r="L122" s="22">
        <f>VLOOKUP($A122,Hospitalization_Table[#All],10,FALSE)</f>
        <v>29772</v>
      </c>
      <c r="M122" s="18">
        <f>VLOOKUP($A122,Hospitalization_Table[#All],6,FALSE)</f>
        <v>39597.410000000003</v>
      </c>
      <c r="N122" t="str">
        <f>VLOOKUP($A122,Hospitalization_Table[#All],7,FALSE)</f>
        <v>tier - 1</v>
      </c>
      <c r="O122" t="str">
        <f>VLOOKUP($A122,Hospitalization_Table[#All],8,FALSE)</f>
        <v>tier - 2</v>
      </c>
      <c r="P122" t="str">
        <f>VLOOKUP($A122,Hospitalization_Table[#All],9,FALSE)</f>
        <v>R1017</v>
      </c>
      <c r="Q122">
        <f>VLOOKUP($A122,Hospitalization_Table[#All],11,FALSE)</f>
        <v>41</v>
      </c>
    </row>
    <row r="123" spans="1:17" ht="15.6" x14ac:dyDescent="0.3">
      <c r="A123" s="20" t="s">
        <v>2251</v>
      </c>
      <c r="B123" t="str">
        <f>VLOOKUP($A123,Customer_Table[#All],4,FALSE)</f>
        <v>Craig A.</v>
      </c>
      <c r="C123">
        <f>VLOOKUP($A123,Medical_Table[#All],4,FALSE)</f>
        <v>31.35</v>
      </c>
      <c r="D123">
        <f>VLOOKUP($A123,Medical_Table[#All],6,FALSE)</f>
        <v>9.5399999999999991</v>
      </c>
      <c r="E123" t="str">
        <f>VLOOKUP($A123,Medical_Table[#All],2,FALSE)</f>
        <v>No</v>
      </c>
      <c r="F123" t="str">
        <f>VLOOKUP($A123,Medical_Table[#All],8,FALSE)</f>
        <v>No</v>
      </c>
      <c r="G123" t="str">
        <f>VLOOKUP($A123,Medical_Table[#All],9,FALSE)</f>
        <v>No</v>
      </c>
      <c r="H123">
        <f>VLOOKUP($A123,Medical_Table[#All],10,FALSE)</f>
        <v>0</v>
      </c>
      <c r="I123" t="str">
        <f>VLOOKUP($A123,Medical_Table[#All],3,FALSE)</f>
        <v>Yes</v>
      </c>
      <c r="J123" t="str">
        <f>VLOOKUP($A123,Medical_Table[#All],5,FALSE)</f>
        <v>Obesity</v>
      </c>
      <c r="K123" t="str">
        <f>VLOOKUP($A123,Medical_Table[#All],7,FALSE)</f>
        <v>Diabetes</v>
      </c>
      <c r="L123" s="22">
        <f>VLOOKUP($A123,Hospitalization_Table[#All],10,FALSE)</f>
        <v>28683</v>
      </c>
      <c r="M123" s="18">
        <f>VLOOKUP($A123,Hospitalization_Table[#All],6,FALSE)</f>
        <v>39556.49</v>
      </c>
      <c r="N123" t="str">
        <f>VLOOKUP($A123,Hospitalization_Table[#All],7,FALSE)</f>
        <v>tier - 1</v>
      </c>
      <c r="O123" t="str">
        <f>VLOOKUP($A123,Hospitalization_Table[#All],8,FALSE)</f>
        <v>tier - 2</v>
      </c>
      <c r="P123" t="str">
        <f>VLOOKUP($A123,Hospitalization_Table[#All],9,FALSE)</f>
        <v>R1015</v>
      </c>
      <c r="Q123">
        <f>VLOOKUP($A123,Hospitalization_Table[#All],11,FALSE)</f>
        <v>44</v>
      </c>
    </row>
    <row r="124" spans="1:17" ht="15.6" x14ac:dyDescent="0.3">
      <c r="A124" s="20" t="s">
        <v>2250</v>
      </c>
      <c r="B124" t="str">
        <f>VLOOKUP($A124,Customer_Table[#All],4,FALSE)</f>
        <v>Meredith</v>
      </c>
      <c r="C124">
        <f>VLOOKUP($A124,Medical_Table[#All],4,FALSE)</f>
        <v>41.46</v>
      </c>
      <c r="D124">
        <f>VLOOKUP($A124,Medical_Table[#All],6,FALSE)</f>
        <v>4.99</v>
      </c>
      <c r="E124" t="str">
        <f>VLOOKUP($A124,Medical_Table[#All],2,FALSE)</f>
        <v>Yes</v>
      </c>
      <c r="F124" t="str">
        <f>VLOOKUP($A124,Medical_Table[#All],8,FALSE)</f>
        <v>No</v>
      </c>
      <c r="G124" t="str">
        <f>VLOOKUP($A124,Medical_Table[#All],9,FALSE)</f>
        <v>No</v>
      </c>
      <c r="H124">
        <f>VLOOKUP($A124,Medical_Table[#All],10,FALSE)</f>
        <v>2</v>
      </c>
      <c r="I124" t="str">
        <f>VLOOKUP($A124,Medical_Table[#All],3,FALSE)</f>
        <v>Yes</v>
      </c>
      <c r="J124" t="str">
        <f>VLOOKUP($A124,Medical_Table[#All],5,FALSE)</f>
        <v>Obesity</v>
      </c>
      <c r="K124" t="str">
        <f>VLOOKUP($A124,Medical_Table[#All],7,FALSE)</f>
        <v>Normal</v>
      </c>
      <c r="L124" s="22">
        <f>VLOOKUP($A124,Hospitalization_Table[#All],10,FALSE)</f>
        <v>24282</v>
      </c>
      <c r="M124" s="18">
        <f>VLOOKUP($A124,Hospitalization_Table[#All],6,FALSE)</f>
        <v>39396.86</v>
      </c>
      <c r="N124" t="str">
        <f>VLOOKUP($A124,Hospitalization_Table[#All],7,FALSE)</f>
        <v>tier - 2</v>
      </c>
      <c r="O124" t="str">
        <f>VLOOKUP($A124,Hospitalization_Table[#All],8,FALSE)</f>
        <v>tier - 2</v>
      </c>
      <c r="P124" t="str">
        <f>VLOOKUP($A124,Hospitalization_Table[#All],9,FALSE)</f>
        <v>R1011</v>
      </c>
      <c r="Q124">
        <f>VLOOKUP($A124,Hospitalization_Table[#All],11,FALSE)</f>
        <v>56</v>
      </c>
    </row>
    <row r="125" spans="1:17" ht="15.6" x14ac:dyDescent="0.3">
      <c r="A125" s="20" t="s">
        <v>2249</v>
      </c>
      <c r="B125" t="str">
        <f>VLOOKUP($A125,Customer_Table[#All],4,FALSE)</f>
        <v>Doug</v>
      </c>
      <c r="C125">
        <f>VLOOKUP($A125,Medical_Table[#All],4,FALSE)</f>
        <v>48</v>
      </c>
      <c r="D125">
        <f>VLOOKUP($A125,Medical_Table[#All],6,FALSE)</f>
        <v>10.54</v>
      </c>
      <c r="E125" t="str">
        <f>VLOOKUP($A125,Medical_Table[#All],2,FALSE)</f>
        <v>No</v>
      </c>
      <c r="F125" t="str">
        <f>VLOOKUP($A125,Medical_Table[#All],8,FALSE)</f>
        <v>No</v>
      </c>
      <c r="G125" t="str">
        <f>VLOOKUP($A125,Medical_Table[#All],9,FALSE)</f>
        <v>No</v>
      </c>
      <c r="H125">
        <f>VLOOKUP($A125,Medical_Table[#All],10,FALSE)</f>
        <v>0</v>
      </c>
      <c r="I125" t="str">
        <f>VLOOKUP($A125,Medical_Table[#All],3,FALSE)</f>
        <v>Yes</v>
      </c>
      <c r="J125" t="str">
        <f>VLOOKUP($A125,Medical_Table[#All],5,FALSE)</f>
        <v>Obesity</v>
      </c>
      <c r="K125" t="str">
        <f>VLOOKUP($A125,Medical_Table[#All],7,FALSE)</f>
        <v>Diabetes</v>
      </c>
      <c r="L125" s="22">
        <f>VLOOKUP($A125,Hospitalization_Table[#All],10,FALSE)</f>
        <v>28707</v>
      </c>
      <c r="M125" s="18">
        <f>VLOOKUP($A125,Hospitalization_Table[#All],6,FALSE)</f>
        <v>39352.6</v>
      </c>
      <c r="N125" t="str">
        <f>VLOOKUP($A125,Hospitalization_Table[#All],7,FALSE)</f>
        <v>tier - 2</v>
      </c>
      <c r="O125" t="str">
        <f>VLOOKUP($A125,Hospitalization_Table[#All],8,FALSE)</f>
        <v>tier - 3</v>
      </c>
      <c r="P125" t="str">
        <f>VLOOKUP($A125,Hospitalization_Table[#All],9,FALSE)</f>
        <v>R1011</v>
      </c>
      <c r="Q125">
        <f>VLOOKUP($A125,Hospitalization_Table[#All],11,FALSE)</f>
        <v>44</v>
      </c>
    </row>
    <row r="126" spans="1:17" ht="15.6" x14ac:dyDescent="0.3">
      <c r="A126" s="20" t="s">
        <v>2248</v>
      </c>
      <c r="B126" t="str">
        <f>VLOOKUP($A126,Customer_Table[#All],4,FALSE)</f>
        <v>Elizabeth J.</v>
      </c>
      <c r="C126">
        <f>VLOOKUP($A126,Medical_Table[#All],4,FALSE)</f>
        <v>49.13</v>
      </c>
      <c r="D126">
        <f>VLOOKUP($A126,Medical_Table[#All],6,FALSE)</f>
        <v>4.54</v>
      </c>
      <c r="E126" t="str">
        <f>VLOOKUP($A126,Medical_Table[#All],2,FALSE)</f>
        <v>No</v>
      </c>
      <c r="F126" t="str">
        <f>VLOOKUP($A126,Medical_Table[#All],8,FALSE)</f>
        <v>No</v>
      </c>
      <c r="G126" t="str">
        <f>VLOOKUP($A126,Medical_Table[#All],9,FALSE)</f>
        <v>No</v>
      </c>
      <c r="H126">
        <f>VLOOKUP($A126,Medical_Table[#All],10,FALSE)</f>
        <v>0</v>
      </c>
      <c r="I126" t="str">
        <f>VLOOKUP($A126,Medical_Table[#All],3,FALSE)</f>
        <v>Yes</v>
      </c>
      <c r="J126" t="str">
        <f>VLOOKUP($A126,Medical_Table[#All],5,FALSE)</f>
        <v>Obesity</v>
      </c>
      <c r="K126" t="str">
        <f>VLOOKUP($A126,Medical_Table[#All],7,FALSE)</f>
        <v>Normal</v>
      </c>
      <c r="L126" s="22">
        <f>VLOOKUP($A126,Hospitalization_Table[#All],10,FALSE)</f>
        <v>30179</v>
      </c>
      <c r="M126" s="18">
        <f>VLOOKUP($A126,Hospitalization_Table[#All],6,FALSE)</f>
        <v>39315.279999999999</v>
      </c>
      <c r="N126" t="str">
        <f>VLOOKUP($A126,Hospitalization_Table[#All],7,FALSE)</f>
        <v>tier - 2</v>
      </c>
      <c r="O126" t="str">
        <f>VLOOKUP($A126,Hospitalization_Table[#All],8,FALSE)</f>
        <v>tier - 3</v>
      </c>
      <c r="P126" t="str">
        <f>VLOOKUP($A126,Hospitalization_Table[#All],9,FALSE)</f>
        <v>R1011</v>
      </c>
      <c r="Q126">
        <f>VLOOKUP($A126,Hospitalization_Table[#All],11,FALSE)</f>
        <v>40</v>
      </c>
    </row>
    <row r="127" spans="1:17" ht="15.6" x14ac:dyDescent="0.3">
      <c r="A127" s="20" t="s">
        <v>2247</v>
      </c>
      <c r="B127" t="str">
        <f>VLOOKUP($A127,Customer_Table[#All],4,FALSE)</f>
        <v>Matthew P</v>
      </c>
      <c r="C127">
        <f>VLOOKUP($A127,Medical_Table[#All],4,FALSE)</f>
        <v>37.799999999999997</v>
      </c>
      <c r="D127">
        <f>VLOOKUP($A127,Medical_Table[#All],6,FALSE)</f>
        <v>6.29</v>
      </c>
      <c r="E127" t="str">
        <f>VLOOKUP($A127,Medical_Table[#All],2,FALSE)</f>
        <v>No</v>
      </c>
      <c r="F127" t="str">
        <f>VLOOKUP($A127,Medical_Table[#All],8,FALSE)</f>
        <v>No</v>
      </c>
      <c r="G127" t="str">
        <f>VLOOKUP($A127,Medical_Table[#All],9,FALSE)</f>
        <v>No</v>
      </c>
      <c r="H127">
        <f>VLOOKUP($A127,Medical_Table[#All],10,FALSE)</f>
        <v>1</v>
      </c>
      <c r="I127" t="str">
        <f>VLOOKUP($A127,Medical_Table[#All],3,FALSE)</f>
        <v>Yes</v>
      </c>
      <c r="J127" t="str">
        <f>VLOOKUP($A127,Medical_Table[#All],5,FALSE)</f>
        <v>Obesity</v>
      </c>
      <c r="K127" t="str">
        <f>VLOOKUP($A127,Medical_Table[#All],7,FALSE)</f>
        <v>Prediabetes</v>
      </c>
      <c r="L127" s="22">
        <f>VLOOKUP($A127,Hospitalization_Table[#All],10,FALSE)</f>
        <v>33938</v>
      </c>
      <c r="M127" s="18">
        <f>VLOOKUP($A127,Hospitalization_Table[#All],6,FALSE)</f>
        <v>39241.440000000002</v>
      </c>
      <c r="N127" t="str">
        <f>VLOOKUP($A127,Hospitalization_Table[#All],7,FALSE)</f>
        <v>tier - 1</v>
      </c>
      <c r="O127" t="str">
        <f>VLOOKUP($A127,Hospitalization_Table[#All],8,FALSE)</f>
        <v>tier - 3</v>
      </c>
      <c r="P127" t="str">
        <f>VLOOKUP($A127,Hospitalization_Table[#All],9,FALSE)</f>
        <v>R1011</v>
      </c>
      <c r="Q127">
        <f>VLOOKUP($A127,Hospitalization_Table[#All],11,FALSE)</f>
        <v>30</v>
      </c>
    </row>
    <row r="128" spans="1:17" ht="15.6" x14ac:dyDescent="0.3">
      <c r="A128" s="20" t="s">
        <v>2246</v>
      </c>
      <c r="B128" t="str">
        <f>VLOOKUP($A128,Customer_Table[#All],4,FALSE)</f>
        <v>Guillermo Sr.</v>
      </c>
      <c r="C128">
        <f>VLOOKUP($A128,Medical_Table[#All],4,FALSE)</f>
        <v>38.299999999999997</v>
      </c>
      <c r="D128">
        <f>VLOOKUP($A128,Medical_Table[#All],6,FALSE)</f>
        <v>9.51</v>
      </c>
      <c r="E128" t="str">
        <f>VLOOKUP($A128,Medical_Table[#All],2,FALSE)</f>
        <v>No</v>
      </c>
      <c r="F128" t="str">
        <f>VLOOKUP($A128,Medical_Table[#All],8,FALSE)</f>
        <v>No</v>
      </c>
      <c r="G128" t="str">
        <f>VLOOKUP($A128,Medical_Table[#All],9,FALSE)</f>
        <v>No</v>
      </c>
      <c r="H128">
        <f>VLOOKUP($A128,Medical_Table[#All],10,FALSE)</f>
        <v>0</v>
      </c>
      <c r="I128" t="str">
        <f>VLOOKUP($A128,Medical_Table[#All],3,FALSE)</f>
        <v>Yes</v>
      </c>
      <c r="J128" t="str">
        <f>VLOOKUP($A128,Medical_Table[#All],5,FALSE)</f>
        <v>Obesity</v>
      </c>
      <c r="K128" t="str">
        <f>VLOOKUP($A128,Medical_Table[#All],7,FALSE)</f>
        <v>Diabetes</v>
      </c>
      <c r="L128" s="22">
        <f>VLOOKUP($A128,Hospitalization_Table[#All],10,FALSE)</f>
        <v>22834</v>
      </c>
      <c r="M128" s="18">
        <f>VLOOKUP($A128,Hospitalization_Table[#All],6,FALSE)</f>
        <v>39221.120000000003</v>
      </c>
      <c r="N128" t="str">
        <f>VLOOKUP($A128,Hospitalization_Table[#All],7,FALSE)</f>
        <v>tier - 2</v>
      </c>
      <c r="O128" t="str">
        <f>VLOOKUP($A128,Hospitalization_Table[#All],8,FALSE)</f>
        <v>tier - 1</v>
      </c>
      <c r="P128" t="str">
        <f>VLOOKUP($A128,Hospitalization_Table[#All],9,FALSE)</f>
        <v>R1011</v>
      </c>
      <c r="Q128">
        <f>VLOOKUP($A128,Hospitalization_Table[#All],11,FALSE)</f>
        <v>60</v>
      </c>
    </row>
    <row r="129" spans="1:17" ht="15.6" x14ac:dyDescent="0.3">
      <c r="A129" s="20" t="s">
        <v>2245</v>
      </c>
      <c r="B129" t="str">
        <f>VLOOKUP($A129,Customer_Table[#All],4,FALSE)</f>
        <v>Ryan C</v>
      </c>
      <c r="C129">
        <f>VLOOKUP($A129,Medical_Table[#All],4,FALSE)</f>
        <v>32.774999999999999</v>
      </c>
      <c r="D129">
        <f>VLOOKUP($A129,Medical_Table[#All],6,FALSE)</f>
        <v>4.72</v>
      </c>
      <c r="E129" t="str">
        <f>VLOOKUP($A129,Medical_Table[#All],2,FALSE)</f>
        <v>No</v>
      </c>
      <c r="F129" t="str">
        <f>VLOOKUP($A129,Medical_Table[#All],8,FALSE)</f>
        <v>No</v>
      </c>
      <c r="G129" t="str">
        <f>VLOOKUP($A129,Medical_Table[#All],9,FALSE)</f>
        <v>No</v>
      </c>
      <c r="H129">
        <f>VLOOKUP($A129,Medical_Table[#All],10,FALSE)</f>
        <v>0</v>
      </c>
      <c r="I129" t="str">
        <f>VLOOKUP($A129,Medical_Table[#All],3,FALSE)</f>
        <v>Yes</v>
      </c>
      <c r="J129" t="str">
        <f>VLOOKUP($A129,Medical_Table[#All],5,FALSE)</f>
        <v>Obesity</v>
      </c>
      <c r="K129" t="str">
        <f>VLOOKUP($A129,Medical_Table[#All],7,FALSE)</f>
        <v>Normal</v>
      </c>
      <c r="L129" s="22">
        <f>VLOOKUP($A129,Hospitalization_Table[#All],10,FALSE)</f>
        <v>30167</v>
      </c>
      <c r="M129" s="18">
        <f>VLOOKUP($A129,Hospitalization_Table[#All],6,FALSE)</f>
        <v>39125.33</v>
      </c>
      <c r="N129" t="str">
        <f>VLOOKUP($A129,Hospitalization_Table[#All],7,FALSE)</f>
        <v>tier - 1</v>
      </c>
      <c r="O129" t="str">
        <f>VLOOKUP($A129,Hospitalization_Table[#All],8,FALSE)</f>
        <v>tier - 1</v>
      </c>
      <c r="P129" t="str">
        <f>VLOOKUP($A129,Hospitalization_Table[#All],9,FALSE)</f>
        <v>R1016</v>
      </c>
      <c r="Q129">
        <f>VLOOKUP($A129,Hospitalization_Table[#All],11,FALSE)</f>
        <v>40</v>
      </c>
    </row>
    <row r="130" spans="1:17" ht="15.6" x14ac:dyDescent="0.3">
      <c r="A130" s="20" t="s">
        <v>2244</v>
      </c>
      <c r="B130" t="str">
        <f>VLOOKUP($A130,Customer_Table[#All],4,FALSE)</f>
        <v>Dane</v>
      </c>
      <c r="C130">
        <f>VLOOKUP($A130,Medical_Table[#All],4,FALSE)</f>
        <v>34.200000000000003</v>
      </c>
      <c r="D130">
        <f>VLOOKUP($A130,Medical_Table[#All],6,FALSE)</f>
        <v>5.91</v>
      </c>
      <c r="E130" t="str">
        <f>VLOOKUP($A130,Medical_Table[#All],2,FALSE)</f>
        <v>Yes</v>
      </c>
      <c r="F130" t="str">
        <f>VLOOKUP($A130,Medical_Table[#All],8,FALSE)</f>
        <v>No</v>
      </c>
      <c r="G130" t="str">
        <f>VLOOKUP($A130,Medical_Table[#All],9,FALSE)</f>
        <v>No</v>
      </c>
      <c r="H130">
        <f>VLOOKUP($A130,Medical_Table[#All],10,FALSE)</f>
        <v>0</v>
      </c>
      <c r="I130" t="str">
        <f>VLOOKUP($A130,Medical_Table[#All],3,FALSE)</f>
        <v>Yes</v>
      </c>
      <c r="J130" t="str">
        <f>VLOOKUP($A130,Medical_Table[#All],5,FALSE)</f>
        <v>Obesity</v>
      </c>
      <c r="K130" t="str">
        <f>VLOOKUP($A130,Medical_Table[#All],7,FALSE)</f>
        <v>Prediabetes</v>
      </c>
      <c r="L130" s="22">
        <f>VLOOKUP($A130,Hospitalization_Table[#All],10,FALSE)</f>
        <v>31310</v>
      </c>
      <c r="M130" s="18">
        <f>VLOOKUP($A130,Hospitalization_Table[#All],6,FALSE)</f>
        <v>39047.29</v>
      </c>
      <c r="N130" t="str">
        <f>VLOOKUP($A130,Hospitalization_Table[#All],7,FALSE)</f>
        <v>tier - 1</v>
      </c>
      <c r="O130" t="str">
        <f>VLOOKUP($A130,Hospitalization_Table[#All],8,FALSE)</f>
        <v>tier - 3</v>
      </c>
      <c r="P130" t="str">
        <f>VLOOKUP($A130,Hospitalization_Table[#All],9,FALSE)</f>
        <v>R1017</v>
      </c>
      <c r="Q130">
        <f>VLOOKUP($A130,Hospitalization_Table[#All],11,FALSE)</f>
        <v>37</v>
      </c>
    </row>
    <row r="131" spans="1:17" ht="15.6" x14ac:dyDescent="0.3">
      <c r="A131" s="20" t="s">
        <v>2243</v>
      </c>
      <c r="B131" t="str">
        <f>VLOOKUP($A131,Customer_Table[#All],4,FALSE)</f>
        <v>Jonas</v>
      </c>
      <c r="C131">
        <f>VLOOKUP($A131,Medical_Table[#All],4,FALSE)</f>
        <v>30.2</v>
      </c>
      <c r="D131">
        <f>VLOOKUP($A131,Medical_Table[#All],6,FALSE)</f>
        <v>9.58</v>
      </c>
      <c r="E131" t="str">
        <f>VLOOKUP($A131,Medical_Table[#All],2,FALSE)</f>
        <v>No</v>
      </c>
      <c r="F131" t="str">
        <f>VLOOKUP($A131,Medical_Table[#All],8,FALSE)</f>
        <v>No</v>
      </c>
      <c r="G131" t="str">
        <f>VLOOKUP($A131,Medical_Table[#All],9,FALSE)</f>
        <v>No</v>
      </c>
      <c r="H131">
        <f>VLOOKUP($A131,Medical_Table[#All],10,FALSE)</f>
        <v>0</v>
      </c>
      <c r="I131" t="str">
        <f>VLOOKUP($A131,Medical_Table[#All],3,FALSE)</f>
        <v>Yes</v>
      </c>
      <c r="J131" t="str">
        <f>VLOOKUP($A131,Medical_Table[#All],5,FALSE)</f>
        <v>Obesity</v>
      </c>
      <c r="K131" t="str">
        <f>VLOOKUP($A131,Medical_Table[#All],7,FALSE)</f>
        <v>Diabetes</v>
      </c>
      <c r="L131" s="22">
        <f>VLOOKUP($A131,Hospitalization_Table[#All],10,FALSE)</f>
        <v>28775</v>
      </c>
      <c r="M131" s="18">
        <f>VLOOKUP($A131,Hospitalization_Table[#All],6,FALSE)</f>
        <v>38998.550000000003</v>
      </c>
      <c r="N131" t="str">
        <f>VLOOKUP($A131,Hospitalization_Table[#All],7,FALSE)</f>
        <v>tier - 1</v>
      </c>
      <c r="O131" t="str">
        <f>VLOOKUP($A131,Hospitalization_Table[#All],8,FALSE)</f>
        <v>tier - 1</v>
      </c>
      <c r="P131" t="str">
        <f>VLOOKUP($A131,Hospitalization_Table[#All],9,FALSE)</f>
        <v>R1011</v>
      </c>
      <c r="Q131">
        <f>VLOOKUP($A131,Hospitalization_Table[#All],11,FALSE)</f>
        <v>44</v>
      </c>
    </row>
    <row r="132" spans="1:17" ht="15.6" x14ac:dyDescent="0.3">
      <c r="A132" s="20" t="s">
        <v>2242</v>
      </c>
      <c r="B132" t="str">
        <f>VLOOKUP($A132,Customer_Table[#All],4,FALSE)</f>
        <v>George E</v>
      </c>
      <c r="C132">
        <f>VLOOKUP($A132,Medical_Table[#All],4,FALSE)</f>
        <v>48.32</v>
      </c>
      <c r="D132">
        <f>VLOOKUP($A132,Medical_Table[#All],6,FALSE)</f>
        <v>5.77</v>
      </c>
      <c r="E132" t="str">
        <f>VLOOKUP($A132,Medical_Table[#All],2,FALSE)</f>
        <v>No</v>
      </c>
      <c r="F132" t="str">
        <f>VLOOKUP($A132,Medical_Table[#All],8,FALSE)</f>
        <v>No</v>
      </c>
      <c r="G132" t="str">
        <f>VLOOKUP($A132,Medical_Table[#All],9,FALSE)</f>
        <v>No</v>
      </c>
      <c r="H132">
        <f>VLOOKUP($A132,Medical_Table[#All],10,FALSE)</f>
        <v>0</v>
      </c>
      <c r="I132" t="str">
        <f>VLOOKUP($A132,Medical_Table[#All],3,FALSE)</f>
        <v>Yes</v>
      </c>
      <c r="J132" t="str">
        <f>VLOOKUP($A132,Medical_Table[#All],5,FALSE)</f>
        <v>Obesity</v>
      </c>
      <c r="K132" t="str">
        <f>VLOOKUP($A132,Medical_Table[#All],7,FALSE)</f>
        <v>Prediabetes</v>
      </c>
      <c r="L132" s="22">
        <f>VLOOKUP($A132,Hospitalization_Table[#All],10,FALSE)</f>
        <v>29488</v>
      </c>
      <c r="M132" s="18">
        <f>VLOOKUP($A132,Hospitalization_Table[#All],6,FALSE)</f>
        <v>38947.43</v>
      </c>
      <c r="N132" t="str">
        <f>VLOOKUP($A132,Hospitalization_Table[#All],7,FALSE)</f>
        <v>tier - 2</v>
      </c>
      <c r="O132" t="str">
        <f>VLOOKUP($A132,Hospitalization_Table[#All],8,FALSE)</f>
        <v>tier - 3</v>
      </c>
      <c r="P132" t="str">
        <f>VLOOKUP($A132,Hospitalization_Table[#All],9,FALSE)</f>
        <v>R1011</v>
      </c>
      <c r="Q132">
        <f>VLOOKUP($A132,Hospitalization_Table[#All],11,FALSE)</f>
        <v>42</v>
      </c>
    </row>
    <row r="133" spans="1:17" ht="15.6" x14ac:dyDescent="0.3">
      <c r="A133" s="20" t="s">
        <v>2241</v>
      </c>
      <c r="B133" t="str">
        <f>VLOOKUP($A133,Customer_Table[#All],4,FALSE)</f>
        <v>Sara S</v>
      </c>
      <c r="C133">
        <f>VLOOKUP($A133,Medical_Table[#All],4,FALSE)</f>
        <v>44.86</v>
      </c>
      <c r="D133">
        <f>VLOOKUP($A133,Medical_Table[#All],6,FALSE)</f>
        <v>4.38</v>
      </c>
      <c r="E133" t="str">
        <f>VLOOKUP($A133,Medical_Table[#All],2,FALSE)</f>
        <v>Yes</v>
      </c>
      <c r="F133" t="str">
        <f>VLOOKUP($A133,Medical_Table[#All],8,FALSE)</f>
        <v>No</v>
      </c>
      <c r="G133" t="str">
        <f>VLOOKUP($A133,Medical_Table[#All],9,FALSE)</f>
        <v>No</v>
      </c>
      <c r="H133">
        <f>VLOOKUP($A133,Medical_Table[#All],10,FALSE)</f>
        <v>0</v>
      </c>
      <c r="I133" t="str">
        <f>VLOOKUP($A133,Medical_Table[#All],3,FALSE)</f>
        <v>Yes</v>
      </c>
      <c r="J133" t="str">
        <f>VLOOKUP($A133,Medical_Table[#All],5,FALSE)</f>
        <v>Obesity</v>
      </c>
      <c r="K133" t="str">
        <f>VLOOKUP($A133,Medical_Table[#All],7,FALSE)</f>
        <v>Normal</v>
      </c>
      <c r="L133" s="22">
        <f>VLOOKUP($A133,Hospitalization_Table[#All],10,FALSE)</f>
        <v>28109</v>
      </c>
      <c r="M133" s="18">
        <f>VLOOKUP($A133,Hospitalization_Table[#All],6,FALSE)</f>
        <v>38932.559999999998</v>
      </c>
      <c r="N133" t="str">
        <f>VLOOKUP($A133,Hospitalization_Table[#All],7,FALSE)</f>
        <v>tier - 2</v>
      </c>
      <c r="O133" t="str">
        <f>VLOOKUP($A133,Hospitalization_Table[#All],8,FALSE)</f>
        <v>tier - 3</v>
      </c>
      <c r="P133" t="str">
        <f>VLOOKUP($A133,Hospitalization_Table[#All],9,FALSE)</f>
        <v>R1011</v>
      </c>
      <c r="Q133">
        <f>VLOOKUP($A133,Hospitalization_Table[#All],11,FALSE)</f>
        <v>46</v>
      </c>
    </row>
    <row r="134" spans="1:17" ht="15.6" x14ac:dyDescent="0.3">
      <c r="A134" s="20" t="s">
        <v>2240</v>
      </c>
      <c r="B134" t="str">
        <f>VLOOKUP($A134,Customer_Table[#All],4,FALSE)</f>
        <v>Nick</v>
      </c>
      <c r="C134">
        <f>VLOOKUP($A134,Medical_Table[#All],4,FALSE)</f>
        <v>52.15</v>
      </c>
      <c r="D134">
        <f>VLOOKUP($A134,Medical_Table[#All],6,FALSE)</f>
        <v>5.65</v>
      </c>
      <c r="E134" t="str">
        <f>VLOOKUP($A134,Medical_Table[#All],2,FALSE)</f>
        <v>No</v>
      </c>
      <c r="F134" t="str">
        <f>VLOOKUP($A134,Medical_Table[#All],8,FALSE)</f>
        <v>No</v>
      </c>
      <c r="G134" t="str">
        <f>VLOOKUP($A134,Medical_Table[#All],9,FALSE)</f>
        <v>No</v>
      </c>
      <c r="H134">
        <f>VLOOKUP($A134,Medical_Table[#All],10,FALSE)</f>
        <v>1</v>
      </c>
      <c r="I134" t="str">
        <f>VLOOKUP($A134,Medical_Table[#All],3,FALSE)</f>
        <v>Yes</v>
      </c>
      <c r="J134" t="str">
        <f>VLOOKUP($A134,Medical_Table[#All],5,FALSE)</f>
        <v>Obesity</v>
      </c>
      <c r="K134" t="str">
        <f>VLOOKUP($A134,Medical_Table[#All],7,FALSE)</f>
        <v>Normal</v>
      </c>
      <c r="L134" s="22">
        <f>VLOOKUP($A134,Hospitalization_Table[#All],10,FALSE)</f>
        <v>31944</v>
      </c>
      <c r="M134" s="18">
        <f>VLOOKUP($A134,Hospitalization_Table[#All],6,FALSE)</f>
        <v>38924.04</v>
      </c>
      <c r="N134" t="str">
        <f>VLOOKUP($A134,Hospitalization_Table[#All],7,FALSE)</f>
        <v>tier - 2</v>
      </c>
      <c r="O134" t="str">
        <f>VLOOKUP($A134,Hospitalization_Table[#All],8,FALSE)</f>
        <v>tier - 2</v>
      </c>
      <c r="P134" t="str">
        <f>VLOOKUP($A134,Hospitalization_Table[#All],9,FALSE)</f>
        <v>R1011</v>
      </c>
      <c r="Q134">
        <f>VLOOKUP($A134,Hospitalization_Table[#All],11,FALSE)</f>
        <v>35</v>
      </c>
    </row>
    <row r="135" spans="1:17" ht="15.6" x14ac:dyDescent="0.3">
      <c r="A135" s="20" t="s">
        <v>2239</v>
      </c>
      <c r="B135" t="str">
        <f>VLOOKUP($A135,Customer_Table[#All],4,FALSE)</f>
        <v>Timothy</v>
      </c>
      <c r="C135">
        <f>VLOOKUP($A135,Medical_Table[#All],4,FALSE)</f>
        <v>41.12</v>
      </c>
      <c r="D135">
        <f>VLOOKUP($A135,Medical_Table[#All],6,FALSE)</f>
        <v>7.54</v>
      </c>
      <c r="E135" t="str">
        <f>VLOOKUP($A135,Medical_Table[#All],2,FALSE)</f>
        <v>Yes</v>
      </c>
      <c r="F135" t="str">
        <f>VLOOKUP($A135,Medical_Table[#All],8,FALSE)</f>
        <v>No</v>
      </c>
      <c r="G135" t="str">
        <f>VLOOKUP($A135,Medical_Table[#All],9,FALSE)</f>
        <v>No</v>
      </c>
      <c r="H135">
        <f>VLOOKUP($A135,Medical_Table[#All],10,FALSE)</f>
        <v>0</v>
      </c>
      <c r="I135" t="str">
        <f>VLOOKUP($A135,Medical_Table[#All],3,FALSE)</f>
        <v>Yes</v>
      </c>
      <c r="J135" t="str">
        <f>VLOOKUP($A135,Medical_Table[#All],5,FALSE)</f>
        <v>Obesity</v>
      </c>
      <c r="K135" t="str">
        <f>VLOOKUP($A135,Medical_Table[#All],7,FALSE)</f>
        <v>Diabetes</v>
      </c>
      <c r="L135" s="22">
        <f>VLOOKUP($A135,Hospitalization_Table[#All],10,FALSE)</f>
        <v>24683</v>
      </c>
      <c r="M135" s="18">
        <f>VLOOKUP($A135,Hospitalization_Table[#All],6,FALSE)</f>
        <v>38893.360000000001</v>
      </c>
      <c r="N135" t="str">
        <f>VLOOKUP($A135,Hospitalization_Table[#All],7,FALSE)</f>
        <v>tier - 1</v>
      </c>
      <c r="O135" t="str">
        <f>VLOOKUP($A135,Hospitalization_Table[#All],8,FALSE)</f>
        <v>tier - 2</v>
      </c>
      <c r="P135" t="str">
        <f>VLOOKUP($A135,Hospitalization_Table[#All],9,FALSE)</f>
        <v>R1011</v>
      </c>
      <c r="Q135">
        <f>VLOOKUP($A135,Hospitalization_Table[#All],11,FALSE)</f>
        <v>55</v>
      </c>
    </row>
    <row r="136" spans="1:17" ht="15.6" x14ac:dyDescent="0.3">
      <c r="A136" s="20" t="s">
        <v>2238</v>
      </c>
      <c r="B136" t="str">
        <f>VLOOKUP($A136,Customer_Table[#All],4,FALSE)</f>
        <v>Becky L</v>
      </c>
      <c r="C136">
        <f>VLOOKUP($A136,Medical_Table[#All],4,FALSE)</f>
        <v>38.39</v>
      </c>
      <c r="D136">
        <f>VLOOKUP($A136,Medical_Table[#All],6,FALSE)</f>
        <v>5.1100000000000003</v>
      </c>
      <c r="E136" t="str">
        <f>VLOOKUP($A136,Medical_Table[#All],2,FALSE)</f>
        <v>Yes</v>
      </c>
      <c r="F136" t="str">
        <f>VLOOKUP($A136,Medical_Table[#All],8,FALSE)</f>
        <v>No</v>
      </c>
      <c r="G136" t="str">
        <f>VLOOKUP($A136,Medical_Table[#All],9,FALSE)</f>
        <v>No</v>
      </c>
      <c r="H136">
        <f>VLOOKUP($A136,Medical_Table[#All],10,FALSE)</f>
        <v>1</v>
      </c>
      <c r="I136" t="str">
        <f>VLOOKUP($A136,Medical_Table[#All],3,FALSE)</f>
        <v>Yes</v>
      </c>
      <c r="J136" t="str">
        <f>VLOOKUP($A136,Medical_Table[#All],5,FALSE)</f>
        <v>Obesity</v>
      </c>
      <c r="K136" t="str">
        <f>VLOOKUP($A136,Medical_Table[#All],7,FALSE)</f>
        <v>Normal</v>
      </c>
      <c r="L136" s="22">
        <f>VLOOKUP($A136,Hospitalization_Table[#All],10,FALSE)</f>
        <v>23534</v>
      </c>
      <c r="M136" s="18">
        <f>VLOOKUP($A136,Hospitalization_Table[#All],6,FALSE)</f>
        <v>38869.25</v>
      </c>
      <c r="N136" t="str">
        <f>VLOOKUP($A136,Hospitalization_Table[#All],7,FALSE)</f>
        <v>tier - 2</v>
      </c>
      <c r="O136" t="str">
        <f>VLOOKUP($A136,Hospitalization_Table[#All],8,FALSE)</f>
        <v>tier - 2</v>
      </c>
      <c r="P136" t="str">
        <f>VLOOKUP($A136,Hospitalization_Table[#All],9,FALSE)</f>
        <v>R1011</v>
      </c>
      <c r="Q136">
        <f>VLOOKUP($A136,Hospitalization_Table[#All],11,FALSE)</f>
        <v>59</v>
      </c>
    </row>
    <row r="137" spans="1:17" ht="15.6" x14ac:dyDescent="0.3">
      <c r="A137" s="20" t="s">
        <v>2237</v>
      </c>
      <c r="B137" t="str">
        <f>VLOOKUP($A137,Customer_Table[#All],4,FALSE)</f>
        <v>Steph K.</v>
      </c>
      <c r="C137">
        <f>VLOOKUP($A137,Medical_Table[#All],4,FALSE)</f>
        <v>46.85</v>
      </c>
      <c r="D137">
        <f>VLOOKUP($A137,Medical_Table[#All],6,FALSE)</f>
        <v>4.25</v>
      </c>
      <c r="E137" t="str">
        <f>VLOOKUP($A137,Medical_Table[#All],2,FALSE)</f>
        <v>No</v>
      </c>
      <c r="F137" t="str">
        <f>VLOOKUP($A137,Medical_Table[#All],8,FALSE)</f>
        <v>No</v>
      </c>
      <c r="G137" t="str">
        <f>VLOOKUP($A137,Medical_Table[#All],9,FALSE)</f>
        <v>Yes</v>
      </c>
      <c r="H137">
        <f>VLOOKUP($A137,Medical_Table[#All],10,FALSE)</f>
        <v>1</v>
      </c>
      <c r="I137" t="str">
        <f>VLOOKUP($A137,Medical_Table[#All],3,FALSE)</f>
        <v>Yes</v>
      </c>
      <c r="J137" t="str">
        <f>VLOOKUP($A137,Medical_Table[#All],5,FALSE)</f>
        <v>Obesity</v>
      </c>
      <c r="K137" t="str">
        <f>VLOOKUP($A137,Medical_Table[#All],7,FALSE)</f>
        <v>Normal</v>
      </c>
      <c r="L137" s="22">
        <f>VLOOKUP($A137,Hospitalization_Table[#All],10,FALSE)</f>
        <v>29192</v>
      </c>
      <c r="M137" s="18">
        <f>VLOOKUP($A137,Hospitalization_Table[#All],6,FALSE)</f>
        <v>38836.980000000003</v>
      </c>
      <c r="N137" t="str">
        <f>VLOOKUP($A137,Hospitalization_Table[#All],7,FALSE)</f>
        <v>tier - 2</v>
      </c>
      <c r="O137" t="str">
        <f>VLOOKUP($A137,Hospitalization_Table[#All],8,FALSE)</f>
        <v>tier - 1</v>
      </c>
      <c r="P137" t="str">
        <f>VLOOKUP($A137,Hospitalization_Table[#All],9,FALSE)</f>
        <v>R1011</v>
      </c>
      <c r="Q137">
        <f>VLOOKUP($A137,Hospitalization_Table[#All],11,FALSE)</f>
        <v>43</v>
      </c>
    </row>
    <row r="138" spans="1:17" ht="15.6" x14ac:dyDescent="0.3">
      <c r="A138" s="20" t="s">
        <v>2236</v>
      </c>
      <c r="B138" t="str">
        <f>VLOOKUP($A138,Customer_Table[#All],4,FALSE)</f>
        <v>Kristine B.</v>
      </c>
      <c r="C138">
        <f>VLOOKUP($A138,Medical_Table[#All],4,FALSE)</f>
        <v>42.24</v>
      </c>
      <c r="D138">
        <f>VLOOKUP($A138,Medical_Table[#All],6,FALSE)</f>
        <v>5.55</v>
      </c>
      <c r="E138" t="str">
        <f>VLOOKUP($A138,Medical_Table[#All],2,FALSE)</f>
        <v>No</v>
      </c>
      <c r="F138" t="str">
        <f>VLOOKUP($A138,Medical_Table[#All],8,FALSE)</f>
        <v>yes</v>
      </c>
      <c r="G138" t="str">
        <f>VLOOKUP($A138,Medical_Table[#All],9,FALSE)</f>
        <v>No</v>
      </c>
      <c r="H138">
        <f>VLOOKUP($A138,Medical_Table[#All],10,FALSE)</f>
        <v>1</v>
      </c>
      <c r="I138" t="str">
        <f>VLOOKUP($A138,Medical_Table[#All],3,FALSE)</f>
        <v>Yes</v>
      </c>
      <c r="J138" t="str">
        <f>VLOOKUP($A138,Medical_Table[#All],5,FALSE)</f>
        <v>Obesity</v>
      </c>
      <c r="K138" t="str">
        <f>VLOOKUP($A138,Medical_Table[#All],7,FALSE)</f>
        <v>Normal</v>
      </c>
      <c r="L138" s="22">
        <f>VLOOKUP($A138,Hospitalization_Table[#All],10,FALSE)</f>
        <v>38326</v>
      </c>
      <c r="M138" s="18">
        <f>VLOOKUP($A138,Hospitalization_Table[#All],6,FALSE)</f>
        <v>38792.69</v>
      </c>
      <c r="N138" t="str">
        <f>VLOOKUP($A138,Hospitalization_Table[#All],7,FALSE)</f>
        <v>tier - 2</v>
      </c>
      <c r="O138" t="str">
        <f>VLOOKUP($A138,Hospitalization_Table[#All],8,FALSE)</f>
        <v>tier - 2</v>
      </c>
      <c r="P138" t="str">
        <f>VLOOKUP($A138,Hospitalization_Table[#All],9,FALSE)</f>
        <v>R1013</v>
      </c>
      <c r="Q138">
        <f>VLOOKUP($A138,Hospitalization_Table[#All],11,FALSE)</f>
        <v>18</v>
      </c>
    </row>
    <row r="139" spans="1:17" ht="15.6" x14ac:dyDescent="0.3">
      <c r="A139" s="20" t="s">
        <v>2235</v>
      </c>
      <c r="B139" t="str">
        <f>VLOOKUP($A139,Customer_Table[#All],4,FALSE)</f>
        <v>Taylor B</v>
      </c>
      <c r="C139">
        <f>VLOOKUP($A139,Medical_Table[#All],4,FALSE)</f>
        <v>34.39</v>
      </c>
      <c r="D139">
        <f>VLOOKUP($A139,Medical_Table[#All],6,FALSE)</f>
        <v>5.78</v>
      </c>
      <c r="E139" t="str">
        <f>VLOOKUP($A139,Medical_Table[#All],2,FALSE)</f>
        <v>No</v>
      </c>
      <c r="F139" t="str">
        <f>VLOOKUP($A139,Medical_Table[#All],8,FALSE)</f>
        <v>No</v>
      </c>
      <c r="G139" t="str">
        <f>VLOOKUP($A139,Medical_Table[#All],9,FALSE)</f>
        <v>No</v>
      </c>
      <c r="H139">
        <f>VLOOKUP($A139,Medical_Table[#All],10,FALSE)</f>
        <v>0</v>
      </c>
      <c r="I139" t="str">
        <f>VLOOKUP($A139,Medical_Table[#All],3,FALSE)</f>
        <v>Yes</v>
      </c>
      <c r="J139" t="str">
        <f>VLOOKUP($A139,Medical_Table[#All],5,FALSE)</f>
        <v>Obesity</v>
      </c>
      <c r="K139" t="str">
        <f>VLOOKUP($A139,Medical_Table[#All],7,FALSE)</f>
        <v>Prediabetes</v>
      </c>
      <c r="L139" s="22">
        <f>VLOOKUP($A139,Hospitalization_Table[#All],10,FALSE)</f>
        <v>33550</v>
      </c>
      <c r="M139" s="18">
        <f>VLOOKUP($A139,Hospitalization_Table[#All],6,FALSE)</f>
        <v>38746.36</v>
      </c>
      <c r="N139" t="str">
        <f>VLOOKUP($A139,Hospitalization_Table[#All],7,FALSE)</f>
        <v>tier - 1</v>
      </c>
      <c r="O139" t="str">
        <f>VLOOKUP($A139,Hospitalization_Table[#All],8,FALSE)</f>
        <v>tier - 2</v>
      </c>
      <c r="P139" t="str">
        <f>VLOOKUP($A139,Hospitalization_Table[#All],9,FALSE)</f>
        <v>R1012</v>
      </c>
      <c r="Q139">
        <f>VLOOKUP($A139,Hospitalization_Table[#All],11,FALSE)</f>
        <v>31</v>
      </c>
    </row>
    <row r="140" spans="1:17" ht="15.6" x14ac:dyDescent="0.3">
      <c r="A140" s="20" t="s">
        <v>2234</v>
      </c>
      <c r="B140" t="str">
        <f>VLOOKUP($A140,Customer_Table[#All],4,FALSE)</f>
        <v>William</v>
      </c>
      <c r="C140">
        <f>VLOOKUP($A140,Medical_Table[#All],4,FALSE)</f>
        <v>42.89</v>
      </c>
      <c r="D140">
        <f>VLOOKUP($A140,Medical_Table[#All],6,FALSE)</f>
        <v>5.28</v>
      </c>
      <c r="E140" t="str">
        <f>VLOOKUP($A140,Medical_Table[#All],2,FALSE)</f>
        <v>Yes</v>
      </c>
      <c r="F140" t="str">
        <f>VLOOKUP($A140,Medical_Table[#All],8,FALSE)</f>
        <v>No</v>
      </c>
      <c r="G140" t="str">
        <f>VLOOKUP($A140,Medical_Table[#All],9,FALSE)</f>
        <v>No</v>
      </c>
      <c r="H140">
        <f>VLOOKUP($A140,Medical_Table[#All],10,FALSE)</f>
        <v>0</v>
      </c>
      <c r="I140" t="str">
        <f>VLOOKUP($A140,Medical_Table[#All],3,FALSE)</f>
        <v>Yes</v>
      </c>
      <c r="J140" t="str">
        <f>VLOOKUP($A140,Medical_Table[#All],5,FALSE)</f>
        <v>Obesity</v>
      </c>
      <c r="K140" t="str">
        <f>VLOOKUP($A140,Medical_Table[#All],7,FALSE)</f>
        <v>Normal</v>
      </c>
      <c r="L140" s="22">
        <f>VLOOKUP($A140,Hospitalization_Table[#All],10,FALSE)</f>
        <v>27926</v>
      </c>
      <c r="M140" s="18">
        <f>VLOOKUP($A140,Hospitalization_Table[#All],6,FALSE)</f>
        <v>38740.120000000003</v>
      </c>
      <c r="N140" t="str">
        <f>VLOOKUP($A140,Hospitalization_Table[#All],7,FALSE)</f>
        <v>tier - 2</v>
      </c>
      <c r="O140" t="str">
        <f>VLOOKUP($A140,Hospitalization_Table[#All],8,FALSE)</f>
        <v>tier - 2</v>
      </c>
      <c r="P140" t="str">
        <f>VLOOKUP($A140,Hospitalization_Table[#All],9,FALSE)</f>
        <v>R1012</v>
      </c>
      <c r="Q140">
        <f>VLOOKUP($A140,Hospitalization_Table[#All],11,FALSE)</f>
        <v>46</v>
      </c>
    </row>
    <row r="141" spans="1:17" ht="15.6" x14ac:dyDescent="0.3">
      <c r="A141" s="20" t="s">
        <v>2233</v>
      </c>
      <c r="B141" t="str">
        <f>VLOOKUP($A141,Customer_Table[#All],4,FALSE)</f>
        <v>Sage</v>
      </c>
      <c r="C141">
        <f>VLOOKUP($A141,Medical_Table[#All],4,FALSE)</f>
        <v>36.299999999999997</v>
      </c>
      <c r="D141">
        <f>VLOOKUP($A141,Medical_Table[#All],6,FALSE)</f>
        <v>5.39</v>
      </c>
      <c r="E141" t="str">
        <f>VLOOKUP($A141,Medical_Table[#All],2,FALSE)</f>
        <v>No</v>
      </c>
      <c r="F141" t="str">
        <f>VLOOKUP($A141,Medical_Table[#All],8,FALSE)</f>
        <v>No</v>
      </c>
      <c r="G141" t="str">
        <f>VLOOKUP($A141,Medical_Table[#All],9,FALSE)</f>
        <v>No</v>
      </c>
      <c r="H141">
        <f>VLOOKUP($A141,Medical_Table[#All],10,FALSE)</f>
        <v>0</v>
      </c>
      <c r="I141" t="str">
        <f>VLOOKUP($A141,Medical_Table[#All],3,FALSE)</f>
        <v>Yes</v>
      </c>
      <c r="J141" t="str">
        <f>VLOOKUP($A141,Medical_Table[#All],5,FALSE)</f>
        <v>Obesity</v>
      </c>
      <c r="K141" t="str">
        <f>VLOOKUP($A141,Medical_Table[#All],7,FALSE)</f>
        <v>Normal</v>
      </c>
      <c r="L141" s="22">
        <f>VLOOKUP($A141,Hospitalization_Table[#All],10,FALSE)</f>
        <v>33544</v>
      </c>
      <c r="M141" s="18">
        <f>VLOOKUP($A141,Hospitalization_Table[#All],6,FALSE)</f>
        <v>38711</v>
      </c>
      <c r="N141" t="str">
        <f>VLOOKUP($A141,Hospitalization_Table[#All],7,FALSE)</f>
        <v>tier - 2</v>
      </c>
      <c r="O141" t="str">
        <f>VLOOKUP($A141,Hospitalization_Table[#All],8,FALSE)</f>
        <v>tier - 2</v>
      </c>
      <c r="P141" t="str">
        <f>VLOOKUP($A141,Hospitalization_Table[#All],9,FALSE)</f>
        <v>R1011</v>
      </c>
      <c r="Q141">
        <f>VLOOKUP($A141,Hospitalization_Table[#All],11,FALSE)</f>
        <v>31</v>
      </c>
    </row>
    <row r="142" spans="1:17" ht="15.6" x14ac:dyDescent="0.3">
      <c r="A142" s="20" t="s">
        <v>2232</v>
      </c>
      <c r="B142" t="str">
        <f>VLOOKUP($A142,Customer_Table[#All],4,FALSE)</f>
        <v>Cole</v>
      </c>
      <c r="C142">
        <f>VLOOKUP($A142,Medical_Table[#All],4,FALSE)</f>
        <v>35.200000000000003</v>
      </c>
      <c r="D142">
        <f>VLOOKUP($A142,Medical_Table[#All],6,FALSE)</f>
        <v>8.01</v>
      </c>
      <c r="E142" t="str">
        <f>VLOOKUP($A142,Medical_Table[#All],2,FALSE)</f>
        <v>Yes</v>
      </c>
      <c r="F142" t="str">
        <f>VLOOKUP($A142,Medical_Table[#All],8,FALSE)</f>
        <v>No</v>
      </c>
      <c r="G142" t="str">
        <f>VLOOKUP($A142,Medical_Table[#All],9,FALSE)</f>
        <v>No</v>
      </c>
      <c r="H142">
        <f>VLOOKUP($A142,Medical_Table[#All],10,FALSE)</f>
        <v>1</v>
      </c>
      <c r="I142" t="str">
        <f>VLOOKUP($A142,Medical_Table[#All],3,FALSE)</f>
        <v>Yes</v>
      </c>
      <c r="J142" t="str">
        <f>VLOOKUP($A142,Medical_Table[#All],5,FALSE)</f>
        <v>Obesity</v>
      </c>
      <c r="K142" t="str">
        <f>VLOOKUP($A142,Medical_Table[#All],7,FALSE)</f>
        <v>Diabetes</v>
      </c>
      <c r="L142" s="22">
        <f>VLOOKUP($A142,Hospitalization_Table[#All],10,FALSE)</f>
        <v>31613</v>
      </c>
      <c r="M142" s="18">
        <f>VLOOKUP($A142,Hospitalization_Table[#All],6,FALSE)</f>
        <v>38709.18</v>
      </c>
      <c r="N142" t="str">
        <f>VLOOKUP($A142,Hospitalization_Table[#All],7,FALSE)</f>
        <v>tier - 1</v>
      </c>
      <c r="O142" t="str">
        <f>VLOOKUP($A142,Hospitalization_Table[#All],8,FALSE)</f>
        <v>tier - 3</v>
      </c>
      <c r="P142" t="str">
        <f>VLOOKUP($A142,Hospitalization_Table[#All],9,FALSE)</f>
        <v>R1013</v>
      </c>
      <c r="Q142">
        <f>VLOOKUP($A142,Hospitalization_Table[#All],11,FALSE)</f>
        <v>36</v>
      </c>
    </row>
    <row r="143" spans="1:17" ht="15.6" x14ac:dyDescent="0.3">
      <c r="A143" s="20" t="s">
        <v>2231</v>
      </c>
      <c r="B143" t="str">
        <f>VLOOKUP($A143,Customer_Table[#All],4,FALSE)</f>
        <v>Jesse</v>
      </c>
      <c r="C143">
        <f>VLOOKUP($A143,Medical_Table[#All],4,FALSE)</f>
        <v>53.62</v>
      </c>
      <c r="D143">
        <f>VLOOKUP($A143,Medical_Table[#All],6,FALSE)</f>
        <v>5.21</v>
      </c>
      <c r="E143" t="str">
        <f>VLOOKUP($A143,Medical_Table[#All],2,FALSE)</f>
        <v>No</v>
      </c>
      <c r="F143" t="str">
        <f>VLOOKUP($A143,Medical_Table[#All],8,FALSE)</f>
        <v>No</v>
      </c>
      <c r="G143" t="str">
        <f>VLOOKUP($A143,Medical_Table[#All],9,FALSE)</f>
        <v>No</v>
      </c>
      <c r="H143">
        <f>VLOOKUP($A143,Medical_Table[#All],10,FALSE)</f>
        <v>0</v>
      </c>
      <c r="I143" t="str">
        <f>VLOOKUP($A143,Medical_Table[#All],3,FALSE)</f>
        <v>Yes</v>
      </c>
      <c r="J143" t="str">
        <f>VLOOKUP($A143,Medical_Table[#All],5,FALSE)</f>
        <v>Obesity</v>
      </c>
      <c r="K143" t="str">
        <f>VLOOKUP($A143,Medical_Table[#All],7,FALSE)</f>
        <v>Normal</v>
      </c>
      <c r="L143" s="22">
        <f>VLOOKUP($A143,Hospitalization_Table[#All],10,FALSE)</f>
        <v>33067</v>
      </c>
      <c r="M143" s="18">
        <f>VLOOKUP($A143,Hospitalization_Table[#All],6,FALSE)</f>
        <v>38652.089999999997</v>
      </c>
      <c r="N143" t="str">
        <f>VLOOKUP($A143,Hospitalization_Table[#All],7,FALSE)</f>
        <v>tier - 2</v>
      </c>
      <c r="O143" t="str">
        <f>VLOOKUP($A143,Hospitalization_Table[#All],8,FALSE)</f>
        <v>tier - 2</v>
      </c>
      <c r="P143" t="str">
        <f>VLOOKUP($A143,Hospitalization_Table[#All],9,FALSE)</f>
        <v>R1011</v>
      </c>
      <c r="Q143">
        <f>VLOOKUP($A143,Hospitalization_Table[#All],11,FALSE)</f>
        <v>32</v>
      </c>
    </row>
    <row r="144" spans="1:17" ht="15.6" x14ac:dyDescent="0.3">
      <c r="A144" s="20" t="s">
        <v>2230</v>
      </c>
      <c r="B144" t="str">
        <f>VLOOKUP($A144,Customer_Table[#All],4,FALSE)</f>
        <v>Tammi J.</v>
      </c>
      <c r="C144">
        <f>VLOOKUP($A144,Medical_Table[#All],4,FALSE)</f>
        <v>36.67</v>
      </c>
      <c r="D144">
        <f>VLOOKUP($A144,Medical_Table[#All],6,FALSE)</f>
        <v>6.27</v>
      </c>
      <c r="E144" t="str">
        <f>VLOOKUP($A144,Medical_Table[#All],2,FALSE)</f>
        <v>No</v>
      </c>
      <c r="F144" t="str">
        <f>VLOOKUP($A144,Medical_Table[#All],8,FALSE)</f>
        <v>No</v>
      </c>
      <c r="G144" t="str">
        <f>VLOOKUP($A144,Medical_Table[#All],9,FALSE)</f>
        <v>No</v>
      </c>
      <c r="H144">
        <f>VLOOKUP($A144,Medical_Table[#All],10,FALSE)</f>
        <v>0</v>
      </c>
      <c r="I144" t="str">
        <f>VLOOKUP($A144,Medical_Table[#All],3,FALSE)</f>
        <v>Yes</v>
      </c>
      <c r="J144" t="str">
        <f>VLOOKUP($A144,Medical_Table[#All],5,FALSE)</f>
        <v>Obesity</v>
      </c>
      <c r="K144" t="str">
        <f>VLOOKUP($A144,Medical_Table[#All],7,FALSE)</f>
        <v>Prediabetes</v>
      </c>
      <c r="L144" s="22">
        <f>VLOOKUP($A144,Hospitalization_Table[#All],10,FALSE)</f>
        <v>36476</v>
      </c>
      <c r="M144" s="18">
        <f>VLOOKUP($A144,Hospitalization_Table[#All],6,FALSE)</f>
        <v>38511.629999999997</v>
      </c>
      <c r="N144" t="str">
        <f>VLOOKUP($A144,Hospitalization_Table[#All],7,FALSE)</f>
        <v>tier - 2</v>
      </c>
      <c r="O144" t="str">
        <f>VLOOKUP($A144,Hospitalization_Table[#All],8,FALSE)</f>
        <v>tier - 2</v>
      </c>
      <c r="P144" t="str">
        <f>VLOOKUP($A144,Hospitalization_Table[#All],9,FALSE)</f>
        <v>R1024</v>
      </c>
      <c r="Q144">
        <f>VLOOKUP($A144,Hospitalization_Table[#All],11,FALSE)</f>
        <v>23</v>
      </c>
    </row>
    <row r="145" spans="1:17" ht="15.6" x14ac:dyDescent="0.3">
      <c r="A145" s="20" t="s">
        <v>2229</v>
      </c>
      <c r="B145" t="str">
        <f>VLOOKUP($A145,Customer_Table[#All],4,FALSE)</f>
        <v>Matthew S.</v>
      </c>
      <c r="C145">
        <f>VLOOKUP($A145,Medical_Table[#All],4,FALSE)</f>
        <v>33.4</v>
      </c>
      <c r="D145">
        <f>VLOOKUP($A145,Medical_Table[#All],6,FALSE)</f>
        <v>10.73</v>
      </c>
      <c r="E145" t="str">
        <f>VLOOKUP($A145,Medical_Table[#All],2,FALSE)</f>
        <v>Yes</v>
      </c>
      <c r="F145" t="str">
        <f>VLOOKUP($A145,Medical_Table[#All],8,FALSE)</f>
        <v>No</v>
      </c>
      <c r="G145" t="str">
        <f>VLOOKUP($A145,Medical_Table[#All],9,FALSE)</f>
        <v>No</v>
      </c>
      <c r="H145">
        <f>VLOOKUP($A145,Medical_Table[#All],10,FALSE)</f>
        <v>1</v>
      </c>
      <c r="I145" t="str">
        <f>VLOOKUP($A145,Medical_Table[#All],3,FALSE)</f>
        <v>Yes</v>
      </c>
      <c r="J145" t="str">
        <f>VLOOKUP($A145,Medical_Table[#All],5,FALSE)</f>
        <v>Obesity</v>
      </c>
      <c r="K145" t="str">
        <f>VLOOKUP($A145,Medical_Table[#All],7,FALSE)</f>
        <v>Diabetes</v>
      </c>
      <c r="L145" s="22">
        <f>VLOOKUP($A145,Hospitalization_Table[#All],10,FALSE)</f>
        <v>31584</v>
      </c>
      <c r="M145" s="18">
        <f>VLOOKUP($A145,Hospitalization_Table[#All],6,FALSE)</f>
        <v>38415.47</v>
      </c>
      <c r="N145" t="str">
        <f>VLOOKUP($A145,Hospitalization_Table[#All],7,FALSE)</f>
        <v>tier - 1</v>
      </c>
      <c r="O145" t="str">
        <f>VLOOKUP($A145,Hospitalization_Table[#All],8,FALSE)</f>
        <v>tier - 2</v>
      </c>
      <c r="P145" t="str">
        <f>VLOOKUP($A145,Hospitalization_Table[#All],9,FALSE)</f>
        <v>R1011</v>
      </c>
      <c r="Q145">
        <f>VLOOKUP($A145,Hospitalization_Table[#All],11,FALSE)</f>
        <v>36</v>
      </c>
    </row>
    <row r="146" spans="1:17" ht="15.6" x14ac:dyDescent="0.3">
      <c r="A146" s="20" t="s">
        <v>2228</v>
      </c>
      <c r="B146" t="str">
        <f>VLOOKUP($A146,Customer_Table[#All],4,FALSE)</f>
        <v>Eric</v>
      </c>
      <c r="C146">
        <f>VLOOKUP($A146,Medical_Table[#All],4,FALSE)</f>
        <v>42.71</v>
      </c>
      <c r="D146">
        <f>VLOOKUP($A146,Medical_Table[#All],6,FALSE)</f>
        <v>10.52</v>
      </c>
      <c r="E146" t="str">
        <f>VLOOKUP($A146,Medical_Table[#All],2,FALSE)</f>
        <v>No</v>
      </c>
      <c r="F146" t="str">
        <f>VLOOKUP($A146,Medical_Table[#All],8,FALSE)</f>
        <v>No</v>
      </c>
      <c r="G146" t="str">
        <f>VLOOKUP($A146,Medical_Table[#All],9,FALSE)</f>
        <v>No</v>
      </c>
      <c r="H146">
        <f>VLOOKUP($A146,Medical_Table[#All],10,FALSE)</f>
        <v>0</v>
      </c>
      <c r="I146" t="str">
        <f>VLOOKUP($A146,Medical_Table[#All],3,FALSE)</f>
        <v>Yes</v>
      </c>
      <c r="J146" t="str">
        <f>VLOOKUP($A146,Medical_Table[#All],5,FALSE)</f>
        <v>Obesity</v>
      </c>
      <c r="K146" t="str">
        <f>VLOOKUP($A146,Medical_Table[#All],7,FALSE)</f>
        <v>Diabetes</v>
      </c>
      <c r="L146" s="22">
        <f>VLOOKUP($A146,Hospitalization_Table[#All],10,FALSE)</f>
        <v>26290</v>
      </c>
      <c r="M146" s="18">
        <f>VLOOKUP($A146,Hospitalization_Table[#All],6,FALSE)</f>
        <v>38405.26</v>
      </c>
      <c r="N146" t="str">
        <f>VLOOKUP($A146,Hospitalization_Table[#All],7,FALSE)</f>
        <v>tier - 2</v>
      </c>
      <c r="O146" t="str">
        <f>VLOOKUP($A146,Hospitalization_Table[#All],8,FALSE)</f>
        <v>tier - 1</v>
      </c>
      <c r="P146" t="str">
        <f>VLOOKUP($A146,Hospitalization_Table[#All],9,FALSE)</f>
        <v>R1011</v>
      </c>
      <c r="Q146">
        <f>VLOOKUP($A146,Hospitalization_Table[#All],11,FALSE)</f>
        <v>51</v>
      </c>
    </row>
    <row r="147" spans="1:17" ht="15.6" x14ac:dyDescent="0.3">
      <c r="A147" s="20" t="s">
        <v>2227</v>
      </c>
      <c r="B147" t="str">
        <f>VLOOKUP($A147,Customer_Table[#All],4,FALSE)</f>
        <v>Valeria R</v>
      </c>
      <c r="C147">
        <f>VLOOKUP($A147,Medical_Table[#All],4,FALSE)</f>
        <v>41.52</v>
      </c>
      <c r="D147">
        <f>VLOOKUP($A147,Medical_Table[#All],6,FALSE)</f>
        <v>11.82</v>
      </c>
      <c r="E147" t="str">
        <f>VLOOKUP($A147,Medical_Table[#All],2,FALSE)</f>
        <v>Yes</v>
      </c>
      <c r="F147" t="str">
        <f>VLOOKUP($A147,Medical_Table[#All],8,FALSE)</f>
        <v>No</v>
      </c>
      <c r="G147" t="str">
        <f>VLOOKUP($A147,Medical_Table[#All],9,FALSE)</f>
        <v>No</v>
      </c>
      <c r="H147">
        <f>VLOOKUP($A147,Medical_Table[#All],10,FALSE)</f>
        <v>2</v>
      </c>
      <c r="I147" t="str">
        <f>VLOOKUP($A147,Medical_Table[#All],3,FALSE)</f>
        <v>Yes</v>
      </c>
      <c r="J147" t="str">
        <f>VLOOKUP($A147,Medical_Table[#All],5,FALSE)</f>
        <v>Obesity</v>
      </c>
      <c r="K147" t="str">
        <f>VLOOKUP($A147,Medical_Table[#All],7,FALSE)</f>
        <v>Diabetes</v>
      </c>
      <c r="L147" s="22">
        <f>VLOOKUP($A147,Hospitalization_Table[#All],10,FALSE)</f>
        <v>25802</v>
      </c>
      <c r="M147" s="18">
        <f>VLOOKUP($A147,Hospitalization_Table[#All],6,FALSE)</f>
        <v>38389.79</v>
      </c>
      <c r="N147" t="str">
        <f>VLOOKUP($A147,Hospitalization_Table[#All],7,FALSE)</f>
        <v>tier - 2</v>
      </c>
      <c r="O147" t="str">
        <f>VLOOKUP($A147,Hospitalization_Table[#All],8,FALSE)</f>
        <v>tier - 3</v>
      </c>
      <c r="P147" t="str">
        <f>VLOOKUP($A147,Hospitalization_Table[#All],9,FALSE)</f>
        <v>R1011</v>
      </c>
      <c r="Q147">
        <f>VLOOKUP($A147,Hospitalization_Table[#All],11,FALSE)</f>
        <v>52</v>
      </c>
    </row>
    <row r="148" spans="1:17" ht="15.6" x14ac:dyDescent="0.3">
      <c r="A148" s="20" t="s">
        <v>2226</v>
      </c>
      <c r="B148" t="str">
        <f>VLOOKUP($A148,Customer_Table[#All],4,FALSE)</f>
        <v>Michael P</v>
      </c>
      <c r="C148">
        <f>VLOOKUP($A148,Medical_Table[#All],4,FALSE)</f>
        <v>39.4</v>
      </c>
      <c r="D148">
        <f>VLOOKUP($A148,Medical_Table[#All],6,FALSE)</f>
        <v>6.76</v>
      </c>
      <c r="E148" t="str">
        <f>VLOOKUP($A148,Medical_Table[#All],2,FALSE)</f>
        <v>No</v>
      </c>
      <c r="F148" t="str">
        <f>VLOOKUP($A148,Medical_Table[#All],8,FALSE)</f>
        <v>No</v>
      </c>
      <c r="G148" t="str">
        <f>VLOOKUP($A148,Medical_Table[#All],9,FALSE)</f>
        <v>No</v>
      </c>
      <c r="H148">
        <f>VLOOKUP($A148,Medical_Table[#All],10,FALSE)</f>
        <v>0</v>
      </c>
      <c r="I148" t="str">
        <f>VLOOKUP($A148,Medical_Table[#All],3,FALSE)</f>
        <v>Yes</v>
      </c>
      <c r="J148" t="str">
        <f>VLOOKUP($A148,Medical_Table[#All],5,FALSE)</f>
        <v>Obesity</v>
      </c>
      <c r="K148" t="str">
        <f>VLOOKUP($A148,Medical_Table[#All],7,FALSE)</f>
        <v>Diabetes</v>
      </c>
      <c r="L148" s="22">
        <f>VLOOKUP($A148,Hospitalization_Table[#All],10,FALSE)</f>
        <v>37516</v>
      </c>
      <c r="M148" s="18">
        <f>VLOOKUP($A148,Hospitalization_Table[#All],6,FALSE)</f>
        <v>38344.57</v>
      </c>
      <c r="N148" t="str">
        <f>VLOOKUP($A148,Hospitalization_Table[#All],7,FALSE)</f>
        <v>tier - 1</v>
      </c>
      <c r="O148" t="str">
        <f>VLOOKUP($A148,Hospitalization_Table[#All],8,FALSE)</f>
        <v>tier - 3</v>
      </c>
      <c r="P148" t="str">
        <f>VLOOKUP($A148,Hospitalization_Table[#All],9,FALSE)</f>
        <v>R1011</v>
      </c>
      <c r="Q148">
        <f>VLOOKUP($A148,Hospitalization_Table[#All],11,FALSE)</f>
        <v>20</v>
      </c>
    </row>
    <row r="149" spans="1:17" ht="15.6" x14ac:dyDescent="0.3">
      <c r="A149" s="20" t="s">
        <v>2225</v>
      </c>
      <c r="B149" t="str">
        <f>VLOOKUP($A149,Customer_Table[#All],4,FALSE)</f>
        <v>Rami</v>
      </c>
      <c r="C149">
        <f>VLOOKUP($A149,Medical_Table[#All],4,FALSE)</f>
        <v>46.45</v>
      </c>
      <c r="D149">
        <f>VLOOKUP($A149,Medical_Table[#All],6,FALSE)</f>
        <v>5.62</v>
      </c>
      <c r="E149" t="str">
        <f>VLOOKUP($A149,Medical_Table[#All],2,FALSE)</f>
        <v>No</v>
      </c>
      <c r="F149" t="str">
        <f>VLOOKUP($A149,Medical_Table[#All],8,FALSE)</f>
        <v>No</v>
      </c>
      <c r="G149" t="str">
        <f>VLOOKUP($A149,Medical_Table[#All],9,FALSE)</f>
        <v>No</v>
      </c>
      <c r="H149">
        <f>VLOOKUP($A149,Medical_Table[#All],10,FALSE)</f>
        <v>0</v>
      </c>
      <c r="I149" t="str">
        <f>VLOOKUP($A149,Medical_Table[#All],3,FALSE)</f>
        <v>Yes</v>
      </c>
      <c r="J149" t="str">
        <f>VLOOKUP($A149,Medical_Table[#All],5,FALSE)</f>
        <v>Obesity</v>
      </c>
      <c r="K149" t="str">
        <f>VLOOKUP($A149,Medical_Table[#All],7,FALSE)</f>
        <v>Normal</v>
      </c>
      <c r="L149" s="22">
        <f>VLOOKUP($A149,Hospitalization_Table[#All],10,FALSE)</f>
        <v>29384</v>
      </c>
      <c r="M149" s="18">
        <f>VLOOKUP($A149,Hospitalization_Table[#All],6,FALSE)</f>
        <v>38313.129999999997</v>
      </c>
      <c r="N149" t="str">
        <f>VLOOKUP($A149,Hospitalization_Table[#All],7,FALSE)</f>
        <v>tier - 1</v>
      </c>
      <c r="O149" t="str">
        <f>VLOOKUP($A149,Hospitalization_Table[#All],8,FALSE)</f>
        <v>tier - 3</v>
      </c>
      <c r="P149" t="str">
        <f>VLOOKUP($A149,Hospitalization_Table[#All],9,FALSE)</f>
        <v>R1011</v>
      </c>
      <c r="Q149">
        <f>VLOOKUP($A149,Hospitalization_Table[#All],11,FALSE)</f>
        <v>42</v>
      </c>
    </row>
    <row r="150" spans="1:17" ht="15.6" x14ac:dyDescent="0.3">
      <c r="A150" s="20" t="s">
        <v>2224</v>
      </c>
      <c r="B150" t="str">
        <f>VLOOKUP($A150,Customer_Table[#All],4,FALSE)</f>
        <v>Denis</v>
      </c>
      <c r="C150">
        <f>VLOOKUP($A150,Medical_Table[#All],4,FALSE)</f>
        <v>35.75</v>
      </c>
      <c r="D150">
        <f>VLOOKUP($A150,Medical_Table[#All],6,FALSE)</f>
        <v>4.1900000000000004</v>
      </c>
      <c r="E150" t="str">
        <f>VLOOKUP($A150,Medical_Table[#All],2,FALSE)</f>
        <v>No</v>
      </c>
      <c r="F150" t="str">
        <f>VLOOKUP($A150,Medical_Table[#All],8,FALSE)</f>
        <v>No</v>
      </c>
      <c r="G150" t="str">
        <f>VLOOKUP($A150,Medical_Table[#All],9,FALSE)</f>
        <v>No</v>
      </c>
      <c r="H150">
        <f>VLOOKUP($A150,Medical_Table[#All],10,FALSE)</f>
        <v>0</v>
      </c>
      <c r="I150" t="str">
        <f>VLOOKUP($A150,Medical_Table[#All],3,FALSE)</f>
        <v>Yes</v>
      </c>
      <c r="J150" t="str">
        <f>VLOOKUP($A150,Medical_Table[#All],5,FALSE)</f>
        <v>Obesity</v>
      </c>
      <c r="K150" t="str">
        <f>VLOOKUP($A150,Medical_Table[#All],7,FALSE)</f>
        <v>Normal</v>
      </c>
      <c r="L150" s="22">
        <f>VLOOKUP($A150,Hospitalization_Table[#All],10,FALSE)</f>
        <v>32811</v>
      </c>
      <c r="M150" s="18">
        <f>VLOOKUP($A150,Hospitalization_Table[#All],6,FALSE)</f>
        <v>38282.75</v>
      </c>
      <c r="N150" t="str">
        <f>VLOOKUP($A150,Hospitalization_Table[#All],7,FALSE)</f>
        <v>tier - 1</v>
      </c>
      <c r="O150" t="str">
        <f>VLOOKUP($A150,Hospitalization_Table[#All],8,FALSE)</f>
        <v>tier - 2</v>
      </c>
      <c r="P150" t="str">
        <f>VLOOKUP($A150,Hospitalization_Table[#All],9,FALSE)</f>
        <v>R1013</v>
      </c>
      <c r="Q150">
        <f>VLOOKUP($A150,Hospitalization_Table[#All],11,FALSE)</f>
        <v>33</v>
      </c>
    </row>
    <row r="151" spans="1:17" ht="15.6" x14ac:dyDescent="0.3">
      <c r="A151" s="20" t="s">
        <v>2223</v>
      </c>
      <c r="B151" t="str">
        <f>VLOOKUP($A151,Customer_Table[#All],4,FALSE)</f>
        <v>Brian E</v>
      </c>
      <c r="C151">
        <f>VLOOKUP($A151,Medical_Table[#All],4,FALSE)</f>
        <v>26.07</v>
      </c>
      <c r="D151">
        <f>VLOOKUP($A151,Medical_Table[#All],6,FALSE)</f>
        <v>5.32</v>
      </c>
      <c r="E151" t="str">
        <f>VLOOKUP($A151,Medical_Table[#All],2,FALSE)</f>
        <v>No</v>
      </c>
      <c r="F151" t="str">
        <f>VLOOKUP($A151,Medical_Table[#All],8,FALSE)</f>
        <v>No</v>
      </c>
      <c r="G151" t="str">
        <f>VLOOKUP($A151,Medical_Table[#All],9,FALSE)</f>
        <v>No</v>
      </c>
      <c r="H151">
        <f>VLOOKUP($A151,Medical_Table[#All],10,FALSE)</f>
        <v>0</v>
      </c>
      <c r="I151" t="str">
        <f>VLOOKUP($A151,Medical_Table[#All],3,FALSE)</f>
        <v>Yes</v>
      </c>
      <c r="J151" t="str">
        <f>VLOOKUP($A151,Medical_Table[#All],5,FALSE)</f>
        <v>Over Weight</v>
      </c>
      <c r="K151" t="str">
        <f>VLOOKUP($A151,Medical_Table[#All],7,FALSE)</f>
        <v>Normal</v>
      </c>
      <c r="L151" s="22">
        <f>VLOOKUP($A151,Hospitalization_Table[#All],10,FALSE)</f>
        <v>29449</v>
      </c>
      <c r="M151" s="18">
        <f>VLOOKUP($A151,Hospitalization_Table[#All],6,FALSE)</f>
        <v>38245.589999999997</v>
      </c>
      <c r="N151" t="str">
        <f>VLOOKUP($A151,Hospitalization_Table[#All],7,FALSE)</f>
        <v>tier - 1</v>
      </c>
      <c r="O151" t="str">
        <f>VLOOKUP($A151,Hospitalization_Table[#All],8,FALSE)</f>
        <v>tier - 2</v>
      </c>
      <c r="P151" t="str">
        <f>VLOOKUP($A151,Hospitalization_Table[#All],9,FALSE)</f>
        <v>R1013</v>
      </c>
      <c r="Q151">
        <f>VLOOKUP($A151,Hospitalization_Table[#All],11,FALSE)</f>
        <v>42</v>
      </c>
    </row>
    <row r="152" spans="1:17" ht="15.6" x14ac:dyDescent="0.3">
      <c r="A152" s="20" t="s">
        <v>2222</v>
      </c>
      <c r="B152" t="str">
        <f>VLOOKUP($A152,Customer_Table[#All],4,FALSE)</f>
        <v>Bonnie</v>
      </c>
      <c r="C152">
        <f>VLOOKUP($A152,Medical_Table[#All],4,FALSE)</f>
        <v>36.54</v>
      </c>
      <c r="D152">
        <f>VLOOKUP($A152,Medical_Table[#All],6,FALSE)</f>
        <v>4.46</v>
      </c>
      <c r="E152" t="str">
        <f>VLOOKUP($A152,Medical_Table[#All],2,FALSE)</f>
        <v>Yes</v>
      </c>
      <c r="F152" t="str">
        <f>VLOOKUP($A152,Medical_Table[#All],8,FALSE)</f>
        <v>No</v>
      </c>
      <c r="G152" t="str">
        <f>VLOOKUP($A152,Medical_Table[#All],9,FALSE)</f>
        <v>No</v>
      </c>
      <c r="H152">
        <f>VLOOKUP($A152,Medical_Table[#All],10,FALSE)</f>
        <v>1</v>
      </c>
      <c r="I152" t="str">
        <f>VLOOKUP($A152,Medical_Table[#All],3,FALSE)</f>
        <v>Yes</v>
      </c>
      <c r="J152" t="str">
        <f>VLOOKUP($A152,Medical_Table[#All],5,FALSE)</f>
        <v>Obesity</v>
      </c>
      <c r="K152" t="str">
        <f>VLOOKUP($A152,Medical_Table[#All],7,FALSE)</f>
        <v>Normal</v>
      </c>
      <c r="L152" s="22">
        <f>VLOOKUP($A152,Hospitalization_Table[#All],10,FALSE)</f>
        <v>23544</v>
      </c>
      <c r="M152" s="18">
        <f>VLOOKUP($A152,Hospitalization_Table[#All],6,FALSE)</f>
        <v>38241.74</v>
      </c>
      <c r="N152" t="str">
        <f>VLOOKUP($A152,Hospitalization_Table[#All],7,FALSE)</f>
        <v>tier - 2</v>
      </c>
      <c r="O152" t="str">
        <f>VLOOKUP($A152,Hospitalization_Table[#All],8,FALSE)</f>
        <v>tier - 3</v>
      </c>
      <c r="P152" t="str">
        <f>VLOOKUP($A152,Hospitalization_Table[#All],9,FALSE)</f>
        <v>R1011</v>
      </c>
      <c r="Q152">
        <f>VLOOKUP($A152,Hospitalization_Table[#All],11,FALSE)</f>
        <v>58</v>
      </c>
    </row>
    <row r="153" spans="1:17" ht="15.6" x14ac:dyDescent="0.3">
      <c r="A153" s="20" t="s">
        <v>2221</v>
      </c>
      <c r="B153" t="str">
        <f>VLOOKUP($A153,Customer_Table[#All],4,FALSE)</f>
        <v>Michael P</v>
      </c>
      <c r="C153">
        <f>VLOOKUP($A153,Medical_Table[#All],4,FALSE)</f>
        <v>51.64</v>
      </c>
      <c r="D153">
        <f>VLOOKUP($A153,Medical_Table[#All],6,FALSE)</f>
        <v>5.65</v>
      </c>
      <c r="E153" t="str">
        <f>VLOOKUP($A153,Medical_Table[#All],2,FALSE)</f>
        <v>No</v>
      </c>
      <c r="F153" t="str">
        <f>VLOOKUP($A153,Medical_Table[#All],8,FALSE)</f>
        <v>No</v>
      </c>
      <c r="G153" t="str">
        <f>VLOOKUP($A153,Medical_Table[#All],9,FALSE)</f>
        <v>No</v>
      </c>
      <c r="H153">
        <f>VLOOKUP($A153,Medical_Table[#All],10,FALSE)</f>
        <v>0</v>
      </c>
      <c r="I153" t="str">
        <f>VLOOKUP($A153,Medical_Table[#All],3,FALSE)</f>
        <v>Yes</v>
      </c>
      <c r="J153" t="str">
        <f>VLOOKUP($A153,Medical_Table[#All],5,FALSE)</f>
        <v>Obesity</v>
      </c>
      <c r="K153" t="str">
        <f>VLOOKUP($A153,Medical_Table[#All],7,FALSE)</f>
        <v>Normal</v>
      </c>
      <c r="L153" s="22">
        <f>VLOOKUP($A153,Hospitalization_Table[#All],10,FALSE)</f>
        <v>32759</v>
      </c>
      <c r="M153" s="18">
        <f>VLOOKUP($A153,Hospitalization_Table[#All],6,FALSE)</f>
        <v>38237.339999999997</v>
      </c>
      <c r="N153" t="str">
        <f>VLOOKUP($A153,Hospitalization_Table[#All],7,FALSE)</f>
        <v>tier - 2</v>
      </c>
      <c r="O153" t="str">
        <f>VLOOKUP($A153,Hospitalization_Table[#All],8,FALSE)</f>
        <v>tier - 3</v>
      </c>
      <c r="P153" t="str">
        <f>VLOOKUP($A153,Hospitalization_Table[#All],9,FALSE)</f>
        <v>R1011</v>
      </c>
      <c r="Q153">
        <f>VLOOKUP($A153,Hospitalization_Table[#All],11,FALSE)</f>
        <v>33</v>
      </c>
    </row>
    <row r="154" spans="1:17" ht="15.6" x14ac:dyDescent="0.3">
      <c r="A154" s="20" t="s">
        <v>2220</v>
      </c>
      <c r="B154" t="str">
        <f>VLOOKUP($A154,Customer_Table[#All],4,FALSE)</f>
        <v>Paul</v>
      </c>
      <c r="C154">
        <f>VLOOKUP($A154,Medical_Table[#All],4,FALSE)</f>
        <v>42.83</v>
      </c>
      <c r="D154">
        <f>VLOOKUP($A154,Medical_Table[#All],6,FALSE)</f>
        <v>6.04</v>
      </c>
      <c r="E154" t="str">
        <f>VLOOKUP($A154,Medical_Table[#All],2,FALSE)</f>
        <v>No</v>
      </c>
      <c r="F154" t="str">
        <f>VLOOKUP($A154,Medical_Table[#All],8,FALSE)</f>
        <v>No</v>
      </c>
      <c r="G154" t="str">
        <f>VLOOKUP($A154,Medical_Table[#All],9,FALSE)</f>
        <v>No</v>
      </c>
      <c r="H154">
        <f>VLOOKUP($A154,Medical_Table[#All],10,FALSE)</f>
        <v>2</v>
      </c>
      <c r="I154" t="str">
        <f>VLOOKUP($A154,Medical_Table[#All],3,FALSE)</f>
        <v>Yes</v>
      </c>
      <c r="J154" t="str">
        <f>VLOOKUP($A154,Medical_Table[#All],5,FALSE)</f>
        <v>Obesity</v>
      </c>
      <c r="K154" t="str">
        <f>VLOOKUP($A154,Medical_Table[#All],7,FALSE)</f>
        <v>Prediabetes</v>
      </c>
      <c r="L154" s="22">
        <f>VLOOKUP($A154,Hospitalization_Table[#All],10,FALSE)</f>
        <v>26622</v>
      </c>
      <c r="M154" s="18">
        <f>VLOOKUP($A154,Hospitalization_Table[#All],6,FALSE)</f>
        <v>38189.1</v>
      </c>
      <c r="N154" t="str">
        <f>VLOOKUP($A154,Hospitalization_Table[#All],7,FALSE)</f>
        <v>tier - 2</v>
      </c>
      <c r="O154" t="str">
        <f>VLOOKUP($A154,Hospitalization_Table[#All],8,FALSE)</f>
        <v>tier - 2</v>
      </c>
      <c r="P154" t="str">
        <f>VLOOKUP($A154,Hospitalization_Table[#All],9,FALSE)</f>
        <v>R1011</v>
      </c>
      <c r="Q154">
        <f>VLOOKUP($A154,Hospitalization_Table[#All],11,FALSE)</f>
        <v>50</v>
      </c>
    </row>
    <row r="155" spans="1:17" ht="15.6" x14ac:dyDescent="0.3">
      <c r="A155" s="20" t="s">
        <v>2219</v>
      </c>
      <c r="B155" t="str">
        <f>VLOOKUP($A155,Customer_Table[#All],4,FALSE)</f>
        <v>Michael</v>
      </c>
      <c r="C155">
        <f>VLOOKUP($A155,Medical_Table[#All],4,FALSE)</f>
        <v>40.15</v>
      </c>
      <c r="D155">
        <f>VLOOKUP($A155,Medical_Table[#All],6,FALSE)</f>
        <v>5.76</v>
      </c>
      <c r="E155" t="str">
        <f>VLOOKUP($A155,Medical_Table[#All],2,FALSE)</f>
        <v>No</v>
      </c>
      <c r="F155" t="str">
        <f>VLOOKUP($A155,Medical_Table[#All],8,FALSE)</f>
        <v>No</v>
      </c>
      <c r="G155" t="str">
        <f>VLOOKUP($A155,Medical_Table[#All],9,FALSE)</f>
        <v>No</v>
      </c>
      <c r="H155">
        <f>VLOOKUP($A155,Medical_Table[#All],10,FALSE)</f>
        <v>1</v>
      </c>
      <c r="I155" t="str">
        <f>VLOOKUP($A155,Medical_Table[#All],3,FALSE)</f>
        <v>Yes</v>
      </c>
      <c r="J155" t="str">
        <f>VLOOKUP($A155,Medical_Table[#All],5,FALSE)</f>
        <v>Obesity</v>
      </c>
      <c r="K155" t="str">
        <f>VLOOKUP($A155,Medical_Table[#All],7,FALSE)</f>
        <v>Prediabetes</v>
      </c>
      <c r="L155" s="22">
        <f>VLOOKUP($A155,Hospitalization_Table[#All],10,FALSE)</f>
        <v>36005</v>
      </c>
      <c r="M155" s="18">
        <f>VLOOKUP($A155,Hospitalization_Table[#All],6,FALSE)</f>
        <v>38126.25</v>
      </c>
      <c r="N155" t="str">
        <f>VLOOKUP($A155,Hospitalization_Table[#All],7,FALSE)</f>
        <v>tier - 1</v>
      </c>
      <c r="O155" t="str">
        <f>VLOOKUP($A155,Hospitalization_Table[#All],8,FALSE)</f>
        <v>tier - 3</v>
      </c>
      <c r="P155" t="str">
        <f>VLOOKUP($A155,Hospitalization_Table[#All],9,FALSE)</f>
        <v>R1013</v>
      </c>
      <c r="Q155">
        <f>VLOOKUP($A155,Hospitalization_Table[#All],11,FALSE)</f>
        <v>24</v>
      </c>
    </row>
    <row r="156" spans="1:17" ht="15.6" x14ac:dyDescent="0.3">
      <c r="A156" s="20" t="s">
        <v>2218</v>
      </c>
      <c r="B156" t="str">
        <f>VLOOKUP($A156,Customer_Table[#All],4,FALSE)</f>
        <v>Samuel</v>
      </c>
      <c r="C156">
        <f>VLOOKUP($A156,Medical_Table[#All],4,FALSE)</f>
        <v>27.8</v>
      </c>
      <c r="D156">
        <f>VLOOKUP($A156,Medical_Table[#All],6,FALSE)</f>
        <v>4.3600000000000003</v>
      </c>
      <c r="E156" t="str">
        <f>VLOOKUP($A156,Medical_Table[#All],2,FALSE)</f>
        <v>No</v>
      </c>
      <c r="F156" t="str">
        <f>VLOOKUP($A156,Medical_Table[#All],8,FALSE)</f>
        <v>No</v>
      </c>
      <c r="G156" t="str">
        <f>VLOOKUP($A156,Medical_Table[#All],9,FALSE)</f>
        <v>Yes</v>
      </c>
      <c r="H156">
        <f>VLOOKUP($A156,Medical_Table[#All],10,FALSE)</f>
        <v>1</v>
      </c>
      <c r="I156" t="str">
        <f>VLOOKUP($A156,Medical_Table[#All],3,FALSE)</f>
        <v>Yes</v>
      </c>
      <c r="J156" t="str">
        <f>VLOOKUP($A156,Medical_Table[#All],5,FALSE)</f>
        <v>Over Weight</v>
      </c>
      <c r="K156" t="str">
        <f>VLOOKUP($A156,Medical_Table[#All],7,FALSE)</f>
        <v>Normal</v>
      </c>
      <c r="L156" s="22">
        <f>VLOOKUP($A156,Hospitalization_Table[#All],10,FALSE)</f>
        <v>29107</v>
      </c>
      <c r="M156" s="18">
        <f>VLOOKUP($A156,Hospitalization_Table[#All],6,FALSE)</f>
        <v>37829.72</v>
      </c>
      <c r="N156" t="str">
        <f>VLOOKUP($A156,Hospitalization_Table[#All],7,FALSE)</f>
        <v>tier - 1</v>
      </c>
      <c r="O156" t="str">
        <f>VLOOKUP($A156,Hospitalization_Table[#All],8,FALSE)</f>
        <v>tier - 2</v>
      </c>
      <c r="P156" t="str">
        <f>VLOOKUP($A156,Hospitalization_Table[#All],9,FALSE)</f>
        <v>R1011</v>
      </c>
      <c r="Q156">
        <f>VLOOKUP($A156,Hospitalization_Table[#All],11,FALSE)</f>
        <v>43</v>
      </c>
    </row>
    <row r="157" spans="1:17" ht="15.6" x14ac:dyDescent="0.3">
      <c r="A157" s="20" t="s">
        <v>2217</v>
      </c>
      <c r="B157" t="str">
        <f>VLOOKUP($A157,Customer_Table[#All],4,FALSE)</f>
        <v>Matthew</v>
      </c>
      <c r="C157">
        <f>VLOOKUP($A157,Medical_Table[#All],4,FALSE)</f>
        <v>45.81</v>
      </c>
      <c r="D157">
        <f>VLOOKUP($A157,Medical_Table[#All],6,FALSE)</f>
        <v>4.76</v>
      </c>
      <c r="E157" t="str">
        <f>VLOOKUP($A157,Medical_Table[#All],2,FALSE)</f>
        <v>Yes</v>
      </c>
      <c r="F157" t="str">
        <f>VLOOKUP($A157,Medical_Table[#All],8,FALSE)</f>
        <v>No</v>
      </c>
      <c r="G157" t="str">
        <f>VLOOKUP($A157,Medical_Table[#All],9,FALSE)</f>
        <v>Yes</v>
      </c>
      <c r="H157">
        <f>VLOOKUP($A157,Medical_Table[#All],10,FALSE)</f>
        <v>1</v>
      </c>
      <c r="I157" t="str">
        <f>VLOOKUP($A157,Medical_Table[#All],3,FALSE)</f>
        <v>Yes</v>
      </c>
      <c r="J157" t="str">
        <f>VLOOKUP($A157,Medical_Table[#All],5,FALSE)</f>
        <v>Obesity</v>
      </c>
      <c r="K157" t="str">
        <f>VLOOKUP($A157,Medical_Table[#All],7,FALSE)</f>
        <v>Normal</v>
      </c>
      <c r="L157" s="22">
        <f>VLOOKUP($A157,Hospitalization_Table[#All],10,FALSE)</f>
        <v>30523</v>
      </c>
      <c r="M157" s="18">
        <f>VLOOKUP($A157,Hospitalization_Table[#All],6,FALSE)</f>
        <v>37800.980000000003</v>
      </c>
      <c r="N157" t="str">
        <f>VLOOKUP($A157,Hospitalization_Table[#All],7,FALSE)</f>
        <v>tier - 2</v>
      </c>
      <c r="O157" t="str">
        <f>VLOOKUP($A157,Hospitalization_Table[#All],8,FALSE)</f>
        <v>tier - 2</v>
      </c>
      <c r="P157" t="str">
        <f>VLOOKUP($A157,Hospitalization_Table[#All],9,FALSE)</f>
        <v>R1011</v>
      </c>
      <c r="Q157">
        <f>VLOOKUP($A157,Hospitalization_Table[#All],11,FALSE)</f>
        <v>39</v>
      </c>
    </row>
    <row r="158" spans="1:17" ht="15.6" x14ac:dyDescent="0.3">
      <c r="A158" s="20" t="s">
        <v>2216</v>
      </c>
      <c r="B158" t="str">
        <f>VLOOKUP($A158,Customer_Table[#All],4,FALSE)</f>
        <v>Daniel</v>
      </c>
      <c r="C158">
        <f>VLOOKUP($A158,Medical_Table[#All],4,FALSE)</f>
        <v>34.43</v>
      </c>
      <c r="D158">
        <f>VLOOKUP($A158,Medical_Table[#All],6,FALSE)</f>
        <v>10.82</v>
      </c>
      <c r="E158" t="str">
        <f>VLOOKUP($A158,Medical_Table[#All],2,FALSE)</f>
        <v>Yes</v>
      </c>
      <c r="F158" t="str">
        <f>VLOOKUP($A158,Medical_Table[#All],8,FALSE)</f>
        <v>No</v>
      </c>
      <c r="G158" t="str">
        <f>VLOOKUP($A158,Medical_Table[#All],9,FALSE)</f>
        <v>No</v>
      </c>
      <c r="H158">
        <f>VLOOKUP($A158,Medical_Table[#All],10,FALSE)</f>
        <v>1</v>
      </c>
      <c r="I158" t="str">
        <f>VLOOKUP($A158,Medical_Table[#All],3,FALSE)</f>
        <v>Yes</v>
      </c>
      <c r="J158" t="str">
        <f>VLOOKUP($A158,Medical_Table[#All],5,FALSE)</f>
        <v>Obesity</v>
      </c>
      <c r="K158" t="str">
        <f>VLOOKUP($A158,Medical_Table[#All],7,FALSE)</f>
        <v>Diabetes</v>
      </c>
      <c r="L158" s="22">
        <f>VLOOKUP($A158,Hospitalization_Table[#All],10,FALSE)</f>
        <v>31639</v>
      </c>
      <c r="M158" s="18">
        <f>VLOOKUP($A158,Hospitalization_Table[#All],6,FALSE)</f>
        <v>37742.58</v>
      </c>
      <c r="N158" t="str">
        <f>VLOOKUP($A158,Hospitalization_Table[#All],7,FALSE)</f>
        <v>tier - 1</v>
      </c>
      <c r="O158" t="str">
        <f>VLOOKUP($A158,Hospitalization_Table[#All],8,FALSE)</f>
        <v>tier - 1</v>
      </c>
      <c r="P158" t="str">
        <f>VLOOKUP($A158,Hospitalization_Table[#All],9,FALSE)</f>
        <v>R1013</v>
      </c>
      <c r="Q158">
        <f>VLOOKUP($A158,Hospitalization_Table[#All],11,FALSE)</f>
        <v>36</v>
      </c>
    </row>
    <row r="159" spans="1:17" ht="15.6" x14ac:dyDescent="0.3">
      <c r="A159" s="20" t="s">
        <v>2215</v>
      </c>
      <c r="B159" t="str">
        <f>VLOOKUP($A159,Customer_Table[#All],4,FALSE)</f>
        <v>Syndy</v>
      </c>
      <c r="C159">
        <f>VLOOKUP($A159,Medical_Table[#All],4,FALSE)</f>
        <v>41.33</v>
      </c>
      <c r="D159">
        <f>VLOOKUP($A159,Medical_Table[#All],6,FALSE)</f>
        <v>4.01</v>
      </c>
      <c r="E159" t="str">
        <f>VLOOKUP($A159,Medical_Table[#All],2,FALSE)</f>
        <v>Yes</v>
      </c>
      <c r="F159" t="str">
        <f>VLOOKUP($A159,Medical_Table[#All],8,FALSE)</f>
        <v>No</v>
      </c>
      <c r="G159" t="str">
        <f>VLOOKUP($A159,Medical_Table[#All],9,FALSE)</f>
        <v>No</v>
      </c>
      <c r="H159">
        <f>VLOOKUP($A159,Medical_Table[#All],10,FALSE)</f>
        <v>0</v>
      </c>
      <c r="I159" t="str">
        <f>VLOOKUP($A159,Medical_Table[#All],3,FALSE)</f>
        <v>Yes</v>
      </c>
      <c r="J159" t="str">
        <f>VLOOKUP($A159,Medical_Table[#All],5,FALSE)</f>
        <v>Obesity</v>
      </c>
      <c r="K159" t="str">
        <f>VLOOKUP($A159,Medical_Table[#All],7,FALSE)</f>
        <v>Normal</v>
      </c>
      <c r="L159" s="22">
        <f>VLOOKUP($A159,Hospitalization_Table[#All],10,FALSE)</f>
        <v>28021</v>
      </c>
      <c r="M159" s="18">
        <f>VLOOKUP($A159,Hospitalization_Table[#All],6,FALSE)</f>
        <v>37735.199999999997</v>
      </c>
      <c r="N159" t="str">
        <f>VLOOKUP($A159,Hospitalization_Table[#All],7,FALSE)</f>
        <v>tier - 2</v>
      </c>
      <c r="O159" t="str">
        <f>VLOOKUP($A159,Hospitalization_Table[#All],8,FALSE)</f>
        <v>tier - 2</v>
      </c>
      <c r="P159" t="str">
        <f>VLOOKUP($A159,Hospitalization_Table[#All],9,FALSE)</f>
        <v>R1011</v>
      </c>
      <c r="Q159">
        <f>VLOOKUP($A159,Hospitalization_Table[#All],11,FALSE)</f>
        <v>46</v>
      </c>
    </row>
    <row r="160" spans="1:17" ht="15.6" x14ac:dyDescent="0.3">
      <c r="A160" s="20" t="s">
        <v>2214</v>
      </c>
      <c r="B160" t="str">
        <f>VLOOKUP($A160,Customer_Table[#All],4,FALSE)</f>
        <v>Aleksandra</v>
      </c>
      <c r="C160">
        <f>VLOOKUP($A160,Medical_Table[#All],4,FALSE)</f>
        <v>31.92</v>
      </c>
      <c r="D160">
        <f>VLOOKUP($A160,Medical_Table[#All],6,FALSE)</f>
        <v>5.12</v>
      </c>
      <c r="E160" t="str">
        <f>VLOOKUP($A160,Medical_Table[#All],2,FALSE)</f>
        <v>Yes</v>
      </c>
      <c r="F160" t="str">
        <f>VLOOKUP($A160,Medical_Table[#All],8,FALSE)</f>
        <v>No</v>
      </c>
      <c r="G160" t="str">
        <f>VLOOKUP($A160,Medical_Table[#All],9,FALSE)</f>
        <v>No</v>
      </c>
      <c r="H160">
        <f>VLOOKUP($A160,Medical_Table[#All],10,FALSE)</f>
        <v>1</v>
      </c>
      <c r="I160" t="str">
        <f>VLOOKUP($A160,Medical_Table[#All],3,FALSE)</f>
        <v>Yes</v>
      </c>
      <c r="J160" t="str">
        <f>VLOOKUP($A160,Medical_Table[#All],5,FALSE)</f>
        <v>Obesity</v>
      </c>
      <c r="K160" t="str">
        <f>VLOOKUP($A160,Medical_Table[#All],7,FALSE)</f>
        <v>Normal</v>
      </c>
      <c r="L160" s="22">
        <f>VLOOKUP($A160,Hospitalization_Table[#All],10,FALSE)</f>
        <v>32426</v>
      </c>
      <c r="M160" s="18">
        <f>VLOOKUP($A160,Hospitalization_Table[#All],6,FALSE)</f>
        <v>37701.879999999997</v>
      </c>
      <c r="N160" t="str">
        <f>VLOOKUP($A160,Hospitalization_Table[#All],7,FALSE)</f>
        <v>tier - 2</v>
      </c>
      <c r="O160" t="str">
        <f>VLOOKUP($A160,Hospitalization_Table[#All],8,FALSE)</f>
        <v>tier - 3</v>
      </c>
      <c r="P160" t="str">
        <f>VLOOKUP($A160,Hospitalization_Table[#All],9,FALSE)</f>
        <v>R1023</v>
      </c>
      <c r="Q160">
        <f>VLOOKUP($A160,Hospitalization_Table[#All],11,FALSE)</f>
        <v>34</v>
      </c>
    </row>
    <row r="161" spans="1:17" ht="15.6" x14ac:dyDescent="0.3">
      <c r="A161" s="20" t="s">
        <v>2213</v>
      </c>
      <c r="B161" t="str">
        <f>VLOOKUP($A161,Customer_Table[#All],4,FALSE)</f>
        <v>Steeve T Sr.</v>
      </c>
      <c r="C161">
        <f>VLOOKUP($A161,Medical_Table[#All],4,FALSE)</f>
        <v>39.799999999999997</v>
      </c>
      <c r="D161">
        <f>VLOOKUP($A161,Medical_Table[#All],6,FALSE)</f>
        <v>10.54</v>
      </c>
      <c r="E161" t="str">
        <f>VLOOKUP($A161,Medical_Table[#All],2,FALSE)</f>
        <v>Yes</v>
      </c>
      <c r="F161" t="str">
        <f>VLOOKUP($A161,Medical_Table[#All],8,FALSE)</f>
        <v>No</v>
      </c>
      <c r="G161" t="str">
        <f>VLOOKUP($A161,Medical_Table[#All],9,FALSE)</f>
        <v>No</v>
      </c>
      <c r="H161">
        <f>VLOOKUP($A161,Medical_Table[#All],10,FALSE)</f>
        <v>2</v>
      </c>
      <c r="I161" t="str">
        <f>VLOOKUP($A161,Medical_Table[#All],3,FALSE)</f>
        <v>Yes</v>
      </c>
      <c r="J161" t="str">
        <f>VLOOKUP($A161,Medical_Table[#All],5,FALSE)</f>
        <v>Obesity</v>
      </c>
      <c r="K161" t="str">
        <f>VLOOKUP($A161,Medical_Table[#All],7,FALSE)</f>
        <v>Diabetes</v>
      </c>
      <c r="L161" s="22">
        <f>VLOOKUP($A161,Hospitalization_Table[#All],10,FALSE)</f>
        <v>25869</v>
      </c>
      <c r="M161" s="18">
        <f>VLOOKUP($A161,Hospitalization_Table[#All],6,FALSE)</f>
        <v>37675.06</v>
      </c>
      <c r="N161" t="str">
        <f>VLOOKUP($A161,Hospitalization_Table[#All],7,FALSE)</f>
        <v>tier - 2</v>
      </c>
      <c r="O161" t="str">
        <f>VLOOKUP($A161,Hospitalization_Table[#All],8,FALSE)</f>
        <v>tier - 3</v>
      </c>
      <c r="P161" t="str">
        <f>VLOOKUP($A161,Hospitalization_Table[#All],9,FALSE)</f>
        <v>R1011</v>
      </c>
      <c r="Q161">
        <f>VLOOKUP($A161,Hospitalization_Table[#All],11,FALSE)</f>
        <v>52</v>
      </c>
    </row>
    <row r="162" spans="1:17" ht="15.6" x14ac:dyDescent="0.3">
      <c r="A162" s="20" t="s">
        <v>2212</v>
      </c>
      <c r="B162" t="str">
        <f>VLOOKUP($A162,Customer_Table[#All],4,FALSE)</f>
        <v>Richard</v>
      </c>
      <c r="C162">
        <f>VLOOKUP($A162,Medical_Table[#All],4,FALSE)</f>
        <v>42.82</v>
      </c>
      <c r="D162">
        <f>VLOOKUP($A162,Medical_Table[#All],6,FALSE)</f>
        <v>4.21</v>
      </c>
      <c r="E162" t="str">
        <f>VLOOKUP($A162,Medical_Table[#All],2,FALSE)</f>
        <v>No</v>
      </c>
      <c r="F162" t="str">
        <f>VLOOKUP($A162,Medical_Table[#All],8,FALSE)</f>
        <v>No</v>
      </c>
      <c r="G162" t="str">
        <f>VLOOKUP($A162,Medical_Table[#All],9,FALSE)</f>
        <v>No</v>
      </c>
      <c r="H162">
        <f>VLOOKUP($A162,Medical_Table[#All],10,FALSE)</f>
        <v>0</v>
      </c>
      <c r="I162" t="str">
        <f>VLOOKUP($A162,Medical_Table[#All],3,FALSE)</f>
        <v>Yes</v>
      </c>
      <c r="J162" t="str">
        <f>VLOOKUP($A162,Medical_Table[#All],5,FALSE)</f>
        <v>Obesity</v>
      </c>
      <c r="K162" t="str">
        <f>VLOOKUP($A162,Medical_Table[#All],7,FALSE)</f>
        <v>Normal</v>
      </c>
      <c r="L162" s="22">
        <f>VLOOKUP($A162,Hospitalization_Table[#All],10,FALSE)</f>
        <v>30122</v>
      </c>
      <c r="M162" s="18">
        <f>VLOOKUP($A162,Hospitalization_Table[#All],6,FALSE)</f>
        <v>37650.74</v>
      </c>
      <c r="N162" t="str">
        <f>VLOOKUP($A162,Hospitalization_Table[#All],7,FALSE)</f>
        <v>tier - 2</v>
      </c>
      <c r="O162" t="str">
        <f>VLOOKUP($A162,Hospitalization_Table[#All],8,FALSE)</f>
        <v>tier - 2</v>
      </c>
      <c r="P162" t="str">
        <f>VLOOKUP($A162,Hospitalization_Table[#All],9,FALSE)</f>
        <v>R1012</v>
      </c>
      <c r="Q162">
        <f>VLOOKUP($A162,Hospitalization_Table[#All],11,FALSE)</f>
        <v>40</v>
      </c>
    </row>
    <row r="163" spans="1:17" ht="15.6" x14ac:dyDescent="0.3">
      <c r="A163" s="20" t="s">
        <v>2211</v>
      </c>
      <c r="B163" t="str">
        <f>VLOOKUP($A163,Customer_Table[#All],4,FALSE)</f>
        <v>Aaron T</v>
      </c>
      <c r="C163">
        <f>VLOOKUP($A163,Medical_Table[#All],4,FALSE)</f>
        <v>33.630000000000003</v>
      </c>
      <c r="D163">
        <f>VLOOKUP($A163,Medical_Table[#All],6,FALSE)</f>
        <v>5.42</v>
      </c>
      <c r="E163" t="str">
        <f>VLOOKUP($A163,Medical_Table[#All],2,FALSE)</f>
        <v>No</v>
      </c>
      <c r="F163" t="str">
        <f>VLOOKUP($A163,Medical_Table[#All],8,FALSE)</f>
        <v>No</v>
      </c>
      <c r="G163" t="str">
        <f>VLOOKUP($A163,Medical_Table[#All],9,FALSE)</f>
        <v>No</v>
      </c>
      <c r="H163">
        <f>VLOOKUP($A163,Medical_Table[#All],10,FALSE)</f>
        <v>0</v>
      </c>
      <c r="I163" t="str">
        <f>VLOOKUP($A163,Medical_Table[#All],3,FALSE)</f>
        <v>Yes</v>
      </c>
      <c r="J163" t="str">
        <f>VLOOKUP($A163,Medical_Table[#All],5,FALSE)</f>
        <v>Obesity</v>
      </c>
      <c r="K163" t="str">
        <f>VLOOKUP($A163,Medical_Table[#All],7,FALSE)</f>
        <v>Normal</v>
      </c>
      <c r="L163" s="22">
        <f>VLOOKUP($A163,Hospitalization_Table[#All],10,FALSE)</f>
        <v>33193</v>
      </c>
      <c r="M163" s="18">
        <f>VLOOKUP($A163,Hospitalization_Table[#All],6,FALSE)</f>
        <v>37607.53</v>
      </c>
      <c r="N163" t="str">
        <f>VLOOKUP($A163,Hospitalization_Table[#All],7,FALSE)</f>
        <v>tier - 1</v>
      </c>
      <c r="O163" t="str">
        <f>VLOOKUP($A163,Hospitalization_Table[#All],8,FALSE)</f>
        <v>tier - 2</v>
      </c>
      <c r="P163" t="str">
        <f>VLOOKUP($A163,Hospitalization_Table[#All],9,FALSE)</f>
        <v>R1019</v>
      </c>
      <c r="Q163">
        <f>VLOOKUP($A163,Hospitalization_Table[#All],11,FALSE)</f>
        <v>32</v>
      </c>
    </row>
    <row r="164" spans="1:17" ht="15.6" x14ac:dyDescent="0.3">
      <c r="A164" s="20" t="s">
        <v>2210</v>
      </c>
      <c r="B164" t="str">
        <f>VLOOKUP($A164,Customer_Table[#All],4,FALSE)</f>
        <v>Akira</v>
      </c>
      <c r="C164">
        <f>VLOOKUP($A164,Medical_Table[#All],4,FALSE)</f>
        <v>37.07</v>
      </c>
      <c r="D164">
        <f>VLOOKUP($A164,Medical_Table[#All],6,FALSE)</f>
        <v>4.28</v>
      </c>
      <c r="E164" t="str">
        <f>VLOOKUP($A164,Medical_Table[#All],2,FALSE)</f>
        <v>No</v>
      </c>
      <c r="F164" t="str">
        <f>VLOOKUP($A164,Medical_Table[#All],8,FALSE)</f>
        <v>yes</v>
      </c>
      <c r="G164" t="str">
        <f>VLOOKUP($A164,Medical_Table[#All],9,FALSE)</f>
        <v>No</v>
      </c>
      <c r="H164">
        <f>VLOOKUP($A164,Medical_Table[#All],10,FALSE)</f>
        <v>1</v>
      </c>
      <c r="I164" t="str">
        <f>VLOOKUP($A164,Medical_Table[#All],3,FALSE)</f>
        <v>Yes</v>
      </c>
      <c r="J164" t="str">
        <f>VLOOKUP($A164,Medical_Table[#All],5,FALSE)</f>
        <v>Obesity</v>
      </c>
      <c r="K164" t="str">
        <f>VLOOKUP($A164,Medical_Table[#All],7,FALSE)</f>
        <v>Normal</v>
      </c>
      <c r="L164" s="22">
        <f>VLOOKUP($A164,Hospitalization_Table[#All],10,FALSE)</f>
        <v>36811</v>
      </c>
      <c r="M164" s="18">
        <f>VLOOKUP($A164,Hospitalization_Table[#All],6,FALSE)</f>
        <v>37484.449999999997</v>
      </c>
      <c r="N164" t="str">
        <f>VLOOKUP($A164,Hospitalization_Table[#All],7,FALSE)</f>
        <v>tier - 1</v>
      </c>
      <c r="O164" t="str">
        <f>VLOOKUP($A164,Hospitalization_Table[#All],8,FALSE)</f>
        <v>tier - 1</v>
      </c>
      <c r="P164" t="str">
        <f>VLOOKUP($A164,Hospitalization_Table[#All],9,FALSE)</f>
        <v>R1013</v>
      </c>
      <c r="Q164">
        <f>VLOOKUP($A164,Hospitalization_Table[#All],11,FALSE)</f>
        <v>22</v>
      </c>
    </row>
    <row r="165" spans="1:17" ht="15.6" x14ac:dyDescent="0.3">
      <c r="A165" s="20" t="s">
        <v>2209</v>
      </c>
      <c r="B165" t="str">
        <f>VLOOKUP($A165,Customer_Table[#All],4,FALSE)</f>
        <v>Ben</v>
      </c>
      <c r="C165">
        <f>VLOOKUP($A165,Medical_Table[#All],4,FALSE)</f>
        <v>35.625</v>
      </c>
      <c r="D165">
        <f>VLOOKUP($A165,Medical_Table[#All],6,FALSE)</f>
        <v>8.9</v>
      </c>
      <c r="E165" t="str">
        <f>VLOOKUP($A165,Medical_Table[#All],2,FALSE)</f>
        <v>No</v>
      </c>
      <c r="F165" t="str">
        <f>VLOOKUP($A165,Medical_Table[#All],8,FALSE)</f>
        <v>No</v>
      </c>
      <c r="G165" t="str">
        <f>VLOOKUP($A165,Medical_Table[#All],9,FALSE)</f>
        <v>No</v>
      </c>
      <c r="H165">
        <f>VLOOKUP($A165,Medical_Table[#All],10,FALSE)</f>
        <v>0</v>
      </c>
      <c r="I165" t="str">
        <f>VLOOKUP($A165,Medical_Table[#All],3,FALSE)</f>
        <v>Yes</v>
      </c>
      <c r="J165" t="str">
        <f>VLOOKUP($A165,Medical_Table[#All],5,FALSE)</f>
        <v>Obesity</v>
      </c>
      <c r="K165" t="str">
        <f>VLOOKUP($A165,Medical_Table[#All],7,FALSE)</f>
        <v>Diabetes</v>
      </c>
      <c r="L165" s="22">
        <f>VLOOKUP($A165,Hospitalization_Table[#All],10,FALSE)</f>
        <v>37526</v>
      </c>
      <c r="M165" s="18">
        <f>VLOOKUP($A165,Hospitalization_Table[#All],6,FALSE)</f>
        <v>37465.339999999997</v>
      </c>
      <c r="N165" t="str">
        <f>VLOOKUP($A165,Hospitalization_Table[#All],7,FALSE)</f>
        <v>tier - 1</v>
      </c>
      <c r="O165" t="str">
        <f>VLOOKUP($A165,Hospitalization_Table[#All],8,FALSE)</f>
        <v>tier - 2</v>
      </c>
      <c r="P165" t="str">
        <f>VLOOKUP($A165,Hospitalization_Table[#All],9,FALSE)</f>
        <v>R1012</v>
      </c>
      <c r="Q165">
        <f>VLOOKUP($A165,Hospitalization_Table[#All],11,FALSE)</f>
        <v>20</v>
      </c>
    </row>
    <row r="166" spans="1:17" ht="15.6" x14ac:dyDescent="0.3">
      <c r="A166" s="20" t="s">
        <v>2208</v>
      </c>
      <c r="B166" t="str">
        <f>VLOOKUP($A166,Customer_Table[#All],4,FALSE)</f>
        <v>Jana</v>
      </c>
      <c r="C166">
        <f>VLOOKUP($A166,Medical_Table[#All],4,FALSE)</f>
        <v>42.69</v>
      </c>
      <c r="D166">
        <f>VLOOKUP($A166,Medical_Table[#All],6,FALSE)</f>
        <v>4.8899999999999997</v>
      </c>
      <c r="E166" t="str">
        <f>VLOOKUP($A166,Medical_Table[#All],2,FALSE)</f>
        <v>No</v>
      </c>
      <c r="F166" t="str">
        <f>VLOOKUP($A166,Medical_Table[#All],8,FALSE)</f>
        <v>No</v>
      </c>
      <c r="G166" t="str">
        <f>VLOOKUP($A166,Medical_Table[#All],9,FALSE)</f>
        <v>Yes</v>
      </c>
      <c r="H166">
        <f>VLOOKUP($A166,Medical_Table[#All],10,FALSE)</f>
        <v>1</v>
      </c>
      <c r="I166" t="str">
        <f>VLOOKUP($A166,Medical_Table[#All],3,FALSE)</f>
        <v>Yes</v>
      </c>
      <c r="J166" t="str">
        <f>VLOOKUP($A166,Medical_Table[#All],5,FALSE)</f>
        <v>Obesity</v>
      </c>
      <c r="K166" t="str">
        <f>VLOOKUP($A166,Medical_Table[#All],7,FALSE)</f>
        <v>Normal</v>
      </c>
      <c r="L166" s="22">
        <f>VLOOKUP($A166,Hospitalization_Table[#All],10,FALSE)</f>
        <v>29070</v>
      </c>
      <c r="M166" s="18">
        <f>VLOOKUP($A166,Hospitalization_Table[#All],6,FALSE)</f>
        <v>37425.94</v>
      </c>
      <c r="N166" t="str">
        <f>VLOOKUP($A166,Hospitalization_Table[#All],7,FALSE)</f>
        <v>tier - 2</v>
      </c>
      <c r="O166" t="str">
        <f>VLOOKUP($A166,Hospitalization_Table[#All],8,FALSE)</f>
        <v>tier - 1</v>
      </c>
      <c r="P166" t="str">
        <f>VLOOKUP($A166,Hospitalization_Table[#All],9,FALSE)</f>
        <v>R1011</v>
      </c>
      <c r="Q166">
        <f>VLOOKUP($A166,Hospitalization_Table[#All],11,FALSE)</f>
        <v>43</v>
      </c>
    </row>
    <row r="167" spans="1:17" ht="15.6" x14ac:dyDescent="0.3">
      <c r="A167" s="20" t="s">
        <v>2207</v>
      </c>
      <c r="B167" t="str">
        <f>VLOOKUP($A167,Customer_Table[#All],4,FALSE)</f>
        <v>Jay T.</v>
      </c>
      <c r="C167">
        <f>VLOOKUP($A167,Medical_Table[#All],4,FALSE)</f>
        <v>37.869999999999997</v>
      </c>
      <c r="D167">
        <f>VLOOKUP($A167,Medical_Table[#All],6,FALSE)</f>
        <v>4.29</v>
      </c>
      <c r="E167" t="str">
        <f>VLOOKUP($A167,Medical_Table[#All],2,FALSE)</f>
        <v>Yes</v>
      </c>
      <c r="F167" t="str">
        <f>VLOOKUP($A167,Medical_Table[#All],8,FALSE)</f>
        <v>No</v>
      </c>
      <c r="G167" t="str">
        <f>VLOOKUP($A167,Medical_Table[#All],9,FALSE)</f>
        <v>Yes</v>
      </c>
      <c r="H167">
        <f>VLOOKUP($A167,Medical_Table[#All],10,FALSE)</f>
        <v>1</v>
      </c>
      <c r="I167" t="str">
        <f>VLOOKUP($A167,Medical_Table[#All],3,FALSE)</f>
        <v>Yes</v>
      </c>
      <c r="J167" t="str">
        <f>VLOOKUP($A167,Medical_Table[#All],5,FALSE)</f>
        <v>Obesity</v>
      </c>
      <c r="K167" t="str">
        <f>VLOOKUP($A167,Medical_Table[#All],7,FALSE)</f>
        <v>Normal</v>
      </c>
      <c r="L167" s="22">
        <f>VLOOKUP($A167,Hospitalization_Table[#All],10,FALSE)</f>
        <v>25506</v>
      </c>
      <c r="M167" s="18">
        <f>VLOOKUP($A167,Hospitalization_Table[#All],6,FALSE)</f>
        <v>37277.269999999997</v>
      </c>
      <c r="N167" t="str">
        <f>VLOOKUP($A167,Hospitalization_Table[#All],7,FALSE)</f>
        <v>tier - 1</v>
      </c>
      <c r="O167" t="str">
        <f>VLOOKUP($A167,Hospitalization_Table[#All],8,FALSE)</f>
        <v>tier - 3</v>
      </c>
      <c r="P167" t="str">
        <f>VLOOKUP($A167,Hospitalization_Table[#All],9,FALSE)</f>
        <v>R1011</v>
      </c>
      <c r="Q167">
        <f>VLOOKUP($A167,Hospitalization_Table[#All],11,FALSE)</f>
        <v>53</v>
      </c>
    </row>
    <row r="168" spans="1:17" ht="15.6" x14ac:dyDescent="0.3">
      <c r="A168" s="20" t="s">
        <v>2206</v>
      </c>
      <c r="B168" t="str">
        <f>VLOOKUP($A168,Customer_Table[#All],4,FALSE)</f>
        <v>Marie-Helene</v>
      </c>
      <c r="C168">
        <f>VLOOKUP($A168,Medical_Table[#All],4,FALSE)</f>
        <v>40.61</v>
      </c>
      <c r="D168">
        <f>VLOOKUP($A168,Medical_Table[#All],6,FALSE)</f>
        <v>8</v>
      </c>
      <c r="E168" t="str">
        <f>VLOOKUP($A168,Medical_Table[#All],2,FALSE)</f>
        <v>Yes</v>
      </c>
      <c r="F168" t="str">
        <f>VLOOKUP($A168,Medical_Table[#All],8,FALSE)</f>
        <v>No</v>
      </c>
      <c r="G168" t="str">
        <f>VLOOKUP($A168,Medical_Table[#All],9,FALSE)</f>
        <v>No</v>
      </c>
      <c r="H168">
        <f>VLOOKUP($A168,Medical_Table[#All],10,FALSE)</f>
        <v>1</v>
      </c>
      <c r="I168" t="str">
        <f>VLOOKUP($A168,Medical_Table[#All],3,FALSE)</f>
        <v>Yes</v>
      </c>
      <c r="J168" t="str">
        <f>VLOOKUP($A168,Medical_Table[#All],5,FALSE)</f>
        <v>Obesity</v>
      </c>
      <c r="K168" t="str">
        <f>VLOOKUP($A168,Medical_Table[#All],7,FALSE)</f>
        <v>Diabetes</v>
      </c>
      <c r="L168" s="22">
        <f>VLOOKUP($A168,Hospitalization_Table[#All],10,FALSE)</f>
        <v>27707</v>
      </c>
      <c r="M168" s="18">
        <f>VLOOKUP($A168,Hospitalization_Table[#All],6,FALSE)</f>
        <v>37272.339999999997</v>
      </c>
      <c r="N168" t="str">
        <f>VLOOKUP($A168,Hospitalization_Table[#All],7,FALSE)</f>
        <v>tier - 2</v>
      </c>
      <c r="O168" t="str">
        <f>VLOOKUP($A168,Hospitalization_Table[#All],8,FALSE)</f>
        <v>tier - 3</v>
      </c>
      <c r="P168" t="str">
        <f>VLOOKUP($A168,Hospitalization_Table[#All],9,FALSE)</f>
        <v>R1011</v>
      </c>
      <c r="Q168">
        <f>VLOOKUP($A168,Hospitalization_Table[#All],11,FALSE)</f>
        <v>47</v>
      </c>
    </row>
    <row r="169" spans="1:17" ht="15.6" x14ac:dyDescent="0.3">
      <c r="A169" s="20" t="s">
        <v>2205</v>
      </c>
      <c r="B169" t="str">
        <f>VLOOKUP($A169,Customer_Table[#All],4,FALSE)</f>
        <v>Bret R</v>
      </c>
      <c r="C169">
        <f>VLOOKUP($A169,Medical_Table[#All],4,FALSE)</f>
        <v>30.78</v>
      </c>
      <c r="D169">
        <f>VLOOKUP($A169,Medical_Table[#All],6,FALSE)</f>
        <v>4.67</v>
      </c>
      <c r="E169" t="str">
        <f>VLOOKUP($A169,Medical_Table[#All],2,FALSE)</f>
        <v>Yes</v>
      </c>
      <c r="F169" t="str">
        <f>VLOOKUP($A169,Medical_Table[#All],8,FALSE)</f>
        <v>No</v>
      </c>
      <c r="G169" t="str">
        <f>VLOOKUP($A169,Medical_Table[#All],9,FALSE)</f>
        <v>No</v>
      </c>
      <c r="H169">
        <f>VLOOKUP($A169,Medical_Table[#All],10,FALSE)</f>
        <v>0</v>
      </c>
      <c r="I169" t="str">
        <f>VLOOKUP($A169,Medical_Table[#All],3,FALSE)</f>
        <v>Yes</v>
      </c>
      <c r="J169" t="str">
        <f>VLOOKUP($A169,Medical_Table[#All],5,FALSE)</f>
        <v>Obesity</v>
      </c>
      <c r="K169" t="str">
        <f>VLOOKUP($A169,Medical_Table[#All],7,FALSE)</f>
        <v>Normal</v>
      </c>
      <c r="L169" s="22">
        <f>VLOOKUP($A169,Hospitalization_Table[#All],10,FALSE)</f>
        <v>31368</v>
      </c>
      <c r="M169" s="18">
        <f>VLOOKUP($A169,Hospitalization_Table[#All],6,FALSE)</f>
        <v>37270.15</v>
      </c>
      <c r="N169" t="str">
        <f>VLOOKUP($A169,Hospitalization_Table[#All],7,FALSE)</f>
        <v>tier - 2</v>
      </c>
      <c r="O169" t="str">
        <f>VLOOKUP($A169,Hospitalization_Table[#All],8,FALSE)</f>
        <v>tier - 1</v>
      </c>
      <c r="P169" t="str">
        <f>VLOOKUP($A169,Hospitalization_Table[#All],9,FALSE)</f>
        <v>R1024</v>
      </c>
      <c r="Q169">
        <f>VLOOKUP($A169,Hospitalization_Table[#All],11,FALSE)</f>
        <v>37</v>
      </c>
    </row>
    <row r="170" spans="1:17" ht="15.6" x14ac:dyDescent="0.3">
      <c r="A170" s="20" t="s">
        <v>2204</v>
      </c>
      <c r="B170" t="str">
        <f>VLOOKUP($A170,Customer_Table[#All],4,FALSE)</f>
        <v>Gardner L</v>
      </c>
      <c r="C170">
        <f>VLOOKUP($A170,Medical_Table[#All],4,FALSE)</f>
        <v>49.49</v>
      </c>
      <c r="D170">
        <f>VLOOKUP($A170,Medical_Table[#All],6,FALSE)</f>
        <v>4.5</v>
      </c>
      <c r="E170" t="str">
        <f>VLOOKUP($A170,Medical_Table[#All],2,FALSE)</f>
        <v>No</v>
      </c>
      <c r="F170" t="str">
        <f>VLOOKUP($A170,Medical_Table[#All],8,FALSE)</f>
        <v>No</v>
      </c>
      <c r="G170" t="str">
        <f>VLOOKUP($A170,Medical_Table[#All],9,FALSE)</f>
        <v>No</v>
      </c>
      <c r="H170">
        <f>VLOOKUP($A170,Medical_Table[#All],10,FALSE)</f>
        <v>0</v>
      </c>
      <c r="I170" t="str">
        <f>VLOOKUP($A170,Medical_Table[#All],3,FALSE)</f>
        <v>Yes</v>
      </c>
      <c r="J170" t="str">
        <f>VLOOKUP($A170,Medical_Table[#All],5,FALSE)</f>
        <v>Obesity</v>
      </c>
      <c r="K170" t="str">
        <f>VLOOKUP($A170,Medical_Table[#All],7,FALSE)</f>
        <v>Normal</v>
      </c>
      <c r="L170" s="22">
        <f>VLOOKUP($A170,Hospitalization_Table[#All],10,FALSE)</f>
        <v>33163</v>
      </c>
      <c r="M170" s="18">
        <f>VLOOKUP($A170,Hospitalization_Table[#All],6,FALSE)</f>
        <v>37251.22</v>
      </c>
      <c r="N170" t="str">
        <f>VLOOKUP($A170,Hospitalization_Table[#All],7,FALSE)</f>
        <v>tier - 2</v>
      </c>
      <c r="O170" t="str">
        <f>VLOOKUP($A170,Hospitalization_Table[#All],8,FALSE)</f>
        <v>tier - 2</v>
      </c>
      <c r="P170" t="str">
        <f>VLOOKUP($A170,Hospitalization_Table[#All],9,FALSE)</f>
        <v>R1011</v>
      </c>
      <c r="Q170">
        <f>VLOOKUP($A170,Hospitalization_Table[#All],11,FALSE)</f>
        <v>32</v>
      </c>
    </row>
    <row r="171" spans="1:17" ht="15.6" x14ac:dyDescent="0.3">
      <c r="A171" s="20" t="s">
        <v>2203</v>
      </c>
      <c r="B171" t="str">
        <f>VLOOKUP($A171,Customer_Table[#All],4,FALSE)</f>
        <v>Bobby</v>
      </c>
      <c r="C171">
        <f>VLOOKUP($A171,Medical_Table[#All],4,FALSE)</f>
        <v>37.619999999999997</v>
      </c>
      <c r="D171">
        <f>VLOOKUP($A171,Medical_Table[#All],6,FALSE)</f>
        <v>6.32</v>
      </c>
      <c r="E171" t="str">
        <f>VLOOKUP($A171,Medical_Table[#All],2,FALSE)</f>
        <v>Yes</v>
      </c>
      <c r="F171" t="str">
        <f>VLOOKUP($A171,Medical_Table[#All],8,FALSE)</f>
        <v>yes</v>
      </c>
      <c r="G171" t="str">
        <f>VLOOKUP($A171,Medical_Table[#All],9,FALSE)</f>
        <v>No</v>
      </c>
      <c r="H171">
        <f>VLOOKUP($A171,Medical_Table[#All],10,FALSE)</f>
        <v>2</v>
      </c>
      <c r="I171" t="str">
        <f>VLOOKUP($A171,Medical_Table[#All],3,FALSE)</f>
        <v>Yes</v>
      </c>
      <c r="J171" t="str">
        <f>VLOOKUP($A171,Medical_Table[#All],5,FALSE)</f>
        <v>Obesity</v>
      </c>
      <c r="K171" t="str">
        <f>VLOOKUP($A171,Medical_Table[#All],7,FALSE)</f>
        <v>Prediabetes</v>
      </c>
      <c r="L171" s="22">
        <f>VLOOKUP($A171,Hospitalization_Table[#All],10,FALSE)</f>
        <v>36774</v>
      </c>
      <c r="M171" s="18">
        <f>VLOOKUP($A171,Hospitalization_Table[#All],6,FALSE)</f>
        <v>37165.160000000003</v>
      </c>
      <c r="N171" t="str">
        <f>VLOOKUP($A171,Hospitalization_Table[#All],7,FALSE)</f>
        <v>tier - 1</v>
      </c>
      <c r="O171" t="str">
        <f>VLOOKUP($A171,Hospitalization_Table[#All],8,FALSE)</f>
        <v>tier - 3</v>
      </c>
      <c r="P171" t="str">
        <f>VLOOKUP($A171,Hospitalization_Table[#All],9,FALSE)</f>
        <v>Unknown</v>
      </c>
      <c r="Q171">
        <f>VLOOKUP($A171,Hospitalization_Table[#All],11,FALSE)</f>
        <v>22</v>
      </c>
    </row>
    <row r="172" spans="1:17" ht="15.6" x14ac:dyDescent="0.3">
      <c r="A172" s="20" t="s">
        <v>2202</v>
      </c>
      <c r="B172" t="str">
        <f>VLOOKUP($A172,Customer_Table[#All],4,FALSE)</f>
        <v>Natalie</v>
      </c>
      <c r="C172">
        <f>VLOOKUP($A172,Medical_Table[#All],4,FALSE)</f>
        <v>36.08</v>
      </c>
      <c r="D172">
        <f>VLOOKUP($A172,Medical_Table[#All],6,FALSE)</f>
        <v>6.1</v>
      </c>
      <c r="E172" t="str">
        <f>VLOOKUP($A172,Medical_Table[#All],2,FALSE)</f>
        <v>Yes</v>
      </c>
      <c r="F172" t="str">
        <f>VLOOKUP($A172,Medical_Table[#All],8,FALSE)</f>
        <v>No</v>
      </c>
      <c r="G172" t="str">
        <f>VLOOKUP($A172,Medical_Table[#All],9,FALSE)</f>
        <v>No</v>
      </c>
      <c r="H172">
        <f>VLOOKUP($A172,Medical_Table[#All],10,FALSE)</f>
        <v>1</v>
      </c>
      <c r="I172" t="str">
        <f>VLOOKUP($A172,Medical_Table[#All],3,FALSE)</f>
        <v>Yes</v>
      </c>
      <c r="J172" t="str">
        <f>VLOOKUP($A172,Medical_Table[#All],5,FALSE)</f>
        <v>Obesity</v>
      </c>
      <c r="K172" t="str">
        <f>VLOOKUP($A172,Medical_Table[#All],7,FALSE)</f>
        <v>Prediabetes</v>
      </c>
      <c r="L172" s="22">
        <f>VLOOKUP($A172,Hospitalization_Table[#All],10,FALSE)</f>
        <v>35002</v>
      </c>
      <c r="M172" s="18">
        <f>VLOOKUP($A172,Hospitalization_Table[#All],6,FALSE)</f>
        <v>37133.9</v>
      </c>
      <c r="N172" t="str">
        <f>VLOOKUP($A172,Hospitalization_Table[#All],7,FALSE)</f>
        <v>tier - 2</v>
      </c>
      <c r="O172" t="str">
        <f>VLOOKUP($A172,Hospitalization_Table[#All],8,FALSE)</f>
        <v>tier - 2</v>
      </c>
      <c r="P172" t="str">
        <f>VLOOKUP($A172,Hospitalization_Table[#All],9,FALSE)</f>
        <v>R1013</v>
      </c>
      <c r="Q172">
        <f>VLOOKUP($A172,Hospitalization_Table[#All],11,FALSE)</f>
        <v>27</v>
      </c>
    </row>
    <row r="173" spans="1:17" ht="15.6" x14ac:dyDescent="0.3">
      <c r="A173" s="20" t="s">
        <v>2201</v>
      </c>
      <c r="B173" t="str">
        <f>VLOOKUP($A173,Customer_Table[#All],4,FALSE)</f>
        <v>Lina</v>
      </c>
      <c r="C173">
        <f>VLOOKUP($A173,Medical_Table[#All],4,FALSE)</f>
        <v>33.5</v>
      </c>
      <c r="D173">
        <f>VLOOKUP($A173,Medical_Table[#All],6,FALSE)</f>
        <v>5.4</v>
      </c>
      <c r="E173" t="str">
        <f>VLOOKUP($A173,Medical_Table[#All],2,FALSE)</f>
        <v>No</v>
      </c>
      <c r="F173" t="str">
        <f>VLOOKUP($A173,Medical_Table[#All],8,FALSE)</f>
        <v>No</v>
      </c>
      <c r="G173" t="str">
        <f>VLOOKUP($A173,Medical_Table[#All],9,FALSE)</f>
        <v>No</v>
      </c>
      <c r="H173">
        <f>VLOOKUP($A173,Medical_Table[#All],10,FALSE)</f>
        <v>0</v>
      </c>
      <c r="I173" t="str">
        <f>VLOOKUP($A173,Medical_Table[#All],3,FALSE)</f>
        <v>Yes</v>
      </c>
      <c r="J173" t="str">
        <f>VLOOKUP($A173,Medical_Table[#All],5,FALSE)</f>
        <v>Obesity</v>
      </c>
      <c r="K173" t="str">
        <f>VLOOKUP($A173,Medical_Table[#All],7,FALSE)</f>
        <v>Normal</v>
      </c>
      <c r="L173" s="22">
        <f>VLOOKUP($A173,Hospitalization_Table[#All],10,FALSE)</f>
        <v>32669</v>
      </c>
      <c r="M173" s="18">
        <f>VLOOKUP($A173,Hospitalization_Table[#All],6,FALSE)</f>
        <v>37079.370000000003</v>
      </c>
      <c r="N173" t="str">
        <f>VLOOKUP($A173,Hospitalization_Table[#All],7,FALSE)</f>
        <v>tier - 2</v>
      </c>
      <c r="O173" t="str">
        <f>VLOOKUP($A173,Hospitalization_Table[#All],8,FALSE)</f>
        <v>tier - 3</v>
      </c>
      <c r="P173" t="str">
        <f>VLOOKUP($A173,Hospitalization_Table[#All],9,FALSE)</f>
        <v>R1011</v>
      </c>
      <c r="Q173">
        <f>VLOOKUP($A173,Hospitalization_Table[#All],11,FALSE)</f>
        <v>33</v>
      </c>
    </row>
    <row r="174" spans="1:17" ht="15.6" x14ac:dyDescent="0.3">
      <c r="A174" s="20" t="s">
        <v>2200</v>
      </c>
      <c r="B174" t="str">
        <f>VLOOKUP($A174,Customer_Table[#All],4,FALSE)</f>
        <v>Zebulon</v>
      </c>
      <c r="C174">
        <f>VLOOKUP($A174,Medical_Table[#All],4,FALSE)</f>
        <v>47.46</v>
      </c>
      <c r="D174">
        <f>VLOOKUP($A174,Medical_Table[#All],6,FALSE)</f>
        <v>6.24</v>
      </c>
      <c r="E174" t="str">
        <f>VLOOKUP($A174,Medical_Table[#All],2,FALSE)</f>
        <v>Yes</v>
      </c>
      <c r="F174" t="str">
        <f>VLOOKUP($A174,Medical_Table[#All],8,FALSE)</f>
        <v>No</v>
      </c>
      <c r="G174" t="str">
        <f>VLOOKUP($A174,Medical_Table[#All],9,FALSE)</f>
        <v>No</v>
      </c>
      <c r="H174">
        <f>VLOOKUP($A174,Medical_Table[#All],10,FALSE)</f>
        <v>1</v>
      </c>
      <c r="I174" t="str">
        <f>VLOOKUP($A174,Medical_Table[#All],3,FALSE)</f>
        <v>Yes</v>
      </c>
      <c r="J174" t="str">
        <f>VLOOKUP($A174,Medical_Table[#All],5,FALSE)</f>
        <v>Obesity</v>
      </c>
      <c r="K174" t="str">
        <f>VLOOKUP($A174,Medical_Table[#All],7,FALSE)</f>
        <v>Prediabetes</v>
      </c>
      <c r="L174" s="22">
        <f>VLOOKUP($A174,Hospitalization_Table[#All],10,FALSE)</f>
        <v>32494</v>
      </c>
      <c r="M174" s="18">
        <f>VLOOKUP($A174,Hospitalization_Table[#All],6,FALSE)</f>
        <v>37076.370000000003</v>
      </c>
      <c r="N174" t="str">
        <f>VLOOKUP($A174,Hospitalization_Table[#All],7,FALSE)</f>
        <v>tier - 2</v>
      </c>
      <c r="O174" t="str">
        <f>VLOOKUP($A174,Hospitalization_Table[#All],8,FALSE)</f>
        <v>tier - 1</v>
      </c>
      <c r="P174" t="str">
        <f>VLOOKUP($A174,Hospitalization_Table[#All],9,FALSE)</f>
        <v>R1011</v>
      </c>
      <c r="Q174">
        <f>VLOOKUP($A174,Hospitalization_Table[#All],11,FALSE)</f>
        <v>34</v>
      </c>
    </row>
    <row r="175" spans="1:17" ht="15.6" x14ac:dyDescent="0.3">
      <c r="A175" s="20" t="s">
        <v>2199</v>
      </c>
      <c r="B175" t="str">
        <f>VLOOKUP($A175,Customer_Table[#All],4,FALSE)</f>
        <v>Amanda</v>
      </c>
      <c r="C175">
        <f>VLOOKUP($A175,Medical_Table[#All],4,FALSE)</f>
        <v>49.24</v>
      </c>
      <c r="D175">
        <f>VLOOKUP($A175,Medical_Table[#All],6,FALSE)</f>
        <v>4.45</v>
      </c>
      <c r="E175" t="str">
        <f>VLOOKUP($A175,Medical_Table[#All],2,FALSE)</f>
        <v>No</v>
      </c>
      <c r="F175" t="str">
        <f>VLOOKUP($A175,Medical_Table[#All],8,FALSE)</f>
        <v>No</v>
      </c>
      <c r="G175" t="str">
        <f>VLOOKUP($A175,Medical_Table[#All],9,FALSE)</f>
        <v>No</v>
      </c>
      <c r="H175">
        <f>VLOOKUP($A175,Medical_Table[#All],10,FALSE)</f>
        <v>0</v>
      </c>
      <c r="I175" t="str">
        <f>VLOOKUP($A175,Medical_Table[#All],3,FALSE)</f>
        <v>Yes</v>
      </c>
      <c r="J175" t="str">
        <f>VLOOKUP($A175,Medical_Table[#All],5,FALSE)</f>
        <v>Obesity</v>
      </c>
      <c r="K175" t="str">
        <f>VLOOKUP($A175,Medical_Table[#All],7,FALSE)</f>
        <v>Normal</v>
      </c>
      <c r="L175" s="22">
        <f>VLOOKUP($A175,Hospitalization_Table[#All],10,FALSE)</f>
        <v>33543</v>
      </c>
      <c r="M175" s="18">
        <f>VLOOKUP($A175,Hospitalization_Table[#All],6,FALSE)</f>
        <v>37040.879999999997</v>
      </c>
      <c r="N175" t="str">
        <f>VLOOKUP($A175,Hospitalization_Table[#All],7,FALSE)</f>
        <v>tier - 2</v>
      </c>
      <c r="O175" t="str">
        <f>VLOOKUP($A175,Hospitalization_Table[#All],8,FALSE)</f>
        <v>tier - 2</v>
      </c>
      <c r="P175" t="str">
        <f>VLOOKUP($A175,Hospitalization_Table[#All],9,FALSE)</f>
        <v>R1011</v>
      </c>
      <c r="Q175">
        <f>VLOOKUP($A175,Hospitalization_Table[#All],11,FALSE)</f>
        <v>31</v>
      </c>
    </row>
    <row r="176" spans="1:17" ht="15.6" x14ac:dyDescent="0.3">
      <c r="A176" s="20" t="s">
        <v>2198</v>
      </c>
      <c r="B176" t="str">
        <f>VLOOKUP($A176,Customer_Table[#All],4,FALSE)</f>
        <v>Greg</v>
      </c>
      <c r="C176">
        <f>VLOOKUP($A176,Medical_Table[#All],4,FALSE)</f>
        <v>54.4</v>
      </c>
      <c r="D176">
        <f>VLOOKUP($A176,Medical_Table[#All],6,FALSE)</f>
        <v>5.22</v>
      </c>
      <c r="E176" t="str">
        <f>VLOOKUP($A176,Medical_Table[#All],2,FALSE)</f>
        <v>No</v>
      </c>
      <c r="F176" t="str">
        <f>VLOOKUP($A176,Medical_Table[#All],8,FALSE)</f>
        <v>No</v>
      </c>
      <c r="G176" t="str">
        <f>VLOOKUP($A176,Medical_Table[#All],9,FALSE)</f>
        <v>No</v>
      </c>
      <c r="H176">
        <f>VLOOKUP($A176,Medical_Table[#All],10,FALSE)</f>
        <v>1</v>
      </c>
      <c r="I176" t="str">
        <f>VLOOKUP($A176,Medical_Table[#All],3,FALSE)</f>
        <v>Yes</v>
      </c>
      <c r="J176" t="str">
        <f>VLOOKUP($A176,Medical_Table[#All],5,FALSE)</f>
        <v>Obesity</v>
      </c>
      <c r="K176" t="str">
        <f>VLOOKUP($A176,Medical_Table[#All],7,FALSE)</f>
        <v>Normal</v>
      </c>
      <c r="L176" s="22">
        <f>VLOOKUP($A176,Hospitalization_Table[#All],10,FALSE)</f>
        <v>33860</v>
      </c>
      <c r="M176" s="18">
        <f>VLOOKUP($A176,Hospitalization_Table[#All],6,FALSE)</f>
        <v>36976.449999999997</v>
      </c>
      <c r="N176" t="str">
        <f>VLOOKUP($A176,Hospitalization_Table[#All],7,FALSE)</f>
        <v>tier - 2</v>
      </c>
      <c r="O176" t="str">
        <f>VLOOKUP($A176,Hospitalization_Table[#All],8,FALSE)</f>
        <v>tier - 3</v>
      </c>
      <c r="P176" t="str">
        <f>VLOOKUP($A176,Hospitalization_Table[#All],9,FALSE)</f>
        <v>R1011</v>
      </c>
      <c r="Q176">
        <f>VLOOKUP($A176,Hospitalization_Table[#All],11,FALSE)</f>
        <v>30</v>
      </c>
    </row>
    <row r="177" spans="1:17" ht="15.6" x14ac:dyDescent="0.3">
      <c r="A177" s="20" t="s">
        <v>2197</v>
      </c>
      <c r="B177" t="str">
        <f>VLOOKUP($A177,Customer_Table[#All],4,FALSE)</f>
        <v>John</v>
      </c>
      <c r="C177">
        <f>VLOOKUP($A177,Medical_Table[#All],4,FALSE)</f>
        <v>35.53</v>
      </c>
      <c r="D177">
        <f>VLOOKUP($A177,Medical_Table[#All],6,FALSE)</f>
        <v>4.6100000000000003</v>
      </c>
      <c r="E177" t="str">
        <f>VLOOKUP($A177,Medical_Table[#All],2,FALSE)</f>
        <v>No</v>
      </c>
      <c r="F177" t="str">
        <f>VLOOKUP($A177,Medical_Table[#All],8,FALSE)</f>
        <v>No</v>
      </c>
      <c r="G177" t="str">
        <f>VLOOKUP($A177,Medical_Table[#All],9,FALSE)</f>
        <v>No</v>
      </c>
      <c r="H177">
        <f>VLOOKUP($A177,Medical_Table[#All],10,FALSE)</f>
        <v>1</v>
      </c>
      <c r="I177" t="str">
        <f>VLOOKUP($A177,Medical_Table[#All],3,FALSE)</f>
        <v>Yes</v>
      </c>
      <c r="J177" t="str">
        <f>VLOOKUP($A177,Medical_Table[#All],5,FALSE)</f>
        <v>Obesity</v>
      </c>
      <c r="K177" t="str">
        <f>VLOOKUP($A177,Medical_Table[#All],7,FALSE)</f>
        <v>Normal</v>
      </c>
      <c r="L177" s="22">
        <f>VLOOKUP($A177,Hospitalization_Table[#All],10,FALSE)</f>
        <v>33841</v>
      </c>
      <c r="M177" s="18">
        <f>VLOOKUP($A177,Hospitalization_Table[#All],6,FALSE)</f>
        <v>36950.26</v>
      </c>
      <c r="N177" t="str">
        <f>VLOOKUP($A177,Hospitalization_Table[#All],7,FALSE)</f>
        <v>tier - 1</v>
      </c>
      <c r="O177" t="str">
        <f>VLOOKUP($A177,Hospitalization_Table[#All],8,FALSE)</f>
        <v>tier - 1</v>
      </c>
      <c r="P177" t="str">
        <f>VLOOKUP($A177,Hospitalization_Table[#All],9,FALSE)</f>
        <v>R1013</v>
      </c>
      <c r="Q177">
        <f>VLOOKUP($A177,Hospitalization_Table[#All],11,FALSE)</f>
        <v>30</v>
      </c>
    </row>
    <row r="178" spans="1:17" ht="15.6" x14ac:dyDescent="0.3">
      <c r="A178" s="20" t="s">
        <v>2196</v>
      </c>
      <c r="B178" t="str">
        <f>VLOOKUP($A178,Customer_Table[#All],4,FALSE)</f>
        <v>Kelsey A.</v>
      </c>
      <c r="C178">
        <f>VLOOKUP($A178,Medical_Table[#All],4,FALSE)</f>
        <v>39.729999999999997</v>
      </c>
      <c r="D178">
        <f>VLOOKUP($A178,Medical_Table[#All],6,FALSE)</f>
        <v>6.24</v>
      </c>
      <c r="E178" t="str">
        <f>VLOOKUP($A178,Medical_Table[#All],2,FALSE)</f>
        <v>No</v>
      </c>
      <c r="F178" t="str">
        <f>VLOOKUP($A178,Medical_Table[#All],8,FALSE)</f>
        <v>No</v>
      </c>
      <c r="G178" t="str">
        <f>VLOOKUP($A178,Medical_Table[#All],9,FALSE)</f>
        <v>No</v>
      </c>
      <c r="H178">
        <f>VLOOKUP($A178,Medical_Table[#All],10,FALSE)</f>
        <v>0</v>
      </c>
      <c r="I178" t="str">
        <f>VLOOKUP($A178,Medical_Table[#All],3,FALSE)</f>
        <v>Yes</v>
      </c>
      <c r="J178" t="str">
        <f>VLOOKUP($A178,Medical_Table[#All],5,FALSE)</f>
        <v>Obesity</v>
      </c>
      <c r="K178" t="str">
        <f>VLOOKUP($A178,Medical_Table[#All],7,FALSE)</f>
        <v>Prediabetes</v>
      </c>
      <c r="L178" s="22">
        <f>VLOOKUP($A178,Hospitalization_Table[#All],10,FALSE)</f>
        <v>28350</v>
      </c>
      <c r="M178" s="18">
        <f>VLOOKUP($A178,Hospitalization_Table[#All],6,FALSE)</f>
        <v>36935.64</v>
      </c>
      <c r="N178" t="str">
        <f>VLOOKUP($A178,Hospitalization_Table[#All],7,FALSE)</f>
        <v>tier - 2</v>
      </c>
      <c r="O178" t="str">
        <f>VLOOKUP($A178,Hospitalization_Table[#All],8,FALSE)</f>
        <v>tier - 1</v>
      </c>
      <c r="P178" t="str">
        <f>VLOOKUP($A178,Hospitalization_Table[#All],9,FALSE)</f>
        <v>R1011</v>
      </c>
      <c r="Q178">
        <f>VLOOKUP($A178,Hospitalization_Table[#All],11,FALSE)</f>
        <v>45</v>
      </c>
    </row>
    <row r="179" spans="1:17" ht="15.6" x14ac:dyDescent="0.3">
      <c r="A179" s="20" t="s">
        <v>2195</v>
      </c>
      <c r="B179" t="str">
        <f>VLOOKUP($A179,Customer_Table[#All],4,FALSE)</f>
        <v>Bronwen L</v>
      </c>
      <c r="C179">
        <f>VLOOKUP($A179,Medical_Table[#All],4,FALSE)</f>
        <v>35.68</v>
      </c>
      <c r="D179">
        <f>VLOOKUP($A179,Medical_Table[#All],6,FALSE)</f>
        <v>10.039999999999999</v>
      </c>
      <c r="E179" t="str">
        <f>VLOOKUP($A179,Medical_Table[#All],2,FALSE)</f>
        <v>No</v>
      </c>
      <c r="F179" t="str">
        <f>VLOOKUP($A179,Medical_Table[#All],8,FALSE)</f>
        <v>No</v>
      </c>
      <c r="G179" t="str">
        <f>VLOOKUP($A179,Medical_Table[#All],9,FALSE)</f>
        <v>No</v>
      </c>
      <c r="H179">
        <f>VLOOKUP($A179,Medical_Table[#All],10,FALSE)</f>
        <v>0</v>
      </c>
      <c r="I179" t="str">
        <f>VLOOKUP($A179,Medical_Table[#All],3,FALSE)</f>
        <v>Yes</v>
      </c>
      <c r="J179" t="str">
        <f>VLOOKUP($A179,Medical_Table[#All],5,FALSE)</f>
        <v>Obesity</v>
      </c>
      <c r="K179" t="str">
        <f>VLOOKUP($A179,Medical_Table[#All],7,FALSE)</f>
        <v>Diabetes</v>
      </c>
      <c r="L179" s="22">
        <f>VLOOKUP($A179,Hospitalization_Table[#All],10,FALSE)</f>
        <v>25133</v>
      </c>
      <c r="M179" s="18">
        <f>VLOOKUP($A179,Hospitalization_Table[#All],6,FALSE)</f>
        <v>36922.61</v>
      </c>
      <c r="N179" t="str">
        <f>VLOOKUP($A179,Hospitalization_Table[#All],7,FALSE)</f>
        <v>tier - 2</v>
      </c>
      <c r="O179" t="str">
        <f>VLOOKUP($A179,Hospitalization_Table[#All],8,FALSE)</f>
        <v>tier - 1</v>
      </c>
      <c r="P179" t="str">
        <f>VLOOKUP($A179,Hospitalization_Table[#All],9,FALSE)</f>
        <v>R1011</v>
      </c>
      <c r="Q179">
        <f>VLOOKUP($A179,Hospitalization_Table[#All],11,FALSE)</f>
        <v>54</v>
      </c>
    </row>
    <row r="180" spans="1:17" ht="15.6" x14ac:dyDescent="0.3">
      <c r="A180" s="20" t="s">
        <v>2194</v>
      </c>
      <c r="B180" t="str">
        <f>VLOOKUP($A180,Customer_Table[#All],4,FALSE)</f>
        <v>Manuela</v>
      </c>
      <c r="C180">
        <f>VLOOKUP($A180,Medical_Table[#All],4,FALSE)</f>
        <v>48.86</v>
      </c>
      <c r="D180">
        <f>VLOOKUP($A180,Medical_Table[#All],6,FALSE)</f>
        <v>6.09</v>
      </c>
      <c r="E180" t="str">
        <f>VLOOKUP($A180,Medical_Table[#All],2,FALSE)</f>
        <v>No</v>
      </c>
      <c r="F180" t="str">
        <f>VLOOKUP($A180,Medical_Table[#All],8,FALSE)</f>
        <v>No</v>
      </c>
      <c r="G180" t="str">
        <f>VLOOKUP($A180,Medical_Table[#All],9,FALSE)</f>
        <v>No</v>
      </c>
      <c r="H180">
        <f>VLOOKUP($A180,Medical_Table[#All],10,FALSE)</f>
        <v>0</v>
      </c>
      <c r="I180" t="str">
        <f>VLOOKUP($A180,Medical_Table[#All],3,FALSE)</f>
        <v>Yes</v>
      </c>
      <c r="J180" t="str">
        <f>VLOOKUP($A180,Medical_Table[#All],5,FALSE)</f>
        <v>Obesity</v>
      </c>
      <c r="K180" t="str">
        <f>VLOOKUP($A180,Medical_Table[#All],7,FALSE)</f>
        <v>Prediabetes</v>
      </c>
      <c r="L180" s="22">
        <f>VLOOKUP($A180,Hospitalization_Table[#All],10,FALSE)</f>
        <v>33399</v>
      </c>
      <c r="M180" s="18">
        <f>VLOOKUP($A180,Hospitalization_Table[#All],6,FALSE)</f>
        <v>36911.99</v>
      </c>
      <c r="N180" t="str">
        <f>VLOOKUP($A180,Hospitalization_Table[#All],7,FALSE)</f>
        <v>tier - 2</v>
      </c>
      <c r="O180" t="str">
        <f>VLOOKUP($A180,Hospitalization_Table[#All],8,FALSE)</f>
        <v>tier - 2</v>
      </c>
      <c r="P180" t="str">
        <f>VLOOKUP($A180,Hospitalization_Table[#All],9,FALSE)</f>
        <v>R1011</v>
      </c>
      <c r="Q180">
        <f>VLOOKUP($A180,Hospitalization_Table[#All],11,FALSE)</f>
        <v>31</v>
      </c>
    </row>
    <row r="181" spans="1:17" ht="15.6" x14ac:dyDescent="0.3">
      <c r="A181" s="20" t="s">
        <v>2193</v>
      </c>
      <c r="B181" t="str">
        <f>VLOOKUP($A181,Customer_Table[#All],4,FALSE)</f>
        <v>Jennifer L</v>
      </c>
      <c r="C181">
        <f>VLOOKUP($A181,Medical_Table[#All],4,FALSE)</f>
        <v>34.799999999999997</v>
      </c>
      <c r="D181">
        <f>VLOOKUP($A181,Medical_Table[#All],6,FALSE)</f>
        <v>11.4</v>
      </c>
      <c r="E181" t="str">
        <f>VLOOKUP($A181,Medical_Table[#All],2,FALSE)</f>
        <v>Yes</v>
      </c>
      <c r="F181" t="str">
        <f>VLOOKUP($A181,Medical_Table[#All],8,FALSE)</f>
        <v>No</v>
      </c>
      <c r="G181" t="str">
        <f>VLOOKUP($A181,Medical_Table[#All],9,FALSE)</f>
        <v>Yes</v>
      </c>
      <c r="H181">
        <f>VLOOKUP($A181,Medical_Table[#All],10,FALSE)</f>
        <v>1</v>
      </c>
      <c r="I181" t="str">
        <f>VLOOKUP($A181,Medical_Table[#All],3,FALSE)</f>
        <v>No</v>
      </c>
      <c r="J181" t="str">
        <f>VLOOKUP($A181,Medical_Table[#All],5,FALSE)</f>
        <v>Obesity</v>
      </c>
      <c r="K181" t="str">
        <f>VLOOKUP($A181,Medical_Table[#All],7,FALSE)</f>
        <v>Diabetes</v>
      </c>
      <c r="L181" s="22">
        <f>VLOOKUP($A181,Hospitalization_Table[#All],10,FALSE)</f>
        <v>23216</v>
      </c>
      <c r="M181" s="18">
        <f>VLOOKUP($A181,Hospitalization_Table[#All],6,FALSE)</f>
        <v>36910.61</v>
      </c>
      <c r="N181" t="str">
        <f>VLOOKUP($A181,Hospitalization_Table[#All],7,FALSE)</f>
        <v>tier - 2</v>
      </c>
      <c r="O181" t="str">
        <f>VLOOKUP($A181,Hospitalization_Table[#All],8,FALSE)</f>
        <v>tier - 2</v>
      </c>
      <c r="P181" t="str">
        <f>VLOOKUP($A181,Hospitalization_Table[#All],9,FALSE)</f>
        <v>R1011</v>
      </c>
      <c r="Q181">
        <f>VLOOKUP($A181,Hospitalization_Table[#All],11,FALSE)</f>
        <v>59</v>
      </c>
    </row>
    <row r="182" spans="1:17" ht="15.6" x14ac:dyDescent="0.3">
      <c r="A182" s="20" t="s">
        <v>2192</v>
      </c>
      <c r="B182" t="str">
        <f>VLOOKUP($A182,Customer_Table[#All],4,FALSE)</f>
        <v>Abby W.</v>
      </c>
      <c r="C182">
        <f>VLOOKUP($A182,Medical_Table[#All],4,FALSE)</f>
        <v>32.49</v>
      </c>
      <c r="D182">
        <f>VLOOKUP($A182,Medical_Table[#All],6,FALSE)</f>
        <v>4.29</v>
      </c>
      <c r="E182" t="str">
        <f>VLOOKUP($A182,Medical_Table[#All],2,FALSE)</f>
        <v>No</v>
      </c>
      <c r="F182" t="str">
        <f>VLOOKUP($A182,Medical_Table[#All],8,FALSE)</f>
        <v>No</v>
      </c>
      <c r="G182" t="str">
        <f>VLOOKUP($A182,Medical_Table[#All],9,FALSE)</f>
        <v>Yes</v>
      </c>
      <c r="H182">
        <f>VLOOKUP($A182,Medical_Table[#All],10,FALSE)</f>
        <v>1</v>
      </c>
      <c r="I182" t="str">
        <f>VLOOKUP($A182,Medical_Table[#All],3,FALSE)</f>
        <v>Yes</v>
      </c>
      <c r="J182" t="str">
        <f>VLOOKUP($A182,Medical_Table[#All],5,FALSE)</f>
        <v>Obesity</v>
      </c>
      <c r="K182" t="str">
        <f>VLOOKUP($A182,Medical_Table[#All],7,FALSE)</f>
        <v>Normal</v>
      </c>
      <c r="L182" s="22">
        <f>VLOOKUP($A182,Hospitalization_Table[#All],10,FALSE)</f>
        <v>37793</v>
      </c>
      <c r="M182" s="18">
        <f>VLOOKUP($A182,Hospitalization_Table[#All],6,FALSE)</f>
        <v>36898.730000000003</v>
      </c>
      <c r="N182" t="str">
        <f>VLOOKUP($A182,Hospitalization_Table[#All],7,FALSE)</f>
        <v>tier - 2</v>
      </c>
      <c r="O182" t="str">
        <f>VLOOKUP($A182,Hospitalization_Table[#All],8,FALSE)</f>
        <v>tier - 1</v>
      </c>
      <c r="P182" t="str">
        <f>VLOOKUP($A182,Hospitalization_Table[#All],9,FALSE)</f>
        <v>R1012</v>
      </c>
      <c r="Q182">
        <f>VLOOKUP($A182,Hospitalization_Table[#All],11,FALSE)</f>
        <v>19</v>
      </c>
    </row>
    <row r="183" spans="1:17" ht="15.6" x14ac:dyDescent="0.3">
      <c r="A183" s="20" t="s">
        <v>2191</v>
      </c>
      <c r="B183" t="str">
        <f>VLOOKUP($A183,Customer_Table[#All],4,FALSE)</f>
        <v>Tyler</v>
      </c>
      <c r="C183">
        <f>VLOOKUP($A183,Medical_Table[#All],4,FALSE)</f>
        <v>39</v>
      </c>
      <c r="D183">
        <f>VLOOKUP($A183,Medical_Table[#All],6,FALSE)</f>
        <v>5.7</v>
      </c>
      <c r="E183" t="str">
        <f>VLOOKUP($A183,Medical_Table[#All],2,FALSE)</f>
        <v>No</v>
      </c>
      <c r="F183" t="str">
        <f>VLOOKUP($A183,Medical_Table[#All],8,FALSE)</f>
        <v>No</v>
      </c>
      <c r="G183" t="str">
        <f>VLOOKUP($A183,Medical_Table[#All],9,FALSE)</f>
        <v>No</v>
      </c>
      <c r="H183">
        <f>VLOOKUP($A183,Medical_Table[#All],10,FALSE)</f>
        <v>2</v>
      </c>
      <c r="I183" t="str">
        <f>VLOOKUP($A183,Medical_Table[#All],3,FALSE)</f>
        <v>Yes</v>
      </c>
      <c r="J183" t="str">
        <f>VLOOKUP($A183,Medical_Table[#All],5,FALSE)</f>
        <v>Obesity</v>
      </c>
      <c r="K183" t="str">
        <f>VLOOKUP($A183,Medical_Table[#All],7,FALSE)</f>
        <v>Prediabetes</v>
      </c>
      <c r="L183" s="22">
        <f>VLOOKUP($A183,Hospitalization_Table[#All],10,FALSE)</f>
        <v>26638</v>
      </c>
      <c r="M183" s="18">
        <f>VLOOKUP($A183,Hospitalization_Table[#All],6,FALSE)</f>
        <v>36889.99</v>
      </c>
      <c r="N183" t="str">
        <f>VLOOKUP($A183,Hospitalization_Table[#All],7,FALSE)</f>
        <v>tier - 1</v>
      </c>
      <c r="O183" t="str">
        <f>VLOOKUP($A183,Hospitalization_Table[#All],8,FALSE)</f>
        <v>tier - 3</v>
      </c>
      <c r="P183" t="str">
        <f>VLOOKUP($A183,Hospitalization_Table[#All],9,FALSE)</f>
        <v>R1011</v>
      </c>
      <c r="Q183">
        <f>VLOOKUP($A183,Hospitalization_Table[#All],11,FALSE)</f>
        <v>50</v>
      </c>
    </row>
    <row r="184" spans="1:17" ht="15.6" x14ac:dyDescent="0.3">
      <c r="A184" s="20" t="s">
        <v>2190</v>
      </c>
      <c r="B184" t="str">
        <f>VLOOKUP($A184,Customer_Table[#All],4,FALSE)</f>
        <v>Jeffrey</v>
      </c>
      <c r="C184">
        <f>VLOOKUP($A184,Medical_Table[#All],4,FALSE)</f>
        <v>35.299999999999997</v>
      </c>
      <c r="D184">
        <f>VLOOKUP($A184,Medical_Table[#All],6,FALSE)</f>
        <v>6.09</v>
      </c>
      <c r="E184" t="str">
        <f>VLOOKUP($A184,Medical_Table[#All],2,FALSE)</f>
        <v>No</v>
      </c>
      <c r="F184" t="str">
        <f>VLOOKUP($A184,Medical_Table[#All],8,FALSE)</f>
        <v>No</v>
      </c>
      <c r="G184" t="str">
        <f>VLOOKUP($A184,Medical_Table[#All],9,FALSE)</f>
        <v>No</v>
      </c>
      <c r="H184">
        <f>VLOOKUP($A184,Medical_Table[#All],10,FALSE)</f>
        <v>1</v>
      </c>
      <c r="I184" t="str">
        <f>VLOOKUP($A184,Medical_Table[#All],3,FALSE)</f>
        <v>Yes</v>
      </c>
      <c r="J184" t="str">
        <f>VLOOKUP($A184,Medical_Table[#All],5,FALSE)</f>
        <v>Obesity</v>
      </c>
      <c r="K184" t="str">
        <f>VLOOKUP($A184,Medical_Table[#All],7,FALSE)</f>
        <v>Prediabetes</v>
      </c>
      <c r="L184" s="22">
        <f>VLOOKUP($A184,Hospitalization_Table[#All],10,FALSE)</f>
        <v>33789</v>
      </c>
      <c r="M184" s="18">
        <f>VLOOKUP($A184,Hospitalization_Table[#All],6,FALSE)</f>
        <v>36837.47</v>
      </c>
      <c r="N184" t="str">
        <f>VLOOKUP($A184,Hospitalization_Table[#All],7,FALSE)</f>
        <v>tier - 2</v>
      </c>
      <c r="O184" t="str">
        <f>VLOOKUP($A184,Hospitalization_Table[#All],8,FALSE)</f>
        <v>tier - 3</v>
      </c>
      <c r="P184" t="str">
        <f>VLOOKUP($A184,Hospitalization_Table[#All],9,FALSE)</f>
        <v>R1011</v>
      </c>
      <c r="Q184">
        <f>VLOOKUP($A184,Hospitalization_Table[#All],11,FALSE)</f>
        <v>30</v>
      </c>
    </row>
    <row r="185" spans="1:17" ht="15.6" x14ac:dyDescent="0.3">
      <c r="A185" s="20" t="s">
        <v>2189</v>
      </c>
      <c r="B185" t="str">
        <f>VLOOKUP($A185,Customer_Table[#All],4,FALSE)</f>
        <v>Matthew F</v>
      </c>
      <c r="C185">
        <f>VLOOKUP($A185,Medical_Table[#All],4,FALSE)</f>
        <v>33.42</v>
      </c>
      <c r="D185">
        <f>VLOOKUP($A185,Medical_Table[#All],6,FALSE)</f>
        <v>10.67</v>
      </c>
      <c r="E185" t="str">
        <f>VLOOKUP($A185,Medical_Table[#All],2,FALSE)</f>
        <v>No</v>
      </c>
      <c r="F185" t="str">
        <f>VLOOKUP($A185,Medical_Table[#All],8,FALSE)</f>
        <v>No</v>
      </c>
      <c r="G185" t="str">
        <f>VLOOKUP($A185,Medical_Table[#All],9,FALSE)</f>
        <v>No</v>
      </c>
      <c r="H185">
        <f>VLOOKUP($A185,Medical_Table[#All],10,FALSE)</f>
        <v>0</v>
      </c>
      <c r="I185" t="str">
        <f>VLOOKUP($A185,Medical_Table[#All],3,FALSE)</f>
        <v>Yes</v>
      </c>
      <c r="J185" t="str">
        <f>VLOOKUP($A185,Medical_Table[#All],5,FALSE)</f>
        <v>Obesity</v>
      </c>
      <c r="K185" t="str">
        <f>VLOOKUP($A185,Medical_Table[#All],7,FALSE)</f>
        <v>Diabetes</v>
      </c>
      <c r="L185" s="22">
        <f>VLOOKUP($A185,Hospitalization_Table[#All],10,FALSE)</f>
        <v>24104</v>
      </c>
      <c r="M185" s="18">
        <f>VLOOKUP($A185,Hospitalization_Table[#All],6,FALSE)</f>
        <v>36795.29</v>
      </c>
      <c r="N185" t="str">
        <f>VLOOKUP($A185,Hospitalization_Table[#All],7,FALSE)</f>
        <v>tier - 2</v>
      </c>
      <c r="O185" t="str">
        <f>VLOOKUP($A185,Hospitalization_Table[#All],8,FALSE)</f>
        <v>tier - 1</v>
      </c>
      <c r="P185" t="str">
        <f>VLOOKUP($A185,Hospitalization_Table[#All],9,FALSE)</f>
        <v>R1011</v>
      </c>
      <c r="Q185">
        <f>VLOOKUP($A185,Hospitalization_Table[#All],11,FALSE)</f>
        <v>57</v>
      </c>
    </row>
    <row r="186" spans="1:17" ht="15.6" x14ac:dyDescent="0.3">
      <c r="A186" s="20" t="s">
        <v>2188</v>
      </c>
      <c r="B186" t="str">
        <f>VLOOKUP($A186,Customer_Table[#All],4,FALSE)</f>
        <v>Ryan J.</v>
      </c>
      <c r="C186">
        <f>VLOOKUP($A186,Medical_Table[#All],4,FALSE)</f>
        <v>37.18</v>
      </c>
      <c r="D186">
        <f>VLOOKUP($A186,Medical_Table[#All],6,FALSE)</f>
        <v>6.75</v>
      </c>
      <c r="E186" t="str">
        <f>VLOOKUP($A186,Medical_Table[#All],2,FALSE)</f>
        <v>Yes</v>
      </c>
      <c r="F186" t="str">
        <f>VLOOKUP($A186,Medical_Table[#All],8,FALSE)</f>
        <v>No</v>
      </c>
      <c r="G186" t="str">
        <f>VLOOKUP($A186,Medical_Table[#All],9,FALSE)</f>
        <v>No</v>
      </c>
      <c r="H186">
        <f>VLOOKUP($A186,Medical_Table[#All],10,FALSE)</f>
        <v>2</v>
      </c>
      <c r="I186" t="str">
        <f>VLOOKUP($A186,Medical_Table[#All],3,FALSE)</f>
        <v>Yes</v>
      </c>
      <c r="J186" t="str">
        <f>VLOOKUP($A186,Medical_Table[#All],5,FALSE)</f>
        <v>Obesity</v>
      </c>
      <c r="K186" t="str">
        <f>VLOOKUP($A186,Medical_Table[#All],7,FALSE)</f>
        <v>Diabetes</v>
      </c>
      <c r="L186" s="22">
        <f>VLOOKUP($A186,Hospitalization_Table[#All],10,FALSE)</f>
        <v>25763</v>
      </c>
      <c r="M186" s="18">
        <f>VLOOKUP($A186,Hospitalization_Table[#All],6,FALSE)</f>
        <v>36786.370000000003</v>
      </c>
      <c r="N186" t="str">
        <f>VLOOKUP($A186,Hospitalization_Table[#All],7,FALSE)</f>
        <v>tier - 1</v>
      </c>
      <c r="O186" t="str">
        <f>VLOOKUP($A186,Hospitalization_Table[#All],8,FALSE)</f>
        <v>tier - 1</v>
      </c>
      <c r="P186" t="str">
        <f>VLOOKUP($A186,Hospitalization_Table[#All],9,FALSE)</f>
        <v>R1011</v>
      </c>
      <c r="Q186">
        <f>VLOOKUP($A186,Hospitalization_Table[#All],11,FALSE)</f>
        <v>52</v>
      </c>
    </row>
    <row r="187" spans="1:17" ht="15.6" x14ac:dyDescent="0.3">
      <c r="A187" s="20" t="s">
        <v>2187</v>
      </c>
      <c r="B187" t="str">
        <f>VLOOKUP($A187,Customer_Table[#All],4,FALSE)</f>
        <v>Amy</v>
      </c>
      <c r="C187">
        <f>VLOOKUP($A187,Medical_Table[#All],4,FALSE)</f>
        <v>33.33</v>
      </c>
      <c r="D187">
        <f>VLOOKUP($A187,Medical_Table[#All],6,FALSE)</f>
        <v>9.26</v>
      </c>
      <c r="E187" t="str">
        <f>VLOOKUP($A187,Medical_Table[#All],2,FALSE)</f>
        <v>Yes</v>
      </c>
      <c r="F187" t="str">
        <f>VLOOKUP($A187,Medical_Table[#All],8,FALSE)</f>
        <v>No</v>
      </c>
      <c r="G187" t="str">
        <f>VLOOKUP($A187,Medical_Table[#All],9,FALSE)</f>
        <v>No</v>
      </c>
      <c r="H187">
        <f>VLOOKUP($A187,Medical_Table[#All],10,FALSE)</f>
        <v>2</v>
      </c>
      <c r="I187" t="str">
        <f>VLOOKUP($A187,Medical_Table[#All],3,FALSE)</f>
        <v>No</v>
      </c>
      <c r="J187" t="str">
        <f>VLOOKUP($A187,Medical_Table[#All],5,FALSE)</f>
        <v>Obesity</v>
      </c>
      <c r="K187" t="str">
        <f>VLOOKUP($A187,Medical_Table[#All],7,FALSE)</f>
        <v>Diabetes</v>
      </c>
      <c r="L187" s="22">
        <f>VLOOKUP($A187,Hospitalization_Table[#All],10,FALSE)</f>
        <v>22491</v>
      </c>
      <c r="M187" s="18">
        <f>VLOOKUP($A187,Hospitalization_Table[#All],6,FALSE)</f>
        <v>36580.28</v>
      </c>
      <c r="N187" t="str">
        <f>VLOOKUP($A187,Hospitalization_Table[#All],7,FALSE)</f>
        <v>tier - 2</v>
      </c>
      <c r="O187" t="str">
        <f>VLOOKUP($A187,Hospitalization_Table[#All],8,FALSE)</f>
        <v>tier - 2</v>
      </c>
      <c r="P187" t="str">
        <f>VLOOKUP($A187,Hospitalization_Table[#All],9,FALSE)</f>
        <v>R1013</v>
      </c>
      <c r="Q187">
        <f>VLOOKUP($A187,Hospitalization_Table[#All],11,FALSE)</f>
        <v>61</v>
      </c>
    </row>
    <row r="188" spans="1:17" ht="15.6" x14ac:dyDescent="0.3">
      <c r="A188" s="20" t="s">
        <v>2186</v>
      </c>
      <c r="B188" t="str">
        <f>VLOOKUP($A188,Customer_Table[#All],4,FALSE)</f>
        <v>Andrew P</v>
      </c>
      <c r="C188">
        <f>VLOOKUP($A188,Medical_Table[#All],4,FALSE)</f>
        <v>53.21</v>
      </c>
      <c r="D188">
        <f>VLOOKUP($A188,Medical_Table[#All],6,FALSE)</f>
        <v>4.2699999999999996</v>
      </c>
      <c r="E188" t="str">
        <f>VLOOKUP($A188,Medical_Table[#All],2,FALSE)</f>
        <v>No</v>
      </c>
      <c r="F188" t="str">
        <f>VLOOKUP($A188,Medical_Table[#All],8,FALSE)</f>
        <v>No</v>
      </c>
      <c r="G188" t="str">
        <f>VLOOKUP($A188,Medical_Table[#All],9,FALSE)</f>
        <v>No</v>
      </c>
      <c r="H188">
        <f>VLOOKUP($A188,Medical_Table[#All],10,FALSE)</f>
        <v>1</v>
      </c>
      <c r="I188" t="str">
        <f>VLOOKUP($A188,Medical_Table[#All],3,FALSE)</f>
        <v>Yes</v>
      </c>
      <c r="J188" t="str">
        <f>VLOOKUP($A188,Medical_Table[#All],5,FALSE)</f>
        <v>Obesity</v>
      </c>
      <c r="K188" t="str">
        <f>VLOOKUP($A188,Medical_Table[#All],7,FALSE)</f>
        <v>Normal</v>
      </c>
      <c r="L188" s="22">
        <f>VLOOKUP($A188,Hospitalization_Table[#All],10,FALSE)</f>
        <v>33886</v>
      </c>
      <c r="M188" s="18">
        <f>VLOOKUP($A188,Hospitalization_Table[#All],6,FALSE)</f>
        <v>36572.800000000003</v>
      </c>
      <c r="N188" t="str">
        <f>VLOOKUP($A188,Hospitalization_Table[#All],7,FALSE)</f>
        <v>tier - 1</v>
      </c>
      <c r="O188" t="str">
        <f>VLOOKUP($A188,Hospitalization_Table[#All],8,FALSE)</f>
        <v>tier - 2</v>
      </c>
      <c r="P188" t="str">
        <f>VLOOKUP($A188,Hospitalization_Table[#All],9,FALSE)</f>
        <v>R1011</v>
      </c>
      <c r="Q188">
        <f>VLOOKUP($A188,Hospitalization_Table[#All],11,FALSE)</f>
        <v>30</v>
      </c>
    </row>
    <row r="189" spans="1:17" ht="15.6" x14ac:dyDescent="0.3">
      <c r="A189" s="20" t="s">
        <v>2185</v>
      </c>
      <c r="B189" t="str">
        <f>VLOOKUP($A189,Customer_Table[#All],4,FALSE)</f>
        <v>George M. V</v>
      </c>
      <c r="C189">
        <f>VLOOKUP($A189,Medical_Table[#All],4,FALSE)</f>
        <v>38.729999999999997</v>
      </c>
      <c r="D189">
        <f>VLOOKUP($A189,Medical_Table[#All],6,FALSE)</f>
        <v>11.51</v>
      </c>
      <c r="E189" t="str">
        <f>VLOOKUP($A189,Medical_Table[#All],2,FALSE)</f>
        <v>No</v>
      </c>
      <c r="F189" t="str">
        <f>VLOOKUP($A189,Medical_Table[#All],8,FALSE)</f>
        <v>No</v>
      </c>
      <c r="G189" t="str">
        <f>VLOOKUP($A189,Medical_Table[#All],9,FALSE)</f>
        <v>No</v>
      </c>
      <c r="H189">
        <f>VLOOKUP($A189,Medical_Table[#All],10,FALSE)</f>
        <v>2</v>
      </c>
      <c r="I189" t="str">
        <f>VLOOKUP($A189,Medical_Table[#All],3,FALSE)</f>
        <v>Yes</v>
      </c>
      <c r="J189" t="str">
        <f>VLOOKUP($A189,Medical_Table[#All],5,FALSE)</f>
        <v>Obesity</v>
      </c>
      <c r="K189" t="str">
        <f>VLOOKUP($A189,Medical_Table[#All],7,FALSE)</f>
        <v>Diabetes</v>
      </c>
      <c r="L189" s="22">
        <f>VLOOKUP($A189,Hospitalization_Table[#All],10,FALSE)</f>
        <v>26885</v>
      </c>
      <c r="M189" s="18">
        <f>VLOOKUP($A189,Hospitalization_Table[#All],6,FALSE)</f>
        <v>36541.550000000003</v>
      </c>
      <c r="N189" t="str">
        <f>VLOOKUP($A189,Hospitalization_Table[#All],7,FALSE)</f>
        <v>tier - 2</v>
      </c>
      <c r="O189" t="str">
        <f>VLOOKUP($A189,Hospitalization_Table[#All],8,FALSE)</f>
        <v>tier - 3</v>
      </c>
      <c r="P189" t="str">
        <f>VLOOKUP($A189,Hospitalization_Table[#All],9,FALSE)</f>
        <v>R1011</v>
      </c>
      <c r="Q189">
        <f>VLOOKUP($A189,Hospitalization_Table[#All],11,FALSE)</f>
        <v>49</v>
      </c>
    </row>
    <row r="190" spans="1:17" ht="15.6" x14ac:dyDescent="0.3">
      <c r="A190" s="20" t="s">
        <v>2184</v>
      </c>
      <c r="B190" t="str">
        <f>VLOOKUP($A190,Customer_Table[#All],4,FALSE)</f>
        <v>Sarah</v>
      </c>
      <c r="C190">
        <f>VLOOKUP($A190,Medical_Table[#All],4,FALSE)</f>
        <v>29.73</v>
      </c>
      <c r="D190">
        <f>VLOOKUP($A190,Medical_Table[#All],6,FALSE)</f>
        <v>7.22</v>
      </c>
      <c r="E190" t="str">
        <f>VLOOKUP($A190,Medical_Table[#All],2,FALSE)</f>
        <v>No</v>
      </c>
      <c r="F190" t="str">
        <f>VLOOKUP($A190,Medical_Table[#All],8,FALSE)</f>
        <v>No</v>
      </c>
      <c r="G190" t="str">
        <f>VLOOKUP($A190,Medical_Table[#All],9,FALSE)</f>
        <v>No</v>
      </c>
      <c r="H190">
        <f>VLOOKUP($A190,Medical_Table[#All],10,FALSE)</f>
        <v>0</v>
      </c>
      <c r="I190" t="str">
        <f>VLOOKUP($A190,Medical_Table[#All],3,FALSE)</f>
        <v>Yes</v>
      </c>
      <c r="J190" t="str">
        <f>VLOOKUP($A190,Medical_Table[#All],5,FALSE)</f>
        <v>Over Weight</v>
      </c>
      <c r="K190" t="str">
        <f>VLOOKUP($A190,Medical_Table[#All],7,FALSE)</f>
        <v>Diabetes</v>
      </c>
      <c r="L190" s="22">
        <f>VLOOKUP($A190,Hospitalization_Table[#All],10,FALSE)</f>
        <v>22969</v>
      </c>
      <c r="M190" s="18">
        <f>VLOOKUP($A190,Hospitalization_Table[#All],6,FALSE)</f>
        <v>36445.550000000003</v>
      </c>
      <c r="N190" t="str">
        <f>VLOOKUP($A190,Hospitalization_Table[#All],7,FALSE)</f>
        <v>tier - 2</v>
      </c>
      <c r="O190" t="str">
        <f>VLOOKUP($A190,Hospitalization_Table[#All],8,FALSE)</f>
        <v>tier - 2</v>
      </c>
      <c r="P190" t="str">
        <f>VLOOKUP($A190,Hospitalization_Table[#All],9,FALSE)</f>
        <v>R1011</v>
      </c>
      <c r="Q190">
        <f>VLOOKUP($A190,Hospitalization_Table[#All],11,FALSE)</f>
        <v>60</v>
      </c>
    </row>
    <row r="191" spans="1:17" ht="15.6" x14ac:dyDescent="0.3">
      <c r="A191" s="20" t="s">
        <v>2183</v>
      </c>
      <c r="B191" t="str">
        <f>VLOOKUP($A191,Customer_Table[#All],4,FALSE)</f>
        <v>Lara</v>
      </c>
      <c r="C191">
        <f>VLOOKUP($A191,Medical_Table[#All],4,FALSE)</f>
        <v>34.700000000000003</v>
      </c>
      <c r="D191">
        <f>VLOOKUP($A191,Medical_Table[#All],6,FALSE)</f>
        <v>4.37</v>
      </c>
      <c r="E191" t="str">
        <f>VLOOKUP($A191,Medical_Table[#All],2,FALSE)</f>
        <v>No</v>
      </c>
      <c r="F191" t="str">
        <f>VLOOKUP($A191,Medical_Table[#All],8,FALSE)</f>
        <v>No</v>
      </c>
      <c r="G191" t="str">
        <f>VLOOKUP($A191,Medical_Table[#All],9,FALSE)</f>
        <v>Yes</v>
      </c>
      <c r="H191">
        <f>VLOOKUP($A191,Medical_Table[#All],10,FALSE)</f>
        <v>1</v>
      </c>
      <c r="I191" t="str">
        <f>VLOOKUP($A191,Medical_Table[#All],3,FALSE)</f>
        <v>Yes</v>
      </c>
      <c r="J191" t="str">
        <f>VLOOKUP($A191,Medical_Table[#All],5,FALSE)</f>
        <v>Obesity</v>
      </c>
      <c r="K191" t="str">
        <f>VLOOKUP($A191,Medical_Table[#All],7,FALSE)</f>
        <v>Normal</v>
      </c>
      <c r="L191" s="22">
        <f>VLOOKUP($A191,Hospitalization_Table[#All],10,FALSE)</f>
        <v>37964</v>
      </c>
      <c r="M191" s="18">
        <f>VLOOKUP($A191,Hospitalization_Table[#All],6,FALSE)</f>
        <v>36397.58</v>
      </c>
      <c r="N191" t="str">
        <f>VLOOKUP($A191,Hospitalization_Table[#All],7,FALSE)</f>
        <v>tier - 2</v>
      </c>
      <c r="O191" t="str">
        <f>VLOOKUP($A191,Hospitalization_Table[#All],8,FALSE)</f>
        <v>tier - 3</v>
      </c>
      <c r="P191" t="str">
        <f>VLOOKUP($A191,Hospitalization_Table[#All],9,FALSE)</f>
        <v>R1011</v>
      </c>
      <c r="Q191">
        <f>VLOOKUP($A191,Hospitalization_Table[#All],11,FALSE)</f>
        <v>19</v>
      </c>
    </row>
    <row r="192" spans="1:17" ht="15.6" x14ac:dyDescent="0.3">
      <c r="A192" s="20" t="s">
        <v>2182</v>
      </c>
      <c r="B192" t="str">
        <f>VLOOKUP($A192,Customer_Table[#All],4,FALSE)</f>
        <v>Sebastien</v>
      </c>
      <c r="C192">
        <f>VLOOKUP($A192,Medical_Table[#All],4,FALSE)</f>
        <v>38.28</v>
      </c>
      <c r="D192">
        <f>VLOOKUP($A192,Medical_Table[#All],6,FALSE)</f>
        <v>11.56</v>
      </c>
      <c r="E192" t="str">
        <f>VLOOKUP($A192,Medical_Table[#All],2,FALSE)</f>
        <v>Yes</v>
      </c>
      <c r="F192" t="str">
        <f>VLOOKUP($A192,Medical_Table[#All],8,FALSE)</f>
        <v>No</v>
      </c>
      <c r="G192" t="str">
        <f>VLOOKUP($A192,Medical_Table[#All],9,FALSE)</f>
        <v>No</v>
      </c>
      <c r="H192">
        <f>VLOOKUP($A192,Medical_Table[#All],10,FALSE)</f>
        <v>1</v>
      </c>
      <c r="I192" t="str">
        <f>VLOOKUP($A192,Medical_Table[#All],3,FALSE)</f>
        <v>Yes</v>
      </c>
      <c r="J192" t="str">
        <f>VLOOKUP($A192,Medical_Table[#All],5,FALSE)</f>
        <v>Obesity</v>
      </c>
      <c r="K192" t="str">
        <f>VLOOKUP($A192,Medical_Table[#All],7,FALSE)</f>
        <v>Diabetes</v>
      </c>
      <c r="L192" s="22">
        <f>VLOOKUP($A192,Hospitalization_Table[#All],10,FALSE)</f>
        <v>27550</v>
      </c>
      <c r="M192" s="18">
        <f>VLOOKUP($A192,Hospitalization_Table[#All],6,FALSE)</f>
        <v>36350.71</v>
      </c>
      <c r="N192" t="str">
        <f>VLOOKUP($A192,Hospitalization_Table[#All],7,FALSE)</f>
        <v>tier - 1</v>
      </c>
      <c r="O192" t="str">
        <f>VLOOKUP($A192,Hospitalization_Table[#All],8,FALSE)</f>
        <v>tier - 2</v>
      </c>
      <c r="P192" t="str">
        <f>VLOOKUP($A192,Hospitalization_Table[#All],9,FALSE)</f>
        <v>R1011</v>
      </c>
      <c r="Q192">
        <f>VLOOKUP($A192,Hospitalization_Table[#All],11,FALSE)</f>
        <v>48</v>
      </c>
    </row>
    <row r="193" spans="1:17" ht="15.6" x14ac:dyDescent="0.3">
      <c r="A193" s="20" t="s">
        <v>2181</v>
      </c>
      <c r="B193" t="str">
        <f>VLOOKUP($A193,Customer_Table[#All],4,FALSE)</f>
        <v>Padraig</v>
      </c>
      <c r="C193">
        <f>VLOOKUP($A193,Medical_Table[#All],4,FALSE)</f>
        <v>33.57</v>
      </c>
      <c r="D193">
        <f>VLOOKUP($A193,Medical_Table[#All],6,FALSE)</f>
        <v>8.82</v>
      </c>
      <c r="E193" t="str">
        <f>VLOOKUP($A193,Medical_Table[#All],2,FALSE)</f>
        <v>Yes</v>
      </c>
      <c r="F193" t="str">
        <f>VLOOKUP($A193,Medical_Table[#All],8,FALSE)</f>
        <v>No</v>
      </c>
      <c r="G193" t="str">
        <f>VLOOKUP($A193,Medical_Table[#All],9,FALSE)</f>
        <v>No</v>
      </c>
      <c r="H193">
        <f>VLOOKUP($A193,Medical_Table[#All],10,FALSE)</f>
        <v>0</v>
      </c>
      <c r="I193" t="str">
        <f>VLOOKUP($A193,Medical_Table[#All],3,FALSE)</f>
        <v>Yes</v>
      </c>
      <c r="J193" t="str">
        <f>VLOOKUP($A193,Medical_Table[#All],5,FALSE)</f>
        <v>Obesity</v>
      </c>
      <c r="K193" t="str">
        <f>VLOOKUP($A193,Medical_Table[#All],7,FALSE)</f>
        <v>Diabetes</v>
      </c>
      <c r="L193" s="22">
        <f>VLOOKUP($A193,Hospitalization_Table[#All],10,FALSE)</f>
        <v>24763</v>
      </c>
      <c r="M193" s="18">
        <f>VLOOKUP($A193,Hospitalization_Table[#All],6,FALSE)</f>
        <v>36332.449999999997</v>
      </c>
      <c r="N193" t="str">
        <f>VLOOKUP($A193,Hospitalization_Table[#All],7,FALSE)</f>
        <v>tier - 1</v>
      </c>
      <c r="O193" t="str">
        <f>VLOOKUP($A193,Hospitalization_Table[#All],8,FALSE)</f>
        <v>tier - 3</v>
      </c>
      <c r="P193" t="str">
        <f>VLOOKUP($A193,Hospitalization_Table[#All],9,FALSE)</f>
        <v>R1011</v>
      </c>
      <c r="Q193">
        <f>VLOOKUP($A193,Hospitalization_Table[#All],11,FALSE)</f>
        <v>55</v>
      </c>
    </row>
    <row r="194" spans="1:17" ht="15.6" x14ac:dyDescent="0.3">
      <c r="A194" s="20" t="s">
        <v>2180</v>
      </c>
      <c r="B194" t="str">
        <f>VLOOKUP($A194,Customer_Table[#All],4,FALSE)</f>
        <v>Heather</v>
      </c>
      <c r="C194">
        <f>VLOOKUP($A194,Medical_Table[#All],4,FALSE)</f>
        <v>52.06</v>
      </c>
      <c r="D194">
        <f>VLOOKUP($A194,Medical_Table[#All],6,FALSE)</f>
        <v>4.6900000000000004</v>
      </c>
      <c r="E194" t="str">
        <f>VLOOKUP($A194,Medical_Table[#All],2,FALSE)</f>
        <v>No</v>
      </c>
      <c r="F194" t="str">
        <f>VLOOKUP($A194,Medical_Table[#All],8,FALSE)</f>
        <v>No</v>
      </c>
      <c r="G194" t="str">
        <f>VLOOKUP($A194,Medical_Table[#All],9,FALSE)</f>
        <v>No</v>
      </c>
      <c r="H194">
        <f>VLOOKUP($A194,Medical_Table[#All],10,FALSE)</f>
        <v>1</v>
      </c>
      <c r="I194" t="str">
        <f>VLOOKUP($A194,Medical_Table[#All],3,FALSE)</f>
        <v>Yes</v>
      </c>
      <c r="J194" t="str">
        <f>VLOOKUP($A194,Medical_Table[#All],5,FALSE)</f>
        <v>Obesity</v>
      </c>
      <c r="K194" t="str">
        <f>VLOOKUP($A194,Medical_Table[#All],7,FALSE)</f>
        <v>Normal</v>
      </c>
      <c r="L194" s="22">
        <f>VLOOKUP($A194,Hospitalization_Table[#All],10,FALSE)</f>
        <v>33771</v>
      </c>
      <c r="M194" s="18">
        <f>VLOOKUP($A194,Hospitalization_Table[#All],6,FALSE)</f>
        <v>36314.050000000003</v>
      </c>
      <c r="N194" t="str">
        <f>VLOOKUP($A194,Hospitalization_Table[#All],7,FALSE)</f>
        <v>tier - 2</v>
      </c>
      <c r="O194" t="str">
        <f>VLOOKUP($A194,Hospitalization_Table[#All],8,FALSE)</f>
        <v>tier - 2</v>
      </c>
      <c r="P194" t="str">
        <f>VLOOKUP($A194,Hospitalization_Table[#All],9,FALSE)</f>
        <v>R1011</v>
      </c>
      <c r="Q194">
        <f>VLOOKUP($A194,Hospitalization_Table[#All],11,FALSE)</f>
        <v>30</v>
      </c>
    </row>
    <row r="195" spans="1:17" ht="15.6" x14ac:dyDescent="0.3">
      <c r="A195" s="20" t="s">
        <v>2179</v>
      </c>
      <c r="B195" t="str">
        <f>VLOOKUP($A195,Customer_Table[#All],4,FALSE)</f>
        <v>Jorge</v>
      </c>
      <c r="C195">
        <f>VLOOKUP($A195,Medical_Table[#All],4,FALSE)</f>
        <v>38.17</v>
      </c>
      <c r="D195">
        <f>VLOOKUP($A195,Medical_Table[#All],6,FALSE)</f>
        <v>4.53</v>
      </c>
      <c r="E195" t="str">
        <f>VLOOKUP($A195,Medical_Table[#All],2,FALSE)</f>
        <v>No</v>
      </c>
      <c r="F195" t="str">
        <f>VLOOKUP($A195,Medical_Table[#All],8,FALSE)</f>
        <v>yes</v>
      </c>
      <c r="G195" t="str">
        <f>VLOOKUP($A195,Medical_Table[#All],9,FALSE)</f>
        <v>No</v>
      </c>
      <c r="H195">
        <f>VLOOKUP($A195,Medical_Table[#All],10,FALSE)</f>
        <v>1</v>
      </c>
      <c r="I195" t="str">
        <f>VLOOKUP($A195,Medical_Table[#All],3,FALSE)</f>
        <v>Yes</v>
      </c>
      <c r="J195" t="str">
        <f>VLOOKUP($A195,Medical_Table[#All],5,FALSE)</f>
        <v>Obesity</v>
      </c>
      <c r="K195" t="str">
        <f>VLOOKUP($A195,Medical_Table[#All],7,FALSE)</f>
        <v>Normal</v>
      </c>
      <c r="L195" s="22">
        <f>VLOOKUP($A195,Hospitalization_Table[#All],10,FALSE)</f>
        <v>38346</v>
      </c>
      <c r="M195" s="18">
        <f>VLOOKUP($A195,Hospitalization_Table[#All],6,FALSE)</f>
        <v>36307.800000000003</v>
      </c>
      <c r="N195" t="str">
        <f>VLOOKUP($A195,Hospitalization_Table[#All],7,FALSE)</f>
        <v>tier - 1</v>
      </c>
      <c r="O195" t="str">
        <f>VLOOKUP($A195,Hospitalization_Table[#All],8,FALSE)</f>
        <v>tier - 2</v>
      </c>
      <c r="P195" t="str">
        <f>VLOOKUP($A195,Hospitalization_Table[#All],9,FALSE)</f>
        <v>R1013</v>
      </c>
      <c r="Q195">
        <f>VLOOKUP($A195,Hospitalization_Table[#All],11,FALSE)</f>
        <v>18</v>
      </c>
    </row>
    <row r="196" spans="1:17" ht="15.6" x14ac:dyDescent="0.3">
      <c r="A196" s="20" t="s">
        <v>2178</v>
      </c>
      <c r="B196" t="str">
        <f>VLOOKUP($A196,Customer_Table[#All],4,FALSE)</f>
        <v>Jack R</v>
      </c>
      <c r="C196">
        <f>VLOOKUP($A196,Medical_Table[#All],4,FALSE)</f>
        <v>36.954999999999998</v>
      </c>
      <c r="D196">
        <f>VLOOKUP($A196,Medical_Table[#All],6,FALSE)</f>
        <v>5.84</v>
      </c>
      <c r="E196" t="str">
        <f>VLOOKUP($A196,Medical_Table[#All],2,FALSE)</f>
        <v>No</v>
      </c>
      <c r="F196" t="str">
        <f>VLOOKUP($A196,Medical_Table[#All],8,FALSE)</f>
        <v>No</v>
      </c>
      <c r="G196" t="str">
        <f>VLOOKUP($A196,Medical_Table[#All],9,FALSE)</f>
        <v>Yes</v>
      </c>
      <c r="H196">
        <f>VLOOKUP($A196,Medical_Table[#All],10,FALSE)</f>
        <v>1</v>
      </c>
      <c r="I196" t="str">
        <f>VLOOKUP($A196,Medical_Table[#All],3,FALSE)</f>
        <v>Yes</v>
      </c>
      <c r="J196" t="str">
        <f>VLOOKUP($A196,Medical_Table[#All],5,FALSE)</f>
        <v>Obesity</v>
      </c>
      <c r="K196" t="str">
        <f>VLOOKUP($A196,Medical_Table[#All],7,FALSE)</f>
        <v>Prediabetes</v>
      </c>
      <c r="L196" s="22">
        <f>VLOOKUP($A196,Hospitalization_Table[#All],10,FALSE)</f>
        <v>37869</v>
      </c>
      <c r="M196" s="18">
        <f>VLOOKUP($A196,Hospitalization_Table[#All],6,FALSE)</f>
        <v>36219.410000000003</v>
      </c>
      <c r="N196" t="str">
        <f>VLOOKUP($A196,Hospitalization_Table[#All],7,FALSE)</f>
        <v>tier - 1</v>
      </c>
      <c r="O196" t="str">
        <f>VLOOKUP($A196,Hospitalization_Table[#All],8,FALSE)</f>
        <v>tier - 1</v>
      </c>
      <c r="P196" t="str">
        <f>VLOOKUP($A196,Hospitalization_Table[#All],9,FALSE)</f>
        <v>R1012</v>
      </c>
      <c r="Q196">
        <f>VLOOKUP($A196,Hospitalization_Table[#All],11,FALSE)</f>
        <v>19</v>
      </c>
    </row>
    <row r="197" spans="1:17" ht="15.6" x14ac:dyDescent="0.3">
      <c r="A197" s="20" t="s">
        <v>2177</v>
      </c>
      <c r="B197" t="str">
        <f>VLOOKUP($A197,Customer_Table[#All],4,FALSE)</f>
        <v>Felix</v>
      </c>
      <c r="C197">
        <f>VLOOKUP($A197,Medical_Table[#All],4,FALSE)</f>
        <v>34.4</v>
      </c>
      <c r="D197">
        <f>VLOOKUP($A197,Medical_Table[#All],6,FALSE)</f>
        <v>4.9000000000000004</v>
      </c>
      <c r="E197" t="str">
        <f>VLOOKUP($A197,Medical_Table[#All],2,FALSE)</f>
        <v>No</v>
      </c>
      <c r="F197" t="str">
        <f>VLOOKUP($A197,Medical_Table[#All],8,FALSE)</f>
        <v>No</v>
      </c>
      <c r="G197" t="str">
        <f>VLOOKUP($A197,Medical_Table[#All],9,FALSE)</f>
        <v>Yes</v>
      </c>
      <c r="H197">
        <f>VLOOKUP($A197,Medical_Table[#All],10,FALSE)</f>
        <v>1</v>
      </c>
      <c r="I197" t="str">
        <f>VLOOKUP($A197,Medical_Table[#All],3,FALSE)</f>
        <v>Yes</v>
      </c>
      <c r="J197" t="str">
        <f>VLOOKUP($A197,Medical_Table[#All],5,FALSE)</f>
        <v>Obesity</v>
      </c>
      <c r="K197" t="str">
        <f>VLOOKUP($A197,Medical_Table[#All],7,FALSE)</f>
        <v>Normal</v>
      </c>
      <c r="L197" s="22">
        <f>VLOOKUP($A197,Hospitalization_Table[#All],10,FALSE)</f>
        <v>34331</v>
      </c>
      <c r="M197" s="18">
        <f>VLOOKUP($A197,Hospitalization_Table[#All],6,FALSE)</f>
        <v>36197.699999999997</v>
      </c>
      <c r="N197" t="str">
        <f>VLOOKUP($A197,Hospitalization_Table[#All],7,FALSE)</f>
        <v>tier - 1</v>
      </c>
      <c r="O197" t="str">
        <f>VLOOKUP($A197,Hospitalization_Table[#All],8,FALSE)</f>
        <v>tier - 3</v>
      </c>
      <c r="P197" t="str">
        <f>VLOOKUP($A197,Hospitalization_Table[#All],9,FALSE)</f>
        <v>R1011</v>
      </c>
      <c r="Q197">
        <f>VLOOKUP($A197,Hospitalization_Table[#All],11,FALSE)</f>
        <v>29</v>
      </c>
    </row>
    <row r="198" spans="1:17" ht="15.6" x14ac:dyDescent="0.3">
      <c r="A198" s="20" t="s">
        <v>2176</v>
      </c>
      <c r="B198" t="str">
        <f>VLOOKUP($A198,Customer_Table[#All],4,FALSE)</f>
        <v>Christopher C</v>
      </c>
      <c r="C198">
        <f>VLOOKUP($A198,Medical_Table[#All],4,FALSE)</f>
        <v>31.73</v>
      </c>
      <c r="D198">
        <f>VLOOKUP($A198,Medical_Table[#All],6,FALSE)</f>
        <v>4.3</v>
      </c>
      <c r="E198" t="str">
        <f>VLOOKUP($A198,Medical_Table[#All],2,FALSE)</f>
        <v>No</v>
      </c>
      <c r="F198" t="str">
        <f>VLOOKUP($A198,Medical_Table[#All],8,FALSE)</f>
        <v>No</v>
      </c>
      <c r="G198" t="str">
        <f>VLOOKUP($A198,Medical_Table[#All],9,FALSE)</f>
        <v>No</v>
      </c>
      <c r="H198">
        <f>VLOOKUP($A198,Medical_Table[#All],10,FALSE)</f>
        <v>0</v>
      </c>
      <c r="I198" t="str">
        <f>VLOOKUP($A198,Medical_Table[#All],3,FALSE)</f>
        <v>Yes</v>
      </c>
      <c r="J198" t="str">
        <f>VLOOKUP($A198,Medical_Table[#All],5,FALSE)</f>
        <v>Obesity</v>
      </c>
      <c r="K198" t="str">
        <f>VLOOKUP($A198,Medical_Table[#All],7,FALSE)</f>
        <v>Normal</v>
      </c>
      <c r="L198" s="22">
        <f>VLOOKUP($A198,Hospitalization_Table[#All],10,FALSE)</f>
        <v>36434</v>
      </c>
      <c r="M198" s="18">
        <f>VLOOKUP($A198,Hospitalization_Table[#All],6,FALSE)</f>
        <v>36189.1</v>
      </c>
      <c r="N198" t="str">
        <f>VLOOKUP($A198,Hospitalization_Table[#All],7,FALSE)</f>
        <v>tier - 1</v>
      </c>
      <c r="O198" t="str">
        <f>VLOOKUP($A198,Hospitalization_Table[#All],8,FALSE)</f>
        <v>tier - 3</v>
      </c>
      <c r="P198" t="str">
        <f>VLOOKUP($A198,Hospitalization_Table[#All],9,FALSE)</f>
        <v>R1016</v>
      </c>
      <c r="Q198">
        <f>VLOOKUP($A198,Hospitalization_Table[#All],11,FALSE)</f>
        <v>23</v>
      </c>
    </row>
    <row r="199" spans="1:17" ht="15.6" x14ac:dyDescent="0.3">
      <c r="A199" s="20" t="s">
        <v>2175</v>
      </c>
      <c r="B199" t="str">
        <f>VLOOKUP($A199,Customer_Table[#All],4,FALSE)</f>
        <v>Jesse</v>
      </c>
      <c r="C199">
        <f>VLOOKUP($A199,Medical_Table[#All],4,FALSE)</f>
        <v>36.64</v>
      </c>
      <c r="D199">
        <f>VLOOKUP($A199,Medical_Table[#All],6,FALSE)</f>
        <v>11.34</v>
      </c>
      <c r="E199" t="str">
        <f>VLOOKUP($A199,Medical_Table[#All],2,FALSE)</f>
        <v>No</v>
      </c>
      <c r="F199" t="str">
        <f>VLOOKUP($A199,Medical_Table[#All],8,FALSE)</f>
        <v>No</v>
      </c>
      <c r="G199" t="str">
        <f>VLOOKUP($A199,Medical_Table[#All],9,FALSE)</f>
        <v>No</v>
      </c>
      <c r="H199">
        <f>VLOOKUP($A199,Medical_Table[#All],10,FALSE)</f>
        <v>0</v>
      </c>
      <c r="I199" t="str">
        <f>VLOOKUP($A199,Medical_Table[#All],3,FALSE)</f>
        <v>Yes</v>
      </c>
      <c r="J199" t="str">
        <f>VLOOKUP($A199,Medical_Table[#All],5,FALSE)</f>
        <v>Obesity</v>
      </c>
      <c r="K199" t="str">
        <f>VLOOKUP($A199,Medical_Table[#All],7,FALSE)</f>
        <v>Diabetes</v>
      </c>
      <c r="L199" s="22">
        <f>VLOOKUP($A199,Hospitalization_Table[#All],10,FALSE)</f>
        <v>27369</v>
      </c>
      <c r="M199" s="18">
        <f>VLOOKUP($A199,Hospitalization_Table[#All],6,FALSE)</f>
        <v>36182.870000000003</v>
      </c>
      <c r="N199" t="str">
        <f>VLOOKUP($A199,Hospitalization_Table[#All],7,FALSE)</f>
        <v>tier - 2</v>
      </c>
      <c r="O199" t="str">
        <f>VLOOKUP($A199,Hospitalization_Table[#All],8,FALSE)</f>
        <v>tier - 3</v>
      </c>
      <c r="P199" t="str">
        <f>VLOOKUP($A199,Hospitalization_Table[#All],9,FALSE)</f>
        <v>R1012</v>
      </c>
      <c r="Q199">
        <f>VLOOKUP($A199,Hospitalization_Table[#All],11,FALSE)</f>
        <v>48</v>
      </c>
    </row>
    <row r="200" spans="1:17" ht="15.6" x14ac:dyDescent="0.3">
      <c r="A200" s="20" t="s">
        <v>2174</v>
      </c>
      <c r="B200" t="str">
        <f>VLOOKUP($A200,Customer_Table[#All],4,FALSE)</f>
        <v>Jill</v>
      </c>
      <c r="C200">
        <f>VLOOKUP($A200,Medical_Table[#All],4,FALSE)</f>
        <v>36.85</v>
      </c>
      <c r="D200">
        <f>VLOOKUP($A200,Medical_Table[#All],6,FALSE)</f>
        <v>5.88</v>
      </c>
      <c r="E200" t="str">
        <f>VLOOKUP($A200,Medical_Table[#All],2,FALSE)</f>
        <v>No</v>
      </c>
      <c r="F200" t="str">
        <f>VLOOKUP($A200,Medical_Table[#All],8,FALSE)</f>
        <v>yes</v>
      </c>
      <c r="G200" t="str">
        <f>VLOOKUP($A200,Medical_Table[#All],9,FALSE)</f>
        <v>No</v>
      </c>
      <c r="H200">
        <f>VLOOKUP($A200,Medical_Table[#All],10,FALSE)</f>
        <v>1</v>
      </c>
      <c r="I200" t="str">
        <f>VLOOKUP($A200,Medical_Table[#All],3,FALSE)</f>
        <v>Yes</v>
      </c>
      <c r="J200" t="str">
        <f>VLOOKUP($A200,Medical_Table[#All],5,FALSE)</f>
        <v>Obesity</v>
      </c>
      <c r="K200" t="str">
        <f>VLOOKUP($A200,Medical_Table[#All],7,FALSE)</f>
        <v>Prediabetes</v>
      </c>
      <c r="L200" s="22">
        <f>VLOOKUP($A200,Hospitalization_Table[#All],10,FALSE)</f>
        <v>38229</v>
      </c>
      <c r="M200" s="18">
        <f>VLOOKUP($A200,Hospitalization_Table[#All],6,FALSE)</f>
        <v>36149.480000000003</v>
      </c>
      <c r="N200" t="str">
        <f>VLOOKUP($A200,Hospitalization_Table[#All],7,FALSE)</f>
        <v>tier - 2</v>
      </c>
      <c r="O200" t="str">
        <f>VLOOKUP($A200,Hospitalization_Table[#All],8,FALSE)</f>
        <v>tier - 2</v>
      </c>
      <c r="P200" t="str">
        <f>VLOOKUP($A200,Hospitalization_Table[#All],9,FALSE)</f>
        <v>R1013</v>
      </c>
      <c r="Q200">
        <f>VLOOKUP($A200,Hospitalization_Table[#All],11,FALSE)</f>
        <v>18</v>
      </c>
    </row>
    <row r="201" spans="1:17" ht="15.6" x14ac:dyDescent="0.3">
      <c r="A201" s="20" t="s">
        <v>2173</v>
      </c>
      <c r="B201" t="str">
        <f>VLOOKUP($A201,Customer_Table[#All],4,FALSE)</f>
        <v>William</v>
      </c>
      <c r="C201">
        <f>VLOOKUP($A201,Medical_Table[#All],4,FALSE)</f>
        <v>33.33</v>
      </c>
      <c r="D201">
        <f>VLOOKUP($A201,Medical_Table[#All],6,FALSE)</f>
        <v>5.01</v>
      </c>
      <c r="E201" t="str">
        <f>VLOOKUP($A201,Medical_Table[#All],2,FALSE)</f>
        <v>Yes</v>
      </c>
      <c r="F201" t="str">
        <f>VLOOKUP($A201,Medical_Table[#All],8,FALSE)</f>
        <v>No</v>
      </c>
      <c r="G201" t="str">
        <f>VLOOKUP($A201,Medical_Table[#All],9,FALSE)</f>
        <v>Yes</v>
      </c>
      <c r="H201">
        <f>VLOOKUP($A201,Medical_Table[#All],10,FALSE)</f>
        <v>1</v>
      </c>
      <c r="I201" t="str">
        <f>VLOOKUP($A201,Medical_Table[#All],3,FALSE)</f>
        <v>Yes</v>
      </c>
      <c r="J201" t="str">
        <f>VLOOKUP($A201,Medical_Table[#All],5,FALSE)</f>
        <v>Obesity</v>
      </c>
      <c r="K201" t="str">
        <f>VLOOKUP($A201,Medical_Table[#All],7,FALSE)</f>
        <v>Normal</v>
      </c>
      <c r="L201" s="22">
        <f>VLOOKUP($A201,Hospitalization_Table[#All],10,FALSE)</f>
        <v>35593</v>
      </c>
      <c r="M201" s="18">
        <f>VLOOKUP($A201,Hospitalization_Table[#All],6,FALSE)</f>
        <v>36124.57</v>
      </c>
      <c r="N201" t="str">
        <f>VLOOKUP($A201,Hospitalization_Table[#All],7,FALSE)</f>
        <v>tier - 1</v>
      </c>
      <c r="O201" t="str">
        <f>VLOOKUP($A201,Hospitalization_Table[#All],8,FALSE)</f>
        <v>tier - 3</v>
      </c>
      <c r="P201" t="str">
        <f>VLOOKUP($A201,Hospitalization_Table[#All],9,FALSE)</f>
        <v>R1013</v>
      </c>
      <c r="Q201">
        <f>VLOOKUP($A201,Hospitalization_Table[#All],11,FALSE)</f>
        <v>25</v>
      </c>
    </row>
    <row r="202" spans="1:17" ht="15.6" x14ac:dyDescent="0.3">
      <c r="A202" s="20" t="s">
        <v>2172</v>
      </c>
      <c r="B202" t="str">
        <f>VLOOKUP($A202,Customer_Table[#All],4,FALSE)</f>
        <v>Alejandro</v>
      </c>
      <c r="C202">
        <f>VLOOKUP($A202,Medical_Table[#All],4,FALSE)</f>
        <v>39.14</v>
      </c>
      <c r="D202">
        <f>VLOOKUP($A202,Medical_Table[#All],6,FALSE)</f>
        <v>4.4000000000000004</v>
      </c>
      <c r="E202" t="str">
        <f>VLOOKUP($A202,Medical_Table[#All],2,FALSE)</f>
        <v>No</v>
      </c>
      <c r="F202" t="str">
        <f>VLOOKUP($A202,Medical_Table[#All],8,FALSE)</f>
        <v>No</v>
      </c>
      <c r="G202" t="str">
        <f>VLOOKUP($A202,Medical_Table[#All],9,FALSE)</f>
        <v>Yes</v>
      </c>
      <c r="H202">
        <f>VLOOKUP($A202,Medical_Table[#All],10,FALSE)</f>
        <v>1</v>
      </c>
      <c r="I202" t="str">
        <f>VLOOKUP($A202,Medical_Table[#All],3,FALSE)</f>
        <v>Yes</v>
      </c>
      <c r="J202" t="str">
        <f>VLOOKUP($A202,Medical_Table[#All],5,FALSE)</f>
        <v>Obesity</v>
      </c>
      <c r="K202" t="str">
        <f>VLOOKUP($A202,Medical_Table[#All],7,FALSE)</f>
        <v>Normal</v>
      </c>
      <c r="L202" s="22">
        <f>VLOOKUP($A202,Hospitalization_Table[#All],10,FALSE)</f>
        <v>29163</v>
      </c>
      <c r="M202" s="18">
        <f>VLOOKUP($A202,Hospitalization_Table[#All],6,FALSE)</f>
        <v>36090.49</v>
      </c>
      <c r="N202" t="str">
        <f>VLOOKUP($A202,Hospitalization_Table[#All],7,FALSE)</f>
        <v>tier - 2</v>
      </c>
      <c r="O202" t="str">
        <f>VLOOKUP($A202,Hospitalization_Table[#All],8,FALSE)</f>
        <v>tier - 2</v>
      </c>
      <c r="P202" t="str">
        <f>VLOOKUP($A202,Hospitalization_Table[#All],9,FALSE)</f>
        <v>R1011</v>
      </c>
      <c r="Q202">
        <f>VLOOKUP($A202,Hospitalization_Table[#All],11,FALSE)</f>
        <v>43</v>
      </c>
    </row>
    <row r="203" spans="1:17" ht="15.6" x14ac:dyDescent="0.3">
      <c r="A203" s="20" t="s">
        <v>2171</v>
      </c>
      <c r="B203" t="str">
        <f>VLOOKUP($A203,Customer_Table[#All],4,FALSE)</f>
        <v>Ian E.</v>
      </c>
      <c r="C203">
        <f>VLOOKUP($A203,Medical_Table[#All],4,FALSE)</f>
        <v>32.9</v>
      </c>
      <c r="D203">
        <f>VLOOKUP($A203,Medical_Table[#All],6,FALSE)</f>
        <v>6.26</v>
      </c>
      <c r="E203" t="str">
        <f>VLOOKUP($A203,Medical_Table[#All],2,FALSE)</f>
        <v>Yes</v>
      </c>
      <c r="F203" t="str">
        <f>VLOOKUP($A203,Medical_Table[#All],8,FALSE)</f>
        <v>No</v>
      </c>
      <c r="G203" t="str">
        <f>VLOOKUP($A203,Medical_Table[#All],9,FALSE)</f>
        <v>No</v>
      </c>
      <c r="H203">
        <f>VLOOKUP($A203,Medical_Table[#All],10,FALSE)</f>
        <v>0</v>
      </c>
      <c r="I203" t="str">
        <f>VLOOKUP($A203,Medical_Table[#All],3,FALSE)</f>
        <v>Yes</v>
      </c>
      <c r="J203" t="str">
        <f>VLOOKUP($A203,Medical_Table[#All],5,FALSE)</f>
        <v>Obesity</v>
      </c>
      <c r="K203" t="str">
        <f>VLOOKUP($A203,Medical_Table[#All],7,FALSE)</f>
        <v>Prediabetes</v>
      </c>
      <c r="L203" s="22">
        <f>VLOOKUP($A203,Hospitalization_Table[#All],10,FALSE)</f>
        <v>35297</v>
      </c>
      <c r="M203" s="18">
        <f>VLOOKUP($A203,Hospitalization_Table[#All],6,FALSE)</f>
        <v>36085.22</v>
      </c>
      <c r="N203" t="str">
        <f>VLOOKUP($A203,Hospitalization_Table[#All],7,FALSE)</f>
        <v>tier - 1</v>
      </c>
      <c r="O203" t="str">
        <f>VLOOKUP($A203,Hospitalization_Table[#All],8,FALSE)</f>
        <v>tier - 1</v>
      </c>
      <c r="P203" t="str">
        <f>VLOOKUP($A203,Hospitalization_Table[#All],9,FALSE)</f>
        <v>R1011</v>
      </c>
      <c r="Q203">
        <f>VLOOKUP($A203,Hospitalization_Table[#All],11,FALSE)</f>
        <v>26</v>
      </c>
    </row>
    <row r="204" spans="1:17" ht="15.6" x14ac:dyDescent="0.3">
      <c r="A204" s="20" t="s">
        <v>2170</v>
      </c>
      <c r="B204" t="str">
        <f>VLOOKUP($A204,Customer_Table[#All],4,FALSE)</f>
        <v>Hector Sr.</v>
      </c>
      <c r="C204">
        <f>VLOOKUP($A204,Medical_Table[#All],4,FALSE)</f>
        <v>29.78</v>
      </c>
      <c r="D204">
        <f>VLOOKUP($A204,Medical_Table[#All],6,FALSE)</f>
        <v>10.27</v>
      </c>
      <c r="E204" t="str">
        <f>VLOOKUP($A204,Medical_Table[#All],2,FALSE)</f>
        <v>Yes</v>
      </c>
      <c r="F204" t="str">
        <f>VLOOKUP($A204,Medical_Table[#All],8,FALSE)</f>
        <v>No</v>
      </c>
      <c r="G204" t="str">
        <f>VLOOKUP($A204,Medical_Table[#All],9,FALSE)</f>
        <v>Yes</v>
      </c>
      <c r="H204">
        <f>VLOOKUP($A204,Medical_Table[#All],10,FALSE)</f>
        <v>1</v>
      </c>
      <c r="I204" t="str">
        <f>VLOOKUP($A204,Medical_Table[#All],3,FALSE)</f>
        <v>Yes</v>
      </c>
      <c r="J204" t="str">
        <f>VLOOKUP($A204,Medical_Table[#All],5,FALSE)</f>
        <v>Over Weight</v>
      </c>
      <c r="K204" t="str">
        <f>VLOOKUP($A204,Medical_Table[#All],7,FALSE)</f>
        <v>Diabetes</v>
      </c>
      <c r="L204" s="22">
        <f>VLOOKUP($A204,Hospitalization_Table[#All],10,FALSE)</f>
        <v>23214</v>
      </c>
      <c r="M204" s="18">
        <f>VLOOKUP($A204,Hospitalization_Table[#All],6,FALSE)</f>
        <v>36074.339999999997</v>
      </c>
      <c r="N204" t="str">
        <f>VLOOKUP($A204,Hospitalization_Table[#All],7,FALSE)</f>
        <v>tier - 2</v>
      </c>
      <c r="O204" t="str">
        <f>VLOOKUP($A204,Hospitalization_Table[#All],8,FALSE)</f>
        <v>tier - 1</v>
      </c>
      <c r="P204" t="str">
        <f>VLOOKUP($A204,Hospitalization_Table[#All],9,FALSE)</f>
        <v>R1011</v>
      </c>
      <c r="Q204">
        <f>VLOOKUP($A204,Hospitalization_Table[#All],11,FALSE)</f>
        <v>59</v>
      </c>
    </row>
    <row r="205" spans="1:17" ht="15.6" x14ac:dyDescent="0.3">
      <c r="A205" s="20" t="s">
        <v>2169</v>
      </c>
      <c r="B205" t="str">
        <f>VLOOKUP($A205,Customer_Table[#All],4,FALSE)</f>
        <v>Rebecca</v>
      </c>
      <c r="C205">
        <f>VLOOKUP($A205,Medical_Table[#All],4,FALSE)</f>
        <v>32.78</v>
      </c>
      <c r="D205">
        <f>VLOOKUP($A205,Medical_Table[#All],6,FALSE)</f>
        <v>5.27</v>
      </c>
      <c r="E205" t="str">
        <f>VLOOKUP($A205,Medical_Table[#All],2,FALSE)</f>
        <v>No</v>
      </c>
      <c r="F205" t="str">
        <f>VLOOKUP($A205,Medical_Table[#All],8,FALSE)</f>
        <v>No</v>
      </c>
      <c r="G205" t="str">
        <f>VLOOKUP($A205,Medical_Table[#All],9,FALSE)</f>
        <v>No</v>
      </c>
      <c r="H205">
        <f>VLOOKUP($A205,Medical_Table[#All],10,FALSE)</f>
        <v>0</v>
      </c>
      <c r="I205" t="str">
        <f>VLOOKUP($A205,Medical_Table[#All],3,FALSE)</f>
        <v>Yes</v>
      </c>
      <c r="J205" t="str">
        <f>VLOOKUP($A205,Medical_Table[#All],5,FALSE)</f>
        <v>Obesity</v>
      </c>
      <c r="K205" t="str">
        <f>VLOOKUP($A205,Medical_Table[#All],7,FALSE)</f>
        <v>Normal</v>
      </c>
      <c r="L205" s="22">
        <f>VLOOKUP($A205,Hospitalization_Table[#All],10,FALSE)</f>
        <v>36407</v>
      </c>
      <c r="M205" s="18">
        <f>VLOOKUP($A205,Hospitalization_Table[#All],6,FALSE)</f>
        <v>36021.01</v>
      </c>
      <c r="N205" t="str">
        <f>VLOOKUP($A205,Hospitalization_Table[#All],7,FALSE)</f>
        <v>tier - 2</v>
      </c>
      <c r="O205" t="str">
        <f>VLOOKUP($A205,Hospitalization_Table[#All],8,FALSE)</f>
        <v>tier - 3</v>
      </c>
      <c r="P205" t="str">
        <f>VLOOKUP($A205,Hospitalization_Table[#All],9,FALSE)</f>
        <v>R1013</v>
      </c>
      <c r="Q205">
        <f>VLOOKUP($A205,Hospitalization_Table[#All],11,FALSE)</f>
        <v>23</v>
      </c>
    </row>
    <row r="206" spans="1:17" ht="15.6" x14ac:dyDescent="0.3">
      <c r="A206" s="20" t="s">
        <v>2168</v>
      </c>
      <c r="B206" t="str">
        <f>VLOOKUP($A206,Customer_Table[#All],4,FALSE)</f>
        <v>Matt</v>
      </c>
      <c r="C206">
        <f>VLOOKUP($A206,Medical_Table[#All],4,FALSE)</f>
        <v>41.65</v>
      </c>
      <c r="D206">
        <f>VLOOKUP($A206,Medical_Table[#All],6,FALSE)</f>
        <v>10.73</v>
      </c>
      <c r="E206" t="str">
        <f>VLOOKUP($A206,Medical_Table[#All],2,FALSE)</f>
        <v>Yes</v>
      </c>
      <c r="F206" t="str">
        <f>VLOOKUP($A206,Medical_Table[#All],8,FALSE)</f>
        <v>No</v>
      </c>
      <c r="G206" t="str">
        <f>VLOOKUP($A206,Medical_Table[#All],9,FALSE)</f>
        <v>No</v>
      </c>
      <c r="H206">
        <f>VLOOKUP($A206,Medical_Table[#All],10,FALSE)</f>
        <v>0</v>
      </c>
      <c r="I206" t="str">
        <f>VLOOKUP($A206,Medical_Table[#All],3,FALSE)</f>
        <v>Yes</v>
      </c>
      <c r="J206" t="str">
        <f>VLOOKUP($A206,Medical_Table[#All],5,FALSE)</f>
        <v>Obesity</v>
      </c>
      <c r="K206" t="str">
        <f>VLOOKUP($A206,Medical_Table[#All],7,FALSE)</f>
        <v>Diabetes</v>
      </c>
      <c r="L206" s="22">
        <f>VLOOKUP($A206,Hospitalization_Table[#All],10,FALSE)</f>
        <v>29912</v>
      </c>
      <c r="M206" s="18">
        <f>VLOOKUP($A206,Hospitalization_Table[#All],6,FALSE)</f>
        <v>35952.65</v>
      </c>
      <c r="N206" t="str">
        <f>VLOOKUP($A206,Hospitalization_Table[#All],7,FALSE)</f>
        <v>tier - 1</v>
      </c>
      <c r="O206" t="str">
        <f>VLOOKUP($A206,Hospitalization_Table[#All],8,FALSE)</f>
        <v>tier - 3</v>
      </c>
      <c r="P206" t="str">
        <f>VLOOKUP($A206,Hospitalization_Table[#All],9,FALSE)</f>
        <v>R1011</v>
      </c>
      <c r="Q206">
        <f>VLOOKUP($A206,Hospitalization_Table[#All],11,FALSE)</f>
        <v>41</v>
      </c>
    </row>
    <row r="207" spans="1:17" ht="15.6" x14ac:dyDescent="0.3">
      <c r="A207" s="20" t="s">
        <v>2167</v>
      </c>
      <c r="B207" t="str">
        <f>VLOOKUP($A207,Customer_Table[#All],4,FALSE)</f>
        <v>Elizabeth H</v>
      </c>
      <c r="C207">
        <f>VLOOKUP($A207,Medical_Table[#All],4,FALSE)</f>
        <v>50.79</v>
      </c>
      <c r="D207">
        <f>VLOOKUP($A207,Medical_Table[#All],6,FALSE)</f>
        <v>4.45</v>
      </c>
      <c r="E207" t="str">
        <f>VLOOKUP($A207,Medical_Table[#All],2,FALSE)</f>
        <v>No</v>
      </c>
      <c r="F207" t="str">
        <f>VLOOKUP($A207,Medical_Table[#All],8,FALSE)</f>
        <v>No</v>
      </c>
      <c r="G207" t="str">
        <f>VLOOKUP($A207,Medical_Table[#All],9,FALSE)</f>
        <v>No</v>
      </c>
      <c r="H207">
        <f>VLOOKUP($A207,Medical_Table[#All],10,FALSE)</f>
        <v>1</v>
      </c>
      <c r="I207" t="str">
        <f>VLOOKUP($A207,Medical_Table[#All],3,FALSE)</f>
        <v>Yes</v>
      </c>
      <c r="J207" t="str">
        <f>VLOOKUP($A207,Medical_Table[#All],5,FALSE)</f>
        <v>Obesity</v>
      </c>
      <c r="K207" t="str">
        <f>VLOOKUP($A207,Medical_Table[#All],7,FALSE)</f>
        <v>Normal</v>
      </c>
      <c r="L207" s="22">
        <f>VLOOKUP($A207,Hospitalization_Table[#All],10,FALSE)</f>
        <v>33773</v>
      </c>
      <c r="M207" s="18">
        <f>VLOOKUP($A207,Hospitalization_Table[#All],6,FALSE)</f>
        <v>35883.269999999997</v>
      </c>
      <c r="N207" t="str">
        <f>VLOOKUP($A207,Hospitalization_Table[#All],7,FALSE)</f>
        <v>tier - 2</v>
      </c>
      <c r="O207" t="str">
        <f>VLOOKUP($A207,Hospitalization_Table[#All],8,FALSE)</f>
        <v>tier - 1</v>
      </c>
      <c r="P207" t="str">
        <f>VLOOKUP($A207,Hospitalization_Table[#All],9,FALSE)</f>
        <v>R1011</v>
      </c>
      <c r="Q207">
        <f>VLOOKUP($A207,Hospitalization_Table[#All],11,FALSE)</f>
        <v>30</v>
      </c>
    </row>
    <row r="208" spans="1:17" ht="15.6" x14ac:dyDescent="0.3">
      <c r="A208" s="20" t="s">
        <v>2166</v>
      </c>
      <c r="B208" t="str">
        <f>VLOOKUP($A208,Customer_Table[#All],4,FALSE)</f>
        <v>Grace</v>
      </c>
      <c r="C208">
        <f>VLOOKUP($A208,Medical_Table[#All],4,FALSE)</f>
        <v>35.43</v>
      </c>
      <c r="D208">
        <f>VLOOKUP($A208,Medical_Table[#All],6,FALSE)</f>
        <v>5.25</v>
      </c>
      <c r="E208" t="str">
        <f>VLOOKUP($A208,Medical_Table[#All],2,FALSE)</f>
        <v>Yes</v>
      </c>
      <c r="F208" t="str">
        <f>VLOOKUP($A208,Medical_Table[#All],8,FALSE)</f>
        <v>No</v>
      </c>
      <c r="G208" t="str">
        <f>VLOOKUP($A208,Medical_Table[#All],9,FALSE)</f>
        <v>No</v>
      </c>
      <c r="H208">
        <f>VLOOKUP($A208,Medical_Table[#All],10,FALSE)</f>
        <v>0</v>
      </c>
      <c r="I208" t="str">
        <f>VLOOKUP($A208,Medical_Table[#All],3,FALSE)</f>
        <v>Yes</v>
      </c>
      <c r="J208" t="str">
        <f>VLOOKUP($A208,Medical_Table[#All],5,FALSE)</f>
        <v>Obesity</v>
      </c>
      <c r="K208" t="str">
        <f>VLOOKUP($A208,Medical_Table[#All],7,FALSE)</f>
        <v>Normal</v>
      </c>
      <c r="L208" s="22">
        <f>VLOOKUP($A208,Hospitalization_Table[#All],10,FALSE)</f>
        <v>28037</v>
      </c>
      <c r="M208" s="18">
        <f>VLOOKUP($A208,Hospitalization_Table[#All],6,FALSE)</f>
        <v>35733.96</v>
      </c>
      <c r="N208" t="str">
        <f>VLOOKUP($A208,Hospitalization_Table[#All],7,FALSE)</f>
        <v>tier - 2</v>
      </c>
      <c r="O208" t="str">
        <f>VLOOKUP($A208,Hospitalization_Table[#All],8,FALSE)</f>
        <v>tier - 2</v>
      </c>
      <c r="P208" t="str">
        <f>VLOOKUP($A208,Hospitalization_Table[#All],9,FALSE)</f>
        <v>R1011</v>
      </c>
      <c r="Q208">
        <f>VLOOKUP($A208,Hospitalization_Table[#All],11,FALSE)</f>
        <v>46</v>
      </c>
    </row>
    <row r="209" spans="1:17" ht="15.6" x14ac:dyDescent="0.3">
      <c r="A209" s="20" t="s">
        <v>2165</v>
      </c>
      <c r="B209" t="str">
        <f>VLOOKUP($A209,Customer_Table[#All],4,FALSE)</f>
        <v>Jaime</v>
      </c>
      <c r="C209">
        <f>VLOOKUP($A209,Medical_Table[#All],4,FALSE)</f>
        <v>35.25</v>
      </c>
      <c r="D209">
        <f>VLOOKUP($A209,Medical_Table[#All],6,FALSE)</f>
        <v>9.51</v>
      </c>
      <c r="E209" t="str">
        <f>VLOOKUP($A209,Medical_Table[#All],2,FALSE)</f>
        <v>No</v>
      </c>
      <c r="F209" t="str">
        <f>VLOOKUP($A209,Medical_Table[#All],8,FALSE)</f>
        <v>No</v>
      </c>
      <c r="G209" t="str">
        <f>VLOOKUP($A209,Medical_Table[#All],9,FALSE)</f>
        <v>No</v>
      </c>
      <c r="H209">
        <f>VLOOKUP($A209,Medical_Table[#All],10,FALSE)</f>
        <v>0</v>
      </c>
      <c r="I209" t="str">
        <f>VLOOKUP($A209,Medical_Table[#All],3,FALSE)</f>
        <v>Yes</v>
      </c>
      <c r="J209" t="str">
        <f>VLOOKUP($A209,Medical_Table[#All],5,FALSE)</f>
        <v>Obesity</v>
      </c>
      <c r="K209" t="str">
        <f>VLOOKUP($A209,Medical_Table[#All],7,FALSE)</f>
        <v>Diabetes</v>
      </c>
      <c r="L209" s="22">
        <f>VLOOKUP($A209,Hospitalization_Table[#All],10,FALSE)</f>
        <v>27225</v>
      </c>
      <c r="M209" s="18">
        <f>VLOOKUP($A209,Hospitalization_Table[#All],6,FALSE)</f>
        <v>35711.39</v>
      </c>
      <c r="N209" t="str">
        <f>VLOOKUP($A209,Hospitalization_Table[#All],7,FALSE)</f>
        <v>tier - 2</v>
      </c>
      <c r="O209" t="str">
        <f>VLOOKUP($A209,Hospitalization_Table[#All],8,FALSE)</f>
        <v>tier - 3</v>
      </c>
      <c r="P209" t="str">
        <f>VLOOKUP($A209,Hospitalization_Table[#All],9,FALSE)</f>
        <v>R1012</v>
      </c>
      <c r="Q209">
        <f>VLOOKUP($A209,Hospitalization_Table[#All],11,FALSE)</f>
        <v>48</v>
      </c>
    </row>
    <row r="210" spans="1:17" ht="15.6" x14ac:dyDescent="0.3">
      <c r="A210" s="20" t="s">
        <v>2164</v>
      </c>
      <c r="B210" t="str">
        <f>VLOOKUP($A210,Customer_Table[#All],4,FALSE)</f>
        <v>Calesse</v>
      </c>
      <c r="C210">
        <f>VLOOKUP($A210,Medical_Table[#All],4,FALSE)</f>
        <v>36.85</v>
      </c>
      <c r="D210">
        <f>VLOOKUP($A210,Medical_Table[#All],6,FALSE)</f>
        <v>11.12</v>
      </c>
      <c r="E210" t="str">
        <f>VLOOKUP($A210,Medical_Table[#All],2,FALSE)</f>
        <v>No</v>
      </c>
      <c r="F210" t="str">
        <f>VLOOKUP($A210,Medical_Table[#All],8,FALSE)</f>
        <v>No</v>
      </c>
      <c r="G210" t="str">
        <f>VLOOKUP($A210,Medical_Table[#All],9,FALSE)</f>
        <v>No</v>
      </c>
      <c r="H210">
        <f>VLOOKUP($A210,Medical_Table[#All],10,FALSE)</f>
        <v>0</v>
      </c>
      <c r="I210" t="str">
        <f>VLOOKUP($A210,Medical_Table[#All],3,FALSE)</f>
        <v>Yes</v>
      </c>
      <c r="J210" t="str">
        <f>VLOOKUP($A210,Medical_Table[#All],5,FALSE)</f>
        <v>Obesity</v>
      </c>
      <c r="K210" t="str">
        <f>VLOOKUP($A210,Medical_Table[#All],7,FALSE)</f>
        <v>Diabetes</v>
      </c>
      <c r="L210" s="22">
        <f>VLOOKUP($A210,Hospitalization_Table[#All],10,FALSE)</f>
        <v>28843</v>
      </c>
      <c r="M210" s="18">
        <f>VLOOKUP($A210,Hospitalization_Table[#All],6,FALSE)</f>
        <v>35701.9</v>
      </c>
      <c r="N210" t="str">
        <f>VLOOKUP($A210,Hospitalization_Table[#All],7,FALSE)</f>
        <v>tier - 2</v>
      </c>
      <c r="O210" t="str">
        <f>VLOOKUP($A210,Hospitalization_Table[#All],8,FALSE)</f>
        <v>tier - 1</v>
      </c>
      <c r="P210" t="str">
        <f>VLOOKUP($A210,Hospitalization_Table[#All],9,FALSE)</f>
        <v>R1011</v>
      </c>
      <c r="Q210">
        <f>VLOOKUP($A210,Hospitalization_Table[#All],11,FALSE)</f>
        <v>44</v>
      </c>
    </row>
    <row r="211" spans="1:17" ht="15.6" x14ac:dyDescent="0.3">
      <c r="A211" s="20" t="s">
        <v>2163</v>
      </c>
      <c r="B211" t="str">
        <f>VLOOKUP($A211,Customer_Table[#All],4,FALSE)</f>
        <v>Kate L</v>
      </c>
      <c r="C211">
        <f>VLOOKUP($A211,Medical_Table[#All],4,FALSE)</f>
        <v>31.02</v>
      </c>
      <c r="D211">
        <f>VLOOKUP($A211,Medical_Table[#All],6,FALSE)</f>
        <v>4.5599999999999996</v>
      </c>
      <c r="E211" t="str">
        <f>VLOOKUP($A211,Medical_Table[#All],2,FALSE)</f>
        <v>No</v>
      </c>
      <c r="F211" t="str">
        <f>VLOOKUP($A211,Medical_Table[#All],8,FALSE)</f>
        <v>yes</v>
      </c>
      <c r="G211" t="str">
        <f>VLOOKUP($A211,Medical_Table[#All],9,FALSE)</f>
        <v>No</v>
      </c>
      <c r="H211">
        <f>VLOOKUP($A211,Medical_Table[#All],10,FALSE)</f>
        <v>1</v>
      </c>
      <c r="I211" t="str">
        <f>VLOOKUP($A211,Medical_Table[#All],3,FALSE)</f>
        <v>Yes</v>
      </c>
      <c r="J211" t="str">
        <f>VLOOKUP($A211,Medical_Table[#All],5,FALSE)</f>
        <v>Obesity</v>
      </c>
      <c r="K211" t="str">
        <f>VLOOKUP($A211,Medical_Table[#All],7,FALSE)</f>
        <v>Normal</v>
      </c>
      <c r="L211" s="22">
        <f>VLOOKUP($A211,Hospitalization_Table[#All],10,FALSE)</f>
        <v>36877</v>
      </c>
      <c r="M211" s="18">
        <f>VLOOKUP($A211,Hospitalization_Table[#All],6,FALSE)</f>
        <v>35595.589999999997</v>
      </c>
      <c r="N211" t="str">
        <f>VLOOKUP($A211,Hospitalization_Table[#All],7,FALSE)</f>
        <v>tier - 2</v>
      </c>
      <c r="O211" t="str">
        <f>VLOOKUP($A211,Hospitalization_Table[#All],8,FALSE)</f>
        <v>tier - 3</v>
      </c>
      <c r="P211" t="str">
        <f>VLOOKUP($A211,Hospitalization_Table[#All],9,FALSE)</f>
        <v>R1013</v>
      </c>
      <c r="Q211">
        <f>VLOOKUP($A211,Hospitalization_Table[#All],11,FALSE)</f>
        <v>22</v>
      </c>
    </row>
    <row r="212" spans="1:17" ht="15.6" x14ac:dyDescent="0.3">
      <c r="A212" s="20" t="s">
        <v>2162</v>
      </c>
      <c r="B212" t="str">
        <f>VLOOKUP($A212,Customer_Table[#All],4,FALSE)</f>
        <v>Sergey</v>
      </c>
      <c r="C212">
        <f>VLOOKUP($A212,Medical_Table[#All],4,FALSE)</f>
        <v>35.6</v>
      </c>
      <c r="D212">
        <f>VLOOKUP($A212,Medical_Table[#All],6,FALSE)</f>
        <v>4.0199999999999996</v>
      </c>
      <c r="E212" t="str">
        <f>VLOOKUP($A212,Medical_Table[#All],2,FALSE)</f>
        <v>Yes</v>
      </c>
      <c r="F212" t="str">
        <f>VLOOKUP($A212,Medical_Table[#All],8,FALSE)</f>
        <v>yes</v>
      </c>
      <c r="G212" t="str">
        <f>VLOOKUP($A212,Medical_Table[#All],9,FALSE)</f>
        <v>No</v>
      </c>
      <c r="H212">
        <f>VLOOKUP($A212,Medical_Table[#All],10,FALSE)</f>
        <v>2</v>
      </c>
      <c r="I212" t="str">
        <f>VLOOKUP($A212,Medical_Table[#All],3,FALSE)</f>
        <v>Yes</v>
      </c>
      <c r="J212" t="str">
        <f>VLOOKUP($A212,Medical_Table[#All],5,FALSE)</f>
        <v>Obesity</v>
      </c>
      <c r="K212" t="str">
        <f>VLOOKUP($A212,Medical_Table[#All],7,FALSE)</f>
        <v>Normal</v>
      </c>
      <c r="L212" s="22">
        <f>VLOOKUP($A212,Hospitalization_Table[#All],10,FALSE)</f>
        <v>36849</v>
      </c>
      <c r="M212" s="18">
        <f>VLOOKUP($A212,Hospitalization_Table[#All],6,FALSE)</f>
        <v>35585.58</v>
      </c>
      <c r="N212" t="str">
        <f>VLOOKUP($A212,Hospitalization_Table[#All],7,FALSE)</f>
        <v>tier - 2</v>
      </c>
      <c r="O212" t="str">
        <f>VLOOKUP($A212,Hospitalization_Table[#All],8,FALSE)</f>
        <v>tier - 3</v>
      </c>
      <c r="P212" t="str">
        <f>VLOOKUP($A212,Hospitalization_Table[#All],9,FALSE)</f>
        <v>R1011</v>
      </c>
      <c r="Q212">
        <f>VLOOKUP($A212,Hospitalization_Table[#All],11,FALSE)</f>
        <v>22</v>
      </c>
    </row>
    <row r="213" spans="1:17" ht="15.6" x14ac:dyDescent="0.3">
      <c r="A213" s="20" t="s">
        <v>2161</v>
      </c>
      <c r="B213" t="str">
        <f>VLOOKUP($A213,Customer_Table[#All],4,FALSE)</f>
        <v>Timothy V</v>
      </c>
      <c r="C213">
        <f>VLOOKUP($A213,Medical_Table[#All],4,FALSE)</f>
        <v>34.39</v>
      </c>
      <c r="D213">
        <f>VLOOKUP($A213,Medical_Table[#All],6,FALSE)</f>
        <v>8.7200000000000006</v>
      </c>
      <c r="E213" t="str">
        <f>VLOOKUP($A213,Medical_Table[#All],2,FALSE)</f>
        <v>No</v>
      </c>
      <c r="F213" t="str">
        <f>VLOOKUP($A213,Medical_Table[#All],8,FALSE)</f>
        <v>No</v>
      </c>
      <c r="G213" t="str">
        <f>VLOOKUP($A213,Medical_Table[#All],9,FALSE)</f>
        <v>No</v>
      </c>
      <c r="H213">
        <f>VLOOKUP($A213,Medical_Table[#All],10,FALSE)</f>
        <v>0</v>
      </c>
      <c r="I213" t="str">
        <f>VLOOKUP($A213,Medical_Table[#All],3,FALSE)</f>
        <v>Yes</v>
      </c>
      <c r="J213" t="str">
        <f>VLOOKUP($A213,Medical_Table[#All],5,FALSE)</f>
        <v>Obesity</v>
      </c>
      <c r="K213" t="str">
        <f>VLOOKUP($A213,Medical_Table[#All],7,FALSE)</f>
        <v>Diabetes</v>
      </c>
      <c r="L213" s="22">
        <f>VLOOKUP($A213,Hospitalization_Table[#All],10,FALSE)</f>
        <v>26155</v>
      </c>
      <c r="M213" s="18">
        <f>VLOOKUP($A213,Hospitalization_Table[#All],6,FALSE)</f>
        <v>35583.17</v>
      </c>
      <c r="N213" t="str">
        <f>VLOOKUP($A213,Hospitalization_Table[#All],7,FALSE)</f>
        <v>tier - 1</v>
      </c>
      <c r="O213" t="str">
        <f>VLOOKUP($A213,Hospitalization_Table[#All],8,FALSE)</f>
        <v>tier - 3</v>
      </c>
      <c r="P213" t="str">
        <f>VLOOKUP($A213,Hospitalization_Table[#All],9,FALSE)</f>
        <v>R1011</v>
      </c>
      <c r="Q213">
        <f>VLOOKUP($A213,Hospitalization_Table[#All],11,FALSE)</f>
        <v>51</v>
      </c>
    </row>
    <row r="214" spans="1:17" ht="15.6" x14ac:dyDescent="0.3">
      <c r="A214" s="20" t="s">
        <v>2160</v>
      </c>
      <c r="B214" t="str">
        <f>VLOOKUP($A214,Customer_Table[#All],4,FALSE)</f>
        <v>Andrew S</v>
      </c>
      <c r="C214">
        <f>VLOOKUP($A214,Medical_Table[#All],4,FALSE)</f>
        <v>29.06</v>
      </c>
      <c r="D214">
        <f>VLOOKUP($A214,Medical_Table[#All],6,FALSE)</f>
        <v>6.25</v>
      </c>
      <c r="E214" t="str">
        <f>VLOOKUP($A214,Medical_Table[#All],2,FALSE)</f>
        <v>Yes</v>
      </c>
      <c r="F214" t="str">
        <f>VLOOKUP($A214,Medical_Table[#All],8,FALSE)</f>
        <v>No</v>
      </c>
      <c r="G214" t="str">
        <f>VLOOKUP($A214,Medical_Table[#All],9,FALSE)</f>
        <v>No</v>
      </c>
      <c r="H214">
        <f>VLOOKUP($A214,Medical_Table[#All],10,FALSE)</f>
        <v>1</v>
      </c>
      <c r="I214" t="str">
        <f>VLOOKUP($A214,Medical_Table[#All],3,FALSE)</f>
        <v>Yes</v>
      </c>
      <c r="J214" t="str">
        <f>VLOOKUP($A214,Medical_Table[#All],5,FALSE)</f>
        <v>Over Weight</v>
      </c>
      <c r="K214" t="str">
        <f>VLOOKUP($A214,Medical_Table[#All],7,FALSE)</f>
        <v>Prediabetes</v>
      </c>
      <c r="L214" s="22">
        <f>VLOOKUP($A214,Hospitalization_Table[#All],10,FALSE)</f>
        <v>23618</v>
      </c>
      <c r="M214" s="18">
        <f>VLOOKUP($A214,Hospitalization_Table[#All],6,FALSE)</f>
        <v>35573.26</v>
      </c>
      <c r="N214" t="str">
        <f>VLOOKUP($A214,Hospitalization_Table[#All],7,FALSE)</f>
        <v>tier - 2</v>
      </c>
      <c r="O214" t="str">
        <f>VLOOKUP($A214,Hospitalization_Table[#All],8,FALSE)</f>
        <v>tier - 1</v>
      </c>
      <c r="P214" t="str">
        <f>VLOOKUP($A214,Hospitalization_Table[#All],9,FALSE)</f>
        <v>R1011</v>
      </c>
      <c r="Q214">
        <f>VLOOKUP($A214,Hospitalization_Table[#All],11,FALSE)</f>
        <v>58</v>
      </c>
    </row>
    <row r="215" spans="1:17" ht="15.6" x14ac:dyDescent="0.3">
      <c r="A215" s="20" t="s">
        <v>2159</v>
      </c>
      <c r="B215" t="str">
        <f>VLOOKUP($A215,Customer_Table[#All],4,FALSE)</f>
        <v>Matthew D</v>
      </c>
      <c r="C215">
        <f>VLOOKUP($A215,Medical_Table[#All],4,FALSE)</f>
        <v>35.799999999999997</v>
      </c>
      <c r="D215">
        <f>VLOOKUP($A215,Medical_Table[#All],6,FALSE)</f>
        <v>7.32</v>
      </c>
      <c r="E215" t="str">
        <f>VLOOKUP($A215,Medical_Table[#All],2,FALSE)</f>
        <v>No</v>
      </c>
      <c r="F215" t="str">
        <f>VLOOKUP($A215,Medical_Table[#All],8,FALSE)</f>
        <v>No</v>
      </c>
      <c r="G215" t="str">
        <f>VLOOKUP($A215,Medical_Table[#All],9,FALSE)</f>
        <v>No</v>
      </c>
      <c r="H215">
        <f>VLOOKUP($A215,Medical_Table[#All],10,FALSE)</f>
        <v>2</v>
      </c>
      <c r="I215" t="str">
        <f>VLOOKUP($A215,Medical_Table[#All],3,FALSE)</f>
        <v>Yes</v>
      </c>
      <c r="J215" t="str">
        <f>VLOOKUP($A215,Medical_Table[#All],5,FALSE)</f>
        <v>Obesity</v>
      </c>
      <c r="K215" t="str">
        <f>VLOOKUP($A215,Medical_Table[#All],7,FALSE)</f>
        <v>Diabetes</v>
      </c>
      <c r="L215" s="22">
        <f>VLOOKUP($A215,Hospitalization_Table[#All],10,FALSE)</f>
        <v>26964</v>
      </c>
      <c r="M215" s="18">
        <f>VLOOKUP($A215,Hospitalization_Table[#All],6,FALSE)</f>
        <v>35547.72</v>
      </c>
      <c r="N215" t="str">
        <f>VLOOKUP($A215,Hospitalization_Table[#All],7,FALSE)</f>
        <v>tier - 1</v>
      </c>
      <c r="O215" t="str">
        <f>VLOOKUP($A215,Hospitalization_Table[#All],8,FALSE)</f>
        <v>tier - 1</v>
      </c>
      <c r="P215" t="str">
        <f>VLOOKUP($A215,Hospitalization_Table[#All],9,FALSE)</f>
        <v>R1011</v>
      </c>
      <c r="Q215">
        <f>VLOOKUP($A215,Hospitalization_Table[#All],11,FALSE)</f>
        <v>49</v>
      </c>
    </row>
    <row r="216" spans="1:17" ht="15.6" x14ac:dyDescent="0.3">
      <c r="A216" s="20" t="s">
        <v>2158</v>
      </c>
      <c r="B216" t="str">
        <f>VLOOKUP($A216,Customer_Table[#All],4,FALSE)</f>
        <v>Jessica</v>
      </c>
      <c r="C216">
        <f>VLOOKUP($A216,Medical_Table[#All],4,FALSE)</f>
        <v>49.8</v>
      </c>
      <c r="D216">
        <f>VLOOKUP($A216,Medical_Table[#All],6,FALSE)</f>
        <v>4.24</v>
      </c>
      <c r="E216" t="str">
        <f>VLOOKUP($A216,Medical_Table[#All],2,FALSE)</f>
        <v>No</v>
      </c>
      <c r="F216" t="str">
        <f>VLOOKUP($A216,Medical_Table[#All],8,FALSE)</f>
        <v>No</v>
      </c>
      <c r="G216" t="str">
        <f>VLOOKUP($A216,Medical_Table[#All],9,FALSE)</f>
        <v>No</v>
      </c>
      <c r="H216">
        <f>VLOOKUP($A216,Medical_Table[#All],10,FALSE)</f>
        <v>1</v>
      </c>
      <c r="I216" t="str">
        <f>VLOOKUP($A216,Medical_Table[#All],3,FALSE)</f>
        <v>Yes</v>
      </c>
      <c r="J216" t="str">
        <f>VLOOKUP($A216,Medical_Table[#All],5,FALSE)</f>
        <v>Obesity</v>
      </c>
      <c r="K216" t="str">
        <f>VLOOKUP($A216,Medical_Table[#All],7,FALSE)</f>
        <v>Normal</v>
      </c>
      <c r="L216" s="22">
        <f>VLOOKUP($A216,Hospitalization_Table[#All],10,FALSE)</f>
        <v>33860</v>
      </c>
      <c r="M216" s="18">
        <f>VLOOKUP($A216,Hospitalization_Table[#All],6,FALSE)</f>
        <v>35547.47</v>
      </c>
      <c r="N216" t="str">
        <f>VLOOKUP($A216,Hospitalization_Table[#All],7,FALSE)</f>
        <v>tier - 2</v>
      </c>
      <c r="O216" t="str">
        <f>VLOOKUP($A216,Hospitalization_Table[#All],8,FALSE)</f>
        <v>tier - 3</v>
      </c>
      <c r="P216" t="str">
        <f>VLOOKUP($A216,Hospitalization_Table[#All],9,FALSE)</f>
        <v>R1011</v>
      </c>
      <c r="Q216">
        <f>VLOOKUP($A216,Hospitalization_Table[#All],11,FALSE)</f>
        <v>30</v>
      </c>
    </row>
    <row r="217" spans="1:17" ht="15.6" x14ac:dyDescent="0.3">
      <c r="A217" s="20" t="s">
        <v>2157</v>
      </c>
      <c r="B217" t="str">
        <f>VLOOKUP($A217,Customer_Table[#All],4,FALSE)</f>
        <v>Lawrence</v>
      </c>
      <c r="C217">
        <f>VLOOKUP($A217,Medical_Table[#All],4,FALSE)</f>
        <v>35.71</v>
      </c>
      <c r="D217">
        <f>VLOOKUP($A217,Medical_Table[#All],6,FALSE)</f>
        <v>6.84</v>
      </c>
      <c r="E217" t="str">
        <f>VLOOKUP($A217,Medical_Table[#All],2,FALSE)</f>
        <v>No</v>
      </c>
      <c r="F217" t="str">
        <f>VLOOKUP($A217,Medical_Table[#All],8,FALSE)</f>
        <v>No</v>
      </c>
      <c r="G217" t="str">
        <f>VLOOKUP($A217,Medical_Table[#All],9,FALSE)</f>
        <v>No</v>
      </c>
      <c r="H217">
        <f>VLOOKUP($A217,Medical_Table[#All],10,FALSE)</f>
        <v>2</v>
      </c>
      <c r="I217" t="str">
        <f>VLOOKUP($A217,Medical_Table[#All],3,FALSE)</f>
        <v>Yes</v>
      </c>
      <c r="J217" t="str">
        <f>VLOOKUP($A217,Medical_Table[#All],5,FALSE)</f>
        <v>Obesity</v>
      </c>
      <c r="K217" t="str">
        <f>VLOOKUP($A217,Medical_Table[#All],7,FALSE)</f>
        <v>Diabetes</v>
      </c>
      <c r="L217" s="22">
        <f>VLOOKUP($A217,Hospitalization_Table[#All],10,FALSE)</f>
        <v>27014</v>
      </c>
      <c r="M217" s="18">
        <f>VLOOKUP($A217,Hospitalization_Table[#All],6,FALSE)</f>
        <v>35517.19</v>
      </c>
      <c r="N217" t="str">
        <f>VLOOKUP($A217,Hospitalization_Table[#All],7,FALSE)</f>
        <v>tier - 2</v>
      </c>
      <c r="O217" t="str">
        <f>VLOOKUP($A217,Hospitalization_Table[#All],8,FALSE)</f>
        <v>tier - 2</v>
      </c>
      <c r="P217" t="str">
        <f>VLOOKUP($A217,Hospitalization_Table[#All],9,FALSE)</f>
        <v>R1011</v>
      </c>
      <c r="Q217">
        <f>VLOOKUP($A217,Hospitalization_Table[#All],11,FALSE)</f>
        <v>49</v>
      </c>
    </row>
    <row r="218" spans="1:17" ht="15.6" x14ac:dyDescent="0.3">
      <c r="A218" s="20" t="s">
        <v>2156</v>
      </c>
      <c r="B218" t="str">
        <f>VLOOKUP($A218,Customer_Table[#All],4,FALSE)</f>
        <v>Alex</v>
      </c>
      <c r="C218">
        <f>VLOOKUP($A218,Medical_Table[#All],4,FALSE)</f>
        <v>30.8</v>
      </c>
      <c r="D218">
        <f>VLOOKUP($A218,Medical_Table[#All],6,FALSE)</f>
        <v>5.23</v>
      </c>
      <c r="E218" t="str">
        <f>VLOOKUP($A218,Medical_Table[#All],2,FALSE)</f>
        <v>Yes</v>
      </c>
      <c r="F218" t="str">
        <f>VLOOKUP($A218,Medical_Table[#All],8,FALSE)</f>
        <v>No</v>
      </c>
      <c r="G218" t="str">
        <f>VLOOKUP($A218,Medical_Table[#All],9,FALSE)</f>
        <v>No</v>
      </c>
      <c r="H218">
        <f>VLOOKUP($A218,Medical_Table[#All],10,FALSE)</f>
        <v>1</v>
      </c>
      <c r="I218" t="str">
        <f>VLOOKUP($A218,Medical_Table[#All],3,FALSE)</f>
        <v>Yes</v>
      </c>
      <c r="J218" t="str">
        <f>VLOOKUP($A218,Medical_Table[#All],5,FALSE)</f>
        <v>Obesity</v>
      </c>
      <c r="K218" t="str">
        <f>VLOOKUP($A218,Medical_Table[#All],7,FALSE)</f>
        <v>Normal</v>
      </c>
      <c r="L218" s="22">
        <f>VLOOKUP($A218,Hospitalization_Table[#All],10,FALSE)</f>
        <v>32467</v>
      </c>
      <c r="M218" s="18">
        <f>VLOOKUP($A218,Hospitalization_Table[#All],6,FALSE)</f>
        <v>35491.64</v>
      </c>
      <c r="N218" t="str">
        <f>VLOOKUP($A218,Hospitalization_Table[#All],7,FALSE)</f>
        <v>tier - 1</v>
      </c>
      <c r="O218" t="str">
        <f>VLOOKUP($A218,Hospitalization_Table[#All],8,FALSE)</f>
        <v>tier - 2</v>
      </c>
      <c r="P218" t="str">
        <f>VLOOKUP($A218,Hospitalization_Table[#All],9,FALSE)</f>
        <v>R1011</v>
      </c>
      <c r="Q218">
        <f>VLOOKUP($A218,Hospitalization_Table[#All],11,FALSE)</f>
        <v>34</v>
      </c>
    </row>
    <row r="219" spans="1:17" ht="15.6" x14ac:dyDescent="0.3">
      <c r="A219" s="20" t="s">
        <v>2155</v>
      </c>
      <c r="B219" t="str">
        <f>VLOOKUP($A219,Customer_Table[#All],4,FALSE)</f>
        <v>Kevin</v>
      </c>
      <c r="C219">
        <f>VLOOKUP($A219,Medical_Table[#All],4,FALSE)</f>
        <v>33.69</v>
      </c>
      <c r="D219">
        <f>VLOOKUP($A219,Medical_Table[#All],6,FALSE)</f>
        <v>9.68</v>
      </c>
      <c r="E219" t="str">
        <f>VLOOKUP($A219,Medical_Table[#All],2,FALSE)</f>
        <v>No</v>
      </c>
      <c r="F219" t="str">
        <f>VLOOKUP($A219,Medical_Table[#All],8,FALSE)</f>
        <v>No</v>
      </c>
      <c r="G219" t="str">
        <f>VLOOKUP($A219,Medical_Table[#All],9,FALSE)</f>
        <v>No</v>
      </c>
      <c r="H219">
        <f>VLOOKUP($A219,Medical_Table[#All],10,FALSE)</f>
        <v>0</v>
      </c>
      <c r="I219" t="str">
        <f>VLOOKUP($A219,Medical_Table[#All],3,FALSE)</f>
        <v>Yes</v>
      </c>
      <c r="J219" t="str">
        <f>VLOOKUP($A219,Medical_Table[#All],5,FALSE)</f>
        <v>Obesity</v>
      </c>
      <c r="K219" t="str">
        <f>VLOOKUP($A219,Medical_Table[#All],7,FALSE)</f>
        <v>Diabetes</v>
      </c>
      <c r="L219" s="22">
        <f>VLOOKUP($A219,Hospitalization_Table[#All],10,FALSE)</f>
        <v>26198</v>
      </c>
      <c r="M219" s="18">
        <f>VLOOKUP($A219,Hospitalization_Table[#All],6,FALSE)</f>
        <v>35345.730000000003</v>
      </c>
      <c r="N219" t="str">
        <f>VLOOKUP($A219,Hospitalization_Table[#All],7,FALSE)</f>
        <v>tier - 2</v>
      </c>
      <c r="O219" t="str">
        <f>VLOOKUP($A219,Hospitalization_Table[#All],8,FALSE)</f>
        <v>tier - 3</v>
      </c>
      <c r="P219" t="str">
        <f>VLOOKUP($A219,Hospitalization_Table[#All],9,FALSE)</f>
        <v>R1011</v>
      </c>
      <c r="Q219">
        <f>VLOOKUP($A219,Hospitalization_Table[#All],11,FALSE)</f>
        <v>51</v>
      </c>
    </row>
    <row r="220" spans="1:17" ht="15.6" x14ac:dyDescent="0.3">
      <c r="A220" s="20" t="s">
        <v>2154</v>
      </c>
      <c r="B220" t="str">
        <f>VLOOKUP($A220,Customer_Table[#All],4,FALSE)</f>
        <v>Gavin M.</v>
      </c>
      <c r="C220">
        <f>VLOOKUP($A220,Medical_Table[#All],4,FALSE)</f>
        <v>42.27</v>
      </c>
      <c r="D220">
        <f>VLOOKUP($A220,Medical_Table[#All],6,FALSE)</f>
        <v>6.05</v>
      </c>
      <c r="E220" t="str">
        <f>VLOOKUP($A220,Medical_Table[#All],2,FALSE)</f>
        <v>Yes</v>
      </c>
      <c r="F220" t="str">
        <f>VLOOKUP($A220,Medical_Table[#All],8,FALSE)</f>
        <v>No</v>
      </c>
      <c r="G220" t="str">
        <f>VLOOKUP($A220,Medical_Table[#All],9,FALSE)</f>
        <v>No</v>
      </c>
      <c r="H220">
        <f>VLOOKUP($A220,Medical_Table[#All],10,FALSE)</f>
        <v>1</v>
      </c>
      <c r="I220" t="str">
        <f>VLOOKUP($A220,Medical_Table[#All],3,FALSE)</f>
        <v>Yes</v>
      </c>
      <c r="J220" t="str">
        <f>VLOOKUP($A220,Medical_Table[#All],5,FALSE)</f>
        <v>Obesity</v>
      </c>
      <c r="K220" t="str">
        <f>VLOOKUP($A220,Medical_Table[#All],7,FALSE)</f>
        <v>Prediabetes</v>
      </c>
      <c r="L220" s="22">
        <f>VLOOKUP($A220,Hospitalization_Table[#All],10,FALSE)</f>
        <v>32405</v>
      </c>
      <c r="M220" s="18">
        <f>VLOOKUP($A220,Hospitalization_Table[#All],6,FALSE)</f>
        <v>35315.96</v>
      </c>
      <c r="N220" t="str">
        <f>VLOOKUP($A220,Hospitalization_Table[#All],7,FALSE)</f>
        <v>tier - 2</v>
      </c>
      <c r="O220" t="str">
        <f>VLOOKUP($A220,Hospitalization_Table[#All],8,FALSE)</f>
        <v>tier - 1</v>
      </c>
      <c r="P220" t="str">
        <f>VLOOKUP($A220,Hospitalization_Table[#All],9,FALSE)</f>
        <v>R1011</v>
      </c>
      <c r="Q220">
        <f>VLOOKUP($A220,Hospitalization_Table[#All],11,FALSE)</f>
        <v>34</v>
      </c>
    </row>
    <row r="221" spans="1:17" ht="15.6" x14ac:dyDescent="0.3">
      <c r="A221" s="20" t="s">
        <v>2153</v>
      </c>
      <c r="B221" t="str">
        <f>VLOOKUP($A221,Customer_Table[#All],4,FALSE)</f>
        <v>Rick E</v>
      </c>
      <c r="C221">
        <f>VLOOKUP($A221,Medical_Table[#All],4,FALSE)</f>
        <v>53.25</v>
      </c>
      <c r="D221">
        <f>VLOOKUP($A221,Medical_Table[#All],6,FALSE)</f>
        <v>6.11</v>
      </c>
      <c r="E221" t="str">
        <f>VLOOKUP($A221,Medical_Table[#All],2,FALSE)</f>
        <v>Yes</v>
      </c>
      <c r="F221" t="str">
        <f>VLOOKUP($A221,Medical_Table[#All],8,FALSE)</f>
        <v>No</v>
      </c>
      <c r="G221" t="str">
        <f>VLOOKUP($A221,Medical_Table[#All],9,FALSE)</f>
        <v>Yes</v>
      </c>
      <c r="H221">
        <f>VLOOKUP($A221,Medical_Table[#All],10,FALSE)</f>
        <v>1</v>
      </c>
      <c r="I221" t="str">
        <f>VLOOKUP($A221,Medical_Table[#All],3,FALSE)</f>
        <v>Yes</v>
      </c>
      <c r="J221" t="str">
        <f>VLOOKUP($A221,Medical_Table[#All],5,FALSE)</f>
        <v>Obesity</v>
      </c>
      <c r="K221" t="str">
        <f>VLOOKUP($A221,Medical_Table[#All],7,FALSE)</f>
        <v>Prediabetes</v>
      </c>
      <c r="L221" s="22">
        <f>VLOOKUP($A221,Hospitalization_Table[#All],10,FALSE)</f>
        <v>35620</v>
      </c>
      <c r="M221" s="18">
        <f>VLOOKUP($A221,Hospitalization_Table[#All],6,FALSE)</f>
        <v>35302.089999999997</v>
      </c>
      <c r="N221" t="str">
        <f>VLOOKUP($A221,Hospitalization_Table[#All],7,FALSE)</f>
        <v>tier - 1</v>
      </c>
      <c r="O221" t="str">
        <f>VLOOKUP($A221,Hospitalization_Table[#All],8,FALSE)</f>
        <v>tier - 2</v>
      </c>
      <c r="P221" t="str">
        <f>VLOOKUP($A221,Hospitalization_Table[#All],9,FALSE)</f>
        <v>R1011</v>
      </c>
      <c r="Q221">
        <f>VLOOKUP($A221,Hospitalization_Table[#All],11,FALSE)</f>
        <v>25</v>
      </c>
    </row>
    <row r="222" spans="1:17" ht="15.6" x14ac:dyDescent="0.3">
      <c r="A222" s="20" t="s">
        <v>2152</v>
      </c>
      <c r="B222" t="str">
        <f>VLOOKUP($A222,Customer_Table[#All],4,FALSE)</f>
        <v>Andrea H.</v>
      </c>
      <c r="C222">
        <f>VLOOKUP($A222,Medical_Table[#All],4,FALSE)</f>
        <v>26.8</v>
      </c>
      <c r="D222">
        <f>VLOOKUP($A222,Medical_Table[#All],6,FALSE)</f>
        <v>10.93</v>
      </c>
      <c r="E222" t="str">
        <f>VLOOKUP($A222,Medical_Table[#All],2,FALSE)</f>
        <v>Yes</v>
      </c>
      <c r="F222" t="str">
        <f>VLOOKUP($A222,Medical_Table[#All],8,FALSE)</f>
        <v>No</v>
      </c>
      <c r="G222" t="str">
        <f>VLOOKUP($A222,Medical_Table[#All],9,FALSE)</f>
        <v>No</v>
      </c>
      <c r="H222">
        <f>VLOOKUP($A222,Medical_Table[#All],10,FALSE)</f>
        <v>0</v>
      </c>
      <c r="I222" t="str">
        <f>VLOOKUP($A222,Medical_Table[#All],3,FALSE)</f>
        <v>No</v>
      </c>
      <c r="J222" t="str">
        <f>VLOOKUP($A222,Medical_Table[#All],5,FALSE)</f>
        <v>Over Weight</v>
      </c>
      <c r="K222" t="str">
        <f>VLOOKUP($A222,Medical_Table[#All],7,FALSE)</f>
        <v>Diabetes</v>
      </c>
      <c r="L222" s="22">
        <f>VLOOKUP($A222,Hospitalization_Table[#All],10,FALSE)</f>
        <v>24836</v>
      </c>
      <c r="M222" s="18">
        <f>VLOOKUP($A222,Hospitalization_Table[#All],6,FALSE)</f>
        <v>35160.129999999997</v>
      </c>
      <c r="N222" t="str">
        <f>VLOOKUP($A222,Hospitalization_Table[#All],7,FALSE)</f>
        <v>tier - 2</v>
      </c>
      <c r="O222" t="str">
        <f>VLOOKUP($A222,Hospitalization_Table[#All],8,FALSE)</f>
        <v>tier - 2</v>
      </c>
      <c r="P222" t="str">
        <f>VLOOKUP($A222,Hospitalization_Table[#All],9,FALSE)</f>
        <v>R1011</v>
      </c>
      <c r="Q222">
        <f>VLOOKUP($A222,Hospitalization_Table[#All],11,FALSE)</f>
        <v>55</v>
      </c>
    </row>
    <row r="223" spans="1:17" ht="15.6" x14ac:dyDescent="0.3">
      <c r="A223" s="20" t="s">
        <v>2151</v>
      </c>
      <c r="B223" t="str">
        <f>VLOOKUP($A223,Customer_Table[#All],4,FALSE)</f>
        <v>Anthony S</v>
      </c>
      <c r="C223">
        <f>VLOOKUP($A223,Medical_Table[#All],4,FALSE)</f>
        <v>28.5</v>
      </c>
      <c r="D223">
        <f>VLOOKUP($A223,Medical_Table[#All],6,FALSE)</f>
        <v>5.12</v>
      </c>
      <c r="E223" t="str">
        <f>VLOOKUP($A223,Medical_Table[#All],2,FALSE)</f>
        <v>No</v>
      </c>
      <c r="F223" t="str">
        <f>VLOOKUP($A223,Medical_Table[#All],8,FALSE)</f>
        <v>No</v>
      </c>
      <c r="G223" t="str">
        <f>VLOOKUP($A223,Medical_Table[#All],9,FALSE)</f>
        <v>No</v>
      </c>
      <c r="H223">
        <f>VLOOKUP($A223,Medical_Table[#All],10,FALSE)</f>
        <v>1</v>
      </c>
      <c r="I223" t="str">
        <f>VLOOKUP($A223,Medical_Table[#All],3,FALSE)</f>
        <v>Yes</v>
      </c>
      <c r="J223" t="str">
        <f>VLOOKUP($A223,Medical_Table[#All],5,FALSE)</f>
        <v>Over Weight</v>
      </c>
      <c r="K223" t="str">
        <f>VLOOKUP($A223,Medical_Table[#All],7,FALSE)</f>
        <v>Normal</v>
      </c>
      <c r="L223" s="22">
        <f>VLOOKUP($A223,Hospitalization_Table[#All],10,FALSE)</f>
        <v>36151</v>
      </c>
      <c r="M223" s="18">
        <f>VLOOKUP($A223,Hospitalization_Table[#All],6,FALSE)</f>
        <v>35147.53</v>
      </c>
      <c r="N223" t="str">
        <f>VLOOKUP($A223,Hospitalization_Table[#All],7,FALSE)</f>
        <v>tier - 1</v>
      </c>
      <c r="O223" t="str">
        <f>VLOOKUP($A223,Hospitalization_Table[#All],8,FALSE)</f>
        <v>tier - 1</v>
      </c>
      <c r="P223" t="str">
        <f>VLOOKUP($A223,Hospitalization_Table[#All],9,FALSE)</f>
        <v>R1016</v>
      </c>
      <c r="Q223">
        <f>VLOOKUP($A223,Hospitalization_Table[#All],11,FALSE)</f>
        <v>24</v>
      </c>
    </row>
    <row r="224" spans="1:17" ht="15.6" x14ac:dyDescent="0.3">
      <c r="A224" s="20" t="s">
        <v>2150</v>
      </c>
      <c r="B224" t="str">
        <f>VLOOKUP($A224,Customer_Table[#All],4,FALSE)</f>
        <v>Erik</v>
      </c>
      <c r="C224">
        <f>VLOOKUP($A224,Medical_Table[#All],4,FALSE)</f>
        <v>22.895</v>
      </c>
      <c r="D224">
        <f>VLOOKUP($A224,Medical_Table[#All],6,FALSE)</f>
        <v>5.72</v>
      </c>
      <c r="E224" t="str">
        <f>VLOOKUP($A224,Medical_Table[#All],2,FALSE)</f>
        <v>No</v>
      </c>
      <c r="F224" t="str">
        <f>VLOOKUP($A224,Medical_Table[#All],8,FALSE)</f>
        <v>No</v>
      </c>
      <c r="G224" t="str">
        <f>VLOOKUP($A224,Medical_Table[#All],9,FALSE)</f>
        <v>No</v>
      </c>
      <c r="H224">
        <f>VLOOKUP($A224,Medical_Table[#All],10,FALSE)</f>
        <v>0</v>
      </c>
      <c r="I224" t="str">
        <f>VLOOKUP($A224,Medical_Table[#All],3,FALSE)</f>
        <v>Yes</v>
      </c>
      <c r="J224" t="str">
        <f>VLOOKUP($A224,Medical_Table[#All],5,FALSE)</f>
        <v>Normal Weight</v>
      </c>
      <c r="K224" t="str">
        <f>VLOOKUP($A224,Medical_Table[#All],7,FALSE)</f>
        <v>Prediabetes</v>
      </c>
      <c r="L224" s="22">
        <f>VLOOKUP($A224,Hospitalization_Table[#All],10,FALSE)</f>
        <v>28305</v>
      </c>
      <c r="M224" s="18">
        <f>VLOOKUP($A224,Hospitalization_Table[#All],6,FALSE)</f>
        <v>35069.370000000003</v>
      </c>
      <c r="N224" t="str">
        <f>VLOOKUP($A224,Hospitalization_Table[#All],7,FALSE)</f>
        <v>tier - 1</v>
      </c>
      <c r="O224" t="str">
        <f>VLOOKUP($A224,Hospitalization_Table[#All],8,FALSE)</f>
        <v>tier - 1</v>
      </c>
      <c r="P224" t="str">
        <f>VLOOKUP($A224,Hospitalization_Table[#All],9,FALSE)</f>
        <v>R1017</v>
      </c>
      <c r="Q224">
        <f>VLOOKUP($A224,Hospitalization_Table[#All],11,FALSE)</f>
        <v>45</v>
      </c>
    </row>
    <row r="225" spans="1:17" ht="15.6" x14ac:dyDescent="0.3">
      <c r="A225" s="20" t="s">
        <v>2149</v>
      </c>
      <c r="B225" t="str">
        <f>VLOOKUP($A225,Customer_Table[#All],4,FALSE)</f>
        <v>Kiley D</v>
      </c>
      <c r="C225">
        <f>VLOOKUP($A225,Medical_Table[#All],4,FALSE)</f>
        <v>34.06</v>
      </c>
      <c r="D225">
        <f>VLOOKUP($A225,Medical_Table[#All],6,FALSE)</f>
        <v>11.83</v>
      </c>
      <c r="E225" t="str">
        <f>VLOOKUP($A225,Medical_Table[#All],2,FALSE)</f>
        <v>Yes</v>
      </c>
      <c r="F225" t="str">
        <f>VLOOKUP($A225,Medical_Table[#All],8,FALSE)</f>
        <v>No</v>
      </c>
      <c r="G225" t="str">
        <f>VLOOKUP($A225,Medical_Table[#All],9,FALSE)</f>
        <v>No</v>
      </c>
      <c r="H225">
        <f>VLOOKUP($A225,Medical_Table[#All],10,FALSE)</f>
        <v>1</v>
      </c>
      <c r="I225" t="str">
        <f>VLOOKUP($A225,Medical_Table[#All],3,FALSE)</f>
        <v>Yes</v>
      </c>
      <c r="J225" t="str">
        <f>VLOOKUP($A225,Medical_Table[#All],5,FALSE)</f>
        <v>Obesity</v>
      </c>
      <c r="K225" t="str">
        <f>VLOOKUP($A225,Medical_Table[#All],7,FALSE)</f>
        <v>Diabetes</v>
      </c>
      <c r="L225" s="22">
        <f>VLOOKUP($A225,Hospitalization_Table[#All],10,FALSE)</f>
        <v>27635</v>
      </c>
      <c r="M225" s="18">
        <f>VLOOKUP($A225,Hospitalization_Table[#All],6,FALSE)</f>
        <v>35050.620000000003</v>
      </c>
      <c r="N225" t="str">
        <f>VLOOKUP($A225,Hospitalization_Table[#All],7,FALSE)</f>
        <v>tier - 2</v>
      </c>
      <c r="O225" t="str">
        <f>VLOOKUP($A225,Hospitalization_Table[#All],8,FALSE)</f>
        <v>tier - 1</v>
      </c>
      <c r="P225" t="str">
        <f>VLOOKUP($A225,Hospitalization_Table[#All],9,FALSE)</f>
        <v>R1011</v>
      </c>
      <c r="Q225">
        <f>VLOOKUP($A225,Hospitalization_Table[#All],11,FALSE)</f>
        <v>47</v>
      </c>
    </row>
    <row r="226" spans="1:17" ht="15.6" x14ac:dyDescent="0.3">
      <c r="A226" s="20" t="s">
        <v>2148</v>
      </c>
      <c r="B226" t="str">
        <f>VLOOKUP($A226,Customer_Table[#All],4,FALSE)</f>
        <v>Jennifer</v>
      </c>
      <c r="C226">
        <f>VLOOKUP($A226,Medical_Table[#All],4,FALSE)</f>
        <v>36.409999999999997</v>
      </c>
      <c r="D226">
        <f>VLOOKUP($A226,Medical_Table[#All],6,FALSE)</f>
        <v>4.55</v>
      </c>
      <c r="E226" t="str">
        <f>VLOOKUP($A226,Medical_Table[#All],2,FALSE)</f>
        <v>No</v>
      </c>
      <c r="F226" t="str">
        <f>VLOOKUP($A226,Medical_Table[#All],8,FALSE)</f>
        <v>No</v>
      </c>
      <c r="G226" t="str">
        <f>VLOOKUP($A226,Medical_Table[#All],9,FALSE)</f>
        <v>No</v>
      </c>
      <c r="H226">
        <f>VLOOKUP($A226,Medical_Table[#All],10,FALSE)</f>
        <v>0</v>
      </c>
      <c r="I226" t="str">
        <f>VLOOKUP($A226,Medical_Table[#All],3,FALSE)</f>
        <v>Yes</v>
      </c>
      <c r="J226" t="str">
        <f>VLOOKUP($A226,Medical_Table[#All],5,FALSE)</f>
        <v>Obesity</v>
      </c>
      <c r="K226" t="str">
        <f>VLOOKUP($A226,Medical_Table[#All],7,FALSE)</f>
        <v>Normal</v>
      </c>
      <c r="L226" s="22">
        <f>VLOOKUP($A226,Hospitalization_Table[#All],10,FALSE)</f>
        <v>30137</v>
      </c>
      <c r="M226" s="18">
        <f>VLOOKUP($A226,Hospitalization_Table[#All],6,FALSE)</f>
        <v>35000.730000000003</v>
      </c>
      <c r="N226" t="str">
        <f>VLOOKUP($A226,Hospitalization_Table[#All],7,FALSE)</f>
        <v>tier - 2</v>
      </c>
      <c r="O226" t="str">
        <f>VLOOKUP($A226,Hospitalization_Table[#All],8,FALSE)</f>
        <v>tier - 3</v>
      </c>
      <c r="P226" t="str">
        <f>VLOOKUP($A226,Hospitalization_Table[#All],9,FALSE)</f>
        <v>R1011</v>
      </c>
      <c r="Q226">
        <f>VLOOKUP($A226,Hospitalization_Table[#All],11,FALSE)</f>
        <v>40</v>
      </c>
    </row>
    <row r="227" spans="1:17" ht="15.6" x14ac:dyDescent="0.3">
      <c r="A227" s="20" t="s">
        <v>2147</v>
      </c>
      <c r="B227" t="str">
        <f>VLOOKUP($A227,Customer_Table[#All],4,FALSE)</f>
        <v>Chris</v>
      </c>
      <c r="C227">
        <f>VLOOKUP($A227,Medical_Table[#All],4,FALSE)</f>
        <v>52.3</v>
      </c>
      <c r="D227">
        <f>VLOOKUP($A227,Medical_Table[#All],6,FALSE)</f>
        <v>4.87</v>
      </c>
      <c r="E227" t="str">
        <f>VLOOKUP($A227,Medical_Table[#All],2,FALSE)</f>
        <v>Yes</v>
      </c>
      <c r="F227" t="str">
        <f>VLOOKUP($A227,Medical_Table[#All],8,FALSE)</f>
        <v>No</v>
      </c>
      <c r="G227" t="str">
        <f>VLOOKUP($A227,Medical_Table[#All],9,FALSE)</f>
        <v>Yes</v>
      </c>
      <c r="H227">
        <f>VLOOKUP($A227,Medical_Table[#All],10,FALSE)</f>
        <v>1</v>
      </c>
      <c r="I227" t="str">
        <f>VLOOKUP($A227,Medical_Table[#All],3,FALSE)</f>
        <v>Yes</v>
      </c>
      <c r="J227" t="str">
        <f>VLOOKUP($A227,Medical_Table[#All],5,FALSE)</f>
        <v>Obesity</v>
      </c>
      <c r="K227" t="str">
        <f>VLOOKUP($A227,Medical_Table[#All],7,FALSE)</f>
        <v>Normal</v>
      </c>
      <c r="L227" s="22">
        <f>VLOOKUP($A227,Hospitalization_Table[#All],10,FALSE)</f>
        <v>35664</v>
      </c>
      <c r="M227" s="18">
        <f>VLOOKUP($A227,Hospitalization_Table[#All],6,FALSE)</f>
        <v>34979.86</v>
      </c>
      <c r="N227" t="str">
        <f>VLOOKUP($A227,Hospitalization_Table[#All],7,FALSE)</f>
        <v>tier - 2</v>
      </c>
      <c r="O227" t="str">
        <f>VLOOKUP($A227,Hospitalization_Table[#All],8,FALSE)</f>
        <v>tier - 2</v>
      </c>
      <c r="P227" t="str">
        <f>VLOOKUP($A227,Hospitalization_Table[#All],9,FALSE)</f>
        <v>R1011</v>
      </c>
      <c r="Q227">
        <f>VLOOKUP($A227,Hospitalization_Table[#All],11,FALSE)</f>
        <v>25</v>
      </c>
    </row>
    <row r="228" spans="1:17" ht="15.6" x14ac:dyDescent="0.3">
      <c r="A228" s="20" t="s">
        <v>2146</v>
      </c>
      <c r="B228" t="str">
        <f>VLOOKUP($A228,Customer_Table[#All],4,FALSE)</f>
        <v>Marian M.</v>
      </c>
      <c r="C228">
        <f>VLOOKUP($A228,Medical_Table[#All],4,FALSE)</f>
        <v>52.66</v>
      </c>
      <c r="D228">
        <f>VLOOKUP($A228,Medical_Table[#All],6,FALSE)</f>
        <v>4.45</v>
      </c>
      <c r="E228" t="str">
        <f>VLOOKUP($A228,Medical_Table[#All],2,FALSE)</f>
        <v>No</v>
      </c>
      <c r="F228" t="str">
        <f>VLOOKUP($A228,Medical_Table[#All],8,FALSE)</f>
        <v>No</v>
      </c>
      <c r="G228" t="str">
        <f>VLOOKUP($A228,Medical_Table[#All],9,FALSE)</f>
        <v>No</v>
      </c>
      <c r="H228">
        <f>VLOOKUP($A228,Medical_Table[#All],10,FALSE)</f>
        <v>1</v>
      </c>
      <c r="I228" t="str">
        <f>VLOOKUP($A228,Medical_Table[#All],3,FALSE)</f>
        <v>Yes</v>
      </c>
      <c r="J228" t="str">
        <f>VLOOKUP($A228,Medical_Table[#All],5,FALSE)</f>
        <v>Obesity</v>
      </c>
      <c r="K228" t="str">
        <f>VLOOKUP($A228,Medical_Table[#All],7,FALSE)</f>
        <v>Normal</v>
      </c>
      <c r="L228" s="22">
        <f>VLOOKUP($A228,Hospitalization_Table[#All],10,FALSE)</f>
        <v>36029</v>
      </c>
      <c r="M228" s="18">
        <f>VLOOKUP($A228,Hospitalization_Table[#All],6,FALSE)</f>
        <v>34976.42</v>
      </c>
      <c r="N228" t="str">
        <f>VLOOKUP($A228,Hospitalization_Table[#All],7,FALSE)</f>
        <v>tier - 2</v>
      </c>
      <c r="O228" t="str">
        <f>VLOOKUP($A228,Hospitalization_Table[#All],8,FALSE)</f>
        <v>tier - 1</v>
      </c>
      <c r="P228" t="str">
        <f>VLOOKUP($A228,Hospitalization_Table[#All],9,FALSE)</f>
        <v>R1011</v>
      </c>
      <c r="Q228">
        <f>VLOOKUP($A228,Hospitalization_Table[#All],11,FALSE)</f>
        <v>24</v>
      </c>
    </row>
    <row r="229" spans="1:17" ht="15.6" x14ac:dyDescent="0.3">
      <c r="A229" s="20" t="s">
        <v>2145</v>
      </c>
      <c r="B229" t="str">
        <f>VLOOKUP($A229,Customer_Table[#All],4,FALSE)</f>
        <v>Jeremy</v>
      </c>
      <c r="C229">
        <f>VLOOKUP($A229,Medical_Table[#All],4,FALSE)</f>
        <v>29.57</v>
      </c>
      <c r="D229">
        <f>VLOOKUP($A229,Medical_Table[#All],6,FALSE)</f>
        <v>9.42</v>
      </c>
      <c r="E229" t="str">
        <f>VLOOKUP($A229,Medical_Table[#All],2,FALSE)</f>
        <v>Yes</v>
      </c>
      <c r="F229" t="str">
        <f>VLOOKUP($A229,Medical_Table[#All],8,FALSE)</f>
        <v>No</v>
      </c>
      <c r="G229" t="str">
        <f>VLOOKUP($A229,Medical_Table[#All],9,FALSE)</f>
        <v>No</v>
      </c>
      <c r="H229">
        <f>VLOOKUP($A229,Medical_Table[#All],10,FALSE)</f>
        <v>0</v>
      </c>
      <c r="I229" t="str">
        <f>VLOOKUP($A229,Medical_Table[#All],3,FALSE)</f>
        <v>Yes</v>
      </c>
      <c r="J229" t="str">
        <f>VLOOKUP($A229,Medical_Table[#All],5,FALSE)</f>
        <v>Over Weight</v>
      </c>
      <c r="K229" t="str">
        <f>VLOOKUP($A229,Medical_Table[#All],7,FALSE)</f>
        <v>Diabetes</v>
      </c>
      <c r="L229" s="22">
        <f>VLOOKUP($A229,Hospitalization_Table[#All],10,FALSE)</f>
        <v>24752</v>
      </c>
      <c r="M229" s="18">
        <f>VLOOKUP($A229,Hospitalization_Table[#All],6,FALSE)</f>
        <v>34975.68</v>
      </c>
      <c r="N229" t="str">
        <f>VLOOKUP($A229,Hospitalization_Table[#All],7,FALSE)</f>
        <v>tier - 2</v>
      </c>
      <c r="O229" t="str">
        <f>VLOOKUP($A229,Hospitalization_Table[#All],8,FALSE)</f>
        <v>tier - 2</v>
      </c>
      <c r="P229" t="str">
        <f>VLOOKUP($A229,Hospitalization_Table[#All],9,FALSE)</f>
        <v>R1011</v>
      </c>
      <c r="Q229">
        <f>VLOOKUP($A229,Hospitalization_Table[#All],11,FALSE)</f>
        <v>55</v>
      </c>
    </row>
    <row r="230" spans="1:17" ht="15.6" x14ac:dyDescent="0.3">
      <c r="A230" s="20" t="s">
        <v>2144</v>
      </c>
      <c r="B230" t="str">
        <f>VLOOKUP($A230,Customer_Table[#All],4,FALSE)</f>
        <v>Allison H</v>
      </c>
      <c r="C230">
        <f>VLOOKUP($A230,Medical_Table[#All],4,FALSE)</f>
        <v>36.99</v>
      </c>
      <c r="D230">
        <f>VLOOKUP($A230,Medical_Table[#All],6,FALSE)</f>
        <v>5.37</v>
      </c>
      <c r="E230" t="str">
        <f>VLOOKUP($A230,Medical_Table[#All],2,FALSE)</f>
        <v>Yes</v>
      </c>
      <c r="F230" t="str">
        <f>VLOOKUP($A230,Medical_Table[#All],8,FALSE)</f>
        <v>No</v>
      </c>
      <c r="G230" t="str">
        <f>VLOOKUP($A230,Medical_Table[#All],9,FALSE)</f>
        <v>Yes</v>
      </c>
      <c r="H230">
        <f>VLOOKUP($A230,Medical_Table[#All],10,FALSE)</f>
        <v>1</v>
      </c>
      <c r="I230" t="str">
        <f>VLOOKUP($A230,Medical_Table[#All],3,FALSE)</f>
        <v>Yes</v>
      </c>
      <c r="J230" t="str">
        <f>VLOOKUP($A230,Medical_Table[#All],5,FALSE)</f>
        <v>Obesity</v>
      </c>
      <c r="K230" t="str">
        <f>VLOOKUP($A230,Medical_Table[#All],7,FALSE)</f>
        <v>Normal</v>
      </c>
      <c r="L230" s="22">
        <f>VLOOKUP($A230,Hospitalization_Table[#All],10,FALSE)</f>
        <v>30526</v>
      </c>
      <c r="M230" s="18">
        <f>VLOOKUP($A230,Hospitalization_Table[#All],6,FALSE)</f>
        <v>34940.61</v>
      </c>
      <c r="N230" t="str">
        <f>VLOOKUP($A230,Hospitalization_Table[#All],7,FALSE)</f>
        <v>tier - 2</v>
      </c>
      <c r="O230" t="str">
        <f>VLOOKUP($A230,Hospitalization_Table[#All],8,FALSE)</f>
        <v>tier - 3</v>
      </c>
      <c r="P230" t="str">
        <f>VLOOKUP($A230,Hospitalization_Table[#All],9,FALSE)</f>
        <v>R1011</v>
      </c>
      <c r="Q230">
        <f>VLOOKUP($A230,Hospitalization_Table[#All],11,FALSE)</f>
        <v>39</v>
      </c>
    </row>
    <row r="231" spans="1:17" ht="15.6" x14ac:dyDescent="0.3">
      <c r="A231" s="20" t="s">
        <v>2143</v>
      </c>
      <c r="B231" t="str">
        <f>VLOOKUP($A231,Customer_Table[#All],4,FALSE)</f>
        <v>Elizabeth</v>
      </c>
      <c r="C231">
        <f>VLOOKUP($A231,Medical_Table[#All],4,FALSE)</f>
        <v>31.4</v>
      </c>
      <c r="D231">
        <f>VLOOKUP($A231,Medical_Table[#All],6,FALSE)</f>
        <v>4.5999999999999996</v>
      </c>
      <c r="E231" t="str">
        <f>VLOOKUP($A231,Medical_Table[#All],2,FALSE)</f>
        <v>Yes</v>
      </c>
      <c r="F231" t="str">
        <f>VLOOKUP($A231,Medical_Table[#All],8,FALSE)</f>
        <v>No</v>
      </c>
      <c r="G231" t="str">
        <f>VLOOKUP($A231,Medical_Table[#All],9,FALSE)</f>
        <v>No</v>
      </c>
      <c r="H231">
        <f>VLOOKUP($A231,Medical_Table[#All],10,FALSE)</f>
        <v>1</v>
      </c>
      <c r="I231" t="str">
        <f>VLOOKUP($A231,Medical_Table[#All],3,FALSE)</f>
        <v>Yes</v>
      </c>
      <c r="J231" t="str">
        <f>VLOOKUP($A231,Medical_Table[#All],5,FALSE)</f>
        <v>Obesity</v>
      </c>
      <c r="K231" t="str">
        <f>VLOOKUP($A231,Medical_Table[#All],7,FALSE)</f>
        <v>Normal</v>
      </c>
      <c r="L231" s="22">
        <f>VLOOKUP($A231,Hospitalization_Table[#All],10,FALSE)</f>
        <v>34989</v>
      </c>
      <c r="M231" s="18">
        <f>VLOOKUP($A231,Hospitalization_Table[#All],6,FALSE)</f>
        <v>34838.870000000003</v>
      </c>
      <c r="N231" t="str">
        <f>VLOOKUP($A231,Hospitalization_Table[#All],7,FALSE)</f>
        <v>tier - 2</v>
      </c>
      <c r="O231" t="str">
        <f>VLOOKUP($A231,Hospitalization_Table[#All],8,FALSE)</f>
        <v>tier - 3</v>
      </c>
      <c r="P231" t="str">
        <f>VLOOKUP($A231,Hospitalization_Table[#All],9,FALSE)</f>
        <v>R1011</v>
      </c>
      <c r="Q231">
        <f>VLOOKUP($A231,Hospitalization_Table[#All],11,FALSE)</f>
        <v>27</v>
      </c>
    </row>
    <row r="232" spans="1:17" ht="15.6" x14ac:dyDescent="0.3">
      <c r="A232" s="20" t="s">
        <v>2142</v>
      </c>
      <c r="B232" t="str">
        <f>VLOOKUP($A232,Customer_Table[#All],4,FALSE)</f>
        <v>Andrew</v>
      </c>
      <c r="C232">
        <f>VLOOKUP($A232,Medical_Table[#All],4,FALSE)</f>
        <v>34.9</v>
      </c>
      <c r="D232">
        <f>VLOOKUP($A232,Medical_Table[#All],6,FALSE)</f>
        <v>6.22</v>
      </c>
      <c r="E232" t="str">
        <f>VLOOKUP($A232,Medical_Table[#All],2,FALSE)</f>
        <v>No</v>
      </c>
      <c r="F232" t="str">
        <f>VLOOKUP($A232,Medical_Table[#All],8,FALSE)</f>
        <v>No</v>
      </c>
      <c r="G232" t="str">
        <f>VLOOKUP($A232,Medical_Table[#All],9,FALSE)</f>
        <v>Yes</v>
      </c>
      <c r="H232">
        <f>VLOOKUP($A232,Medical_Table[#All],10,FALSE)</f>
        <v>1</v>
      </c>
      <c r="I232" t="str">
        <f>VLOOKUP($A232,Medical_Table[#All],3,FALSE)</f>
        <v>Yes</v>
      </c>
      <c r="J232" t="str">
        <f>VLOOKUP($A232,Medical_Table[#All],5,FALSE)</f>
        <v>Obesity</v>
      </c>
      <c r="K232" t="str">
        <f>VLOOKUP($A232,Medical_Table[#All],7,FALSE)</f>
        <v>Prediabetes</v>
      </c>
      <c r="L232" s="22">
        <f>VLOOKUP($A232,Hospitalization_Table[#All],10,FALSE)</f>
        <v>37881</v>
      </c>
      <c r="M232" s="18">
        <f>VLOOKUP($A232,Hospitalization_Table[#All],6,FALSE)</f>
        <v>34828.65</v>
      </c>
      <c r="N232" t="str">
        <f>VLOOKUP($A232,Hospitalization_Table[#All],7,FALSE)</f>
        <v>tier - 1</v>
      </c>
      <c r="O232" t="str">
        <f>VLOOKUP($A232,Hospitalization_Table[#All],8,FALSE)</f>
        <v>tier - 3</v>
      </c>
      <c r="P232" t="str">
        <f>VLOOKUP($A232,Hospitalization_Table[#All],9,FALSE)</f>
        <v>R1011</v>
      </c>
      <c r="Q232">
        <f>VLOOKUP($A232,Hospitalization_Table[#All],11,FALSE)</f>
        <v>19</v>
      </c>
    </row>
    <row r="233" spans="1:17" ht="15.6" x14ac:dyDescent="0.3">
      <c r="A233" s="20" t="s">
        <v>2141</v>
      </c>
      <c r="B233" t="str">
        <f>VLOOKUP($A233,Customer_Table[#All],4,FALSE)</f>
        <v>Anders J</v>
      </c>
      <c r="C233">
        <f>VLOOKUP($A233,Medical_Table[#All],4,FALSE)</f>
        <v>31.13</v>
      </c>
      <c r="D233">
        <f>VLOOKUP($A233,Medical_Table[#All],6,FALSE)</f>
        <v>4.5199999999999996</v>
      </c>
      <c r="E233" t="str">
        <f>VLOOKUP($A233,Medical_Table[#All],2,FALSE)</f>
        <v>Yes</v>
      </c>
      <c r="F233" t="str">
        <f>VLOOKUP($A233,Medical_Table[#All],8,FALSE)</f>
        <v>No</v>
      </c>
      <c r="G233" t="str">
        <f>VLOOKUP($A233,Medical_Table[#All],9,FALSE)</f>
        <v>No</v>
      </c>
      <c r="H233">
        <f>VLOOKUP($A233,Medical_Table[#All],10,FALSE)</f>
        <v>1</v>
      </c>
      <c r="I233" t="str">
        <f>VLOOKUP($A233,Medical_Table[#All],3,FALSE)</f>
        <v>Yes</v>
      </c>
      <c r="J233" t="str">
        <f>VLOOKUP($A233,Medical_Table[#All],5,FALSE)</f>
        <v>Obesity</v>
      </c>
      <c r="K233" t="str">
        <f>VLOOKUP($A233,Medical_Table[#All],7,FALSE)</f>
        <v>Normal</v>
      </c>
      <c r="L233" s="22">
        <f>VLOOKUP($A233,Hospitalization_Table[#All],10,FALSE)</f>
        <v>35060</v>
      </c>
      <c r="M233" s="18">
        <f>VLOOKUP($A233,Hospitalization_Table[#All],6,FALSE)</f>
        <v>34806.47</v>
      </c>
      <c r="N233" t="str">
        <f>VLOOKUP($A233,Hospitalization_Table[#All],7,FALSE)</f>
        <v>tier - 1</v>
      </c>
      <c r="O233" t="str">
        <f>VLOOKUP($A233,Hospitalization_Table[#All],8,FALSE)</f>
        <v>tier - 2</v>
      </c>
      <c r="P233" t="str">
        <f>VLOOKUP($A233,Hospitalization_Table[#All],9,FALSE)</f>
        <v>R1013</v>
      </c>
      <c r="Q233">
        <f>VLOOKUP($A233,Hospitalization_Table[#All],11,FALSE)</f>
        <v>27</v>
      </c>
    </row>
    <row r="234" spans="1:17" ht="15.6" x14ac:dyDescent="0.3">
      <c r="A234" s="20" t="s">
        <v>2140</v>
      </c>
      <c r="B234" t="str">
        <f>VLOOKUP($A234,Customer_Table[#All],4,FALSE)</f>
        <v>Sean</v>
      </c>
      <c r="C234">
        <f>VLOOKUP($A234,Medical_Table[#All],4,FALSE)</f>
        <v>34.799999999999997</v>
      </c>
      <c r="D234">
        <f>VLOOKUP($A234,Medical_Table[#All],6,FALSE)</f>
        <v>6.18</v>
      </c>
      <c r="E234" t="str">
        <f>VLOOKUP($A234,Medical_Table[#All],2,FALSE)</f>
        <v>No</v>
      </c>
      <c r="F234" t="str">
        <f>VLOOKUP($A234,Medical_Table[#All],8,FALSE)</f>
        <v>No</v>
      </c>
      <c r="G234" t="str">
        <f>VLOOKUP($A234,Medical_Table[#All],9,FALSE)</f>
        <v>Yes</v>
      </c>
      <c r="H234">
        <f>VLOOKUP($A234,Medical_Table[#All],10,FALSE)</f>
        <v>1</v>
      </c>
      <c r="I234" t="str">
        <f>VLOOKUP($A234,Medical_Table[#All],3,FALSE)</f>
        <v>Yes</v>
      </c>
      <c r="J234" t="str">
        <f>VLOOKUP($A234,Medical_Table[#All],5,FALSE)</f>
        <v>Obesity</v>
      </c>
      <c r="K234" t="str">
        <f>VLOOKUP($A234,Medical_Table[#All],7,FALSE)</f>
        <v>Prediabetes</v>
      </c>
      <c r="L234" s="22">
        <f>VLOOKUP($A234,Hospitalization_Table[#All],10,FALSE)</f>
        <v>37805</v>
      </c>
      <c r="M234" s="18">
        <f>VLOOKUP($A234,Hospitalization_Table[#All],6,FALSE)</f>
        <v>34779.620000000003</v>
      </c>
      <c r="N234" t="str">
        <f>VLOOKUP($A234,Hospitalization_Table[#All],7,FALSE)</f>
        <v>tier - 1</v>
      </c>
      <c r="O234" t="str">
        <f>VLOOKUP($A234,Hospitalization_Table[#All],8,FALSE)</f>
        <v>tier - 2</v>
      </c>
      <c r="P234" t="str">
        <f>VLOOKUP($A234,Hospitalization_Table[#All],9,FALSE)</f>
        <v>R1011</v>
      </c>
      <c r="Q234">
        <f>VLOOKUP($A234,Hospitalization_Table[#All],11,FALSE)</f>
        <v>19</v>
      </c>
    </row>
    <row r="235" spans="1:17" ht="15.6" x14ac:dyDescent="0.3">
      <c r="A235" s="20" t="s">
        <v>2139</v>
      </c>
      <c r="B235" t="str">
        <f>VLOOKUP($A235,Customer_Table[#All],4,FALSE)</f>
        <v>Brian M.</v>
      </c>
      <c r="C235">
        <f>VLOOKUP($A235,Medical_Table[#All],4,FALSE)</f>
        <v>31.68</v>
      </c>
      <c r="D235">
        <f>VLOOKUP($A235,Medical_Table[#All],6,FALSE)</f>
        <v>4.4000000000000004</v>
      </c>
      <c r="E235" t="str">
        <f>VLOOKUP($A235,Medical_Table[#All],2,FALSE)</f>
        <v>No</v>
      </c>
      <c r="F235" t="str">
        <f>VLOOKUP($A235,Medical_Table[#All],8,FALSE)</f>
        <v>No</v>
      </c>
      <c r="G235" t="str">
        <f>VLOOKUP($A235,Medical_Table[#All],9,FALSE)</f>
        <v>No</v>
      </c>
      <c r="H235">
        <f>VLOOKUP($A235,Medical_Table[#All],10,FALSE)</f>
        <v>0</v>
      </c>
      <c r="I235" t="str">
        <f>VLOOKUP($A235,Medical_Table[#All],3,FALSE)</f>
        <v>Yes</v>
      </c>
      <c r="J235" t="str">
        <f>VLOOKUP($A235,Medical_Table[#All],5,FALSE)</f>
        <v>Obesity</v>
      </c>
      <c r="K235" t="str">
        <f>VLOOKUP($A235,Medical_Table[#All],7,FALSE)</f>
        <v>Normal</v>
      </c>
      <c r="L235" s="22">
        <f>VLOOKUP($A235,Hospitalization_Table[#All],10,FALSE)</f>
        <v>34522</v>
      </c>
      <c r="M235" s="18">
        <f>VLOOKUP($A235,Hospitalization_Table[#All],6,FALSE)</f>
        <v>34672.15</v>
      </c>
      <c r="N235" t="str">
        <f>VLOOKUP($A235,Hospitalization_Table[#All],7,FALSE)</f>
        <v>tier - 1</v>
      </c>
      <c r="O235" t="str">
        <f>VLOOKUP($A235,Hospitalization_Table[#All],8,FALSE)</f>
        <v>tier - 3</v>
      </c>
      <c r="P235" t="str">
        <f>VLOOKUP($A235,Hospitalization_Table[#All],9,FALSE)</f>
        <v>R1013</v>
      </c>
      <c r="Q235">
        <f>VLOOKUP($A235,Hospitalization_Table[#All],11,FALSE)</f>
        <v>28</v>
      </c>
    </row>
    <row r="236" spans="1:17" ht="15.6" x14ac:dyDescent="0.3">
      <c r="A236" s="20" t="s">
        <v>2138</v>
      </c>
      <c r="B236" t="str">
        <f>VLOOKUP($A236,Customer_Table[#All],4,FALSE)</f>
        <v>Jeremy</v>
      </c>
      <c r="C236">
        <f>VLOOKUP($A236,Medical_Table[#All],4,FALSE)</f>
        <v>33.534999999999997</v>
      </c>
      <c r="D236">
        <f>VLOOKUP($A236,Medical_Table[#All],6,FALSE)</f>
        <v>6.23</v>
      </c>
      <c r="E236" t="str">
        <f>VLOOKUP($A236,Medical_Table[#All],2,FALSE)</f>
        <v>No</v>
      </c>
      <c r="F236" t="str">
        <f>VLOOKUP($A236,Medical_Table[#All],8,FALSE)</f>
        <v>yes</v>
      </c>
      <c r="G236" t="str">
        <f>VLOOKUP($A236,Medical_Table[#All],9,FALSE)</f>
        <v>No</v>
      </c>
      <c r="H236">
        <f>VLOOKUP($A236,Medical_Table[#All],10,FALSE)</f>
        <v>1</v>
      </c>
      <c r="I236" t="str">
        <f>VLOOKUP($A236,Medical_Table[#All],3,FALSE)</f>
        <v>Yes</v>
      </c>
      <c r="J236" t="str">
        <f>VLOOKUP($A236,Medical_Table[#All],5,FALSE)</f>
        <v>Obesity</v>
      </c>
      <c r="K236" t="str">
        <f>VLOOKUP($A236,Medical_Table[#All],7,FALSE)</f>
        <v>Prediabetes</v>
      </c>
      <c r="L236" s="22">
        <f>VLOOKUP($A236,Hospitalization_Table[#All],10,FALSE)</f>
        <v>38269</v>
      </c>
      <c r="M236" s="18">
        <f>VLOOKUP($A236,Hospitalization_Table[#All],6,FALSE)</f>
        <v>34617.839999999997</v>
      </c>
      <c r="N236" t="str">
        <f>VLOOKUP($A236,Hospitalization_Table[#All],7,FALSE)</f>
        <v>tier - 1</v>
      </c>
      <c r="O236" t="str">
        <f>VLOOKUP($A236,Hospitalization_Table[#All],8,FALSE)</f>
        <v>tier - 3</v>
      </c>
      <c r="P236" t="str">
        <f>VLOOKUP($A236,Hospitalization_Table[#All],9,FALSE)</f>
        <v>R1016</v>
      </c>
      <c r="Q236">
        <f>VLOOKUP($A236,Hospitalization_Table[#All],11,FALSE)</f>
        <v>18</v>
      </c>
    </row>
    <row r="237" spans="1:17" ht="15.6" x14ac:dyDescent="0.3">
      <c r="A237" s="20" t="s">
        <v>2137</v>
      </c>
      <c r="B237" t="str">
        <f>VLOOKUP($A237,Customer_Table[#All],4,FALSE)</f>
        <v>Susannah</v>
      </c>
      <c r="C237">
        <f>VLOOKUP($A237,Medical_Table[#All],4,FALSE)</f>
        <v>31.92</v>
      </c>
      <c r="D237">
        <f>VLOOKUP($A237,Medical_Table[#All],6,FALSE)</f>
        <v>5.33</v>
      </c>
      <c r="E237" t="str">
        <f>VLOOKUP($A237,Medical_Table[#All],2,FALSE)</f>
        <v>Yes</v>
      </c>
      <c r="F237" t="str">
        <f>VLOOKUP($A237,Medical_Table[#All],8,FALSE)</f>
        <v>No</v>
      </c>
      <c r="G237" t="str">
        <f>VLOOKUP($A237,Medical_Table[#All],9,FALSE)</f>
        <v>No</v>
      </c>
      <c r="H237">
        <f>VLOOKUP($A237,Medical_Table[#All],10,FALSE)</f>
        <v>0</v>
      </c>
      <c r="I237" t="str">
        <f>VLOOKUP($A237,Medical_Table[#All],3,FALSE)</f>
        <v>Yes</v>
      </c>
      <c r="J237" t="str">
        <f>VLOOKUP($A237,Medical_Table[#All],5,FALSE)</f>
        <v>Obesity</v>
      </c>
      <c r="K237" t="str">
        <f>VLOOKUP($A237,Medical_Table[#All],7,FALSE)</f>
        <v>Normal</v>
      </c>
      <c r="L237" s="22">
        <f>VLOOKUP($A237,Hospitalization_Table[#All],10,FALSE)</f>
        <v>28089</v>
      </c>
      <c r="M237" s="18">
        <f>VLOOKUP($A237,Hospitalization_Table[#All],6,FALSE)</f>
        <v>34543.39</v>
      </c>
      <c r="N237" t="str">
        <f>VLOOKUP($A237,Hospitalization_Table[#All],7,FALSE)</f>
        <v>tier - 2</v>
      </c>
      <c r="O237" t="str">
        <f>VLOOKUP($A237,Hospitalization_Table[#All],8,FALSE)</f>
        <v>tier - 3</v>
      </c>
      <c r="P237" t="str">
        <f>VLOOKUP($A237,Hospitalization_Table[#All],9,FALSE)</f>
        <v>R1011</v>
      </c>
      <c r="Q237">
        <f>VLOOKUP($A237,Hospitalization_Table[#All],11,FALSE)</f>
        <v>46</v>
      </c>
    </row>
    <row r="238" spans="1:17" ht="15.6" x14ac:dyDescent="0.3">
      <c r="A238" s="20" t="s">
        <v>2136</v>
      </c>
      <c r="B238" t="str">
        <f>VLOOKUP($A238,Customer_Table[#All],4,FALSE)</f>
        <v>Randy</v>
      </c>
      <c r="C238">
        <f>VLOOKUP($A238,Medical_Table[#All],4,FALSE)</f>
        <v>32.700000000000003</v>
      </c>
      <c r="D238">
        <f>VLOOKUP($A238,Medical_Table[#All],6,FALSE)</f>
        <v>4.09</v>
      </c>
      <c r="E238" t="str">
        <f>VLOOKUP($A238,Medical_Table[#All],2,FALSE)</f>
        <v>No</v>
      </c>
      <c r="F238" t="str">
        <f>VLOOKUP($A238,Medical_Table[#All],8,FALSE)</f>
        <v>No</v>
      </c>
      <c r="G238" t="str">
        <f>VLOOKUP($A238,Medical_Table[#All],9,FALSE)</f>
        <v>No</v>
      </c>
      <c r="H238">
        <f>VLOOKUP($A238,Medical_Table[#All],10,FALSE)</f>
        <v>1</v>
      </c>
      <c r="I238" t="str">
        <f>VLOOKUP($A238,Medical_Table[#All],3,FALSE)</f>
        <v>Yes</v>
      </c>
      <c r="J238" t="str">
        <f>VLOOKUP($A238,Medical_Table[#All],5,FALSE)</f>
        <v>Obesity</v>
      </c>
      <c r="K238" t="str">
        <f>VLOOKUP($A238,Medical_Table[#All],7,FALSE)</f>
        <v>Normal</v>
      </c>
      <c r="L238" s="22">
        <f>VLOOKUP($A238,Hospitalization_Table[#All],10,FALSE)</f>
        <v>35970</v>
      </c>
      <c r="M238" s="18">
        <f>VLOOKUP($A238,Hospitalization_Table[#All],6,FALSE)</f>
        <v>34472.839999999997</v>
      </c>
      <c r="N238" t="str">
        <f>VLOOKUP($A238,Hospitalization_Table[#All],7,FALSE)</f>
        <v>tier - 1</v>
      </c>
      <c r="O238" t="str">
        <f>VLOOKUP($A238,Hospitalization_Table[#All],8,FALSE)</f>
        <v>tier - 3</v>
      </c>
      <c r="P238" t="str">
        <f>VLOOKUP($A238,Hospitalization_Table[#All],9,FALSE)</f>
        <v>R1011</v>
      </c>
      <c r="Q238">
        <f>VLOOKUP($A238,Hospitalization_Table[#All],11,FALSE)</f>
        <v>24</v>
      </c>
    </row>
    <row r="239" spans="1:17" ht="15.6" x14ac:dyDescent="0.3">
      <c r="A239" s="20" t="s">
        <v>2135</v>
      </c>
      <c r="B239" t="str">
        <f>VLOOKUP($A239,Customer_Table[#All],4,FALSE)</f>
        <v>Leslie</v>
      </c>
      <c r="C239">
        <f>VLOOKUP($A239,Medical_Table[#All],4,FALSE)</f>
        <v>41.25</v>
      </c>
      <c r="D239">
        <f>VLOOKUP($A239,Medical_Table[#All],6,FALSE)</f>
        <v>5.19</v>
      </c>
      <c r="E239" t="str">
        <f>VLOOKUP($A239,Medical_Table[#All],2,FALSE)</f>
        <v>No</v>
      </c>
      <c r="F239" t="str">
        <f>VLOOKUP($A239,Medical_Table[#All],8,FALSE)</f>
        <v>No</v>
      </c>
      <c r="G239" t="str">
        <f>VLOOKUP($A239,Medical_Table[#All],9,FALSE)</f>
        <v>No</v>
      </c>
      <c r="H239">
        <f>VLOOKUP($A239,Medical_Table[#All],10,FALSE)</f>
        <v>0</v>
      </c>
      <c r="I239" t="str">
        <f>VLOOKUP($A239,Medical_Table[#All],3,FALSE)</f>
        <v>Yes</v>
      </c>
      <c r="J239" t="str">
        <f>VLOOKUP($A239,Medical_Table[#All],5,FALSE)</f>
        <v>Obesity</v>
      </c>
      <c r="K239" t="str">
        <f>VLOOKUP($A239,Medical_Table[#All],7,FALSE)</f>
        <v>Normal</v>
      </c>
      <c r="L239" s="22">
        <f>VLOOKUP($A239,Hospitalization_Table[#All],10,FALSE)</f>
        <v>33140</v>
      </c>
      <c r="M239" s="18">
        <f>VLOOKUP($A239,Hospitalization_Table[#All],6,FALSE)</f>
        <v>34456.269999999997</v>
      </c>
      <c r="N239" t="str">
        <f>VLOOKUP($A239,Hospitalization_Table[#All],7,FALSE)</f>
        <v>tier - 1</v>
      </c>
      <c r="O239" t="str">
        <f>VLOOKUP($A239,Hospitalization_Table[#All],8,FALSE)</f>
        <v>tier - 2</v>
      </c>
      <c r="P239" t="str">
        <f>VLOOKUP($A239,Hospitalization_Table[#All],9,FALSE)</f>
        <v>R1011</v>
      </c>
      <c r="Q239">
        <f>VLOOKUP($A239,Hospitalization_Table[#All],11,FALSE)</f>
        <v>32</v>
      </c>
    </row>
    <row r="240" spans="1:17" ht="15.6" x14ac:dyDescent="0.3">
      <c r="A240" s="20" t="s">
        <v>2134</v>
      </c>
      <c r="B240" t="str">
        <f>VLOOKUP($A240,Customer_Table[#All],4,FALSE)</f>
        <v>Brittany L.</v>
      </c>
      <c r="C240">
        <f>VLOOKUP($A240,Medical_Table[#All],4,FALSE)</f>
        <v>33.11</v>
      </c>
      <c r="D240">
        <f>VLOOKUP($A240,Medical_Table[#All],6,FALSE)</f>
        <v>4.12</v>
      </c>
      <c r="E240" t="str">
        <f>VLOOKUP($A240,Medical_Table[#All],2,FALSE)</f>
        <v>No</v>
      </c>
      <c r="F240" t="str">
        <f>VLOOKUP($A240,Medical_Table[#All],8,FALSE)</f>
        <v>No</v>
      </c>
      <c r="G240" t="str">
        <f>VLOOKUP($A240,Medical_Table[#All],9,FALSE)</f>
        <v>Yes</v>
      </c>
      <c r="H240">
        <f>VLOOKUP($A240,Medical_Table[#All],10,FALSE)</f>
        <v>1</v>
      </c>
      <c r="I240" t="str">
        <f>VLOOKUP($A240,Medical_Table[#All],3,FALSE)</f>
        <v>Yes</v>
      </c>
      <c r="J240" t="str">
        <f>VLOOKUP($A240,Medical_Table[#All],5,FALSE)</f>
        <v>Obesity</v>
      </c>
      <c r="K240" t="str">
        <f>VLOOKUP($A240,Medical_Table[#All],7,FALSE)</f>
        <v>Normal</v>
      </c>
      <c r="L240" s="22">
        <f>VLOOKUP($A240,Hospitalization_Table[#All],10,FALSE)</f>
        <v>37899</v>
      </c>
      <c r="M240" s="18">
        <f>VLOOKUP($A240,Hospitalization_Table[#All],6,FALSE)</f>
        <v>34439.86</v>
      </c>
      <c r="N240" t="str">
        <f>VLOOKUP($A240,Hospitalization_Table[#All],7,FALSE)</f>
        <v>tier - 2</v>
      </c>
      <c r="O240" t="str">
        <f>VLOOKUP($A240,Hospitalization_Table[#All],8,FALSE)</f>
        <v>tier - 1</v>
      </c>
      <c r="P240" t="str">
        <f>VLOOKUP($A240,Hospitalization_Table[#All],9,FALSE)</f>
        <v>R1013</v>
      </c>
      <c r="Q240">
        <f>VLOOKUP($A240,Hospitalization_Table[#All],11,FALSE)</f>
        <v>19</v>
      </c>
    </row>
    <row r="241" spans="1:17" ht="15.6" x14ac:dyDescent="0.3">
      <c r="A241" s="20" t="s">
        <v>2133</v>
      </c>
      <c r="B241" t="str">
        <f>VLOOKUP($A241,Customer_Table[#All],4,FALSE)</f>
        <v>Cassie J.</v>
      </c>
      <c r="C241">
        <f>VLOOKUP($A241,Medical_Table[#All],4,FALSE)</f>
        <v>36.159999999999997</v>
      </c>
      <c r="D241">
        <f>VLOOKUP($A241,Medical_Table[#All],6,FALSE)</f>
        <v>5.0999999999999996</v>
      </c>
      <c r="E241" t="str">
        <f>VLOOKUP($A241,Medical_Table[#All],2,FALSE)</f>
        <v>No</v>
      </c>
      <c r="F241" t="str">
        <f>VLOOKUP($A241,Medical_Table[#All],8,FALSE)</f>
        <v>No</v>
      </c>
      <c r="G241" t="str">
        <f>VLOOKUP($A241,Medical_Table[#All],9,FALSE)</f>
        <v>No</v>
      </c>
      <c r="H241">
        <f>VLOOKUP($A241,Medical_Table[#All],10,FALSE)</f>
        <v>1</v>
      </c>
      <c r="I241" t="str">
        <f>VLOOKUP($A241,Medical_Table[#All],3,FALSE)</f>
        <v>Yes</v>
      </c>
      <c r="J241" t="str">
        <f>VLOOKUP($A241,Medical_Table[#All],5,FALSE)</f>
        <v>Obesity</v>
      </c>
      <c r="K241" t="str">
        <f>VLOOKUP($A241,Medical_Table[#All],7,FALSE)</f>
        <v>Normal</v>
      </c>
      <c r="L241" s="22">
        <f>VLOOKUP($A241,Hospitalization_Table[#All],10,FALSE)</f>
        <v>30956</v>
      </c>
      <c r="M241" s="18">
        <f>VLOOKUP($A241,Hospitalization_Table[#All],6,FALSE)</f>
        <v>34402.22</v>
      </c>
      <c r="N241" t="str">
        <f>VLOOKUP($A241,Hospitalization_Table[#All],7,FALSE)</f>
        <v>tier - 2</v>
      </c>
      <c r="O241" t="str">
        <f>VLOOKUP($A241,Hospitalization_Table[#All],8,FALSE)</f>
        <v>tier - 3</v>
      </c>
      <c r="P241" t="str">
        <f>VLOOKUP($A241,Hospitalization_Table[#All],9,FALSE)</f>
        <v>R1011</v>
      </c>
      <c r="Q241">
        <f>VLOOKUP($A241,Hospitalization_Table[#All],11,FALSE)</f>
        <v>38</v>
      </c>
    </row>
    <row r="242" spans="1:17" ht="15.6" x14ac:dyDescent="0.3">
      <c r="A242" s="20" t="s">
        <v>2132</v>
      </c>
      <c r="B242" t="str">
        <f>VLOOKUP($A242,Customer_Table[#All],4,FALSE)</f>
        <v>Peter W</v>
      </c>
      <c r="C242">
        <f>VLOOKUP($A242,Medical_Table[#All],4,FALSE)</f>
        <v>33.72</v>
      </c>
      <c r="D242">
        <f>VLOOKUP($A242,Medical_Table[#All],6,FALSE)</f>
        <v>6.21</v>
      </c>
      <c r="E242" t="str">
        <f>VLOOKUP($A242,Medical_Table[#All],2,FALSE)</f>
        <v>Yes</v>
      </c>
      <c r="F242" t="str">
        <f>VLOOKUP($A242,Medical_Table[#All],8,FALSE)</f>
        <v>No</v>
      </c>
      <c r="G242" t="str">
        <f>VLOOKUP($A242,Medical_Table[#All],9,FALSE)</f>
        <v>Yes</v>
      </c>
      <c r="H242">
        <f>VLOOKUP($A242,Medical_Table[#All],10,FALSE)</f>
        <v>1</v>
      </c>
      <c r="I242" t="str">
        <f>VLOOKUP($A242,Medical_Table[#All],3,FALSE)</f>
        <v>Yes</v>
      </c>
      <c r="J242" t="str">
        <f>VLOOKUP($A242,Medical_Table[#All],5,FALSE)</f>
        <v>Obesity</v>
      </c>
      <c r="K242" t="str">
        <f>VLOOKUP($A242,Medical_Table[#All],7,FALSE)</f>
        <v>Prediabetes</v>
      </c>
      <c r="L242" s="22">
        <f>VLOOKUP($A242,Hospitalization_Table[#All],10,FALSE)</f>
        <v>30591</v>
      </c>
      <c r="M242" s="18">
        <f>VLOOKUP($A242,Hospitalization_Table[#All],6,FALSE)</f>
        <v>34307.22</v>
      </c>
      <c r="N242" t="str">
        <f>VLOOKUP($A242,Hospitalization_Table[#All],7,FALSE)</f>
        <v>tier - 2</v>
      </c>
      <c r="O242" t="str">
        <f>VLOOKUP($A242,Hospitalization_Table[#All],8,FALSE)</f>
        <v>tier - 2</v>
      </c>
      <c r="P242" t="str">
        <f>VLOOKUP($A242,Hospitalization_Table[#All],9,FALSE)</f>
        <v>R1012</v>
      </c>
      <c r="Q242">
        <f>VLOOKUP($A242,Hospitalization_Table[#All],11,FALSE)</f>
        <v>39</v>
      </c>
    </row>
    <row r="243" spans="1:17" ht="15.6" x14ac:dyDescent="0.3">
      <c r="A243" s="20" t="s">
        <v>2130</v>
      </c>
      <c r="B243" t="str">
        <f>VLOOKUP($A243,Customer_Table[#All],4,FALSE)</f>
        <v>Douglas</v>
      </c>
      <c r="C243">
        <f>VLOOKUP($A243,Medical_Table[#All],4,FALSE)</f>
        <v>37.74</v>
      </c>
      <c r="D243">
        <f>VLOOKUP($A243,Medical_Table[#All],6,FALSE)</f>
        <v>9.5299999999999994</v>
      </c>
      <c r="E243" t="str">
        <f>VLOOKUP($A243,Medical_Table[#All],2,FALSE)</f>
        <v>Yes</v>
      </c>
      <c r="F243" t="str">
        <f>VLOOKUP($A243,Medical_Table[#All],8,FALSE)</f>
        <v>No</v>
      </c>
      <c r="G243" t="str">
        <f>VLOOKUP($A243,Medical_Table[#All],9,FALSE)</f>
        <v>No</v>
      </c>
      <c r="H243">
        <f>VLOOKUP($A243,Medical_Table[#All],10,FALSE)</f>
        <v>1</v>
      </c>
      <c r="I243" t="str">
        <f>VLOOKUP($A243,Medical_Table[#All],3,FALSE)</f>
        <v>Yes</v>
      </c>
      <c r="J243" t="str">
        <f>VLOOKUP($A243,Medical_Table[#All],5,FALSE)</f>
        <v>Obesity</v>
      </c>
      <c r="K243" t="str">
        <f>VLOOKUP($A243,Medical_Table[#All],7,FALSE)</f>
        <v>Diabetes</v>
      </c>
      <c r="L243" s="22">
        <f>VLOOKUP($A243,Hospitalization_Table[#All],10,FALSE)</f>
        <v>31696</v>
      </c>
      <c r="M243" s="18">
        <f>VLOOKUP($A243,Hospitalization_Table[#All],6,FALSE)</f>
        <v>34293.120000000003</v>
      </c>
      <c r="N243" t="str">
        <f>VLOOKUP($A243,Hospitalization_Table[#All],7,FALSE)</f>
        <v>tier - 1</v>
      </c>
      <c r="O243" t="str">
        <f>VLOOKUP($A243,Hospitalization_Table[#All],8,FALSE)</f>
        <v>tier - 2</v>
      </c>
      <c r="P243" t="str">
        <f>VLOOKUP($A243,Hospitalization_Table[#All],9,FALSE)</f>
        <v>R1011</v>
      </c>
      <c r="Q243">
        <f>VLOOKUP($A243,Hospitalization_Table[#All],11,FALSE)</f>
        <v>36</v>
      </c>
    </row>
    <row r="244" spans="1:17" ht="15.6" x14ac:dyDescent="0.3">
      <c r="A244" s="20" t="s">
        <v>2129</v>
      </c>
      <c r="B244" t="str">
        <f>VLOOKUP($A244,Customer_Table[#All],4,FALSE)</f>
        <v>Dan</v>
      </c>
      <c r="C244">
        <f>VLOOKUP($A244,Medical_Table[#All],4,FALSE)</f>
        <v>48.75</v>
      </c>
      <c r="D244">
        <f>VLOOKUP($A244,Medical_Table[#All],6,FALSE)</f>
        <v>4.6399999999999997</v>
      </c>
      <c r="E244" t="str">
        <f>VLOOKUP($A244,Medical_Table[#All],2,FALSE)</f>
        <v>Yes</v>
      </c>
      <c r="F244" t="str">
        <f>VLOOKUP($A244,Medical_Table[#All],8,FALSE)</f>
        <v>No</v>
      </c>
      <c r="G244" t="str">
        <f>VLOOKUP($A244,Medical_Table[#All],9,FALSE)</f>
        <v>No</v>
      </c>
      <c r="H244">
        <f>VLOOKUP($A244,Medical_Table[#All],10,FALSE)</f>
        <v>1</v>
      </c>
      <c r="I244" t="str">
        <f>VLOOKUP($A244,Medical_Table[#All],3,FALSE)</f>
        <v>Yes</v>
      </c>
      <c r="J244" t="str">
        <f>VLOOKUP($A244,Medical_Table[#All],5,FALSE)</f>
        <v>Obesity</v>
      </c>
      <c r="K244" t="str">
        <f>VLOOKUP($A244,Medical_Table[#All],7,FALSE)</f>
        <v>Normal</v>
      </c>
      <c r="L244" s="22">
        <f>VLOOKUP($A244,Hospitalization_Table[#All],10,FALSE)</f>
        <v>35002</v>
      </c>
      <c r="M244" s="18">
        <f>VLOOKUP($A244,Hospitalization_Table[#All],6,FALSE)</f>
        <v>34289.43</v>
      </c>
      <c r="N244" t="str">
        <f>VLOOKUP($A244,Hospitalization_Table[#All],7,FALSE)</f>
        <v>tier - 1</v>
      </c>
      <c r="O244" t="str">
        <f>VLOOKUP($A244,Hospitalization_Table[#All],8,FALSE)</f>
        <v>tier - 1</v>
      </c>
      <c r="P244" t="str">
        <f>VLOOKUP($A244,Hospitalization_Table[#All],9,FALSE)</f>
        <v>R1011</v>
      </c>
      <c r="Q244">
        <f>VLOOKUP($A244,Hospitalization_Table[#All],11,FALSE)</f>
        <v>27</v>
      </c>
    </row>
    <row r="245" spans="1:17" ht="15.6" x14ac:dyDescent="0.3">
      <c r="A245" s="20" t="s">
        <v>2128</v>
      </c>
      <c r="B245" t="str">
        <f>VLOOKUP($A245,Customer_Table[#All],4,FALSE)</f>
        <v>Dan M.</v>
      </c>
      <c r="C245">
        <f>VLOOKUP($A245,Medical_Table[#All],4,FALSE)</f>
        <v>31.065000000000001</v>
      </c>
      <c r="D245">
        <f>VLOOKUP($A245,Medical_Table[#All],6,FALSE)</f>
        <v>5.05</v>
      </c>
      <c r="E245" t="str">
        <f>VLOOKUP($A245,Medical_Table[#All],2,FALSE)</f>
        <v>No</v>
      </c>
      <c r="F245" t="str">
        <f>VLOOKUP($A245,Medical_Table[#All],8,FALSE)</f>
        <v>No</v>
      </c>
      <c r="G245" t="str">
        <f>VLOOKUP($A245,Medical_Table[#All],9,FALSE)</f>
        <v>No</v>
      </c>
      <c r="H245">
        <f>VLOOKUP($A245,Medical_Table[#All],10,FALSE)</f>
        <v>1</v>
      </c>
      <c r="I245" t="str">
        <f>VLOOKUP($A245,Medical_Table[#All],3,FALSE)</f>
        <v>Yes</v>
      </c>
      <c r="J245" t="str">
        <f>VLOOKUP($A245,Medical_Table[#All],5,FALSE)</f>
        <v>Obesity</v>
      </c>
      <c r="K245" t="str">
        <f>VLOOKUP($A245,Medical_Table[#All],7,FALSE)</f>
        <v>Normal</v>
      </c>
      <c r="L245" s="22">
        <f>VLOOKUP($A245,Hospitalization_Table[#All],10,FALSE)</f>
        <v>35957</v>
      </c>
      <c r="M245" s="18">
        <f>VLOOKUP($A245,Hospitalization_Table[#All],6,FALSE)</f>
        <v>34254.050000000003</v>
      </c>
      <c r="N245" t="str">
        <f>VLOOKUP($A245,Hospitalization_Table[#All],7,FALSE)</f>
        <v>tier - 1</v>
      </c>
      <c r="O245" t="str">
        <f>VLOOKUP($A245,Hospitalization_Table[#All],8,FALSE)</f>
        <v>tier - 3</v>
      </c>
      <c r="P245" t="str">
        <f>VLOOKUP($A245,Hospitalization_Table[#All],9,FALSE)</f>
        <v>R1019</v>
      </c>
      <c r="Q245">
        <f>VLOOKUP($A245,Hospitalization_Table[#All],11,FALSE)</f>
        <v>24</v>
      </c>
    </row>
    <row r="246" spans="1:17" ht="15.6" x14ac:dyDescent="0.3">
      <c r="A246" s="20" t="s">
        <v>2127</v>
      </c>
      <c r="B246" t="str">
        <f>VLOOKUP($A246,Customer_Table[#All],4,FALSE)</f>
        <v>Eric L.</v>
      </c>
      <c r="C246">
        <f>VLOOKUP($A246,Medical_Table[#All],4,FALSE)</f>
        <v>23.55</v>
      </c>
      <c r="D246">
        <f>VLOOKUP($A246,Medical_Table[#All],6,FALSE)</f>
        <v>10.38</v>
      </c>
      <c r="E246" t="str">
        <f>VLOOKUP($A246,Medical_Table[#All],2,FALSE)</f>
        <v>No</v>
      </c>
      <c r="F246" t="str">
        <f>VLOOKUP($A246,Medical_Table[#All],8,FALSE)</f>
        <v>No</v>
      </c>
      <c r="G246" t="str">
        <f>VLOOKUP($A246,Medical_Table[#All],9,FALSE)</f>
        <v>No</v>
      </c>
      <c r="H246">
        <f>VLOOKUP($A246,Medical_Table[#All],10,FALSE)</f>
        <v>0</v>
      </c>
      <c r="I246" t="str">
        <f>VLOOKUP($A246,Medical_Table[#All],3,FALSE)</f>
        <v>Yes</v>
      </c>
      <c r="J246" t="str">
        <f>VLOOKUP($A246,Medical_Table[#All],5,FALSE)</f>
        <v>Normal Weight</v>
      </c>
      <c r="K246" t="str">
        <f>VLOOKUP($A246,Medical_Table[#All],7,FALSE)</f>
        <v>Diabetes</v>
      </c>
      <c r="L246" s="22">
        <f>VLOOKUP($A246,Hospitalization_Table[#All],10,FALSE)</f>
        <v>22832</v>
      </c>
      <c r="M246" s="18">
        <f>VLOOKUP($A246,Hospitalization_Table[#All],6,FALSE)</f>
        <v>34218.019999999997</v>
      </c>
      <c r="N246" t="str">
        <f>VLOOKUP($A246,Hospitalization_Table[#All],7,FALSE)</f>
        <v>tier - 1</v>
      </c>
      <c r="O246" t="str">
        <f>VLOOKUP($A246,Hospitalization_Table[#All],8,FALSE)</f>
        <v>tier - 1</v>
      </c>
      <c r="P246" t="str">
        <f>VLOOKUP($A246,Hospitalization_Table[#All],9,FALSE)</f>
        <v>R1011</v>
      </c>
      <c r="Q246">
        <f>VLOOKUP($A246,Hospitalization_Table[#All],11,FALSE)</f>
        <v>60</v>
      </c>
    </row>
    <row r="247" spans="1:17" ht="15.6" x14ac:dyDescent="0.3">
      <c r="A247" s="20" t="s">
        <v>2126</v>
      </c>
      <c r="B247" t="str">
        <f>VLOOKUP($A247,Customer_Table[#All],4,FALSE)</f>
        <v>Les J</v>
      </c>
      <c r="C247">
        <f>VLOOKUP($A247,Medical_Table[#All],4,FALSE)</f>
        <v>30.18</v>
      </c>
      <c r="D247">
        <f>VLOOKUP($A247,Medical_Table[#All],6,FALSE)</f>
        <v>8.31</v>
      </c>
      <c r="E247" t="str">
        <f>VLOOKUP($A247,Medical_Table[#All],2,FALSE)</f>
        <v>Yes</v>
      </c>
      <c r="F247" t="str">
        <f>VLOOKUP($A247,Medical_Table[#All],8,FALSE)</f>
        <v>No</v>
      </c>
      <c r="G247" t="str">
        <f>VLOOKUP($A247,Medical_Table[#All],9,FALSE)</f>
        <v>No</v>
      </c>
      <c r="H247">
        <f>VLOOKUP($A247,Medical_Table[#All],10,FALSE)</f>
        <v>1</v>
      </c>
      <c r="I247" t="str">
        <f>VLOOKUP($A247,Medical_Table[#All],3,FALSE)</f>
        <v>Yes</v>
      </c>
      <c r="J247" t="str">
        <f>VLOOKUP($A247,Medical_Table[#All],5,FALSE)</f>
        <v>Obesity</v>
      </c>
      <c r="K247" t="str">
        <f>VLOOKUP($A247,Medical_Table[#All],7,FALSE)</f>
        <v>Diabetes</v>
      </c>
      <c r="L247" s="22">
        <f>VLOOKUP($A247,Hospitalization_Table[#All],10,FALSE)</f>
        <v>27596</v>
      </c>
      <c r="M247" s="18">
        <f>VLOOKUP($A247,Hospitalization_Table[#All],6,FALSE)</f>
        <v>34210.33</v>
      </c>
      <c r="N247" t="str">
        <f>VLOOKUP($A247,Hospitalization_Table[#All],7,FALSE)</f>
        <v>tier - 2</v>
      </c>
      <c r="O247" t="str">
        <f>VLOOKUP($A247,Hospitalization_Table[#All],8,FALSE)</f>
        <v>tier - 1</v>
      </c>
      <c r="P247" t="str">
        <f>VLOOKUP($A247,Hospitalization_Table[#All],9,FALSE)</f>
        <v>R1012</v>
      </c>
      <c r="Q247">
        <f>VLOOKUP($A247,Hospitalization_Table[#All],11,FALSE)</f>
        <v>47</v>
      </c>
    </row>
    <row r="248" spans="1:17" ht="15.6" x14ac:dyDescent="0.3">
      <c r="A248" s="20" t="s">
        <v>2125</v>
      </c>
      <c r="B248" t="str">
        <f>VLOOKUP($A248,Customer_Table[#All],4,FALSE)</f>
        <v>Stephanie</v>
      </c>
      <c r="C248">
        <f>VLOOKUP($A248,Medical_Table[#All],4,FALSE)</f>
        <v>29.94</v>
      </c>
      <c r="D248">
        <f>VLOOKUP($A248,Medical_Table[#All],6,FALSE)</f>
        <v>7.59</v>
      </c>
      <c r="E248" t="str">
        <f>VLOOKUP($A248,Medical_Table[#All],2,FALSE)</f>
        <v>No</v>
      </c>
      <c r="F248" t="str">
        <f>VLOOKUP($A248,Medical_Table[#All],8,FALSE)</f>
        <v>No</v>
      </c>
      <c r="G248" t="str">
        <f>VLOOKUP($A248,Medical_Table[#All],9,FALSE)</f>
        <v>No</v>
      </c>
      <c r="H248">
        <f>VLOOKUP($A248,Medical_Table[#All],10,FALSE)</f>
        <v>0</v>
      </c>
      <c r="I248" t="str">
        <f>VLOOKUP($A248,Medical_Table[#All],3,FALSE)</f>
        <v>Yes</v>
      </c>
      <c r="J248" t="str">
        <f>VLOOKUP($A248,Medical_Table[#All],5,FALSE)</f>
        <v>Over Weight</v>
      </c>
      <c r="K248" t="str">
        <f>VLOOKUP($A248,Medical_Table[#All],7,FALSE)</f>
        <v>Diabetes</v>
      </c>
      <c r="L248" s="22">
        <f>VLOOKUP($A248,Hospitalization_Table[#All],10,FALSE)</f>
        <v>26170</v>
      </c>
      <c r="M248" s="18">
        <f>VLOOKUP($A248,Hospitalization_Table[#All],6,FALSE)</f>
        <v>34205.07</v>
      </c>
      <c r="N248" t="str">
        <f>VLOOKUP($A248,Hospitalization_Table[#All],7,FALSE)</f>
        <v>tier - 2</v>
      </c>
      <c r="O248" t="str">
        <f>VLOOKUP($A248,Hospitalization_Table[#All],8,FALSE)</f>
        <v>tier - 2</v>
      </c>
      <c r="P248" t="str">
        <f>VLOOKUP($A248,Hospitalization_Table[#All],9,FALSE)</f>
        <v>R1011</v>
      </c>
      <c r="Q248">
        <f>VLOOKUP($A248,Hospitalization_Table[#All],11,FALSE)</f>
        <v>51</v>
      </c>
    </row>
    <row r="249" spans="1:17" ht="15.6" x14ac:dyDescent="0.3">
      <c r="A249" s="20" t="s">
        <v>2124</v>
      </c>
      <c r="B249" t="str">
        <f>VLOOKUP($A249,Customer_Table[#All],4,FALSE)</f>
        <v>Melissa Y</v>
      </c>
      <c r="C249">
        <f>VLOOKUP($A249,Medical_Table[#All],4,FALSE)</f>
        <v>31.4</v>
      </c>
      <c r="D249">
        <f>VLOOKUP($A249,Medical_Table[#All],6,FALSE)</f>
        <v>5.49</v>
      </c>
      <c r="E249" t="str">
        <f>VLOOKUP($A249,Medical_Table[#All],2,FALSE)</f>
        <v>No</v>
      </c>
      <c r="F249" t="str">
        <f>VLOOKUP($A249,Medical_Table[#All],8,FALSE)</f>
        <v>No</v>
      </c>
      <c r="G249" t="str">
        <f>VLOOKUP($A249,Medical_Table[#All],9,FALSE)</f>
        <v>No</v>
      </c>
      <c r="H249">
        <f>VLOOKUP($A249,Medical_Table[#All],10,FALSE)</f>
        <v>0</v>
      </c>
      <c r="I249" t="str">
        <f>VLOOKUP($A249,Medical_Table[#All],3,FALSE)</f>
        <v>Yes</v>
      </c>
      <c r="J249" t="str">
        <f>VLOOKUP($A249,Medical_Table[#All],5,FALSE)</f>
        <v>Obesity</v>
      </c>
      <c r="K249" t="str">
        <f>VLOOKUP($A249,Medical_Table[#All],7,FALSE)</f>
        <v>Normal</v>
      </c>
      <c r="L249" s="22">
        <f>VLOOKUP($A249,Hospitalization_Table[#All],10,FALSE)</f>
        <v>36470</v>
      </c>
      <c r="M249" s="18">
        <f>VLOOKUP($A249,Hospitalization_Table[#All],6,FALSE)</f>
        <v>34166.269999999997</v>
      </c>
      <c r="N249" t="str">
        <f>VLOOKUP($A249,Hospitalization_Table[#All],7,FALSE)</f>
        <v>tier - 2</v>
      </c>
      <c r="O249" t="str">
        <f>VLOOKUP($A249,Hospitalization_Table[#All],8,FALSE)</f>
        <v>tier - 3</v>
      </c>
      <c r="P249" t="str">
        <f>VLOOKUP($A249,Hospitalization_Table[#All],9,FALSE)</f>
        <v>R1011</v>
      </c>
      <c r="Q249">
        <f>VLOOKUP($A249,Hospitalization_Table[#All],11,FALSE)</f>
        <v>23</v>
      </c>
    </row>
    <row r="250" spans="1:17" ht="15.6" x14ac:dyDescent="0.3">
      <c r="A250" s="20" t="s">
        <v>2123</v>
      </c>
      <c r="B250" t="str">
        <f>VLOOKUP($A250,Customer_Table[#All],4,FALSE)</f>
        <v>Ashley</v>
      </c>
      <c r="C250">
        <f>VLOOKUP($A250,Medical_Table[#All],4,FALSE)</f>
        <v>53.06</v>
      </c>
      <c r="D250">
        <f>VLOOKUP($A250,Medical_Table[#All],6,FALSE)</f>
        <v>11.68</v>
      </c>
      <c r="E250" t="str">
        <f>VLOOKUP($A250,Medical_Table[#All],2,FALSE)</f>
        <v>No</v>
      </c>
      <c r="F250" t="str">
        <f>VLOOKUP($A250,Medical_Table[#All],8,FALSE)</f>
        <v>No</v>
      </c>
      <c r="G250" t="str">
        <f>VLOOKUP($A250,Medical_Table[#All],9,FALSE)</f>
        <v>No</v>
      </c>
      <c r="H250">
        <f>VLOOKUP($A250,Medical_Table[#All],10,FALSE)</f>
        <v>0</v>
      </c>
      <c r="I250" t="str">
        <f>VLOOKUP($A250,Medical_Table[#All],3,FALSE)</f>
        <v>Yes</v>
      </c>
      <c r="J250" t="str">
        <f>VLOOKUP($A250,Medical_Table[#All],5,FALSE)</f>
        <v>Obesity</v>
      </c>
      <c r="K250" t="str">
        <f>VLOOKUP($A250,Medical_Table[#All],7,FALSE)</f>
        <v>Diabetes</v>
      </c>
      <c r="L250" s="22">
        <f>VLOOKUP($A250,Hospitalization_Table[#All],10,FALSE)</f>
        <v>37616</v>
      </c>
      <c r="M250" s="18">
        <f>VLOOKUP($A250,Hospitalization_Table[#All],6,FALSE)</f>
        <v>34084.68</v>
      </c>
      <c r="N250" t="str">
        <f>VLOOKUP($A250,Hospitalization_Table[#All],7,FALSE)</f>
        <v>tier - 2</v>
      </c>
      <c r="O250" t="str">
        <f>VLOOKUP($A250,Hospitalization_Table[#All],8,FALSE)</f>
        <v>tier - 3</v>
      </c>
      <c r="P250" t="str">
        <f>VLOOKUP($A250,Hospitalization_Table[#All],9,FALSE)</f>
        <v>R1011</v>
      </c>
      <c r="Q250">
        <f>VLOOKUP($A250,Hospitalization_Table[#All],11,FALSE)</f>
        <v>20</v>
      </c>
    </row>
    <row r="251" spans="1:17" ht="15.6" x14ac:dyDescent="0.3">
      <c r="A251" s="20" t="s">
        <v>2122</v>
      </c>
      <c r="B251" t="str">
        <f>VLOOKUP($A251,Customer_Table[#All],4,FALSE)</f>
        <v>Stephanie M.</v>
      </c>
      <c r="C251">
        <f>VLOOKUP($A251,Medical_Table[#All],4,FALSE)</f>
        <v>30.25</v>
      </c>
      <c r="D251">
        <f>VLOOKUP($A251,Medical_Table[#All],6,FALSE)</f>
        <v>4.1900000000000004</v>
      </c>
      <c r="E251" t="str">
        <f>VLOOKUP($A251,Medical_Table[#All],2,FALSE)</f>
        <v>No</v>
      </c>
      <c r="F251" t="str">
        <f>VLOOKUP($A251,Medical_Table[#All],8,FALSE)</f>
        <v>No</v>
      </c>
      <c r="G251" t="str">
        <f>VLOOKUP($A251,Medical_Table[#All],9,FALSE)</f>
        <v>No</v>
      </c>
      <c r="H251">
        <f>VLOOKUP($A251,Medical_Table[#All],10,FALSE)</f>
        <v>2</v>
      </c>
      <c r="I251" t="str">
        <f>VLOOKUP($A251,Medical_Table[#All],3,FALSE)</f>
        <v>Yes</v>
      </c>
      <c r="J251" t="str">
        <f>VLOOKUP($A251,Medical_Table[#All],5,FALSE)</f>
        <v>Obesity</v>
      </c>
      <c r="K251" t="str">
        <f>VLOOKUP($A251,Medical_Table[#All],7,FALSE)</f>
        <v>Normal</v>
      </c>
      <c r="L251" s="22">
        <f>VLOOKUP($A251,Hospitalization_Table[#All],10,FALSE)</f>
        <v>26506</v>
      </c>
      <c r="M251" s="18">
        <f>VLOOKUP($A251,Hospitalization_Table[#All],6,FALSE)</f>
        <v>34053.360000000001</v>
      </c>
      <c r="N251" t="str">
        <f>VLOOKUP($A251,Hospitalization_Table[#All],7,FALSE)</f>
        <v>tier - 2</v>
      </c>
      <c r="O251" t="str">
        <f>VLOOKUP($A251,Hospitalization_Table[#All],8,FALSE)</f>
        <v>tier - 2</v>
      </c>
      <c r="P251" t="str">
        <f>VLOOKUP($A251,Hospitalization_Table[#All],9,FALSE)</f>
        <v>R1011</v>
      </c>
      <c r="Q251">
        <f>VLOOKUP($A251,Hospitalization_Table[#All],11,FALSE)</f>
        <v>50</v>
      </c>
    </row>
    <row r="252" spans="1:17" ht="15.6" x14ac:dyDescent="0.3">
      <c r="A252" s="20" t="s">
        <v>2121</v>
      </c>
      <c r="B252" t="str">
        <f>VLOOKUP($A252,Customer_Table[#All],4,FALSE)</f>
        <v>Kylie</v>
      </c>
      <c r="C252">
        <f>VLOOKUP($A252,Medical_Table[#All],4,FALSE)</f>
        <v>46.68</v>
      </c>
      <c r="D252">
        <f>VLOOKUP($A252,Medical_Table[#All],6,FALSE)</f>
        <v>4.01</v>
      </c>
      <c r="E252" t="str">
        <f>VLOOKUP($A252,Medical_Table[#All],2,FALSE)</f>
        <v>No</v>
      </c>
      <c r="F252" t="str">
        <f>VLOOKUP($A252,Medical_Table[#All],8,FALSE)</f>
        <v>No</v>
      </c>
      <c r="G252" t="str">
        <f>VLOOKUP($A252,Medical_Table[#All],9,FALSE)</f>
        <v>No</v>
      </c>
      <c r="H252">
        <f>VLOOKUP($A252,Medical_Table[#All],10,FALSE)</f>
        <v>0</v>
      </c>
      <c r="I252" t="str">
        <f>VLOOKUP($A252,Medical_Table[#All],3,FALSE)</f>
        <v>Yes</v>
      </c>
      <c r="J252" t="str">
        <f>VLOOKUP($A252,Medical_Table[#All],5,FALSE)</f>
        <v>Obesity</v>
      </c>
      <c r="K252" t="str">
        <f>VLOOKUP($A252,Medical_Table[#All],7,FALSE)</f>
        <v>Normal</v>
      </c>
      <c r="L252" s="22">
        <f>VLOOKUP($A252,Hospitalization_Table[#All],10,FALSE)</f>
        <v>34602</v>
      </c>
      <c r="M252" s="18">
        <f>VLOOKUP($A252,Hospitalization_Table[#All],6,FALSE)</f>
        <v>33975.47</v>
      </c>
      <c r="N252" t="str">
        <f>VLOOKUP($A252,Hospitalization_Table[#All],7,FALSE)</f>
        <v>tier - 2</v>
      </c>
      <c r="O252" t="str">
        <f>VLOOKUP($A252,Hospitalization_Table[#All],8,FALSE)</f>
        <v>tier - 2</v>
      </c>
      <c r="P252" t="str">
        <f>VLOOKUP($A252,Hospitalization_Table[#All],9,FALSE)</f>
        <v>R1011</v>
      </c>
      <c r="Q252">
        <f>VLOOKUP($A252,Hospitalization_Table[#All],11,FALSE)</f>
        <v>28</v>
      </c>
    </row>
    <row r="253" spans="1:17" ht="15.6" x14ac:dyDescent="0.3">
      <c r="A253" s="20" t="s">
        <v>2120</v>
      </c>
      <c r="B253" t="str">
        <f>VLOOKUP($A253,Customer_Table[#All],4,FALSE)</f>
        <v>Kelly</v>
      </c>
      <c r="C253">
        <f>VLOOKUP($A253,Medical_Table[#All],4,FALSE)</f>
        <v>30.4</v>
      </c>
      <c r="D253">
        <f>VLOOKUP($A253,Medical_Table[#All],6,FALSE)</f>
        <v>5.91</v>
      </c>
      <c r="E253" t="str">
        <f>VLOOKUP($A253,Medical_Table[#All],2,FALSE)</f>
        <v>No</v>
      </c>
      <c r="F253" t="str">
        <f>VLOOKUP($A253,Medical_Table[#All],8,FALSE)</f>
        <v>yes</v>
      </c>
      <c r="G253" t="str">
        <f>VLOOKUP($A253,Medical_Table[#All],9,FALSE)</f>
        <v>No</v>
      </c>
      <c r="H253">
        <f>VLOOKUP($A253,Medical_Table[#All],10,FALSE)</f>
        <v>2</v>
      </c>
      <c r="I253" t="str">
        <f>VLOOKUP($A253,Medical_Table[#All],3,FALSE)</f>
        <v>Yes</v>
      </c>
      <c r="J253" t="str">
        <f>VLOOKUP($A253,Medical_Table[#All],5,FALSE)</f>
        <v>Obesity</v>
      </c>
      <c r="K253" t="str">
        <f>VLOOKUP($A253,Medical_Table[#All],7,FALSE)</f>
        <v>Prediabetes</v>
      </c>
      <c r="L253" s="22">
        <f>VLOOKUP($A253,Hospitalization_Table[#All],10,FALSE)</f>
        <v>36887</v>
      </c>
      <c r="M253" s="18">
        <f>VLOOKUP($A253,Hospitalization_Table[#All],6,FALSE)</f>
        <v>33907.550000000003</v>
      </c>
      <c r="N253" t="str">
        <f>VLOOKUP($A253,Hospitalization_Table[#All],7,FALSE)</f>
        <v>tier - 2</v>
      </c>
      <c r="O253" t="str">
        <f>VLOOKUP($A253,Hospitalization_Table[#All],8,FALSE)</f>
        <v>tier - 2</v>
      </c>
      <c r="P253" t="str">
        <f>VLOOKUP($A253,Hospitalization_Table[#All],9,FALSE)</f>
        <v>R1012</v>
      </c>
      <c r="Q253">
        <f>VLOOKUP($A253,Hospitalization_Table[#All],11,FALSE)</f>
        <v>22</v>
      </c>
    </row>
    <row r="254" spans="1:17" ht="15.6" x14ac:dyDescent="0.3">
      <c r="A254" s="20" t="s">
        <v>2119</v>
      </c>
      <c r="B254" t="str">
        <f>VLOOKUP($A254,Customer_Table[#All],4,FALSE)</f>
        <v>Carrie</v>
      </c>
      <c r="C254">
        <f>VLOOKUP($A254,Medical_Table[#All],4,FALSE)</f>
        <v>30.2</v>
      </c>
      <c r="D254">
        <f>VLOOKUP($A254,Medical_Table[#All],6,FALSE)</f>
        <v>4.47</v>
      </c>
      <c r="E254" t="str">
        <f>VLOOKUP($A254,Medical_Table[#All],2,FALSE)</f>
        <v>Yes</v>
      </c>
      <c r="F254" t="str">
        <f>VLOOKUP($A254,Medical_Table[#All],8,FALSE)</f>
        <v>No</v>
      </c>
      <c r="G254" t="str">
        <f>VLOOKUP($A254,Medical_Table[#All],9,FALSE)</f>
        <v>Yes</v>
      </c>
      <c r="H254">
        <f>VLOOKUP($A254,Medical_Table[#All],10,FALSE)</f>
        <v>1</v>
      </c>
      <c r="I254" t="str">
        <f>VLOOKUP($A254,Medical_Table[#All],3,FALSE)</f>
        <v>Yes</v>
      </c>
      <c r="J254" t="str">
        <f>VLOOKUP($A254,Medical_Table[#All],5,FALSE)</f>
        <v>Obesity</v>
      </c>
      <c r="K254" t="str">
        <f>VLOOKUP($A254,Medical_Table[#All],7,FALSE)</f>
        <v>Normal</v>
      </c>
      <c r="L254" s="22">
        <f>VLOOKUP($A254,Hospitalization_Table[#All],10,FALSE)</f>
        <v>35651</v>
      </c>
      <c r="M254" s="18">
        <f>VLOOKUP($A254,Hospitalization_Table[#All],6,FALSE)</f>
        <v>33900.65</v>
      </c>
      <c r="N254" t="str">
        <f>VLOOKUP($A254,Hospitalization_Table[#All],7,FALSE)</f>
        <v>tier - 2</v>
      </c>
      <c r="O254" t="str">
        <f>VLOOKUP($A254,Hospitalization_Table[#All],8,FALSE)</f>
        <v>tier - 3</v>
      </c>
      <c r="P254" t="str">
        <f>VLOOKUP($A254,Hospitalization_Table[#All],9,FALSE)</f>
        <v>R1011</v>
      </c>
      <c r="Q254">
        <f>VLOOKUP($A254,Hospitalization_Table[#All],11,FALSE)</f>
        <v>25</v>
      </c>
    </row>
    <row r="255" spans="1:17" ht="15.6" x14ac:dyDescent="0.3">
      <c r="A255" s="20" t="s">
        <v>2118</v>
      </c>
      <c r="B255" t="str">
        <f>VLOOKUP($A255,Customer_Table[#All],4,FALSE)</f>
        <v>Alex</v>
      </c>
      <c r="C255">
        <f>VLOOKUP($A255,Medical_Table[#All],4,FALSE)</f>
        <v>51.18</v>
      </c>
      <c r="D255">
        <f>VLOOKUP($A255,Medical_Table[#All],6,FALSE)</f>
        <v>4.5599999999999996</v>
      </c>
      <c r="E255" t="str">
        <f>VLOOKUP($A255,Medical_Table[#All],2,FALSE)</f>
        <v>Yes</v>
      </c>
      <c r="F255" t="str">
        <f>VLOOKUP($A255,Medical_Table[#All],8,FALSE)</f>
        <v>yes</v>
      </c>
      <c r="G255" t="str">
        <f>VLOOKUP($A255,Medical_Table[#All],9,FALSE)</f>
        <v>No</v>
      </c>
      <c r="H255">
        <f>VLOOKUP($A255,Medical_Table[#All],10,FALSE)</f>
        <v>2</v>
      </c>
      <c r="I255" t="str">
        <f>VLOOKUP($A255,Medical_Table[#All],3,FALSE)</f>
        <v>Yes</v>
      </c>
      <c r="J255" t="str">
        <f>VLOOKUP($A255,Medical_Table[#All],5,FALSE)</f>
        <v>Obesity</v>
      </c>
      <c r="K255" t="str">
        <f>VLOOKUP($A255,Medical_Table[#All],7,FALSE)</f>
        <v>Normal</v>
      </c>
      <c r="L255" s="22">
        <f>VLOOKUP($A255,Hospitalization_Table[#All],10,FALSE)</f>
        <v>36825</v>
      </c>
      <c r="M255" s="18">
        <f>VLOOKUP($A255,Hospitalization_Table[#All],6,FALSE)</f>
        <v>33829.39</v>
      </c>
      <c r="N255" t="str">
        <f>VLOOKUP($A255,Hospitalization_Table[#All],7,FALSE)</f>
        <v>tier - 2</v>
      </c>
      <c r="O255" t="str">
        <f>VLOOKUP($A255,Hospitalization_Table[#All],8,FALSE)</f>
        <v>tier - 3</v>
      </c>
      <c r="P255" t="str">
        <f>VLOOKUP($A255,Hospitalization_Table[#All],9,FALSE)</f>
        <v>R1011</v>
      </c>
      <c r="Q255">
        <f>VLOOKUP($A255,Hospitalization_Table[#All],11,FALSE)</f>
        <v>22</v>
      </c>
    </row>
    <row r="256" spans="1:17" ht="15.6" x14ac:dyDescent="0.3">
      <c r="A256" s="20" t="s">
        <v>2117</v>
      </c>
      <c r="B256" t="str">
        <f>VLOOKUP($A256,Customer_Table[#All],4,FALSE)</f>
        <v>Zach S</v>
      </c>
      <c r="C256">
        <f>VLOOKUP($A256,Medical_Table[#All],4,FALSE)</f>
        <v>22.18</v>
      </c>
      <c r="D256">
        <f>VLOOKUP($A256,Medical_Table[#All],6,FALSE)</f>
        <v>9.9</v>
      </c>
      <c r="E256" t="str">
        <f>VLOOKUP($A256,Medical_Table[#All],2,FALSE)</f>
        <v>No</v>
      </c>
      <c r="F256" t="str">
        <f>VLOOKUP($A256,Medical_Table[#All],8,FALSE)</f>
        <v>No</v>
      </c>
      <c r="G256" t="str">
        <f>VLOOKUP($A256,Medical_Table[#All],9,FALSE)</f>
        <v>No</v>
      </c>
      <c r="H256">
        <f>VLOOKUP($A256,Medical_Table[#All],10,FALSE)</f>
        <v>0</v>
      </c>
      <c r="I256" t="str">
        <f>VLOOKUP($A256,Medical_Table[#All],3,FALSE)</f>
        <v>Yes</v>
      </c>
      <c r="J256" t="str">
        <f>VLOOKUP($A256,Medical_Table[#All],5,FALSE)</f>
        <v>Normal Weight</v>
      </c>
      <c r="K256" t="str">
        <f>VLOOKUP($A256,Medical_Table[#All],7,FALSE)</f>
        <v>Diabetes</v>
      </c>
      <c r="L256" s="22">
        <f>VLOOKUP($A256,Hospitalization_Table[#All],10,FALSE)</f>
        <v>22991</v>
      </c>
      <c r="M256" s="18">
        <f>VLOOKUP($A256,Hospitalization_Table[#All],6,FALSE)</f>
        <v>33753.32</v>
      </c>
      <c r="N256" t="str">
        <f>VLOOKUP($A256,Hospitalization_Table[#All],7,FALSE)</f>
        <v>tier - 1</v>
      </c>
      <c r="O256" t="str">
        <f>VLOOKUP($A256,Hospitalization_Table[#All],8,FALSE)</f>
        <v>tier - 3</v>
      </c>
      <c r="P256" t="str">
        <f>VLOOKUP($A256,Hospitalization_Table[#All],9,FALSE)</f>
        <v>R1011</v>
      </c>
      <c r="Q256">
        <f>VLOOKUP($A256,Hospitalization_Table[#All],11,FALSE)</f>
        <v>60</v>
      </c>
    </row>
    <row r="257" spans="1:17" ht="15.6" x14ac:dyDescent="0.3">
      <c r="A257" s="20" t="s">
        <v>2116</v>
      </c>
      <c r="B257" t="str">
        <f>VLOOKUP($A257,Customer_Table[#All],4,FALSE)</f>
        <v>Alan</v>
      </c>
      <c r="C257">
        <f>VLOOKUP($A257,Medical_Table[#All],4,FALSE)</f>
        <v>31.92</v>
      </c>
      <c r="D257">
        <f>VLOOKUP($A257,Medical_Table[#All],6,FALSE)</f>
        <v>5.1100000000000003</v>
      </c>
      <c r="E257" t="str">
        <f>VLOOKUP($A257,Medical_Table[#All],2,FALSE)</f>
        <v>No</v>
      </c>
      <c r="F257" t="str">
        <f>VLOOKUP($A257,Medical_Table[#All],8,FALSE)</f>
        <v>No</v>
      </c>
      <c r="G257" t="str">
        <f>VLOOKUP($A257,Medical_Table[#All],9,FALSE)</f>
        <v>Yes</v>
      </c>
      <c r="H257">
        <f>VLOOKUP($A257,Medical_Table[#All],10,FALSE)</f>
        <v>1</v>
      </c>
      <c r="I257" t="str">
        <f>VLOOKUP($A257,Medical_Table[#All],3,FALSE)</f>
        <v>Yes</v>
      </c>
      <c r="J257" t="str">
        <f>VLOOKUP($A257,Medical_Table[#All],5,FALSE)</f>
        <v>Obesity</v>
      </c>
      <c r="K257" t="str">
        <f>VLOOKUP($A257,Medical_Table[#All],7,FALSE)</f>
        <v>Normal</v>
      </c>
      <c r="L257" s="22">
        <f>VLOOKUP($A257,Hospitalization_Table[#All],10,FALSE)</f>
        <v>37876</v>
      </c>
      <c r="M257" s="18">
        <f>VLOOKUP($A257,Hospitalization_Table[#All],6,FALSE)</f>
        <v>33750.29</v>
      </c>
      <c r="N257" t="str">
        <f>VLOOKUP($A257,Hospitalization_Table[#All],7,FALSE)</f>
        <v>tier - 1</v>
      </c>
      <c r="O257" t="str">
        <f>VLOOKUP($A257,Hospitalization_Table[#All],8,FALSE)</f>
        <v>tier - 3</v>
      </c>
      <c r="P257" t="str">
        <f>VLOOKUP($A257,Hospitalization_Table[#All],9,FALSE)</f>
        <v>R1012</v>
      </c>
      <c r="Q257">
        <f>VLOOKUP($A257,Hospitalization_Table[#All],11,FALSE)</f>
        <v>19</v>
      </c>
    </row>
    <row r="258" spans="1:17" ht="15.6" x14ac:dyDescent="0.3">
      <c r="A258" s="20" t="s">
        <v>2115</v>
      </c>
      <c r="B258" t="str">
        <f>VLOOKUP($A258,Customer_Table[#All],4,FALSE)</f>
        <v>Nate</v>
      </c>
      <c r="C258">
        <f>VLOOKUP($A258,Medical_Table[#All],4,FALSE)</f>
        <v>31.73</v>
      </c>
      <c r="D258">
        <f>VLOOKUP($A258,Medical_Table[#All],6,FALSE)</f>
        <v>5.73</v>
      </c>
      <c r="E258" t="str">
        <f>VLOOKUP($A258,Medical_Table[#All],2,FALSE)</f>
        <v>No</v>
      </c>
      <c r="F258" t="str">
        <f>VLOOKUP($A258,Medical_Table[#All],8,FALSE)</f>
        <v>yes</v>
      </c>
      <c r="G258" t="str">
        <f>VLOOKUP($A258,Medical_Table[#All],9,FALSE)</f>
        <v>No</v>
      </c>
      <c r="H258">
        <f>VLOOKUP($A258,Medical_Table[#All],10,FALSE)</f>
        <v>1</v>
      </c>
      <c r="I258" t="str">
        <f>VLOOKUP($A258,Medical_Table[#All],3,FALSE)</f>
        <v>Yes</v>
      </c>
      <c r="J258" t="str">
        <f>VLOOKUP($A258,Medical_Table[#All],5,FALSE)</f>
        <v>Obesity</v>
      </c>
      <c r="K258" t="str">
        <f>VLOOKUP($A258,Medical_Table[#All],7,FALSE)</f>
        <v>Prediabetes</v>
      </c>
      <c r="L258" s="22">
        <f>VLOOKUP($A258,Hospitalization_Table[#All],10,FALSE)</f>
        <v>38292</v>
      </c>
      <c r="M258" s="18">
        <f>VLOOKUP($A258,Hospitalization_Table[#All],6,FALSE)</f>
        <v>33732.69</v>
      </c>
      <c r="N258" t="str">
        <f>VLOOKUP($A258,Hospitalization_Table[#All],7,FALSE)</f>
        <v>tier - 1</v>
      </c>
      <c r="O258" t="str">
        <f>VLOOKUP($A258,Hospitalization_Table[#All],8,FALSE)</f>
        <v>tier - 1</v>
      </c>
      <c r="P258" t="str">
        <f>VLOOKUP($A258,Hospitalization_Table[#All],9,FALSE)</f>
        <v>R1017</v>
      </c>
      <c r="Q258">
        <f>VLOOKUP($A258,Hospitalization_Table[#All],11,FALSE)</f>
        <v>18</v>
      </c>
    </row>
    <row r="259" spans="1:17" ht="15.6" x14ac:dyDescent="0.3">
      <c r="A259" s="20" t="s">
        <v>2114</v>
      </c>
      <c r="B259" t="str">
        <f>VLOOKUP($A259,Customer_Table[#All],4,FALSE)</f>
        <v>Jesse G.</v>
      </c>
      <c r="C259">
        <f>VLOOKUP($A259,Medical_Table[#All],4,FALSE)</f>
        <v>45.52</v>
      </c>
      <c r="D259">
        <f>VLOOKUP($A259,Medical_Table[#All],6,FALSE)</f>
        <v>6.04</v>
      </c>
      <c r="E259" t="str">
        <f>VLOOKUP($A259,Medical_Table[#All],2,FALSE)</f>
        <v>No</v>
      </c>
      <c r="F259" t="str">
        <f>VLOOKUP($A259,Medical_Table[#All],8,FALSE)</f>
        <v>No</v>
      </c>
      <c r="G259" t="str">
        <f>VLOOKUP($A259,Medical_Table[#All],9,FALSE)</f>
        <v>Yes</v>
      </c>
      <c r="H259">
        <f>VLOOKUP($A259,Medical_Table[#All],10,FALSE)</f>
        <v>1</v>
      </c>
      <c r="I259" t="str">
        <f>VLOOKUP($A259,Medical_Table[#All],3,FALSE)</f>
        <v>Yes</v>
      </c>
      <c r="J259" t="str">
        <f>VLOOKUP($A259,Medical_Table[#All],5,FALSE)</f>
        <v>Obesity</v>
      </c>
      <c r="K259" t="str">
        <f>VLOOKUP($A259,Medical_Table[#All],7,FALSE)</f>
        <v>Prediabetes</v>
      </c>
      <c r="L259" s="22">
        <f>VLOOKUP($A259,Hospitalization_Table[#All],10,FALSE)</f>
        <v>34301</v>
      </c>
      <c r="M259" s="18">
        <f>VLOOKUP($A259,Hospitalization_Table[#All],6,FALSE)</f>
        <v>33707.550000000003</v>
      </c>
      <c r="N259" t="str">
        <f>VLOOKUP($A259,Hospitalization_Table[#All],7,FALSE)</f>
        <v>tier - 2</v>
      </c>
      <c r="O259" t="str">
        <f>VLOOKUP($A259,Hospitalization_Table[#All],8,FALSE)</f>
        <v>tier - 2</v>
      </c>
      <c r="P259" t="str">
        <f>VLOOKUP($A259,Hospitalization_Table[#All],9,FALSE)</f>
        <v>R1011</v>
      </c>
      <c r="Q259">
        <f>VLOOKUP($A259,Hospitalization_Table[#All],11,FALSE)</f>
        <v>29</v>
      </c>
    </row>
    <row r="260" spans="1:17" ht="15.6" x14ac:dyDescent="0.3">
      <c r="A260" s="20" t="s">
        <v>2113</v>
      </c>
      <c r="B260" t="str">
        <f>VLOOKUP($A260,Customer_Table[#All],4,FALSE)</f>
        <v>Jason</v>
      </c>
      <c r="C260">
        <f>VLOOKUP($A260,Medical_Table[#All],4,FALSE)</f>
        <v>52.81</v>
      </c>
      <c r="D260">
        <f>VLOOKUP($A260,Medical_Table[#All],6,FALSE)</f>
        <v>5.19</v>
      </c>
      <c r="E260" t="str">
        <f>VLOOKUP($A260,Medical_Table[#All],2,FALSE)</f>
        <v>No</v>
      </c>
      <c r="F260" t="str">
        <f>VLOOKUP($A260,Medical_Table[#All],8,FALSE)</f>
        <v>No</v>
      </c>
      <c r="G260" t="str">
        <f>VLOOKUP($A260,Medical_Table[#All],9,FALSE)</f>
        <v>Yes</v>
      </c>
      <c r="H260">
        <f>VLOOKUP($A260,Medical_Table[#All],10,FALSE)</f>
        <v>1</v>
      </c>
      <c r="I260" t="str">
        <f>VLOOKUP($A260,Medical_Table[#All],3,FALSE)</f>
        <v>Yes</v>
      </c>
      <c r="J260" t="str">
        <f>VLOOKUP($A260,Medical_Table[#All],5,FALSE)</f>
        <v>Obesity</v>
      </c>
      <c r="K260" t="str">
        <f>VLOOKUP($A260,Medical_Table[#All],7,FALSE)</f>
        <v>Normal</v>
      </c>
      <c r="L260" s="22">
        <f>VLOOKUP($A260,Hospitalization_Table[#All],10,FALSE)</f>
        <v>37873</v>
      </c>
      <c r="M260" s="18">
        <f>VLOOKUP($A260,Hospitalization_Table[#All],6,FALSE)</f>
        <v>33611.71</v>
      </c>
      <c r="N260" t="str">
        <f>VLOOKUP($A260,Hospitalization_Table[#All],7,FALSE)</f>
        <v>tier - 1</v>
      </c>
      <c r="O260" t="str">
        <f>VLOOKUP($A260,Hospitalization_Table[#All],8,FALSE)</f>
        <v>tier - 2</v>
      </c>
      <c r="P260" t="str">
        <f>VLOOKUP($A260,Hospitalization_Table[#All],9,FALSE)</f>
        <v>R1011</v>
      </c>
      <c r="Q260">
        <f>VLOOKUP($A260,Hospitalization_Table[#All],11,FALSE)</f>
        <v>19</v>
      </c>
    </row>
    <row r="261" spans="1:17" ht="15.6" x14ac:dyDescent="0.3">
      <c r="A261" s="20" t="s">
        <v>2112</v>
      </c>
      <c r="B261" t="str">
        <f>VLOOKUP($A261,Customer_Table[#All],4,FALSE)</f>
        <v>Megan A.</v>
      </c>
      <c r="C261">
        <f>VLOOKUP($A261,Medical_Table[#All],4,FALSE)</f>
        <v>33.58</v>
      </c>
      <c r="D261">
        <f>VLOOKUP($A261,Medical_Table[#All],6,FALSE)</f>
        <v>5.56</v>
      </c>
      <c r="E261" t="str">
        <f>VLOOKUP($A261,Medical_Table[#All],2,FALSE)</f>
        <v>No</v>
      </c>
      <c r="F261" t="str">
        <f>VLOOKUP($A261,Medical_Table[#All],8,FALSE)</f>
        <v>No</v>
      </c>
      <c r="G261" t="str">
        <f>VLOOKUP($A261,Medical_Table[#All],9,FALSE)</f>
        <v>No</v>
      </c>
      <c r="H261">
        <f>VLOOKUP($A261,Medical_Table[#All],10,FALSE)</f>
        <v>1</v>
      </c>
      <c r="I261" t="str">
        <f>VLOOKUP($A261,Medical_Table[#All],3,FALSE)</f>
        <v>Yes</v>
      </c>
      <c r="J261" t="str">
        <f>VLOOKUP($A261,Medical_Table[#All],5,FALSE)</f>
        <v>Obesity</v>
      </c>
      <c r="K261" t="str">
        <f>VLOOKUP($A261,Medical_Table[#All],7,FALSE)</f>
        <v>Normal</v>
      </c>
      <c r="L261" s="22">
        <f>VLOOKUP($A261,Hospitalization_Table[#All],10,FALSE)</f>
        <v>30885</v>
      </c>
      <c r="M261" s="18">
        <f>VLOOKUP($A261,Hospitalization_Table[#All],6,FALSE)</f>
        <v>33527.1</v>
      </c>
      <c r="N261" t="str">
        <f>VLOOKUP($A261,Hospitalization_Table[#All],7,FALSE)</f>
        <v>tier - 2</v>
      </c>
      <c r="O261" t="str">
        <f>VLOOKUP($A261,Hospitalization_Table[#All],8,FALSE)</f>
        <v>tier - 3</v>
      </c>
      <c r="P261" t="str">
        <f>VLOOKUP($A261,Hospitalization_Table[#All],9,FALSE)</f>
        <v>R1011</v>
      </c>
      <c r="Q261">
        <f>VLOOKUP($A261,Hospitalization_Table[#All],11,FALSE)</f>
        <v>38</v>
      </c>
    </row>
    <row r="262" spans="1:17" ht="15.6" x14ac:dyDescent="0.3">
      <c r="A262" s="20" t="s">
        <v>2111</v>
      </c>
      <c r="B262" t="str">
        <f>VLOOKUP($A262,Customer_Table[#All],4,FALSE)</f>
        <v>Luke M</v>
      </c>
      <c r="C262">
        <f>VLOOKUP($A262,Medical_Table[#All],4,FALSE)</f>
        <v>30.684999999999999</v>
      </c>
      <c r="D262">
        <f>VLOOKUP($A262,Medical_Table[#All],6,FALSE)</f>
        <v>8.23</v>
      </c>
      <c r="E262" t="str">
        <f>VLOOKUP($A262,Medical_Table[#All],2,FALSE)</f>
        <v>No</v>
      </c>
      <c r="F262" t="str">
        <f>VLOOKUP($A262,Medical_Table[#All],8,FALSE)</f>
        <v>No</v>
      </c>
      <c r="G262" t="str">
        <f>VLOOKUP($A262,Medical_Table[#All],9,FALSE)</f>
        <v>No</v>
      </c>
      <c r="H262">
        <f>VLOOKUP($A262,Medical_Table[#All],10,FALSE)</f>
        <v>0</v>
      </c>
      <c r="I262" t="str">
        <f>VLOOKUP($A262,Medical_Table[#All],3,FALSE)</f>
        <v>Yes</v>
      </c>
      <c r="J262" t="str">
        <f>VLOOKUP($A262,Medical_Table[#All],5,FALSE)</f>
        <v>Obesity</v>
      </c>
      <c r="K262" t="str">
        <f>VLOOKUP($A262,Medical_Table[#All],7,FALSE)</f>
        <v>Diabetes</v>
      </c>
      <c r="L262" s="22">
        <f>VLOOKUP($A262,Hospitalization_Table[#All],10,FALSE)</f>
        <v>37493</v>
      </c>
      <c r="M262" s="18">
        <f>VLOOKUP($A262,Hospitalization_Table[#All],6,FALSE)</f>
        <v>33475.82</v>
      </c>
      <c r="N262" t="str">
        <f>VLOOKUP($A262,Hospitalization_Table[#All],7,FALSE)</f>
        <v>tier - 1</v>
      </c>
      <c r="O262" t="str">
        <f>VLOOKUP($A262,Hospitalization_Table[#All],8,FALSE)</f>
        <v>tier - 1</v>
      </c>
      <c r="P262" t="str">
        <f>VLOOKUP($A262,Hospitalization_Table[#All],9,FALSE)</f>
        <v>R1018</v>
      </c>
      <c r="Q262">
        <f>VLOOKUP($A262,Hospitalization_Table[#All],11,FALSE)</f>
        <v>20</v>
      </c>
    </row>
    <row r="263" spans="1:17" ht="15.6" x14ac:dyDescent="0.3">
      <c r="A263" s="20" t="s">
        <v>2110</v>
      </c>
      <c r="B263" t="str">
        <f>VLOOKUP($A263,Customer_Table[#All],4,FALSE)</f>
        <v>Jacy D</v>
      </c>
      <c r="C263">
        <f>VLOOKUP($A263,Medical_Table[#All],4,FALSE)</f>
        <v>37.524999999999999</v>
      </c>
      <c r="D263">
        <f>VLOOKUP($A263,Medical_Table[#All],6,FALSE)</f>
        <v>9.0299999999999994</v>
      </c>
      <c r="E263" t="str">
        <f>VLOOKUP($A263,Medical_Table[#All],2,FALSE)</f>
        <v>Yes</v>
      </c>
      <c r="F263" t="str">
        <f>VLOOKUP($A263,Medical_Table[#All],8,FALSE)</f>
        <v>No</v>
      </c>
      <c r="G263" t="str">
        <f>VLOOKUP($A263,Medical_Table[#All],9,FALSE)</f>
        <v>No</v>
      </c>
      <c r="H263">
        <f>VLOOKUP($A263,Medical_Table[#All],10,FALSE)</f>
        <v>2</v>
      </c>
      <c r="I263" t="str">
        <f>VLOOKUP($A263,Medical_Table[#All],3,FALSE)</f>
        <v>No</v>
      </c>
      <c r="J263" t="str">
        <f>VLOOKUP($A263,Medical_Table[#All],5,FALSE)</f>
        <v>Obesity</v>
      </c>
      <c r="K263" t="str">
        <f>VLOOKUP($A263,Medical_Table[#All],7,FALSE)</f>
        <v>Diabetes</v>
      </c>
      <c r="L263" s="22">
        <f>VLOOKUP($A263,Hospitalization_Table[#All],10,FALSE)</f>
        <v>25737</v>
      </c>
      <c r="M263" s="18">
        <f>VLOOKUP($A263,Hospitalization_Table[#All],6,FALSE)</f>
        <v>33471.97</v>
      </c>
      <c r="N263" t="str">
        <f>VLOOKUP($A263,Hospitalization_Table[#All],7,FALSE)</f>
        <v>tier - 2</v>
      </c>
      <c r="O263" t="str">
        <f>VLOOKUP($A263,Hospitalization_Table[#All],8,FALSE)</f>
        <v>tier - 2</v>
      </c>
      <c r="P263" t="str">
        <f>VLOOKUP($A263,Hospitalization_Table[#All],9,FALSE)</f>
        <v>R1012</v>
      </c>
      <c r="Q263">
        <f>VLOOKUP($A263,Hospitalization_Table[#All],11,FALSE)</f>
        <v>52</v>
      </c>
    </row>
    <row r="264" spans="1:17" ht="15.6" x14ac:dyDescent="0.3">
      <c r="A264" s="20" t="s">
        <v>2109</v>
      </c>
      <c r="B264" t="str">
        <f>VLOOKUP($A264,Customer_Table[#All],4,FALSE)</f>
        <v>Simon G.</v>
      </c>
      <c r="C264">
        <f>VLOOKUP($A264,Medical_Table[#All],4,FALSE)</f>
        <v>34.5</v>
      </c>
      <c r="D264">
        <f>VLOOKUP($A264,Medical_Table[#All],6,FALSE)</f>
        <v>4.07</v>
      </c>
      <c r="E264" t="str">
        <f>VLOOKUP($A264,Medical_Table[#All],2,FALSE)</f>
        <v>Yes</v>
      </c>
      <c r="F264" t="str">
        <f>VLOOKUP($A264,Medical_Table[#All],8,FALSE)</f>
        <v>No</v>
      </c>
      <c r="G264" t="str">
        <f>VLOOKUP($A264,Medical_Table[#All],9,FALSE)</f>
        <v>No</v>
      </c>
      <c r="H264">
        <f>VLOOKUP($A264,Medical_Table[#All],10,FALSE)</f>
        <v>0</v>
      </c>
      <c r="I264" t="str">
        <f>VLOOKUP($A264,Medical_Table[#All],3,FALSE)</f>
        <v>Yes</v>
      </c>
      <c r="J264" t="str">
        <f>VLOOKUP($A264,Medical_Table[#All],5,FALSE)</f>
        <v>Obesity</v>
      </c>
      <c r="K264" t="str">
        <f>VLOOKUP($A264,Medical_Table[#All],7,FALSE)</f>
        <v>Normal</v>
      </c>
      <c r="L264" s="22">
        <f>VLOOKUP($A264,Hospitalization_Table[#All],10,FALSE)</f>
        <v>31388</v>
      </c>
      <c r="M264" s="18">
        <f>VLOOKUP($A264,Hospitalization_Table[#All],6,FALSE)</f>
        <v>33450.99</v>
      </c>
      <c r="N264" t="str">
        <f>VLOOKUP($A264,Hospitalization_Table[#All],7,FALSE)</f>
        <v>tier - 2</v>
      </c>
      <c r="O264" t="str">
        <f>VLOOKUP($A264,Hospitalization_Table[#All],8,FALSE)</f>
        <v>tier - 2</v>
      </c>
      <c r="P264" t="str">
        <f>VLOOKUP($A264,Hospitalization_Table[#All],9,FALSE)</f>
        <v>R1011</v>
      </c>
      <c r="Q264">
        <f>VLOOKUP($A264,Hospitalization_Table[#All],11,FALSE)</f>
        <v>37</v>
      </c>
    </row>
    <row r="265" spans="1:17" ht="15.6" x14ac:dyDescent="0.3">
      <c r="A265" s="20" t="s">
        <v>2108</v>
      </c>
      <c r="B265" t="str">
        <f>VLOOKUP($A265,Customer_Table[#All],4,FALSE)</f>
        <v>Ainsley E.</v>
      </c>
      <c r="C265">
        <f>VLOOKUP($A265,Medical_Table[#All],4,FALSE)</f>
        <v>28.16</v>
      </c>
      <c r="D265">
        <f>VLOOKUP($A265,Medical_Table[#All],6,FALSE)</f>
        <v>5.77</v>
      </c>
      <c r="E265" t="str">
        <f>VLOOKUP($A265,Medical_Table[#All],2,FALSE)</f>
        <v>No</v>
      </c>
      <c r="F265" t="str">
        <f>VLOOKUP($A265,Medical_Table[#All],8,FALSE)</f>
        <v>No</v>
      </c>
      <c r="G265" t="str">
        <f>VLOOKUP($A265,Medical_Table[#All],9,FALSE)</f>
        <v>No</v>
      </c>
      <c r="H265">
        <f>VLOOKUP($A265,Medical_Table[#All],10,FALSE)</f>
        <v>2</v>
      </c>
      <c r="I265" t="str">
        <f>VLOOKUP($A265,Medical_Table[#All],3,FALSE)</f>
        <v>Yes</v>
      </c>
      <c r="J265" t="str">
        <f>VLOOKUP($A265,Medical_Table[#All],5,FALSE)</f>
        <v>Over Weight</v>
      </c>
      <c r="K265" t="str">
        <f>VLOOKUP($A265,Medical_Table[#All],7,FALSE)</f>
        <v>Prediabetes</v>
      </c>
      <c r="L265" s="22">
        <f>VLOOKUP($A265,Hospitalization_Table[#All],10,FALSE)</f>
        <v>26547</v>
      </c>
      <c r="M265" s="18">
        <f>VLOOKUP($A265,Hospitalization_Table[#All],6,FALSE)</f>
        <v>33344.449999999997</v>
      </c>
      <c r="N265" t="str">
        <f>VLOOKUP($A265,Hospitalization_Table[#All],7,FALSE)</f>
        <v>tier - 2</v>
      </c>
      <c r="O265" t="str">
        <f>VLOOKUP($A265,Hospitalization_Table[#All],8,FALSE)</f>
        <v>tier - 3</v>
      </c>
      <c r="P265" t="str">
        <f>VLOOKUP($A265,Hospitalization_Table[#All],9,FALSE)</f>
        <v>R1011</v>
      </c>
      <c r="Q265">
        <f>VLOOKUP($A265,Hospitalization_Table[#All],11,FALSE)</f>
        <v>50</v>
      </c>
    </row>
    <row r="266" spans="1:17" ht="15.6" x14ac:dyDescent="0.3">
      <c r="A266" s="20" t="s">
        <v>2107</v>
      </c>
      <c r="B266" t="str">
        <f>VLOOKUP($A266,Customer_Table[#All],4,FALSE)</f>
        <v>Erica A.</v>
      </c>
      <c r="C266">
        <f>VLOOKUP($A266,Medical_Table[#All],4,FALSE)</f>
        <v>30.02</v>
      </c>
      <c r="D266">
        <f>VLOOKUP($A266,Medical_Table[#All],6,FALSE)</f>
        <v>5.98</v>
      </c>
      <c r="E266" t="str">
        <f>VLOOKUP($A266,Medical_Table[#All],2,FALSE)</f>
        <v>No</v>
      </c>
      <c r="F266" t="str">
        <f>VLOOKUP($A266,Medical_Table[#All],8,FALSE)</f>
        <v>No</v>
      </c>
      <c r="G266" t="str">
        <f>VLOOKUP($A266,Medical_Table[#All],9,FALSE)</f>
        <v>Yes</v>
      </c>
      <c r="H266">
        <f>VLOOKUP($A266,Medical_Table[#All],10,FALSE)</f>
        <v>1</v>
      </c>
      <c r="I266" t="str">
        <f>VLOOKUP($A266,Medical_Table[#All],3,FALSE)</f>
        <v>Yes</v>
      </c>
      <c r="J266" t="str">
        <f>VLOOKUP($A266,Medical_Table[#All],5,FALSE)</f>
        <v>Obesity</v>
      </c>
      <c r="K266" t="str">
        <f>VLOOKUP($A266,Medical_Table[#All],7,FALSE)</f>
        <v>Prediabetes</v>
      </c>
      <c r="L266" s="22">
        <f>VLOOKUP($A266,Hospitalization_Table[#All],10,FALSE)</f>
        <v>37953</v>
      </c>
      <c r="M266" s="18">
        <f>VLOOKUP($A266,Hospitalization_Table[#All],6,FALSE)</f>
        <v>33307.550000000003</v>
      </c>
      <c r="N266" t="str">
        <f>VLOOKUP($A266,Hospitalization_Table[#All],7,FALSE)</f>
        <v>tier - 2</v>
      </c>
      <c r="O266" t="str">
        <f>VLOOKUP($A266,Hospitalization_Table[#All],8,FALSE)</f>
        <v>tier - 3</v>
      </c>
      <c r="P266" t="str">
        <f>VLOOKUP($A266,Hospitalization_Table[#All],9,FALSE)</f>
        <v>R1012</v>
      </c>
      <c r="Q266">
        <f>VLOOKUP($A266,Hospitalization_Table[#All],11,FALSE)</f>
        <v>19</v>
      </c>
    </row>
    <row r="267" spans="1:17" ht="15.6" x14ac:dyDescent="0.3">
      <c r="A267" s="20" t="s">
        <v>2106</v>
      </c>
      <c r="B267" t="str">
        <f>VLOOKUP($A267,Customer_Table[#All],4,FALSE)</f>
        <v>Erik</v>
      </c>
      <c r="C267">
        <f>VLOOKUP($A267,Medical_Table[#All],4,FALSE)</f>
        <v>37.82</v>
      </c>
      <c r="D267">
        <f>VLOOKUP($A267,Medical_Table[#All],6,FALSE)</f>
        <v>6.01</v>
      </c>
      <c r="E267" t="str">
        <f>VLOOKUP($A267,Medical_Table[#All],2,FALSE)</f>
        <v>No</v>
      </c>
      <c r="F267" t="str">
        <f>VLOOKUP($A267,Medical_Table[#All],8,FALSE)</f>
        <v>No</v>
      </c>
      <c r="G267" t="str">
        <f>VLOOKUP($A267,Medical_Table[#All],9,FALSE)</f>
        <v>No</v>
      </c>
      <c r="H267">
        <f>VLOOKUP($A267,Medical_Table[#All],10,FALSE)</f>
        <v>0</v>
      </c>
      <c r="I267" t="str">
        <f>VLOOKUP($A267,Medical_Table[#All],3,FALSE)</f>
        <v>Yes</v>
      </c>
      <c r="J267" t="str">
        <f>VLOOKUP($A267,Medical_Table[#All],5,FALSE)</f>
        <v>Obesity</v>
      </c>
      <c r="K267" t="str">
        <f>VLOOKUP($A267,Medical_Table[#All],7,FALSE)</f>
        <v>Prediabetes</v>
      </c>
      <c r="L267" s="22">
        <f>VLOOKUP($A267,Hospitalization_Table[#All],10,FALSE)</f>
        <v>33158</v>
      </c>
      <c r="M267" s="18">
        <f>VLOOKUP($A267,Hospitalization_Table[#All],6,FALSE)</f>
        <v>33292.83</v>
      </c>
      <c r="N267" t="str">
        <f>VLOOKUP($A267,Hospitalization_Table[#All],7,FALSE)</f>
        <v>tier - 2</v>
      </c>
      <c r="O267" t="str">
        <f>VLOOKUP($A267,Hospitalization_Table[#All],8,FALSE)</f>
        <v>tier - 1</v>
      </c>
      <c r="P267" t="str">
        <f>VLOOKUP($A267,Hospitalization_Table[#All],9,FALSE)</f>
        <v>R1011</v>
      </c>
      <c r="Q267">
        <f>VLOOKUP($A267,Hospitalization_Table[#All],11,FALSE)</f>
        <v>32</v>
      </c>
    </row>
    <row r="268" spans="1:17" ht="15.6" x14ac:dyDescent="0.3">
      <c r="A268" s="20" t="s">
        <v>2105</v>
      </c>
      <c r="B268" t="str">
        <f>VLOOKUP($A268,Customer_Table[#All],4,FALSE)</f>
        <v>Erin C.</v>
      </c>
      <c r="C268">
        <f>VLOOKUP($A268,Medical_Table[#All],4,FALSE)</f>
        <v>33.14</v>
      </c>
      <c r="D268">
        <f>VLOOKUP($A268,Medical_Table[#All],6,FALSE)</f>
        <v>5.67</v>
      </c>
      <c r="E268" t="str">
        <f>VLOOKUP($A268,Medical_Table[#All],2,FALSE)</f>
        <v>Yes</v>
      </c>
      <c r="F268" t="str">
        <f>VLOOKUP($A268,Medical_Table[#All],8,FALSE)</f>
        <v>No</v>
      </c>
      <c r="G268" t="str">
        <f>VLOOKUP($A268,Medical_Table[#All],9,FALSE)</f>
        <v>No</v>
      </c>
      <c r="H268">
        <f>VLOOKUP($A268,Medical_Table[#All],10,FALSE)</f>
        <v>0</v>
      </c>
      <c r="I268" t="str">
        <f>VLOOKUP($A268,Medical_Table[#All],3,FALSE)</f>
        <v>Yes</v>
      </c>
      <c r="J268" t="str">
        <f>VLOOKUP($A268,Medical_Table[#All],5,FALSE)</f>
        <v>Obesity</v>
      </c>
      <c r="K268" t="str">
        <f>VLOOKUP($A268,Medical_Table[#All],7,FALSE)</f>
        <v>Normal</v>
      </c>
      <c r="L268" s="22">
        <f>VLOOKUP($A268,Hospitalization_Table[#All],10,FALSE)</f>
        <v>31243</v>
      </c>
      <c r="M268" s="18">
        <f>VLOOKUP($A268,Hospitalization_Table[#All],6,FALSE)</f>
        <v>33121</v>
      </c>
      <c r="N268" t="str">
        <f>VLOOKUP($A268,Hospitalization_Table[#All],7,FALSE)</f>
        <v>tier - 2</v>
      </c>
      <c r="O268" t="str">
        <f>VLOOKUP($A268,Hospitalization_Table[#All],8,FALSE)</f>
        <v>tier - 1</v>
      </c>
      <c r="P268" t="str">
        <f>VLOOKUP($A268,Hospitalization_Table[#All],9,FALSE)</f>
        <v>R1011</v>
      </c>
      <c r="Q268">
        <f>VLOOKUP($A268,Hospitalization_Table[#All],11,FALSE)</f>
        <v>37</v>
      </c>
    </row>
    <row r="269" spans="1:17" ht="15.6" x14ac:dyDescent="0.3">
      <c r="A269" s="20" t="s">
        <v>2104</v>
      </c>
      <c r="B269" t="str">
        <f>VLOOKUP($A269,Customer_Table[#All],4,FALSE)</f>
        <v>Adrienne</v>
      </c>
      <c r="C269">
        <f>VLOOKUP($A269,Medical_Table[#All],4,FALSE)</f>
        <v>25.14</v>
      </c>
      <c r="D269">
        <f>VLOOKUP($A269,Medical_Table[#All],6,FALSE)</f>
        <v>6.02</v>
      </c>
      <c r="E269" t="str">
        <f>VLOOKUP($A269,Medical_Table[#All],2,FALSE)</f>
        <v>Yes</v>
      </c>
      <c r="F269" t="str">
        <f>VLOOKUP($A269,Medical_Table[#All],8,FALSE)</f>
        <v>No</v>
      </c>
      <c r="G269" t="str">
        <f>VLOOKUP($A269,Medical_Table[#All],9,FALSE)</f>
        <v>Yes</v>
      </c>
      <c r="H269">
        <f>VLOOKUP($A269,Medical_Table[#All],10,FALSE)</f>
        <v>1</v>
      </c>
      <c r="I269" t="str">
        <f>VLOOKUP($A269,Medical_Table[#All],3,FALSE)</f>
        <v>Yes</v>
      </c>
      <c r="J269" t="str">
        <f>VLOOKUP($A269,Medical_Table[#All],5,FALSE)</f>
        <v>Over Weight</v>
      </c>
      <c r="K269" t="str">
        <f>VLOOKUP($A269,Medical_Table[#All],7,FALSE)</f>
        <v>Prediabetes</v>
      </c>
      <c r="L269" s="22">
        <f>VLOOKUP($A269,Hospitalization_Table[#All],10,FALSE)</f>
        <v>25506</v>
      </c>
      <c r="M269" s="18">
        <f>VLOOKUP($A269,Hospitalization_Table[#All],6,FALSE)</f>
        <v>33090.660000000003</v>
      </c>
      <c r="N269" t="str">
        <f>VLOOKUP($A269,Hospitalization_Table[#All],7,FALSE)</f>
        <v>tier - 2</v>
      </c>
      <c r="O269" t="str">
        <f>VLOOKUP($A269,Hospitalization_Table[#All],8,FALSE)</f>
        <v>tier - 2</v>
      </c>
      <c r="P269" t="str">
        <f>VLOOKUP($A269,Hospitalization_Table[#All],9,FALSE)</f>
        <v>R1011</v>
      </c>
      <c r="Q269">
        <f>VLOOKUP($A269,Hospitalization_Table[#All],11,FALSE)</f>
        <v>53</v>
      </c>
    </row>
    <row r="270" spans="1:17" ht="15.6" x14ac:dyDescent="0.3">
      <c r="A270" s="20" t="s">
        <v>2103</v>
      </c>
      <c r="B270" t="str">
        <f>VLOOKUP($A270,Customer_Table[#All],4,FALSE)</f>
        <v>Adam</v>
      </c>
      <c r="C270">
        <f>VLOOKUP($A270,Medical_Table[#All],4,FALSE)</f>
        <v>20.18</v>
      </c>
      <c r="D270">
        <f>VLOOKUP($A270,Medical_Table[#All],6,FALSE)</f>
        <v>11.19</v>
      </c>
      <c r="E270" t="str">
        <f>VLOOKUP($A270,Medical_Table[#All],2,FALSE)</f>
        <v>No</v>
      </c>
      <c r="F270" t="str">
        <f>VLOOKUP($A270,Medical_Table[#All],8,FALSE)</f>
        <v>No</v>
      </c>
      <c r="G270" t="str">
        <f>VLOOKUP($A270,Medical_Table[#All],9,FALSE)</f>
        <v>No</v>
      </c>
      <c r="H270">
        <f>VLOOKUP($A270,Medical_Table[#All],10,FALSE)</f>
        <v>0</v>
      </c>
      <c r="I270" t="str">
        <f>VLOOKUP($A270,Medical_Table[#All],3,FALSE)</f>
        <v>Yes</v>
      </c>
      <c r="J270" t="str">
        <f>VLOOKUP($A270,Medical_Table[#All],5,FALSE)</f>
        <v>Normal Weight</v>
      </c>
      <c r="K270" t="str">
        <f>VLOOKUP($A270,Medical_Table[#All],7,FALSE)</f>
        <v>Diabetes</v>
      </c>
      <c r="L270" s="22">
        <f>VLOOKUP($A270,Hospitalization_Table[#All],10,FALSE)</f>
        <v>22828</v>
      </c>
      <c r="M270" s="18">
        <f>VLOOKUP($A270,Hospitalization_Table[#All],6,FALSE)</f>
        <v>33074.94</v>
      </c>
      <c r="N270" t="str">
        <f>VLOOKUP($A270,Hospitalization_Table[#All],7,FALSE)</f>
        <v>tier - 1</v>
      </c>
      <c r="O270" t="str">
        <f>VLOOKUP($A270,Hospitalization_Table[#All],8,FALSE)</f>
        <v>tier - 2</v>
      </c>
      <c r="P270" t="str">
        <f>VLOOKUP($A270,Hospitalization_Table[#All],9,FALSE)</f>
        <v>R1011</v>
      </c>
      <c r="Q270">
        <f>VLOOKUP($A270,Hospitalization_Table[#All],11,FALSE)</f>
        <v>60</v>
      </c>
    </row>
    <row r="271" spans="1:17" ht="15.6" x14ac:dyDescent="0.3">
      <c r="A271" s="20" t="s">
        <v>2102</v>
      </c>
      <c r="B271" t="str">
        <f>VLOOKUP($A271,Customer_Table[#All],4,FALSE)</f>
        <v>Yutaka</v>
      </c>
      <c r="C271">
        <f>VLOOKUP($A271,Medical_Table[#All],4,FALSE)</f>
        <v>44.36</v>
      </c>
      <c r="D271">
        <f>VLOOKUP($A271,Medical_Table[#All],6,FALSE)</f>
        <v>5.1100000000000003</v>
      </c>
      <c r="E271" t="str">
        <f>VLOOKUP($A271,Medical_Table[#All],2,FALSE)</f>
        <v>No</v>
      </c>
      <c r="F271" t="str">
        <f>VLOOKUP($A271,Medical_Table[#All],8,FALSE)</f>
        <v>No</v>
      </c>
      <c r="G271" t="str">
        <f>VLOOKUP($A271,Medical_Table[#All],9,FALSE)</f>
        <v>No</v>
      </c>
      <c r="H271">
        <f>VLOOKUP($A271,Medical_Table[#All],10,FALSE)</f>
        <v>0</v>
      </c>
      <c r="I271" t="str">
        <f>VLOOKUP($A271,Medical_Table[#All],3,FALSE)</f>
        <v>Yes</v>
      </c>
      <c r="J271" t="str">
        <f>VLOOKUP($A271,Medical_Table[#All],5,FALSE)</f>
        <v>Obesity</v>
      </c>
      <c r="K271" t="str">
        <f>VLOOKUP($A271,Medical_Table[#All],7,FALSE)</f>
        <v>Normal</v>
      </c>
      <c r="L271" s="22">
        <f>VLOOKUP($A271,Hospitalization_Table[#All],10,FALSE)</f>
        <v>34543</v>
      </c>
      <c r="M271" s="18">
        <f>VLOOKUP($A271,Hospitalization_Table[#All],6,FALSE)</f>
        <v>33057.230000000003</v>
      </c>
      <c r="N271" t="str">
        <f>VLOOKUP($A271,Hospitalization_Table[#All],7,FALSE)</f>
        <v>tier - 1</v>
      </c>
      <c r="O271" t="str">
        <f>VLOOKUP($A271,Hospitalization_Table[#All],8,FALSE)</f>
        <v>tier - 2</v>
      </c>
      <c r="P271" t="str">
        <f>VLOOKUP($A271,Hospitalization_Table[#All],9,FALSE)</f>
        <v>R1011</v>
      </c>
      <c r="Q271">
        <f>VLOOKUP($A271,Hospitalization_Table[#All],11,FALSE)</f>
        <v>28</v>
      </c>
    </row>
    <row r="272" spans="1:17" ht="15.6" x14ac:dyDescent="0.3">
      <c r="A272" s="20" t="s">
        <v>2101</v>
      </c>
      <c r="B272" t="str">
        <f>VLOOKUP($A272,Customer_Table[#All],4,FALSE)</f>
        <v>Tyler M</v>
      </c>
      <c r="C272">
        <f>VLOOKUP($A272,Medical_Table[#All],4,FALSE)</f>
        <v>23.82</v>
      </c>
      <c r="D272">
        <f>VLOOKUP($A272,Medical_Table[#All],6,FALSE)</f>
        <v>10.85</v>
      </c>
      <c r="E272" t="str">
        <f>VLOOKUP($A272,Medical_Table[#All],2,FALSE)</f>
        <v>Yes</v>
      </c>
      <c r="F272" t="str">
        <f>VLOOKUP($A272,Medical_Table[#All],8,FALSE)</f>
        <v>No</v>
      </c>
      <c r="G272" t="str">
        <f>VLOOKUP($A272,Medical_Table[#All],9,FALSE)</f>
        <v>No</v>
      </c>
      <c r="H272">
        <f>VLOOKUP($A272,Medical_Table[#All],10,FALSE)</f>
        <v>0</v>
      </c>
      <c r="I272" t="str">
        <f>VLOOKUP($A272,Medical_Table[#All],3,FALSE)</f>
        <v>Yes</v>
      </c>
      <c r="J272" t="str">
        <f>VLOOKUP($A272,Medical_Table[#All],5,FALSE)</f>
        <v>Normal Weight</v>
      </c>
      <c r="K272" t="str">
        <f>VLOOKUP($A272,Medical_Table[#All],7,FALSE)</f>
        <v>Diabetes</v>
      </c>
      <c r="L272" s="22">
        <f>VLOOKUP($A272,Hospitalization_Table[#All],10,FALSE)</f>
        <v>24663</v>
      </c>
      <c r="M272" s="18">
        <f>VLOOKUP($A272,Hospitalization_Table[#All],6,FALSE)</f>
        <v>33025.32</v>
      </c>
      <c r="N272" t="str">
        <f>VLOOKUP($A272,Hospitalization_Table[#All],7,FALSE)</f>
        <v>tier - 2</v>
      </c>
      <c r="O272" t="str">
        <f>VLOOKUP($A272,Hospitalization_Table[#All],8,FALSE)</f>
        <v>tier - 3</v>
      </c>
      <c r="P272" t="str">
        <f>VLOOKUP($A272,Hospitalization_Table[#All],9,FALSE)</f>
        <v>R1011</v>
      </c>
      <c r="Q272">
        <f>VLOOKUP($A272,Hospitalization_Table[#All],11,FALSE)</f>
        <v>55</v>
      </c>
    </row>
    <row r="273" spans="1:17" ht="15.6" x14ac:dyDescent="0.3">
      <c r="A273" s="20" t="s">
        <v>2100</v>
      </c>
      <c r="B273" t="str">
        <f>VLOOKUP($A273,Customer_Table[#All],4,FALSE)</f>
        <v>Stephen</v>
      </c>
      <c r="C273">
        <f>VLOOKUP($A273,Medical_Table[#All],4,FALSE)</f>
        <v>45</v>
      </c>
      <c r="D273">
        <f>VLOOKUP($A273,Medical_Table[#All],6,FALSE)</f>
        <v>5.24</v>
      </c>
      <c r="E273" t="str">
        <f>VLOOKUP($A273,Medical_Table[#All],2,FALSE)</f>
        <v>Yes</v>
      </c>
      <c r="F273" t="str">
        <f>VLOOKUP($A273,Medical_Table[#All],8,FALSE)</f>
        <v>No</v>
      </c>
      <c r="G273" t="str">
        <f>VLOOKUP($A273,Medical_Table[#All],9,FALSE)</f>
        <v>No</v>
      </c>
      <c r="H273">
        <f>VLOOKUP($A273,Medical_Table[#All],10,FALSE)</f>
        <v>1</v>
      </c>
      <c r="I273" t="str">
        <f>VLOOKUP($A273,Medical_Table[#All],3,FALSE)</f>
        <v>Yes</v>
      </c>
      <c r="J273" t="str">
        <f>VLOOKUP($A273,Medical_Table[#All],5,FALSE)</f>
        <v>Obesity</v>
      </c>
      <c r="K273" t="str">
        <f>VLOOKUP($A273,Medical_Table[#All],7,FALSE)</f>
        <v>Normal</v>
      </c>
      <c r="L273" s="22">
        <f>VLOOKUP($A273,Hospitalization_Table[#All],10,FALSE)</f>
        <v>34888</v>
      </c>
      <c r="M273" s="18">
        <f>VLOOKUP($A273,Hospitalization_Table[#All],6,FALSE)</f>
        <v>33017.46</v>
      </c>
      <c r="N273" t="str">
        <f>VLOOKUP($A273,Hospitalization_Table[#All],7,FALSE)</f>
        <v>tier - 1</v>
      </c>
      <c r="O273" t="str">
        <f>VLOOKUP($A273,Hospitalization_Table[#All],8,FALSE)</f>
        <v>tier - 1</v>
      </c>
      <c r="P273" t="str">
        <f>VLOOKUP($A273,Hospitalization_Table[#All],9,FALSE)</f>
        <v>R1011</v>
      </c>
      <c r="Q273">
        <f>VLOOKUP($A273,Hospitalization_Table[#All],11,FALSE)</f>
        <v>27</v>
      </c>
    </row>
    <row r="274" spans="1:17" ht="15.6" x14ac:dyDescent="0.3">
      <c r="A274" s="20" t="s">
        <v>2099</v>
      </c>
      <c r="B274" t="str">
        <f>VLOOKUP($A274,Customer_Table[#All],4,FALSE)</f>
        <v>Andrew B.</v>
      </c>
      <c r="C274">
        <f>VLOOKUP($A274,Medical_Table[#All],4,FALSE)</f>
        <v>26.62</v>
      </c>
      <c r="D274">
        <f>VLOOKUP($A274,Medical_Table[#All],6,FALSE)</f>
        <v>10.08</v>
      </c>
      <c r="E274" t="str">
        <f>VLOOKUP($A274,Medical_Table[#All],2,FALSE)</f>
        <v>No</v>
      </c>
      <c r="F274" t="str">
        <f>VLOOKUP($A274,Medical_Table[#All],8,FALSE)</f>
        <v>No</v>
      </c>
      <c r="G274" t="str">
        <f>VLOOKUP($A274,Medical_Table[#All],9,FALSE)</f>
        <v>No</v>
      </c>
      <c r="H274">
        <f>VLOOKUP($A274,Medical_Table[#All],10,FALSE)</f>
        <v>0</v>
      </c>
      <c r="I274" t="str">
        <f>VLOOKUP($A274,Medical_Table[#All],3,FALSE)</f>
        <v>Yes</v>
      </c>
      <c r="J274" t="str">
        <f>VLOOKUP($A274,Medical_Table[#All],5,FALSE)</f>
        <v>Over Weight</v>
      </c>
      <c r="K274" t="str">
        <f>VLOOKUP($A274,Medical_Table[#All],7,FALSE)</f>
        <v>Diabetes</v>
      </c>
      <c r="L274" s="22">
        <f>VLOOKUP($A274,Hospitalization_Table[#All],10,FALSE)</f>
        <v>26169</v>
      </c>
      <c r="M274" s="18">
        <f>VLOOKUP($A274,Hospitalization_Table[#All],6,FALSE)</f>
        <v>32947.629999999997</v>
      </c>
      <c r="N274" t="str">
        <f>VLOOKUP($A274,Hospitalization_Table[#All],7,FALSE)</f>
        <v>tier - 2</v>
      </c>
      <c r="O274" t="str">
        <f>VLOOKUP($A274,Hospitalization_Table[#All],8,FALSE)</f>
        <v>tier - 1</v>
      </c>
      <c r="P274" t="str">
        <f>VLOOKUP($A274,Hospitalization_Table[#All],9,FALSE)</f>
        <v>R1011</v>
      </c>
      <c r="Q274">
        <f>VLOOKUP($A274,Hospitalization_Table[#All],11,FALSE)</f>
        <v>51</v>
      </c>
    </row>
    <row r="275" spans="1:17" ht="15.6" x14ac:dyDescent="0.3">
      <c r="A275" s="20" t="s">
        <v>2098</v>
      </c>
      <c r="B275" t="str">
        <f>VLOOKUP($A275,Customer_Table[#All],4,FALSE)</f>
        <v>James</v>
      </c>
      <c r="C275">
        <f>VLOOKUP($A275,Medical_Table[#All],4,FALSE)</f>
        <v>32.67</v>
      </c>
      <c r="D275">
        <f>VLOOKUP($A275,Medical_Table[#All],6,FALSE)</f>
        <v>10.97</v>
      </c>
      <c r="E275" t="str">
        <f>VLOOKUP($A275,Medical_Table[#All],2,FALSE)</f>
        <v>Yes</v>
      </c>
      <c r="F275" t="str">
        <f>VLOOKUP($A275,Medical_Table[#All],8,FALSE)</f>
        <v>No</v>
      </c>
      <c r="G275" t="str">
        <f>VLOOKUP($A275,Medical_Table[#All],9,FALSE)</f>
        <v>No</v>
      </c>
      <c r="H275">
        <f>VLOOKUP($A275,Medical_Table[#All],10,FALSE)</f>
        <v>0</v>
      </c>
      <c r="I275" t="str">
        <f>VLOOKUP($A275,Medical_Table[#All],3,FALSE)</f>
        <v>Yes</v>
      </c>
      <c r="J275" t="str">
        <f>VLOOKUP($A275,Medical_Table[#All],5,FALSE)</f>
        <v>Obesity</v>
      </c>
      <c r="K275" t="str">
        <f>VLOOKUP($A275,Medical_Table[#All],7,FALSE)</f>
        <v>Diabetes</v>
      </c>
      <c r="L275" s="22">
        <f>VLOOKUP($A275,Hospitalization_Table[#All],10,FALSE)</f>
        <v>29907</v>
      </c>
      <c r="M275" s="18">
        <f>VLOOKUP($A275,Hospitalization_Table[#All],6,FALSE)</f>
        <v>32906.69</v>
      </c>
      <c r="N275" t="str">
        <f>VLOOKUP($A275,Hospitalization_Table[#All],7,FALSE)</f>
        <v>tier - 2</v>
      </c>
      <c r="O275" t="str">
        <f>VLOOKUP($A275,Hospitalization_Table[#All],8,FALSE)</f>
        <v>tier - 3</v>
      </c>
      <c r="P275" t="str">
        <f>VLOOKUP($A275,Hospitalization_Table[#All],9,FALSE)</f>
        <v>R1011</v>
      </c>
      <c r="Q275">
        <f>VLOOKUP($A275,Hospitalization_Table[#All],11,FALSE)</f>
        <v>41</v>
      </c>
    </row>
    <row r="276" spans="1:17" ht="15.6" x14ac:dyDescent="0.3">
      <c r="A276" s="20" t="s">
        <v>2097</v>
      </c>
      <c r="B276" t="str">
        <f>VLOOKUP($A276,Customer_Table[#All],4,FALSE)</f>
        <v>Shawn P.</v>
      </c>
      <c r="C276">
        <f>VLOOKUP($A276,Medical_Table[#All],4,FALSE)</f>
        <v>44.44</v>
      </c>
      <c r="D276">
        <f>VLOOKUP($A276,Medical_Table[#All],6,FALSE)</f>
        <v>4.9000000000000004</v>
      </c>
      <c r="E276" t="str">
        <f>VLOOKUP($A276,Medical_Table[#All],2,FALSE)</f>
        <v>Yes</v>
      </c>
      <c r="F276" t="str">
        <f>VLOOKUP($A276,Medical_Table[#All],8,FALSE)</f>
        <v>No</v>
      </c>
      <c r="G276" t="str">
        <f>VLOOKUP($A276,Medical_Table[#All],9,FALSE)</f>
        <v>No</v>
      </c>
      <c r="H276">
        <f>VLOOKUP($A276,Medical_Table[#All],10,FALSE)</f>
        <v>1</v>
      </c>
      <c r="I276" t="str">
        <f>VLOOKUP($A276,Medical_Table[#All],3,FALSE)</f>
        <v>Yes</v>
      </c>
      <c r="J276" t="str">
        <f>VLOOKUP($A276,Medical_Table[#All],5,FALSE)</f>
        <v>Obesity</v>
      </c>
      <c r="K276" t="str">
        <f>VLOOKUP($A276,Medical_Table[#All],7,FALSE)</f>
        <v>Normal</v>
      </c>
      <c r="L276" s="22">
        <f>VLOOKUP($A276,Hospitalization_Table[#All],10,FALSE)</f>
        <v>35037</v>
      </c>
      <c r="M276" s="18">
        <f>VLOOKUP($A276,Hospitalization_Table[#All],6,FALSE)</f>
        <v>32827.51</v>
      </c>
      <c r="N276" t="str">
        <f>VLOOKUP($A276,Hospitalization_Table[#All],7,FALSE)</f>
        <v>tier - 1</v>
      </c>
      <c r="O276" t="str">
        <f>VLOOKUP($A276,Hospitalization_Table[#All],8,FALSE)</f>
        <v>tier - 2</v>
      </c>
      <c r="P276" t="str">
        <f>VLOOKUP($A276,Hospitalization_Table[#All],9,FALSE)</f>
        <v>R1011</v>
      </c>
      <c r="Q276">
        <f>VLOOKUP($A276,Hospitalization_Table[#All],11,FALSE)</f>
        <v>27</v>
      </c>
    </row>
    <row r="277" spans="1:17" ht="15.6" x14ac:dyDescent="0.3">
      <c r="A277" s="20" t="s">
        <v>2096</v>
      </c>
      <c r="B277" t="str">
        <f>VLOOKUP($A277,Customer_Table[#All],4,FALSE)</f>
        <v>Matt</v>
      </c>
      <c r="C277">
        <f>VLOOKUP($A277,Medical_Table[#All],4,FALSE)</f>
        <v>28.31</v>
      </c>
      <c r="D277">
        <f>VLOOKUP($A277,Medical_Table[#All],6,FALSE)</f>
        <v>5.33</v>
      </c>
      <c r="E277" t="str">
        <f>VLOOKUP($A277,Medical_Table[#All],2,FALSE)</f>
        <v>No</v>
      </c>
      <c r="F277" t="str">
        <f>VLOOKUP($A277,Medical_Table[#All],8,FALSE)</f>
        <v>No</v>
      </c>
      <c r="G277" t="str">
        <f>VLOOKUP($A277,Medical_Table[#All],9,FALSE)</f>
        <v>No</v>
      </c>
      <c r="H277">
        <f>VLOOKUP($A277,Medical_Table[#All],10,FALSE)</f>
        <v>0</v>
      </c>
      <c r="I277" t="str">
        <f>VLOOKUP($A277,Medical_Table[#All],3,FALSE)</f>
        <v>Yes</v>
      </c>
      <c r="J277" t="str">
        <f>VLOOKUP($A277,Medical_Table[#All],5,FALSE)</f>
        <v>Over Weight</v>
      </c>
      <c r="K277" t="str">
        <f>VLOOKUP($A277,Medical_Table[#All],7,FALSE)</f>
        <v>Normal</v>
      </c>
      <c r="L277" s="22">
        <f>VLOOKUP($A277,Hospitalization_Table[#All],10,FALSE)</f>
        <v>29567</v>
      </c>
      <c r="M277" s="18">
        <f>VLOOKUP($A277,Hospitalization_Table[#All],6,FALSE)</f>
        <v>32787.46</v>
      </c>
      <c r="N277" t="str">
        <f>VLOOKUP($A277,Hospitalization_Table[#All],7,FALSE)</f>
        <v>tier - 1</v>
      </c>
      <c r="O277" t="str">
        <f>VLOOKUP($A277,Hospitalization_Table[#All],8,FALSE)</f>
        <v>tier - 3</v>
      </c>
      <c r="P277" t="str">
        <f>VLOOKUP($A277,Hospitalization_Table[#All],9,FALSE)</f>
        <v>R1012</v>
      </c>
      <c r="Q277">
        <f>VLOOKUP($A277,Hospitalization_Table[#All],11,FALSE)</f>
        <v>42</v>
      </c>
    </row>
    <row r="278" spans="1:17" ht="15.6" x14ac:dyDescent="0.3">
      <c r="A278" s="20" t="s">
        <v>2095</v>
      </c>
      <c r="B278" t="str">
        <f>VLOOKUP($A278,Customer_Table[#All],4,FALSE)</f>
        <v>Nathaniel</v>
      </c>
      <c r="C278">
        <f>VLOOKUP($A278,Medical_Table[#All],4,FALSE)</f>
        <v>25.05</v>
      </c>
      <c r="D278">
        <f>VLOOKUP($A278,Medical_Table[#All],6,FALSE)</f>
        <v>4.6100000000000003</v>
      </c>
      <c r="E278" t="str">
        <f>VLOOKUP($A278,Medical_Table[#All],2,FALSE)</f>
        <v>No</v>
      </c>
      <c r="F278" t="str">
        <f>VLOOKUP($A278,Medical_Table[#All],8,FALSE)</f>
        <v>No</v>
      </c>
      <c r="G278" t="str">
        <f>VLOOKUP($A278,Medical_Table[#All],9,FALSE)</f>
        <v>No</v>
      </c>
      <c r="H278">
        <f>VLOOKUP($A278,Medical_Table[#All],10,FALSE)</f>
        <v>2</v>
      </c>
      <c r="I278" t="str">
        <f>VLOOKUP($A278,Medical_Table[#All],3,FALSE)</f>
        <v>Yes</v>
      </c>
      <c r="J278" t="str">
        <f>VLOOKUP($A278,Medical_Table[#All],5,FALSE)</f>
        <v>Over Weight</v>
      </c>
      <c r="K278" t="str">
        <f>VLOOKUP($A278,Medical_Table[#All],7,FALSE)</f>
        <v>Normal</v>
      </c>
      <c r="L278" s="22">
        <f>VLOOKUP($A278,Hospitalization_Table[#All],10,FALSE)</f>
        <v>26610</v>
      </c>
      <c r="M278" s="18">
        <f>VLOOKUP($A278,Hospitalization_Table[#All],6,FALSE)</f>
        <v>32765.33</v>
      </c>
      <c r="N278" t="str">
        <f>VLOOKUP($A278,Hospitalization_Table[#All],7,FALSE)</f>
        <v>tier - 2</v>
      </c>
      <c r="O278" t="str">
        <f>VLOOKUP($A278,Hospitalization_Table[#All],8,FALSE)</f>
        <v>tier - 2</v>
      </c>
      <c r="P278" t="str">
        <f>VLOOKUP($A278,Hospitalization_Table[#All],9,FALSE)</f>
        <v>R1012</v>
      </c>
      <c r="Q278">
        <f>VLOOKUP($A278,Hospitalization_Table[#All],11,FALSE)</f>
        <v>50</v>
      </c>
    </row>
    <row r="279" spans="1:17" ht="15.6" x14ac:dyDescent="0.3">
      <c r="A279" s="20" t="s">
        <v>2094</v>
      </c>
      <c r="B279" t="str">
        <f>VLOOKUP($A279,Customer_Table[#All],4,FALSE)</f>
        <v>Kevin D.</v>
      </c>
      <c r="C279">
        <f>VLOOKUP($A279,Medical_Table[#All],4,FALSE)</f>
        <v>28.34</v>
      </c>
      <c r="D279">
        <f>VLOOKUP($A279,Medical_Table[#All],6,FALSE)</f>
        <v>8.18</v>
      </c>
      <c r="E279" t="str">
        <f>VLOOKUP($A279,Medical_Table[#All],2,FALSE)</f>
        <v>No</v>
      </c>
      <c r="F279" t="str">
        <f>VLOOKUP($A279,Medical_Table[#All],8,FALSE)</f>
        <v>No</v>
      </c>
      <c r="G279" t="str">
        <f>VLOOKUP($A279,Medical_Table[#All],9,FALSE)</f>
        <v>No</v>
      </c>
      <c r="H279">
        <f>VLOOKUP($A279,Medical_Table[#All],10,FALSE)</f>
        <v>0</v>
      </c>
      <c r="I279" t="str">
        <f>VLOOKUP($A279,Medical_Table[#All],3,FALSE)</f>
        <v>Yes</v>
      </c>
      <c r="J279" t="str">
        <f>VLOOKUP($A279,Medical_Table[#All],5,FALSE)</f>
        <v>Over Weight</v>
      </c>
      <c r="K279" t="str">
        <f>VLOOKUP($A279,Medical_Table[#All],7,FALSE)</f>
        <v>Diabetes</v>
      </c>
      <c r="L279" s="22">
        <f>VLOOKUP($A279,Hospitalization_Table[#All],10,FALSE)</f>
        <v>27369</v>
      </c>
      <c r="M279" s="18">
        <f>VLOOKUP($A279,Hospitalization_Table[#All],6,FALSE)</f>
        <v>32760.48</v>
      </c>
      <c r="N279" t="str">
        <f>VLOOKUP($A279,Hospitalization_Table[#All],7,FALSE)</f>
        <v>tier - 1</v>
      </c>
      <c r="O279" t="str">
        <f>VLOOKUP($A279,Hospitalization_Table[#All],8,FALSE)</f>
        <v>tier - 1</v>
      </c>
      <c r="P279" t="str">
        <f>VLOOKUP($A279,Hospitalization_Table[#All],9,FALSE)</f>
        <v>R1011</v>
      </c>
      <c r="Q279">
        <f>VLOOKUP($A279,Hospitalization_Table[#All],11,FALSE)</f>
        <v>48</v>
      </c>
    </row>
    <row r="280" spans="1:17" ht="15.6" x14ac:dyDescent="0.3">
      <c r="A280" s="20" t="s">
        <v>2093</v>
      </c>
      <c r="B280" t="str">
        <f>VLOOKUP($A280,Customer_Table[#All],4,FALSE)</f>
        <v>Joan</v>
      </c>
      <c r="C280">
        <f>VLOOKUP($A280,Medical_Table[#All],4,FALSE)</f>
        <v>17.765000000000001</v>
      </c>
      <c r="D280">
        <f>VLOOKUP($A280,Medical_Table[#All],6,FALSE)</f>
        <v>5.62</v>
      </c>
      <c r="E280" t="str">
        <f>VLOOKUP($A280,Medical_Table[#All],2,FALSE)</f>
        <v>No</v>
      </c>
      <c r="F280" t="str">
        <f>VLOOKUP($A280,Medical_Table[#All],8,FALSE)</f>
        <v>No</v>
      </c>
      <c r="G280" t="str">
        <f>VLOOKUP($A280,Medical_Table[#All],9,FALSE)</f>
        <v>No</v>
      </c>
      <c r="H280">
        <f>VLOOKUP($A280,Medical_Table[#All],10,FALSE)</f>
        <v>0</v>
      </c>
      <c r="I280" t="str">
        <f>VLOOKUP($A280,Medical_Table[#All],3,FALSE)</f>
        <v>Yes</v>
      </c>
      <c r="J280" t="str">
        <f>VLOOKUP($A280,Medical_Table[#All],5,FALSE)</f>
        <v>Under Weight</v>
      </c>
      <c r="K280" t="str">
        <f>VLOOKUP($A280,Medical_Table[#All],7,FALSE)</f>
        <v>Normal</v>
      </c>
      <c r="L280" s="22">
        <f>VLOOKUP($A280,Hospitalization_Table[#All],10,FALSE)</f>
        <v>33063</v>
      </c>
      <c r="M280" s="18">
        <f>VLOOKUP($A280,Hospitalization_Table[#All],6,FALSE)</f>
        <v>32734.19</v>
      </c>
      <c r="N280" t="str">
        <f>VLOOKUP($A280,Hospitalization_Table[#All],7,FALSE)</f>
        <v>tier - 2</v>
      </c>
      <c r="O280" t="str">
        <f>VLOOKUP($A280,Hospitalization_Table[#All],8,FALSE)</f>
        <v>tier - 1</v>
      </c>
      <c r="P280" t="str">
        <f>VLOOKUP($A280,Hospitalization_Table[#All],9,FALSE)</f>
        <v>R1012</v>
      </c>
      <c r="Q280">
        <f>VLOOKUP($A280,Hospitalization_Table[#All],11,FALSE)</f>
        <v>32</v>
      </c>
    </row>
    <row r="281" spans="1:17" ht="15.6" x14ac:dyDescent="0.3">
      <c r="A281" s="20" t="s">
        <v>2092</v>
      </c>
      <c r="B281" t="str">
        <f>VLOOKUP($A281,Customer_Table[#All],4,FALSE)</f>
        <v>Christopher A</v>
      </c>
      <c r="C281">
        <f>VLOOKUP($A281,Medical_Table[#All],4,FALSE)</f>
        <v>36.119999999999997</v>
      </c>
      <c r="D281">
        <f>VLOOKUP($A281,Medical_Table[#All],6,FALSE)</f>
        <v>5.82</v>
      </c>
      <c r="E281" t="str">
        <f>VLOOKUP($A281,Medical_Table[#All],2,FALSE)</f>
        <v>No</v>
      </c>
      <c r="F281" t="str">
        <f>VLOOKUP($A281,Medical_Table[#All],8,FALSE)</f>
        <v>No</v>
      </c>
      <c r="G281" t="str">
        <f>VLOOKUP($A281,Medical_Table[#All],9,FALSE)</f>
        <v>No</v>
      </c>
      <c r="H281">
        <f>VLOOKUP($A281,Medical_Table[#All],10,FALSE)</f>
        <v>0</v>
      </c>
      <c r="I281" t="str">
        <f>VLOOKUP($A281,Medical_Table[#All],3,FALSE)</f>
        <v>Yes</v>
      </c>
      <c r="J281" t="str">
        <f>VLOOKUP($A281,Medical_Table[#All],5,FALSE)</f>
        <v>Obesity</v>
      </c>
      <c r="K281" t="str">
        <f>VLOOKUP($A281,Medical_Table[#All],7,FALSE)</f>
        <v>Prediabetes</v>
      </c>
      <c r="L281" s="22">
        <f>VLOOKUP($A281,Hospitalization_Table[#All],10,FALSE)</f>
        <v>33146</v>
      </c>
      <c r="M281" s="18">
        <f>VLOOKUP($A281,Hospitalization_Table[#All],6,FALSE)</f>
        <v>32716.2</v>
      </c>
      <c r="N281" t="str">
        <f>VLOOKUP($A281,Hospitalization_Table[#All],7,FALSE)</f>
        <v>tier - 1</v>
      </c>
      <c r="O281" t="str">
        <f>VLOOKUP($A281,Hospitalization_Table[#All],8,FALSE)</f>
        <v>tier - 2</v>
      </c>
      <c r="P281" t="str">
        <f>VLOOKUP($A281,Hospitalization_Table[#All],9,FALSE)</f>
        <v>R1011</v>
      </c>
      <c r="Q281">
        <f>VLOOKUP($A281,Hospitalization_Table[#All],11,FALSE)</f>
        <v>32</v>
      </c>
    </row>
    <row r="282" spans="1:17" ht="15.6" x14ac:dyDescent="0.3">
      <c r="A282" s="20" t="s">
        <v>2091</v>
      </c>
      <c r="B282" t="str">
        <f>VLOOKUP($A282,Customer_Table[#All],4,FALSE)</f>
        <v>Kacy L.</v>
      </c>
      <c r="C282">
        <f>VLOOKUP($A282,Medical_Table[#All],4,FALSE)</f>
        <v>23.19</v>
      </c>
      <c r="D282">
        <f>VLOOKUP($A282,Medical_Table[#All],6,FALSE)</f>
        <v>7.66</v>
      </c>
      <c r="E282" t="str">
        <f>VLOOKUP($A282,Medical_Table[#All],2,FALSE)</f>
        <v>No</v>
      </c>
      <c r="F282" t="str">
        <f>VLOOKUP($A282,Medical_Table[#All],8,FALSE)</f>
        <v>No</v>
      </c>
      <c r="G282" t="str">
        <f>VLOOKUP($A282,Medical_Table[#All],9,FALSE)</f>
        <v>No</v>
      </c>
      <c r="H282">
        <f>VLOOKUP($A282,Medical_Table[#All],10,FALSE)</f>
        <v>0</v>
      </c>
      <c r="I282" t="str">
        <f>VLOOKUP($A282,Medical_Table[#All],3,FALSE)</f>
        <v>Yes</v>
      </c>
      <c r="J282" t="str">
        <f>VLOOKUP($A282,Medical_Table[#All],5,FALSE)</f>
        <v>Normal Weight</v>
      </c>
      <c r="K282" t="str">
        <f>VLOOKUP($A282,Medical_Table[#All],7,FALSE)</f>
        <v>Diabetes</v>
      </c>
      <c r="L282" s="22">
        <f>VLOOKUP($A282,Hospitalization_Table[#All],10,FALSE)</f>
        <v>25143</v>
      </c>
      <c r="M282" s="18">
        <f>VLOOKUP($A282,Hospitalization_Table[#All],6,FALSE)</f>
        <v>32686.080000000002</v>
      </c>
      <c r="N282" t="str">
        <f>VLOOKUP($A282,Hospitalization_Table[#All],7,FALSE)</f>
        <v>tier - 2</v>
      </c>
      <c r="O282" t="str">
        <f>VLOOKUP($A282,Hospitalization_Table[#All],8,FALSE)</f>
        <v>tier - 3</v>
      </c>
      <c r="P282" t="str">
        <f>VLOOKUP($A282,Hospitalization_Table[#All],9,FALSE)</f>
        <v>R1011</v>
      </c>
      <c r="Q282">
        <f>VLOOKUP($A282,Hospitalization_Table[#All],11,FALSE)</f>
        <v>54</v>
      </c>
    </row>
    <row r="283" spans="1:17" ht="15.6" x14ac:dyDescent="0.3">
      <c r="A283" s="20" t="s">
        <v>2090</v>
      </c>
      <c r="B283" t="str">
        <f>VLOOKUP($A283,Customer_Table[#All],4,FALSE)</f>
        <v>Benjamin H.</v>
      </c>
      <c r="C283">
        <f>VLOOKUP($A283,Medical_Table[#All],4,FALSE)</f>
        <v>35.99</v>
      </c>
      <c r="D283">
        <f>VLOOKUP($A283,Medical_Table[#All],6,FALSE)</f>
        <v>4.2300000000000004</v>
      </c>
      <c r="E283" t="str">
        <f>VLOOKUP($A283,Medical_Table[#All],2,FALSE)</f>
        <v>No</v>
      </c>
      <c r="F283" t="str">
        <f>VLOOKUP($A283,Medical_Table[#All],8,FALSE)</f>
        <v>No</v>
      </c>
      <c r="G283" t="str">
        <f>VLOOKUP($A283,Medical_Table[#All],9,FALSE)</f>
        <v>No</v>
      </c>
      <c r="H283">
        <f>VLOOKUP($A283,Medical_Table[#All],10,FALSE)</f>
        <v>0</v>
      </c>
      <c r="I283" t="str">
        <f>VLOOKUP($A283,Medical_Table[#All],3,FALSE)</f>
        <v>Yes</v>
      </c>
      <c r="J283" t="str">
        <f>VLOOKUP($A283,Medical_Table[#All],5,FALSE)</f>
        <v>Obesity</v>
      </c>
      <c r="K283" t="str">
        <f>VLOOKUP($A283,Medical_Table[#All],7,FALSE)</f>
        <v>Normal</v>
      </c>
      <c r="L283" s="22">
        <f>VLOOKUP($A283,Hospitalization_Table[#All],10,FALSE)</f>
        <v>33067</v>
      </c>
      <c r="M283" s="18">
        <f>VLOOKUP($A283,Hospitalization_Table[#All],6,FALSE)</f>
        <v>32672.11</v>
      </c>
      <c r="N283" t="str">
        <f>VLOOKUP($A283,Hospitalization_Table[#All],7,FALSE)</f>
        <v>tier - 1</v>
      </c>
      <c r="O283" t="str">
        <f>VLOOKUP($A283,Hospitalization_Table[#All],8,FALSE)</f>
        <v>tier - 1</v>
      </c>
      <c r="P283" t="str">
        <f>VLOOKUP($A283,Hospitalization_Table[#All],9,FALSE)</f>
        <v>R1011</v>
      </c>
      <c r="Q283">
        <f>VLOOKUP($A283,Hospitalization_Table[#All],11,FALSE)</f>
        <v>32</v>
      </c>
    </row>
    <row r="284" spans="1:17" ht="15.6" x14ac:dyDescent="0.3">
      <c r="A284" s="20" t="s">
        <v>2089</v>
      </c>
      <c r="B284" t="str">
        <f>VLOOKUP($A284,Customer_Table[#All],4,FALSE)</f>
        <v>Xaviour J.</v>
      </c>
      <c r="C284">
        <f>VLOOKUP($A284,Medical_Table[#All],4,FALSE)</f>
        <v>30.25</v>
      </c>
      <c r="D284">
        <f>VLOOKUP($A284,Medical_Table[#All],6,FALSE)</f>
        <v>5.58</v>
      </c>
      <c r="E284" t="str">
        <f>VLOOKUP($A284,Medical_Table[#All],2,FALSE)</f>
        <v>No</v>
      </c>
      <c r="F284" t="str">
        <f>VLOOKUP($A284,Medical_Table[#All],8,FALSE)</f>
        <v>No</v>
      </c>
      <c r="G284" t="str">
        <f>VLOOKUP($A284,Medical_Table[#All],9,FALSE)</f>
        <v>Yes</v>
      </c>
      <c r="H284">
        <f>VLOOKUP($A284,Medical_Table[#All],10,FALSE)</f>
        <v>1</v>
      </c>
      <c r="I284" t="str">
        <f>VLOOKUP($A284,Medical_Table[#All],3,FALSE)</f>
        <v>Yes</v>
      </c>
      <c r="J284" t="str">
        <f>VLOOKUP($A284,Medical_Table[#All],5,FALSE)</f>
        <v>Obesity</v>
      </c>
      <c r="K284" t="str">
        <f>VLOOKUP($A284,Medical_Table[#All],7,FALSE)</f>
        <v>Normal</v>
      </c>
      <c r="L284" s="22">
        <f>VLOOKUP($A284,Hospitalization_Table[#All],10,FALSE)</f>
        <v>37902</v>
      </c>
      <c r="M284" s="18">
        <f>VLOOKUP($A284,Hospitalization_Table[#All],6,FALSE)</f>
        <v>32548.34</v>
      </c>
      <c r="N284" t="str">
        <f>VLOOKUP($A284,Hospitalization_Table[#All],7,FALSE)</f>
        <v>tier - 1</v>
      </c>
      <c r="O284" t="str">
        <f>VLOOKUP($A284,Hospitalization_Table[#All],8,FALSE)</f>
        <v>tier - 2</v>
      </c>
      <c r="P284" t="str">
        <f>VLOOKUP($A284,Hospitalization_Table[#All],9,FALSE)</f>
        <v>R1013</v>
      </c>
      <c r="Q284">
        <f>VLOOKUP($A284,Hospitalization_Table[#All],11,FALSE)</f>
        <v>19</v>
      </c>
    </row>
    <row r="285" spans="1:17" ht="15.6" x14ac:dyDescent="0.3">
      <c r="A285" s="20" t="s">
        <v>2088</v>
      </c>
      <c r="B285" t="str">
        <f>VLOOKUP($A285,Customer_Table[#All],4,FALSE)</f>
        <v>Michael T.</v>
      </c>
      <c r="C285">
        <f>VLOOKUP($A285,Medical_Table[#All],4,FALSE)</f>
        <v>26.24</v>
      </c>
      <c r="D285">
        <f>VLOOKUP($A285,Medical_Table[#All],6,FALSE)</f>
        <v>6.26</v>
      </c>
      <c r="E285" t="str">
        <f>VLOOKUP($A285,Medical_Table[#All],2,FALSE)</f>
        <v>Yes</v>
      </c>
      <c r="F285" t="str">
        <f>VLOOKUP($A285,Medical_Table[#All],8,FALSE)</f>
        <v>No</v>
      </c>
      <c r="G285" t="str">
        <f>VLOOKUP($A285,Medical_Table[#All],9,FALSE)</f>
        <v>No</v>
      </c>
      <c r="H285">
        <f>VLOOKUP($A285,Medical_Table[#All],10,FALSE)</f>
        <v>0</v>
      </c>
      <c r="I285" t="str">
        <f>VLOOKUP($A285,Medical_Table[#All],3,FALSE)</f>
        <v>Yes</v>
      </c>
      <c r="J285" t="str">
        <f>VLOOKUP($A285,Medical_Table[#All],5,FALSE)</f>
        <v>Over Weight</v>
      </c>
      <c r="K285" t="str">
        <f>VLOOKUP($A285,Medical_Table[#All],7,FALSE)</f>
        <v>Prediabetes</v>
      </c>
      <c r="L285" s="22">
        <f>VLOOKUP($A285,Hospitalization_Table[#All],10,FALSE)</f>
        <v>28022</v>
      </c>
      <c r="M285" s="18">
        <f>VLOOKUP($A285,Hospitalization_Table[#All],6,FALSE)</f>
        <v>32485.46</v>
      </c>
      <c r="N285" t="str">
        <f>VLOOKUP($A285,Hospitalization_Table[#All],7,FALSE)</f>
        <v>tier - 2</v>
      </c>
      <c r="O285" t="str">
        <f>VLOOKUP($A285,Hospitalization_Table[#All],8,FALSE)</f>
        <v>tier - 1</v>
      </c>
      <c r="P285" t="str">
        <f>VLOOKUP($A285,Hospitalization_Table[#All],9,FALSE)</f>
        <v>R1011</v>
      </c>
      <c r="Q285">
        <f>VLOOKUP($A285,Hospitalization_Table[#All],11,FALSE)</f>
        <v>46</v>
      </c>
    </row>
    <row r="286" spans="1:17" ht="15.6" x14ac:dyDescent="0.3">
      <c r="A286" s="20" t="s">
        <v>2087</v>
      </c>
      <c r="B286" t="str">
        <f>VLOOKUP($A286,Customer_Table[#All],4,FALSE)</f>
        <v>Bradley</v>
      </c>
      <c r="C286">
        <f>VLOOKUP($A286,Medical_Table[#All],4,FALSE)</f>
        <v>31.36</v>
      </c>
      <c r="D286">
        <f>VLOOKUP($A286,Medical_Table[#All],6,FALSE)</f>
        <v>10.6</v>
      </c>
      <c r="E286" t="str">
        <f>VLOOKUP($A286,Medical_Table[#All],2,FALSE)</f>
        <v>Yes</v>
      </c>
      <c r="F286" t="str">
        <f>VLOOKUP($A286,Medical_Table[#All],8,FALSE)</f>
        <v>No</v>
      </c>
      <c r="G286" t="str">
        <f>VLOOKUP($A286,Medical_Table[#All],9,FALSE)</f>
        <v>No</v>
      </c>
      <c r="H286">
        <f>VLOOKUP($A286,Medical_Table[#All],10,FALSE)</f>
        <v>0</v>
      </c>
      <c r="I286" t="str">
        <f>VLOOKUP($A286,Medical_Table[#All],3,FALSE)</f>
        <v>Yes</v>
      </c>
      <c r="J286" t="str">
        <f>VLOOKUP($A286,Medical_Table[#All],5,FALSE)</f>
        <v>Obesity</v>
      </c>
      <c r="K286" t="str">
        <f>VLOOKUP($A286,Medical_Table[#All],7,FALSE)</f>
        <v>Diabetes</v>
      </c>
      <c r="L286" s="22">
        <f>VLOOKUP($A286,Hospitalization_Table[#All],10,FALSE)</f>
        <v>29856</v>
      </c>
      <c r="M286" s="18">
        <f>VLOOKUP($A286,Hospitalization_Table[#All],6,FALSE)</f>
        <v>32462.35</v>
      </c>
      <c r="N286" t="str">
        <f>VLOOKUP($A286,Hospitalization_Table[#All],7,FALSE)</f>
        <v>tier - 2</v>
      </c>
      <c r="O286" t="str">
        <f>VLOOKUP($A286,Hospitalization_Table[#All],8,FALSE)</f>
        <v>tier - 2</v>
      </c>
      <c r="P286" t="str">
        <f>VLOOKUP($A286,Hospitalization_Table[#All],9,FALSE)</f>
        <v>R1011</v>
      </c>
      <c r="Q286">
        <f>VLOOKUP($A286,Hospitalization_Table[#All],11,FALSE)</f>
        <v>41</v>
      </c>
    </row>
    <row r="287" spans="1:17" ht="15.6" x14ac:dyDescent="0.3">
      <c r="A287" s="20" t="s">
        <v>2086</v>
      </c>
      <c r="B287" t="str">
        <f>VLOOKUP($A287,Customer_Table[#All],4,FALSE)</f>
        <v>Andrea</v>
      </c>
      <c r="C287">
        <f>VLOOKUP($A287,Medical_Table[#All],4,FALSE)</f>
        <v>25.69</v>
      </c>
      <c r="D287">
        <f>VLOOKUP($A287,Medical_Table[#All],6,FALSE)</f>
        <v>4.78</v>
      </c>
      <c r="E287" t="str">
        <f>VLOOKUP($A287,Medical_Table[#All],2,FALSE)</f>
        <v>Yes</v>
      </c>
      <c r="F287" t="str">
        <f>VLOOKUP($A287,Medical_Table[#All],8,FALSE)</f>
        <v>No</v>
      </c>
      <c r="G287" t="str">
        <f>VLOOKUP($A287,Medical_Table[#All],9,FALSE)</f>
        <v>No</v>
      </c>
      <c r="H287">
        <f>VLOOKUP($A287,Medical_Table[#All],10,FALSE)</f>
        <v>0</v>
      </c>
      <c r="I287" t="str">
        <f>VLOOKUP($A287,Medical_Table[#All],3,FALSE)</f>
        <v>Yes</v>
      </c>
      <c r="J287" t="str">
        <f>VLOOKUP($A287,Medical_Table[#All],5,FALSE)</f>
        <v>Over Weight</v>
      </c>
      <c r="K287" t="str">
        <f>VLOOKUP($A287,Medical_Table[#All],7,FALSE)</f>
        <v>Normal</v>
      </c>
      <c r="L287" s="22">
        <f>VLOOKUP($A287,Hospitalization_Table[#All],10,FALSE)</f>
        <v>27981</v>
      </c>
      <c r="M287" s="18">
        <f>VLOOKUP($A287,Hospitalization_Table[#All],6,FALSE)</f>
        <v>32430.22</v>
      </c>
      <c r="N287" t="str">
        <f>VLOOKUP($A287,Hospitalization_Table[#All],7,FALSE)</f>
        <v>tier - 2</v>
      </c>
      <c r="O287" t="str">
        <f>VLOOKUP($A287,Hospitalization_Table[#All],8,FALSE)</f>
        <v>tier - 3</v>
      </c>
      <c r="P287" t="str">
        <f>VLOOKUP($A287,Hospitalization_Table[#All],9,FALSE)</f>
        <v>R1011</v>
      </c>
      <c r="Q287">
        <f>VLOOKUP($A287,Hospitalization_Table[#All],11,FALSE)</f>
        <v>46</v>
      </c>
    </row>
    <row r="288" spans="1:17" ht="15.6" x14ac:dyDescent="0.3">
      <c r="A288" s="20" t="s">
        <v>2085</v>
      </c>
      <c r="B288" t="str">
        <f>VLOOKUP($A288,Customer_Table[#All],4,FALSE)</f>
        <v>Nancy M</v>
      </c>
      <c r="C288">
        <f>VLOOKUP($A288,Medical_Table[#All],4,FALSE)</f>
        <v>25.46</v>
      </c>
      <c r="D288">
        <f>VLOOKUP($A288,Medical_Table[#All],6,FALSE)</f>
        <v>6.03</v>
      </c>
      <c r="E288" t="str">
        <f>VLOOKUP($A288,Medical_Table[#All],2,FALSE)</f>
        <v>No</v>
      </c>
      <c r="F288" t="str">
        <f>VLOOKUP($A288,Medical_Table[#All],8,FALSE)</f>
        <v>No</v>
      </c>
      <c r="G288" t="str">
        <f>VLOOKUP($A288,Medical_Table[#All],9,FALSE)</f>
        <v>No</v>
      </c>
      <c r="H288">
        <f>VLOOKUP($A288,Medical_Table[#All],10,FALSE)</f>
        <v>2</v>
      </c>
      <c r="I288" t="str">
        <f>VLOOKUP($A288,Medical_Table[#All],3,FALSE)</f>
        <v>Yes</v>
      </c>
      <c r="J288" t="str">
        <f>VLOOKUP($A288,Medical_Table[#All],5,FALSE)</f>
        <v>Over Weight</v>
      </c>
      <c r="K288" t="str">
        <f>VLOOKUP($A288,Medical_Table[#All],7,FALSE)</f>
        <v>Prediabetes</v>
      </c>
      <c r="L288" s="22">
        <f>VLOOKUP($A288,Hospitalization_Table[#All],10,FALSE)</f>
        <v>26591</v>
      </c>
      <c r="M288" s="18">
        <f>VLOOKUP($A288,Hospitalization_Table[#All],6,FALSE)</f>
        <v>32428.63</v>
      </c>
      <c r="N288" t="str">
        <f>VLOOKUP($A288,Hospitalization_Table[#All],7,FALSE)</f>
        <v>tier - 2</v>
      </c>
      <c r="O288" t="str">
        <f>VLOOKUP($A288,Hospitalization_Table[#All],8,FALSE)</f>
        <v>tier - 2</v>
      </c>
      <c r="P288" t="str">
        <f>VLOOKUP($A288,Hospitalization_Table[#All],9,FALSE)</f>
        <v>R1011</v>
      </c>
      <c r="Q288">
        <f>VLOOKUP($A288,Hospitalization_Table[#All],11,FALSE)</f>
        <v>50</v>
      </c>
    </row>
    <row r="289" spans="1:17" ht="15.6" x14ac:dyDescent="0.3">
      <c r="A289" s="20" t="s">
        <v>2084</v>
      </c>
      <c r="B289" t="str">
        <f>VLOOKUP($A289,Customer_Table[#All],4,FALSE)</f>
        <v>Matt</v>
      </c>
      <c r="C289">
        <f>VLOOKUP($A289,Medical_Table[#All],4,FALSE)</f>
        <v>31.83</v>
      </c>
      <c r="D289">
        <f>VLOOKUP($A289,Medical_Table[#All],6,FALSE)</f>
        <v>11.55</v>
      </c>
      <c r="E289" t="str">
        <f>VLOOKUP($A289,Medical_Table[#All],2,FALSE)</f>
        <v>Yes</v>
      </c>
      <c r="F289" t="str">
        <f>VLOOKUP($A289,Medical_Table[#All],8,FALSE)</f>
        <v>No</v>
      </c>
      <c r="G289" t="str">
        <f>VLOOKUP($A289,Medical_Table[#All],9,FALSE)</f>
        <v>No</v>
      </c>
      <c r="H289">
        <f>VLOOKUP($A289,Medical_Table[#All],10,FALSE)</f>
        <v>1</v>
      </c>
      <c r="I289" t="str">
        <f>VLOOKUP($A289,Medical_Table[#All],3,FALSE)</f>
        <v>Yes</v>
      </c>
      <c r="J289" t="str">
        <f>VLOOKUP($A289,Medical_Table[#All],5,FALSE)</f>
        <v>Obesity</v>
      </c>
      <c r="K289" t="str">
        <f>VLOOKUP($A289,Medical_Table[#All],7,FALSE)</f>
        <v>Diabetes</v>
      </c>
      <c r="L289" s="22">
        <f>VLOOKUP($A289,Hospitalization_Table[#All],10,FALSE)</f>
        <v>31748</v>
      </c>
      <c r="M289" s="18">
        <f>VLOOKUP($A289,Hospitalization_Table[#All],6,FALSE)</f>
        <v>32288.49</v>
      </c>
      <c r="N289" t="str">
        <f>VLOOKUP($A289,Hospitalization_Table[#All],7,FALSE)</f>
        <v>tier - 2</v>
      </c>
      <c r="O289" t="str">
        <f>VLOOKUP($A289,Hospitalization_Table[#All],8,FALSE)</f>
        <v>tier - 2</v>
      </c>
      <c r="P289" t="str">
        <f>VLOOKUP($A289,Hospitalization_Table[#All],9,FALSE)</f>
        <v>R1011</v>
      </c>
      <c r="Q289">
        <f>VLOOKUP($A289,Hospitalization_Table[#All],11,FALSE)</f>
        <v>36</v>
      </c>
    </row>
    <row r="290" spans="1:17" ht="15.6" x14ac:dyDescent="0.3">
      <c r="A290" s="20" t="s">
        <v>2083</v>
      </c>
      <c r="B290" t="str">
        <f>VLOOKUP($A290,Customer_Table[#All],4,FALSE)</f>
        <v>Lee</v>
      </c>
      <c r="C290">
        <f>VLOOKUP($A290,Medical_Table[#All],4,FALSE)</f>
        <v>24.43</v>
      </c>
      <c r="D290">
        <f>VLOOKUP($A290,Medical_Table[#All],6,FALSE)</f>
        <v>7.59</v>
      </c>
      <c r="E290" t="str">
        <f>VLOOKUP($A290,Medical_Table[#All],2,FALSE)</f>
        <v>Yes</v>
      </c>
      <c r="F290" t="str">
        <f>VLOOKUP($A290,Medical_Table[#All],8,FALSE)</f>
        <v>No</v>
      </c>
      <c r="G290" t="str">
        <f>VLOOKUP($A290,Medical_Table[#All],9,FALSE)</f>
        <v>No</v>
      </c>
      <c r="H290">
        <f>VLOOKUP($A290,Medical_Table[#All],10,FALSE)</f>
        <v>1</v>
      </c>
      <c r="I290" t="str">
        <f>VLOOKUP($A290,Medical_Table[#All],3,FALSE)</f>
        <v>Yes</v>
      </c>
      <c r="J290" t="str">
        <f>VLOOKUP($A290,Medical_Table[#All],5,FALSE)</f>
        <v>Normal Weight</v>
      </c>
      <c r="K290" t="str">
        <f>VLOOKUP($A290,Medical_Table[#All],7,FALSE)</f>
        <v>Diabetes</v>
      </c>
      <c r="L290" s="22">
        <f>VLOOKUP($A290,Hospitalization_Table[#All],10,FALSE)</f>
        <v>27745</v>
      </c>
      <c r="M290" s="18">
        <f>VLOOKUP($A290,Hospitalization_Table[#All],6,FALSE)</f>
        <v>32259.96</v>
      </c>
      <c r="N290" t="str">
        <f>VLOOKUP($A290,Hospitalization_Table[#All],7,FALSE)</f>
        <v>tier - 2</v>
      </c>
      <c r="O290" t="str">
        <f>VLOOKUP($A290,Hospitalization_Table[#All],8,FALSE)</f>
        <v>tier - 3</v>
      </c>
      <c r="P290" t="str">
        <f>VLOOKUP($A290,Hospitalization_Table[#All],9,FALSE)</f>
        <v>R1012</v>
      </c>
      <c r="Q290">
        <f>VLOOKUP($A290,Hospitalization_Table[#All],11,FALSE)</f>
        <v>47</v>
      </c>
    </row>
    <row r="291" spans="1:17" ht="15.6" x14ac:dyDescent="0.3">
      <c r="A291" s="20" t="s">
        <v>2082</v>
      </c>
      <c r="B291" t="str">
        <f>VLOOKUP($A291,Customer_Table[#All],4,FALSE)</f>
        <v>Chris</v>
      </c>
      <c r="C291">
        <f>VLOOKUP($A291,Medical_Table[#All],4,FALSE)</f>
        <v>41.9</v>
      </c>
      <c r="D291">
        <f>VLOOKUP($A291,Medical_Table[#All],6,FALSE)</f>
        <v>4.26</v>
      </c>
      <c r="E291" t="str">
        <f>VLOOKUP($A291,Medical_Table[#All],2,FALSE)</f>
        <v>No</v>
      </c>
      <c r="F291" t="str">
        <f>VLOOKUP($A291,Medical_Table[#All],8,FALSE)</f>
        <v>No</v>
      </c>
      <c r="G291" t="str">
        <f>VLOOKUP($A291,Medical_Table[#All],9,FALSE)</f>
        <v>No</v>
      </c>
      <c r="H291">
        <f>VLOOKUP($A291,Medical_Table[#All],10,FALSE)</f>
        <v>0</v>
      </c>
      <c r="I291" t="str">
        <f>VLOOKUP($A291,Medical_Table[#All],3,FALSE)</f>
        <v>Yes</v>
      </c>
      <c r="J291" t="str">
        <f>VLOOKUP($A291,Medical_Table[#All],5,FALSE)</f>
        <v>Obesity</v>
      </c>
      <c r="K291" t="str">
        <f>VLOOKUP($A291,Medical_Table[#All],7,FALSE)</f>
        <v>Normal</v>
      </c>
      <c r="L291" s="22">
        <f>VLOOKUP($A291,Hospitalization_Table[#All],10,FALSE)</f>
        <v>34585</v>
      </c>
      <c r="M291" s="18">
        <f>VLOOKUP($A291,Hospitalization_Table[#All],6,FALSE)</f>
        <v>32222.81</v>
      </c>
      <c r="N291" t="str">
        <f>VLOOKUP($A291,Hospitalization_Table[#All],7,FALSE)</f>
        <v>tier - 2</v>
      </c>
      <c r="O291" t="str">
        <f>VLOOKUP($A291,Hospitalization_Table[#All],8,FALSE)</f>
        <v>tier - 1</v>
      </c>
      <c r="P291" t="str">
        <f>VLOOKUP($A291,Hospitalization_Table[#All],9,FALSE)</f>
        <v>R1011</v>
      </c>
      <c r="Q291">
        <f>VLOOKUP($A291,Hospitalization_Table[#All],11,FALSE)</f>
        <v>28</v>
      </c>
    </row>
    <row r="292" spans="1:17" ht="15.6" x14ac:dyDescent="0.3">
      <c r="A292" s="20" t="s">
        <v>2081</v>
      </c>
      <c r="B292" t="str">
        <f>VLOOKUP($A292,Customer_Table[#All],4,FALSE)</f>
        <v>Erik T.</v>
      </c>
      <c r="C292">
        <f>VLOOKUP($A292,Medical_Table[#All],4,FALSE)</f>
        <v>22.88</v>
      </c>
      <c r="D292">
        <f>VLOOKUP($A292,Medical_Table[#All],6,FALSE)</f>
        <v>5.9</v>
      </c>
      <c r="E292" t="str">
        <f>VLOOKUP($A292,Medical_Table[#All],2,FALSE)</f>
        <v>Yes</v>
      </c>
      <c r="F292" t="str">
        <f>VLOOKUP($A292,Medical_Table[#All],8,FALSE)</f>
        <v>No</v>
      </c>
      <c r="G292" t="str">
        <f>VLOOKUP($A292,Medical_Table[#All],9,FALSE)</f>
        <v>Yes</v>
      </c>
      <c r="H292">
        <f>VLOOKUP($A292,Medical_Table[#All],10,FALSE)</f>
        <v>1</v>
      </c>
      <c r="I292" t="str">
        <f>VLOOKUP($A292,Medical_Table[#All],3,FALSE)</f>
        <v>Yes</v>
      </c>
      <c r="J292" t="str">
        <f>VLOOKUP($A292,Medical_Table[#All],5,FALSE)</f>
        <v>Normal Weight</v>
      </c>
      <c r="K292" t="str">
        <f>VLOOKUP($A292,Medical_Table[#All],7,FALSE)</f>
        <v>Prediabetes</v>
      </c>
      <c r="L292" s="22">
        <f>VLOOKUP($A292,Hospitalization_Table[#All],10,FALSE)</f>
        <v>25457</v>
      </c>
      <c r="M292" s="18">
        <f>VLOOKUP($A292,Hospitalization_Table[#All],6,FALSE)</f>
        <v>32192.76</v>
      </c>
      <c r="N292" t="str">
        <f>VLOOKUP($A292,Hospitalization_Table[#All],7,FALSE)</f>
        <v>tier - 1</v>
      </c>
      <c r="O292" t="str">
        <f>VLOOKUP($A292,Hospitalization_Table[#All],8,FALSE)</f>
        <v>tier - 2</v>
      </c>
      <c r="P292" t="str">
        <f>VLOOKUP($A292,Hospitalization_Table[#All],9,FALSE)</f>
        <v>R1011</v>
      </c>
      <c r="Q292">
        <f>VLOOKUP($A292,Hospitalization_Table[#All],11,FALSE)</f>
        <v>53</v>
      </c>
    </row>
    <row r="293" spans="1:17" ht="15.6" x14ac:dyDescent="0.3">
      <c r="A293" s="20" t="s">
        <v>2080</v>
      </c>
      <c r="B293" t="str">
        <f>VLOOKUP($A293,Customer_Table[#All],4,FALSE)</f>
        <v>Rod W</v>
      </c>
      <c r="C293">
        <f>VLOOKUP($A293,Medical_Table[#All],4,FALSE)</f>
        <v>29.734999999999999</v>
      </c>
      <c r="D293">
        <f>VLOOKUP($A293,Medical_Table[#All],6,FALSE)</f>
        <v>7.79</v>
      </c>
      <c r="E293" t="str">
        <f>VLOOKUP($A293,Medical_Table[#All],2,FALSE)</f>
        <v>No</v>
      </c>
      <c r="F293" t="str">
        <f>VLOOKUP($A293,Medical_Table[#All],8,FALSE)</f>
        <v>No</v>
      </c>
      <c r="G293" t="str">
        <f>VLOOKUP($A293,Medical_Table[#All],9,FALSE)</f>
        <v>No</v>
      </c>
      <c r="H293">
        <f>VLOOKUP($A293,Medical_Table[#All],10,FALSE)</f>
        <v>0</v>
      </c>
      <c r="I293" t="str">
        <f>VLOOKUP($A293,Medical_Table[#All],3,FALSE)</f>
        <v>No</v>
      </c>
      <c r="J293" t="str">
        <f>VLOOKUP($A293,Medical_Table[#All],5,FALSE)</f>
        <v>Over Weight</v>
      </c>
      <c r="K293" t="str">
        <f>VLOOKUP($A293,Medical_Table[#All],7,FALSE)</f>
        <v>Diabetes</v>
      </c>
      <c r="L293" s="22">
        <f>VLOOKUP($A293,Hospitalization_Table[#All],10,FALSE)</f>
        <v>28804</v>
      </c>
      <c r="M293" s="18">
        <f>VLOOKUP($A293,Hospitalization_Table[#All],6,FALSE)</f>
        <v>32108.66</v>
      </c>
      <c r="N293" t="str">
        <f>VLOOKUP($A293,Hospitalization_Table[#All],7,FALSE)</f>
        <v>tier - 1</v>
      </c>
      <c r="O293" t="str">
        <f>VLOOKUP($A293,Hospitalization_Table[#All],8,FALSE)</f>
        <v>tier - 3</v>
      </c>
      <c r="P293" t="str">
        <f>VLOOKUP($A293,Hospitalization_Table[#All],9,FALSE)</f>
        <v>R1017</v>
      </c>
      <c r="Q293">
        <f>VLOOKUP($A293,Hospitalization_Table[#All],11,FALSE)</f>
        <v>44</v>
      </c>
    </row>
    <row r="294" spans="1:17" ht="15.6" x14ac:dyDescent="0.3">
      <c r="A294" s="20" t="s">
        <v>2079</v>
      </c>
      <c r="B294" t="str">
        <f>VLOOKUP($A294,Customer_Table[#All],4,FALSE)</f>
        <v>Joey</v>
      </c>
      <c r="C294">
        <f>VLOOKUP($A294,Medical_Table[#All],4,FALSE)</f>
        <v>40.74</v>
      </c>
      <c r="D294">
        <f>VLOOKUP($A294,Medical_Table[#All],6,FALSE)</f>
        <v>5.28</v>
      </c>
      <c r="E294" t="str">
        <f>VLOOKUP($A294,Medical_Table[#All],2,FALSE)</f>
        <v>No</v>
      </c>
      <c r="F294" t="str">
        <f>VLOOKUP($A294,Medical_Table[#All],8,FALSE)</f>
        <v>No</v>
      </c>
      <c r="G294" t="str">
        <f>VLOOKUP($A294,Medical_Table[#All],9,FALSE)</f>
        <v>Yes</v>
      </c>
      <c r="H294">
        <f>VLOOKUP($A294,Medical_Table[#All],10,FALSE)</f>
        <v>1</v>
      </c>
      <c r="I294" t="str">
        <f>VLOOKUP($A294,Medical_Table[#All],3,FALSE)</f>
        <v>Yes</v>
      </c>
      <c r="J294" t="str">
        <f>VLOOKUP($A294,Medical_Table[#All],5,FALSE)</f>
        <v>Obesity</v>
      </c>
      <c r="K294" t="str">
        <f>VLOOKUP($A294,Medical_Table[#All],7,FALSE)</f>
        <v>Normal</v>
      </c>
      <c r="L294" s="22">
        <f>VLOOKUP($A294,Hospitalization_Table[#All],10,FALSE)</f>
        <v>34225</v>
      </c>
      <c r="M294" s="18">
        <f>VLOOKUP($A294,Hospitalization_Table[#All],6,FALSE)</f>
        <v>32086.21</v>
      </c>
      <c r="N294" t="str">
        <f>VLOOKUP($A294,Hospitalization_Table[#All],7,FALSE)</f>
        <v>tier - 1</v>
      </c>
      <c r="O294" t="str">
        <f>VLOOKUP($A294,Hospitalization_Table[#All],8,FALSE)</f>
        <v>tier - 3</v>
      </c>
      <c r="P294" t="str">
        <f>VLOOKUP($A294,Hospitalization_Table[#All],9,FALSE)</f>
        <v>R1011</v>
      </c>
      <c r="Q294">
        <f>VLOOKUP($A294,Hospitalization_Table[#All],11,FALSE)</f>
        <v>29</v>
      </c>
    </row>
    <row r="295" spans="1:17" ht="15.6" x14ac:dyDescent="0.3">
      <c r="A295" s="20" t="s">
        <v>2078</v>
      </c>
      <c r="B295" t="str">
        <f>VLOOKUP($A295,Customer_Table[#All],4,FALSE)</f>
        <v>Hillary L.</v>
      </c>
      <c r="C295">
        <f>VLOOKUP($A295,Medical_Table[#All],4,FALSE)</f>
        <v>24.14</v>
      </c>
      <c r="D295">
        <f>VLOOKUP($A295,Medical_Table[#All],6,FALSE)</f>
        <v>5.87</v>
      </c>
      <c r="E295" t="str">
        <f>VLOOKUP($A295,Medical_Table[#All],2,FALSE)</f>
        <v>No</v>
      </c>
      <c r="F295" t="str">
        <f>VLOOKUP($A295,Medical_Table[#All],8,FALSE)</f>
        <v>No</v>
      </c>
      <c r="G295" t="str">
        <f>VLOOKUP($A295,Medical_Table[#All],9,FALSE)</f>
        <v>No</v>
      </c>
      <c r="H295">
        <f>VLOOKUP($A295,Medical_Table[#All],10,FALSE)</f>
        <v>2</v>
      </c>
      <c r="I295" t="str">
        <f>VLOOKUP($A295,Medical_Table[#All],3,FALSE)</f>
        <v>Yes</v>
      </c>
      <c r="J295" t="str">
        <f>VLOOKUP($A295,Medical_Table[#All],5,FALSE)</f>
        <v>Normal Weight</v>
      </c>
      <c r="K295" t="str">
        <f>VLOOKUP($A295,Medical_Table[#All],7,FALSE)</f>
        <v>Prediabetes</v>
      </c>
      <c r="L295" s="22">
        <f>VLOOKUP($A295,Hospitalization_Table[#All],10,FALSE)</f>
        <v>26563</v>
      </c>
      <c r="M295" s="18">
        <f>VLOOKUP($A295,Hospitalization_Table[#All],6,FALSE)</f>
        <v>31980.89</v>
      </c>
      <c r="N295" t="str">
        <f>VLOOKUP($A295,Hospitalization_Table[#All],7,FALSE)</f>
        <v>tier - 2</v>
      </c>
      <c r="O295" t="str">
        <f>VLOOKUP($A295,Hospitalization_Table[#All],8,FALSE)</f>
        <v>tier - 1</v>
      </c>
      <c r="P295" t="str">
        <f>VLOOKUP($A295,Hospitalization_Table[#All],9,FALSE)</f>
        <v>R1011</v>
      </c>
      <c r="Q295">
        <f>VLOOKUP($A295,Hospitalization_Table[#All],11,FALSE)</f>
        <v>50</v>
      </c>
    </row>
    <row r="296" spans="1:17" ht="15.6" x14ac:dyDescent="0.3">
      <c r="A296" s="20" t="s">
        <v>2077</v>
      </c>
      <c r="B296" t="str">
        <f>VLOOKUP($A296,Customer_Table[#All],4,FALSE)</f>
        <v>Eric J</v>
      </c>
      <c r="C296">
        <f>VLOOKUP($A296,Medical_Table[#All],4,FALSE)</f>
        <v>25.15</v>
      </c>
      <c r="D296">
        <f>VLOOKUP($A296,Medical_Table[#All],6,FALSE)</f>
        <v>9.08</v>
      </c>
      <c r="E296" t="str">
        <f>VLOOKUP($A296,Medical_Table[#All],2,FALSE)</f>
        <v>Yes</v>
      </c>
      <c r="F296" t="str">
        <f>VLOOKUP($A296,Medical_Table[#All],8,FALSE)</f>
        <v>No</v>
      </c>
      <c r="G296" t="str">
        <f>VLOOKUP($A296,Medical_Table[#All],9,FALSE)</f>
        <v>No</v>
      </c>
      <c r="H296">
        <f>VLOOKUP($A296,Medical_Table[#All],10,FALSE)</f>
        <v>1</v>
      </c>
      <c r="I296" t="str">
        <f>VLOOKUP($A296,Medical_Table[#All],3,FALSE)</f>
        <v>Yes</v>
      </c>
      <c r="J296" t="str">
        <f>VLOOKUP($A296,Medical_Table[#All],5,FALSE)</f>
        <v>Over Weight</v>
      </c>
      <c r="K296" t="str">
        <f>VLOOKUP($A296,Medical_Table[#All],7,FALSE)</f>
        <v>Diabetes</v>
      </c>
      <c r="L296" s="22">
        <f>VLOOKUP($A296,Hospitalization_Table[#All],10,FALSE)</f>
        <v>27662</v>
      </c>
      <c r="M296" s="18">
        <f>VLOOKUP($A296,Hospitalization_Table[#All],6,FALSE)</f>
        <v>31897.1</v>
      </c>
      <c r="N296" t="str">
        <f>VLOOKUP($A296,Hospitalization_Table[#All],7,FALSE)</f>
        <v>tier - 2</v>
      </c>
      <c r="O296" t="str">
        <f>VLOOKUP($A296,Hospitalization_Table[#All],8,FALSE)</f>
        <v>tier - 3</v>
      </c>
      <c r="P296" t="str">
        <f>VLOOKUP($A296,Hospitalization_Table[#All],9,FALSE)</f>
        <v>R1011</v>
      </c>
      <c r="Q296">
        <f>VLOOKUP($A296,Hospitalization_Table[#All],11,FALSE)</f>
        <v>47</v>
      </c>
    </row>
    <row r="297" spans="1:17" ht="15.6" x14ac:dyDescent="0.3">
      <c r="A297" s="20" t="s">
        <v>2076</v>
      </c>
      <c r="B297" t="str">
        <f>VLOOKUP($A297,Customer_Table[#All],4,FALSE)</f>
        <v>Nicolas</v>
      </c>
      <c r="C297">
        <f>VLOOKUP($A297,Medical_Table[#All],4,FALSE)</f>
        <v>28.71</v>
      </c>
      <c r="D297">
        <f>VLOOKUP($A297,Medical_Table[#All],6,FALSE)</f>
        <v>5.2</v>
      </c>
      <c r="E297" t="str">
        <f>VLOOKUP($A297,Medical_Table[#All],2,FALSE)</f>
        <v>No</v>
      </c>
      <c r="F297" t="str">
        <f>VLOOKUP($A297,Medical_Table[#All],8,FALSE)</f>
        <v>No</v>
      </c>
      <c r="G297" t="str">
        <f>VLOOKUP($A297,Medical_Table[#All],9,FALSE)</f>
        <v>No</v>
      </c>
      <c r="H297">
        <f>VLOOKUP($A297,Medical_Table[#All],10,FALSE)</f>
        <v>1</v>
      </c>
      <c r="I297" t="str">
        <f>VLOOKUP($A297,Medical_Table[#All],3,FALSE)</f>
        <v>Yes</v>
      </c>
      <c r="J297" t="str">
        <f>VLOOKUP($A297,Medical_Table[#All],5,FALSE)</f>
        <v>Over Weight</v>
      </c>
      <c r="K297" t="str">
        <f>VLOOKUP($A297,Medical_Table[#All],7,FALSE)</f>
        <v>Normal</v>
      </c>
      <c r="L297" s="22">
        <f>VLOOKUP($A297,Hospitalization_Table[#All],10,FALSE)</f>
        <v>30935</v>
      </c>
      <c r="M297" s="18">
        <f>VLOOKUP($A297,Hospitalization_Table[#All],6,FALSE)</f>
        <v>31743.919999999998</v>
      </c>
      <c r="N297" t="str">
        <f>VLOOKUP($A297,Hospitalization_Table[#All],7,FALSE)</f>
        <v>tier - 2</v>
      </c>
      <c r="O297" t="str">
        <f>VLOOKUP($A297,Hospitalization_Table[#All],8,FALSE)</f>
        <v>tier - 1</v>
      </c>
      <c r="P297" t="str">
        <f>VLOOKUP($A297,Hospitalization_Table[#All],9,FALSE)</f>
        <v>R1011</v>
      </c>
      <c r="Q297">
        <f>VLOOKUP($A297,Hospitalization_Table[#All],11,FALSE)</f>
        <v>38</v>
      </c>
    </row>
    <row r="298" spans="1:17" ht="15.6" x14ac:dyDescent="0.3">
      <c r="A298" s="20" t="s">
        <v>2075</v>
      </c>
      <c r="B298" t="str">
        <f>VLOOKUP($A298,Customer_Table[#All],4,FALSE)</f>
        <v>Marcel</v>
      </c>
      <c r="C298">
        <f>VLOOKUP($A298,Medical_Table[#All],4,FALSE)</f>
        <v>23</v>
      </c>
      <c r="D298">
        <f>VLOOKUP($A298,Medical_Table[#All],6,FALSE)</f>
        <v>5.48</v>
      </c>
      <c r="E298" t="str">
        <f>VLOOKUP($A298,Medical_Table[#All],2,FALSE)</f>
        <v>No</v>
      </c>
      <c r="F298" t="str">
        <f>VLOOKUP($A298,Medical_Table[#All],8,FALSE)</f>
        <v>No</v>
      </c>
      <c r="G298" t="str">
        <f>VLOOKUP($A298,Medical_Table[#All],9,FALSE)</f>
        <v>No</v>
      </c>
      <c r="H298">
        <f>VLOOKUP($A298,Medical_Table[#All],10,FALSE)</f>
        <v>0</v>
      </c>
      <c r="I298" t="str">
        <f>VLOOKUP($A298,Medical_Table[#All],3,FALSE)</f>
        <v>Yes</v>
      </c>
      <c r="J298" t="str">
        <f>VLOOKUP($A298,Medical_Table[#All],5,FALSE)</f>
        <v>Normal Weight</v>
      </c>
      <c r="K298" t="str">
        <f>VLOOKUP($A298,Medical_Table[#All],7,FALSE)</f>
        <v>Normal</v>
      </c>
      <c r="L298" s="22">
        <f>VLOOKUP($A298,Hospitalization_Table[#All],10,FALSE)</f>
        <v>28412</v>
      </c>
      <c r="M298" s="18">
        <f>VLOOKUP($A298,Hospitalization_Table[#All],6,FALSE)</f>
        <v>31736.7</v>
      </c>
      <c r="N298" t="str">
        <f>VLOOKUP($A298,Hospitalization_Table[#All],7,FALSE)</f>
        <v>tier - 2</v>
      </c>
      <c r="O298" t="str">
        <f>VLOOKUP($A298,Hospitalization_Table[#All],8,FALSE)</f>
        <v>tier - 2</v>
      </c>
      <c r="P298" t="str">
        <f>VLOOKUP($A298,Hospitalization_Table[#All],9,FALSE)</f>
        <v>R1012</v>
      </c>
      <c r="Q298">
        <f>VLOOKUP($A298,Hospitalization_Table[#All],11,FALSE)</f>
        <v>45</v>
      </c>
    </row>
    <row r="299" spans="1:17" ht="15.6" x14ac:dyDescent="0.3">
      <c r="A299" s="20" t="s">
        <v>2074</v>
      </c>
      <c r="B299" t="str">
        <f>VLOOKUP($A299,Customer_Table[#All],4,FALSE)</f>
        <v>Ashley N</v>
      </c>
      <c r="C299">
        <f>VLOOKUP($A299,Medical_Table[#All],4,FALSE)</f>
        <v>36.86</v>
      </c>
      <c r="D299">
        <f>VLOOKUP($A299,Medical_Table[#All],6,FALSE)</f>
        <v>11.95</v>
      </c>
      <c r="E299" t="str">
        <f>VLOOKUP($A299,Medical_Table[#All],2,FALSE)</f>
        <v>No</v>
      </c>
      <c r="F299" t="str">
        <f>VLOOKUP($A299,Medical_Table[#All],8,FALSE)</f>
        <v>No</v>
      </c>
      <c r="G299" t="str">
        <f>VLOOKUP($A299,Medical_Table[#All],9,FALSE)</f>
        <v>No</v>
      </c>
      <c r="H299">
        <f>VLOOKUP($A299,Medical_Table[#All],10,FALSE)</f>
        <v>0</v>
      </c>
      <c r="I299" t="str">
        <f>VLOOKUP($A299,Medical_Table[#All],3,FALSE)</f>
        <v>No</v>
      </c>
      <c r="J299" t="str">
        <f>VLOOKUP($A299,Medical_Table[#All],5,FALSE)</f>
        <v>Obesity</v>
      </c>
      <c r="K299" t="str">
        <f>VLOOKUP($A299,Medical_Table[#All],7,FALSE)</f>
        <v>Diabetes</v>
      </c>
      <c r="L299" s="22">
        <f>VLOOKUP($A299,Hospitalization_Table[#All],10,FALSE)</f>
        <v>22263</v>
      </c>
      <c r="M299" s="18">
        <f>VLOOKUP($A299,Hospitalization_Table[#All],6,FALSE)</f>
        <v>31620</v>
      </c>
      <c r="N299" t="str">
        <f>VLOOKUP($A299,Hospitalization_Table[#All],7,FALSE)</f>
        <v>tier - 2</v>
      </c>
      <c r="O299" t="str">
        <f>VLOOKUP($A299,Hospitalization_Table[#All],8,FALSE)</f>
        <v>tier - 1</v>
      </c>
      <c r="P299" t="str">
        <f>VLOOKUP($A299,Hospitalization_Table[#All],9,FALSE)</f>
        <v>R1024</v>
      </c>
      <c r="Q299">
        <f>VLOOKUP($A299,Hospitalization_Table[#All],11,FALSE)</f>
        <v>62</v>
      </c>
    </row>
    <row r="300" spans="1:17" ht="15.6" x14ac:dyDescent="0.3">
      <c r="A300" s="20" t="s">
        <v>2073</v>
      </c>
      <c r="B300" t="str">
        <f>VLOOKUP($A300,Customer_Table[#All],4,FALSE)</f>
        <v>Evan D</v>
      </c>
      <c r="C300">
        <f>VLOOKUP($A300,Medical_Table[#All],4,FALSE)</f>
        <v>24.25</v>
      </c>
      <c r="D300">
        <f>VLOOKUP($A300,Medical_Table[#All],6,FALSE)</f>
        <v>8.6999999999999993</v>
      </c>
      <c r="E300" t="str">
        <f>VLOOKUP($A300,Medical_Table[#All],2,FALSE)</f>
        <v>Yes</v>
      </c>
      <c r="F300" t="str">
        <f>VLOOKUP($A300,Medical_Table[#All],8,FALSE)</f>
        <v>No</v>
      </c>
      <c r="G300" t="str">
        <f>VLOOKUP($A300,Medical_Table[#All],9,FALSE)</f>
        <v>No</v>
      </c>
      <c r="H300">
        <f>VLOOKUP($A300,Medical_Table[#All],10,FALSE)</f>
        <v>1</v>
      </c>
      <c r="I300" t="str">
        <f>VLOOKUP($A300,Medical_Table[#All],3,FALSE)</f>
        <v>Yes</v>
      </c>
      <c r="J300" t="str">
        <f>VLOOKUP($A300,Medical_Table[#All],5,FALSE)</f>
        <v>Normal Weight</v>
      </c>
      <c r="K300" t="str">
        <f>VLOOKUP($A300,Medical_Table[#All],7,FALSE)</f>
        <v>Diabetes</v>
      </c>
      <c r="L300" s="22">
        <f>VLOOKUP($A300,Hospitalization_Table[#All],10,FALSE)</f>
        <v>27696</v>
      </c>
      <c r="M300" s="18">
        <f>VLOOKUP($A300,Hospitalization_Table[#All],6,FALSE)</f>
        <v>31591.82</v>
      </c>
      <c r="N300" t="str">
        <f>VLOOKUP($A300,Hospitalization_Table[#All],7,FALSE)</f>
        <v>tier - 2</v>
      </c>
      <c r="O300" t="str">
        <f>VLOOKUP($A300,Hospitalization_Table[#All],8,FALSE)</f>
        <v>tier - 1</v>
      </c>
      <c r="P300" t="str">
        <f>VLOOKUP($A300,Hospitalization_Table[#All],9,FALSE)</f>
        <v>R1011</v>
      </c>
      <c r="Q300">
        <f>VLOOKUP($A300,Hospitalization_Table[#All],11,FALSE)</f>
        <v>47</v>
      </c>
    </row>
    <row r="301" spans="1:17" ht="15.6" x14ac:dyDescent="0.3">
      <c r="A301" s="20" t="s">
        <v>2072</v>
      </c>
      <c r="B301" t="str">
        <f>VLOOKUP($A301,Customer_Table[#All],4,FALSE)</f>
        <v>Krisana</v>
      </c>
      <c r="C301">
        <f>VLOOKUP($A301,Medical_Table[#All],4,FALSE)</f>
        <v>23.85</v>
      </c>
      <c r="D301">
        <f>VLOOKUP($A301,Medical_Table[#All],6,FALSE)</f>
        <v>7.84</v>
      </c>
      <c r="E301" t="str">
        <f>VLOOKUP($A301,Medical_Table[#All],2,FALSE)</f>
        <v>No</v>
      </c>
      <c r="F301" t="str">
        <f>VLOOKUP($A301,Medical_Table[#All],8,FALSE)</f>
        <v>No</v>
      </c>
      <c r="G301" t="str">
        <f>VLOOKUP($A301,Medical_Table[#All],9,FALSE)</f>
        <v>No</v>
      </c>
      <c r="H301">
        <f>VLOOKUP($A301,Medical_Table[#All],10,FALSE)</f>
        <v>0</v>
      </c>
      <c r="I301" t="str">
        <f>VLOOKUP($A301,Medical_Table[#All],3,FALSE)</f>
        <v>Yes</v>
      </c>
      <c r="J301" t="str">
        <f>VLOOKUP($A301,Medical_Table[#All],5,FALSE)</f>
        <v>Normal Weight</v>
      </c>
      <c r="K301" t="str">
        <f>VLOOKUP($A301,Medical_Table[#All],7,FALSE)</f>
        <v>Diabetes</v>
      </c>
      <c r="L301" s="22">
        <f>VLOOKUP($A301,Hospitalization_Table[#All],10,FALSE)</f>
        <v>27310</v>
      </c>
      <c r="M301" s="18">
        <f>VLOOKUP($A301,Hospitalization_Table[#All],6,FALSE)</f>
        <v>31368.81</v>
      </c>
      <c r="N301" t="str">
        <f>VLOOKUP($A301,Hospitalization_Table[#All],7,FALSE)</f>
        <v>tier - 2</v>
      </c>
      <c r="O301" t="str">
        <f>VLOOKUP($A301,Hospitalization_Table[#All],8,FALSE)</f>
        <v>tier - 3</v>
      </c>
      <c r="P301" t="str">
        <f>VLOOKUP($A301,Hospitalization_Table[#All],9,FALSE)</f>
        <v>R1011</v>
      </c>
      <c r="Q301">
        <f>VLOOKUP($A301,Hospitalization_Table[#All],11,FALSE)</f>
        <v>48</v>
      </c>
    </row>
    <row r="302" spans="1:17" ht="15.6" x14ac:dyDescent="0.3">
      <c r="A302" s="20" t="s">
        <v>2071</v>
      </c>
      <c r="B302" t="str">
        <f>VLOOKUP($A302,Customer_Table[#All],4,FALSE)</f>
        <v>Kyle</v>
      </c>
      <c r="C302">
        <f>VLOOKUP($A302,Medical_Table[#All],4,FALSE)</f>
        <v>40.020000000000003</v>
      </c>
      <c r="D302">
        <f>VLOOKUP($A302,Medical_Table[#All],6,FALSE)</f>
        <v>5.19</v>
      </c>
      <c r="E302" t="str">
        <f>VLOOKUP($A302,Medical_Table[#All],2,FALSE)</f>
        <v>Yes</v>
      </c>
      <c r="F302" t="str">
        <f>VLOOKUP($A302,Medical_Table[#All],8,FALSE)</f>
        <v>No</v>
      </c>
      <c r="G302" t="str">
        <f>VLOOKUP($A302,Medical_Table[#All],9,FALSE)</f>
        <v>No</v>
      </c>
      <c r="H302">
        <f>VLOOKUP($A302,Medical_Table[#All],10,FALSE)</f>
        <v>1</v>
      </c>
      <c r="I302" t="str">
        <f>VLOOKUP($A302,Medical_Table[#All],3,FALSE)</f>
        <v>Yes</v>
      </c>
      <c r="J302" t="str">
        <f>VLOOKUP($A302,Medical_Table[#All],5,FALSE)</f>
        <v>Obesity</v>
      </c>
      <c r="K302" t="str">
        <f>VLOOKUP($A302,Medical_Table[#All],7,FALSE)</f>
        <v>Normal</v>
      </c>
      <c r="L302" s="22">
        <f>VLOOKUP($A302,Hospitalization_Table[#All],10,FALSE)</f>
        <v>34969</v>
      </c>
      <c r="M302" s="18">
        <f>VLOOKUP($A302,Hospitalization_Table[#All],6,FALSE)</f>
        <v>31328.27</v>
      </c>
      <c r="N302" t="str">
        <f>VLOOKUP($A302,Hospitalization_Table[#All],7,FALSE)</f>
        <v>tier - 2</v>
      </c>
      <c r="O302" t="str">
        <f>VLOOKUP($A302,Hospitalization_Table[#All],8,FALSE)</f>
        <v>tier - 2</v>
      </c>
      <c r="P302" t="str">
        <f>VLOOKUP($A302,Hospitalization_Table[#All],9,FALSE)</f>
        <v>R1011</v>
      </c>
      <c r="Q302">
        <f>VLOOKUP($A302,Hospitalization_Table[#All],11,FALSE)</f>
        <v>27</v>
      </c>
    </row>
    <row r="303" spans="1:17" ht="15.6" x14ac:dyDescent="0.3">
      <c r="A303" s="20" t="s">
        <v>2070</v>
      </c>
      <c r="B303" t="str">
        <f>VLOOKUP($A303,Customer_Table[#All],4,FALSE)</f>
        <v>Kate</v>
      </c>
      <c r="C303">
        <f>VLOOKUP($A303,Medical_Table[#All],4,FALSE)</f>
        <v>19.170000000000002</v>
      </c>
      <c r="D303">
        <f>VLOOKUP($A303,Medical_Table[#All],6,FALSE)</f>
        <v>8.41</v>
      </c>
      <c r="E303" t="str">
        <f>VLOOKUP($A303,Medical_Table[#All],2,FALSE)</f>
        <v>No</v>
      </c>
      <c r="F303" t="str">
        <f>VLOOKUP($A303,Medical_Table[#All],8,FALSE)</f>
        <v>No</v>
      </c>
      <c r="G303" t="str">
        <f>VLOOKUP($A303,Medical_Table[#All],9,FALSE)</f>
        <v>No</v>
      </c>
      <c r="H303">
        <f>VLOOKUP($A303,Medical_Table[#All],10,FALSE)</f>
        <v>0</v>
      </c>
      <c r="I303" t="str">
        <f>VLOOKUP($A303,Medical_Table[#All],3,FALSE)</f>
        <v>Yes</v>
      </c>
      <c r="J303" t="str">
        <f>VLOOKUP($A303,Medical_Table[#All],5,FALSE)</f>
        <v>Normal Weight</v>
      </c>
      <c r="K303" t="str">
        <f>VLOOKUP($A303,Medical_Table[#All],7,FALSE)</f>
        <v>Diabetes</v>
      </c>
      <c r="L303" s="22">
        <f>VLOOKUP($A303,Hospitalization_Table[#All],10,FALSE)</f>
        <v>25028</v>
      </c>
      <c r="M303" s="18">
        <f>VLOOKUP($A303,Hospitalization_Table[#All],6,FALSE)</f>
        <v>31322.53</v>
      </c>
      <c r="N303" t="str">
        <f>VLOOKUP($A303,Hospitalization_Table[#All],7,FALSE)</f>
        <v>tier - 2</v>
      </c>
      <c r="O303" t="str">
        <f>VLOOKUP($A303,Hospitalization_Table[#All],8,FALSE)</f>
        <v>tier - 1</v>
      </c>
      <c r="P303" t="str">
        <f>VLOOKUP($A303,Hospitalization_Table[#All],9,FALSE)</f>
        <v>R1011</v>
      </c>
      <c r="Q303">
        <f>VLOOKUP($A303,Hospitalization_Table[#All],11,FALSE)</f>
        <v>54</v>
      </c>
    </row>
    <row r="304" spans="1:17" ht="15.6" x14ac:dyDescent="0.3">
      <c r="A304" s="20" t="s">
        <v>2069</v>
      </c>
      <c r="B304" t="str">
        <f>VLOOKUP($A304,Customer_Table[#All],4,FALSE)</f>
        <v>Martin A.</v>
      </c>
      <c r="C304">
        <f>VLOOKUP($A304,Medical_Table[#All],4,FALSE)</f>
        <v>43.53</v>
      </c>
      <c r="D304">
        <f>VLOOKUP($A304,Medical_Table[#All],6,FALSE)</f>
        <v>5.86</v>
      </c>
      <c r="E304" t="str">
        <f>VLOOKUP($A304,Medical_Table[#All],2,FALSE)</f>
        <v>Yes</v>
      </c>
      <c r="F304" t="str">
        <f>VLOOKUP($A304,Medical_Table[#All],8,FALSE)</f>
        <v>yes</v>
      </c>
      <c r="G304" t="str">
        <f>VLOOKUP($A304,Medical_Table[#All],9,FALSE)</f>
        <v>No</v>
      </c>
      <c r="H304">
        <f>VLOOKUP($A304,Medical_Table[#All],10,FALSE)</f>
        <v>2</v>
      </c>
      <c r="I304" t="str">
        <f>VLOOKUP($A304,Medical_Table[#All],3,FALSE)</f>
        <v>Yes</v>
      </c>
      <c r="J304" t="str">
        <f>VLOOKUP($A304,Medical_Table[#All],5,FALSE)</f>
        <v>Obesity</v>
      </c>
      <c r="K304" t="str">
        <f>VLOOKUP($A304,Medical_Table[#All],7,FALSE)</f>
        <v>Prediabetes</v>
      </c>
      <c r="L304" s="22">
        <f>VLOOKUP($A304,Hospitalization_Table[#All],10,FALSE)</f>
        <v>36729</v>
      </c>
      <c r="M304" s="18">
        <f>VLOOKUP($A304,Hospitalization_Table[#All],6,FALSE)</f>
        <v>31234.560000000001</v>
      </c>
      <c r="N304" t="str">
        <f>VLOOKUP($A304,Hospitalization_Table[#All],7,FALSE)</f>
        <v>tier - 1</v>
      </c>
      <c r="O304" t="str">
        <f>VLOOKUP($A304,Hospitalization_Table[#All],8,FALSE)</f>
        <v>tier - 1</v>
      </c>
      <c r="P304" t="str">
        <f>VLOOKUP($A304,Hospitalization_Table[#All],9,FALSE)</f>
        <v>R1011</v>
      </c>
      <c r="Q304">
        <f>VLOOKUP($A304,Hospitalization_Table[#All],11,FALSE)</f>
        <v>22</v>
      </c>
    </row>
    <row r="305" spans="1:17" ht="15.6" x14ac:dyDescent="0.3">
      <c r="A305" s="20" t="s">
        <v>2068</v>
      </c>
      <c r="B305" t="str">
        <f>VLOOKUP($A305,Customer_Table[#All],4,FALSE)</f>
        <v>Stacey</v>
      </c>
      <c r="C305">
        <f>VLOOKUP($A305,Medical_Table[#All],4,FALSE)</f>
        <v>46.06</v>
      </c>
      <c r="D305">
        <f>VLOOKUP($A305,Medical_Table[#All],6,FALSE)</f>
        <v>4.18</v>
      </c>
      <c r="E305" t="str">
        <f>VLOOKUP($A305,Medical_Table[#All],2,FALSE)</f>
        <v>No</v>
      </c>
      <c r="F305" t="str">
        <f>VLOOKUP($A305,Medical_Table[#All],8,FALSE)</f>
        <v>yes</v>
      </c>
      <c r="G305" t="str">
        <f>VLOOKUP($A305,Medical_Table[#All],9,FALSE)</f>
        <v>No</v>
      </c>
      <c r="H305">
        <f>VLOOKUP($A305,Medical_Table[#All],10,FALSE)</f>
        <v>1</v>
      </c>
      <c r="I305" t="str">
        <f>VLOOKUP($A305,Medical_Table[#All],3,FALSE)</f>
        <v>Yes</v>
      </c>
      <c r="J305" t="str">
        <f>VLOOKUP($A305,Medical_Table[#All],5,FALSE)</f>
        <v>Obesity</v>
      </c>
      <c r="K305" t="str">
        <f>VLOOKUP($A305,Medical_Table[#All],7,FALSE)</f>
        <v>Normal</v>
      </c>
      <c r="L305" s="22">
        <f>VLOOKUP($A305,Hospitalization_Table[#All],10,FALSE)</f>
        <v>38300</v>
      </c>
      <c r="M305" s="18">
        <f>VLOOKUP($A305,Hospitalization_Table[#All],6,FALSE)</f>
        <v>31196.61</v>
      </c>
      <c r="N305" t="str">
        <f>VLOOKUP($A305,Hospitalization_Table[#All],7,FALSE)</f>
        <v>tier - 2</v>
      </c>
      <c r="O305" t="str">
        <f>VLOOKUP($A305,Hospitalization_Table[#All],8,FALSE)</f>
        <v>tier - 1</v>
      </c>
      <c r="P305" t="str">
        <f>VLOOKUP($A305,Hospitalization_Table[#All],9,FALSE)</f>
        <v>R1011</v>
      </c>
      <c r="Q305">
        <f>VLOOKUP($A305,Hospitalization_Table[#All],11,FALSE)</f>
        <v>18</v>
      </c>
    </row>
    <row r="306" spans="1:17" ht="15.6" x14ac:dyDescent="0.3">
      <c r="A306" s="20" t="s">
        <v>2067</v>
      </c>
      <c r="B306" t="str">
        <f>VLOOKUP($A306,Customer_Table[#All],4,FALSE)</f>
        <v>Christine</v>
      </c>
      <c r="C306">
        <f>VLOOKUP($A306,Medical_Table[#All],4,FALSE)</f>
        <v>29.92</v>
      </c>
      <c r="D306">
        <f>VLOOKUP($A306,Medical_Table[#All],6,FALSE)</f>
        <v>11.99</v>
      </c>
      <c r="E306" t="str">
        <f>VLOOKUP($A306,Medical_Table[#All],2,FALSE)</f>
        <v>Yes</v>
      </c>
      <c r="F306" t="str">
        <f>VLOOKUP($A306,Medical_Table[#All],8,FALSE)</f>
        <v>No</v>
      </c>
      <c r="G306" t="str">
        <f>VLOOKUP($A306,Medical_Table[#All],9,FALSE)</f>
        <v>No</v>
      </c>
      <c r="H306">
        <f>VLOOKUP($A306,Medical_Table[#All],10,FALSE)</f>
        <v>2</v>
      </c>
      <c r="I306" t="str">
        <f>VLOOKUP($A306,Medical_Table[#All],3,FALSE)</f>
        <v>Yes</v>
      </c>
      <c r="J306" t="str">
        <f>VLOOKUP($A306,Medical_Table[#All],5,FALSE)</f>
        <v>Over Weight</v>
      </c>
      <c r="K306" t="str">
        <f>VLOOKUP($A306,Medical_Table[#All],7,FALSE)</f>
        <v>Diabetes</v>
      </c>
      <c r="L306" s="22">
        <f>VLOOKUP($A306,Hospitalization_Table[#All],10,FALSE)</f>
        <v>22533</v>
      </c>
      <c r="M306" s="18">
        <f>VLOOKUP($A306,Hospitalization_Table[#All],6,FALSE)</f>
        <v>30942.19</v>
      </c>
      <c r="N306" t="str">
        <f>VLOOKUP($A306,Hospitalization_Table[#All],7,FALSE)</f>
        <v>tier - 2</v>
      </c>
      <c r="O306" t="str">
        <f>VLOOKUP($A306,Hospitalization_Table[#All],8,FALSE)</f>
        <v>tier - 2</v>
      </c>
      <c r="P306" t="str">
        <f>VLOOKUP($A306,Hospitalization_Table[#All],9,FALSE)</f>
        <v>R1013</v>
      </c>
      <c r="Q306">
        <f>VLOOKUP($A306,Hospitalization_Table[#All],11,FALSE)</f>
        <v>61</v>
      </c>
    </row>
    <row r="307" spans="1:17" ht="15.6" x14ac:dyDescent="0.3">
      <c r="A307" s="20" t="s">
        <v>2066</v>
      </c>
      <c r="B307" t="str">
        <f>VLOOKUP($A307,Customer_Table[#All],4,FALSE)</f>
        <v>Sarah C.</v>
      </c>
      <c r="C307">
        <f>VLOOKUP($A307,Medical_Table[#All],4,FALSE)</f>
        <v>28.46</v>
      </c>
      <c r="D307">
        <f>VLOOKUP($A307,Medical_Table[#All],6,FALSE)</f>
        <v>4.8499999999999996</v>
      </c>
      <c r="E307" t="str">
        <f>VLOOKUP($A307,Medical_Table[#All],2,FALSE)</f>
        <v>Yes</v>
      </c>
      <c r="F307" t="str">
        <f>VLOOKUP($A307,Medical_Table[#All],8,FALSE)</f>
        <v>No</v>
      </c>
      <c r="G307" t="str">
        <f>VLOOKUP($A307,Medical_Table[#All],9,FALSE)</f>
        <v>No</v>
      </c>
      <c r="H307">
        <f>VLOOKUP($A307,Medical_Table[#All],10,FALSE)</f>
        <v>1</v>
      </c>
      <c r="I307" t="str">
        <f>VLOOKUP($A307,Medical_Table[#All],3,FALSE)</f>
        <v>Yes</v>
      </c>
      <c r="J307" t="str">
        <f>VLOOKUP($A307,Medical_Table[#All],5,FALSE)</f>
        <v>Over Weight</v>
      </c>
      <c r="K307" t="str">
        <f>VLOOKUP($A307,Medical_Table[#All],7,FALSE)</f>
        <v>Normal</v>
      </c>
      <c r="L307" s="22">
        <f>VLOOKUP($A307,Hospitalization_Table[#All],10,FALSE)</f>
        <v>32391</v>
      </c>
      <c r="M307" s="18">
        <f>VLOOKUP($A307,Hospitalization_Table[#All],6,FALSE)</f>
        <v>30763.01</v>
      </c>
      <c r="N307" t="str">
        <f>VLOOKUP($A307,Hospitalization_Table[#All],7,FALSE)</f>
        <v>tier - 2</v>
      </c>
      <c r="O307" t="str">
        <f>VLOOKUP($A307,Hospitalization_Table[#All],8,FALSE)</f>
        <v>tier - 1</v>
      </c>
      <c r="P307" t="str">
        <f>VLOOKUP($A307,Hospitalization_Table[#All],9,FALSE)</f>
        <v>R1011</v>
      </c>
      <c r="Q307">
        <f>VLOOKUP($A307,Hospitalization_Table[#All],11,FALSE)</f>
        <v>34</v>
      </c>
    </row>
    <row r="308" spans="1:17" ht="15.6" x14ac:dyDescent="0.3">
      <c r="A308" s="20" t="s">
        <v>2065</v>
      </c>
      <c r="B308" t="str">
        <f>VLOOKUP($A308,Customer_Table[#All],4,FALSE)</f>
        <v>Megan</v>
      </c>
      <c r="C308">
        <f>VLOOKUP($A308,Medical_Table[#All],4,FALSE)</f>
        <v>24.56</v>
      </c>
      <c r="D308">
        <f>VLOOKUP($A308,Medical_Table[#All],6,FALSE)</f>
        <v>6.18</v>
      </c>
      <c r="E308" t="str">
        <f>VLOOKUP($A308,Medical_Table[#All],2,FALSE)</f>
        <v>Yes</v>
      </c>
      <c r="F308" t="str">
        <f>VLOOKUP($A308,Medical_Table[#All],8,FALSE)</f>
        <v>No</v>
      </c>
      <c r="G308" t="str">
        <f>VLOOKUP($A308,Medical_Table[#All],9,FALSE)</f>
        <v>Yes</v>
      </c>
      <c r="H308">
        <f>VLOOKUP($A308,Medical_Table[#All],10,FALSE)</f>
        <v>1</v>
      </c>
      <c r="I308" t="str">
        <f>VLOOKUP($A308,Medical_Table[#All],3,FALSE)</f>
        <v>Yes</v>
      </c>
      <c r="J308" t="str">
        <f>VLOOKUP($A308,Medical_Table[#All],5,FALSE)</f>
        <v>Normal Weight</v>
      </c>
      <c r="K308" t="str">
        <f>VLOOKUP($A308,Medical_Table[#All],7,FALSE)</f>
        <v>Prediabetes</v>
      </c>
      <c r="L308" s="22">
        <f>VLOOKUP($A308,Hospitalization_Table[#All],10,FALSE)</f>
        <v>30671</v>
      </c>
      <c r="M308" s="18">
        <f>VLOOKUP($A308,Hospitalization_Table[#All],6,FALSE)</f>
        <v>30724.44</v>
      </c>
      <c r="N308" t="str">
        <f>VLOOKUP($A308,Hospitalization_Table[#All],7,FALSE)</f>
        <v>tier - 2</v>
      </c>
      <c r="O308" t="str">
        <f>VLOOKUP($A308,Hospitalization_Table[#All],8,FALSE)</f>
        <v>tier - 3</v>
      </c>
      <c r="P308" t="str">
        <f>VLOOKUP($A308,Hospitalization_Table[#All],9,FALSE)</f>
        <v>R1011</v>
      </c>
      <c r="Q308">
        <f>VLOOKUP($A308,Hospitalization_Table[#All],11,FALSE)</f>
        <v>39</v>
      </c>
    </row>
    <row r="309" spans="1:17" ht="15.6" x14ac:dyDescent="0.3">
      <c r="A309" s="20" t="s">
        <v>2064</v>
      </c>
      <c r="B309" t="str">
        <f>VLOOKUP($A309,Customer_Table[#All],4,FALSE)</f>
        <v>Jason W</v>
      </c>
      <c r="C309">
        <f>VLOOKUP($A309,Medical_Table[#All],4,FALSE)</f>
        <v>41.19</v>
      </c>
      <c r="D309">
        <f>VLOOKUP($A309,Medical_Table[#All],6,FALSE)</f>
        <v>6.37</v>
      </c>
      <c r="E309" t="str">
        <f>VLOOKUP($A309,Medical_Table[#All],2,FALSE)</f>
        <v>No</v>
      </c>
      <c r="F309" t="str">
        <f>VLOOKUP($A309,Medical_Table[#All],8,FALSE)</f>
        <v>No</v>
      </c>
      <c r="G309" t="str">
        <f>VLOOKUP($A309,Medical_Table[#All],9,FALSE)</f>
        <v>No</v>
      </c>
      <c r="H309">
        <f>VLOOKUP($A309,Medical_Table[#All],10,FALSE)</f>
        <v>0</v>
      </c>
      <c r="I309" t="str">
        <f>VLOOKUP($A309,Medical_Table[#All],3,FALSE)</f>
        <v>Yes</v>
      </c>
      <c r="J309" t="str">
        <f>VLOOKUP($A309,Medical_Table[#All],5,FALSE)</f>
        <v>Obesity</v>
      </c>
      <c r="K309" t="str">
        <f>VLOOKUP($A309,Medical_Table[#All],7,FALSE)</f>
        <v>Prediabetes</v>
      </c>
      <c r="L309" s="22">
        <f>VLOOKUP($A309,Hospitalization_Table[#All],10,FALSE)</f>
        <v>36424</v>
      </c>
      <c r="M309" s="18">
        <f>VLOOKUP($A309,Hospitalization_Table[#All],6,FALSE)</f>
        <v>30697.71</v>
      </c>
      <c r="N309" t="str">
        <f>VLOOKUP($A309,Hospitalization_Table[#All],7,FALSE)</f>
        <v>tier - 1</v>
      </c>
      <c r="O309" t="str">
        <f>VLOOKUP($A309,Hospitalization_Table[#All],8,FALSE)</f>
        <v>tier - 2</v>
      </c>
      <c r="P309" t="str">
        <f>VLOOKUP($A309,Hospitalization_Table[#All],9,FALSE)</f>
        <v>R1011</v>
      </c>
      <c r="Q309">
        <f>VLOOKUP($A309,Hospitalization_Table[#All],11,FALSE)</f>
        <v>23</v>
      </c>
    </row>
    <row r="310" spans="1:17" ht="15.6" x14ac:dyDescent="0.3">
      <c r="A310" s="20" t="s">
        <v>2063</v>
      </c>
      <c r="B310" t="str">
        <f>VLOOKUP($A310,Customer_Table[#All],4,FALSE)</f>
        <v>Michele</v>
      </c>
      <c r="C310">
        <f>VLOOKUP($A310,Medical_Table[#All],4,FALSE)</f>
        <v>18.63</v>
      </c>
      <c r="D310">
        <f>VLOOKUP($A310,Medical_Table[#All],6,FALSE)</f>
        <v>9.81</v>
      </c>
      <c r="E310" t="str">
        <f>VLOOKUP($A310,Medical_Table[#All],2,FALSE)</f>
        <v>Yes</v>
      </c>
      <c r="F310" t="str">
        <f>VLOOKUP($A310,Medical_Table[#All],8,FALSE)</f>
        <v>No</v>
      </c>
      <c r="G310" t="str">
        <f>VLOOKUP($A310,Medical_Table[#All],9,FALSE)</f>
        <v>No</v>
      </c>
      <c r="H310">
        <f>VLOOKUP($A310,Medical_Table[#All],10,FALSE)</f>
        <v>2</v>
      </c>
      <c r="I310" t="str">
        <f>VLOOKUP($A310,Medical_Table[#All],3,FALSE)</f>
        <v>Yes</v>
      </c>
      <c r="J310" t="str">
        <f>VLOOKUP($A310,Medical_Table[#All],5,FALSE)</f>
        <v>Normal Weight</v>
      </c>
      <c r="K310" t="str">
        <f>VLOOKUP($A310,Medical_Table[#All],7,FALSE)</f>
        <v>Diabetes</v>
      </c>
      <c r="L310" s="22">
        <f>VLOOKUP($A310,Hospitalization_Table[#All],10,FALSE)</f>
        <v>25883</v>
      </c>
      <c r="M310" s="18">
        <f>VLOOKUP($A310,Hospitalization_Table[#All],6,FALSE)</f>
        <v>30625.65</v>
      </c>
      <c r="N310" t="str">
        <f>VLOOKUP($A310,Hospitalization_Table[#All],7,FALSE)</f>
        <v>tier - 2</v>
      </c>
      <c r="O310" t="str">
        <f>VLOOKUP($A310,Hospitalization_Table[#All],8,FALSE)</f>
        <v>tier - 3</v>
      </c>
      <c r="P310" t="str">
        <f>VLOOKUP($A310,Hospitalization_Table[#All],9,FALSE)</f>
        <v>R1011</v>
      </c>
      <c r="Q310">
        <f>VLOOKUP($A310,Hospitalization_Table[#All],11,FALSE)</f>
        <v>52</v>
      </c>
    </row>
    <row r="311" spans="1:17" ht="15.6" x14ac:dyDescent="0.3">
      <c r="A311" s="20" t="s">
        <v>2062</v>
      </c>
      <c r="B311" t="str">
        <f>VLOOKUP($A311,Customer_Table[#All],4,FALSE)</f>
        <v>Nikki</v>
      </c>
      <c r="C311">
        <f>VLOOKUP($A311,Medical_Table[#All],4,FALSE)</f>
        <v>26.26</v>
      </c>
      <c r="D311">
        <f>VLOOKUP($A311,Medical_Table[#All],6,FALSE)</f>
        <v>11.8</v>
      </c>
      <c r="E311" t="str">
        <f>VLOOKUP($A311,Medical_Table[#All],2,FALSE)</f>
        <v>Yes</v>
      </c>
      <c r="F311" t="str">
        <f>VLOOKUP($A311,Medical_Table[#All],8,FALSE)</f>
        <v>No</v>
      </c>
      <c r="G311" t="str">
        <f>VLOOKUP($A311,Medical_Table[#All],9,FALSE)</f>
        <v>No</v>
      </c>
      <c r="H311">
        <f>VLOOKUP($A311,Medical_Table[#All],10,FALSE)</f>
        <v>1</v>
      </c>
      <c r="I311" t="str">
        <f>VLOOKUP($A311,Medical_Table[#All],3,FALSE)</f>
        <v>Yes</v>
      </c>
      <c r="J311" t="str">
        <f>VLOOKUP($A311,Medical_Table[#All],5,FALSE)</f>
        <v>Over Weight</v>
      </c>
      <c r="K311" t="str">
        <f>VLOOKUP($A311,Medical_Table[#All],7,FALSE)</f>
        <v>Diabetes</v>
      </c>
      <c r="L311" s="22">
        <f>VLOOKUP($A311,Hospitalization_Table[#All],10,FALSE)</f>
        <v>31634</v>
      </c>
      <c r="M311" s="18">
        <f>VLOOKUP($A311,Hospitalization_Table[#All],6,FALSE)</f>
        <v>30530.5</v>
      </c>
      <c r="N311" t="str">
        <f>VLOOKUP($A311,Hospitalization_Table[#All],7,FALSE)</f>
        <v>tier - 2</v>
      </c>
      <c r="O311" t="str">
        <f>VLOOKUP($A311,Hospitalization_Table[#All],8,FALSE)</f>
        <v>tier - 1</v>
      </c>
      <c r="P311" t="str">
        <f>VLOOKUP($A311,Hospitalization_Table[#All],9,FALSE)</f>
        <v>R1011</v>
      </c>
      <c r="Q311">
        <f>VLOOKUP($A311,Hospitalization_Table[#All],11,FALSE)</f>
        <v>36</v>
      </c>
    </row>
    <row r="312" spans="1:17" ht="15.6" x14ac:dyDescent="0.3">
      <c r="A312" s="20" t="s">
        <v>2061</v>
      </c>
      <c r="B312" t="str">
        <f>VLOOKUP($A312,Customer_Table[#All],4,FALSE)</f>
        <v>Philip J.</v>
      </c>
      <c r="C312">
        <f>VLOOKUP($A312,Medical_Table[#All],4,FALSE)</f>
        <v>22.37</v>
      </c>
      <c r="D312">
        <f>VLOOKUP($A312,Medical_Table[#All],6,FALSE)</f>
        <v>5.86</v>
      </c>
      <c r="E312" t="str">
        <f>VLOOKUP($A312,Medical_Table[#All],2,FALSE)</f>
        <v>Yes</v>
      </c>
      <c r="F312" t="str">
        <f>VLOOKUP($A312,Medical_Table[#All],8,FALSE)</f>
        <v>No</v>
      </c>
      <c r="G312" t="str">
        <f>VLOOKUP($A312,Medical_Table[#All],9,FALSE)</f>
        <v>Yes</v>
      </c>
      <c r="H312">
        <f>VLOOKUP($A312,Medical_Table[#All],10,FALSE)</f>
        <v>1</v>
      </c>
      <c r="I312" t="str">
        <f>VLOOKUP($A312,Medical_Table[#All],3,FALSE)</f>
        <v>Yes</v>
      </c>
      <c r="J312" t="str">
        <f>VLOOKUP($A312,Medical_Table[#All],5,FALSE)</f>
        <v>Normal Weight</v>
      </c>
      <c r="K312" t="str">
        <f>VLOOKUP($A312,Medical_Table[#All],7,FALSE)</f>
        <v>Prediabetes</v>
      </c>
      <c r="L312" s="22">
        <f>VLOOKUP($A312,Hospitalization_Table[#All],10,FALSE)</f>
        <v>30562</v>
      </c>
      <c r="M312" s="18">
        <f>VLOOKUP($A312,Hospitalization_Table[#All],6,FALSE)</f>
        <v>30457.37</v>
      </c>
      <c r="N312" t="str">
        <f>VLOOKUP($A312,Hospitalization_Table[#All],7,FALSE)</f>
        <v>tier - 2</v>
      </c>
      <c r="O312" t="str">
        <f>VLOOKUP($A312,Hospitalization_Table[#All],8,FALSE)</f>
        <v>tier - 1</v>
      </c>
      <c r="P312" t="str">
        <f>VLOOKUP($A312,Hospitalization_Table[#All],9,FALSE)</f>
        <v>R1012</v>
      </c>
      <c r="Q312">
        <f>VLOOKUP($A312,Hospitalization_Table[#All],11,FALSE)</f>
        <v>39</v>
      </c>
    </row>
    <row r="313" spans="1:17" ht="15.6" x14ac:dyDescent="0.3">
      <c r="A313" s="20" t="s">
        <v>2060</v>
      </c>
      <c r="B313" t="str">
        <f>VLOOKUP($A313,Customer_Table[#All],4,FALSE)</f>
        <v>Bryan L</v>
      </c>
      <c r="C313">
        <f>VLOOKUP($A313,Medical_Table[#All],4,FALSE)</f>
        <v>39.619999999999997</v>
      </c>
      <c r="D313">
        <f>VLOOKUP($A313,Medical_Table[#All],6,FALSE)</f>
        <v>4.28</v>
      </c>
      <c r="E313" t="str">
        <f>VLOOKUP($A313,Medical_Table[#All],2,FALSE)</f>
        <v>No</v>
      </c>
      <c r="F313" t="str">
        <f>VLOOKUP($A313,Medical_Table[#All],8,FALSE)</f>
        <v>No</v>
      </c>
      <c r="G313" t="str">
        <f>VLOOKUP($A313,Medical_Table[#All],9,FALSE)</f>
        <v>No</v>
      </c>
      <c r="H313">
        <f>VLOOKUP($A313,Medical_Table[#All],10,FALSE)</f>
        <v>1</v>
      </c>
      <c r="I313" t="str">
        <f>VLOOKUP($A313,Medical_Table[#All],3,FALSE)</f>
        <v>Yes</v>
      </c>
      <c r="J313" t="str">
        <f>VLOOKUP($A313,Medical_Table[#All],5,FALSE)</f>
        <v>Obesity</v>
      </c>
      <c r="K313" t="str">
        <f>VLOOKUP($A313,Medical_Table[#All],7,FALSE)</f>
        <v>Normal</v>
      </c>
      <c r="L313" s="22">
        <f>VLOOKUP($A313,Hospitalization_Table[#All],10,FALSE)</f>
        <v>36096</v>
      </c>
      <c r="M313" s="18">
        <f>VLOOKUP($A313,Hospitalization_Table[#All],6,FALSE)</f>
        <v>30422.03</v>
      </c>
      <c r="N313" t="str">
        <f>VLOOKUP($A313,Hospitalization_Table[#All],7,FALSE)</f>
        <v>tier - 2</v>
      </c>
      <c r="O313" t="str">
        <f>VLOOKUP($A313,Hospitalization_Table[#All],8,FALSE)</f>
        <v>tier - 3</v>
      </c>
      <c r="P313" t="str">
        <f>VLOOKUP($A313,Hospitalization_Table[#All],9,FALSE)</f>
        <v>R1011</v>
      </c>
      <c r="Q313">
        <f>VLOOKUP($A313,Hospitalization_Table[#All],11,FALSE)</f>
        <v>24</v>
      </c>
    </row>
    <row r="314" spans="1:17" ht="15.6" x14ac:dyDescent="0.3">
      <c r="A314" s="20" t="s">
        <v>2059</v>
      </c>
      <c r="B314" t="str">
        <f>VLOOKUP($A314,Customer_Table[#All],4,FALSE)</f>
        <v>Timothy F</v>
      </c>
      <c r="C314">
        <f>VLOOKUP($A314,Medical_Table[#All],4,FALSE)</f>
        <v>18.329999999999998</v>
      </c>
      <c r="D314">
        <f>VLOOKUP($A314,Medical_Table[#All],6,FALSE)</f>
        <v>4.16</v>
      </c>
      <c r="E314" t="str">
        <f>VLOOKUP($A314,Medical_Table[#All],2,FALSE)</f>
        <v>Yes</v>
      </c>
      <c r="F314" t="str">
        <f>VLOOKUP($A314,Medical_Table[#All],8,FALSE)</f>
        <v>No</v>
      </c>
      <c r="G314" t="str">
        <f>VLOOKUP($A314,Medical_Table[#All],9,FALSE)</f>
        <v>No</v>
      </c>
      <c r="H314">
        <f>VLOOKUP($A314,Medical_Table[#All],10,FALSE)</f>
        <v>0</v>
      </c>
      <c r="I314" t="str">
        <f>VLOOKUP($A314,Medical_Table[#All],3,FALSE)</f>
        <v>Yes</v>
      </c>
      <c r="J314" t="str">
        <f>VLOOKUP($A314,Medical_Table[#All],5,FALSE)</f>
        <v>Under Weight</v>
      </c>
      <c r="K314" t="str">
        <f>VLOOKUP($A314,Medical_Table[#All],7,FALSE)</f>
        <v>Normal</v>
      </c>
      <c r="L314" s="22">
        <f>VLOOKUP($A314,Hospitalization_Table[#All],10,FALSE)</f>
        <v>28006</v>
      </c>
      <c r="M314" s="18">
        <f>VLOOKUP($A314,Hospitalization_Table[#All],6,FALSE)</f>
        <v>30409.53</v>
      </c>
      <c r="N314" t="str">
        <f>VLOOKUP($A314,Hospitalization_Table[#All],7,FALSE)</f>
        <v>tier - 2</v>
      </c>
      <c r="O314" t="str">
        <f>VLOOKUP($A314,Hospitalization_Table[#All],8,FALSE)</f>
        <v>tier - 3</v>
      </c>
      <c r="P314" t="str">
        <f>VLOOKUP($A314,Hospitalization_Table[#All],9,FALSE)</f>
        <v>R1012</v>
      </c>
      <c r="Q314">
        <f>VLOOKUP($A314,Hospitalization_Table[#All],11,FALSE)</f>
        <v>46</v>
      </c>
    </row>
    <row r="315" spans="1:17" ht="15.6" x14ac:dyDescent="0.3">
      <c r="A315" s="20" t="s">
        <v>2058</v>
      </c>
      <c r="B315" t="str">
        <f>VLOOKUP($A315,Customer_Table[#All],4,FALSE)</f>
        <v>Angielyn M</v>
      </c>
      <c r="C315">
        <f>VLOOKUP($A315,Medical_Table[#All],4,FALSE)</f>
        <v>17.11</v>
      </c>
      <c r="D315">
        <f>VLOOKUP($A315,Medical_Table[#All],6,FALSE)</f>
        <v>4.9800000000000004</v>
      </c>
      <c r="E315" t="str">
        <f>VLOOKUP($A315,Medical_Table[#All],2,FALSE)</f>
        <v>Yes</v>
      </c>
      <c r="F315" t="str">
        <f>VLOOKUP($A315,Medical_Table[#All],8,FALSE)</f>
        <v>No</v>
      </c>
      <c r="G315" t="str">
        <f>VLOOKUP($A315,Medical_Table[#All],9,FALSE)</f>
        <v>Yes</v>
      </c>
      <c r="H315">
        <f>VLOOKUP($A315,Medical_Table[#All],10,FALSE)</f>
        <v>1</v>
      </c>
      <c r="I315" t="str">
        <f>VLOOKUP($A315,Medical_Table[#All],3,FALSE)</f>
        <v>Yes</v>
      </c>
      <c r="J315" t="str">
        <f>VLOOKUP($A315,Medical_Table[#All],5,FALSE)</f>
        <v>Under Weight</v>
      </c>
      <c r="K315" t="str">
        <f>VLOOKUP($A315,Medical_Table[#All],7,FALSE)</f>
        <v>Normal</v>
      </c>
      <c r="L315" s="22">
        <f>VLOOKUP($A315,Hospitalization_Table[#All],10,FALSE)</f>
        <v>25414</v>
      </c>
      <c r="M315" s="18">
        <f>VLOOKUP($A315,Hospitalization_Table[#All],6,FALSE)</f>
        <v>30366.93</v>
      </c>
      <c r="N315" t="str">
        <f>VLOOKUP($A315,Hospitalization_Table[#All],7,FALSE)</f>
        <v>tier - 2</v>
      </c>
      <c r="O315" t="str">
        <f>VLOOKUP($A315,Hospitalization_Table[#All],8,FALSE)</f>
        <v>tier - 2</v>
      </c>
      <c r="P315" t="str">
        <f>VLOOKUP($A315,Hospitalization_Table[#All],9,FALSE)</f>
        <v>R1011</v>
      </c>
      <c r="Q315">
        <f>VLOOKUP($A315,Hospitalization_Table[#All],11,FALSE)</f>
        <v>53</v>
      </c>
    </row>
    <row r="316" spans="1:17" ht="15.6" x14ac:dyDescent="0.3">
      <c r="A316" s="20" t="s">
        <v>2057</v>
      </c>
      <c r="B316" t="str">
        <f>VLOOKUP($A316,Customer_Table[#All],4,FALSE)</f>
        <v>Jeanie M.</v>
      </c>
      <c r="C316">
        <f>VLOOKUP($A316,Medical_Table[#All],4,FALSE)</f>
        <v>43.5</v>
      </c>
      <c r="D316">
        <f>VLOOKUP($A316,Medical_Table[#All],6,FALSE)</f>
        <v>6.38</v>
      </c>
      <c r="E316" t="str">
        <f>VLOOKUP($A316,Medical_Table[#All],2,FALSE)</f>
        <v>No</v>
      </c>
      <c r="F316" t="str">
        <f>VLOOKUP($A316,Medical_Table[#All],8,FALSE)</f>
        <v>yes</v>
      </c>
      <c r="G316" t="str">
        <f>VLOOKUP($A316,Medical_Table[#All],9,FALSE)</f>
        <v>No</v>
      </c>
      <c r="H316">
        <f>VLOOKUP($A316,Medical_Table[#All],10,FALSE)</f>
        <v>1</v>
      </c>
      <c r="I316" t="str">
        <f>VLOOKUP($A316,Medical_Table[#All],3,FALSE)</f>
        <v>Yes</v>
      </c>
      <c r="J316" t="str">
        <f>VLOOKUP($A316,Medical_Table[#All],5,FALSE)</f>
        <v>Obesity</v>
      </c>
      <c r="K316" t="str">
        <f>VLOOKUP($A316,Medical_Table[#All],7,FALSE)</f>
        <v>Prediabetes</v>
      </c>
      <c r="L316" s="22">
        <f>VLOOKUP($A316,Hospitalization_Table[#All],10,FALSE)</f>
        <v>38139</v>
      </c>
      <c r="M316" s="18">
        <f>VLOOKUP($A316,Hospitalization_Table[#All],6,FALSE)</f>
        <v>30328.27</v>
      </c>
      <c r="N316" t="str">
        <f>VLOOKUP($A316,Hospitalization_Table[#All],7,FALSE)</f>
        <v>tier - 2</v>
      </c>
      <c r="O316" t="str">
        <f>VLOOKUP($A316,Hospitalization_Table[#All],8,FALSE)</f>
        <v>tier - 2</v>
      </c>
      <c r="P316" t="str">
        <f>VLOOKUP($A316,Hospitalization_Table[#All],9,FALSE)</f>
        <v>R1011</v>
      </c>
      <c r="Q316">
        <f>VLOOKUP($A316,Hospitalization_Table[#All],11,FALSE)</f>
        <v>19</v>
      </c>
    </row>
    <row r="317" spans="1:17" ht="15.6" x14ac:dyDescent="0.3">
      <c r="A317" s="20" t="s">
        <v>2056</v>
      </c>
      <c r="B317" t="str">
        <f>VLOOKUP($A317,Customer_Table[#All],4,FALSE)</f>
        <v>Greg</v>
      </c>
      <c r="C317">
        <f>VLOOKUP($A317,Medical_Table[#All],4,FALSE)</f>
        <v>25.364999999999998</v>
      </c>
      <c r="D317">
        <f>VLOOKUP($A317,Medical_Table[#All],6,FALSE)</f>
        <v>5.19</v>
      </c>
      <c r="E317" t="str">
        <f>VLOOKUP($A317,Medical_Table[#All],2,FALSE)</f>
        <v>No</v>
      </c>
      <c r="F317" t="str">
        <f>VLOOKUP($A317,Medical_Table[#All],8,FALSE)</f>
        <v>No</v>
      </c>
      <c r="G317" t="str">
        <f>VLOOKUP($A317,Medical_Table[#All],9,FALSE)</f>
        <v>No</v>
      </c>
      <c r="H317">
        <f>VLOOKUP($A317,Medical_Table[#All],10,FALSE)</f>
        <v>2</v>
      </c>
      <c r="I317" t="str">
        <f>VLOOKUP($A317,Medical_Table[#All],3,FALSE)</f>
        <v>No</v>
      </c>
      <c r="J317" t="str">
        <f>VLOOKUP($A317,Medical_Table[#All],5,FALSE)</f>
        <v>Over Weight</v>
      </c>
      <c r="K317" t="str">
        <f>VLOOKUP($A317,Medical_Table[#All],7,FALSE)</f>
        <v>Normal</v>
      </c>
      <c r="L317" s="22">
        <f>VLOOKUP($A317,Hospitalization_Table[#All],10,FALSE)</f>
        <v>26504</v>
      </c>
      <c r="M317" s="18">
        <f>VLOOKUP($A317,Hospitalization_Table[#All],6,FALSE)</f>
        <v>30284.639999999999</v>
      </c>
      <c r="N317" t="str">
        <f>VLOOKUP($A317,Hospitalization_Table[#All],7,FALSE)</f>
        <v>tier - 1</v>
      </c>
      <c r="O317" t="str">
        <f>VLOOKUP($A317,Hospitalization_Table[#All],8,FALSE)</f>
        <v>tier - 1</v>
      </c>
      <c r="P317" t="str">
        <f>VLOOKUP($A317,Hospitalization_Table[#All],9,FALSE)</f>
        <v>R1012</v>
      </c>
      <c r="Q317">
        <f>VLOOKUP($A317,Hospitalization_Table[#All],11,FALSE)</f>
        <v>50</v>
      </c>
    </row>
    <row r="318" spans="1:17" ht="15.6" x14ac:dyDescent="0.3">
      <c r="A318" s="20" t="s">
        <v>2055</v>
      </c>
      <c r="B318" t="str">
        <f>VLOOKUP($A318,Customer_Table[#All],4,FALSE)</f>
        <v>John</v>
      </c>
      <c r="C318">
        <f>VLOOKUP($A318,Medical_Table[#All],4,FALSE)</f>
        <v>28.594999999999999</v>
      </c>
      <c r="D318">
        <f>VLOOKUP($A318,Medical_Table[#All],6,FALSE)</f>
        <v>10.210000000000001</v>
      </c>
      <c r="E318" t="str">
        <f>VLOOKUP($A318,Medical_Table[#All],2,FALSE)</f>
        <v>No</v>
      </c>
      <c r="F318" t="str">
        <f>VLOOKUP($A318,Medical_Table[#All],8,FALSE)</f>
        <v>No</v>
      </c>
      <c r="G318" t="str">
        <f>VLOOKUP($A318,Medical_Table[#All],9,FALSE)</f>
        <v>No</v>
      </c>
      <c r="H318">
        <f>VLOOKUP($A318,Medical_Table[#All],10,FALSE)</f>
        <v>0</v>
      </c>
      <c r="I318" t="str">
        <f>VLOOKUP($A318,Medical_Table[#All],3,FALSE)</f>
        <v>No</v>
      </c>
      <c r="J318" t="str">
        <f>VLOOKUP($A318,Medical_Table[#All],5,FALSE)</f>
        <v>Over Weight</v>
      </c>
      <c r="K318" t="str">
        <f>VLOOKUP($A318,Medical_Table[#All],7,FALSE)</f>
        <v>Diabetes</v>
      </c>
      <c r="L318" s="22">
        <f>VLOOKUP($A318,Hospitalization_Table[#All],10,FALSE)</f>
        <v>22904</v>
      </c>
      <c r="M318" s="18">
        <f>VLOOKUP($A318,Hospitalization_Table[#All],6,FALSE)</f>
        <v>30260</v>
      </c>
      <c r="N318" t="str">
        <f>VLOOKUP($A318,Hospitalization_Table[#All],7,FALSE)</f>
        <v>tier - 1</v>
      </c>
      <c r="O318" t="str">
        <f>VLOOKUP($A318,Hospitalization_Table[#All],8,FALSE)</f>
        <v>tier - 1</v>
      </c>
      <c r="P318" t="str">
        <f>VLOOKUP($A318,Hospitalization_Table[#All],9,FALSE)</f>
        <v>R1014</v>
      </c>
      <c r="Q318">
        <f>VLOOKUP($A318,Hospitalization_Table[#All],11,FALSE)</f>
        <v>60</v>
      </c>
    </row>
    <row r="319" spans="1:17" ht="15.6" x14ac:dyDescent="0.3">
      <c r="A319" s="20" t="s">
        <v>2054</v>
      </c>
      <c r="B319" t="str">
        <f>VLOOKUP($A319,Customer_Table[#All],4,FALSE)</f>
        <v>Aliaksandr</v>
      </c>
      <c r="C319">
        <f>VLOOKUP($A319,Medical_Table[#All],4,FALSE)</f>
        <v>29.83</v>
      </c>
      <c r="D319">
        <f>VLOOKUP($A319,Medical_Table[#All],6,FALSE)</f>
        <v>9.6999999999999993</v>
      </c>
      <c r="E319" t="str">
        <f>VLOOKUP($A319,Medical_Table[#All],2,FALSE)</f>
        <v>Yes</v>
      </c>
      <c r="F319" t="str">
        <f>VLOOKUP($A319,Medical_Table[#All],8,FALSE)</f>
        <v>No</v>
      </c>
      <c r="G319" t="str">
        <f>VLOOKUP($A319,Medical_Table[#All],9,FALSE)</f>
        <v>Yes</v>
      </c>
      <c r="H319">
        <f>VLOOKUP($A319,Medical_Table[#All],10,FALSE)</f>
        <v>1</v>
      </c>
      <c r="I319" t="str">
        <f>VLOOKUP($A319,Medical_Table[#All],3,FALSE)</f>
        <v>Yes</v>
      </c>
      <c r="J319" t="str">
        <f>VLOOKUP($A319,Medical_Table[#All],5,FALSE)</f>
        <v>Over Weight</v>
      </c>
      <c r="K319" t="str">
        <f>VLOOKUP($A319,Medical_Table[#All],7,FALSE)</f>
        <v>Diabetes</v>
      </c>
      <c r="L319" s="22">
        <f>VLOOKUP($A319,Hospitalization_Table[#All],10,FALSE)</f>
        <v>23267</v>
      </c>
      <c r="M319" s="18">
        <f>VLOOKUP($A319,Hospitalization_Table[#All],6,FALSE)</f>
        <v>30184.94</v>
      </c>
      <c r="N319" t="str">
        <f>VLOOKUP($A319,Hospitalization_Table[#All],7,FALSE)</f>
        <v>tier - 1</v>
      </c>
      <c r="O319" t="str">
        <f>VLOOKUP($A319,Hospitalization_Table[#All],8,FALSE)</f>
        <v>tier - 1</v>
      </c>
      <c r="P319" t="str">
        <f>VLOOKUP($A319,Hospitalization_Table[#All],9,FALSE)</f>
        <v>R1014</v>
      </c>
      <c r="Q319">
        <f>VLOOKUP($A319,Hospitalization_Table[#All],11,FALSE)</f>
        <v>59</v>
      </c>
    </row>
    <row r="320" spans="1:17" ht="15.6" x14ac:dyDescent="0.3">
      <c r="A320" s="20" t="s">
        <v>2053</v>
      </c>
      <c r="B320" t="str">
        <f>VLOOKUP($A320,Customer_Table[#All],4,FALSE)</f>
        <v>Jason M.</v>
      </c>
      <c r="C320">
        <f>VLOOKUP($A320,Medical_Table[#All],4,FALSE)</f>
        <v>24.7</v>
      </c>
      <c r="D320">
        <f>VLOOKUP($A320,Medical_Table[#All],6,FALSE)</f>
        <v>10.25</v>
      </c>
      <c r="E320" t="str">
        <f>VLOOKUP($A320,Medical_Table[#All],2,FALSE)</f>
        <v>No</v>
      </c>
      <c r="F320" t="str">
        <f>VLOOKUP($A320,Medical_Table[#All],8,FALSE)</f>
        <v>No</v>
      </c>
      <c r="G320" t="str">
        <f>VLOOKUP($A320,Medical_Table[#All],9,FALSE)</f>
        <v>No</v>
      </c>
      <c r="H320">
        <f>VLOOKUP($A320,Medical_Table[#All],10,FALSE)</f>
        <v>3</v>
      </c>
      <c r="I320" t="str">
        <f>VLOOKUP($A320,Medical_Table[#All],3,FALSE)</f>
        <v>No</v>
      </c>
      <c r="J320" t="str">
        <f>VLOOKUP($A320,Medical_Table[#All],5,FALSE)</f>
        <v>Normal Weight</v>
      </c>
      <c r="K320" t="str">
        <f>VLOOKUP($A320,Medical_Table[#All],7,FALSE)</f>
        <v>Diabetes</v>
      </c>
      <c r="L320" s="22">
        <f>VLOOKUP($A320,Hospitalization_Table[#All],10,FALSE)</f>
        <v>21408</v>
      </c>
      <c r="M320" s="18">
        <f>VLOOKUP($A320,Hospitalization_Table[#All],6,FALSE)</f>
        <v>30166.62</v>
      </c>
      <c r="N320" t="str">
        <f>VLOOKUP($A320,Hospitalization_Table[#All],7,FALSE)</f>
        <v>tier - 1</v>
      </c>
      <c r="O320" t="str">
        <f>VLOOKUP($A320,Hospitalization_Table[#All],8,FALSE)</f>
        <v>tier - 3</v>
      </c>
      <c r="P320" t="str">
        <f>VLOOKUP($A320,Hospitalization_Table[#All],9,FALSE)</f>
        <v>R1012</v>
      </c>
      <c r="Q320">
        <f>VLOOKUP($A320,Hospitalization_Table[#All],11,FALSE)</f>
        <v>64</v>
      </c>
    </row>
    <row r="321" spans="1:17" ht="15.6" x14ac:dyDescent="0.3">
      <c r="A321" s="20" t="s">
        <v>2052</v>
      </c>
      <c r="B321" t="str">
        <f>VLOOKUP($A321,Customer_Table[#All],4,FALSE)</f>
        <v>Sheera K</v>
      </c>
      <c r="C321">
        <f>VLOOKUP($A321,Medical_Table[#All],4,FALSE)</f>
        <v>17.940000000000001</v>
      </c>
      <c r="D321">
        <f>VLOOKUP($A321,Medical_Table[#All],6,FALSE)</f>
        <v>9.77</v>
      </c>
      <c r="E321" t="str">
        <f>VLOOKUP($A321,Medical_Table[#All],2,FALSE)</f>
        <v>No</v>
      </c>
      <c r="F321" t="str">
        <f>VLOOKUP($A321,Medical_Table[#All],8,FALSE)</f>
        <v>No</v>
      </c>
      <c r="G321" t="str">
        <f>VLOOKUP($A321,Medical_Table[#All],9,FALSE)</f>
        <v>No</v>
      </c>
      <c r="H321">
        <f>VLOOKUP($A321,Medical_Table[#All],10,FALSE)</f>
        <v>0</v>
      </c>
      <c r="I321" t="str">
        <f>VLOOKUP($A321,Medical_Table[#All],3,FALSE)</f>
        <v>Yes</v>
      </c>
      <c r="J321" t="str">
        <f>VLOOKUP($A321,Medical_Table[#All],5,FALSE)</f>
        <v>Under Weight</v>
      </c>
      <c r="K321" t="str">
        <f>VLOOKUP($A321,Medical_Table[#All],7,FALSE)</f>
        <v>Diabetes</v>
      </c>
      <c r="L321" s="22">
        <f>VLOOKUP($A321,Hospitalization_Table[#All],10,FALSE)</f>
        <v>26292</v>
      </c>
      <c r="M321" s="18">
        <f>VLOOKUP($A321,Hospitalization_Table[#All],6,FALSE)</f>
        <v>30134.75</v>
      </c>
      <c r="N321" t="str">
        <f>VLOOKUP($A321,Hospitalization_Table[#All],7,FALSE)</f>
        <v>tier - 2</v>
      </c>
      <c r="O321" t="str">
        <f>VLOOKUP($A321,Hospitalization_Table[#All],8,FALSE)</f>
        <v>tier - 3</v>
      </c>
      <c r="P321" t="str">
        <f>VLOOKUP($A321,Hospitalization_Table[#All],9,FALSE)</f>
        <v>R1011</v>
      </c>
      <c r="Q321">
        <f>VLOOKUP($A321,Hospitalization_Table[#All],11,FALSE)</f>
        <v>51</v>
      </c>
    </row>
    <row r="322" spans="1:17" ht="15.6" x14ac:dyDescent="0.3">
      <c r="A322" s="20" t="s">
        <v>2051</v>
      </c>
      <c r="B322" t="str">
        <f>VLOOKUP($A322,Customer_Table[#All],4,FALSE)</f>
        <v>Janice</v>
      </c>
      <c r="C322">
        <f>VLOOKUP($A322,Medical_Table[#All],4,FALSE)</f>
        <v>21.08</v>
      </c>
      <c r="D322">
        <f>VLOOKUP($A322,Medical_Table[#All],6,FALSE)</f>
        <v>4.83</v>
      </c>
      <c r="E322" t="str">
        <f>VLOOKUP($A322,Medical_Table[#All],2,FALSE)</f>
        <v>No</v>
      </c>
      <c r="F322" t="str">
        <f>VLOOKUP($A322,Medical_Table[#All],8,FALSE)</f>
        <v>No</v>
      </c>
      <c r="G322" t="str">
        <f>VLOOKUP($A322,Medical_Table[#All],9,FALSE)</f>
        <v>Yes</v>
      </c>
      <c r="H322">
        <f>VLOOKUP($A322,Medical_Table[#All],10,FALSE)</f>
        <v>1</v>
      </c>
      <c r="I322" t="str">
        <f>VLOOKUP($A322,Medical_Table[#All],3,FALSE)</f>
        <v>Yes</v>
      </c>
      <c r="J322" t="str">
        <f>VLOOKUP($A322,Medical_Table[#All],5,FALSE)</f>
        <v>Normal Weight</v>
      </c>
      <c r="K322" t="str">
        <f>VLOOKUP($A322,Medical_Table[#All],7,FALSE)</f>
        <v>Normal</v>
      </c>
      <c r="L322" s="22">
        <f>VLOOKUP($A322,Hospitalization_Table[#All],10,FALSE)</f>
        <v>29100</v>
      </c>
      <c r="M322" s="18">
        <f>VLOOKUP($A322,Hospitalization_Table[#All],6,FALSE)</f>
        <v>30095.97</v>
      </c>
      <c r="N322" t="str">
        <f>VLOOKUP($A322,Hospitalization_Table[#All],7,FALSE)</f>
        <v>tier - 2</v>
      </c>
      <c r="O322" t="str">
        <f>VLOOKUP($A322,Hospitalization_Table[#All],8,FALSE)</f>
        <v>tier - 3</v>
      </c>
      <c r="P322" t="str">
        <f>VLOOKUP($A322,Hospitalization_Table[#All],9,FALSE)</f>
        <v>R1011</v>
      </c>
      <c r="Q322">
        <f>VLOOKUP($A322,Hospitalization_Table[#All],11,FALSE)</f>
        <v>43</v>
      </c>
    </row>
    <row r="323" spans="1:17" ht="15.6" x14ac:dyDescent="0.3">
      <c r="A323" s="20" t="s">
        <v>2050</v>
      </c>
      <c r="B323" t="str">
        <f>VLOOKUP($A323,Customer_Table[#All],4,FALSE)</f>
        <v>Timothy G.</v>
      </c>
      <c r="C323">
        <f>VLOOKUP($A323,Medical_Table[#All],4,FALSE)</f>
        <v>37.715000000000003</v>
      </c>
      <c r="D323">
        <f>VLOOKUP($A323,Medical_Table[#All],6,FALSE)</f>
        <v>10.86</v>
      </c>
      <c r="E323" t="str">
        <f>VLOOKUP($A323,Medical_Table[#All],2,FALSE)</f>
        <v>Yes</v>
      </c>
      <c r="F323" t="str">
        <f>VLOOKUP($A323,Medical_Table[#All],8,FALSE)</f>
        <v>No</v>
      </c>
      <c r="G323" t="str">
        <f>VLOOKUP($A323,Medical_Table[#All],9,FALSE)</f>
        <v>No</v>
      </c>
      <c r="H323">
        <f>VLOOKUP($A323,Medical_Table[#All],10,FALSE)</f>
        <v>0</v>
      </c>
      <c r="I323" t="str">
        <f>VLOOKUP($A323,Medical_Table[#All],3,FALSE)</f>
        <v>No</v>
      </c>
      <c r="J323" t="str">
        <f>VLOOKUP($A323,Medical_Table[#All],5,FALSE)</f>
        <v>Obesity</v>
      </c>
      <c r="K323" t="str">
        <f>VLOOKUP($A323,Medical_Table[#All],7,FALSE)</f>
        <v>Diabetes</v>
      </c>
      <c r="L323" s="22">
        <f>VLOOKUP($A323,Hospitalization_Table[#All],10,FALSE)</f>
        <v>24639</v>
      </c>
      <c r="M323" s="18">
        <f>VLOOKUP($A323,Hospitalization_Table[#All],6,FALSE)</f>
        <v>30063.58</v>
      </c>
      <c r="N323" t="str">
        <f>VLOOKUP($A323,Hospitalization_Table[#All],7,FALSE)</f>
        <v>tier - 1</v>
      </c>
      <c r="O323" t="str">
        <f>VLOOKUP($A323,Hospitalization_Table[#All],8,FALSE)</f>
        <v>tier - 1</v>
      </c>
      <c r="P323" t="str">
        <f>VLOOKUP($A323,Hospitalization_Table[#All],9,FALSE)</f>
        <v>R1012</v>
      </c>
      <c r="Q323">
        <f>VLOOKUP($A323,Hospitalization_Table[#All],11,FALSE)</f>
        <v>55</v>
      </c>
    </row>
    <row r="324" spans="1:17" ht="15.6" x14ac:dyDescent="0.3">
      <c r="A324" s="20" t="s">
        <v>2049</v>
      </c>
      <c r="B324" t="str">
        <f>VLOOKUP($A324,Customer_Table[#All],4,FALSE)</f>
        <v>Alan R</v>
      </c>
      <c r="C324">
        <f>VLOOKUP($A324,Medical_Table[#All],4,FALSE)</f>
        <v>22.39</v>
      </c>
      <c r="D324">
        <f>VLOOKUP($A324,Medical_Table[#All],6,FALSE)</f>
        <v>9.5299999999999994</v>
      </c>
      <c r="E324" t="str">
        <f>VLOOKUP($A324,Medical_Table[#All],2,FALSE)</f>
        <v>Yes</v>
      </c>
      <c r="F324" t="str">
        <f>VLOOKUP($A324,Medical_Table[#All],8,FALSE)</f>
        <v>No</v>
      </c>
      <c r="G324" t="str">
        <f>VLOOKUP($A324,Medical_Table[#All],9,FALSE)</f>
        <v>No</v>
      </c>
      <c r="H324">
        <f>VLOOKUP($A324,Medical_Table[#All],10,FALSE)</f>
        <v>0</v>
      </c>
      <c r="I324" t="str">
        <f>VLOOKUP($A324,Medical_Table[#All],3,FALSE)</f>
        <v>Yes</v>
      </c>
      <c r="J324" t="str">
        <f>VLOOKUP($A324,Medical_Table[#All],5,FALSE)</f>
        <v>Normal Weight</v>
      </c>
      <c r="K324" t="str">
        <f>VLOOKUP($A324,Medical_Table[#All],7,FALSE)</f>
        <v>Diabetes</v>
      </c>
      <c r="L324" s="22">
        <f>VLOOKUP($A324,Hospitalization_Table[#All],10,FALSE)</f>
        <v>29802</v>
      </c>
      <c r="M324" s="18">
        <f>VLOOKUP($A324,Hospitalization_Table[#All],6,FALSE)</f>
        <v>30026.87</v>
      </c>
      <c r="N324" t="str">
        <f>VLOOKUP($A324,Hospitalization_Table[#All],7,FALSE)</f>
        <v>tier - 2</v>
      </c>
      <c r="O324" t="str">
        <f>VLOOKUP($A324,Hospitalization_Table[#All],8,FALSE)</f>
        <v>tier - 3</v>
      </c>
      <c r="P324" t="str">
        <f>VLOOKUP($A324,Hospitalization_Table[#All],9,FALSE)</f>
        <v>R1012</v>
      </c>
      <c r="Q324">
        <f>VLOOKUP($A324,Hospitalization_Table[#All],11,FALSE)</f>
        <v>41</v>
      </c>
    </row>
    <row r="325" spans="1:17" ht="15.6" x14ac:dyDescent="0.3">
      <c r="A325" s="20" t="s">
        <v>2048</v>
      </c>
      <c r="B325" t="str">
        <f>VLOOKUP($A325,Customer_Table[#All],4,FALSE)</f>
        <v>Michael</v>
      </c>
      <c r="C325">
        <f>VLOOKUP($A325,Medical_Table[#All],4,FALSE)</f>
        <v>28.78</v>
      </c>
      <c r="D325">
        <f>VLOOKUP($A325,Medical_Table[#All],6,FALSE)</f>
        <v>5.68</v>
      </c>
      <c r="E325" t="str">
        <f>VLOOKUP($A325,Medical_Table[#All],2,FALSE)</f>
        <v>No</v>
      </c>
      <c r="F325" t="str">
        <f>VLOOKUP($A325,Medical_Table[#All],8,FALSE)</f>
        <v>No</v>
      </c>
      <c r="G325" t="str">
        <f>VLOOKUP($A325,Medical_Table[#All],9,FALSE)</f>
        <v>No</v>
      </c>
      <c r="H325">
        <f>VLOOKUP($A325,Medical_Table[#All],10,FALSE)</f>
        <v>0</v>
      </c>
      <c r="I325" t="str">
        <f>VLOOKUP($A325,Medical_Table[#All],3,FALSE)</f>
        <v>Yes</v>
      </c>
      <c r="J325" t="str">
        <f>VLOOKUP($A325,Medical_Table[#All],5,FALSE)</f>
        <v>Over Weight</v>
      </c>
      <c r="K325" t="str">
        <f>VLOOKUP($A325,Medical_Table[#All],7,FALSE)</f>
        <v>Normal</v>
      </c>
      <c r="L325" s="22">
        <f>VLOOKUP($A325,Hospitalization_Table[#All],10,FALSE)</f>
        <v>33516</v>
      </c>
      <c r="M325" s="18">
        <f>VLOOKUP($A325,Hospitalization_Table[#All],6,FALSE)</f>
        <v>29969.67</v>
      </c>
      <c r="N325" t="str">
        <f>VLOOKUP($A325,Hospitalization_Table[#All],7,FALSE)</f>
        <v>tier - 1</v>
      </c>
      <c r="O325" t="str">
        <f>VLOOKUP($A325,Hospitalization_Table[#All],8,FALSE)</f>
        <v>tier - 1</v>
      </c>
      <c r="P325" t="str">
        <f>VLOOKUP($A325,Hospitalization_Table[#All],9,FALSE)</f>
        <v>R1011</v>
      </c>
      <c r="Q325">
        <f>VLOOKUP($A325,Hospitalization_Table[#All],11,FALSE)</f>
        <v>31</v>
      </c>
    </row>
    <row r="326" spans="1:17" ht="15.6" x14ac:dyDescent="0.3">
      <c r="A326" s="20" t="s">
        <v>2047</v>
      </c>
      <c r="B326" t="str">
        <f>VLOOKUP($A326,Customer_Table[#All],4,FALSE)</f>
        <v>Marie-France</v>
      </c>
      <c r="C326">
        <f>VLOOKUP($A326,Medical_Table[#All],4,FALSE)</f>
        <v>18.329999999999998</v>
      </c>
      <c r="D326">
        <f>VLOOKUP($A326,Medical_Table[#All],6,FALSE)</f>
        <v>5.57</v>
      </c>
      <c r="E326" t="str">
        <f>VLOOKUP($A326,Medical_Table[#All],2,FALSE)</f>
        <v>Yes</v>
      </c>
      <c r="F326" t="str">
        <f>VLOOKUP($A326,Medical_Table[#All],8,FALSE)</f>
        <v>No</v>
      </c>
      <c r="G326" t="str">
        <f>VLOOKUP($A326,Medical_Table[#All],9,FALSE)</f>
        <v>No</v>
      </c>
      <c r="H326">
        <f>VLOOKUP($A326,Medical_Table[#All],10,FALSE)</f>
        <v>0</v>
      </c>
      <c r="I326" t="str">
        <f>VLOOKUP($A326,Medical_Table[#All],3,FALSE)</f>
        <v>Yes</v>
      </c>
      <c r="J326" t="str">
        <f>VLOOKUP($A326,Medical_Table[#All],5,FALSE)</f>
        <v>Under Weight</v>
      </c>
      <c r="K326" t="str">
        <f>VLOOKUP($A326,Medical_Table[#All],7,FALSE)</f>
        <v>Normal</v>
      </c>
      <c r="L326" s="22">
        <f>VLOOKUP($A326,Hospitalization_Table[#All],10,FALSE)</f>
        <v>27923</v>
      </c>
      <c r="M326" s="18">
        <f>VLOOKUP($A326,Hospitalization_Table[#All],6,FALSE)</f>
        <v>29933.75</v>
      </c>
      <c r="N326" t="str">
        <f>VLOOKUP($A326,Hospitalization_Table[#All],7,FALSE)</f>
        <v>tier - 1</v>
      </c>
      <c r="O326" t="str">
        <f>VLOOKUP($A326,Hospitalization_Table[#All],8,FALSE)</f>
        <v>tier - 1</v>
      </c>
      <c r="P326" t="str">
        <f>VLOOKUP($A326,Hospitalization_Table[#All],9,FALSE)</f>
        <v>R1011</v>
      </c>
      <c r="Q326">
        <f>VLOOKUP($A326,Hospitalization_Table[#All],11,FALSE)</f>
        <v>46</v>
      </c>
    </row>
    <row r="327" spans="1:17" ht="15.6" x14ac:dyDescent="0.3">
      <c r="A327" s="20" t="s">
        <v>2046</v>
      </c>
      <c r="B327" t="str">
        <f>VLOOKUP($A327,Customer_Table[#All],4,FALSE)</f>
        <v>Erik F.</v>
      </c>
      <c r="C327">
        <f>VLOOKUP($A327,Medical_Table[#All],4,FALSE)</f>
        <v>26.39</v>
      </c>
      <c r="D327">
        <f>VLOOKUP($A327,Medical_Table[#All],6,FALSE)</f>
        <v>4.58</v>
      </c>
      <c r="E327" t="str">
        <f>VLOOKUP($A327,Medical_Table[#All],2,FALSE)</f>
        <v>Yes</v>
      </c>
      <c r="F327" t="str">
        <f>VLOOKUP($A327,Medical_Table[#All],8,FALSE)</f>
        <v>No</v>
      </c>
      <c r="G327" t="str">
        <f>VLOOKUP($A327,Medical_Table[#All],9,FALSE)</f>
        <v>No</v>
      </c>
      <c r="H327">
        <f>VLOOKUP($A327,Medical_Table[#All],10,FALSE)</f>
        <v>1</v>
      </c>
      <c r="I327" t="str">
        <f>VLOOKUP($A327,Medical_Table[#All],3,FALSE)</f>
        <v>Yes</v>
      </c>
      <c r="J327" t="str">
        <f>VLOOKUP($A327,Medical_Table[#All],5,FALSE)</f>
        <v>Over Weight</v>
      </c>
      <c r="K327" t="str">
        <f>VLOOKUP($A327,Medical_Table[#All],7,FALSE)</f>
        <v>Normal</v>
      </c>
      <c r="L327" s="22">
        <f>VLOOKUP($A327,Hospitalization_Table[#All],10,FALSE)</f>
        <v>32507</v>
      </c>
      <c r="M327" s="18">
        <f>VLOOKUP($A327,Hospitalization_Table[#All],6,FALSE)</f>
        <v>29929.56</v>
      </c>
      <c r="N327" t="str">
        <f>VLOOKUP($A327,Hospitalization_Table[#All],7,FALSE)</f>
        <v>tier - 1</v>
      </c>
      <c r="O327" t="str">
        <f>VLOOKUP($A327,Hospitalization_Table[#All],8,FALSE)</f>
        <v>tier - 1</v>
      </c>
      <c r="P327" t="str">
        <f>VLOOKUP($A327,Hospitalization_Table[#All],9,FALSE)</f>
        <v>R1011</v>
      </c>
      <c r="Q327">
        <f>VLOOKUP($A327,Hospitalization_Table[#All],11,FALSE)</f>
        <v>34</v>
      </c>
    </row>
    <row r="328" spans="1:17" ht="15.6" x14ac:dyDescent="0.3">
      <c r="A328" s="20" t="s">
        <v>2045</v>
      </c>
      <c r="B328" t="str">
        <f>VLOOKUP($A328,Customer_Table[#All],4,FALSE)</f>
        <v>Andrew</v>
      </c>
      <c r="C328">
        <f>VLOOKUP($A328,Medical_Table[#All],4,FALSE)</f>
        <v>19.260000000000002</v>
      </c>
      <c r="D328">
        <f>VLOOKUP($A328,Medical_Table[#All],6,FALSE)</f>
        <v>8.9600000000000009</v>
      </c>
      <c r="E328" t="str">
        <f>VLOOKUP($A328,Medical_Table[#All],2,FALSE)</f>
        <v>Yes</v>
      </c>
      <c r="F328" t="str">
        <f>VLOOKUP($A328,Medical_Table[#All],8,FALSE)</f>
        <v>No</v>
      </c>
      <c r="G328" t="str">
        <f>VLOOKUP($A328,Medical_Table[#All],9,FALSE)</f>
        <v>No</v>
      </c>
      <c r="H328">
        <f>VLOOKUP($A328,Medical_Table[#All],10,FALSE)</f>
        <v>1</v>
      </c>
      <c r="I328" t="str">
        <f>VLOOKUP($A328,Medical_Table[#All],3,FALSE)</f>
        <v>Yes</v>
      </c>
      <c r="J328" t="str">
        <f>VLOOKUP($A328,Medical_Table[#All],5,FALSE)</f>
        <v>Normal Weight</v>
      </c>
      <c r="K328" t="str">
        <f>VLOOKUP($A328,Medical_Table[#All],7,FALSE)</f>
        <v>Diabetes</v>
      </c>
      <c r="L328" s="22">
        <f>VLOOKUP($A328,Hospitalization_Table[#All],10,FALSE)</f>
        <v>27625</v>
      </c>
      <c r="M328" s="18">
        <f>VLOOKUP($A328,Hospitalization_Table[#All],6,FALSE)</f>
        <v>29899.25</v>
      </c>
      <c r="N328" t="str">
        <f>VLOOKUP($A328,Hospitalization_Table[#All],7,FALSE)</f>
        <v>tier - 1</v>
      </c>
      <c r="O328" t="str">
        <f>VLOOKUP($A328,Hospitalization_Table[#All],8,FALSE)</f>
        <v>tier - 3</v>
      </c>
      <c r="P328" t="str">
        <f>VLOOKUP($A328,Hospitalization_Table[#All],9,FALSE)</f>
        <v>R1011</v>
      </c>
      <c r="Q328">
        <f>VLOOKUP($A328,Hospitalization_Table[#All],11,FALSE)</f>
        <v>47</v>
      </c>
    </row>
    <row r="329" spans="1:17" ht="15.6" x14ac:dyDescent="0.3">
      <c r="A329" s="20" t="s">
        <v>2044</v>
      </c>
      <c r="B329" t="str">
        <f>VLOOKUP($A329,Customer_Table[#All],4,FALSE)</f>
        <v>Anthony</v>
      </c>
      <c r="C329">
        <f>VLOOKUP($A329,Medical_Table[#All],4,FALSE)</f>
        <v>26.92</v>
      </c>
      <c r="D329">
        <f>VLOOKUP($A329,Medical_Table[#All],6,FALSE)</f>
        <v>6.09</v>
      </c>
      <c r="E329" t="str">
        <f>VLOOKUP($A329,Medical_Table[#All],2,FALSE)</f>
        <v>No</v>
      </c>
      <c r="F329" t="str">
        <f>VLOOKUP($A329,Medical_Table[#All],8,FALSE)</f>
        <v>No</v>
      </c>
      <c r="G329" t="str">
        <f>VLOOKUP($A329,Medical_Table[#All],9,FALSE)</f>
        <v>No</v>
      </c>
      <c r="H329">
        <f>VLOOKUP($A329,Medical_Table[#All],10,FALSE)</f>
        <v>0</v>
      </c>
      <c r="I329" t="str">
        <f>VLOOKUP($A329,Medical_Table[#All],3,FALSE)</f>
        <v>Yes</v>
      </c>
      <c r="J329" t="str">
        <f>VLOOKUP($A329,Medical_Table[#All],5,FALSE)</f>
        <v>Over Weight</v>
      </c>
      <c r="K329" t="str">
        <f>VLOOKUP($A329,Medical_Table[#All],7,FALSE)</f>
        <v>Prediabetes</v>
      </c>
      <c r="L329" s="22">
        <f>VLOOKUP($A329,Hospitalization_Table[#All],10,FALSE)</f>
        <v>32872</v>
      </c>
      <c r="M329" s="18">
        <f>VLOOKUP($A329,Hospitalization_Table[#All],6,FALSE)</f>
        <v>29852.48</v>
      </c>
      <c r="N329" t="str">
        <f>VLOOKUP($A329,Hospitalization_Table[#All],7,FALSE)</f>
        <v>tier - 1</v>
      </c>
      <c r="O329" t="str">
        <f>VLOOKUP($A329,Hospitalization_Table[#All],8,FALSE)</f>
        <v>tier - 3</v>
      </c>
      <c r="P329" t="str">
        <f>VLOOKUP($A329,Hospitalization_Table[#All],9,FALSE)</f>
        <v>R1011</v>
      </c>
      <c r="Q329">
        <f>VLOOKUP($A329,Hospitalization_Table[#All],11,FALSE)</f>
        <v>33</v>
      </c>
    </row>
    <row r="330" spans="1:17" ht="15.6" x14ac:dyDescent="0.3">
      <c r="A330" s="20" t="s">
        <v>2043</v>
      </c>
      <c r="B330" t="str">
        <f>VLOOKUP($A330,Customer_Table[#All],4,FALSE)</f>
        <v>Chris</v>
      </c>
      <c r="C330">
        <f>VLOOKUP($A330,Medical_Table[#All],4,FALSE)</f>
        <v>19.73</v>
      </c>
      <c r="D330">
        <f>VLOOKUP($A330,Medical_Table[#All],6,FALSE)</f>
        <v>4.3600000000000003</v>
      </c>
      <c r="E330" t="str">
        <f>VLOOKUP($A330,Medical_Table[#All],2,FALSE)</f>
        <v>No</v>
      </c>
      <c r="F330" t="str">
        <f>VLOOKUP($A330,Medical_Table[#All],8,FALSE)</f>
        <v>No</v>
      </c>
      <c r="G330" t="str">
        <f>VLOOKUP($A330,Medical_Table[#All],9,FALSE)</f>
        <v>No</v>
      </c>
      <c r="H330">
        <f>VLOOKUP($A330,Medical_Table[#All],10,FALSE)</f>
        <v>0</v>
      </c>
      <c r="I330" t="str">
        <f>VLOOKUP($A330,Medical_Table[#All],3,FALSE)</f>
        <v>Yes</v>
      </c>
      <c r="J330" t="str">
        <f>VLOOKUP($A330,Medical_Table[#All],5,FALSE)</f>
        <v>Normal Weight</v>
      </c>
      <c r="K330" t="str">
        <f>VLOOKUP($A330,Medical_Table[#All],7,FALSE)</f>
        <v>Normal</v>
      </c>
      <c r="L330" s="22">
        <f>VLOOKUP($A330,Hospitalization_Table[#All],10,FALSE)</f>
        <v>30253</v>
      </c>
      <c r="M330" s="18">
        <f>VLOOKUP($A330,Hospitalization_Table[#All],6,FALSE)</f>
        <v>29818.76</v>
      </c>
      <c r="N330" t="str">
        <f>VLOOKUP($A330,Hospitalization_Table[#All],7,FALSE)</f>
        <v>tier - 1</v>
      </c>
      <c r="O330" t="str">
        <f>VLOOKUP($A330,Hospitalization_Table[#All],8,FALSE)</f>
        <v>tier - 1</v>
      </c>
      <c r="P330" t="str">
        <f>VLOOKUP($A330,Hospitalization_Table[#All],9,FALSE)</f>
        <v>R1012</v>
      </c>
      <c r="Q330">
        <f>VLOOKUP($A330,Hospitalization_Table[#All],11,FALSE)</f>
        <v>40</v>
      </c>
    </row>
    <row r="331" spans="1:17" ht="15.6" x14ac:dyDescent="0.3">
      <c r="A331" s="20" t="s">
        <v>2042</v>
      </c>
      <c r="B331" t="str">
        <f>VLOOKUP($A331,Customer_Table[#All],4,FALSE)</f>
        <v>Yu</v>
      </c>
      <c r="C331">
        <f>VLOOKUP($A331,Medical_Table[#All],4,FALSE)</f>
        <v>23.56</v>
      </c>
      <c r="D331">
        <f>VLOOKUP($A331,Medical_Table[#All],6,FALSE)</f>
        <v>11.74</v>
      </c>
      <c r="E331" t="str">
        <f>VLOOKUP($A331,Medical_Table[#All],2,FALSE)</f>
        <v>Yes</v>
      </c>
      <c r="F331" t="str">
        <f>VLOOKUP($A331,Medical_Table[#All],8,FALSE)</f>
        <v>No</v>
      </c>
      <c r="G331" t="str">
        <f>VLOOKUP($A331,Medical_Table[#All],9,FALSE)</f>
        <v>No</v>
      </c>
      <c r="H331">
        <f>VLOOKUP($A331,Medical_Table[#All],10,FALSE)</f>
        <v>0</v>
      </c>
      <c r="I331" t="str">
        <f>VLOOKUP($A331,Medical_Table[#All],3,FALSE)</f>
        <v>Yes</v>
      </c>
      <c r="J331" t="str">
        <f>VLOOKUP($A331,Medical_Table[#All],5,FALSE)</f>
        <v>Normal Weight</v>
      </c>
      <c r="K331" t="str">
        <f>VLOOKUP($A331,Medical_Table[#All],7,FALSE)</f>
        <v>Diabetes</v>
      </c>
      <c r="L331" s="22">
        <f>VLOOKUP($A331,Hospitalization_Table[#All],10,FALSE)</f>
        <v>29811</v>
      </c>
      <c r="M331" s="18">
        <f>VLOOKUP($A331,Hospitalization_Table[#All],6,FALSE)</f>
        <v>29816.639999999999</v>
      </c>
      <c r="N331" t="str">
        <f>VLOOKUP($A331,Hospitalization_Table[#All],7,FALSE)</f>
        <v>tier - 1</v>
      </c>
      <c r="O331" t="str">
        <f>VLOOKUP($A331,Hospitalization_Table[#All],8,FALSE)</f>
        <v>tier - 2</v>
      </c>
      <c r="P331" t="str">
        <f>VLOOKUP($A331,Hospitalization_Table[#All],9,FALSE)</f>
        <v>R1011</v>
      </c>
      <c r="Q331">
        <f>VLOOKUP($A331,Hospitalization_Table[#All],11,FALSE)</f>
        <v>41</v>
      </c>
    </row>
    <row r="332" spans="1:17" ht="15.6" x14ac:dyDescent="0.3">
      <c r="A332" s="20" t="s">
        <v>2041</v>
      </c>
      <c r="B332" t="str">
        <f>VLOOKUP($A332,Customer_Table[#All],4,FALSE)</f>
        <v>Caleb N</v>
      </c>
      <c r="C332">
        <f>VLOOKUP($A332,Medical_Table[#All],4,FALSE)</f>
        <v>37.67</v>
      </c>
      <c r="D332">
        <f>VLOOKUP($A332,Medical_Table[#All],6,FALSE)</f>
        <v>5.89</v>
      </c>
      <c r="E332" t="str">
        <f>VLOOKUP($A332,Medical_Table[#All],2,FALSE)</f>
        <v>No</v>
      </c>
      <c r="F332" t="str">
        <f>VLOOKUP($A332,Medical_Table[#All],8,FALSE)</f>
        <v>No</v>
      </c>
      <c r="G332" t="str">
        <f>VLOOKUP($A332,Medical_Table[#All],9,FALSE)</f>
        <v>No</v>
      </c>
      <c r="H332">
        <f>VLOOKUP($A332,Medical_Table[#All],10,FALSE)</f>
        <v>1</v>
      </c>
      <c r="I332" t="str">
        <f>VLOOKUP($A332,Medical_Table[#All],3,FALSE)</f>
        <v>Yes</v>
      </c>
      <c r="J332" t="str">
        <f>VLOOKUP($A332,Medical_Table[#All],5,FALSE)</f>
        <v>Obesity</v>
      </c>
      <c r="K332" t="str">
        <f>VLOOKUP($A332,Medical_Table[#All],7,FALSE)</f>
        <v>Prediabetes</v>
      </c>
      <c r="L332" s="22">
        <f>VLOOKUP($A332,Hospitalization_Table[#All],10,FALSE)</f>
        <v>35966</v>
      </c>
      <c r="M332" s="18">
        <f>VLOOKUP($A332,Hospitalization_Table[#All],6,FALSE)</f>
        <v>29760.6</v>
      </c>
      <c r="N332" t="str">
        <f>VLOOKUP($A332,Hospitalization_Table[#All],7,FALSE)</f>
        <v>tier - 1</v>
      </c>
      <c r="O332" t="str">
        <f>VLOOKUP($A332,Hospitalization_Table[#All],8,FALSE)</f>
        <v>tier - 2</v>
      </c>
      <c r="P332" t="str">
        <f>VLOOKUP($A332,Hospitalization_Table[#All],9,FALSE)</f>
        <v>R1011</v>
      </c>
      <c r="Q332">
        <f>VLOOKUP($A332,Hospitalization_Table[#All],11,FALSE)</f>
        <v>24</v>
      </c>
    </row>
    <row r="333" spans="1:17" ht="15.6" x14ac:dyDescent="0.3">
      <c r="A333" s="20" t="s">
        <v>2040</v>
      </c>
      <c r="B333" t="str">
        <f>VLOOKUP($A333,Customer_Table[#All],4,FALSE)</f>
        <v>Jason M.</v>
      </c>
      <c r="C333">
        <f>VLOOKUP($A333,Medical_Table[#All],4,FALSE)</f>
        <v>18.73</v>
      </c>
      <c r="D333">
        <f>VLOOKUP($A333,Medical_Table[#All],6,FALSE)</f>
        <v>10.64</v>
      </c>
      <c r="E333" t="str">
        <f>VLOOKUP($A333,Medical_Table[#All],2,FALSE)</f>
        <v>No</v>
      </c>
      <c r="F333" t="str">
        <f>VLOOKUP($A333,Medical_Table[#All],8,FALSE)</f>
        <v>No</v>
      </c>
      <c r="G333" t="str">
        <f>VLOOKUP($A333,Medical_Table[#All],9,FALSE)</f>
        <v>No</v>
      </c>
      <c r="H333">
        <f>VLOOKUP($A333,Medical_Table[#All],10,FALSE)</f>
        <v>2</v>
      </c>
      <c r="I333" t="str">
        <f>VLOOKUP($A333,Medical_Table[#All],3,FALSE)</f>
        <v>Yes</v>
      </c>
      <c r="J333" t="str">
        <f>VLOOKUP($A333,Medical_Table[#All],5,FALSE)</f>
        <v>Normal Weight</v>
      </c>
      <c r="K333" t="str">
        <f>VLOOKUP($A333,Medical_Table[#All],7,FALSE)</f>
        <v>Diabetes</v>
      </c>
      <c r="L333" s="22">
        <f>VLOOKUP($A333,Hospitalization_Table[#All],10,FALSE)</f>
        <v>26899</v>
      </c>
      <c r="M333" s="18">
        <f>VLOOKUP($A333,Hospitalization_Table[#All],6,FALSE)</f>
        <v>29757.69</v>
      </c>
      <c r="N333" t="str">
        <f>VLOOKUP($A333,Hospitalization_Table[#All],7,FALSE)</f>
        <v>tier - 1</v>
      </c>
      <c r="O333" t="str">
        <f>VLOOKUP($A333,Hospitalization_Table[#All],8,FALSE)</f>
        <v>tier - 3</v>
      </c>
      <c r="P333" t="str">
        <f>VLOOKUP($A333,Hospitalization_Table[#All],9,FALSE)</f>
        <v>R1011</v>
      </c>
      <c r="Q333">
        <f>VLOOKUP($A333,Hospitalization_Table[#All],11,FALSE)</f>
        <v>49</v>
      </c>
    </row>
    <row r="334" spans="1:17" ht="15.6" x14ac:dyDescent="0.3">
      <c r="A334" s="20" t="s">
        <v>2039</v>
      </c>
      <c r="B334" t="str">
        <f>VLOOKUP($A334,Customer_Table[#All],4,FALSE)</f>
        <v>Angela R</v>
      </c>
      <c r="C334">
        <f>VLOOKUP($A334,Medical_Table[#All],4,FALSE)</f>
        <v>33.090000000000003</v>
      </c>
      <c r="D334">
        <f>VLOOKUP($A334,Medical_Table[#All],6,FALSE)</f>
        <v>6.06</v>
      </c>
      <c r="E334" t="str">
        <f>VLOOKUP($A334,Medical_Table[#All],2,FALSE)</f>
        <v>No</v>
      </c>
      <c r="F334" t="str">
        <f>VLOOKUP($A334,Medical_Table[#All],8,FALSE)</f>
        <v>No</v>
      </c>
      <c r="G334" t="str">
        <f>VLOOKUP($A334,Medical_Table[#All],9,FALSE)</f>
        <v>Yes</v>
      </c>
      <c r="H334">
        <f>VLOOKUP($A334,Medical_Table[#All],10,FALSE)</f>
        <v>1</v>
      </c>
      <c r="I334" t="str">
        <f>VLOOKUP($A334,Medical_Table[#All],3,FALSE)</f>
        <v>Yes</v>
      </c>
      <c r="J334" t="str">
        <f>VLOOKUP($A334,Medical_Table[#All],5,FALSE)</f>
        <v>Obesity</v>
      </c>
      <c r="K334" t="str">
        <f>VLOOKUP($A334,Medical_Table[#All],7,FALSE)</f>
        <v>Prediabetes</v>
      </c>
      <c r="L334" s="22">
        <f>VLOOKUP($A334,Hospitalization_Table[#All],10,FALSE)</f>
        <v>34177</v>
      </c>
      <c r="M334" s="18">
        <f>VLOOKUP($A334,Hospitalization_Table[#All],6,FALSE)</f>
        <v>29622.69</v>
      </c>
      <c r="N334" t="str">
        <f>VLOOKUP($A334,Hospitalization_Table[#All],7,FALSE)</f>
        <v>tier - 1</v>
      </c>
      <c r="O334" t="str">
        <f>VLOOKUP($A334,Hospitalization_Table[#All],8,FALSE)</f>
        <v>tier - 1</v>
      </c>
      <c r="P334" t="str">
        <f>VLOOKUP($A334,Hospitalization_Table[#All],9,FALSE)</f>
        <v>R1011</v>
      </c>
      <c r="Q334">
        <f>VLOOKUP($A334,Hospitalization_Table[#All],11,FALSE)</f>
        <v>29</v>
      </c>
    </row>
    <row r="335" spans="1:17" ht="15.6" x14ac:dyDescent="0.3">
      <c r="A335" s="20" t="s">
        <v>2038</v>
      </c>
      <c r="B335" t="str">
        <f>VLOOKUP($A335,Customer_Table[#All],4,FALSE)</f>
        <v>Keith J</v>
      </c>
      <c r="C335">
        <f>VLOOKUP($A335,Medical_Table[#All],4,FALSE)</f>
        <v>18.329999999999998</v>
      </c>
      <c r="D335">
        <f>VLOOKUP($A335,Medical_Table[#All],6,FALSE)</f>
        <v>7.46</v>
      </c>
      <c r="E335" t="str">
        <f>VLOOKUP($A335,Medical_Table[#All],2,FALSE)</f>
        <v>Yes</v>
      </c>
      <c r="F335" t="str">
        <f>VLOOKUP($A335,Medical_Table[#All],8,FALSE)</f>
        <v>No</v>
      </c>
      <c r="G335" t="str">
        <f>VLOOKUP($A335,Medical_Table[#All],9,FALSE)</f>
        <v>No</v>
      </c>
      <c r="H335">
        <f>VLOOKUP($A335,Medical_Table[#All],10,FALSE)</f>
        <v>1</v>
      </c>
      <c r="I335" t="str">
        <f>VLOOKUP($A335,Medical_Table[#All],3,FALSE)</f>
        <v>Yes</v>
      </c>
      <c r="J335" t="str">
        <f>VLOOKUP($A335,Medical_Table[#All],5,FALSE)</f>
        <v>Under Weight</v>
      </c>
      <c r="K335" t="str">
        <f>VLOOKUP($A335,Medical_Table[#All],7,FALSE)</f>
        <v>Diabetes</v>
      </c>
      <c r="L335" s="22">
        <f>VLOOKUP($A335,Hospitalization_Table[#All],10,FALSE)</f>
        <v>27701</v>
      </c>
      <c r="M335" s="18">
        <f>VLOOKUP($A335,Hospitalization_Table[#All],6,FALSE)</f>
        <v>29583.8</v>
      </c>
      <c r="N335" t="str">
        <f>VLOOKUP($A335,Hospitalization_Table[#All],7,FALSE)</f>
        <v>tier - 1</v>
      </c>
      <c r="O335" t="str">
        <f>VLOOKUP($A335,Hospitalization_Table[#All],8,FALSE)</f>
        <v>tier - 1</v>
      </c>
      <c r="P335" t="str">
        <f>VLOOKUP($A335,Hospitalization_Table[#All],9,FALSE)</f>
        <v>R1011</v>
      </c>
      <c r="Q335">
        <f>VLOOKUP($A335,Hospitalization_Table[#All],11,FALSE)</f>
        <v>47</v>
      </c>
    </row>
    <row r="336" spans="1:17" ht="15.6" x14ac:dyDescent="0.3">
      <c r="A336" s="20" t="s">
        <v>2037</v>
      </c>
      <c r="B336" t="str">
        <f>VLOOKUP($A336,Customer_Table[#All],4,FALSE)</f>
        <v>Emma</v>
      </c>
      <c r="C336">
        <f>VLOOKUP($A336,Medical_Table[#All],4,FALSE)</f>
        <v>27.74</v>
      </c>
      <c r="D336">
        <f>VLOOKUP($A336,Medical_Table[#All],6,FALSE)</f>
        <v>4.68</v>
      </c>
      <c r="E336" t="str">
        <f>VLOOKUP($A336,Medical_Table[#All],2,FALSE)</f>
        <v>Yes</v>
      </c>
      <c r="F336" t="str">
        <f>VLOOKUP($A336,Medical_Table[#All],8,FALSE)</f>
        <v>No</v>
      </c>
      <c r="G336" t="str">
        <f>VLOOKUP($A336,Medical_Table[#All],9,FALSE)</f>
        <v>No</v>
      </c>
      <c r="H336">
        <f>VLOOKUP($A336,Medical_Table[#All],10,FALSE)</f>
        <v>2</v>
      </c>
      <c r="I336" t="str">
        <f>VLOOKUP($A336,Medical_Table[#All],3,FALSE)</f>
        <v>Yes</v>
      </c>
      <c r="J336" t="str">
        <f>VLOOKUP($A336,Medical_Table[#All],5,FALSE)</f>
        <v>Over Weight</v>
      </c>
      <c r="K336" t="str">
        <f>VLOOKUP($A336,Medical_Table[#All],7,FALSE)</f>
        <v>Normal</v>
      </c>
      <c r="L336" s="22">
        <f>VLOOKUP($A336,Hospitalization_Table[#All],10,FALSE)</f>
        <v>21843</v>
      </c>
      <c r="M336" s="18">
        <f>VLOOKUP($A336,Hospitalization_Table[#All],6,FALSE)</f>
        <v>29523.17</v>
      </c>
      <c r="N336" t="str">
        <f>VLOOKUP($A336,Hospitalization_Table[#All],7,FALSE)</f>
        <v>tier - 1</v>
      </c>
      <c r="O336" t="str">
        <f>VLOOKUP($A336,Hospitalization_Table[#All],8,FALSE)</f>
        <v>tier - 2</v>
      </c>
      <c r="P336" t="str">
        <f>VLOOKUP($A336,Hospitalization_Table[#All],9,FALSE)</f>
        <v>R1024</v>
      </c>
      <c r="Q336">
        <f>VLOOKUP($A336,Hospitalization_Table[#All],11,FALSE)</f>
        <v>63</v>
      </c>
    </row>
    <row r="337" spans="1:17" ht="15.6" x14ac:dyDescent="0.3">
      <c r="A337" s="20" t="s">
        <v>2036</v>
      </c>
      <c r="B337" t="str">
        <f>VLOOKUP($A337,Customer_Table[#All],4,FALSE)</f>
        <v>Nathan A</v>
      </c>
      <c r="C337">
        <f>VLOOKUP($A337,Medical_Table[#All],4,FALSE)</f>
        <v>24.2</v>
      </c>
      <c r="D337">
        <f>VLOOKUP($A337,Medical_Table[#All],6,FALSE)</f>
        <v>6.15</v>
      </c>
      <c r="E337" t="str">
        <f>VLOOKUP($A337,Medical_Table[#All],2,FALSE)</f>
        <v>No</v>
      </c>
      <c r="F337" t="str">
        <f>VLOOKUP($A337,Medical_Table[#All],8,FALSE)</f>
        <v>No</v>
      </c>
      <c r="G337" t="str">
        <f>VLOOKUP($A337,Medical_Table[#All],9,FALSE)</f>
        <v>No</v>
      </c>
      <c r="H337">
        <f>VLOOKUP($A337,Medical_Table[#All],10,FALSE)</f>
        <v>1</v>
      </c>
      <c r="I337" t="str">
        <f>VLOOKUP($A337,Medical_Table[#All],3,FALSE)</f>
        <v>Yes</v>
      </c>
      <c r="J337" t="str">
        <f>VLOOKUP($A337,Medical_Table[#All],5,FALSE)</f>
        <v>Normal Weight</v>
      </c>
      <c r="K337" t="str">
        <f>VLOOKUP($A337,Medical_Table[#All],7,FALSE)</f>
        <v>Prediabetes</v>
      </c>
      <c r="L337" s="22">
        <f>VLOOKUP($A337,Hospitalization_Table[#All],10,FALSE)</f>
        <v>31974</v>
      </c>
      <c r="M337" s="18">
        <f>VLOOKUP($A337,Hospitalization_Table[#All],6,FALSE)</f>
        <v>29443.59</v>
      </c>
      <c r="N337" t="str">
        <f>VLOOKUP($A337,Hospitalization_Table[#All],7,FALSE)</f>
        <v>tier - 1</v>
      </c>
      <c r="O337" t="str">
        <f>VLOOKUP($A337,Hospitalization_Table[#All],8,FALSE)</f>
        <v>tier - 1</v>
      </c>
      <c r="P337" t="str">
        <f>VLOOKUP($A337,Hospitalization_Table[#All],9,FALSE)</f>
        <v>R1011</v>
      </c>
      <c r="Q337">
        <f>VLOOKUP($A337,Hospitalization_Table[#All],11,FALSE)</f>
        <v>35</v>
      </c>
    </row>
    <row r="338" spans="1:17" ht="15.6" x14ac:dyDescent="0.3">
      <c r="A338" s="20" t="s">
        <v>2035</v>
      </c>
      <c r="B338" t="str">
        <f>VLOOKUP($A338,Customer_Table[#All],4,FALSE)</f>
        <v>Kathryn</v>
      </c>
      <c r="C338">
        <f>VLOOKUP($A338,Medical_Table[#All],4,FALSE)</f>
        <v>22.03</v>
      </c>
      <c r="D338">
        <f>VLOOKUP($A338,Medical_Table[#All],6,FALSE)</f>
        <v>4.28</v>
      </c>
      <c r="E338" t="str">
        <f>VLOOKUP($A338,Medical_Table[#All],2,FALSE)</f>
        <v>Yes</v>
      </c>
      <c r="F338" t="str">
        <f>VLOOKUP($A338,Medical_Table[#All],8,FALSE)</f>
        <v>No</v>
      </c>
      <c r="G338" t="str">
        <f>VLOOKUP($A338,Medical_Table[#All],9,FALSE)</f>
        <v>No</v>
      </c>
      <c r="H338">
        <f>VLOOKUP($A338,Medical_Table[#All],10,FALSE)</f>
        <v>0</v>
      </c>
      <c r="I338" t="str">
        <f>VLOOKUP($A338,Medical_Table[#All],3,FALSE)</f>
        <v>Yes</v>
      </c>
      <c r="J338" t="str">
        <f>VLOOKUP($A338,Medical_Table[#All],5,FALSE)</f>
        <v>Normal Weight</v>
      </c>
      <c r="K338" t="str">
        <f>VLOOKUP($A338,Medical_Table[#All],7,FALSE)</f>
        <v>Normal</v>
      </c>
      <c r="L338" s="22">
        <f>VLOOKUP($A338,Hospitalization_Table[#All],10,FALSE)</f>
        <v>31358</v>
      </c>
      <c r="M338" s="18">
        <f>VLOOKUP($A338,Hospitalization_Table[#All],6,FALSE)</f>
        <v>29352.560000000001</v>
      </c>
      <c r="N338" t="str">
        <f>VLOOKUP($A338,Hospitalization_Table[#All],7,FALSE)</f>
        <v>tier - 1</v>
      </c>
      <c r="O338" t="str">
        <f>VLOOKUP($A338,Hospitalization_Table[#All],8,FALSE)</f>
        <v>tier - 1</v>
      </c>
      <c r="P338" t="str">
        <f>VLOOKUP($A338,Hospitalization_Table[#All],9,FALSE)</f>
        <v>R1011</v>
      </c>
      <c r="Q338">
        <f>VLOOKUP($A338,Hospitalization_Table[#All],11,FALSE)</f>
        <v>37</v>
      </c>
    </row>
    <row r="339" spans="1:17" ht="15.6" x14ac:dyDescent="0.3">
      <c r="A339" s="20" t="s">
        <v>2034</v>
      </c>
      <c r="B339" t="str">
        <f>VLOOKUP($A339,Customer_Table[#All],4,FALSE)</f>
        <v>Elizabeth H.</v>
      </c>
      <c r="C339">
        <f>VLOOKUP($A339,Medical_Table[#All],4,FALSE)</f>
        <v>26.885000000000002</v>
      </c>
      <c r="D339">
        <f>VLOOKUP($A339,Medical_Table[#All],6,FALSE)</f>
        <v>9.86</v>
      </c>
      <c r="E339" t="str">
        <f>VLOOKUP($A339,Medical_Table[#All],2,FALSE)</f>
        <v>No</v>
      </c>
      <c r="F339" t="str">
        <f>VLOOKUP($A339,Medical_Table[#All],8,FALSE)</f>
        <v>No</v>
      </c>
      <c r="G339" t="str">
        <f>VLOOKUP($A339,Medical_Table[#All],9,FALSE)</f>
        <v>No</v>
      </c>
      <c r="H339">
        <f>VLOOKUP($A339,Medical_Table[#All],10,FALSE)</f>
        <v>3</v>
      </c>
      <c r="I339" t="str">
        <f>VLOOKUP($A339,Medical_Table[#All],3,FALSE)</f>
        <v>Yes</v>
      </c>
      <c r="J339" t="str">
        <f>VLOOKUP($A339,Medical_Table[#All],5,FALSE)</f>
        <v>Over Weight</v>
      </c>
      <c r="K339" t="str">
        <f>VLOOKUP($A339,Medical_Table[#All],7,FALSE)</f>
        <v>Diabetes</v>
      </c>
      <c r="L339" s="22">
        <f>VLOOKUP($A339,Hospitalization_Table[#All],10,FALSE)</f>
        <v>21341</v>
      </c>
      <c r="M339" s="18">
        <f>VLOOKUP($A339,Hospitalization_Table[#All],6,FALSE)</f>
        <v>29330.98</v>
      </c>
      <c r="N339" t="str">
        <f>VLOOKUP($A339,Hospitalization_Table[#All],7,FALSE)</f>
        <v>tier - 1</v>
      </c>
      <c r="O339" t="str">
        <f>VLOOKUP($A339,Hospitalization_Table[#All],8,FALSE)</f>
        <v>tier - 2</v>
      </c>
      <c r="P339" t="str">
        <f>VLOOKUP($A339,Hospitalization_Table[#All],9,FALSE)</f>
        <v>R1012</v>
      </c>
      <c r="Q339">
        <f>VLOOKUP($A339,Hospitalization_Table[#All],11,FALSE)</f>
        <v>65</v>
      </c>
    </row>
    <row r="340" spans="1:17" ht="15.6" x14ac:dyDescent="0.3">
      <c r="A340" s="20" t="s">
        <v>2033</v>
      </c>
      <c r="B340" t="str">
        <f>VLOOKUP($A340,Customer_Table[#All],4,FALSE)</f>
        <v>Ben</v>
      </c>
      <c r="C340">
        <f>VLOOKUP($A340,Medical_Table[#All],4,FALSE)</f>
        <v>16.36</v>
      </c>
      <c r="D340">
        <f>VLOOKUP($A340,Medical_Table[#All],6,FALSE)</f>
        <v>11.19</v>
      </c>
      <c r="E340" t="str">
        <f>VLOOKUP($A340,Medical_Table[#All],2,FALSE)</f>
        <v>No</v>
      </c>
      <c r="F340" t="str">
        <f>VLOOKUP($A340,Medical_Table[#All],8,FALSE)</f>
        <v>No</v>
      </c>
      <c r="G340" t="str">
        <f>VLOOKUP($A340,Medical_Table[#All],9,FALSE)</f>
        <v>No</v>
      </c>
      <c r="H340">
        <f>VLOOKUP($A340,Medical_Table[#All],10,FALSE)</f>
        <v>0</v>
      </c>
      <c r="I340" t="str">
        <f>VLOOKUP($A340,Medical_Table[#All],3,FALSE)</f>
        <v>Yes</v>
      </c>
      <c r="J340" t="str">
        <f>VLOOKUP($A340,Medical_Table[#All],5,FALSE)</f>
        <v>Under Weight</v>
      </c>
      <c r="K340" t="str">
        <f>VLOOKUP($A340,Medical_Table[#All],7,FALSE)</f>
        <v>Diabetes</v>
      </c>
      <c r="L340" s="22">
        <f>VLOOKUP($A340,Hospitalization_Table[#All],10,FALSE)</f>
        <v>28692</v>
      </c>
      <c r="M340" s="18">
        <f>VLOOKUP($A340,Hospitalization_Table[#All],6,FALSE)</f>
        <v>29227.599999999999</v>
      </c>
      <c r="N340" t="str">
        <f>VLOOKUP($A340,Hospitalization_Table[#All],7,FALSE)</f>
        <v>tier - 1</v>
      </c>
      <c r="O340" t="str">
        <f>VLOOKUP($A340,Hospitalization_Table[#All],8,FALSE)</f>
        <v>tier - 3</v>
      </c>
      <c r="P340" t="str">
        <f>VLOOKUP($A340,Hospitalization_Table[#All],9,FALSE)</f>
        <v>R1012</v>
      </c>
      <c r="Q340">
        <f>VLOOKUP($A340,Hospitalization_Table[#All],11,FALSE)</f>
        <v>44</v>
      </c>
    </row>
    <row r="341" spans="1:17" ht="15.6" x14ac:dyDescent="0.3">
      <c r="A341" s="20" t="s">
        <v>2032</v>
      </c>
      <c r="B341" t="str">
        <f>VLOOKUP($A341,Customer_Table[#All],4,FALSE)</f>
        <v>Cheryl A</v>
      </c>
      <c r="C341">
        <f>VLOOKUP($A341,Medical_Table[#All],4,FALSE)</f>
        <v>32.299999999999997</v>
      </c>
      <c r="D341">
        <f>VLOOKUP($A341,Medical_Table[#All],6,FALSE)</f>
        <v>4.8899999999999997</v>
      </c>
      <c r="E341" t="str">
        <f>VLOOKUP($A341,Medical_Table[#All],2,FALSE)</f>
        <v>Yes</v>
      </c>
      <c r="F341" t="str">
        <f>VLOOKUP($A341,Medical_Table[#All],8,FALSE)</f>
        <v>No</v>
      </c>
      <c r="G341" t="str">
        <f>VLOOKUP($A341,Medical_Table[#All],9,FALSE)</f>
        <v>Yes</v>
      </c>
      <c r="H341">
        <f>VLOOKUP($A341,Medical_Table[#All],10,FALSE)</f>
        <v>1</v>
      </c>
      <c r="I341" t="str">
        <f>VLOOKUP($A341,Medical_Table[#All],3,FALSE)</f>
        <v>No</v>
      </c>
      <c r="J341" t="str">
        <f>VLOOKUP($A341,Medical_Table[#All],5,FALSE)</f>
        <v>Obesity</v>
      </c>
      <c r="K341" t="str">
        <f>VLOOKUP($A341,Medical_Table[#All],7,FALSE)</f>
        <v>Normal</v>
      </c>
      <c r="L341" s="22">
        <f>VLOOKUP($A341,Hospitalization_Table[#All],10,FALSE)</f>
        <v>25393</v>
      </c>
      <c r="M341" s="18">
        <f>VLOOKUP($A341,Hospitalization_Table[#All],6,FALSE)</f>
        <v>29186.48</v>
      </c>
      <c r="N341" t="str">
        <f>VLOOKUP($A341,Hospitalization_Table[#All],7,FALSE)</f>
        <v>tier - 1</v>
      </c>
      <c r="O341" t="str">
        <f>VLOOKUP($A341,Hospitalization_Table[#All],8,FALSE)</f>
        <v>tier - 3</v>
      </c>
      <c r="P341" t="str">
        <f>VLOOKUP($A341,Hospitalization_Table[#All],9,FALSE)</f>
        <v>R1024</v>
      </c>
      <c r="Q341">
        <f>VLOOKUP($A341,Hospitalization_Table[#All],11,FALSE)</f>
        <v>53</v>
      </c>
    </row>
    <row r="342" spans="1:17" ht="15.6" x14ac:dyDescent="0.3">
      <c r="A342" s="20" t="s">
        <v>2031</v>
      </c>
      <c r="B342" t="str">
        <f>VLOOKUP($A342,Customer_Table[#All],4,FALSE)</f>
        <v>Kimberly A</v>
      </c>
      <c r="C342">
        <f>VLOOKUP($A342,Medical_Table[#All],4,FALSE)</f>
        <v>16.05</v>
      </c>
      <c r="D342">
        <f>VLOOKUP($A342,Medical_Table[#All],6,FALSE)</f>
        <v>4.3499999999999996</v>
      </c>
      <c r="E342" t="str">
        <f>VLOOKUP($A342,Medical_Table[#All],2,FALSE)</f>
        <v>Yes</v>
      </c>
      <c r="F342" t="str">
        <f>VLOOKUP($A342,Medical_Table[#All],8,FALSE)</f>
        <v>No</v>
      </c>
      <c r="G342" t="str">
        <f>VLOOKUP($A342,Medical_Table[#All],9,FALSE)</f>
        <v>No</v>
      </c>
      <c r="H342">
        <f>VLOOKUP($A342,Medical_Table[#All],10,FALSE)</f>
        <v>0</v>
      </c>
      <c r="I342" t="str">
        <f>VLOOKUP($A342,Medical_Table[#All],3,FALSE)</f>
        <v>Yes</v>
      </c>
      <c r="J342" t="str">
        <f>VLOOKUP($A342,Medical_Table[#All],5,FALSE)</f>
        <v>Under Weight</v>
      </c>
      <c r="K342" t="str">
        <f>VLOOKUP($A342,Medical_Table[#All],7,FALSE)</f>
        <v>Normal</v>
      </c>
      <c r="L342" s="22">
        <f>VLOOKUP($A342,Hospitalization_Table[#All],10,FALSE)</f>
        <v>28072</v>
      </c>
      <c r="M342" s="18">
        <f>VLOOKUP($A342,Hospitalization_Table[#All],6,FALSE)</f>
        <v>29160.39</v>
      </c>
      <c r="N342" t="str">
        <f>VLOOKUP($A342,Hospitalization_Table[#All],7,FALSE)</f>
        <v>tier - 1</v>
      </c>
      <c r="O342" t="str">
        <f>VLOOKUP($A342,Hospitalization_Table[#All],8,FALSE)</f>
        <v>tier - 2</v>
      </c>
      <c r="P342" t="str">
        <f>VLOOKUP($A342,Hospitalization_Table[#All],9,FALSE)</f>
        <v>R1011</v>
      </c>
      <c r="Q342">
        <f>VLOOKUP($A342,Hospitalization_Table[#All],11,FALSE)</f>
        <v>46</v>
      </c>
    </row>
    <row r="343" spans="1:17" ht="15.6" x14ac:dyDescent="0.3">
      <c r="A343" s="20" t="s">
        <v>2030</v>
      </c>
      <c r="B343" t="str">
        <f>VLOOKUP($A343,Customer_Table[#All],4,FALSE)</f>
        <v>Cynthia</v>
      </c>
      <c r="C343">
        <f>VLOOKUP($A343,Medical_Table[#All],4,FALSE)</f>
        <v>29.07</v>
      </c>
      <c r="D343">
        <f>VLOOKUP($A343,Medical_Table[#All],6,FALSE)</f>
        <v>8.66</v>
      </c>
      <c r="E343" t="str">
        <f>VLOOKUP($A343,Medical_Table[#All],2,FALSE)</f>
        <v>Yes</v>
      </c>
      <c r="F343" t="str">
        <f>VLOOKUP($A343,Medical_Table[#All],8,FALSE)</f>
        <v>No</v>
      </c>
      <c r="G343" t="str">
        <f>VLOOKUP($A343,Medical_Table[#All],9,FALSE)</f>
        <v>No</v>
      </c>
      <c r="H343">
        <f>VLOOKUP($A343,Medical_Table[#All],10,FALSE)</f>
        <v>2</v>
      </c>
      <c r="I343" t="str">
        <f>VLOOKUP($A343,Medical_Table[#All],3,FALSE)</f>
        <v>Yes</v>
      </c>
      <c r="J343" t="str">
        <f>VLOOKUP($A343,Medical_Table[#All],5,FALSE)</f>
        <v>Over Weight</v>
      </c>
      <c r="K343" t="str">
        <f>VLOOKUP($A343,Medical_Table[#All],7,FALSE)</f>
        <v>Diabetes</v>
      </c>
      <c r="L343" s="22">
        <f>VLOOKUP($A343,Hospitalization_Table[#All],10,FALSE)</f>
        <v>22639</v>
      </c>
      <c r="M343" s="18">
        <f>VLOOKUP($A343,Hospitalization_Table[#All],6,FALSE)</f>
        <v>29141.360000000001</v>
      </c>
      <c r="N343" t="str">
        <f>VLOOKUP($A343,Hospitalization_Table[#All],7,FALSE)</f>
        <v>tier - 1</v>
      </c>
      <c r="O343" t="str">
        <f>VLOOKUP($A343,Hospitalization_Table[#All],8,FALSE)</f>
        <v>tier - 3</v>
      </c>
      <c r="P343" t="str">
        <f>VLOOKUP($A343,Hospitalization_Table[#All],9,FALSE)</f>
        <v>R1012</v>
      </c>
      <c r="Q343">
        <f>VLOOKUP($A343,Hospitalization_Table[#All],11,FALSE)</f>
        <v>61</v>
      </c>
    </row>
    <row r="344" spans="1:17" ht="15.6" x14ac:dyDescent="0.3">
      <c r="A344" s="20" t="s">
        <v>2029</v>
      </c>
      <c r="B344" t="str">
        <f>VLOOKUP($A344,Customer_Table[#All],4,FALSE)</f>
        <v>Jessica</v>
      </c>
      <c r="C344">
        <f>VLOOKUP($A344,Medical_Table[#All],4,FALSE)</f>
        <v>17.43</v>
      </c>
      <c r="D344">
        <f>VLOOKUP($A344,Medical_Table[#All],6,FALSE)</f>
        <v>8.64</v>
      </c>
      <c r="E344" t="str">
        <f>VLOOKUP($A344,Medical_Table[#All],2,FALSE)</f>
        <v>No</v>
      </c>
      <c r="F344" t="str">
        <f>VLOOKUP($A344,Medical_Table[#All],8,FALSE)</f>
        <v>No</v>
      </c>
      <c r="G344" t="str">
        <f>VLOOKUP($A344,Medical_Table[#All],9,FALSE)</f>
        <v>No</v>
      </c>
      <c r="H344">
        <f>VLOOKUP($A344,Medical_Table[#All],10,FALSE)</f>
        <v>0</v>
      </c>
      <c r="I344" t="str">
        <f>VLOOKUP($A344,Medical_Table[#All],3,FALSE)</f>
        <v>Yes</v>
      </c>
      <c r="J344" t="str">
        <f>VLOOKUP($A344,Medical_Table[#All],5,FALSE)</f>
        <v>Under Weight</v>
      </c>
      <c r="K344" t="str">
        <f>VLOOKUP($A344,Medical_Table[#All],7,FALSE)</f>
        <v>Diabetes</v>
      </c>
      <c r="L344" s="22">
        <f>VLOOKUP($A344,Hospitalization_Table[#All],10,FALSE)</f>
        <v>28823</v>
      </c>
      <c r="M344" s="18">
        <f>VLOOKUP($A344,Hospitalization_Table[#All],6,FALSE)</f>
        <v>29114.77</v>
      </c>
      <c r="N344" t="str">
        <f>VLOOKUP($A344,Hospitalization_Table[#All],7,FALSE)</f>
        <v>tier - 1</v>
      </c>
      <c r="O344" t="str">
        <f>VLOOKUP($A344,Hospitalization_Table[#All],8,FALSE)</f>
        <v>tier - 1</v>
      </c>
      <c r="P344" t="str">
        <f>VLOOKUP($A344,Hospitalization_Table[#All],9,FALSE)</f>
        <v>R1011</v>
      </c>
      <c r="Q344">
        <f>VLOOKUP($A344,Hospitalization_Table[#All],11,FALSE)</f>
        <v>44</v>
      </c>
    </row>
    <row r="345" spans="1:17" ht="15.6" x14ac:dyDescent="0.3">
      <c r="A345" s="20" t="s">
        <v>2028</v>
      </c>
      <c r="B345" t="str">
        <f>VLOOKUP($A345,Customer_Table[#All],4,FALSE)</f>
        <v>Bruce</v>
      </c>
      <c r="C345">
        <f>VLOOKUP($A345,Medical_Table[#All],4,FALSE)</f>
        <v>19.329999999999998</v>
      </c>
      <c r="D345">
        <f>VLOOKUP($A345,Medical_Table[#All],6,FALSE)</f>
        <v>4.2699999999999996</v>
      </c>
      <c r="E345" t="str">
        <f>VLOOKUP($A345,Medical_Table[#All],2,FALSE)</f>
        <v>No</v>
      </c>
      <c r="F345" t="str">
        <f>VLOOKUP($A345,Medical_Table[#All],8,FALSE)</f>
        <v>No</v>
      </c>
      <c r="G345" t="str">
        <f>VLOOKUP($A345,Medical_Table[#All],9,FALSE)</f>
        <v>No</v>
      </c>
      <c r="H345">
        <f>VLOOKUP($A345,Medical_Table[#All],10,FALSE)</f>
        <v>0</v>
      </c>
      <c r="I345" t="str">
        <f>VLOOKUP($A345,Medical_Table[#All],3,FALSE)</f>
        <v>Yes</v>
      </c>
      <c r="J345" t="str">
        <f>VLOOKUP($A345,Medical_Table[#All],5,FALSE)</f>
        <v>Normal Weight</v>
      </c>
      <c r="K345" t="str">
        <f>VLOOKUP($A345,Medical_Table[#All],7,FALSE)</f>
        <v>Normal</v>
      </c>
      <c r="L345" s="22">
        <f>VLOOKUP($A345,Hospitalization_Table[#All],10,FALSE)</f>
        <v>29416</v>
      </c>
      <c r="M345" s="18">
        <f>VLOOKUP($A345,Hospitalization_Table[#All],6,FALSE)</f>
        <v>29114.21</v>
      </c>
      <c r="N345" t="str">
        <f>VLOOKUP($A345,Hospitalization_Table[#All],7,FALSE)</f>
        <v>tier - 1</v>
      </c>
      <c r="O345" t="str">
        <f>VLOOKUP($A345,Hospitalization_Table[#All],8,FALSE)</f>
        <v>tier - 3</v>
      </c>
      <c r="P345" t="str">
        <f>VLOOKUP($A345,Hospitalization_Table[#All],9,FALSE)</f>
        <v>R1011</v>
      </c>
      <c r="Q345">
        <f>VLOOKUP($A345,Hospitalization_Table[#All],11,FALSE)</f>
        <v>42</v>
      </c>
    </row>
    <row r="346" spans="1:17" ht="15.6" x14ac:dyDescent="0.3">
      <c r="A346" s="20" t="s">
        <v>2027</v>
      </c>
      <c r="B346" t="str">
        <f>VLOOKUP($A346,Customer_Table[#All],4,FALSE)</f>
        <v>Allison</v>
      </c>
      <c r="C346">
        <f>VLOOKUP($A346,Medical_Table[#All],4,FALSE)</f>
        <v>30.52</v>
      </c>
      <c r="D346">
        <f>VLOOKUP($A346,Medical_Table[#All],6,FALSE)</f>
        <v>4.21</v>
      </c>
      <c r="E346" t="str">
        <f>VLOOKUP($A346,Medical_Table[#All],2,FALSE)</f>
        <v>No</v>
      </c>
      <c r="F346" t="str">
        <f>VLOOKUP($A346,Medical_Table[#All],8,FALSE)</f>
        <v>No</v>
      </c>
      <c r="G346" t="str">
        <f>VLOOKUP($A346,Medical_Table[#All],9,FALSE)</f>
        <v>No</v>
      </c>
      <c r="H346">
        <f>VLOOKUP($A346,Medical_Table[#All],10,FALSE)</f>
        <v>1</v>
      </c>
      <c r="I346" t="str">
        <f>VLOOKUP($A346,Medical_Table[#All],3,FALSE)</f>
        <v>Yes</v>
      </c>
      <c r="J346" t="str">
        <f>VLOOKUP($A346,Medical_Table[#All],5,FALSE)</f>
        <v>Obesity</v>
      </c>
      <c r="K346" t="str">
        <f>VLOOKUP($A346,Medical_Table[#All],7,FALSE)</f>
        <v>Normal</v>
      </c>
      <c r="L346" s="22">
        <f>VLOOKUP($A346,Hospitalization_Table[#All],10,FALSE)</f>
        <v>33792</v>
      </c>
      <c r="M346" s="18">
        <f>VLOOKUP($A346,Hospitalization_Table[#All],6,FALSE)</f>
        <v>29007.82</v>
      </c>
      <c r="N346" t="str">
        <f>VLOOKUP($A346,Hospitalization_Table[#All],7,FALSE)</f>
        <v>tier - 1</v>
      </c>
      <c r="O346" t="str">
        <f>VLOOKUP($A346,Hospitalization_Table[#All],8,FALSE)</f>
        <v>tier - 3</v>
      </c>
      <c r="P346" t="str">
        <f>VLOOKUP($A346,Hospitalization_Table[#All],9,FALSE)</f>
        <v>R1011</v>
      </c>
      <c r="Q346">
        <f>VLOOKUP($A346,Hospitalization_Table[#All],11,FALSE)</f>
        <v>30</v>
      </c>
    </row>
    <row r="347" spans="1:17" ht="15.6" x14ac:dyDescent="0.3">
      <c r="A347" s="20" t="s">
        <v>2026</v>
      </c>
      <c r="B347" t="str">
        <f>VLOOKUP($A347,Customer_Table[#All],4,FALSE)</f>
        <v>Alex</v>
      </c>
      <c r="C347">
        <f>VLOOKUP($A347,Medical_Table[#All],4,FALSE)</f>
        <v>39.21</v>
      </c>
      <c r="D347">
        <f>VLOOKUP($A347,Medical_Table[#All],6,FALSE)</f>
        <v>5.04</v>
      </c>
      <c r="E347" t="str">
        <f>VLOOKUP($A347,Medical_Table[#All],2,FALSE)</f>
        <v>No</v>
      </c>
      <c r="F347" t="str">
        <f>VLOOKUP($A347,Medical_Table[#All],8,FALSE)</f>
        <v>No</v>
      </c>
      <c r="G347" t="str">
        <f>VLOOKUP($A347,Medical_Table[#All],9,FALSE)</f>
        <v>Yes</v>
      </c>
      <c r="H347">
        <f>VLOOKUP($A347,Medical_Table[#All],10,FALSE)</f>
        <v>1</v>
      </c>
      <c r="I347" t="str">
        <f>VLOOKUP($A347,Medical_Table[#All],3,FALSE)</f>
        <v>Yes</v>
      </c>
      <c r="J347" t="str">
        <f>VLOOKUP($A347,Medical_Table[#All],5,FALSE)</f>
        <v>Obesity</v>
      </c>
      <c r="K347" t="str">
        <f>VLOOKUP($A347,Medical_Table[#All],7,FALSE)</f>
        <v>Normal</v>
      </c>
      <c r="L347" s="22">
        <f>VLOOKUP($A347,Hospitalization_Table[#All],10,FALSE)</f>
        <v>37865</v>
      </c>
      <c r="M347" s="18">
        <f>VLOOKUP($A347,Hospitalization_Table[#All],6,FALSE)</f>
        <v>28998.68</v>
      </c>
      <c r="N347" t="str">
        <f>VLOOKUP($A347,Hospitalization_Table[#All],7,FALSE)</f>
        <v>tier - 1</v>
      </c>
      <c r="O347" t="str">
        <f>VLOOKUP($A347,Hospitalization_Table[#All],8,FALSE)</f>
        <v>tier - 3</v>
      </c>
      <c r="P347" t="str">
        <f>VLOOKUP($A347,Hospitalization_Table[#All],9,FALSE)</f>
        <v>R1011</v>
      </c>
      <c r="Q347">
        <f>VLOOKUP($A347,Hospitalization_Table[#All],11,FALSE)</f>
        <v>19</v>
      </c>
    </row>
    <row r="348" spans="1:17" ht="15.6" x14ac:dyDescent="0.3">
      <c r="A348" s="20" t="s">
        <v>2025</v>
      </c>
      <c r="B348" t="str">
        <f>VLOOKUP($A348,Customer_Table[#All],4,FALSE)</f>
        <v>Gabriela</v>
      </c>
      <c r="C348">
        <f>VLOOKUP($A348,Medical_Table[#All],4,FALSE)</f>
        <v>26.98</v>
      </c>
      <c r="D348">
        <f>VLOOKUP($A348,Medical_Table[#All],6,FALSE)</f>
        <v>5.21</v>
      </c>
      <c r="E348" t="str">
        <f>VLOOKUP($A348,Medical_Table[#All],2,FALSE)</f>
        <v>Yes</v>
      </c>
      <c r="F348" t="str">
        <f>VLOOKUP($A348,Medical_Table[#All],8,FALSE)</f>
        <v>No</v>
      </c>
      <c r="G348" t="str">
        <f>VLOOKUP($A348,Medical_Table[#All],9,FALSE)</f>
        <v>No</v>
      </c>
      <c r="H348">
        <f>VLOOKUP($A348,Medical_Table[#All],10,FALSE)</f>
        <v>2</v>
      </c>
      <c r="I348" t="str">
        <f>VLOOKUP($A348,Medical_Table[#All],3,FALSE)</f>
        <v>Yes</v>
      </c>
      <c r="J348" t="str">
        <f>VLOOKUP($A348,Medical_Table[#All],5,FALSE)</f>
        <v>Over Weight</v>
      </c>
      <c r="K348" t="str">
        <f>VLOOKUP($A348,Medical_Table[#All],7,FALSE)</f>
        <v>Normal</v>
      </c>
      <c r="L348" s="22">
        <f>VLOOKUP($A348,Hospitalization_Table[#All],10,FALSE)</f>
        <v>21889</v>
      </c>
      <c r="M348" s="18">
        <f>VLOOKUP($A348,Hospitalization_Table[#All],6,FALSE)</f>
        <v>28950.47</v>
      </c>
      <c r="N348" t="str">
        <f>VLOOKUP($A348,Hospitalization_Table[#All],7,FALSE)</f>
        <v>tier - 1</v>
      </c>
      <c r="O348" t="str">
        <f>VLOOKUP($A348,Hospitalization_Table[#All],8,FALSE)</f>
        <v>tier - 1</v>
      </c>
      <c r="P348" t="str">
        <f>VLOOKUP($A348,Hospitalization_Table[#All],9,FALSE)</f>
        <v>R1012</v>
      </c>
      <c r="Q348">
        <f>VLOOKUP($A348,Hospitalization_Table[#All],11,FALSE)</f>
        <v>63</v>
      </c>
    </row>
    <row r="349" spans="1:17" ht="15.6" x14ac:dyDescent="0.3">
      <c r="A349" s="20" t="s">
        <v>2024</v>
      </c>
      <c r="B349" t="str">
        <f>VLOOKUP($A349,Customer_Table[#All],4,FALSE)</f>
        <v>Sharon</v>
      </c>
      <c r="C349">
        <f>VLOOKUP($A349,Medical_Table[#All],4,FALSE)</f>
        <v>25.84</v>
      </c>
      <c r="D349">
        <f>VLOOKUP($A349,Medical_Table[#All],6,FALSE)</f>
        <v>8.83</v>
      </c>
      <c r="E349" t="str">
        <f>VLOOKUP($A349,Medical_Table[#All],2,FALSE)</f>
        <v>No</v>
      </c>
      <c r="F349" t="str">
        <f>VLOOKUP($A349,Medical_Table[#All],8,FALSE)</f>
        <v>No</v>
      </c>
      <c r="G349" t="str">
        <f>VLOOKUP($A349,Medical_Table[#All],9,FALSE)</f>
        <v>No</v>
      </c>
      <c r="H349">
        <f>VLOOKUP($A349,Medical_Table[#All],10,FALSE)</f>
        <v>0</v>
      </c>
      <c r="I349" t="str">
        <f>VLOOKUP($A349,Medical_Table[#All],3,FALSE)</f>
        <v>No</v>
      </c>
      <c r="J349" t="str">
        <f>VLOOKUP($A349,Medical_Table[#All],5,FALSE)</f>
        <v>Over Weight</v>
      </c>
      <c r="K349" t="str">
        <f>VLOOKUP($A349,Medical_Table[#All],7,FALSE)</f>
        <v>Diabetes</v>
      </c>
      <c r="L349" s="22">
        <f>VLOOKUP($A349,Hospitalization_Table[#All],10,FALSE)</f>
        <v>22852</v>
      </c>
      <c r="M349" s="18">
        <f>VLOOKUP($A349,Hospitalization_Table[#All],6,FALSE)</f>
        <v>28923.14</v>
      </c>
      <c r="N349" t="str">
        <f>VLOOKUP($A349,Hospitalization_Table[#All],7,FALSE)</f>
        <v>tier - 1</v>
      </c>
      <c r="O349" t="str">
        <f>VLOOKUP($A349,Hospitalization_Table[#All],8,FALSE)</f>
        <v>tier - 1</v>
      </c>
      <c r="P349" t="str">
        <f>VLOOKUP($A349,Hospitalization_Table[#All],9,FALSE)</f>
        <v>R1012</v>
      </c>
      <c r="Q349">
        <f>VLOOKUP($A349,Hospitalization_Table[#All],11,FALSE)</f>
        <v>60</v>
      </c>
    </row>
    <row r="350" spans="1:17" ht="15.6" x14ac:dyDescent="0.3">
      <c r="A350" s="20" t="s">
        <v>2023</v>
      </c>
      <c r="B350" t="str">
        <f>VLOOKUP($A350,Customer_Table[#All],4,FALSE)</f>
        <v>Jason A</v>
      </c>
      <c r="C350">
        <f>VLOOKUP($A350,Medical_Table[#All],4,FALSE)</f>
        <v>28.31</v>
      </c>
      <c r="D350">
        <f>VLOOKUP($A350,Medical_Table[#All],6,FALSE)</f>
        <v>8.4700000000000006</v>
      </c>
      <c r="E350" t="str">
        <f>VLOOKUP($A350,Medical_Table[#All],2,FALSE)</f>
        <v>Yes</v>
      </c>
      <c r="F350" t="str">
        <f>VLOOKUP($A350,Medical_Table[#All],8,FALSE)</f>
        <v>No</v>
      </c>
      <c r="G350" t="str">
        <f>VLOOKUP($A350,Medical_Table[#All],9,FALSE)</f>
        <v>No</v>
      </c>
      <c r="H350">
        <f>VLOOKUP($A350,Medical_Table[#All],10,FALSE)</f>
        <v>2</v>
      </c>
      <c r="I350" t="str">
        <f>VLOOKUP($A350,Medical_Table[#All],3,FALSE)</f>
        <v>Yes</v>
      </c>
      <c r="J350" t="str">
        <f>VLOOKUP($A350,Medical_Table[#All],5,FALSE)</f>
        <v>Over Weight</v>
      </c>
      <c r="K350" t="str">
        <f>VLOOKUP($A350,Medical_Table[#All],7,FALSE)</f>
        <v>Diabetes</v>
      </c>
      <c r="L350" s="22">
        <f>VLOOKUP($A350,Hospitalization_Table[#All],10,FALSE)</f>
        <v>22496</v>
      </c>
      <c r="M350" s="18">
        <f>VLOOKUP($A350,Hospitalization_Table[#All],6,FALSE)</f>
        <v>28868.66</v>
      </c>
      <c r="N350" t="str">
        <f>VLOOKUP($A350,Hospitalization_Table[#All],7,FALSE)</f>
        <v>tier - 1</v>
      </c>
      <c r="O350" t="str">
        <f>VLOOKUP($A350,Hospitalization_Table[#All],8,FALSE)</f>
        <v>tier - 2</v>
      </c>
      <c r="P350" t="str">
        <f>VLOOKUP($A350,Hospitalization_Table[#All],9,FALSE)</f>
        <v>R1012</v>
      </c>
      <c r="Q350">
        <f>VLOOKUP($A350,Hospitalization_Table[#All],11,FALSE)</f>
        <v>61</v>
      </c>
    </row>
    <row r="351" spans="1:17" ht="15.6" x14ac:dyDescent="0.3">
      <c r="A351" s="20" t="s">
        <v>2022</v>
      </c>
      <c r="B351" t="str">
        <f>VLOOKUP($A351,Customer_Table[#All],4,FALSE)</f>
        <v>Chelsey C.</v>
      </c>
      <c r="C351">
        <f>VLOOKUP($A351,Medical_Table[#All],4,FALSE)</f>
        <v>23.94</v>
      </c>
      <c r="D351">
        <f>VLOOKUP($A351,Medical_Table[#All],6,FALSE)</f>
        <v>4.2</v>
      </c>
      <c r="E351" t="str">
        <f>VLOOKUP($A351,Medical_Table[#All],2,FALSE)</f>
        <v>No</v>
      </c>
      <c r="F351" t="str">
        <f>VLOOKUP($A351,Medical_Table[#All],8,FALSE)</f>
        <v>No</v>
      </c>
      <c r="G351" t="str">
        <f>VLOOKUP($A351,Medical_Table[#All],9,FALSE)</f>
        <v>No</v>
      </c>
      <c r="H351">
        <f>VLOOKUP($A351,Medical_Table[#All],10,FALSE)</f>
        <v>0</v>
      </c>
      <c r="I351" t="str">
        <f>VLOOKUP($A351,Medical_Table[#All],3,FALSE)</f>
        <v>Yes</v>
      </c>
      <c r="J351" t="str">
        <f>VLOOKUP($A351,Medical_Table[#All],5,FALSE)</f>
        <v>Normal Weight</v>
      </c>
      <c r="K351" t="str">
        <f>VLOOKUP($A351,Medical_Table[#All],7,FALSE)</f>
        <v>Normal</v>
      </c>
      <c r="L351" s="22">
        <f>VLOOKUP($A351,Hospitalization_Table[#All],10,FALSE)</f>
        <v>33212</v>
      </c>
      <c r="M351" s="18">
        <f>VLOOKUP($A351,Hospitalization_Table[#All],6,FALSE)</f>
        <v>28716.14</v>
      </c>
      <c r="N351" t="str">
        <f>VLOOKUP($A351,Hospitalization_Table[#All],7,FALSE)</f>
        <v>tier - 1</v>
      </c>
      <c r="O351" t="str">
        <f>VLOOKUP($A351,Hospitalization_Table[#All],8,FALSE)</f>
        <v>tier - 3</v>
      </c>
      <c r="P351" t="str">
        <f>VLOOKUP($A351,Hospitalization_Table[#All],9,FALSE)</f>
        <v>R1011</v>
      </c>
      <c r="Q351">
        <f>VLOOKUP($A351,Hospitalization_Table[#All],11,FALSE)</f>
        <v>32</v>
      </c>
    </row>
    <row r="352" spans="1:17" ht="15.6" x14ac:dyDescent="0.3">
      <c r="A352" s="20" t="s">
        <v>2021</v>
      </c>
      <c r="B352" t="str">
        <f>VLOOKUP($A352,Customer_Table[#All],4,FALSE)</f>
        <v>Devon A.</v>
      </c>
      <c r="C352">
        <f>VLOOKUP($A352,Medical_Table[#All],4,FALSE)</f>
        <v>20.03</v>
      </c>
      <c r="D352">
        <f>VLOOKUP($A352,Medical_Table[#All],6,FALSE)</f>
        <v>6.14</v>
      </c>
      <c r="E352" t="str">
        <f>VLOOKUP($A352,Medical_Table[#All],2,FALSE)</f>
        <v>Yes</v>
      </c>
      <c r="F352" t="str">
        <f>VLOOKUP($A352,Medical_Table[#All],8,FALSE)</f>
        <v>No</v>
      </c>
      <c r="G352" t="str">
        <f>VLOOKUP($A352,Medical_Table[#All],9,FALSE)</f>
        <v>No</v>
      </c>
      <c r="H352">
        <f>VLOOKUP($A352,Medical_Table[#All],10,FALSE)</f>
        <v>0</v>
      </c>
      <c r="I352" t="str">
        <f>VLOOKUP($A352,Medical_Table[#All],3,FALSE)</f>
        <v>Yes</v>
      </c>
      <c r="J352" t="str">
        <f>VLOOKUP($A352,Medical_Table[#All],5,FALSE)</f>
        <v>Normal Weight</v>
      </c>
      <c r="K352" t="str">
        <f>VLOOKUP($A352,Medical_Table[#All],7,FALSE)</f>
        <v>Prediabetes</v>
      </c>
      <c r="L352" s="22">
        <f>VLOOKUP($A352,Hospitalization_Table[#All],10,FALSE)</f>
        <v>31317</v>
      </c>
      <c r="M352" s="18">
        <f>VLOOKUP($A352,Hospitalization_Table[#All],6,FALSE)</f>
        <v>28542.86</v>
      </c>
      <c r="N352" t="str">
        <f>VLOOKUP($A352,Hospitalization_Table[#All],7,FALSE)</f>
        <v>tier - 1</v>
      </c>
      <c r="O352" t="str">
        <f>VLOOKUP($A352,Hospitalization_Table[#All],8,FALSE)</f>
        <v>tier - 3</v>
      </c>
      <c r="P352" t="str">
        <f>VLOOKUP($A352,Hospitalization_Table[#All],9,FALSE)</f>
        <v>R1011</v>
      </c>
      <c r="Q352">
        <f>VLOOKUP($A352,Hospitalization_Table[#All],11,FALSE)</f>
        <v>37</v>
      </c>
    </row>
    <row r="353" spans="1:17" ht="15.6" x14ac:dyDescent="0.3">
      <c r="A353" s="20" t="s">
        <v>2020</v>
      </c>
      <c r="B353" t="str">
        <f>VLOOKUP($A353,Customer_Table[#All],4,FALSE)</f>
        <v>Joni L</v>
      </c>
      <c r="C353">
        <f>VLOOKUP($A353,Medical_Table[#All],4,FALSE)</f>
        <v>41.42</v>
      </c>
      <c r="D353">
        <f>VLOOKUP($A353,Medical_Table[#All],6,FALSE)</f>
        <v>6.07</v>
      </c>
      <c r="E353" t="str">
        <f>VLOOKUP($A353,Medical_Table[#All],2,FALSE)</f>
        <v>No</v>
      </c>
      <c r="F353" t="str">
        <f>VLOOKUP($A353,Medical_Table[#All],8,FALSE)</f>
        <v>No</v>
      </c>
      <c r="G353" t="str">
        <f>VLOOKUP($A353,Medical_Table[#All],9,FALSE)</f>
        <v>No</v>
      </c>
      <c r="H353">
        <f>VLOOKUP($A353,Medical_Table[#All],10,FALSE)</f>
        <v>0</v>
      </c>
      <c r="I353" t="str">
        <f>VLOOKUP($A353,Medical_Table[#All],3,FALSE)</f>
        <v>No</v>
      </c>
      <c r="J353" t="str">
        <f>VLOOKUP($A353,Medical_Table[#All],5,FALSE)</f>
        <v>Obesity</v>
      </c>
      <c r="K353" t="str">
        <f>VLOOKUP($A353,Medical_Table[#All],7,FALSE)</f>
        <v>Prediabetes</v>
      </c>
      <c r="L353" s="22">
        <f>VLOOKUP($A353,Hospitalization_Table[#All],10,FALSE)</f>
        <v>30296</v>
      </c>
      <c r="M353" s="18">
        <f>VLOOKUP($A353,Hospitalization_Table[#All],6,FALSE)</f>
        <v>28476.73</v>
      </c>
      <c r="N353" t="str">
        <f>VLOOKUP($A353,Hospitalization_Table[#All],7,FALSE)</f>
        <v>tier - 1</v>
      </c>
      <c r="O353" t="str">
        <f>VLOOKUP($A353,Hospitalization_Table[#All],8,FALSE)</f>
        <v>tier - 2</v>
      </c>
      <c r="P353" t="str">
        <f>VLOOKUP($A353,Hospitalization_Table[#All],9,FALSE)</f>
        <v>R1012</v>
      </c>
      <c r="Q353">
        <f>VLOOKUP($A353,Hospitalization_Table[#All],11,FALSE)</f>
        <v>40</v>
      </c>
    </row>
    <row r="354" spans="1:17" ht="15.6" x14ac:dyDescent="0.3">
      <c r="A354" s="20" t="s">
        <v>2019</v>
      </c>
      <c r="B354" t="str">
        <f>VLOOKUP($A354,Customer_Table[#All],4,FALSE)</f>
        <v>Colin</v>
      </c>
      <c r="C354">
        <f>VLOOKUP($A354,Medical_Table[#All],4,FALSE)</f>
        <v>36.67</v>
      </c>
      <c r="D354">
        <f>VLOOKUP($A354,Medical_Table[#All],6,FALSE)</f>
        <v>10.210000000000001</v>
      </c>
      <c r="E354" t="str">
        <f>VLOOKUP($A354,Medical_Table[#All],2,FALSE)</f>
        <v>No</v>
      </c>
      <c r="F354" t="str">
        <f>VLOOKUP($A354,Medical_Table[#All],8,FALSE)</f>
        <v>No</v>
      </c>
      <c r="G354" t="str">
        <f>VLOOKUP($A354,Medical_Table[#All],9,FALSE)</f>
        <v>No</v>
      </c>
      <c r="H354">
        <f>VLOOKUP($A354,Medical_Table[#All],10,FALSE)</f>
        <v>0</v>
      </c>
      <c r="I354" t="str">
        <f>VLOOKUP($A354,Medical_Table[#All],3,FALSE)</f>
        <v>No</v>
      </c>
      <c r="J354" t="str">
        <f>VLOOKUP($A354,Medical_Table[#All],5,FALSE)</f>
        <v>Obesity</v>
      </c>
      <c r="K354" t="str">
        <f>VLOOKUP($A354,Medical_Table[#All],7,FALSE)</f>
        <v>Diabetes</v>
      </c>
      <c r="L354" s="22">
        <f>VLOOKUP($A354,Hospitalization_Table[#All],10,FALSE)</f>
        <v>27288</v>
      </c>
      <c r="M354" s="18">
        <f>VLOOKUP($A354,Hospitalization_Table[#All],6,FALSE)</f>
        <v>28468.92</v>
      </c>
      <c r="N354" t="str">
        <f>VLOOKUP($A354,Hospitalization_Table[#All],7,FALSE)</f>
        <v>tier - 1</v>
      </c>
      <c r="O354" t="str">
        <f>VLOOKUP($A354,Hospitalization_Table[#All],8,FALSE)</f>
        <v>tier - 1</v>
      </c>
      <c r="P354" t="str">
        <f>VLOOKUP($A354,Hospitalization_Table[#All],9,FALSE)</f>
        <v>R1012</v>
      </c>
      <c r="Q354">
        <f>VLOOKUP($A354,Hospitalization_Table[#All],11,FALSE)</f>
        <v>48</v>
      </c>
    </row>
    <row r="355" spans="1:17" ht="15.6" x14ac:dyDescent="0.3">
      <c r="A355" s="20" t="s">
        <v>2018</v>
      </c>
      <c r="B355" t="str">
        <f>VLOOKUP($A355,Customer_Table[#All],4,FALSE)</f>
        <v>Rachael</v>
      </c>
      <c r="C355">
        <f>VLOOKUP($A355,Medical_Table[#All],4,FALSE)</f>
        <v>27.645</v>
      </c>
      <c r="D355">
        <f>VLOOKUP($A355,Medical_Table[#All],6,FALSE)</f>
        <v>4.6900000000000004</v>
      </c>
      <c r="E355" t="str">
        <f>VLOOKUP($A355,Medical_Table[#All],2,FALSE)</f>
        <v>No</v>
      </c>
      <c r="F355" t="str">
        <f>VLOOKUP($A355,Medical_Table[#All],8,FALSE)</f>
        <v>No</v>
      </c>
      <c r="G355" t="str">
        <f>VLOOKUP($A355,Medical_Table[#All],9,FALSE)</f>
        <v>No</v>
      </c>
      <c r="H355">
        <f>VLOOKUP($A355,Medical_Table[#All],10,FALSE)</f>
        <v>0</v>
      </c>
      <c r="I355" t="str">
        <f>VLOOKUP($A355,Medical_Table[#All],3,FALSE)</f>
        <v>No</v>
      </c>
      <c r="J355" t="str">
        <f>VLOOKUP($A355,Medical_Table[#All],5,FALSE)</f>
        <v>Over Weight</v>
      </c>
      <c r="K355" t="str">
        <f>VLOOKUP($A355,Medical_Table[#All],7,FALSE)</f>
        <v>Normal</v>
      </c>
      <c r="L355" s="22">
        <f>VLOOKUP($A355,Hospitalization_Table[#All],10,FALSE)</f>
        <v>28461</v>
      </c>
      <c r="M355" s="18">
        <f>VLOOKUP($A355,Hospitalization_Table[#All],6,FALSE)</f>
        <v>28340.19</v>
      </c>
      <c r="N355" t="str">
        <f>VLOOKUP($A355,Hospitalization_Table[#All],7,FALSE)</f>
        <v>tier - 1</v>
      </c>
      <c r="O355" t="str">
        <f>VLOOKUP($A355,Hospitalization_Table[#All],8,FALSE)</f>
        <v>tier - 2</v>
      </c>
      <c r="P355" t="str">
        <f>VLOOKUP($A355,Hospitalization_Table[#All],9,FALSE)</f>
        <v>R1012</v>
      </c>
      <c r="Q355">
        <f>VLOOKUP($A355,Hospitalization_Table[#All],11,FALSE)</f>
        <v>45</v>
      </c>
    </row>
    <row r="356" spans="1:17" ht="15.6" x14ac:dyDescent="0.3">
      <c r="A356" s="20" t="s">
        <v>2017</v>
      </c>
      <c r="B356" t="str">
        <f>VLOOKUP($A356,Customer_Table[#All],4,FALSE)</f>
        <v>Maricela</v>
      </c>
      <c r="C356">
        <f>VLOOKUP($A356,Medical_Table[#All],4,FALSE)</f>
        <v>22.72</v>
      </c>
      <c r="D356">
        <f>VLOOKUP($A356,Medical_Table[#All],6,FALSE)</f>
        <v>5.71</v>
      </c>
      <c r="E356" t="str">
        <f>VLOOKUP($A356,Medical_Table[#All],2,FALSE)</f>
        <v>No</v>
      </c>
      <c r="F356" t="str">
        <f>VLOOKUP($A356,Medical_Table[#All],8,FALSE)</f>
        <v>No</v>
      </c>
      <c r="G356" t="str">
        <f>VLOOKUP($A356,Medical_Table[#All],9,FALSE)</f>
        <v>No</v>
      </c>
      <c r="H356">
        <f>VLOOKUP($A356,Medical_Table[#All],10,FALSE)</f>
        <v>0</v>
      </c>
      <c r="I356" t="str">
        <f>VLOOKUP($A356,Medical_Table[#All],3,FALSE)</f>
        <v>Yes</v>
      </c>
      <c r="J356" t="str">
        <f>VLOOKUP($A356,Medical_Table[#All],5,FALSE)</f>
        <v>Normal Weight</v>
      </c>
      <c r="K356" t="str">
        <f>VLOOKUP($A356,Medical_Table[#All],7,FALSE)</f>
        <v>Prediabetes</v>
      </c>
      <c r="L356" s="22">
        <f>VLOOKUP($A356,Hospitalization_Table[#All],10,FALSE)</f>
        <v>33231</v>
      </c>
      <c r="M356" s="18">
        <f>VLOOKUP($A356,Hospitalization_Table[#All],6,FALSE)</f>
        <v>28302.33</v>
      </c>
      <c r="N356" t="str">
        <f>VLOOKUP($A356,Hospitalization_Table[#All],7,FALSE)</f>
        <v>tier - 1</v>
      </c>
      <c r="O356" t="str">
        <f>VLOOKUP($A356,Hospitalization_Table[#All],8,FALSE)</f>
        <v>tier - 2</v>
      </c>
      <c r="P356" t="str">
        <f>VLOOKUP($A356,Hospitalization_Table[#All],9,FALSE)</f>
        <v>R1011</v>
      </c>
      <c r="Q356">
        <f>VLOOKUP($A356,Hospitalization_Table[#All],11,FALSE)</f>
        <v>32</v>
      </c>
    </row>
    <row r="357" spans="1:17" ht="15.6" x14ac:dyDescent="0.3">
      <c r="A357" s="20" t="s">
        <v>2016</v>
      </c>
      <c r="B357" t="str">
        <f>VLOOKUP($A357,Customer_Table[#All],4,FALSE)</f>
        <v>Marie</v>
      </c>
      <c r="C357">
        <f>VLOOKUP($A357,Medical_Table[#All],4,FALSE)</f>
        <v>36.520000000000003</v>
      </c>
      <c r="D357">
        <f>VLOOKUP($A357,Medical_Table[#All],6,FALSE)</f>
        <v>9.07</v>
      </c>
      <c r="E357" t="str">
        <f>VLOOKUP($A357,Medical_Table[#All],2,FALSE)</f>
        <v>Yes</v>
      </c>
      <c r="F357" t="str">
        <f>VLOOKUP($A357,Medical_Table[#All],8,FALSE)</f>
        <v>No</v>
      </c>
      <c r="G357" t="str">
        <f>VLOOKUP($A357,Medical_Table[#All],9,FALSE)</f>
        <v>Yes</v>
      </c>
      <c r="H357">
        <f>VLOOKUP($A357,Medical_Table[#All],10,FALSE)</f>
        <v>1</v>
      </c>
      <c r="I357" t="str">
        <f>VLOOKUP($A357,Medical_Table[#All],3,FALSE)</f>
        <v>No</v>
      </c>
      <c r="J357" t="str">
        <f>VLOOKUP($A357,Medical_Table[#All],5,FALSE)</f>
        <v>Obesity</v>
      </c>
      <c r="K357" t="str">
        <f>VLOOKUP($A357,Medical_Table[#All],7,FALSE)</f>
        <v>Diabetes</v>
      </c>
      <c r="L357" s="22">
        <f>VLOOKUP($A357,Hospitalization_Table[#All],10,FALSE)</f>
        <v>23340</v>
      </c>
      <c r="M357" s="18">
        <f>VLOOKUP($A357,Hospitalization_Table[#All],6,FALSE)</f>
        <v>28287.9</v>
      </c>
      <c r="N357" t="str">
        <f>VLOOKUP($A357,Hospitalization_Table[#All],7,FALSE)</f>
        <v>tier - 1</v>
      </c>
      <c r="O357" t="str">
        <f>VLOOKUP($A357,Hospitalization_Table[#All],8,FALSE)</f>
        <v>tier - 1</v>
      </c>
      <c r="P357" t="str">
        <f>VLOOKUP($A357,Hospitalization_Table[#All],9,FALSE)</f>
        <v>R1013</v>
      </c>
      <c r="Q357">
        <f>VLOOKUP($A357,Hospitalization_Table[#All],11,FALSE)</f>
        <v>59</v>
      </c>
    </row>
    <row r="358" spans="1:17" ht="15.6" x14ac:dyDescent="0.3">
      <c r="A358" s="20" t="s">
        <v>2015</v>
      </c>
      <c r="B358" t="str">
        <f>VLOOKUP($A358,Customer_Table[#All],4,FALSE)</f>
        <v>Frank</v>
      </c>
      <c r="C358">
        <f>VLOOKUP($A358,Medical_Table[#All],4,FALSE)</f>
        <v>33.96</v>
      </c>
      <c r="D358">
        <f>VLOOKUP($A358,Medical_Table[#All],6,FALSE)</f>
        <v>4.99</v>
      </c>
      <c r="E358" t="str">
        <f>VLOOKUP($A358,Medical_Table[#All],2,FALSE)</f>
        <v>No</v>
      </c>
      <c r="F358" t="str">
        <f>VLOOKUP($A358,Medical_Table[#All],8,FALSE)</f>
        <v>No</v>
      </c>
      <c r="G358" t="str">
        <f>VLOOKUP($A358,Medical_Table[#All],9,FALSE)</f>
        <v>No</v>
      </c>
      <c r="H358">
        <f>VLOOKUP($A358,Medical_Table[#All],10,FALSE)</f>
        <v>0</v>
      </c>
      <c r="I358" t="str">
        <f>VLOOKUP($A358,Medical_Table[#All],3,FALSE)</f>
        <v>Yes</v>
      </c>
      <c r="J358" t="str">
        <f>VLOOKUP($A358,Medical_Table[#All],5,FALSE)</f>
        <v>Obesity</v>
      </c>
      <c r="K358" t="str">
        <f>VLOOKUP($A358,Medical_Table[#All],7,FALSE)</f>
        <v>Normal</v>
      </c>
      <c r="L358" s="22">
        <f>VLOOKUP($A358,Hospitalization_Table[#All],10,FALSE)</f>
        <v>36409</v>
      </c>
      <c r="M358" s="18">
        <f>VLOOKUP($A358,Hospitalization_Table[#All],6,FALSE)</f>
        <v>28245.34</v>
      </c>
      <c r="N358" t="str">
        <f>VLOOKUP($A358,Hospitalization_Table[#All],7,FALSE)</f>
        <v>tier - 1</v>
      </c>
      <c r="O358" t="str">
        <f>VLOOKUP($A358,Hospitalization_Table[#All],8,FALSE)</f>
        <v>tier - 3</v>
      </c>
      <c r="P358" t="str">
        <f>VLOOKUP($A358,Hospitalization_Table[#All],9,FALSE)</f>
        <v>R1011</v>
      </c>
      <c r="Q358">
        <f>VLOOKUP($A358,Hospitalization_Table[#All],11,FALSE)</f>
        <v>23</v>
      </c>
    </row>
    <row r="359" spans="1:17" ht="15.6" x14ac:dyDescent="0.3">
      <c r="A359" s="20" t="s">
        <v>2014</v>
      </c>
      <c r="B359" t="str">
        <f>VLOOKUP($A359,Customer_Table[#All],4,FALSE)</f>
        <v>Jeffry</v>
      </c>
      <c r="C359">
        <f>VLOOKUP($A359,Medical_Table[#All],4,FALSE)</f>
        <v>26.695</v>
      </c>
      <c r="D359">
        <f>VLOOKUP($A359,Medical_Table[#All],6,FALSE)</f>
        <v>8.31</v>
      </c>
      <c r="E359" t="str">
        <f>VLOOKUP($A359,Medical_Table[#All],2,FALSE)</f>
        <v>No</v>
      </c>
      <c r="F359" t="str">
        <f>VLOOKUP($A359,Medical_Table[#All],8,FALSE)</f>
        <v>No</v>
      </c>
      <c r="G359" t="str">
        <f>VLOOKUP($A359,Medical_Table[#All],9,FALSE)</f>
        <v>No</v>
      </c>
      <c r="H359">
        <f>VLOOKUP($A359,Medical_Table[#All],10,FALSE)</f>
        <v>0</v>
      </c>
      <c r="I359" t="str">
        <f>VLOOKUP($A359,Medical_Table[#All],3,FALSE)</f>
        <v>Yes</v>
      </c>
      <c r="J359" t="str">
        <f>VLOOKUP($A359,Medical_Table[#All],5,FALSE)</f>
        <v>Over Weight</v>
      </c>
      <c r="K359" t="str">
        <f>VLOOKUP($A359,Medical_Table[#All],7,FALSE)</f>
        <v>Diabetes</v>
      </c>
      <c r="L359" s="22">
        <f>VLOOKUP($A359,Hospitalization_Table[#All],10,FALSE)</f>
        <v>22242</v>
      </c>
      <c r="M359" s="18">
        <f>VLOOKUP($A359,Hospitalization_Table[#All],6,FALSE)</f>
        <v>28101.33</v>
      </c>
      <c r="N359" t="str">
        <f>VLOOKUP($A359,Hospitalization_Table[#All],7,FALSE)</f>
        <v>tier - 1</v>
      </c>
      <c r="O359" t="str">
        <f>VLOOKUP($A359,Hospitalization_Table[#All],8,FALSE)</f>
        <v>tier - 2</v>
      </c>
      <c r="P359" t="str">
        <f>VLOOKUP($A359,Hospitalization_Table[#All],9,FALSE)</f>
        <v>R1019</v>
      </c>
      <c r="Q359">
        <f>VLOOKUP($A359,Hospitalization_Table[#All],11,FALSE)</f>
        <v>62</v>
      </c>
    </row>
    <row r="360" spans="1:17" ht="15.6" x14ac:dyDescent="0.3">
      <c r="A360" s="20" t="s">
        <v>2013</v>
      </c>
      <c r="B360" t="str">
        <f>VLOOKUP($A360,Customer_Table[#All],4,FALSE)</f>
        <v>Mike</v>
      </c>
      <c r="C360">
        <f>VLOOKUP($A360,Medical_Table[#All],4,FALSE)</f>
        <v>18.45</v>
      </c>
      <c r="D360">
        <f>VLOOKUP($A360,Medical_Table[#All],6,FALSE)</f>
        <v>5.07</v>
      </c>
      <c r="E360" t="str">
        <f>VLOOKUP($A360,Medical_Table[#All],2,FALSE)</f>
        <v>Yes</v>
      </c>
      <c r="F360" t="str">
        <f>VLOOKUP($A360,Medical_Table[#All],8,FALSE)</f>
        <v>No</v>
      </c>
      <c r="G360" t="str">
        <f>VLOOKUP($A360,Medical_Table[#All],9,FALSE)</f>
        <v>No</v>
      </c>
      <c r="H360">
        <f>VLOOKUP($A360,Medical_Table[#All],10,FALSE)</f>
        <v>0</v>
      </c>
      <c r="I360" t="str">
        <f>VLOOKUP($A360,Medical_Table[#All],3,FALSE)</f>
        <v>Yes</v>
      </c>
      <c r="J360" t="str">
        <f>VLOOKUP($A360,Medical_Table[#All],5,FALSE)</f>
        <v>Under Weight</v>
      </c>
      <c r="K360" t="str">
        <f>VLOOKUP($A360,Medical_Table[#All],7,FALSE)</f>
        <v>Normal</v>
      </c>
      <c r="L360" s="22">
        <f>VLOOKUP($A360,Hospitalization_Table[#All],10,FALSE)</f>
        <v>31380</v>
      </c>
      <c r="M360" s="18">
        <f>VLOOKUP($A360,Hospitalization_Table[#All],6,FALSE)</f>
        <v>28006.94</v>
      </c>
      <c r="N360" t="str">
        <f>VLOOKUP($A360,Hospitalization_Table[#All],7,FALSE)</f>
        <v>tier - 1</v>
      </c>
      <c r="O360" t="str">
        <f>VLOOKUP($A360,Hospitalization_Table[#All],8,FALSE)</f>
        <v>tier - 2</v>
      </c>
      <c r="P360" t="str">
        <f>VLOOKUP($A360,Hospitalization_Table[#All],9,FALSE)</f>
        <v>R1011</v>
      </c>
      <c r="Q360">
        <f>VLOOKUP($A360,Hospitalization_Table[#All],11,FALSE)</f>
        <v>37</v>
      </c>
    </row>
    <row r="361" spans="1:17" ht="15.6" x14ac:dyDescent="0.3">
      <c r="A361" s="20" t="s">
        <v>2012</v>
      </c>
      <c r="B361" t="str">
        <f>VLOOKUP($A361,Customer_Table[#All],4,FALSE)</f>
        <v>Rick</v>
      </c>
      <c r="C361">
        <f>VLOOKUP($A361,Medical_Table[#All],4,FALSE)</f>
        <v>33.18</v>
      </c>
      <c r="D361">
        <f>VLOOKUP($A361,Medical_Table[#All],6,FALSE)</f>
        <v>4.79</v>
      </c>
      <c r="E361" t="str">
        <f>VLOOKUP($A361,Medical_Table[#All],2,FALSE)</f>
        <v>No</v>
      </c>
      <c r="F361" t="str">
        <f>VLOOKUP($A361,Medical_Table[#All],8,FALSE)</f>
        <v>No</v>
      </c>
      <c r="G361" t="str">
        <f>VLOOKUP($A361,Medical_Table[#All],9,FALSE)</f>
        <v>No</v>
      </c>
      <c r="H361">
        <f>VLOOKUP($A361,Medical_Table[#All],10,FALSE)</f>
        <v>0</v>
      </c>
      <c r="I361" t="str">
        <f>VLOOKUP($A361,Medical_Table[#All],3,FALSE)</f>
        <v>Yes</v>
      </c>
      <c r="J361" t="str">
        <f>VLOOKUP($A361,Medical_Table[#All],5,FALSE)</f>
        <v>Obesity</v>
      </c>
      <c r="K361" t="str">
        <f>VLOOKUP($A361,Medical_Table[#All],7,FALSE)</f>
        <v>Normal</v>
      </c>
      <c r="L361" s="22">
        <f>VLOOKUP($A361,Hospitalization_Table[#All],10,FALSE)</f>
        <v>36515</v>
      </c>
      <c r="M361" s="18">
        <f>VLOOKUP($A361,Hospitalization_Table[#All],6,FALSE)</f>
        <v>27980.77</v>
      </c>
      <c r="N361" t="str">
        <f>VLOOKUP($A361,Hospitalization_Table[#All],7,FALSE)</f>
        <v>tier - 1</v>
      </c>
      <c r="O361" t="str">
        <f>VLOOKUP($A361,Hospitalization_Table[#All],8,FALSE)</f>
        <v>tier - 1</v>
      </c>
      <c r="P361" t="str">
        <f>VLOOKUP($A361,Hospitalization_Table[#All],9,FALSE)</f>
        <v>R1011</v>
      </c>
      <c r="Q361">
        <f>VLOOKUP($A361,Hospitalization_Table[#All],11,FALSE)</f>
        <v>23</v>
      </c>
    </row>
    <row r="362" spans="1:17" ht="15.6" x14ac:dyDescent="0.3">
      <c r="A362" s="20" t="s">
        <v>2011</v>
      </c>
      <c r="B362" t="str">
        <f>VLOOKUP($A362,Customer_Table[#All],4,FALSE)</f>
        <v>Pierre-Michel</v>
      </c>
      <c r="C362">
        <f>VLOOKUP($A362,Medical_Table[#All],4,FALSE)</f>
        <v>36.1</v>
      </c>
      <c r="D362">
        <f>VLOOKUP($A362,Medical_Table[#All],6,FALSE)</f>
        <v>11.39</v>
      </c>
      <c r="E362" t="str">
        <f>VLOOKUP($A362,Medical_Table[#All],2,FALSE)</f>
        <v>Yes</v>
      </c>
      <c r="F362" t="str">
        <f>VLOOKUP($A362,Medical_Table[#All],8,FALSE)</f>
        <v>No</v>
      </c>
      <c r="G362" t="str">
        <f>VLOOKUP($A362,Medical_Table[#All],9,FALSE)</f>
        <v>No</v>
      </c>
      <c r="H362">
        <f>VLOOKUP($A362,Medical_Table[#All],10,FALSE)</f>
        <v>2</v>
      </c>
      <c r="I362" t="str">
        <f>VLOOKUP($A362,Medical_Table[#All],3,FALSE)</f>
        <v>No</v>
      </c>
      <c r="J362" t="str">
        <f>VLOOKUP($A362,Medical_Table[#All],5,FALSE)</f>
        <v>Obesity</v>
      </c>
      <c r="K362" t="str">
        <f>VLOOKUP($A362,Medical_Table[#All],7,FALSE)</f>
        <v>Diabetes</v>
      </c>
      <c r="L362" s="22">
        <f>VLOOKUP($A362,Hospitalization_Table[#All],10,FALSE)</f>
        <v>22490</v>
      </c>
      <c r="M362" s="18">
        <f>VLOOKUP($A362,Hospitalization_Table[#All],6,FALSE)</f>
        <v>27941.29</v>
      </c>
      <c r="N362" t="str">
        <f>VLOOKUP($A362,Hospitalization_Table[#All],7,FALSE)</f>
        <v>tier - 1</v>
      </c>
      <c r="O362" t="str">
        <f>VLOOKUP($A362,Hospitalization_Table[#All],8,FALSE)</f>
        <v>tier - 3</v>
      </c>
      <c r="P362" t="str">
        <f>VLOOKUP($A362,Hospitalization_Table[#All],9,FALSE)</f>
        <v>R1011</v>
      </c>
      <c r="Q362">
        <f>VLOOKUP($A362,Hospitalization_Table[#All],11,FALSE)</f>
        <v>61</v>
      </c>
    </row>
    <row r="363" spans="1:17" ht="15.6" x14ac:dyDescent="0.3">
      <c r="A363" s="20" t="s">
        <v>2010</v>
      </c>
      <c r="B363" t="str">
        <f>VLOOKUP($A363,Customer_Table[#All],4,FALSE)</f>
        <v>Daniel</v>
      </c>
      <c r="C363">
        <f>VLOOKUP($A363,Medical_Table[#All],4,FALSE)</f>
        <v>22.77</v>
      </c>
      <c r="D363">
        <f>VLOOKUP($A363,Medical_Table[#All],6,FALSE)</f>
        <v>6</v>
      </c>
      <c r="E363" t="str">
        <f>VLOOKUP($A363,Medical_Table[#All],2,FALSE)</f>
        <v>No</v>
      </c>
      <c r="F363" t="str">
        <f>VLOOKUP($A363,Medical_Table[#All],8,FALSE)</f>
        <v>No</v>
      </c>
      <c r="G363" t="str">
        <f>VLOOKUP($A363,Medical_Table[#All],9,FALSE)</f>
        <v>No</v>
      </c>
      <c r="H363">
        <f>VLOOKUP($A363,Medical_Table[#All],10,FALSE)</f>
        <v>0</v>
      </c>
      <c r="I363" t="str">
        <f>VLOOKUP($A363,Medical_Table[#All],3,FALSE)</f>
        <v>Yes</v>
      </c>
      <c r="J363" t="str">
        <f>VLOOKUP($A363,Medical_Table[#All],5,FALSE)</f>
        <v>Normal Weight</v>
      </c>
      <c r="K363" t="str">
        <f>VLOOKUP($A363,Medical_Table[#All],7,FALSE)</f>
        <v>Prediabetes</v>
      </c>
      <c r="L363" s="22">
        <f>VLOOKUP($A363,Hospitalization_Table[#All],10,FALSE)</f>
        <v>33393</v>
      </c>
      <c r="M363" s="18">
        <f>VLOOKUP($A363,Hospitalization_Table[#All],6,FALSE)</f>
        <v>27931.11</v>
      </c>
      <c r="N363" t="str">
        <f>VLOOKUP($A363,Hospitalization_Table[#All],7,FALSE)</f>
        <v>tier - 1</v>
      </c>
      <c r="O363" t="str">
        <f>VLOOKUP($A363,Hospitalization_Table[#All],8,FALSE)</f>
        <v>tier - 3</v>
      </c>
      <c r="P363" t="str">
        <f>VLOOKUP($A363,Hospitalization_Table[#All],9,FALSE)</f>
        <v>R1011</v>
      </c>
      <c r="Q363">
        <f>VLOOKUP($A363,Hospitalization_Table[#All],11,FALSE)</f>
        <v>32</v>
      </c>
    </row>
    <row r="364" spans="1:17" ht="15.6" x14ac:dyDescent="0.3">
      <c r="A364" s="20" t="s">
        <v>2009</v>
      </c>
      <c r="B364" t="str">
        <f>VLOOKUP($A364,Customer_Table[#All],4,FALSE)</f>
        <v>Brian L.</v>
      </c>
      <c r="C364">
        <f>VLOOKUP($A364,Medical_Table[#All],4,FALSE)</f>
        <v>21.24</v>
      </c>
      <c r="D364">
        <f>VLOOKUP($A364,Medical_Table[#All],6,FALSE)</f>
        <v>5.13</v>
      </c>
      <c r="E364" t="str">
        <f>VLOOKUP($A364,Medical_Table[#All],2,FALSE)</f>
        <v>No</v>
      </c>
      <c r="F364" t="str">
        <f>VLOOKUP($A364,Medical_Table[#All],8,FALSE)</f>
        <v>No</v>
      </c>
      <c r="G364" t="str">
        <f>VLOOKUP($A364,Medical_Table[#All],9,FALSE)</f>
        <v>No</v>
      </c>
      <c r="H364">
        <f>VLOOKUP($A364,Medical_Table[#All],10,FALSE)</f>
        <v>0</v>
      </c>
      <c r="I364" t="str">
        <f>VLOOKUP($A364,Medical_Table[#All],3,FALSE)</f>
        <v>Yes</v>
      </c>
      <c r="J364" t="str">
        <f>VLOOKUP($A364,Medical_Table[#All],5,FALSE)</f>
        <v>Normal Weight</v>
      </c>
      <c r="K364" t="str">
        <f>VLOOKUP($A364,Medical_Table[#All],7,FALSE)</f>
        <v>Normal</v>
      </c>
      <c r="L364" s="22">
        <f>VLOOKUP($A364,Hospitalization_Table[#All],10,FALSE)</f>
        <v>32833</v>
      </c>
      <c r="M364" s="18">
        <f>VLOOKUP($A364,Hospitalization_Table[#All],6,FALSE)</f>
        <v>27925.86</v>
      </c>
      <c r="N364" t="str">
        <f>VLOOKUP($A364,Hospitalization_Table[#All],7,FALSE)</f>
        <v>tier - 1</v>
      </c>
      <c r="O364" t="str">
        <f>VLOOKUP($A364,Hospitalization_Table[#All],8,FALSE)</f>
        <v>tier - 2</v>
      </c>
      <c r="P364" t="str">
        <f>VLOOKUP($A364,Hospitalization_Table[#All],9,FALSE)</f>
        <v>R1011</v>
      </c>
      <c r="Q364">
        <f>VLOOKUP($A364,Hospitalization_Table[#All],11,FALSE)</f>
        <v>33</v>
      </c>
    </row>
    <row r="365" spans="1:17" ht="15.6" x14ac:dyDescent="0.3">
      <c r="A365" s="20" t="s">
        <v>2008</v>
      </c>
      <c r="B365" t="str">
        <f>VLOOKUP($A365,Customer_Table[#All],4,FALSE)</f>
        <v>Morgan M.</v>
      </c>
      <c r="C365">
        <f>VLOOKUP($A365,Medical_Table[#All],4,FALSE)</f>
        <v>17.600000000000001</v>
      </c>
      <c r="D365">
        <f>VLOOKUP($A365,Medical_Table[#All],6,FALSE)</f>
        <v>5.26</v>
      </c>
      <c r="E365" t="str">
        <f>VLOOKUP($A365,Medical_Table[#All],2,FALSE)</f>
        <v>Yes</v>
      </c>
      <c r="F365" t="str">
        <f>VLOOKUP($A365,Medical_Table[#All],8,FALSE)</f>
        <v>No</v>
      </c>
      <c r="G365" t="str">
        <f>VLOOKUP($A365,Medical_Table[#All],9,FALSE)</f>
        <v>No</v>
      </c>
      <c r="H365">
        <f>VLOOKUP($A365,Medical_Table[#All],10,FALSE)</f>
        <v>0</v>
      </c>
      <c r="I365" t="str">
        <f>VLOOKUP($A365,Medical_Table[#All],3,FALSE)</f>
        <v>Yes</v>
      </c>
      <c r="J365" t="str">
        <f>VLOOKUP($A365,Medical_Table[#All],5,FALSE)</f>
        <v>Under Weight</v>
      </c>
      <c r="K365" t="str">
        <f>VLOOKUP($A365,Medical_Table[#All],7,FALSE)</f>
        <v>Normal</v>
      </c>
      <c r="L365" s="22">
        <f>VLOOKUP($A365,Hospitalization_Table[#All],10,FALSE)</f>
        <v>31385</v>
      </c>
      <c r="M365" s="18">
        <f>VLOOKUP($A365,Hospitalization_Table[#All],6,FALSE)</f>
        <v>27849.94</v>
      </c>
      <c r="N365" t="str">
        <f>VLOOKUP($A365,Hospitalization_Table[#All],7,FALSE)</f>
        <v>tier - 1</v>
      </c>
      <c r="O365" t="str">
        <f>VLOOKUP($A365,Hospitalization_Table[#All],8,FALSE)</f>
        <v>tier - 1</v>
      </c>
      <c r="P365" t="str">
        <f>VLOOKUP($A365,Hospitalization_Table[#All],9,FALSE)</f>
        <v>R1011</v>
      </c>
      <c r="Q365">
        <f>VLOOKUP($A365,Hospitalization_Table[#All],11,FALSE)</f>
        <v>37</v>
      </c>
    </row>
    <row r="366" spans="1:17" ht="15.6" x14ac:dyDescent="0.3">
      <c r="A366" s="20" t="s">
        <v>2007</v>
      </c>
      <c r="B366" t="str">
        <f>VLOOKUP($A366,Customer_Table[#All],4,FALSE)</f>
        <v>Caroline</v>
      </c>
      <c r="C366">
        <f>VLOOKUP($A366,Medical_Table[#All],4,FALSE)</f>
        <v>26.29</v>
      </c>
      <c r="D366">
        <f>VLOOKUP($A366,Medical_Table[#All],6,FALSE)</f>
        <v>6.84</v>
      </c>
      <c r="E366" t="str">
        <f>VLOOKUP($A366,Medical_Table[#All],2,FALSE)</f>
        <v>No</v>
      </c>
      <c r="F366" t="str">
        <f>VLOOKUP($A366,Medical_Table[#All],8,FALSE)</f>
        <v>No</v>
      </c>
      <c r="G366" t="str">
        <f>VLOOKUP($A366,Medical_Table[#All],9,FALSE)</f>
        <v>No</v>
      </c>
      <c r="H366">
        <f>VLOOKUP($A366,Medical_Table[#All],10,FALSE)</f>
        <v>0</v>
      </c>
      <c r="I366" t="str">
        <f>VLOOKUP($A366,Medical_Table[#All],3,FALSE)</f>
        <v>Yes</v>
      </c>
      <c r="J366" t="str">
        <f>VLOOKUP($A366,Medical_Table[#All],5,FALSE)</f>
        <v>Over Weight</v>
      </c>
      <c r="K366" t="str">
        <f>VLOOKUP($A366,Medical_Table[#All],7,FALSE)</f>
        <v>Diabetes</v>
      </c>
      <c r="L366" s="22">
        <f>VLOOKUP($A366,Hospitalization_Table[#All],10,FALSE)</f>
        <v>22103</v>
      </c>
      <c r="M366" s="18">
        <f>VLOOKUP($A366,Hospitalization_Table[#All],6,FALSE)</f>
        <v>27808.73</v>
      </c>
      <c r="N366" t="str">
        <f>VLOOKUP($A366,Hospitalization_Table[#All],7,FALSE)</f>
        <v>tier - 1</v>
      </c>
      <c r="O366" t="str">
        <f>VLOOKUP($A366,Hospitalization_Table[#All],8,FALSE)</f>
        <v>tier - 1</v>
      </c>
      <c r="P366" t="str">
        <f>VLOOKUP($A366,Hospitalization_Table[#All],9,FALSE)</f>
        <v>R1013</v>
      </c>
      <c r="Q366">
        <f>VLOOKUP($A366,Hospitalization_Table[#All],11,FALSE)</f>
        <v>62</v>
      </c>
    </row>
    <row r="367" spans="1:17" ht="15.6" x14ac:dyDescent="0.3">
      <c r="A367" s="20" t="s">
        <v>2006</v>
      </c>
      <c r="B367" t="str">
        <f>VLOOKUP($A367,Customer_Table[#All],4,FALSE)</f>
        <v>Drew T.</v>
      </c>
      <c r="C367">
        <f>VLOOKUP($A367,Medical_Table[#All],4,FALSE)</f>
        <v>35.31</v>
      </c>
      <c r="D367">
        <f>VLOOKUP($A367,Medical_Table[#All],6,FALSE)</f>
        <v>9.0399999999999991</v>
      </c>
      <c r="E367" t="str">
        <f>VLOOKUP($A367,Medical_Table[#All],2,FALSE)</f>
        <v>No</v>
      </c>
      <c r="F367" t="str">
        <f>VLOOKUP($A367,Medical_Table[#All],8,FALSE)</f>
        <v>No</v>
      </c>
      <c r="G367" t="str">
        <f>VLOOKUP($A367,Medical_Table[#All],9,FALSE)</f>
        <v>No</v>
      </c>
      <c r="H367">
        <f>VLOOKUP($A367,Medical_Table[#All],10,FALSE)</f>
        <v>0</v>
      </c>
      <c r="I367" t="str">
        <f>VLOOKUP($A367,Medical_Table[#All],3,FALSE)</f>
        <v>No</v>
      </c>
      <c r="J367" t="str">
        <f>VLOOKUP($A367,Medical_Table[#All],5,FALSE)</f>
        <v>Obesity</v>
      </c>
      <c r="K367" t="str">
        <f>VLOOKUP($A367,Medical_Table[#All],7,FALSE)</f>
        <v>Diabetes</v>
      </c>
      <c r="L367" s="22">
        <f>VLOOKUP($A367,Hospitalization_Table[#All],10,FALSE)</f>
        <v>37596</v>
      </c>
      <c r="M367" s="18">
        <f>VLOOKUP($A367,Hospitalization_Table[#All],6,FALSE)</f>
        <v>27724.29</v>
      </c>
      <c r="N367" t="str">
        <f>VLOOKUP($A367,Hospitalization_Table[#All],7,FALSE)</f>
        <v>tier - 1</v>
      </c>
      <c r="O367" t="str">
        <f>VLOOKUP($A367,Hospitalization_Table[#All],8,FALSE)</f>
        <v>tier - 3</v>
      </c>
      <c r="P367" t="str">
        <f>VLOOKUP($A367,Hospitalization_Table[#All],9,FALSE)</f>
        <v>R1013</v>
      </c>
      <c r="Q367">
        <f>VLOOKUP($A367,Hospitalization_Table[#All],11,FALSE)</f>
        <v>20</v>
      </c>
    </row>
    <row r="368" spans="1:17" ht="15.6" x14ac:dyDescent="0.3">
      <c r="A368" s="20" t="s">
        <v>2005</v>
      </c>
      <c r="B368" t="str">
        <f>VLOOKUP($A368,Customer_Table[#All],4,FALSE)</f>
        <v>Austin W</v>
      </c>
      <c r="C368">
        <f>VLOOKUP($A368,Medical_Table[#All],4,FALSE)</f>
        <v>27.04</v>
      </c>
      <c r="D368">
        <f>VLOOKUP($A368,Medical_Table[#All],6,FALSE)</f>
        <v>4.0999999999999996</v>
      </c>
      <c r="E368" t="str">
        <f>VLOOKUP($A368,Medical_Table[#All],2,FALSE)</f>
        <v>No</v>
      </c>
      <c r="F368" t="str">
        <f>VLOOKUP($A368,Medical_Table[#All],8,FALSE)</f>
        <v>No</v>
      </c>
      <c r="G368" t="str">
        <f>VLOOKUP($A368,Medical_Table[#All],9,FALSE)</f>
        <v>No</v>
      </c>
      <c r="H368">
        <f>VLOOKUP($A368,Medical_Table[#All],10,FALSE)</f>
        <v>1</v>
      </c>
      <c r="I368" t="str">
        <f>VLOOKUP($A368,Medical_Table[#All],3,FALSE)</f>
        <v>Yes</v>
      </c>
      <c r="J368" t="str">
        <f>VLOOKUP($A368,Medical_Table[#All],5,FALSE)</f>
        <v>Over Weight</v>
      </c>
      <c r="K368" t="str">
        <f>VLOOKUP($A368,Medical_Table[#All],7,FALSE)</f>
        <v>Normal</v>
      </c>
      <c r="L368" s="22">
        <f>VLOOKUP($A368,Hospitalization_Table[#All],10,FALSE)</f>
        <v>33788</v>
      </c>
      <c r="M368" s="18">
        <f>VLOOKUP($A368,Hospitalization_Table[#All],6,FALSE)</f>
        <v>27696.11</v>
      </c>
      <c r="N368" t="str">
        <f>VLOOKUP($A368,Hospitalization_Table[#All],7,FALSE)</f>
        <v>tier - 1</v>
      </c>
      <c r="O368" t="str">
        <f>VLOOKUP($A368,Hospitalization_Table[#All],8,FALSE)</f>
        <v>tier - 2</v>
      </c>
      <c r="P368" t="str">
        <f>VLOOKUP($A368,Hospitalization_Table[#All],9,FALSE)</f>
        <v>R1011</v>
      </c>
      <c r="Q368">
        <f>VLOOKUP($A368,Hospitalization_Table[#All],11,FALSE)</f>
        <v>30</v>
      </c>
    </row>
    <row r="369" spans="1:17" ht="15.6" x14ac:dyDescent="0.3">
      <c r="A369" s="20" t="s">
        <v>2004</v>
      </c>
      <c r="B369" t="str">
        <f>VLOOKUP($A369,Customer_Table[#All],4,FALSE)</f>
        <v>Berenice</v>
      </c>
      <c r="C369">
        <f>VLOOKUP($A369,Medical_Table[#All],4,FALSE)</f>
        <v>30.23</v>
      </c>
      <c r="D369">
        <f>VLOOKUP($A369,Medical_Table[#All],6,FALSE)</f>
        <v>4.2300000000000004</v>
      </c>
      <c r="E369" t="str">
        <f>VLOOKUP($A369,Medical_Table[#All],2,FALSE)</f>
        <v>Yes</v>
      </c>
      <c r="F369" t="str">
        <f>VLOOKUP($A369,Medical_Table[#All],8,FALSE)</f>
        <v>No</v>
      </c>
      <c r="G369" t="str">
        <f>VLOOKUP($A369,Medical_Table[#All],9,FALSE)</f>
        <v>Yes</v>
      </c>
      <c r="H369">
        <f>VLOOKUP($A369,Medical_Table[#All],10,FALSE)</f>
        <v>1</v>
      </c>
      <c r="I369" t="str">
        <f>VLOOKUP($A369,Medical_Table[#All],3,FALSE)</f>
        <v>Yes</v>
      </c>
      <c r="J369" t="str">
        <f>VLOOKUP($A369,Medical_Table[#All],5,FALSE)</f>
        <v>Obesity</v>
      </c>
      <c r="K369" t="str">
        <f>VLOOKUP($A369,Medical_Table[#All],7,FALSE)</f>
        <v>Normal</v>
      </c>
      <c r="L369" s="22">
        <f>VLOOKUP($A369,Hospitalization_Table[#All],10,FALSE)</f>
        <v>35710</v>
      </c>
      <c r="M369" s="18">
        <f>VLOOKUP($A369,Hospitalization_Table[#All],6,FALSE)</f>
        <v>27625.17</v>
      </c>
      <c r="N369" t="str">
        <f>VLOOKUP($A369,Hospitalization_Table[#All],7,FALSE)</f>
        <v>tier - 1</v>
      </c>
      <c r="O369" t="str">
        <f>VLOOKUP($A369,Hospitalization_Table[#All],8,FALSE)</f>
        <v>tier - 1</v>
      </c>
      <c r="P369" t="str">
        <f>VLOOKUP($A369,Hospitalization_Table[#All],9,FALSE)</f>
        <v>R1011</v>
      </c>
      <c r="Q369">
        <f>VLOOKUP($A369,Hospitalization_Table[#All],11,FALSE)</f>
        <v>25</v>
      </c>
    </row>
    <row r="370" spans="1:17" ht="15.6" x14ac:dyDescent="0.3">
      <c r="A370" s="20" t="s">
        <v>2003</v>
      </c>
      <c r="B370" t="str">
        <f>VLOOKUP($A370,Customer_Table[#All],4,FALSE)</f>
        <v>Kenneth A</v>
      </c>
      <c r="C370">
        <f>VLOOKUP($A370,Medical_Table[#All],4,FALSE)</f>
        <v>30.6</v>
      </c>
      <c r="D370">
        <f>VLOOKUP($A370,Medical_Table[#All],6,FALSE)</f>
        <v>6.48</v>
      </c>
      <c r="E370" t="str">
        <f>VLOOKUP($A370,Medical_Table[#All],2,FALSE)</f>
        <v>Yes</v>
      </c>
      <c r="F370" t="str">
        <f>VLOOKUP($A370,Medical_Table[#All],8,FALSE)</f>
        <v>No</v>
      </c>
      <c r="G370" t="str">
        <f>VLOOKUP($A370,Medical_Table[#All],9,FALSE)</f>
        <v>Yes</v>
      </c>
      <c r="H370">
        <f>VLOOKUP($A370,Medical_Table[#All],10,FALSE)</f>
        <v>1</v>
      </c>
      <c r="I370" t="str">
        <f>VLOOKUP($A370,Medical_Table[#All],3,FALSE)</f>
        <v>Yes</v>
      </c>
      <c r="J370" t="str">
        <f>VLOOKUP($A370,Medical_Table[#All],5,FALSE)</f>
        <v>Obesity</v>
      </c>
      <c r="K370" t="str">
        <f>VLOOKUP($A370,Medical_Table[#All],7,FALSE)</f>
        <v>Prediabetes</v>
      </c>
      <c r="L370" s="22">
        <f>VLOOKUP($A370,Hospitalization_Table[#All],10,FALSE)</f>
        <v>35682</v>
      </c>
      <c r="M370" s="18">
        <f>VLOOKUP($A370,Hospitalization_Table[#All],6,FALSE)</f>
        <v>27619.360000000001</v>
      </c>
      <c r="N370" t="str">
        <f>VLOOKUP($A370,Hospitalization_Table[#All],7,FALSE)</f>
        <v>tier - 2</v>
      </c>
      <c r="O370" t="str">
        <f>VLOOKUP($A370,Hospitalization_Table[#All],8,FALSE)</f>
        <v>tier - 3</v>
      </c>
      <c r="P370" t="str">
        <f>VLOOKUP($A370,Hospitalization_Table[#All],9,FALSE)</f>
        <v>R1011</v>
      </c>
      <c r="Q370">
        <f>VLOOKUP($A370,Hospitalization_Table[#All],11,FALSE)</f>
        <v>25</v>
      </c>
    </row>
    <row r="371" spans="1:17" ht="15.6" x14ac:dyDescent="0.3">
      <c r="A371" s="20" t="s">
        <v>2002</v>
      </c>
      <c r="B371" t="str">
        <f>VLOOKUP($A371,Customer_Table[#All],4,FALSE)</f>
        <v>Miguel</v>
      </c>
      <c r="C371">
        <f>VLOOKUP($A371,Medical_Table[#All],4,FALSE)</f>
        <v>26.8</v>
      </c>
      <c r="D371">
        <f>VLOOKUP($A371,Medical_Table[#All],6,FALSE)</f>
        <v>5.53</v>
      </c>
      <c r="E371" t="str">
        <f>VLOOKUP($A371,Medical_Table[#All],2,FALSE)</f>
        <v>No</v>
      </c>
      <c r="F371" t="str">
        <f>VLOOKUP($A371,Medical_Table[#All],8,FALSE)</f>
        <v>No</v>
      </c>
      <c r="G371" t="str">
        <f>VLOOKUP($A371,Medical_Table[#All],9,FALSE)</f>
        <v>No</v>
      </c>
      <c r="H371">
        <f>VLOOKUP($A371,Medical_Table[#All],10,FALSE)</f>
        <v>1</v>
      </c>
      <c r="I371" t="str">
        <f>VLOOKUP($A371,Medical_Table[#All],3,FALSE)</f>
        <v>Yes</v>
      </c>
      <c r="J371" t="str">
        <f>VLOOKUP($A371,Medical_Table[#All],5,FALSE)</f>
        <v>Over Weight</v>
      </c>
      <c r="K371" t="str">
        <f>VLOOKUP($A371,Medical_Table[#All],7,FALSE)</f>
        <v>Normal</v>
      </c>
      <c r="L371" s="22">
        <f>VLOOKUP($A371,Hospitalization_Table[#All],10,FALSE)</f>
        <v>33766</v>
      </c>
      <c r="M371" s="18">
        <f>VLOOKUP($A371,Hospitalization_Table[#All],6,FALSE)</f>
        <v>27614.71</v>
      </c>
      <c r="N371" t="str">
        <f>VLOOKUP($A371,Hospitalization_Table[#All],7,FALSE)</f>
        <v>tier - 2</v>
      </c>
      <c r="O371" t="str">
        <f>VLOOKUP($A371,Hospitalization_Table[#All],8,FALSE)</f>
        <v>tier - 3</v>
      </c>
      <c r="P371" t="str">
        <f>VLOOKUP($A371,Hospitalization_Table[#All],9,FALSE)</f>
        <v>R1011</v>
      </c>
      <c r="Q371">
        <f>VLOOKUP($A371,Hospitalization_Table[#All],11,FALSE)</f>
        <v>30</v>
      </c>
    </row>
    <row r="372" spans="1:17" ht="15.6" x14ac:dyDescent="0.3">
      <c r="A372" s="20" t="s">
        <v>2001</v>
      </c>
      <c r="B372" t="str">
        <f>VLOOKUP($A372,Customer_Table[#All],4,FALSE)</f>
        <v>Hadley T.</v>
      </c>
      <c r="C372">
        <f>VLOOKUP($A372,Medical_Table[#All],4,FALSE)</f>
        <v>16.86</v>
      </c>
      <c r="D372">
        <f>VLOOKUP($A372,Medical_Table[#All],6,FALSE)</f>
        <v>4.07</v>
      </c>
      <c r="E372" t="str">
        <f>VLOOKUP($A372,Medical_Table[#All],2,FALSE)</f>
        <v>Yes</v>
      </c>
      <c r="F372" t="str">
        <f>VLOOKUP($A372,Medical_Table[#All],8,FALSE)</f>
        <v>No</v>
      </c>
      <c r="G372" t="str">
        <f>VLOOKUP($A372,Medical_Table[#All],9,FALSE)</f>
        <v>No</v>
      </c>
      <c r="H372">
        <f>VLOOKUP($A372,Medical_Table[#All],10,FALSE)</f>
        <v>0</v>
      </c>
      <c r="I372" t="str">
        <f>VLOOKUP($A372,Medical_Table[#All],3,FALSE)</f>
        <v>Yes</v>
      </c>
      <c r="J372" t="str">
        <f>VLOOKUP($A372,Medical_Table[#All],5,FALSE)</f>
        <v>Under Weight</v>
      </c>
      <c r="K372" t="str">
        <f>VLOOKUP($A372,Medical_Table[#All],7,FALSE)</f>
        <v>Normal</v>
      </c>
      <c r="L372" s="22">
        <f>VLOOKUP($A372,Hospitalization_Table[#All],10,FALSE)</f>
        <v>31357</v>
      </c>
      <c r="M372" s="18">
        <f>VLOOKUP($A372,Hospitalization_Table[#All],6,FALSE)</f>
        <v>27598.93</v>
      </c>
      <c r="N372" t="str">
        <f>VLOOKUP($A372,Hospitalization_Table[#All],7,FALSE)</f>
        <v>tier - 2</v>
      </c>
      <c r="O372" t="str">
        <f>VLOOKUP($A372,Hospitalization_Table[#All],8,FALSE)</f>
        <v>tier - 1</v>
      </c>
      <c r="P372" t="str">
        <f>VLOOKUP($A372,Hospitalization_Table[#All],9,FALSE)</f>
        <v>R1011</v>
      </c>
      <c r="Q372">
        <f>VLOOKUP($A372,Hospitalization_Table[#All],11,FALSE)</f>
        <v>37</v>
      </c>
    </row>
    <row r="373" spans="1:17" ht="15.6" x14ac:dyDescent="0.3">
      <c r="A373" s="20" t="s">
        <v>2000</v>
      </c>
      <c r="B373" t="str">
        <f>VLOOKUP($A373,Customer_Table[#All],4,FALSE)</f>
        <v>Taylor</v>
      </c>
      <c r="C373">
        <f>VLOOKUP($A373,Medical_Table[#All],4,FALSE)</f>
        <v>16.3</v>
      </c>
      <c r="D373">
        <f>VLOOKUP($A373,Medical_Table[#All],6,FALSE)</f>
        <v>5.51</v>
      </c>
      <c r="E373" t="str">
        <f>VLOOKUP($A373,Medical_Table[#All],2,FALSE)</f>
        <v>No</v>
      </c>
      <c r="F373" t="str">
        <f>VLOOKUP($A373,Medical_Table[#All],8,FALSE)</f>
        <v>No</v>
      </c>
      <c r="G373" t="str">
        <f>VLOOKUP($A373,Medical_Table[#All],9,FALSE)</f>
        <v>No</v>
      </c>
      <c r="H373">
        <f>VLOOKUP($A373,Medical_Table[#All],10,FALSE)</f>
        <v>1</v>
      </c>
      <c r="I373" t="str">
        <f>VLOOKUP($A373,Medical_Table[#All],3,FALSE)</f>
        <v>Yes</v>
      </c>
      <c r="J373" t="str">
        <f>VLOOKUP($A373,Medical_Table[#All],5,FALSE)</f>
        <v>Under Weight</v>
      </c>
      <c r="K373" t="str">
        <f>VLOOKUP($A373,Medical_Table[#All],7,FALSE)</f>
        <v>Normal</v>
      </c>
      <c r="L373" s="22">
        <f>VLOOKUP($A373,Hospitalization_Table[#All],10,FALSE)</f>
        <v>30885</v>
      </c>
      <c r="M373" s="18">
        <f>VLOOKUP($A373,Hospitalization_Table[#All],6,FALSE)</f>
        <v>27534.53</v>
      </c>
      <c r="N373" t="str">
        <f>VLOOKUP($A373,Hospitalization_Table[#All],7,FALSE)</f>
        <v>tier - 2</v>
      </c>
      <c r="O373" t="str">
        <f>VLOOKUP($A373,Hospitalization_Table[#All],8,FALSE)</f>
        <v>tier - 2</v>
      </c>
      <c r="P373" t="str">
        <f>VLOOKUP($A373,Hospitalization_Table[#All],9,FALSE)</f>
        <v>R1011</v>
      </c>
      <c r="Q373">
        <f>VLOOKUP($A373,Hospitalization_Table[#All],11,FALSE)</f>
        <v>38</v>
      </c>
    </row>
    <row r="374" spans="1:17" ht="15.6" x14ac:dyDescent="0.3">
      <c r="A374" s="20" t="s">
        <v>1999</v>
      </c>
      <c r="B374" t="str">
        <f>VLOOKUP($A374,Customer_Table[#All],4,FALSE)</f>
        <v>Tenielle M</v>
      </c>
      <c r="C374">
        <f>VLOOKUP($A374,Medical_Table[#All],4,FALSE)</f>
        <v>29.81</v>
      </c>
      <c r="D374">
        <f>VLOOKUP($A374,Medical_Table[#All],6,FALSE)</f>
        <v>11.66</v>
      </c>
      <c r="E374" t="str">
        <f>VLOOKUP($A374,Medical_Table[#All],2,FALSE)</f>
        <v>No</v>
      </c>
      <c r="F374" t="str">
        <f>VLOOKUP($A374,Medical_Table[#All],8,FALSE)</f>
        <v>No</v>
      </c>
      <c r="G374" t="str">
        <f>VLOOKUP($A374,Medical_Table[#All],9,FALSE)</f>
        <v>No</v>
      </c>
      <c r="H374">
        <f>VLOOKUP($A374,Medical_Table[#All],10,FALSE)</f>
        <v>0</v>
      </c>
      <c r="I374" t="str">
        <f>VLOOKUP($A374,Medical_Table[#All],3,FALSE)</f>
        <v>Yes</v>
      </c>
      <c r="J374" t="str">
        <f>VLOOKUP($A374,Medical_Table[#All],5,FALSE)</f>
        <v>Over Weight</v>
      </c>
      <c r="K374" t="str">
        <f>VLOOKUP($A374,Medical_Table[#All],7,FALSE)</f>
        <v>Diabetes</v>
      </c>
      <c r="L374" s="22">
        <f>VLOOKUP($A374,Hospitalization_Table[#All],10,FALSE)</f>
        <v>24034</v>
      </c>
      <c r="M374" s="18">
        <f>VLOOKUP($A374,Hospitalization_Table[#All],6,FALSE)</f>
        <v>27533.91</v>
      </c>
      <c r="N374" t="str">
        <f>VLOOKUP($A374,Hospitalization_Table[#All],7,FALSE)</f>
        <v>tier - 2</v>
      </c>
      <c r="O374" t="str">
        <f>VLOOKUP($A374,Hospitalization_Table[#All],8,FALSE)</f>
        <v>tier - 3</v>
      </c>
      <c r="P374" t="str">
        <f>VLOOKUP($A374,Hospitalization_Table[#All],9,FALSE)</f>
        <v>R1013</v>
      </c>
      <c r="Q374">
        <f>VLOOKUP($A374,Hospitalization_Table[#All],11,FALSE)</f>
        <v>57</v>
      </c>
    </row>
    <row r="375" spans="1:17" ht="15.6" x14ac:dyDescent="0.3">
      <c r="A375" s="20" t="s">
        <v>1998</v>
      </c>
      <c r="B375" t="str">
        <f>VLOOKUP($A375,Customer_Table[#All],4,FALSE)</f>
        <v>Andrea</v>
      </c>
      <c r="C375">
        <f>VLOOKUP($A375,Medical_Table[#All],4,FALSE)</f>
        <v>16.329999999999998</v>
      </c>
      <c r="D375">
        <f>VLOOKUP($A375,Medical_Table[#All],6,FALSE)</f>
        <v>7.26</v>
      </c>
      <c r="E375" t="str">
        <f>VLOOKUP($A375,Medical_Table[#All],2,FALSE)</f>
        <v>Yes</v>
      </c>
      <c r="F375" t="str">
        <f>VLOOKUP($A375,Medical_Table[#All],8,FALSE)</f>
        <v>No</v>
      </c>
      <c r="G375" t="str">
        <f>VLOOKUP($A375,Medical_Table[#All],9,FALSE)</f>
        <v>No</v>
      </c>
      <c r="H375">
        <f>VLOOKUP($A375,Medical_Table[#All],10,FALSE)</f>
        <v>0</v>
      </c>
      <c r="I375" t="str">
        <f>VLOOKUP($A375,Medical_Table[#All],3,FALSE)</f>
        <v>Yes</v>
      </c>
      <c r="J375" t="str">
        <f>VLOOKUP($A375,Medical_Table[#All],5,FALSE)</f>
        <v>Under Weight</v>
      </c>
      <c r="K375" t="str">
        <f>VLOOKUP($A375,Medical_Table[#All],7,FALSE)</f>
        <v>Diabetes</v>
      </c>
      <c r="L375" s="22">
        <f>VLOOKUP($A375,Hospitalization_Table[#All],10,FALSE)</f>
        <v>29862</v>
      </c>
      <c r="M375" s="18">
        <f>VLOOKUP($A375,Hospitalization_Table[#All],6,FALSE)</f>
        <v>27495.59</v>
      </c>
      <c r="N375" t="str">
        <f>VLOOKUP($A375,Hospitalization_Table[#All],7,FALSE)</f>
        <v>tier - 2</v>
      </c>
      <c r="O375" t="str">
        <f>VLOOKUP($A375,Hospitalization_Table[#All],8,FALSE)</f>
        <v>tier - 1</v>
      </c>
      <c r="P375" t="str">
        <f>VLOOKUP($A375,Hospitalization_Table[#All],9,FALSE)</f>
        <v>R1011</v>
      </c>
      <c r="Q375">
        <f>VLOOKUP($A375,Hospitalization_Table[#All],11,FALSE)</f>
        <v>41</v>
      </c>
    </row>
    <row r="376" spans="1:17" ht="15.6" x14ac:dyDescent="0.3">
      <c r="A376" s="20" t="s">
        <v>1997</v>
      </c>
      <c r="B376" t="str">
        <f>VLOOKUP($A376,Customer_Table[#All],4,FALSE)</f>
        <v>Nora P</v>
      </c>
      <c r="C376">
        <f>VLOOKUP($A376,Medical_Table[#All],4,FALSE)</f>
        <v>16.37</v>
      </c>
      <c r="D376">
        <f>VLOOKUP($A376,Medical_Table[#All],6,FALSE)</f>
        <v>4.79</v>
      </c>
      <c r="E376" t="str">
        <f>VLOOKUP($A376,Medical_Table[#All],2,FALSE)</f>
        <v>Yes</v>
      </c>
      <c r="F376" t="str">
        <f>VLOOKUP($A376,Medical_Table[#All],8,FALSE)</f>
        <v>No</v>
      </c>
      <c r="G376" t="str">
        <f>VLOOKUP($A376,Medical_Table[#All],9,FALSE)</f>
        <v>No</v>
      </c>
      <c r="H376">
        <f>VLOOKUP($A376,Medical_Table[#All],10,FALSE)</f>
        <v>0</v>
      </c>
      <c r="I376" t="str">
        <f>VLOOKUP($A376,Medical_Table[#All],3,FALSE)</f>
        <v>Yes</v>
      </c>
      <c r="J376" t="str">
        <f>VLOOKUP($A376,Medical_Table[#All],5,FALSE)</f>
        <v>Under Weight</v>
      </c>
      <c r="K376" t="str">
        <f>VLOOKUP($A376,Medical_Table[#All],7,FALSE)</f>
        <v>Normal</v>
      </c>
      <c r="L376" s="22">
        <f>VLOOKUP($A376,Hospitalization_Table[#All],10,FALSE)</f>
        <v>31386</v>
      </c>
      <c r="M376" s="18">
        <f>VLOOKUP($A376,Hospitalization_Table[#All],6,FALSE)</f>
        <v>27432.73</v>
      </c>
      <c r="N376" t="str">
        <f>VLOOKUP($A376,Hospitalization_Table[#All],7,FALSE)</f>
        <v>tier - 2</v>
      </c>
      <c r="O376" t="str">
        <f>VLOOKUP($A376,Hospitalization_Table[#All],8,FALSE)</f>
        <v>tier - 1</v>
      </c>
      <c r="P376" t="str">
        <f>VLOOKUP($A376,Hospitalization_Table[#All],9,FALSE)</f>
        <v>R1011</v>
      </c>
      <c r="Q376">
        <f>VLOOKUP($A376,Hospitalization_Table[#All],11,FALSE)</f>
        <v>37</v>
      </c>
    </row>
    <row r="377" spans="1:17" ht="15.6" x14ac:dyDescent="0.3">
      <c r="A377" s="20" t="s">
        <v>1996</v>
      </c>
      <c r="B377" t="str">
        <f>VLOOKUP($A377,Customer_Table[#All],4,FALSE)</f>
        <v>Zachary</v>
      </c>
      <c r="C377">
        <f>VLOOKUP($A377,Medical_Table[#All],4,FALSE)</f>
        <v>22.42</v>
      </c>
      <c r="D377">
        <f>VLOOKUP($A377,Medical_Table[#All],6,FALSE)</f>
        <v>4.68</v>
      </c>
      <c r="E377" t="str">
        <f>VLOOKUP($A377,Medical_Table[#All],2,FALSE)</f>
        <v>Yes</v>
      </c>
      <c r="F377" t="str">
        <f>VLOOKUP($A377,Medical_Table[#All],8,FALSE)</f>
        <v>No</v>
      </c>
      <c r="G377" t="str">
        <f>VLOOKUP($A377,Medical_Table[#All],9,FALSE)</f>
        <v>No</v>
      </c>
      <c r="H377">
        <f>VLOOKUP($A377,Medical_Table[#All],10,FALSE)</f>
        <v>1</v>
      </c>
      <c r="I377" t="str">
        <f>VLOOKUP($A377,Medical_Table[#All],3,FALSE)</f>
        <v>No</v>
      </c>
      <c r="J377" t="str">
        <f>VLOOKUP($A377,Medical_Table[#All],5,FALSE)</f>
        <v>Normal Weight</v>
      </c>
      <c r="K377" t="str">
        <f>VLOOKUP($A377,Medical_Table[#All],7,FALSE)</f>
        <v>Normal</v>
      </c>
      <c r="L377" s="22">
        <f>VLOOKUP($A377,Hospitalization_Table[#All],10,FALSE)</f>
        <v>32401</v>
      </c>
      <c r="M377" s="18">
        <f>VLOOKUP($A377,Hospitalization_Table[#All],6,FALSE)</f>
        <v>27375.9</v>
      </c>
      <c r="N377" t="str">
        <f>VLOOKUP($A377,Hospitalization_Table[#All],7,FALSE)</f>
        <v>tier - 2</v>
      </c>
      <c r="O377" t="str">
        <f>VLOOKUP($A377,Hospitalization_Table[#All],8,FALSE)</f>
        <v>tier - 3</v>
      </c>
      <c r="P377" t="str">
        <f>VLOOKUP($A377,Hospitalization_Table[#All],9,FALSE)</f>
        <v>R1015</v>
      </c>
      <c r="Q377">
        <f>VLOOKUP($A377,Hospitalization_Table[#All],11,FALSE)</f>
        <v>34</v>
      </c>
    </row>
    <row r="378" spans="1:17" ht="15.6" x14ac:dyDescent="0.3">
      <c r="A378" s="20" t="s">
        <v>1995</v>
      </c>
      <c r="B378" t="str">
        <f>VLOOKUP($A378,Customer_Table[#All],4,FALSE)</f>
        <v>Michael</v>
      </c>
      <c r="C378">
        <f>VLOOKUP($A378,Medical_Table[#All],4,FALSE)</f>
        <v>31.35</v>
      </c>
      <c r="D378">
        <f>VLOOKUP($A378,Medical_Table[#All],6,FALSE)</f>
        <v>4.33</v>
      </c>
      <c r="E378" t="str">
        <f>VLOOKUP($A378,Medical_Table[#All],2,FALSE)</f>
        <v>Yes</v>
      </c>
      <c r="F378" t="str">
        <f>VLOOKUP($A378,Medical_Table[#All],8,FALSE)</f>
        <v>No</v>
      </c>
      <c r="G378" t="str">
        <f>VLOOKUP($A378,Medical_Table[#All],9,FALSE)</f>
        <v>Yes</v>
      </c>
      <c r="H378">
        <f>VLOOKUP($A378,Medical_Table[#All],10,FALSE)</f>
        <v>1</v>
      </c>
      <c r="I378" t="str">
        <f>VLOOKUP($A378,Medical_Table[#All],3,FALSE)</f>
        <v>No</v>
      </c>
      <c r="J378" t="str">
        <f>VLOOKUP($A378,Medical_Table[#All],5,FALSE)</f>
        <v>Obesity</v>
      </c>
      <c r="K378" t="str">
        <f>VLOOKUP($A378,Medical_Table[#All],7,FALSE)</f>
        <v>Normal</v>
      </c>
      <c r="L378" s="22">
        <f>VLOOKUP($A378,Hospitalization_Table[#All],10,FALSE)</f>
        <v>25492</v>
      </c>
      <c r="M378" s="18">
        <f>VLOOKUP($A378,Hospitalization_Table[#All],6,FALSE)</f>
        <v>27346.04</v>
      </c>
      <c r="N378" t="str">
        <f>VLOOKUP($A378,Hospitalization_Table[#All],7,FALSE)</f>
        <v>tier - 2</v>
      </c>
      <c r="O378" t="str">
        <f>VLOOKUP($A378,Hospitalization_Table[#All],8,FALSE)</f>
        <v>tier - 2</v>
      </c>
      <c r="P378" t="str">
        <f>VLOOKUP($A378,Hospitalization_Table[#All],9,FALSE)</f>
        <v>R1013</v>
      </c>
      <c r="Q378">
        <f>VLOOKUP($A378,Hospitalization_Table[#All],11,FALSE)</f>
        <v>53</v>
      </c>
    </row>
    <row r="379" spans="1:17" ht="15.6" x14ac:dyDescent="0.3">
      <c r="A379" s="20" t="s">
        <v>1994</v>
      </c>
      <c r="B379" t="str">
        <f>VLOOKUP($A379,Customer_Table[#All],4,FALSE)</f>
        <v>Alyssa K.</v>
      </c>
      <c r="C379">
        <f>VLOOKUP($A379,Medical_Table[#All],4,FALSE)</f>
        <v>31.9</v>
      </c>
      <c r="D379">
        <f>VLOOKUP($A379,Medical_Table[#All],6,FALSE)</f>
        <v>11.89</v>
      </c>
      <c r="E379" t="str">
        <f>VLOOKUP($A379,Medical_Table[#All],2,FALSE)</f>
        <v>No</v>
      </c>
      <c r="F379" t="str">
        <f>VLOOKUP($A379,Medical_Table[#All],8,FALSE)</f>
        <v>No</v>
      </c>
      <c r="G379" t="str">
        <f>VLOOKUP($A379,Medical_Table[#All],9,FALSE)</f>
        <v>No</v>
      </c>
      <c r="H379">
        <f>VLOOKUP($A379,Medical_Table[#All],10,FALSE)</f>
        <v>0</v>
      </c>
      <c r="I379" t="str">
        <f>VLOOKUP($A379,Medical_Table[#All],3,FALSE)</f>
        <v>No</v>
      </c>
      <c r="J379" t="str">
        <f>VLOOKUP($A379,Medical_Table[#All],5,FALSE)</f>
        <v>Obesity</v>
      </c>
      <c r="K379" t="str">
        <f>VLOOKUP($A379,Medical_Table[#All],7,FALSE)</f>
        <v>Diabetes</v>
      </c>
      <c r="L379" s="22">
        <f>VLOOKUP($A379,Hospitalization_Table[#All],10,FALSE)</f>
        <v>24995</v>
      </c>
      <c r="M379" s="18">
        <f>VLOOKUP($A379,Hospitalization_Table[#All],6,FALSE)</f>
        <v>27322.73</v>
      </c>
      <c r="N379" t="str">
        <f>VLOOKUP($A379,Hospitalization_Table[#All],7,FALSE)</f>
        <v>tier - 2</v>
      </c>
      <c r="O379" t="str">
        <f>VLOOKUP($A379,Hospitalization_Table[#All],8,FALSE)</f>
        <v>tier - 2</v>
      </c>
      <c r="P379" t="str">
        <f>VLOOKUP($A379,Hospitalization_Table[#All],9,FALSE)</f>
        <v>R1013</v>
      </c>
      <c r="Q379">
        <f>VLOOKUP($A379,Hospitalization_Table[#All],11,FALSE)</f>
        <v>55</v>
      </c>
    </row>
    <row r="380" spans="1:17" ht="15.6" x14ac:dyDescent="0.3">
      <c r="A380" s="20" t="s">
        <v>1993</v>
      </c>
      <c r="B380" t="str">
        <f>VLOOKUP($A380,Customer_Table[#All],4,FALSE)</f>
        <v>Heather</v>
      </c>
      <c r="C380">
        <f>VLOOKUP($A380,Medical_Table[#All],4,FALSE)</f>
        <v>30.6</v>
      </c>
      <c r="D380">
        <f>VLOOKUP($A380,Medical_Table[#All],6,FALSE)</f>
        <v>5.24</v>
      </c>
      <c r="E380" t="str">
        <f>VLOOKUP($A380,Medical_Table[#All],2,FALSE)</f>
        <v>No</v>
      </c>
      <c r="F380" t="str">
        <f>VLOOKUP($A380,Medical_Table[#All],8,FALSE)</f>
        <v>No</v>
      </c>
      <c r="G380" t="str">
        <f>VLOOKUP($A380,Medical_Table[#All],9,FALSE)</f>
        <v>No</v>
      </c>
      <c r="H380">
        <f>VLOOKUP($A380,Medical_Table[#All],10,FALSE)</f>
        <v>0</v>
      </c>
      <c r="I380" t="str">
        <f>VLOOKUP($A380,Medical_Table[#All],3,FALSE)</f>
        <v>Yes</v>
      </c>
      <c r="J380" t="str">
        <f>VLOOKUP($A380,Medical_Table[#All],5,FALSE)</f>
        <v>Obesity</v>
      </c>
      <c r="K380" t="str">
        <f>VLOOKUP($A380,Medical_Table[#All],7,FALSE)</f>
        <v>Normal</v>
      </c>
      <c r="L380" s="22">
        <f>VLOOKUP($A380,Hospitalization_Table[#All],10,FALSE)</f>
        <v>36496</v>
      </c>
      <c r="M380" s="18">
        <f>VLOOKUP($A380,Hospitalization_Table[#All],6,FALSE)</f>
        <v>27236.959999999999</v>
      </c>
      <c r="N380" t="str">
        <f>VLOOKUP($A380,Hospitalization_Table[#All],7,FALSE)</f>
        <v>tier - 2</v>
      </c>
      <c r="O380" t="str">
        <f>VLOOKUP($A380,Hospitalization_Table[#All],8,FALSE)</f>
        <v>tier - 1</v>
      </c>
      <c r="P380" t="str">
        <f>VLOOKUP($A380,Hospitalization_Table[#All],9,FALSE)</f>
        <v>R1011</v>
      </c>
      <c r="Q380">
        <f>VLOOKUP($A380,Hospitalization_Table[#All],11,FALSE)</f>
        <v>23</v>
      </c>
    </row>
    <row r="381" spans="1:17" ht="15.6" x14ac:dyDescent="0.3">
      <c r="A381" s="20" t="s">
        <v>1992</v>
      </c>
      <c r="B381" t="str">
        <f>VLOOKUP($A381,Customer_Table[#All],4,FALSE)</f>
        <v>Dante</v>
      </c>
      <c r="C381">
        <f>VLOOKUP($A381,Medical_Table[#All],4,FALSE)</f>
        <v>28.975000000000001</v>
      </c>
      <c r="D381">
        <f>VLOOKUP($A381,Medical_Table[#All],6,FALSE)</f>
        <v>7.63</v>
      </c>
      <c r="E381" t="str">
        <f>VLOOKUP($A381,Medical_Table[#All],2,FALSE)</f>
        <v>No</v>
      </c>
      <c r="F381" t="str">
        <f>VLOOKUP($A381,Medical_Table[#All],8,FALSE)</f>
        <v>No</v>
      </c>
      <c r="G381" t="str">
        <f>VLOOKUP($A381,Medical_Table[#All],9,FALSE)</f>
        <v>No</v>
      </c>
      <c r="H381">
        <f>VLOOKUP($A381,Medical_Table[#All],10,FALSE)</f>
        <v>0</v>
      </c>
      <c r="I381" t="str">
        <f>VLOOKUP($A381,Medical_Table[#All],3,FALSE)</f>
        <v>Yes</v>
      </c>
      <c r="J381" t="str">
        <f>VLOOKUP($A381,Medical_Table[#All],5,FALSE)</f>
        <v>Over Weight</v>
      </c>
      <c r="K381" t="str">
        <f>VLOOKUP($A381,Medical_Table[#All],7,FALSE)</f>
        <v>Diabetes</v>
      </c>
      <c r="L381" s="22">
        <f>VLOOKUP($A381,Hospitalization_Table[#All],10,FALSE)</f>
        <v>24097</v>
      </c>
      <c r="M381" s="18">
        <f>VLOOKUP($A381,Hospitalization_Table[#All],6,FALSE)</f>
        <v>27218.44</v>
      </c>
      <c r="N381" t="str">
        <f>VLOOKUP($A381,Hospitalization_Table[#All],7,FALSE)</f>
        <v>tier - 2</v>
      </c>
      <c r="O381" t="str">
        <f>VLOOKUP($A381,Hospitalization_Table[#All],8,FALSE)</f>
        <v>tier - 1</v>
      </c>
      <c r="P381" t="str">
        <f>VLOOKUP($A381,Hospitalization_Table[#All],9,FALSE)</f>
        <v>R1017</v>
      </c>
      <c r="Q381">
        <f>VLOOKUP($A381,Hospitalization_Table[#All],11,FALSE)</f>
        <v>57</v>
      </c>
    </row>
    <row r="382" spans="1:17" ht="15.6" x14ac:dyDescent="0.3">
      <c r="A382" s="20" t="s">
        <v>1991</v>
      </c>
      <c r="B382" t="str">
        <f>VLOOKUP($A382,Customer_Table[#All],4,FALSE)</f>
        <v>Sara E.</v>
      </c>
      <c r="C382">
        <f>VLOOKUP($A382,Medical_Table[#All],4,FALSE)</f>
        <v>24.86</v>
      </c>
      <c r="D382">
        <f>VLOOKUP($A382,Medical_Table[#All],6,FALSE)</f>
        <v>8.92</v>
      </c>
      <c r="E382" t="str">
        <f>VLOOKUP($A382,Medical_Table[#All],2,FALSE)</f>
        <v>Yes</v>
      </c>
      <c r="F382" t="str">
        <f>VLOOKUP($A382,Medical_Table[#All],8,FALSE)</f>
        <v>No</v>
      </c>
      <c r="G382" t="str">
        <f>VLOOKUP($A382,Medical_Table[#All],9,FALSE)</f>
        <v>No</v>
      </c>
      <c r="H382">
        <f>VLOOKUP($A382,Medical_Table[#All],10,FALSE)</f>
        <v>2</v>
      </c>
      <c r="I382" t="str">
        <f>VLOOKUP($A382,Medical_Table[#All],3,FALSE)</f>
        <v>No</v>
      </c>
      <c r="J382" t="str">
        <f>VLOOKUP($A382,Medical_Table[#All],5,FALSE)</f>
        <v>Normal Weight</v>
      </c>
      <c r="K382" t="str">
        <f>VLOOKUP($A382,Medical_Table[#All],7,FALSE)</f>
        <v>Diabetes</v>
      </c>
      <c r="L382" s="22">
        <f>VLOOKUP($A382,Hospitalization_Table[#All],10,FALSE)</f>
        <v>25843</v>
      </c>
      <c r="M382" s="18">
        <f>VLOOKUP($A382,Hospitalization_Table[#All],6,FALSE)</f>
        <v>27117.99</v>
      </c>
      <c r="N382" t="str">
        <f>VLOOKUP($A382,Hospitalization_Table[#All],7,FALSE)</f>
        <v>tier - 2</v>
      </c>
      <c r="O382" t="str">
        <f>VLOOKUP($A382,Hospitalization_Table[#All],8,FALSE)</f>
        <v>tier - 2</v>
      </c>
      <c r="P382" t="str">
        <f>VLOOKUP($A382,Hospitalization_Table[#All],9,FALSE)</f>
        <v>R1013</v>
      </c>
      <c r="Q382">
        <f>VLOOKUP($A382,Hospitalization_Table[#All],11,FALSE)</f>
        <v>52</v>
      </c>
    </row>
    <row r="383" spans="1:17" ht="15.6" x14ac:dyDescent="0.3">
      <c r="A383" s="20" t="s">
        <v>1990</v>
      </c>
      <c r="B383" t="str">
        <f>VLOOKUP($A383,Customer_Table[#All],4,FALSE)</f>
        <v>Scott</v>
      </c>
      <c r="C383">
        <f>VLOOKUP($A383,Medical_Table[#All],4,FALSE)</f>
        <v>19.54</v>
      </c>
      <c r="D383">
        <f>VLOOKUP($A383,Medical_Table[#All],6,FALSE)</f>
        <v>5.37</v>
      </c>
      <c r="E383" t="str">
        <f>VLOOKUP($A383,Medical_Table[#All],2,FALSE)</f>
        <v>No</v>
      </c>
      <c r="F383" t="str">
        <f>VLOOKUP($A383,Medical_Table[#All],8,FALSE)</f>
        <v>No</v>
      </c>
      <c r="G383" t="str">
        <f>VLOOKUP($A383,Medical_Table[#All],9,FALSE)</f>
        <v>No</v>
      </c>
      <c r="H383">
        <f>VLOOKUP($A383,Medical_Table[#All],10,FALSE)</f>
        <v>0</v>
      </c>
      <c r="I383" t="str">
        <f>VLOOKUP($A383,Medical_Table[#All],3,FALSE)</f>
        <v>Yes</v>
      </c>
      <c r="J383" t="str">
        <f>VLOOKUP($A383,Medical_Table[#All],5,FALSE)</f>
        <v>Normal Weight</v>
      </c>
      <c r="K383" t="str">
        <f>VLOOKUP($A383,Medical_Table[#All],7,FALSE)</f>
        <v>Normal</v>
      </c>
      <c r="L383" s="22">
        <f>VLOOKUP($A383,Hospitalization_Table[#All],10,FALSE)</f>
        <v>33220</v>
      </c>
      <c r="M383" s="18">
        <f>VLOOKUP($A383,Hospitalization_Table[#All],6,FALSE)</f>
        <v>27092.38</v>
      </c>
      <c r="N383" t="str">
        <f>VLOOKUP($A383,Hospitalization_Table[#All],7,FALSE)</f>
        <v>tier - 2</v>
      </c>
      <c r="O383" t="str">
        <f>VLOOKUP($A383,Hospitalization_Table[#All],8,FALSE)</f>
        <v>tier - 3</v>
      </c>
      <c r="P383" t="str">
        <f>VLOOKUP($A383,Hospitalization_Table[#All],9,FALSE)</f>
        <v>R1011</v>
      </c>
      <c r="Q383">
        <f>VLOOKUP($A383,Hospitalization_Table[#All],11,FALSE)</f>
        <v>32</v>
      </c>
    </row>
    <row r="384" spans="1:17" ht="15.6" x14ac:dyDescent="0.3">
      <c r="A384" s="20" t="s">
        <v>1989</v>
      </c>
      <c r="B384" t="str">
        <f>VLOOKUP($A384,Customer_Table[#All],4,FALSE)</f>
        <v>Sean</v>
      </c>
      <c r="C384">
        <f>VLOOKUP($A384,Medical_Table[#All],4,FALSE)</f>
        <v>26.74</v>
      </c>
      <c r="D384">
        <f>VLOOKUP($A384,Medical_Table[#All],6,FALSE)</f>
        <v>4.3099999999999996</v>
      </c>
      <c r="E384" t="str">
        <f>VLOOKUP($A384,Medical_Table[#All],2,FALSE)</f>
        <v>No</v>
      </c>
      <c r="F384" t="str">
        <f>VLOOKUP($A384,Medical_Table[#All],8,FALSE)</f>
        <v>No</v>
      </c>
      <c r="G384" t="str">
        <f>VLOOKUP($A384,Medical_Table[#All],9,FALSE)</f>
        <v>No</v>
      </c>
      <c r="H384">
        <f>VLOOKUP($A384,Medical_Table[#All],10,FALSE)</f>
        <v>0</v>
      </c>
      <c r="I384" t="str">
        <f>VLOOKUP($A384,Medical_Table[#All],3,FALSE)</f>
        <v>Yes</v>
      </c>
      <c r="J384" t="str">
        <f>VLOOKUP($A384,Medical_Table[#All],5,FALSE)</f>
        <v>Over Weight</v>
      </c>
      <c r="K384" t="str">
        <f>VLOOKUP($A384,Medical_Table[#All],7,FALSE)</f>
        <v>Normal</v>
      </c>
      <c r="L384" s="22">
        <f>VLOOKUP($A384,Hospitalization_Table[#All],10,FALSE)</f>
        <v>34517</v>
      </c>
      <c r="M384" s="18">
        <f>VLOOKUP($A384,Hospitalization_Table[#All],6,FALSE)</f>
        <v>27080.639999999999</v>
      </c>
      <c r="N384" t="str">
        <f>VLOOKUP($A384,Hospitalization_Table[#All],7,FALSE)</f>
        <v>tier - 2</v>
      </c>
      <c r="O384" t="str">
        <f>VLOOKUP($A384,Hospitalization_Table[#All],8,FALSE)</f>
        <v>tier - 2</v>
      </c>
      <c r="P384" t="str">
        <f>VLOOKUP($A384,Hospitalization_Table[#All],9,FALSE)</f>
        <v>R1011</v>
      </c>
      <c r="Q384">
        <f>VLOOKUP($A384,Hospitalization_Table[#All],11,FALSE)</f>
        <v>28</v>
      </c>
    </row>
    <row r="385" spans="1:17" ht="15.6" x14ac:dyDescent="0.3">
      <c r="A385" s="20" t="s">
        <v>1988</v>
      </c>
      <c r="B385" t="str">
        <f>VLOOKUP($A385,Customer_Table[#All],4,FALSE)</f>
        <v>Danielle</v>
      </c>
      <c r="C385">
        <f>VLOOKUP($A385,Medical_Table[#All],4,FALSE)</f>
        <v>22.99</v>
      </c>
      <c r="D385">
        <f>VLOOKUP($A385,Medical_Table[#All],6,FALSE)</f>
        <v>10.46</v>
      </c>
      <c r="E385" t="str">
        <f>VLOOKUP($A385,Medical_Table[#All],2,FALSE)</f>
        <v>No</v>
      </c>
      <c r="F385" t="str">
        <f>VLOOKUP($A385,Medical_Table[#All],8,FALSE)</f>
        <v>No</v>
      </c>
      <c r="G385" t="str">
        <f>VLOOKUP($A385,Medical_Table[#All],9,FALSE)</f>
        <v>No</v>
      </c>
      <c r="H385">
        <f>VLOOKUP($A385,Medical_Table[#All],10,FALSE)</f>
        <v>3</v>
      </c>
      <c r="I385" t="str">
        <f>VLOOKUP($A385,Medical_Table[#All],3,FALSE)</f>
        <v>Yes</v>
      </c>
      <c r="J385" t="str">
        <f>VLOOKUP($A385,Medical_Table[#All],5,FALSE)</f>
        <v>Normal Weight</v>
      </c>
      <c r="K385" t="str">
        <f>VLOOKUP($A385,Medical_Table[#All],7,FALSE)</f>
        <v>Diabetes</v>
      </c>
      <c r="L385" s="22">
        <f>VLOOKUP($A385,Hospitalization_Table[#All],10,FALSE)</f>
        <v>21366</v>
      </c>
      <c r="M385" s="18">
        <f>VLOOKUP($A385,Hospitalization_Table[#All],6,FALSE)</f>
        <v>27037.91</v>
      </c>
      <c r="N385" t="str">
        <f>VLOOKUP($A385,Hospitalization_Table[#All],7,FALSE)</f>
        <v>tier - 2</v>
      </c>
      <c r="O385" t="str">
        <f>VLOOKUP($A385,Hospitalization_Table[#All],8,FALSE)</f>
        <v>tier - 2</v>
      </c>
      <c r="P385" t="str">
        <f>VLOOKUP($A385,Hospitalization_Table[#All],9,FALSE)</f>
        <v>R1013</v>
      </c>
      <c r="Q385">
        <f>VLOOKUP($A385,Hospitalization_Table[#All],11,FALSE)</f>
        <v>64</v>
      </c>
    </row>
    <row r="386" spans="1:17" ht="15.6" x14ac:dyDescent="0.3">
      <c r="A386" s="20" t="s">
        <v>1987</v>
      </c>
      <c r="B386" t="str">
        <f>VLOOKUP($A386,Customer_Table[#All],4,FALSE)</f>
        <v>Andrew D.</v>
      </c>
      <c r="C386">
        <f>VLOOKUP($A386,Medical_Table[#All],4,FALSE)</f>
        <v>31.46</v>
      </c>
      <c r="D386">
        <f>VLOOKUP($A386,Medical_Table[#All],6,FALSE)</f>
        <v>7.39</v>
      </c>
      <c r="E386" t="str">
        <f>VLOOKUP($A386,Medical_Table[#All],2,FALSE)</f>
        <v>No</v>
      </c>
      <c r="F386" t="str">
        <f>VLOOKUP($A386,Medical_Table[#All],8,FALSE)</f>
        <v>No</v>
      </c>
      <c r="G386" t="str">
        <f>VLOOKUP($A386,Medical_Table[#All],9,FALSE)</f>
        <v>No</v>
      </c>
      <c r="H386">
        <f>VLOOKUP($A386,Medical_Table[#All],10,FALSE)</f>
        <v>0</v>
      </c>
      <c r="I386" t="str">
        <f>VLOOKUP($A386,Medical_Table[#All],3,FALSE)</f>
        <v>No</v>
      </c>
      <c r="J386" t="str">
        <f>VLOOKUP($A386,Medical_Table[#All],5,FALSE)</f>
        <v>Obesity</v>
      </c>
      <c r="K386" t="str">
        <f>VLOOKUP($A386,Medical_Table[#All],7,FALSE)</f>
        <v>Diabetes</v>
      </c>
      <c r="L386" s="22">
        <f>VLOOKUP($A386,Hospitalization_Table[#All],10,FALSE)</f>
        <v>22106</v>
      </c>
      <c r="M386" s="18">
        <f>VLOOKUP($A386,Hospitalization_Table[#All],6,FALSE)</f>
        <v>27000.98</v>
      </c>
      <c r="N386" t="str">
        <f>VLOOKUP($A386,Hospitalization_Table[#All],7,FALSE)</f>
        <v>tier - 2</v>
      </c>
      <c r="O386" t="str">
        <f>VLOOKUP($A386,Hospitalization_Table[#All],8,FALSE)</f>
        <v>tier - 2</v>
      </c>
      <c r="P386" t="str">
        <f>VLOOKUP($A386,Hospitalization_Table[#All],9,FALSE)</f>
        <v>R1013</v>
      </c>
      <c r="Q386">
        <f>VLOOKUP($A386,Hospitalization_Table[#All],11,FALSE)</f>
        <v>62</v>
      </c>
    </row>
    <row r="387" spans="1:17" ht="15.6" x14ac:dyDescent="0.3">
      <c r="A387" s="20" t="s">
        <v>1986</v>
      </c>
      <c r="B387" t="str">
        <f>VLOOKUP($A387,Customer_Table[#All],4,FALSE)</f>
        <v>Joel D</v>
      </c>
      <c r="C387">
        <f>VLOOKUP($A387,Medical_Table[#All],4,FALSE)</f>
        <v>30.86</v>
      </c>
      <c r="D387">
        <f>VLOOKUP($A387,Medical_Table[#All],6,FALSE)</f>
        <v>6.18</v>
      </c>
      <c r="E387" t="str">
        <f>VLOOKUP($A387,Medical_Table[#All],2,FALSE)</f>
        <v>No</v>
      </c>
      <c r="F387" t="str">
        <f>VLOOKUP($A387,Medical_Table[#All],8,FALSE)</f>
        <v>yes</v>
      </c>
      <c r="G387" t="str">
        <f>VLOOKUP($A387,Medical_Table[#All],9,FALSE)</f>
        <v>No</v>
      </c>
      <c r="H387">
        <f>VLOOKUP($A387,Medical_Table[#All],10,FALSE)</f>
        <v>2</v>
      </c>
      <c r="I387" t="str">
        <f>VLOOKUP($A387,Medical_Table[#All],3,FALSE)</f>
        <v>Yes</v>
      </c>
      <c r="J387" t="str">
        <f>VLOOKUP($A387,Medical_Table[#All],5,FALSE)</f>
        <v>Obesity</v>
      </c>
      <c r="K387" t="str">
        <f>VLOOKUP($A387,Medical_Table[#All],7,FALSE)</f>
        <v>Prediabetes</v>
      </c>
      <c r="L387" s="22">
        <f>VLOOKUP($A387,Hospitalization_Table[#All],10,FALSE)</f>
        <v>36839</v>
      </c>
      <c r="M387" s="18">
        <f>VLOOKUP($A387,Hospitalization_Table[#All],6,FALSE)</f>
        <v>26936.98</v>
      </c>
      <c r="N387" t="str">
        <f>VLOOKUP($A387,Hospitalization_Table[#All],7,FALSE)</f>
        <v>tier - 2</v>
      </c>
      <c r="O387" t="str">
        <f>VLOOKUP($A387,Hospitalization_Table[#All],8,FALSE)</f>
        <v>tier - 3</v>
      </c>
      <c r="P387" t="str">
        <f>VLOOKUP($A387,Hospitalization_Table[#All],9,FALSE)</f>
        <v>R1011</v>
      </c>
      <c r="Q387">
        <f>VLOOKUP($A387,Hospitalization_Table[#All],11,FALSE)</f>
        <v>22</v>
      </c>
    </row>
    <row r="388" spans="1:17" ht="15.6" x14ac:dyDescent="0.3">
      <c r="A388" s="20" t="s">
        <v>1985</v>
      </c>
      <c r="B388" t="str">
        <f>VLOOKUP($A388,Customer_Table[#All],4,FALSE)</f>
        <v>Michelle</v>
      </c>
      <c r="C388">
        <f>VLOOKUP($A388,Medical_Table[#All],4,FALSE)</f>
        <v>31.96</v>
      </c>
      <c r="D388">
        <f>VLOOKUP($A388,Medical_Table[#All],6,FALSE)</f>
        <v>8.86</v>
      </c>
      <c r="E388" t="str">
        <f>VLOOKUP($A388,Medical_Table[#All],2,FALSE)</f>
        <v>No</v>
      </c>
      <c r="F388" t="str">
        <f>VLOOKUP($A388,Medical_Table[#All],8,FALSE)</f>
        <v>No</v>
      </c>
      <c r="G388" t="str">
        <f>VLOOKUP($A388,Medical_Table[#All],9,FALSE)</f>
        <v>No</v>
      </c>
      <c r="H388">
        <f>VLOOKUP($A388,Medical_Table[#All],10,FALSE)</f>
        <v>0</v>
      </c>
      <c r="I388" t="str">
        <f>VLOOKUP($A388,Medical_Table[#All],3,FALSE)</f>
        <v>Yes</v>
      </c>
      <c r="J388" t="str">
        <f>VLOOKUP($A388,Medical_Table[#All],5,FALSE)</f>
        <v>Obesity</v>
      </c>
      <c r="K388" t="str">
        <f>VLOOKUP($A388,Medical_Table[#All],7,FALSE)</f>
        <v>Diabetes</v>
      </c>
      <c r="L388" s="22">
        <f>VLOOKUP($A388,Hospitalization_Table[#All],10,FALSE)</f>
        <v>37424</v>
      </c>
      <c r="M388" s="18">
        <f>VLOOKUP($A388,Hospitalization_Table[#All],6,FALSE)</f>
        <v>26927.69</v>
      </c>
      <c r="N388" t="str">
        <f>VLOOKUP($A388,Hospitalization_Table[#All],7,FALSE)</f>
        <v>tier - 2</v>
      </c>
      <c r="O388" t="str">
        <f>VLOOKUP($A388,Hospitalization_Table[#All],8,FALSE)</f>
        <v>tier - 2</v>
      </c>
      <c r="P388" t="str">
        <f>VLOOKUP($A388,Hospitalization_Table[#All],9,FALSE)</f>
        <v>R1011</v>
      </c>
      <c r="Q388">
        <f>VLOOKUP($A388,Hospitalization_Table[#All],11,FALSE)</f>
        <v>20</v>
      </c>
    </row>
    <row r="389" spans="1:17" ht="15.6" x14ac:dyDescent="0.3">
      <c r="A389" s="20" t="s">
        <v>1984</v>
      </c>
      <c r="B389" t="str">
        <f>VLOOKUP($A389,Customer_Table[#All],4,FALSE)</f>
        <v>Michael J.</v>
      </c>
      <c r="C389">
        <f>VLOOKUP($A389,Medical_Table[#All],4,FALSE)</f>
        <v>23.76</v>
      </c>
      <c r="D389">
        <f>VLOOKUP($A389,Medical_Table[#All],6,FALSE)</f>
        <v>10.96</v>
      </c>
      <c r="E389" t="str">
        <f>VLOOKUP($A389,Medical_Table[#All],2,FALSE)</f>
        <v>No</v>
      </c>
      <c r="F389" t="str">
        <f>VLOOKUP($A389,Medical_Table[#All],8,FALSE)</f>
        <v>No</v>
      </c>
      <c r="G389" t="str">
        <f>VLOOKUP($A389,Medical_Table[#All],9,FALSE)</f>
        <v>No</v>
      </c>
      <c r="H389">
        <f>VLOOKUP($A389,Medical_Table[#All],10,FALSE)</f>
        <v>3</v>
      </c>
      <c r="I389" t="str">
        <f>VLOOKUP($A389,Medical_Table[#All],3,FALSE)</f>
        <v>Yes</v>
      </c>
      <c r="J389" t="str">
        <f>VLOOKUP($A389,Medical_Table[#All],5,FALSE)</f>
        <v>Normal Weight</v>
      </c>
      <c r="K389" t="str">
        <f>VLOOKUP($A389,Medical_Table[#All],7,FALSE)</f>
        <v>Diabetes</v>
      </c>
      <c r="L389" s="22">
        <f>VLOOKUP($A389,Hospitalization_Table[#All],10,FALSE)</f>
        <v>21544</v>
      </c>
      <c r="M389" s="18">
        <f>VLOOKUP($A389,Hospitalization_Table[#All],6,FALSE)</f>
        <v>26926.51</v>
      </c>
      <c r="N389" t="str">
        <f>VLOOKUP($A389,Hospitalization_Table[#All],7,FALSE)</f>
        <v>tier - 2</v>
      </c>
      <c r="O389" t="str">
        <f>VLOOKUP($A389,Hospitalization_Table[#All],8,FALSE)</f>
        <v>tier - 1</v>
      </c>
      <c r="P389" t="str">
        <f>VLOOKUP($A389,Hospitalization_Table[#All],9,FALSE)</f>
        <v>R1013</v>
      </c>
      <c r="Q389">
        <f>VLOOKUP($A389,Hospitalization_Table[#All],11,FALSE)</f>
        <v>64</v>
      </c>
    </row>
    <row r="390" spans="1:17" ht="15.6" x14ac:dyDescent="0.3">
      <c r="A390" s="20" t="s">
        <v>1983</v>
      </c>
      <c r="B390" t="str">
        <f>VLOOKUP($A390,Customer_Table[#All],4,FALSE)</f>
        <v>Nikki</v>
      </c>
      <c r="C390">
        <f>VLOOKUP($A390,Medical_Table[#All],4,FALSE)</f>
        <v>19.38</v>
      </c>
      <c r="D390">
        <f>VLOOKUP($A390,Medical_Table[#All],6,FALSE)</f>
        <v>6.28</v>
      </c>
      <c r="E390" t="str">
        <f>VLOOKUP($A390,Medical_Table[#All],2,FALSE)</f>
        <v>No</v>
      </c>
      <c r="F390" t="str">
        <f>VLOOKUP($A390,Medical_Table[#All],8,FALSE)</f>
        <v>No</v>
      </c>
      <c r="G390" t="str">
        <f>VLOOKUP($A390,Medical_Table[#All],9,FALSE)</f>
        <v>No</v>
      </c>
      <c r="H390">
        <f>VLOOKUP($A390,Medical_Table[#All],10,FALSE)</f>
        <v>0</v>
      </c>
      <c r="I390" t="str">
        <f>VLOOKUP($A390,Medical_Table[#All],3,FALSE)</f>
        <v>Yes</v>
      </c>
      <c r="J390" t="str">
        <f>VLOOKUP($A390,Medical_Table[#All],5,FALSE)</f>
        <v>Normal Weight</v>
      </c>
      <c r="K390" t="str">
        <f>VLOOKUP($A390,Medical_Table[#All],7,FALSE)</f>
        <v>Prediabetes</v>
      </c>
      <c r="L390" s="22">
        <f>VLOOKUP($A390,Hospitalization_Table[#All],10,FALSE)</f>
        <v>33472</v>
      </c>
      <c r="M390" s="18">
        <f>VLOOKUP($A390,Hospitalization_Table[#All],6,FALSE)</f>
        <v>26912.560000000001</v>
      </c>
      <c r="N390" t="str">
        <f>VLOOKUP($A390,Hospitalization_Table[#All],7,FALSE)</f>
        <v>tier - 2</v>
      </c>
      <c r="O390" t="str">
        <f>VLOOKUP($A390,Hospitalization_Table[#All],8,FALSE)</f>
        <v>tier - 2</v>
      </c>
      <c r="P390" t="str">
        <f>VLOOKUP($A390,Hospitalization_Table[#All],9,FALSE)</f>
        <v>R1011</v>
      </c>
      <c r="Q390">
        <f>VLOOKUP($A390,Hospitalization_Table[#All],11,FALSE)</f>
        <v>31</v>
      </c>
    </row>
    <row r="391" spans="1:17" ht="15.6" x14ac:dyDescent="0.3">
      <c r="A391" s="20" t="s">
        <v>1982</v>
      </c>
      <c r="B391" t="str">
        <f>VLOOKUP($A391,Customer_Table[#All],4,FALSE)</f>
        <v>Summer B.</v>
      </c>
      <c r="C391">
        <f>VLOOKUP($A391,Medical_Table[#All],4,FALSE)</f>
        <v>16.21</v>
      </c>
      <c r="D391">
        <f>VLOOKUP($A391,Medical_Table[#All],6,FALSE)</f>
        <v>6.29</v>
      </c>
      <c r="E391" t="str">
        <f>VLOOKUP($A391,Medical_Table[#All],2,FALSE)</f>
        <v>Yes</v>
      </c>
      <c r="F391" t="str">
        <f>VLOOKUP($A391,Medical_Table[#All],8,FALSE)</f>
        <v>No</v>
      </c>
      <c r="G391" t="str">
        <f>VLOOKUP($A391,Medical_Table[#All],9,FALSE)</f>
        <v>No</v>
      </c>
      <c r="H391">
        <f>VLOOKUP($A391,Medical_Table[#All],10,FALSE)</f>
        <v>1</v>
      </c>
      <c r="I391" t="str">
        <f>VLOOKUP($A391,Medical_Table[#All],3,FALSE)</f>
        <v>Yes</v>
      </c>
      <c r="J391" t="str">
        <f>VLOOKUP($A391,Medical_Table[#All],5,FALSE)</f>
        <v>Under Weight</v>
      </c>
      <c r="K391" t="str">
        <f>VLOOKUP($A391,Medical_Table[#All],7,FALSE)</f>
        <v>Prediabetes</v>
      </c>
      <c r="L391" s="22">
        <f>VLOOKUP($A391,Hospitalization_Table[#All],10,FALSE)</f>
        <v>32346</v>
      </c>
      <c r="M391" s="18">
        <f>VLOOKUP($A391,Hospitalization_Table[#All],6,FALSE)</f>
        <v>26607.89</v>
      </c>
      <c r="N391" t="str">
        <f>VLOOKUP($A391,Hospitalization_Table[#All],7,FALSE)</f>
        <v>tier - 2</v>
      </c>
      <c r="O391" t="str">
        <f>VLOOKUP($A391,Hospitalization_Table[#All],8,FALSE)</f>
        <v>tier - 1</v>
      </c>
      <c r="P391" t="str">
        <f>VLOOKUP($A391,Hospitalization_Table[#All],9,FALSE)</f>
        <v>R1011</v>
      </c>
      <c r="Q391">
        <f>VLOOKUP($A391,Hospitalization_Table[#All],11,FALSE)</f>
        <v>34</v>
      </c>
    </row>
    <row r="392" spans="1:17" ht="15.6" x14ac:dyDescent="0.3">
      <c r="A392" s="20" t="s">
        <v>1981</v>
      </c>
      <c r="B392" t="str">
        <f>VLOOKUP($A392,Customer_Table[#All],4,FALSE)</f>
        <v>Edward</v>
      </c>
      <c r="C392">
        <f>VLOOKUP($A392,Medical_Table[#All],4,FALSE)</f>
        <v>32.54</v>
      </c>
      <c r="D392">
        <f>VLOOKUP($A392,Medical_Table[#All],6,FALSE)</f>
        <v>4.0199999999999996</v>
      </c>
      <c r="E392" t="str">
        <f>VLOOKUP($A392,Medical_Table[#All],2,FALSE)</f>
        <v>No</v>
      </c>
      <c r="F392" t="str">
        <f>VLOOKUP($A392,Medical_Table[#All],8,FALSE)</f>
        <v>yes</v>
      </c>
      <c r="G392" t="str">
        <f>VLOOKUP($A392,Medical_Table[#All],9,FALSE)</f>
        <v>No</v>
      </c>
      <c r="H392">
        <f>VLOOKUP($A392,Medical_Table[#All],10,FALSE)</f>
        <v>1</v>
      </c>
      <c r="I392" t="str">
        <f>VLOOKUP($A392,Medical_Table[#All],3,FALSE)</f>
        <v>Yes</v>
      </c>
      <c r="J392" t="str">
        <f>VLOOKUP($A392,Medical_Table[#All],5,FALSE)</f>
        <v>Obesity</v>
      </c>
      <c r="K392" t="str">
        <f>VLOOKUP($A392,Medical_Table[#All],7,FALSE)</f>
        <v>Normal</v>
      </c>
      <c r="L392" s="22">
        <f>VLOOKUP($A392,Hospitalization_Table[#All],10,FALSE)</f>
        <v>38235</v>
      </c>
      <c r="M392" s="18">
        <f>VLOOKUP($A392,Hospitalization_Table[#All],6,FALSE)</f>
        <v>26479.4</v>
      </c>
      <c r="N392" t="str">
        <f>VLOOKUP($A392,Hospitalization_Table[#All],7,FALSE)</f>
        <v>tier - 2</v>
      </c>
      <c r="O392" t="str">
        <f>VLOOKUP($A392,Hospitalization_Table[#All],8,FALSE)</f>
        <v>tier - 2</v>
      </c>
      <c r="P392" t="str">
        <f>VLOOKUP($A392,Hospitalization_Table[#All],9,FALSE)</f>
        <v>R1011</v>
      </c>
      <c r="Q392">
        <f>VLOOKUP($A392,Hospitalization_Table[#All],11,FALSE)</f>
        <v>18</v>
      </c>
    </row>
    <row r="393" spans="1:17" ht="15.6" x14ac:dyDescent="0.3">
      <c r="A393" s="20" t="s">
        <v>1980</v>
      </c>
      <c r="B393" t="str">
        <f>VLOOKUP($A393,Customer_Table[#All],4,FALSE)</f>
        <v>Ryan</v>
      </c>
      <c r="C393">
        <f>VLOOKUP($A393,Medical_Table[#All],4,FALSE)</f>
        <v>36.765000000000001</v>
      </c>
      <c r="D393">
        <f>VLOOKUP($A393,Medical_Table[#All],6,FALSE)</f>
        <v>11.95</v>
      </c>
      <c r="E393" t="str">
        <f>VLOOKUP($A393,Medical_Table[#All],2,FALSE)</f>
        <v>Yes</v>
      </c>
      <c r="F393" t="str">
        <f>VLOOKUP($A393,Medical_Table[#All],8,FALSE)</f>
        <v>No</v>
      </c>
      <c r="G393" t="str">
        <f>VLOOKUP($A393,Medical_Table[#All],9,FALSE)</f>
        <v>No</v>
      </c>
      <c r="H393">
        <f>VLOOKUP($A393,Medical_Table[#All],10,FALSE)</f>
        <v>2</v>
      </c>
      <c r="I393" t="str">
        <f>VLOOKUP($A393,Medical_Table[#All],3,FALSE)</f>
        <v>No</v>
      </c>
      <c r="J393" t="str">
        <f>VLOOKUP($A393,Medical_Table[#All],5,FALSE)</f>
        <v>Obesity</v>
      </c>
      <c r="K393" t="str">
        <f>VLOOKUP($A393,Medical_Table[#All],7,FALSE)</f>
        <v>Diabetes</v>
      </c>
      <c r="L393" s="22">
        <f>VLOOKUP($A393,Hospitalization_Table[#All],10,FALSE)</f>
        <v>25807</v>
      </c>
      <c r="M393" s="18">
        <f>VLOOKUP($A393,Hospitalization_Table[#All],6,FALSE)</f>
        <v>26467.1</v>
      </c>
      <c r="N393" t="str">
        <f>VLOOKUP($A393,Hospitalization_Table[#All],7,FALSE)</f>
        <v>tier - 2</v>
      </c>
      <c r="O393" t="str">
        <f>VLOOKUP($A393,Hospitalization_Table[#All],8,FALSE)</f>
        <v>tier - 3</v>
      </c>
      <c r="P393" t="str">
        <f>VLOOKUP($A393,Hospitalization_Table[#All],9,FALSE)</f>
        <v>R1012</v>
      </c>
      <c r="Q393">
        <f>VLOOKUP($A393,Hospitalization_Table[#All],11,FALSE)</f>
        <v>52</v>
      </c>
    </row>
    <row r="394" spans="1:17" ht="15.6" x14ac:dyDescent="0.3">
      <c r="A394" s="20" t="s">
        <v>1979</v>
      </c>
      <c r="B394" t="str">
        <f>VLOOKUP($A394,Customer_Table[#All],4,FALSE)</f>
        <v>Kacee</v>
      </c>
      <c r="C394">
        <f>VLOOKUP($A394,Medical_Table[#All],4,FALSE)</f>
        <v>35.909999999999997</v>
      </c>
      <c r="D394">
        <f>VLOOKUP($A394,Medical_Table[#All],6,FALSE)</f>
        <v>8.7100000000000009</v>
      </c>
      <c r="E394" t="str">
        <f>VLOOKUP($A394,Medical_Table[#All],2,FALSE)</f>
        <v>No</v>
      </c>
      <c r="F394" t="str">
        <f>VLOOKUP($A394,Medical_Table[#All],8,FALSE)</f>
        <v>No</v>
      </c>
      <c r="G394" t="str">
        <f>VLOOKUP($A394,Medical_Table[#All],9,FALSE)</f>
        <v>No</v>
      </c>
      <c r="H394">
        <f>VLOOKUP($A394,Medical_Table[#All],10,FALSE)</f>
        <v>0</v>
      </c>
      <c r="I394" t="str">
        <f>VLOOKUP($A394,Medical_Table[#All],3,FALSE)</f>
        <v>No</v>
      </c>
      <c r="J394" t="str">
        <f>VLOOKUP($A394,Medical_Table[#All],5,FALSE)</f>
        <v>Obesity</v>
      </c>
      <c r="K394" t="str">
        <f>VLOOKUP($A394,Medical_Table[#All],7,FALSE)</f>
        <v>Diabetes</v>
      </c>
      <c r="L394" s="22">
        <f>VLOOKUP($A394,Hospitalization_Table[#All],10,FALSE)</f>
        <v>27293</v>
      </c>
      <c r="M394" s="18">
        <f>VLOOKUP($A394,Hospitalization_Table[#All],6,FALSE)</f>
        <v>26392.26</v>
      </c>
      <c r="N394" t="str">
        <f>VLOOKUP($A394,Hospitalization_Table[#All],7,FALSE)</f>
        <v>tier - 2</v>
      </c>
      <c r="O394" t="str">
        <f>VLOOKUP($A394,Hospitalization_Table[#All],8,FALSE)</f>
        <v>tier - 2</v>
      </c>
      <c r="P394" t="str">
        <f>VLOOKUP($A394,Hospitalization_Table[#All],9,FALSE)</f>
        <v>R1024</v>
      </c>
      <c r="Q394">
        <f>VLOOKUP($A394,Hospitalization_Table[#All],11,FALSE)</f>
        <v>48</v>
      </c>
    </row>
    <row r="395" spans="1:17" ht="15.6" x14ac:dyDescent="0.3">
      <c r="A395" s="20" t="s">
        <v>1978</v>
      </c>
      <c r="B395" t="str">
        <f>VLOOKUP($A395,Customer_Table[#All],4,FALSE)</f>
        <v>Dave</v>
      </c>
      <c r="C395">
        <f>VLOOKUP($A395,Medical_Table[#All],4,FALSE)</f>
        <v>32.06</v>
      </c>
      <c r="D395">
        <f>VLOOKUP($A395,Medical_Table[#All],6,FALSE)</f>
        <v>4.67</v>
      </c>
      <c r="E395" t="str">
        <f>VLOOKUP($A395,Medical_Table[#All],2,FALSE)</f>
        <v>No</v>
      </c>
      <c r="F395" t="str">
        <f>VLOOKUP($A395,Medical_Table[#All],8,FALSE)</f>
        <v>yes</v>
      </c>
      <c r="G395" t="str">
        <f>VLOOKUP($A395,Medical_Table[#All],9,FALSE)</f>
        <v>No</v>
      </c>
      <c r="H395">
        <f>VLOOKUP($A395,Medical_Table[#All],10,FALSE)</f>
        <v>1</v>
      </c>
      <c r="I395" t="str">
        <f>VLOOKUP($A395,Medical_Table[#All],3,FALSE)</f>
        <v>Yes</v>
      </c>
      <c r="J395" t="str">
        <f>VLOOKUP($A395,Medical_Table[#All],5,FALSE)</f>
        <v>Obesity</v>
      </c>
      <c r="K395" t="str">
        <f>VLOOKUP($A395,Medical_Table[#All],7,FALSE)</f>
        <v>Normal</v>
      </c>
      <c r="L395" s="22">
        <f>VLOOKUP($A395,Hospitalization_Table[#All],10,FALSE)</f>
        <v>38326</v>
      </c>
      <c r="M395" s="18">
        <f>VLOOKUP($A395,Hospitalization_Table[#All],6,FALSE)</f>
        <v>26316.59</v>
      </c>
      <c r="N395" t="str">
        <f>VLOOKUP($A395,Hospitalization_Table[#All],7,FALSE)</f>
        <v>tier - 2</v>
      </c>
      <c r="O395" t="str">
        <f>VLOOKUP($A395,Hospitalization_Table[#All],8,FALSE)</f>
        <v>tier - 3</v>
      </c>
      <c r="P395" t="str">
        <f>VLOOKUP($A395,Hospitalization_Table[#All],9,FALSE)</f>
        <v>R1011</v>
      </c>
      <c r="Q395">
        <f>VLOOKUP($A395,Hospitalization_Table[#All],11,FALSE)</f>
        <v>18</v>
      </c>
    </row>
    <row r="396" spans="1:17" ht="15.6" x14ac:dyDescent="0.3">
      <c r="A396" s="20" t="s">
        <v>1977</v>
      </c>
      <c r="B396" t="str">
        <f>VLOOKUP($A396,Customer_Table[#All],4,FALSE)</f>
        <v>Maryanna</v>
      </c>
      <c r="C396">
        <f>VLOOKUP($A396,Medical_Table[#All],4,FALSE)</f>
        <v>24.1</v>
      </c>
      <c r="D396">
        <f>VLOOKUP($A396,Medical_Table[#All],6,FALSE)</f>
        <v>11.14</v>
      </c>
      <c r="E396" t="str">
        <f>VLOOKUP($A396,Medical_Table[#All],2,FALSE)</f>
        <v>Yes</v>
      </c>
      <c r="F396" t="str">
        <f>VLOOKUP($A396,Medical_Table[#All],8,FALSE)</f>
        <v>No</v>
      </c>
      <c r="G396" t="str">
        <f>VLOOKUP($A396,Medical_Table[#All],9,FALSE)</f>
        <v>No</v>
      </c>
      <c r="H396">
        <f>VLOOKUP($A396,Medical_Table[#All],10,FALSE)</f>
        <v>1</v>
      </c>
      <c r="I396" t="str">
        <f>VLOOKUP($A396,Medical_Table[#All],3,FALSE)</f>
        <v>No</v>
      </c>
      <c r="J396" t="str">
        <f>VLOOKUP($A396,Medical_Table[#All],5,FALSE)</f>
        <v>Normal Weight</v>
      </c>
      <c r="K396" t="str">
        <f>VLOOKUP($A396,Medical_Table[#All],7,FALSE)</f>
        <v>Diabetes</v>
      </c>
      <c r="L396" s="22">
        <f>VLOOKUP($A396,Hospitalization_Table[#All],10,FALSE)</f>
        <v>27549</v>
      </c>
      <c r="M396" s="18">
        <f>VLOOKUP($A396,Hospitalization_Table[#All],6,FALSE)</f>
        <v>26236.58</v>
      </c>
      <c r="N396" t="str">
        <f>VLOOKUP($A396,Hospitalization_Table[#All],7,FALSE)</f>
        <v>tier - 2</v>
      </c>
      <c r="O396" t="str">
        <f>VLOOKUP($A396,Hospitalization_Table[#All],8,FALSE)</f>
        <v>tier - 1</v>
      </c>
      <c r="P396" t="str">
        <f>VLOOKUP($A396,Hospitalization_Table[#All],9,FALSE)</f>
        <v>R1011</v>
      </c>
      <c r="Q396">
        <f>VLOOKUP($A396,Hospitalization_Table[#All],11,FALSE)</f>
        <v>48</v>
      </c>
    </row>
    <row r="397" spans="1:17" ht="15.6" x14ac:dyDescent="0.3">
      <c r="A397" s="20" t="s">
        <v>1976</v>
      </c>
      <c r="B397" t="str">
        <f>VLOOKUP($A397,Customer_Table[#All],4,FALSE)</f>
        <v>Jessica H.</v>
      </c>
      <c r="C397">
        <f>VLOOKUP($A397,Medical_Table[#All],4,FALSE)</f>
        <v>27.1</v>
      </c>
      <c r="D397">
        <f>VLOOKUP($A397,Medical_Table[#All],6,FALSE)</f>
        <v>9.0500000000000007</v>
      </c>
      <c r="E397" t="str">
        <f>VLOOKUP($A397,Medical_Table[#All],2,FALSE)</f>
        <v>No</v>
      </c>
      <c r="F397" t="str">
        <f>VLOOKUP($A397,Medical_Table[#All],8,FALSE)</f>
        <v>No</v>
      </c>
      <c r="G397" t="str">
        <f>VLOOKUP($A397,Medical_Table[#All],9,FALSE)</f>
        <v>No</v>
      </c>
      <c r="H397">
        <f>VLOOKUP($A397,Medical_Table[#All],10,FALSE)</f>
        <v>2</v>
      </c>
      <c r="I397" t="str">
        <f>VLOOKUP($A397,Medical_Table[#All],3,FALSE)</f>
        <v>No</v>
      </c>
      <c r="J397" t="str">
        <f>VLOOKUP($A397,Medical_Table[#All],5,FALSE)</f>
        <v>Over Weight</v>
      </c>
      <c r="K397" t="str">
        <f>VLOOKUP($A397,Medical_Table[#All],7,FALSE)</f>
        <v>Diabetes</v>
      </c>
      <c r="L397" s="22">
        <f>VLOOKUP($A397,Hospitalization_Table[#All],10,FALSE)</f>
        <v>26852</v>
      </c>
      <c r="M397" s="18">
        <f>VLOOKUP($A397,Hospitalization_Table[#All],6,FALSE)</f>
        <v>26140.36</v>
      </c>
      <c r="N397" t="str">
        <f>VLOOKUP($A397,Hospitalization_Table[#All],7,FALSE)</f>
        <v>tier - 2</v>
      </c>
      <c r="O397" t="str">
        <f>VLOOKUP($A397,Hospitalization_Table[#All],8,FALSE)</f>
        <v>tier - 3</v>
      </c>
      <c r="P397" t="str">
        <f>VLOOKUP($A397,Hospitalization_Table[#All],9,FALSE)</f>
        <v>R1011</v>
      </c>
      <c r="Q397">
        <f>VLOOKUP($A397,Hospitalization_Table[#All],11,FALSE)</f>
        <v>49</v>
      </c>
    </row>
    <row r="398" spans="1:17" ht="15.6" x14ac:dyDescent="0.3">
      <c r="A398" s="20" t="s">
        <v>1975</v>
      </c>
      <c r="B398" t="str">
        <f>VLOOKUP($A398,Customer_Table[#All],4,FALSE)</f>
        <v>Deanna</v>
      </c>
      <c r="C398">
        <f>VLOOKUP($A398,Medical_Table[#All],4,FALSE)</f>
        <v>24.42</v>
      </c>
      <c r="D398">
        <f>VLOOKUP($A398,Medical_Table[#All],6,FALSE)</f>
        <v>11.31</v>
      </c>
      <c r="E398" t="str">
        <f>VLOOKUP($A398,Medical_Table[#All],2,FALSE)</f>
        <v>No</v>
      </c>
      <c r="F398" t="str">
        <f>VLOOKUP($A398,Medical_Table[#All],8,FALSE)</f>
        <v>No</v>
      </c>
      <c r="G398" t="str">
        <f>VLOOKUP($A398,Medical_Table[#All],9,FALSE)</f>
        <v>No</v>
      </c>
      <c r="H398">
        <f>VLOOKUP($A398,Medical_Table[#All],10,FALSE)</f>
        <v>0</v>
      </c>
      <c r="I398" t="str">
        <f>VLOOKUP($A398,Medical_Table[#All],3,FALSE)</f>
        <v>Yes</v>
      </c>
      <c r="J398" t="str">
        <f>VLOOKUP($A398,Medical_Table[#All],5,FALSE)</f>
        <v>Normal Weight</v>
      </c>
      <c r="K398" t="str">
        <f>VLOOKUP($A398,Medical_Table[#All],7,FALSE)</f>
        <v>Diabetes</v>
      </c>
      <c r="L398" s="22">
        <f>VLOOKUP($A398,Hospitalization_Table[#All],10,FALSE)</f>
        <v>37540</v>
      </c>
      <c r="M398" s="18">
        <f>VLOOKUP($A398,Hospitalization_Table[#All],6,FALSE)</f>
        <v>26125.67</v>
      </c>
      <c r="N398" t="str">
        <f>VLOOKUP($A398,Hospitalization_Table[#All],7,FALSE)</f>
        <v>tier - 2</v>
      </c>
      <c r="O398" t="str">
        <f>VLOOKUP($A398,Hospitalization_Table[#All],8,FALSE)</f>
        <v>tier - 1</v>
      </c>
      <c r="P398" t="str">
        <f>VLOOKUP($A398,Hospitalization_Table[#All],9,FALSE)</f>
        <v>R1013</v>
      </c>
      <c r="Q398">
        <f>VLOOKUP($A398,Hospitalization_Table[#All],11,FALSE)</f>
        <v>20</v>
      </c>
    </row>
    <row r="399" spans="1:17" ht="15.6" x14ac:dyDescent="0.3">
      <c r="A399" s="20" t="s">
        <v>1974</v>
      </c>
      <c r="B399" t="str">
        <f>VLOOKUP($A399,Customer_Table[#All],4,FALSE)</f>
        <v>Peter</v>
      </c>
      <c r="C399">
        <f>VLOOKUP($A399,Medical_Table[#All],4,FALSE)</f>
        <v>26.695</v>
      </c>
      <c r="D399">
        <f>VLOOKUP($A399,Medical_Table[#All],6,FALSE)</f>
        <v>4.68</v>
      </c>
      <c r="E399" t="str">
        <f>VLOOKUP($A399,Medical_Table[#All],2,FALSE)</f>
        <v>Yes</v>
      </c>
      <c r="F399" t="str">
        <f>VLOOKUP($A399,Medical_Table[#All],8,FALSE)</f>
        <v>No</v>
      </c>
      <c r="G399" t="str">
        <f>VLOOKUP($A399,Medical_Table[#All],9,FALSE)</f>
        <v>No</v>
      </c>
      <c r="H399">
        <f>VLOOKUP($A399,Medical_Table[#All],10,FALSE)</f>
        <v>2</v>
      </c>
      <c r="I399" t="str">
        <f>VLOOKUP($A399,Medical_Table[#All],3,FALSE)</f>
        <v>Yes</v>
      </c>
      <c r="J399" t="str">
        <f>VLOOKUP($A399,Medical_Table[#All],5,FALSE)</f>
        <v>Over Weight</v>
      </c>
      <c r="K399" t="str">
        <f>VLOOKUP($A399,Medical_Table[#All],7,FALSE)</f>
        <v>Normal</v>
      </c>
      <c r="L399" s="22">
        <f>VLOOKUP($A399,Hospitalization_Table[#All],10,FALSE)</f>
        <v>24297</v>
      </c>
      <c r="M399" s="18">
        <f>VLOOKUP($A399,Hospitalization_Table[#All],6,FALSE)</f>
        <v>26109.33</v>
      </c>
      <c r="N399" t="str">
        <f>VLOOKUP($A399,Hospitalization_Table[#All],7,FALSE)</f>
        <v>tier - 2</v>
      </c>
      <c r="O399" t="str">
        <f>VLOOKUP($A399,Hospitalization_Table[#All],8,FALSE)</f>
        <v>tier - 3</v>
      </c>
      <c r="P399" t="str">
        <f>VLOOKUP($A399,Hospitalization_Table[#All],9,FALSE)</f>
        <v>R1012</v>
      </c>
      <c r="Q399">
        <f>VLOOKUP($A399,Hospitalization_Table[#All],11,FALSE)</f>
        <v>56</v>
      </c>
    </row>
    <row r="400" spans="1:17" ht="15.6" x14ac:dyDescent="0.3">
      <c r="A400" s="20" t="s">
        <v>1973</v>
      </c>
      <c r="B400" t="str">
        <f>VLOOKUP($A400,Customer_Table[#All],4,FALSE)</f>
        <v>Rebecca</v>
      </c>
      <c r="C400">
        <f>VLOOKUP($A400,Medical_Table[#All],4,FALSE)</f>
        <v>27.79</v>
      </c>
      <c r="D400">
        <f>VLOOKUP($A400,Medical_Table[#All],6,FALSE)</f>
        <v>6.05</v>
      </c>
      <c r="E400" t="str">
        <f>VLOOKUP($A400,Medical_Table[#All],2,FALSE)</f>
        <v>Yes</v>
      </c>
      <c r="F400" t="str">
        <f>VLOOKUP($A400,Medical_Table[#All],8,FALSE)</f>
        <v>yes</v>
      </c>
      <c r="G400" t="str">
        <f>VLOOKUP($A400,Medical_Table[#All],9,FALSE)</f>
        <v>No</v>
      </c>
      <c r="H400">
        <f>VLOOKUP($A400,Medical_Table[#All],10,FALSE)</f>
        <v>1</v>
      </c>
      <c r="I400" t="str">
        <f>VLOOKUP($A400,Medical_Table[#All],3,FALSE)</f>
        <v>Yes</v>
      </c>
      <c r="J400" t="str">
        <f>VLOOKUP($A400,Medical_Table[#All],5,FALSE)</f>
        <v>Over Weight</v>
      </c>
      <c r="K400" t="str">
        <f>VLOOKUP($A400,Medical_Table[#All],7,FALSE)</f>
        <v>Prediabetes</v>
      </c>
      <c r="L400" s="22">
        <f>VLOOKUP($A400,Hospitalization_Table[#All],10,FALSE)</f>
        <v>36886</v>
      </c>
      <c r="M400" s="18">
        <f>VLOOKUP($A400,Hospitalization_Table[#All],6,FALSE)</f>
        <v>26026.97</v>
      </c>
      <c r="N400" t="str">
        <f>VLOOKUP($A400,Hospitalization_Table[#All],7,FALSE)</f>
        <v>tier - 2</v>
      </c>
      <c r="O400" t="str">
        <f>VLOOKUP($A400,Hospitalization_Table[#All],8,FALSE)</f>
        <v>tier - 3</v>
      </c>
      <c r="P400" t="str">
        <f>VLOOKUP($A400,Hospitalization_Table[#All],9,FALSE)</f>
        <v>R1011</v>
      </c>
      <c r="Q400">
        <f>VLOOKUP($A400,Hospitalization_Table[#All],11,FALSE)</f>
        <v>22</v>
      </c>
    </row>
    <row r="401" spans="1:17" ht="15.6" x14ac:dyDescent="0.3">
      <c r="A401" s="20" t="s">
        <v>1972</v>
      </c>
      <c r="B401" t="str">
        <f>VLOOKUP($A401,Customer_Table[#All],4,FALSE)</f>
        <v>Elizabeth M.</v>
      </c>
      <c r="C401">
        <f>VLOOKUP($A401,Medical_Table[#All],4,FALSE)</f>
        <v>32.68</v>
      </c>
      <c r="D401">
        <f>VLOOKUP($A401,Medical_Table[#All],6,FALSE)</f>
        <v>4.68</v>
      </c>
      <c r="E401" t="str">
        <f>VLOOKUP($A401,Medical_Table[#All],2,FALSE)</f>
        <v>Yes</v>
      </c>
      <c r="F401" t="str">
        <f>VLOOKUP($A401,Medical_Table[#All],8,FALSE)</f>
        <v>No</v>
      </c>
      <c r="G401" t="str">
        <f>VLOOKUP($A401,Medical_Table[#All],9,FALSE)</f>
        <v>No</v>
      </c>
      <c r="H401">
        <f>VLOOKUP($A401,Medical_Table[#All],10,FALSE)</f>
        <v>0</v>
      </c>
      <c r="I401" t="str">
        <f>VLOOKUP($A401,Medical_Table[#All],3,FALSE)</f>
        <v>No</v>
      </c>
      <c r="J401" t="str">
        <f>VLOOKUP($A401,Medical_Table[#All],5,FALSE)</f>
        <v>Obesity</v>
      </c>
      <c r="K401" t="str">
        <f>VLOOKUP($A401,Medical_Table[#All],7,FALSE)</f>
        <v>Normal</v>
      </c>
      <c r="L401" s="22">
        <f>VLOOKUP($A401,Hospitalization_Table[#All],10,FALSE)</f>
        <v>37047</v>
      </c>
      <c r="M401" s="18">
        <f>VLOOKUP($A401,Hospitalization_Table[#All],6,FALSE)</f>
        <v>26018.95</v>
      </c>
      <c r="N401" t="str">
        <f>VLOOKUP($A401,Hospitalization_Table[#All],7,FALSE)</f>
        <v>tier - 2</v>
      </c>
      <c r="O401" t="str">
        <f>VLOOKUP($A401,Hospitalization_Table[#All],8,FALSE)</f>
        <v>tier - 2</v>
      </c>
      <c r="P401" t="str">
        <f>VLOOKUP($A401,Hospitalization_Table[#All],9,FALSE)</f>
        <v>R1012</v>
      </c>
      <c r="Q401">
        <f>VLOOKUP($A401,Hospitalization_Table[#All],11,FALSE)</f>
        <v>22</v>
      </c>
    </row>
    <row r="402" spans="1:17" ht="15.6" x14ac:dyDescent="0.3">
      <c r="A402" s="20" t="s">
        <v>1971</v>
      </c>
      <c r="B402" t="str">
        <f>VLOOKUP($A402,Customer_Table[#All],4,FALSE)</f>
        <v>Gregory</v>
      </c>
      <c r="C402">
        <f>VLOOKUP($A402,Medical_Table[#All],4,FALSE)</f>
        <v>26.4</v>
      </c>
      <c r="D402">
        <f>VLOOKUP($A402,Medical_Table[#All],6,FALSE)</f>
        <v>9.5</v>
      </c>
      <c r="E402" t="str">
        <f>VLOOKUP($A402,Medical_Table[#All],2,FALSE)</f>
        <v>Yes</v>
      </c>
      <c r="F402" t="str">
        <f>VLOOKUP($A402,Medical_Table[#All],8,FALSE)</f>
        <v>No</v>
      </c>
      <c r="G402" t="str">
        <f>VLOOKUP($A402,Medical_Table[#All],9,FALSE)</f>
        <v>No</v>
      </c>
      <c r="H402">
        <f>VLOOKUP($A402,Medical_Table[#All],10,FALSE)</f>
        <v>2</v>
      </c>
      <c r="I402" t="str">
        <f>VLOOKUP($A402,Medical_Table[#All],3,FALSE)</f>
        <v>No</v>
      </c>
      <c r="J402" t="str">
        <f>VLOOKUP($A402,Medical_Table[#All],5,FALSE)</f>
        <v>Over Weight</v>
      </c>
      <c r="K402" t="str">
        <f>VLOOKUP($A402,Medical_Table[#All],7,FALSE)</f>
        <v>Diabetes</v>
      </c>
      <c r="L402" s="22">
        <f>VLOOKUP($A402,Hospitalization_Table[#All],10,FALSE)</f>
        <v>25905</v>
      </c>
      <c r="M402" s="18">
        <f>VLOOKUP($A402,Hospitalization_Table[#All],6,FALSE)</f>
        <v>25992.82</v>
      </c>
      <c r="N402" t="str">
        <f>VLOOKUP($A402,Hospitalization_Table[#All],7,FALSE)</f>
        <v>tier - 2</v>
      </c>
      <c r="O402" t="str">
        <f>VLOOKUP($A402,Hospitalization_Table[#All],8,FALSE)</f>
        <v>tier - 2</v>
      </c>
      <c r="P402" t="str">
        <f>VLOOKUP($A402,Hospitalization_Table[#All],9,FALSE)</f>
        <v>R1013</v>
      </c>
      <c r="Q402">
        <f>VLOOKUP($A402,Hospitalization_Table[#All],11,FALSE)</f>
        <v>52</v>
      </c>
    </row>
    <row r="403" spans="1:17" ht="15.6" x14ac:dyDescent="0.3">
      <c r="A403" s="20" t="s">
        <v>1970</v>
      </c>
      <c r="B403" t="str">
        <f>VLOOKUP($A403,Customer_Table[#All],4,FALSE)</f>
        <v>Sarah E.</v>
      </c>
      <c r="C403">
        <f>VLOOKUP($A403,Medical_Table[#All],4,FALSE)</f>
        <v>23.655000000000001</v>
      </c>
      <c r="D403">
        <f>VLOOKUP($A403,Medical_Table[#All],6,FALSE)</f>
        <v>10.84</v>
      </c>
      <c r="E403" t="str">
        <f>VLOOKUP($A403,Medical_Table[#All],2,FALSE)</f>
        <v>Yes</v>
      </c>
      <c r="F403" t="str">
        <f>VLOOKUP($A403,Medical_Table[#All],8,FALSE)</f>
        <v>No</v>
      </c>
      <c r="G403" t="str">
        <f>VLOOKUP($A403,Medical_Table[#All],9,FALSE)</f>
        <v>Yes</v>
      </c>
      <c r="H403">
        <f>VLOOKUP($A403,Medical_Table[#All],10,FALSE)</f>
        <v>1</v>
      </c>
      <c r="I403" t="str">
        <f>VLOOKUP($A403,Medical_Table[#All],3,FALSE)</f>
        <v>Yes</v>
      </c>
      <c r="J403" t="str">
        <f>VLOOKUP($A403,Medical_Table[#All],5,FALSE)</f>
        <v>Normal Weight</v>
      </c>
      <c r="K403" t="str">
        <f>VLOOKUP($A403,Medical_Table[#All],7,FALSE)</f>
        <v>Diabetes</v>
      </c>
      <c r="L403" s="22">
        <f>VLOOKUP($A403,Hospitalization_Table[#All],10,FALSE)</f>
        <v>23244</v>
      </c>
      <c r="M403" s="18">
        <f>VLOOKUP($A403,Hospitalization_Table[#All],6,FALSE)</f>
        <v>25678.78</v>
      </c>
      <c r="N403" t="str">
        <f>VLOOKUP($A403,Hospitalization_Table[#All],7,FALSE)</f>
        <v>tier - 2</v>
      </c>
      <c r="O403" t="str">
        <f>VLOOKUP($A403,Hospitalization_Table[#All],8,FALSE)</f>
        <v>tier - 3</v>
      </c>
      <c r="P403" t="str">
        <f>VLOOKUP($A403,Hospitalization_Table[#All],9,FALSE)</f>
        <v>R1012</v>
      </c>
      <c r="Q403">
        <f>VLOOKUP($A403,Hospitalization_Table[#All],11,FALSE)</f>
        <v>59</v>
      </c>
    </row>
    <row r="404" spans="1:17" ht="15.6" x14ac:dyDescent="0.3">
      <c r="A404" s="20" t="s">
        <v>1969</v>
      </c>
      <c r="B404" t="str">
        <f>VLOOKUP($A404,Customer_Table[#All],4,FALSE)</f>
        <v>Anne Elise</v>
      </c>
      <c r="C404">
        <f>VLOOKUP($A404,Medical_Table[#All],4,FALSE)</f>
        <v>27.36</v>
      </c>
      <c r="D404">
        <f>VLOOKUP($A404,Medical_Table[#All],6,FALSE)</f>
        <v>5.88</v>
      </c>
      <c r="E404" t="str">
        <f>VLOOKUP($A404,Medical_Table[#All],2,FALSE)</f>
        <v>No</v>
      </c>
      <c r="F404" t="str">
        <f>VLOOKUP($A404,Medical_Table[#All],8,FALSE)</f>
        <v>No</v>
      </c>
      <c r="G404" t="str">
        <f>VLOOKUP($A404,Medical_Table[#All],9,FALSE)</f>
        <v>No</v>
      </c>
      <c r="H404">
        <f>VLOOKUP($A404,Medical_Table[#All],10,FALSE)</f>
        <v>2</v>
      </c>
      <c r="I404" t="str">
        <f>VLOOKUP($A404,Medical_Table[#All],3,FALSE)</f>
        <v>No</v>
      </c>
      <c r="J404" t="str">
        <f>VLOOKUP($A404,Medical_Table[#All],5,FALSE)</f>
        <v>Over Weight</v>
      </c>
      <c r="K404" t="str">
        <f>VLOOKUP($A404,Medical_Table[#All],7,FALSE)</f>
        <v>Prediabetes</v>
      </c>
      <c r="L404" s="22">
        <f>VLOOKUP($A404,Hospitalization_Table[#All],10,FALSE)</f>
        <v>26497</v>
      </c>
      <c r="M404" s="18">
        <f>VLOOKUP($A404,Hospitalization_Table[#All],6,FALSE)</f>
        <v>25656.58</v>
      </c>
      <c r="N404" t="str">
        <f>VLOOKUP($A404,Hospitalization_Table[#All],7,FALSE)</f>
        <v>tier - 2</v>
      </c>
      <c r="O404" t="str">
        <f>VLOOKUP($A404,Hospitalization_Table[#All],8,FALSE)</f>
        <v>tier - 3</v>
      </c>
      <c r="P404" t="str">
        <f>VLOOKUP($A404,Hospitalization_Table[#All],9,FALSE)</f>
        <v>R1024</v>
      </c>
      <c r="Q404">
        <f>VLOOKUP($A404,Hospitalization_Table[#All],11,FALSE)</f>
        <v>50</v>
      </c>
    </row>
    <row r="405" spans="1:17" ht="15.6" x14ac:dyDescent="0.3">
      <c r="A405" s="20" t="s">
        <v>1968</v>
      </c>
      <c r="B405" t="str">
        <f>VLOOKUP($A405,Customer_Table[#All],4,FALSE)</f>
        <v>Christopher R</v>
      </c>
      <c r="C405">
        <f>VLOOKUP($A405,Medical_Table[#All],4,FALSE)</f>
        <v>27.82</v>
      </c>
      <c r="D405">
        <f>VLOOKUP($A405,Medical_Table[#All],6,FALSE)</f>
        <v>5.24</v>
      </c>
      <c r="E405" t="str">
        <f>VLOOKUP($A405,Medical_Table[#All],2,FALSE)</f>
        <v>Yes</v>
      </c>
      <c r="F405" t="str">
        <f>VLOOKUP($A405,Medical_Table[#All],8,FALSE)</f>
        <v>No</v>
      </c>
      <c r="G405" t="str">
        <f>VLOOKUP($A405,Medical_Table[#All],9,FALSE)</f>
        <v>No</v>
      </c>
      <c r="H405">
        <f>VLOOKUP($A405,Medical_Table[#All],10,FALSE)</f>
        <v>0</v>
      </c>
      <c r="I405" t="str">
        <f>VLOOKUP($A405,Medical_Table[#All],3,FALSE)</f>
        <v>Yes</v>
      </c>
      <c r="J405" t="str">
        <f>VLOOKUP($A405,Medical_Table[#All],5,FALSE)</f>
        <v>Over Weight</v>
      </c>
      <c r="K405" t="str">
        <f>VLOOKUP($A405,Medical_Table[#All],7,FALSE)</f>
        <v>Normal</v>
      </c>
      <c r="L405" s="22">
        <f>VLOOKUP($A405,Hospitalization_Table[#All],10,FALSE)</f>
        <v>37105</v>
      </c>
      <c r="M405" s="18">
        <f>VLOOKUP($A405,Hospitalization_Table[#All],6,FALSE)</f>
        <v>25648.98</v>
      </c>
      <c r="N405" t="str">
        <f>VLOOKUP($A405,Hospitalization_Table[#All],7,FALSE)</f>
        <v>tier - 2</v>
      </c>
      <c r="O405" t="str">
        <f>VLOOKUP($A405,Hospitalization_Table[#All],8,FALSE)</f>
        <v>tier - 1</v>
      </c>
      <c r="P405" t="str">
        <f>VLOOKUP($A405,Hospitalization_Table[#All],9,FALSE)</f>
        <v>R1011</v>
      </c>
      <c r="Q405">
        <f>VLOOKUP($A405,Hospitalization_Table[#All],11,FALSE)</f>
        <v>21</v>
      </c>
    </row>
    <row r="406" spans="1:17" ht="15.6" x14ac:dyDescent="0.3">
      <c r="A406" s="20" t="s">
        <v>1967</v>
      </c>
      <c r="B406" t="str">
        <f>VLOOKUP($A406,Customer_Table[#All],4,FALSE)</f>
        <v>Elliot</v>
      </c>
      <c r="C406">
        <f>VLOOKUP($A406,Medical_Table[#All],4,FALSE)</f>
        <v>25.46</v>
      </c>
      <c r="D406">
        <f>VLOOKUP($A406,Medical_Table[#All],6,FALSE)</f>
        <v>11.75</v>
      </c>
      <c r="E406" t="str">
        <f>VLOOKUP($A406,Medical_Table[#All],2,FALSE)</f>
        <v>No</v>
      </c>
      <c r="F406" t="str">
        <f>VLOOKUP($A406,Medical_Table[#All],8,FALSE)</f>
        <v>No</v>
      </c>
      <c r="G406" t="str">
        <f>VLOOKUP($A406,Medical_Table[#All],9,FALSE)</f>
        <v>No</v>
      </c>
      <c r="H406">
        <f>VLOOKUP($A406,Medical_Table[#All],10,FALSE)</f>
        <v>0</v>
      </c>
      <c r="I406" t="str">
        <f>VLOOKUP($A406,Medical_Table[#All],3,FALSE)</f>
        <v>No</v>
      </c>
      <c r="J406" t="str">
        <f>VLOOKUP($A406,Medical_Table[#All],5,FALSE)</f>
        <v>Over Weight</v>
      </c>
      <c r="K406" t="str">
        <f>VLOOKUP($A406,Medical_Table[#All],7,FALSE)</f>
        <v>Diabetes</v>
      </c>
      <c r="L406" s="22">
        <f>VLOOKUP($A406,Hospitalization_Table[#All],10,FALSE)</f>
        <v>25183</v>
      </c>
      <c r="M406" s="18">
        <f>VLOOKUP($A406,Hospitalization_Table[#All],6,FALSE)</f>
        <v>25517.11</v>
      </c>
      <c r="N406" t="str">
        <f>VLOOKUP($A406,Hospitalization_Table[#All],7,FALSE)</f>
        <v>tier - 2</v>
      </c>
      <c r="O406" t="str">
        <f>VLOOKUP($A406,Hospitalization_Table[#All],8,FALSE)</f>
        <v>tier - 3</v>
      </c>
      <c r="P406" t="str">
        <f>VLOOKUP($A406,Hospitalization_Table[#All],9,FALSE)</f>
        <v>R1017</v>
      </c>
      <c r="Q406">
        <f>VLOOKUP($A406,Hospitalization_Table[#All],11,FALSE)</f>
        <v>54</v>
      </c>
    </row>
    <row r="407" spans="1:17" ht="15.6" x14ac:dyDescent="0.3">
      <c r="A407" s="20" t="s">
        <v>1966</v>
      </c>
      <c r="B407" t="str">
        <f>VLOOKUP($A407,Customer_Table[#All],4,FALSE)</f>
        <v>Christopher D.</v>
      </c>
      <c r="C407">
        <f>VLOOKUP($A407,Medical_Table[#All],4,FALSE)</f>
        <v>25.1</v>
      </c>
      <c r="D407">
        <f>VLOOKUP($A407,Medical_Table[#All],6,FALSE)</f>
        <v>6.97</v>
      </c>
      <c r="E407" t="str">
        <f>VLOOKUP($A407,Medical_Table[#All],2,FALSE)</f>
        <v>No</v>
      </c>
      <c r="F407" t="str">
        <f>VLOOKUP($A407,Medical_Table[#All],8,FALSE)</f>
        <v>No</v>
      </c>
      <c r="G407" t="str">
        <f>VLOOKUP($A407,Medical_Table[#All],9,FALSE)</f>
        <v>No</v>
      </c>
      <c r="H407">
        <f>VLOOKUP($A407,Medical_Table[#All],10,FALSE)</f>
        <v>0</v>
      </c>
      <c r="I407" t="str">
        <f>VLOOKUP($A407,Medical_Table[#All],3,FALSE)</f>
        <v>Yes</v>
      </c>
      <c r="J407" t="str">
        <f>VLOOKUP($A407,Medical_Table[#All],5,FALSE)</f>
        <v>Over Weight</v>
      </c>
      <c r="K407" t="str">
        <f>VLOOKUP($A407,Medical_Table[#All],7,FALSE)</f>
        <v>Diabetes</v>
      </c>
      <c r="L407" s="22">
        <f>VLOOKUP($A407,Hospitalization_Table[#All],10,FALSE)</f>
        <v>25072</v>
      </c>
      <c r="M407" s="18">
        <f>VLOOKUP($A407,Hospitalization_Table[#All],6,FALSE)</f>
        <v>25382.3</v>
      </c>
      <c r="N407" t="str">
        <f>VLOOKUP($A407,Hospitalization_Table[#All],7,FALSE)</f>
        <v>tier - 2</v>
      </c>
      <c r="O407" t="str">
        <f>VLOOKUP($A407,Hospitalization_Table[#All],8,FALSE)</f>
        <v>tier - 2</v>
      </c>
      <c r="P407" t="str">
        <f>VLOOKUP($A407,Hospitalization_Table[#All],9,FALSE)</f>
        <v>R1011</v>
      </c>
      <c r="Q407">
        <f>VLOOKUP($A407,Hospitalization_Table[#All],11,FALSE)</f>
        <v>54</v>
      </c>
    </row>
    <row r="408" spans="1:17" ht="15.6" x14ac:dyDescent="0.3">
      <c r="A408" s="20" t="s">
        <v>1965</v>
      </c>
      <c r="B408" t="str">
        <f>VLOOKUP($A408,Customer_Table[#All],4,FALSE)</f>
        <v>Corey</v>
      </c>
      <c r="C408">
        <f>VLOOKUP($A408,Medical_Table[#All],4,FALSE)</f>
        <v>32.11</v>
      </c>
      <c r="D408">
        <f>VLOOKUP($A408,Medical_Table[#All],6,FALSE)</f>
        <v>4.76</v>
      </c>
      <c r="E408" t="str">
        <f>VLOOKUP($A408,Medical_Table[#All],2,FALSE)</f>
        <v>No</v>
      </c>
      <c r="F408" t="str">
        <f>VLOOKUP($A408,Medical_Table[#All],8,FALSE)</f>
        <v>No</v>
      </c>
      <c r="G408" t="str">
        <f>VLOOKUP($A408,Medical_Table[#All],9,FALSE)</f>
        <v>No</v>
      </c>
      <c r="H408">
        <f>VLOOKUP($A408,Medical_Table[#All],10,FALSE)</f>
        <v>2</v>
      </c>
      <c r="I408" t="str">
        <f>VLOOKUP($A408,Medical_Table[#All],3,FALSE)</f>
        <v>No</v>
      </c>
      <c r="J408" t="str">
        <f>VLOOKUP($A408,Medical_Table[#All],5,FALSE)</f>
        <v>Obesity</v>
      </c>
      <c r="K408" t="str">
        <f>VLOOKUP($A408,Medical_Table[#All],7,FALSE)</f>
        <v>Normal</v>
      </c>
      <c r="L408" s="22">
        <f>VLOOKUP($A408,Hospitalization_Table[#All],10,FALSE)</f>
        <v>26568</v>
      </c>
      <c r="M408" s="18">
        <f>VLOOKUP($A408,Hospitalization_Table[#All],6,FALSE)</f>
        <v>25333.33</v>
      </c>
      <c r="N408" t="str">
        <f>VLOOKUP($A408,Hospitalization_Table[#All],7,FALSE)</f>
        <v>tier - 2</v>
      </c>
      <c r="O408" t="str">
        <f>VLOOKUP($A408,Hospitalization_Table[#All],8,FALSE)</f>
        <v>tier - 2</v>
      </c>
      <c r="P408" t="str">
        <f>VLOOKUP($A408,Hospitalization_Table[#All],9,FALSE)</f>
        <v>R1017</v>
      </c>
      <c r="Q408">
        <f>VLOOKUP($A408,Hospitalization_Table[#All],11,FALSE)</f>
        <v>50</v>
      </c>
    </row>
    <row r="409" spans="1:17" ht="15.6" x14ac:dyDescent="0.3">
      <c r="A409" s="20" t="s">
        <v>1964</v>
      </c>
      <c r="B409" t="str">
        <f>VLOOKUP($A409,Customer_Table[#All],4,FALSE)</f>
        <v>Patrick D.</v>
      </c>
      <c r="C409">
        <f>VLOOKUP($A409,Medical_Table[#All],4,FALSE)</f>
        <v>29.8</v>
      </c>
      <c r="D409">
        <f>VLOOKUP($A409,Medical_Table[#All],6,FALSE)</f>
        <v>8.24</v>
      </c>
      <c r="E409" t="str">
        <f>VLOOKUP($A409,Medical_Table[#All],2,FALSE)</f>
        <v>Yes</v>
      </c>
      <c r="F409" t="str">
        <f>VLOOKUP($A409,Medical_Table[#All],8,FALSE)</f>
        <v>No</v>
      </c>
      <c r="G409" t="str">
        <f>VLOOKUP($A409,Medical_Table[#All],9,FALSE)</f>
        <v>No</v>
      </c>
      <c r="H409">
        <f>VLOOKUP($A409,Medical_Table[#All],10,FALSE)</f>
        <v>1</v>
      </c>
      <c r="I409" t="str">
        <f>VLOOKUP($A409,Medical_Table[#All],3,FALSE)</f>
        <v>Yes</v>
      </c>
      <c r="J409" t="str">
        <f>VLOOKUP($A409,Medical_Table[#All],5,FALSE)</f>
        <v>Over Weight</v>
      </c>
      <c r="K409" t="str">
        <f>VLOOKUP($A409,Medical_Table[#All],7,FALSE)</f>
        <v>Diabetes</v>
      </c>
      <c r="L409" s="22">
        <f>VLOOKUP($A409,Hospitalization_Table[#All],10,FALSE)</f>
        <v>27742</v>
      </c>
      <c r="M409" s="18">
        <f>VLOOKUP($A409,Hospitalization_Table[#All],6,FALSE)</f>
        <v>25309.49</v>
      </c>
      <c r="N409" t="str">
        <f>VLOOKUP($A409,Hospitalization_Table[#All],7,FALSE)</f>
        <v>tier - 2</v>
      </c>
      <c r="O409" t="str">
        <f>VLOOKUP($A409,Hospitalization_Table[#All],8,FALSE)</f>
        <v>tier - 1</v>
      </c>
      <c r="P409" t="str">
        <f>VLOOKUP($A409,Hospitalization_Table[#All],9,FALSE)</f>
        <v>R1011</v>
      </c>
      <c r="Q409">
        <f>VLOOKUP($A409,Hospitalization_Table[#All],11,FALSE)</f>
        <v>47</v>
      </c>
    </row>
    <row r="410" spans="1:17" ht="15.6" x14ac:dyDescent="0.3">
      <c r="A410" s="20" t="s">
        <v>1963</v>
      </c>
      <c r="B410" t="str">
        <f>VLOOKUP($A410,Customer_Table[#All],4,FALSE)</f>
        <v>Anthony D.</v>
      </c>
      <c r="C410">
        <f>VLOOKUP($A410,Medical_Table[#All],4,FALSE)</f>
        <v>24.01</v>
      </c>
      <c r="D410">
        <f>VLOOKUP($A410,Medical_Table[#All],6,FALSE)</f>
        <v>4.76</v>
      </c>
      <c r="E410" t="str">
        <f>VLOOKUP($A410,Medical_Table[#All],2,FALSE)</f>
        <v>No</v>
      </c>
      <c r="F410" t="str">
        <f>VLOOKUP($A410,Medical_Table[#All],8,FALSE)</f>
        <v>No</v>
      </c>
      <c r="G410" t="str">
        <f>VLOOKUP($A410,Medical_Table[#All],9,FALSE)</f>
        <v>No</v>
      </c>
      <c r="H410">
        <f>VLOOKUP($A410,Medical_Table[#All],10,FALSE)</f>
        <v>1</v>
      </c>
      <c r="I410" t="str">
        <f>VLOOKUP($A410,Medical_Table[#All],3,FALSE)</f>
        <v>Yes</v>
      </c>
      <c r="J410" t="str">
        <f>VLOOKUP($A410,Medical_Table[#All],5,FALSE)</f>
        <v>Normal Weight</v>
      </c>
      <c r="K410" t="str">
        <f>VLOOKUP($A410,Medical_Table[#All],7,FALSE)</f>
        <v>Normal</v>
      </c>
      <c r="L410" s="22">
        <f>VLOOKUP($A410,Hospitalization_Table[#All],10,FALSE)</f>
        <v>36123</v>
      </c>
      <c r="M410" s="18">
        <f>VLOOKUP($A410,Hospitalization_Table[#All],6,FALSE)</f>
        <v>25127.22</v>
      </c>
      <c r="N410" t="str">
        <f>VLOOKUP($A410,Hospitalization_Table[#All],7,FALSE)</f>
        <v>tier - 2</v>
      </c>
      <c r="O410" t="str">
        <f>VLOOKUP($A410,Hospitalization_Table[#All],8,FALSE)</f>
        <v>tier - 3</v>
      </c>
      <c r="P410" t="str">
        <f>VLOOKUP($A410,Hospitalization_Table[#All],9,FALSE)</f>
        <v>R1011</v>
      </c>
      <c r="Q410">
        <f>VLOOKUP($A410,Hospitalization_Table[#All],11,FALSE)</f>
        <v>24</v>
      </c>
    </row>
    <row r="411" spans="1:17" ht="15.6" x14ac:dyDescent="0.3">
      <c r="A411" s="20" t="s">
        <v>1962</v>
      </c>
      <c r="B411" t="str">
        <f>VLOOKUP($A411,Customer_Table[#All],4,FALSE)</f>
        <v>Melissa</v>
      </c>
      <c r="C411">
        <f>VLOOKUP($A411,Medical_Table[#All],4,FALSE)</f>
        <v>23.21</v>
      </c>
      <c r="D411">
        <f>VLOOKUP($A411,Medical_Table[#All],6,FALSE)</f>
        <v>6.03</v>
      </c>
      <c r="E411" t="str">
        <f>VLOOKUP($A411,Medical_Table[#All],2,FALSE)</f>
        <v>No</v>
      </c>
      <c r="F411" t="str">
        <f>VLOOKUP($A411,Medical_Table[#All],8,FALSE)</f>
        <v>No</v>
      </c>
      <c r="G411" t="str">
        <f>VLOOKUP($A411,Medical_Table[#All],9,FALSE)</f>
        <v>No</v>
      </c>
      <c r="H411">
        <f>VLOOKUP($A411,Medical_Table[#All],10,FALSE)</f>
        <v>1</v>
      </c>
      <c r="I411" t="str">
        <f>VLOOKUP($A411,Medical_Table[#All],3,FALSE)</f>
        <v>No</v>
      </c>
      <c r="J411" t="str">
        <f>VLOOKUP($A411,Medical_Table[#All],5,FALSE)</f>
        <v>Normal Weight</v>
      </c>
      <c r="K411" t="str">
        <f>VLOOKUP($A411,Medical_Table[#All],7,FALSE)</f>
        <v>Prediabetes</v>
      </c>
      <c r="L411" s="22">
        <f>VLOOKUP($A411,Hospitalization_Table[#All],10,FALSE)</f>
        <v>35960</v>
      </c>
      <c r="M411" s="18">
        <f>VLOOKUP($A411,Hospitalization_Table[#All],6,FALSE)</f>
        <v>25081.77</v>
      </c>
      <c r="N411" t="str">
        <f>VLOOKUP($A411,Hospitalization_Table[#All],7,FALSE)</f>
        <v>tier - 2</v>
      </c>
      <c r="O411" t="str">
        <f>VLOOKUP($A411,Hospitalization_Table[#All],8,FALSE)</f>
        <v>tier - 2</v>
      </c>
      <c r="P411" t="str">
        <f>VLOOKUP($A411,Hospitalization_Table[#All],9,FALSE)</f>
        <v>R1013</v>
      </c>
      <c r="Q411">
        <f>VLOOKUP($A411,Hospitalization_Table[#All],11,FALSE)</f>
        <v>24</v>
      </c>
    </row>
    <row r="412" spans="1:17" ht="15.6" x14ac:dyDescent="0.3">
      <c r="A412" s="20" t="s">
        <v>1961</v>
      </c>
      <c r="B412" t="str">
        <f>VLOOKUP($A412,Customer_Table[#All],4,FALSE)</f>
        <v>Raven</v>
      </c>
      <c r="C412">
        <f>VLOOKUP($A412,Medical_Table[#All],4,FALSE)</f>
        <v>21.2</v>
      </c>
      <c r="D412">
        <f>VLOOKUP($A412,Medical_Table[#All],6,FALSE)</f>
        <v>4.07</v>
      </c>
      <c r="E412" t="str">
        <f>VLOOKUP($A412,Medical_Table[#All],2,FALSE)</f>
        <v>Yes</v>
      </c>
      <c r="F412" t="str">
        <f>VLOOKUP($A412,Medical_Table[#All],8,FALSE)</f>
        <v>No</v>
      </c>
      <c r="G412" t="str">
        <f>VLOOKUP($A412,Medical_Table[#All],9,FALSE)</f>
        <v>No</v>
      </c>
      <c r="H412">
        <f>VLOOKUP($A412,Medical_Table[#All],10,FALSE)</f>
        <v>1</v>
      </c>
      <c r="I412" t="str">
        <f>VLOOKUP($A412,Medical_Table[#All],3,FALSE)</f>
        <v>Yes</v>
      </c>
      <c r="J412" t="str">
        <f>VLOOKUP($A412,Medical_Table[#All],5,FALSE)</f>
        <v>Normal Weight</v>
      </c>
      <c r="K412" t="str">
        <f>VLOOKUP($A412,Medical_Table[#All],7,FALSE)</f>
        <v>Normal</v>
      </c>
      <c r="L412" s="22">
        <f>VLOOKUP($A412,Hospitalization_Table[#All],10,FALSE)</f>
        <v>35037</v>
      </c>
      <c r="M412" s="18">
        <f>VLOOKUP($A412,Hospitalization_Table[#All],6,FALSE)</f>
        <v>25075.97</v>
      </c>
      <c r="N412" t="str">
        <f>VLOOKUP($A412,Hospitalization_Table[#All],7,FALSE)</f>
        <v>tier - 2</v>
      </c>
      <c r="O412" t="str">
        <f>VLOOKUP($A412,Hospitalization_Table[#All],8,FALSE)</f>
        <v>tier - 2</v>
      </c>
      <c r="P412" t="str">
        <f>VLOOKUP($A412,Hospitalization_Table[#All],9,FALSE)</f>
        <v>R1011</v>
      </c>
      <c r="Q412">
        <f>VLOOKUP($A412,Hospitalization_Table[#All],11,FALSE)</f>
        <v>27</v>
      </c>
    </row>
    <row r="413" spans="1:17" ht="15.6" x14ac:dyDescent="0.3">
      <c r="A413" s="20" t="s">
        <v>1960</v>
      </c>
      <c r="B413" t="str">
        <f>VLOOKUP($A413,Customer_Table[#All],4,FALSE)</f>
        <v>Christopher</v>
      </c>
      <c r="C413">
        <f>VLOOKUP($A413,Medical_Table[#All],4,FALSE)</f>
        <v>28.215</v>
      </c>
      <c r="D413">
        <f>VLOOKUP($A413,Medical_Table[#All],6,FALSE)</f>
        <v>8.26</v>
      </c>
      <c r="E413" t="str">
        <f>VLOOKUP($A413,Medical_Table[#All],2,FALSE)</f>
        <v>Yes</v>
      </c>
      <c r="F413" t="str">
        <f>VLOOKUP($A413,Medical_Table[#All],8,FALSE)</f>
        <v>No</v>
      </c>
      <c r="G413" t="str">
        <f>VLOOKUP($A413,Medical_Table[#All],9,FALSE)</f>
        <v>No</v>
      </c>
      <c r="H413">
        <f>VLOOKUP($A413,Medical_Table[#All],10,FALSE)</f>
        <v>1</v>
      </c>
      <c r="I413" t="str">
        <f>VLOOKUP($A413,Medical_Table[#All],3,FALSE)</f>
        <v>Yes</v>
      </c>
      <c r="J413" t="str">
        <f>VLOOKUP($A413,Medical_Table[#All],5,FALSE)</f>
        <v>Over Weight</v>
      </c>
      <c r="K413" t="str">
        <f>VLOOKUP($A413,Medical_Table[#All],7,FALSE)</f>
        <v>Diabetes</v>
      </c>
      <c r="L413" s="22">
        <f>VLOOKUP($A413,Hospitalization_Table[#All],10,FALSE)</f>
        <v>27712</v>
      </c>
      <c r="M413" s="18">
        <f>VLOOKUP($A413,Hospitalization_Table[#All],6,FALSE)</f>
        <v>24915.22</v>
      </c>
      <c r="N413" t="str">
        <f>VLOOKUP($A413,Hospitalization_Table[#All],7,FALSE)</f>
        <v>tier - 2</v>
      </c>
      <c r="O413" t="str">
        <f>VLOOKUP($A413,Hospitalization_Table[#All],8,FALSE)</f>
        <v>tier - 3</v>
      </c>
      <c r="P413" t="str">
        <f>VLOOKUP($A413,Hospitalization_Table[#All],9,FALSE)</f>
        <v>R1012</v>
      </c>
      <c r="Q413">
        <f>VLOOKUP($A413,Hospitalization_Table[#All],11,FALSE)</f>
        <v>47</v>
      </c>
    </row>
    <row r="414" spans="1:17" ht="15.6" x14ac:dyDescent="0.3">
      <c r="A414" s="20" t="s">
        <v>1959</v>
      </c>
      <c r="B414" t="str">
        <f>VLOOKUP($A414,Customer_Table[#All],4,FALSE)</f>
        <v>Kendra A</v>
      </c>
      <c r="C414">
        <f>VLOOKUP($A414,Medical_Table[#All],4,FALSE)</f>
        <v>38.094999999999999</v>
      </c>
      <c r="D414">
        <f>VLOOKUP($A414,Medical_Table[#All],6,FALSE)</f>
        <v>4.76</v>
      </c>
      <c r="E414" t="str">
        <f>VLOOKUP($A414,Medical_Table[#All],2,FALSE)</f>
        <v>No</v>
      </c>
      <c r="F414" t="str">
        <f>VLOOKUP($A414,Medical_Table[#All],8,FALSE)</f>
        <v>No</v>
      </c>
      <c r="G414" t="str">
        <f>VLOOKUP($A414,Medical_Table[#All],9,FALSE)</f>
        <v>No</v>
      </c>
      <c r="H414">
        <f>VLOOKUP($A414,Medical_Table[#All],10,FALSE)</f>
        <v>1</v>
      </c>
      <c r="I414" t="str">
        <f>VLOOKUP($A414,Medical_Table[#All],3,FALSE)</f>
        <v>No</v>
      </c>
      <c r="J414" t="str">
        <f>VLOOKUP($A414,Medical_Table[#All],5,FALSE)</f>
        <v>Obesity</v>
      </c>
      <c r="K414" t="str">
        <f>VLOOKUP($A414,Medical_Table[#All],7,FALSE)</f>
        <v>Normal</v>
      </c>
      <c r="L414" s="22">
        <f>VLOOKUP($A414,Hospitalization_Table[#All],10,FALSE)</f>
        <v>31942</v>
      </c>
      <c r="M414" s="18">
        <f>VLOOKUP($A414,Hospitalization_Table[#All],6,FALSE)</f>
        <v>24915.05</v>
      </c>
      <c r="N414" t="str">
        <f>VLOOKUP($A414,Hospitalization_Table[#All],7,FALSE)</f>
        <v>tier - 2</v>
      </c>
      <c r="O414" t="str">
        <f>VLOOKUP($A414,Hospitalization_Table[#All],8,FALSE)</f>
        <v>tier - 1</v>
      </c>
      <c r="P414" t="str">
        <f>VLOOKUP($A414,Hospitalization_Table[#All],9,FALSE)</f>
        <v>R1024</v>
      </c>
      <c r="Q414">
        <f>VLOOKUP($A414,Hospitalization_Table[#All],11,FALSE)</f>
        <v>35</v>
      </c>
    </row>
    <row r="415" spans="1:17" ht="15.6" x14ac:dyDescent="0.3">
      <c r="A415" s="20" t="s">
        <v>1958</v>
      </c>
      <c r="B415" t="str">
        <f>VLOOKUP($A415,Customer_Table[#All],4,FALSE)</f>
        <v>Jordan</v>
      </c>
      <c r="C415">
        <f>VLOOKUP($A415,Medical_Table[#All],4,FALSE)</f>
        <v>22.61</v>
      </c>
      <c r="D415">
        <f>VLOOKUP($A415,Medical_Table[#All],6,FALSE)</f>
        <v>6.13</v>
      </c>
      <c r="E415" t="str">
        <f>VLOOKUP($A415,Medical_Table[#All],2,FALSE)</f>
        <v>Yes</v>
      </c>
      <c r="F415" t="str">
        <f>VLOOKUP($A415,Medical_Table[#All],8,FALSE)</f>
        <v>No</v>
      </c>
      <c r="G415" t="str">
        <f>VLOOKUP($A415,Medical_Table[#All],9,FALSE)</f>
        <v>Yes</v>
      </c>
      <c r="H415">
        <f>VLOOKUP($A415,Medical_Table[#All],10,FALSE)</f>
        <v>1</v>
      </c>
      <c r="I415" t="str">
        <f>VLOOKUP($A415,Medical_Table[#All],3,FALSE)</f>
        <v>Yes</v>
      </c>
      <c r="J415" t="str">
        <f>VLOOKUP($A415,Medical_Table[#All],5,FALSE)</f>
        <v>Normal Weight</v>
      </c>
      <c r="K415" t="str">
        <f>VLOOKUP($A415,Medical_Table[#All],7,FALSE)</f>
        <v>Prediabetes</v>
      </c>
      <c r="L415" s="22">
        <f>VLOOKUP($A415,Hospitalization_Table[#All],10,FALSE)</f>
        <v>25407</v>
      </c>
      <c r="M415" s="18">
        <f>VLOOKUP($A415,Hospitalization_Table[#All],6,FALSE)</f>
        <v>24873.38</v>
      </c>
      <c r="N415" t="str">
        <f>VLOOKUP($A415,Hospitalization_Table[#All],7,FALSE)</f>
        <v>tier - 2</v>
      </c>
      <c r="O415" t="str">
        <f>VLOOKUP($A415,Hospitalization_Table[#All],8,FALSE)</f>
        <v>tier - 1</v>
      </c>
      <c r="P415" t="str">
        <f>VLOOKUP($A415,Hospitalization_Table[#All],9,FALSE)</f>
        <v>R1024</v>
      </c>
      <c r="Q415">
        <f>VLOOKUP($A415,Hospitalization_Table[#All],11,FALSE)</f>
        <v>53</v>
      </c>
    </row>
    <row r="416" spans="1:17" ht="15.6" x14ac:dyDescent="0.3">
      <c r="A416" s="20" t="s">
        <v>1957</v>
      </c>
      <c r="B416" t="str">
        <f>VLOOKUP($A416,Customer_Table[#All],4,FALSE)</f>
        <v>Nils</v>
      </c>
      <c r="C416">
        <f>VLOOKUP($A416,Medical_Table[#All],4,FALSE)</f>
        <v>24.32</v>
      </c>
      <c r="D416">
        <f>VLOOKUP($A416,Medical_Table[#All],6,FALSE)</f>
        <v>10.47</v>
      </c>
      <c r="E416" t="str">
        <f>VLOOKUP($A416,Medical_Table[#All],2,FALSE)</f>
        <v>Yes</v>
      </c>
      <c r="F416" t="str">
        <f>VLOOKUP($A416,Medical_Table[#All],8,FALSE)</f>
        <v>No</v>
      </c>
      <c r="G416" t="str">
        <f>VLOOKUP($A416,Medical_Table[#All],9,FALSE)</f>
        <v>No</v>
      </c>
      <c r="H416">
        <f>VLOOKUP($A416,Medical_Table[#All],10,FALSE)</f>
        <v>2</v>
      </c>
      <c r="I416" t="str">
        <f>VLOOKUP($A416,Medical_Table[#All],3,FALSE)</f>
        <v>Yes</v>
      </c>
      <c r="J416" t="str">
        <f>VLOOKUP($A416,Medical_Table[#All],5,FALSE)</f>
        <v>Normal Weight</v>
      </c>
      <c r="K416" t="str">
        <f>VLOOKUP($A416,Medical_Table[#All],7,FALSE)</f>
        <v>Diabetes</v>
      </c>
      <c r="L416" s="22">
        <f>VLOOKUP($A416,Hospitalization_Table[#All],10,FALSE)</f>
        <v>25898</v>
      </c>
      <c r="M416" s="18">
        <f>VLOOKUP($A416,Hospitalization_Table[#All],6,FALSE)</f>
        <v>24869.84</v>
      </c>
      <c r="N416" t="str">
        <f>VLOOKUP($A416,Hospitalization_Table[#All],7,FALSE)</f>
        <v>tier - 2</v>
      </c>
      <c r="O416" t="str">
        <f>VLOOKUP($A416,Hospitalization_Table[#All],8,FALSE)</f>
        <v>tier - 2</v>
      </c>
      <c r="P416" t="str">
        <f>VLOOKUP($A416,Hospitalization_Table[#All],9,FALSE)</f>
        <v>R1016</v>
      </c>
      <c r="Q416">
        <f>VLOOKUP($A416,Hospitalization_Table[#All],11,FALSE)</f>
        <v>52</v>
      </c>
    </row>
    <row r="417" spans="1:17" ht="15.6" x14ac:dyDescent="0.3">
      <c r="A417" s="20" t="s">
        <v>1956</v>
      </c>
      <c r="B417" t="str">
        <f>VLOOKUP($A417,Customer_Table[#All],4,FALSE)</f>
        <v>Scott</v>
      </c>
      <c r="C417">
        <f>VLOOKUP($A417,Medical_Table[#All],4,FALSE)</f>
        <v>20.96</v>
      </c>
      <c r="D417">
        <f>VLOOKUP($A417,Medical_Table[#All],6,FALSE)</f>
        <v>4.04</v>
      </c>
      <c r="E417" t="str">
        <f>VLOOKUP($A417,Medical_Table[#All],2,FALSE)</f>
        <v>Yes</v>
      </c>
      <c r="F417" t="str">
        <f>VLOOKUP($A417,Medical_Table[#All],8,FALSE)</f>
        <v>No</v>
      </c>
      <c r="G417" t="str">
        <f>VLOOKUP($A417,Medical_Table[#All],9,FALSE)</f>
        <v>No</v>
      </c>
      <c r="H417">
        <f>VLOOKUP($A417,Medical_Table[#All],10,FALSE)</f>
        <v>1</v>
      </c>
      <c r="I417" t="str">
        <f>VLOOKUP($A417,Medical_Table[#All],3,FALSE)</f>
        <v>Yes</v>
      </c>
      <c r="J417" t="str">
        <f>VLOOKUP($A417,Medical_Table[#All],5,FALSE)</f>
        <v>Normal Weight</v>
      </c>
      <c r="K417" t="str">
        <f>VLOOKUP($A417,Medical_Table[#All],7,FALSE)</f>
        <v>Normal</v>
      </c>
      <c r="L417" s="22">
        <f>VLOOKUP($A417,Hospitalization_Table[#All],10,FALSE)</f>
        <v>34860</v>
      </c>
      <c r="M417" s="18">
        <f>VLOOKUP($A417,Hospitalization_Table[#All],6,FALSE)</f>
        <v>24863.25</v>
      </c>
      <c r="N417" t="str">
        <f>VLOOKUP($A417,Hospitalization_Table[#All],7,FALSE)</f>
        <v>tier - 2</v>
      </c>
      <c r="O417" t="str">
        <f>VLOOKUP($A417,Hospitalization_Table[#All],8,FALSE)</f>
        <v>tier - 3</v>
      </c>
      <c r="P417" t="str">
        <f>VLOOKUP($A417,Hospitalization_Table[#All],9,FALSE)</f>
        <v>R1011</v>
      </c>
      <c r="Q417">
        <f>VLOOKUP($A417,Hospitalization_Table[#All],11,FALSE)</f>
        <v>27</v>
      </c>
    </row>
    <row r="418" spans="1:17" ht="15.6" x14ac:dyDescent="0.3">
      <c r="A418" s="20" t="s">
        <v>1955</v>
      </c>
      <c r="B418" t="str">
        <f>VLOOKUP($A418,Customer_Table[#All],4,FALSE)</f>
        <v>Angela</v>
      </c>
      <c r="C418">
        <f>VLOOKUP($A418,Medical_Table[#All],4,FALSE)</f>
        <v>19.68</v>
      </c>
      <c r="D418">
        <f>VLOOKUP($A418,Medical_Table[#All],6,FALSE)</f>
        <v>5.74</v>
      </c>
      <c r="E418" t="str">
        <f>VLOOKUP($A418,Medical_Table[#All],2,FALSE)</f>
        <v>No</v>
      </c>
      <c r="F418" t="str">
        <f>VLOOKUP($A418,Medical_Table[#All],8,FALSE)</f>
        <v>No</v>
      </c>
      <c r="G418" t="str">
        <f>VLOOKUP($A418,Medical_Table[#All],9,FALSE)</f>
        <v>No</v>
      </c>
      <c r="H418">
        <f>VLOOKUP($A418,Medical_Table[#All],10,FALSE)</f>
        <v>0</v>
      </c>
      <c r="I418" t="str">
        <f>VLOOKUP($A418,Medical_Table[#All],3,FALSE)</f>
        <v>Yes</v>
      </c>
      <c r="J418" t="str">
        <f>VLOOKUP($A418,Medical_Table[#All],5,FALSE)</f>
        <v>Normal Weight</v>
      </c>
      <c r="K418" t="str">
        <f>VLOOKUP($A418,Medical_Table[#All],7,FALSE)</f>
        <v>Prediabetes</v>
      </c>
      <c r="L418" s="22">
        <f>VLOOKUP($A418,Hospitalization_Table[#All],10,FALSE)</f>
        <v>34586</v>
      </c>
      <c r="M418" s="18">
        <f>VLOOKUP($A418,Hospitalization_Table[#All],6,FALSE)</f>
        <v>24817.25</v>
      </c>
      <c r="N418" t="str">
        <f>VLOOKUP($A418,Hospitalization_Table[#All],7,FALSE)</f>
        <v>tier - 2</v>
      </c>
      <c r="O418" t="str">
        <f>VLOOKUP($A418,Hospitalization_Table[#All],8,FALSE)</f>
        <v>tier - 2</v>
      </c>
      <c r="P418" t="str">
        <f>VLOOKUP($A418,Hospitalization_Table[#All],9,FALSE)</f>
        <v>R1011</v>
      </c>
      <c r="Q418">
        <f>VLOOKUP($A418,Hospitalization_Table[#All],11,FALSE)</f>
        <v>28</v>
      </c>
    </row>
    <row r="419" spans="1:17" ht="15.6" x14ac:dyDescent="0.3">
      <c r="A419" s="20" t="s">
        <v>1954</v>
      </c>
      <c r="B419" t="str">
        <f>VLOOKUP($A419,Customer_Table[#All],4,FALSE)</f>
        <v>Allison</v>
      </c>
      <c r="C419">
        <f>VLOOKUP($A419,Medical_Table[#All],4,FALSE)</f>
        <v>18.100000000000001</v>
      </c>
      <c r="D419">
        <f>VLOOKUP($A419,Medical_Table[#All],6,FALSE)</f>
        <v>6.33</v>
      </c>
      <c r="E419" t="str">
        <f>VLOOKUP($A419,Medical_Table[#All],2,FALSE)</f>
        <v>No</v>
      </c>
      <c r="F419" t="str">
        <f>VLOOKUP($A419,Medical_Table[#All],8,FALSE)</f>
        <v>No</v>
      </c>
      <c r="G419" t="str">
        <f>VLOOKUP($A419,Medical_Table[#All],9,FALSE)</f>
        <v>No</v>
      </c>
      <c r="H419">
        <f>VLOOKUP($A419,Medical_Table[#All],10,FALSE)</f>
        <v>1</v>
      </c>
      <c r="I419" t="str">
        <f>VLOOKUP($A419,Medical_Table[#All],3,FALSE)</f>
        <v>Yes</v>
      </c>
      <c r="J419" t="str">
        <f>VLOOKUP($A419,Medical_Table[#All],5,FALSE)</f>
        <v>Under Weight</v>
      </c>
      <c r="K419" t="str">
        <f>VLOOKUP($A419,Medical_Table[#All],7,FALSE)</f>
        <v>Prediabetes</v>
      </c>
      <c r="L419" s="22">
        <f>VLOOKUP($A419,Hospitalization_Table[#All],10,FALSE)</f>
        <v>33888</v>
      </c>
      <c r="M419" s="18">
        <f>VLOOKUP($A419,Hospitalization_Table[#All],6,FALSE)</f>
        <v>24795.040000000001</v>
      </c>
      <c r="N419" t="str">
        <f>VLOOKUP($A419,Hospitalization_Table[#All],7,FALSE)</f>
        <v>tier - 2</v>
      </c>
      <c r="O419" t="str">
        <f>VLOOKUP($A419,Hospitalization_Table[#All],8,FALSE)</f>
        <v>tier - 3</v>
      </c>
      <c r="P419" t="str">
        <f>VLOOKUP($A419,Hospitalization_Table[#All],9,FALSE)</f>
        <v>R1011</v>
      </c>
      <c r="Q419">
        <f>VLOOKUP($A419,Hospitalization_Table[#All],11,FALSE)</f>
        <v>30</v>
      </c>
    </row>
    <row r="420" spans="1:17" ht="15.6" x14ac:dyDescent="0.3">
      <c r="A420" s="20" t="s">
        <v>1953</v>
      </c>
      <c r="B420" t="str">
        <f>VLOOKUP($A420,Customer_Table[#All],4,FALSE)</f>
        <v>Caitlin O.</v>
      </c>
      <c r="C420">
        <f>VLOOKUP($A420,Medical_Table[#All],4,FALSE)</f>
        <v>29.64</v>
      </c>
      <c r="D420">
        <f>VLOOKUP($A420,Medical_Table[#All],6,FALSE)</f>
        <v>4.28</v>
      </c>
      <c r="E420" t="str">
        <f>VLOOKUP($A420,Medical_Table[#All],2,FALSE)</f>
        <v>Yes</v>
      </c>
      <c r="F420" t="str">
        <f>VLOOKUP($A420,Medical_Table[#All],8,FALSE)</f>
        <v>No</v>
      </c>
      <c r="G420" t="str">
        <f>VLOOKUP($A420,Medical_Table[#All],9,FALSE)</f>
        <v>No</v>
      </c>
      <c r="H420">
        <f>VLOOKUP($A420,Medical_Table[#All],10,FALSE)</f>
        <v>0</v>
      </c>
      <c r="I420" t="str">
        <f>VLOOKUP($A420,Medical_Table[#All],3,FALSE)</f>
        <v>No</v>
      </c>
      <c r="J420" t="str">
        <f>VLOOKUP($A420,Medical_Table[#All],5,FALSE)</f>
        <v>Over Weight</v>
      </c>
      <c r="K420" t="str">
        <f>VLOOKUP($A420,Medical_Table[#All],7,FALSE)</f>
        <v>Normal</v>
      </c>
      <c r="L420" s="22">
        <f>VLOOKUP($A420,Hospitalization_Table[#All],10,FALSE)</f>
        <v>35305</v>
      </c>
      <c r="M420" s="18">
        <f>VLOOKUP($A420,Hospitalization_Table[#All],6,FALSE)</f>
        <v>24671.66</v>
      </c>
      <c r="N420" t="str">
        <f>VLOOKUP($A420,Hospitalization_Table[#All],7,FALSE)</f>
        <v>tier - 2</v>
      </c>
      <c r="O420" t="str">
        <f>VLOOKUP($A420,Hospitalization_Table[#All],8,FALSE)</f>
        <v>tier - 1</v>
      </c>
      <c r="P420" t="str">
        <f>VLOOKUP($A420,Hospitalization_Table[#All],9,FALSE)</f>
        <v>R1024</v>
      </c>
      <c r="Q420">
        <f>VLOOKUP($A420,Hospitalization_Table[#All],11,FALSE)</f>
        <v>26</v>
      </c>
    </row>
    <row r="421" spans="1:17" ht="15.6" x14ac:dyDescent="0.3">
      <c r="A421" s="20" t="s">
        <v>1952</v>
      </c>
      <c r="B421" t="str">
        <f>VLOOKUP($A421,Customer_Table[#All],4,FALSE)</f>
        <v>Tracy M</v>
      </c>
      <c r="C421">
        <f>VLOOKUP($A421,Medical_Table[#All],4,FALSE)</f>
        <v>25.3</v>
      </c>
      <c r="D421">
        <f>VLOOKUP($A421,Medical_Table[#All],6,FALSE)</f>
        <v>9.4700000000000006</v>
      </c>
      <c r="E421" t="str">
        <f>VLOOKUP($A421,Medical_Table[#All],2,FALSE)</f>
        <v>Yes</v>
      </c>
      <c r="F421" t="str">
        <f>VLOOKUP($A421,Medical_Table[#All],8,FALSE)</f>
        <v>No</v>
      </c>
      <c r="G421" t="str">
        <f>VLOOKUP($A421,Medical_Table[#All],9,FALSE)</f>
        <v>No</v>
      </c>
      <c r="H421">
        <f>VLOOKUP($A421,Medical_Table[#All],10,FALSE)</f>
        <v>2</v>
      </c>
      <c r="I421" t="str">
        <f>VLOOKUP($A421,Medical_Table[#All],3,FALSE)</f>
        <v>Yes</v>
      </c>
      <c r="J421" t="str">
        <f>VLOOKUP($A421,Medical_Table[#All],5,FALSE)</f>
        <v>Over Weight</v>
      </c>
      <c r="K421" t="str">
        <f>VLOOKUP($A421,Medical_Table[#All],7,FALSE)</f>
        <v>Diabetes</v>
      </c>
      <c r="L421" s="22">
        <f>VLOOKUP($A421,Hospitalization_Table[#All],10,FALSE)</f>
        <v>25731</v>
      </c>
      <c r="M421" s="18">
        <f>VLOOKUP($A421,Hospitalization_Table[#All],6,FALSE)</f>
        <v>24667.42</v>
      </c>
      <c r="N421" t="str">
        <f>VLOOKUP($A421,Hospitalization_Table[#All],7,FALSE)</f>
        <v>tier - 2</v>
      </c>
      <c r="O421" t="str">
        <f>VLOOKUP($A421,Hospitalization_Table[#All],8,FALSE)</f>
        <v>tier - 3</v>
      </c>
      <c r="P421" t="str">
        <f>VLOOKUP($A421,Hospitalization_Table[#All],9,FALSE)</f>
        <v>R1013</v>
      </c>
      <c r="Q421">
        <f>VLOOKUP($A421,Hospitalization_Table[#All],11,FALSE)</f>
        <v>52</v>
      </c>
    </row>
    <row r="422" spans="1:17" ht="15.6" x14ac:dyDescent="0.3">
      <c r="A422" s="20" t="s">
        <v>1951</v>
      </c>
      <c r="B422" t="str">
        <f>VLOOKUP($A422,Customer_Table[#All],4,FALSE)</f>
        <v>Dustin M.</v>
      </c>
      <c r="C422">
        <f>VLOOKUP($A422,Medical_Table[#All],4,FALSE)</f>
        <v>27.6</v>
      </c>
      <c r="D422">
        <f>VLOOKUP($A422,Medical_Table[#All],6,FALSE)</f>
        <v>4.8499999999999996</v>
      </c>
      <c r="E422" t="str">
        <f>VLOOKUP($A422,Medical_Table[#All],2,FALSE)</f>
        <v>Yes</v>
      </c>
      <c r="F422" t="str">
        <f>VLOOKUP($A422,Medical_Table[#All],8,FALSE)</f>
        <v>No</v>
      </c>
      <c r="G422" t="str">
        <f>VLOOKUP($A422,Medical_Table[#All],9,FALSE)</f>
        <v>No</v>
      </c>
      <c r="H422">
        <f>VLOOKUP($A422,Medical_Table[#All],10,FALSE)</f>
        <v>0</v>
      </c>
      <c r="I422" t="str">
        <f>VLOOKUP($A422,Medical_Table[#All],3,FALSE)</f>
        <v>No</v>
      </c>
      <c r="J422" t="str">
        <f>VLOOKUP($A422,Medical_Table[#All],5,FALSE)</f>
        <v>Over Weight</v>
      </c>
      <c r="K422" t="str">
        <f>VLOOKUP($A422,Medical_Table[#All],7,FALSE)</f>
        <v>Normal</v>
      </c>
      <c r="L422" s="22">
        <f>VLOOKUP($A422,Hospitalization_Table[#All],10,FALSE)</f>
        <v>28045</v>
      </c>
      <c r="M422" s="18">
        <f>VLOOKUP($A422,Hospitalization_Table[#All],6,FALSE)</f>
        <v>24603.05</v>
      </c>
      <c r="N422" t="str">
        <f>VLOOKUP($A422,Hospitalization_Table[#All],7,FALSE)</f>
        <v>tier - 2</v>
      </c>
      <c r="O422" t="str">
        <f>VLOOKUP($A422,Hospitalization_Table[#All],8,FALSE)</f>
        <v>tier - 2</v>
      </c>
      <c r="P422" t="str">
        <f>VLOOKUP($A422,Hospitalization_Table[#All],9,FALSE)</f>
        <v>R1011</v>
      </c>
      <c r="Q422">
        <f>VLOOKUP($A422,Hospitalization_Table[#All],11,FALSE)</f>
        <v>46</v>
      </c>
    </row>
    <row r="423" spans="1:17" ht="15.6" x14ac:dyDescent="0.3">
      <c r="A423" s="20" t="s">
        <v>1950</v>
      </c>
      <c r="B423" t="str">
        <f>VLOOKUP($A423,Customer_Table[#All],4,FALSE)</f>
        <v>Jenny</v>
      </c>
      <c r="C423">
        <f>VLOOKUP($A423,Medical_Table[#All],4,FALSE)</f>
        <v>27.645</v>
      </c>
      <c r="D423">
        <f>VLOOKUP($A423,Medical_Table[#All],6,FALSE)</f>
        <v>11.03</v>
      </c>
      <c r="E423" t="str">
        <f>VLOOKUP($A423,Medical_Table[#All],2,FALSE)</f>
        <v>Yes</v>
      </c>
      <c r="F423" t="str">
        <f>VLOOKUP($A423,Medical_Table[#All],8,FALSE)</f>
        <v>No</v>
      </c>
      <c r="G423" t="str">
        <f>VLOOKUP($A423,Medical_Table[#All],9,FALSE)</f>
        <v>No</v>
      </c>
      <c r="H423">
        <f>VLOOKUP($A423,Medical_Table[#All],10,FALSE)</f>
        <v>1</v>
      </c>
      <c r="I423" t="str">
        <f>VLOOKUP($A423,Medical_Table[#All],3,FALSE)</f>
        <v>Yes</v>
      </c>
      <c r="J423" t="str">
        <f>VLOOKUP($A423,Medical_Table[#All],5,FALSE)</f>
        <v>Over Weight</v>
      </c>
      <c r="K423" t="str">
        <f>VLOOKUP($A423,Medical_Table[#All],7,FALSE)</f>
        <v>Diabetes</v>
      </c>
      <c r="L423" s="22">
        <f>VLOOKUP($A423,Hospitalization_Table[#All],10,FALSE)</f>
        <v>27558</v>
      </c>
      <c r="M423" s="18">
        <f>VLOOKUP($A423,Hospitalization_Table[#All],6,FALSE)</f>
        <v>24535.7</v>
      </c>
      <c r="N423" t="str">
        <f>VLOOKUP($A423,Hospitalization_Table[#All],7,FALSE)</f>
        <v>tier - 2</v>
      </c>
      <c r="O423" t="str">
        <f>VLOOKUP($A423,Hospitalization_Table[#All],8,FALSE)</f>
        <v>tier - 2</v>
      </c>
      <c r="P423" t="str">
        <f>VLOOKUP($A423,Hospitalization_Table[#All],9,FALSE)</f>
        <v>R1012</v>
      </c>
      <c r="Q423">
        <f>VLOOKUP($A423,Hospitalization_Table[#All],11,FALSE)</f>
        <v>47</v>
      </c>
    </row>
    <row r="424" spans="1:17" ht="15.6" x14ac:dyDescent="0.3">
      <c r="A424" s="20" t="s">
        <v>1949</v>
      </c>
      <c r="B424" t="str">
        <f>VLOOKUP($A424,Customer_Table[#All],4,FALSE)</f>
        <v>Emily</v>
      </c>
      <c r="C424">
        <f>VLOOKUP($A424,Medical_Table[#All],4,FALSE)</f>
        <v>27.6</v>
      </c>
      <c r="D424">
        <f>VLOOKUP($A424,Medical_Table[#All],6,FALSE)</f>
        <v>5.22</v>
      </c>
      <c r="E424" t="str">
        <f>VLOOKUP($A424,Medical_Table[#All],2,FALSE)</f>
        <v>No</v>
      </c>
      <c r="F424" t="str">
        <f>VLOOKUP($A424,Medical_Table[#All],8,FALSE)</f>
        <v>No</v>
      </c>
      <c r="G424" t="str">
        <f>VLOOKUP($A424,Medical_Table[#All],9,FALSE)</f>
        <v>No</v>
      </c>
      <c r="H424">
        <f>VLOOKUP($A424,Medical_Table[#All],10,FALSE)</f>
        <v>2</v>
      </c>
      <c r="I424" t="str">
        <f>VLOOKUP($A424,Medical_Table[#All],3,FALSE)</f>
        <v>Yes</v>
      </c>
      <c r="J424" t="str">
        <f>VLOOKUP($A424,Medical_Table[#All],5,FALSE)</f>
        <v>Over Weight</v>
      </c>
      <c r="K424" t="str">
        <f>VLOOKUP($A424,Medical_Table[#All],7,FALSE)</f>
        <v>Normal</v>
      </c>
      <c r="L424" s="22">
        <f>VLOOKUP($A424,Hospitalization_Table[#All],10,FALSE)</f>
        <v>26556</v>
      </c>
      <c r="M424" s="18">
        <f>VLOOKUP($A424,Hospitalization_Table[#All],6,FALSE)</f>
        <v>24520.26</v>
      </c>
      <c r="N424" t="str">
        <f>VLOOKUP($A424,Hospitalization_Table[#All],7,FALSE)</f>
        <v>tier - 2</v>
      </c>
      <c r="O424" t="str">
        <f>VLOOKUP($A424,Hospitalization_Table[#All],8,FALSE)</f>
        <v>tier - 3</v>
      </c>
      <c r="P424" t="str">
        <f>VLOOKUP($A424,Hospitalization_Table[#All],9,FALSE)</f>
        <v>R1011</v>
      </c>
      <c r="Q424">
        <f>VLOOKUP($A424,Hospitalization_Table[#All],11,FALSE)</f>
        <v>50</v>
      </c>
    </row>
    <row r="425" spans="1:17" ht="15.6" x14ac:dyDescent="0.3">
      <c r="A425" s="20" t="s">
        <v>1948</v>
      </c>
      <c r="B425" t="str">
        <f>VLOOKUP($A425,Customer_Table[#All],4,FALSE)</f>
        <v>Fabienne</v>
      </c>
      <c r="C425">
        <f>VLOOKUP($A425,Medical_Table[#All],4,FALSE)</f>
        <v>25.08</v>
      </c>
      <c r="D425">
        <f>VLOOKUP($A425,Medical_Table[#All],6,FALSE)</f>
        <v>9.52</v>
      </c>
      <c r="E425" t="str">
        <f>VLOOKUP($A425,Medical_Table[#All],2,FALSE)</f>
        <v>Yes</v>
      </c>
      <c r="F425" t="str">
        <f>VLOOKUP($A425,Medical_Table[#All],8,FALSE)</f>
        <v>No</v>
      </c>
      <c r="G425" t="str">
        <f>VLOOKUP($A425,Medical_Table[#All],9,FALSE)</f>
        <v>No</v>
      </c>
      <c r="H425">
        <f>VLOOKUP($A425,Medical_Table[#All],10,FALSE)</f>
        <v>2</v>
      </c>
      <c r="I425" t="str">
        <f>VLOOKUP($A425,Medical_Table[#All],3,FALSE)</f>
        <v>No</v>
      </c>
      <c r="J425" t="str">
        <f>VLOOKUP($A425,Medical_Table[#All],5,FALSE)</f>
        <v>Over Weight</v>
      </c>
      <c r="K425" t="str">
        <f>VLOOKUP($A425,Medical_Table[#All],7,FALSE)</f>
        <v>Diabetes</v>
      </c>
      <c r="L425" s="22">
        <f>VLOOKUP($A425,Hospitalization_Table[#All],10,FALSE)</f>
        <v>22575</v>
      </c>
      <c r="M425" s="18">
        <f>VLOOKUP($A425,Hospitalization_Table[#All],6,FALSE)</f>
        <v>24513.09</v>
      </c>
      <c r="N425" t="str">
        <f>VLOOKUP($A425,Hospitalization_Table[#All],7,FALSE)</f>
        <v>tier - 2</v>
      </c>
      <c r="O425" t="str">
        <f>VLOOKUP($A425,Hospitalization_Table[#All],8,FALSE)</f>
        <v>tier - 2</v>
      </c>
      <c r="P425" t="str">
        <f>VLOOKUP($A425,Hospitalization_Table[#All],9,FALSE)</f>
        <v>R1013</v>
      </c>
      <c r="Q425">
        <f>VLOOKUP($A425,Hospitalization_Table[#All],11,FALSE)</f>
        <v>61</v>
      </c>
    </row>
    <row r="426" spans="1:17" ht="15.6" x14ac:dyDescent="0.3">
      <c r="A426" s="20" t="s">
        <v>1947</v>
      </c>
      <c r="B426" t="str">
        <f>VLOOKUP($A426,Customer_Table[#All],4,FALSE)</f>
        <v>Jordan</v>
      </c>
      <c r="C426">
        <f>VLOOKUP($A426,Medical_Table[#All],4,FALSE)</f>
        <v>30.02</v>
      </c>
      <c r="D426">
        <f>VLOOKUP($A426,Medical_Table[#All],6,FALSE)</f>
        <v>11.09</v>
      </c>
      <c r="E426" t="str">
        <f>VLOOKUP($A426,Medical_Table[#All],2,FALSE)</f>
        <v>No</v>
      </c>
      <c r="F426" t="str">
        <f>VLOOKUP($A426,Medical_Table[#All],8,FALSE)</f>
        <v>No</v>
      </c>
      <c r="G426" t="str">
        <f>VLOOKUP($A426,Medical_Table[#All],9,FALSE)</f>
        <v>No</v>
      </c>
      <c r="H426">
        <f>VLOOKUP($A426,Medical_Table[#All],10,FALSE)</f>
        <v>0</v>
      </c>
      <c r="I426" t="str">
        <f>VLOOKUP($A426,Medical_Table[#All],3,FALSE)</f>
        <v>No</v>
      </c>
      <c r="J426" t="str">
        <f>VLOOKUP($A426,Medical_Table[#All],5,FALSE)</f>
        <v>Obesity</v>
      </c>
      <c r="K426" t="str">
        <f>VLOOKUP($A426,Medical_Table[#All],7,FALSE)</f>
        <v>Diabetes</v>
      </c>
      <c r="L426" s="22">
        <f>VLOOKUP($A426,Hospitalization_Table[#All],10,FALSE)</f>
        <v>25025</v>
      </c>
      <c r="M426" s="18">
        <f>VLOOKUP($A426,Hospitalization_Table[#All],6,FALSE)</f>
        <v>24476.48</v>
      </c>
      <c r="N426" t="str">
        <f>VLOOKUP($A426,Hospitalization_Table[#All],7,FALSE)</f>
        <v>tier - 2</v>
      </c>
      <c r="O426" t="str">
        <f>VLOOKUP($A426,Hospitalization_Table[#All],8,FALSE)</f>
        <v>tier - 2</v>
      </c>
      <c r="P426" t="str">
        <f>VLOOKUP($A426,Hospitalization_Table[#All],9,FALSE)</f>
        <v>R1012</v>
      </c>
      <c r="Q426">
        <f>VLOOKUP($A426,Hospitalization_Table[#All],11,FALSE)</f>
        <v>54</v>
      </c>
    </row>
    <row r="427" spans="1:17" ht="15.6" x14ac:dyDescent="0.3">
      <c r="A427" s="20" t="s">
        <v>1946</v>
      </c>
      <c r="B427" t="str">
        <f>VLOOKUP($A427,Customer_Table[#All],4,FALSE)</f>
        <v>Matt</v>
      </c>
      <c r="C427">
        <f>VLOOKUP($A427,Medical_Table[#All],4,FALSE)</f>
        <v>27.36</v>
      </c>
      <c r="D427">
        <f>VLOOKUP($A427,Medical_Table[#All],6,FALSE)</f>
        <v>9.4499999999999993</v>
      </c>
      <c r="E427" t="str">
        <f>VLOOKUP($A427,Medical_Table[#All],2,FALSE)</f>
        <v>Yes</v>
      </c>
      <c r="F427" t="str">
        <f>VLOOKUP($A427,Medical_Table[#All],8,FALSE)</f>
        <v>No</v>
      </c>
      <c r="G427" t="str">
        <f>VLOOKUP($A427,Medical_Table[#All],9,FALSE)</f>
        <v>No</v>
      </c>
      <c r="H427">
        <f>VLOOKUP($A427,Medical_Table[#All],10,FALSE)</f>
        <v>2</v>
      </c>
      <c r="I427" t="str">
        <f>VLOOKUP($A427,Medical_Table[#All],3,FALSE)</f>
        <v>Yes</v>
      </c>
      <c r="J427" t="str">
        <f>VLOOKUP($A427,Medical_Table[#All],5,FALSE)</f>
        <v>Over Weight</v>
      </c>
      <c r="K427" t="str">
        <f>VLOOKUP($A427,Medical_Table[#All],7,FALSE)</f>
        <v>Diabetes</v>
      </c>
      <c r="L427" s="22">
        <f>VLOOKUP($A427,Hospitalization_Table[#All],10,FALSE)</f>
        <v>25902</v>
      </c>
      <c r="M427" s="18">
        <f>VLOOKUP($A427,Hospitalization_Table[#All],6,FALSE)</f>
        <v>24393.62</v>
      </c>
      <c r="N427" t="str">
        <f>VLOOKUP($A427,Hospitalization_Table[#All],7,FALSE)</f>
        <v>tier - 2</v>
      </c>
      <c r="O427" t="str">
        <f>VLOOKUP($A427,Hospitalization_Table[#All],8,FALSE)</f>
        <v>tier - 3</v>
      </c>
      <c r="P427" t="str">
        <f>VLOOKUP($A427,Hospitalization_Table[#All],9,FALSE)</f>
        <v>R1012</v>
      </c>
      <c r="Q427">
        <f>VLOOKUP($A427,Hospitalization_Table[#All],11,FALSE)</f>
        <v>52</v>
      </c>
    </row>
    <row r="428" spans="1:17" ht="15.6" x14ac:dyDescent="0.3">
      <c r="A428" s="20" t="s">
        <v>1945</v>
      </c>
      <c r="B428" t="str">
        <f>VLOOKUP($A428,Customer_Table[#All],4,FALSE)</f>
        <v>Taryn L</v>
      </c>
      <c r="C428">
        <f>VLOOKUP($A428,Medical_Table[#All],4,FALSE)</f>
        <v>22.2</v>
      </c>
      <c r="D428">
        <f>VLOOKUP($A428,Medical_Table[#All],6,FALSE)</f>
        <v>5.51</v>
      </c>
      <c r="E428" t="str">
        <f>VLOOKUP($A428,Medical_Table[#All],2,FALSE)</f>
        <v>No</v>
      </c>
      <c r="F428" t="str">
        <f>VLOOKUP($A428,Medical_Table[#All],8,FALSE)</f>
        <v>No</v>
      </c>
      <c r="G428" t="str">
        <f>VLOOKUP($A428,Medical_Table[#All],9,FALSE)</f>
        <v>No</v>
      </c>
      <c r="H428">
        <f>VLOOKUP($A428,Medical_Table[#All],10,FALSE)</f>
        <v>0</v>
      </c>
      <c r="I428" t="str">
        <f>VLOOKUP($A428,Medical_Table[#All],3,FALSE)</f>
        <v>Yes</v>
      </c>
      <c r="J428" t="str">
        <f>VLOOKUP($A428,Medical_Table[#All],5,FALSE)</f>
        <v>Normal Weight</v>
      </c>
      <c r="K428" t="str">
        <f>VLOOKUP($A428,Medical_Table[#All],7,FALSE)</f>
        <v>Normal</v>
      </c>
      <c r="L428" s="22">
        <f>VLOOKUP($A428,Hospitalization_Table[#All],10,FALSE)</f>
        <v>36440</v>
      </c>
      <c r="M428" s="18">
        <f>VLOOKUP($A428,Hospitalization_Table[#All],6,FALSE)</f>
        <v>24387.74</v>
      </c>
      <c r="N428" t="str">
        <f>VLOOKUP($A428,Hospitalization_Table[#All],7,FALSE)</f>
        <v>tier - 2</v>
      </c>
      <c r="O428" t="str">
        <f>VLOOKUP($A428,Hospitalization_Table[#All],8,FALSE)</f>
        <v>tier - 1</v>
      </c>
      <c r="P428" t="str">
        <f>VLOOKUP($A428,Hospitalization_Table[#All],9,FALSE)</f>
        <v>R1011</v>
      </c>
      <c r="Q428">
        <f>VLOOKUP($A428,Hospitalization_Table[#All],11,FALSE)</f>
        <v>23</v>
      </c>
    </row>
    <row r="429" spans="1:17" ht="15.6" x14ac:dyDescent="0.3">
      <c r="A429" s="20" t="s">
        <v>1944</v>
      </c>
      <c r="B429" t="str">
        <f>VLOOKUP($A429,Customer_Table[#All],4,FALSE)</f>
        <v>Temima</v>
      </c>
      <c r="C429">
        <f>VLOOKUP($A429,Medical_Table[#All],4,FALSE)</f>
        <v>25.71</v>
      </c>
      <c r="D429">
        <f>VLOOKUP($A429,Medical_Table[#All],6,FALSE)</f>
        <v>4.18</v>
      </c>
      <c r="E429" t="str">
        <f>VLOOKUP($A429,Medical_Table[#All],2,FALSE)</f>
        <v>No</v>
      </c>
      <c r="F429" t="str">
        <f>VLOOKUP($A429,Medical_Table[#All],8,FALSE)</f>
        <v>yes</v>
      </c>
      <c r="G429" t="str">
        <f>VLOOKUP($A429,Medical_Table[#All],9,FALSE)</f>
        <v>No</v>
      </c>
      <c r="H429">
        <f>VLOOKUP($A429,Medical_Table[#All],10,FALSE)</f>
        <v>1</v>
      </c>
      <c r="I429" t="str">
        <f>VLOOKUP($A429,Medical_Table[#All],3,FALSE)</f>
        <v>Yes</v>
      </c>
      <c r="J429" t="str">
        <f>VLOOKUP($A429,Medical_Table[#All],5,FALSE)</f>
        <v>Over Weight</v>
      </c>
      <c r="K429" t="str">
        <f>VLOOKUP($A429,Medical_Table[#All],7,FALSE)</f>
        <v>Normal</v>
      </c>
      <c r="L429" s="22">
        <f>VLOOKUP($A429,Hospitalization_Table[#All],10,FALSE)</f>
        <v>38202</v>
      </c>
      <c r="M429" s="18">
        <f>VLOOKUP($A429,Hospitalization_Table[#All],6,FALSE)</f>
        <v>24294.02</v>
      </c>
      <c r="N429" t="str">
        <f>VLOOKUP($A429,Hospitalization_Table[#All],7,FALSE)</f>
        <v>tier - 2</v>
      </c>
      <c r="O429" t="str">
        <f>VLOOKUP($A429,Hospitalization_Table[#All],8,FALSE)</f>
        <v>tier - 1</v>
      </c>
      <c r="P429" t="str">
        <f>VLOOKUP($A429,Hospitalization_Table[#All],9,FALSE)</f>
        <v>R1011</v>
      </c>
      <c r="Q429">
        <f>VLOOKUP($A429,Hospitalization_Table[#All],11,FALSE)</f>
        <v>18</v>
      </c>
    </row>
    <row r="430" spans="1:17" ht="15.6" x14ac:dyDescent="0.3">
      <c r="A430" s="20" t="s">
        <v>1943</v>
      </c>
      <c r="B430" t="str">
        <f>VLOOKUP($A430,Customer_Table[#All],4,FALSE)</f>
        <v>Jennifer</v>
      </c>
      <c r="C430">
        <f>VLOOKUP($A430,Medical_Table[#All],4,FALSE)</f>
        <v>41.91</v>
      </c>
      <c r="D430">
        <f>VLOOKUP($A430,Medical_Table[#All],6,FALSE)</f>
        <v>5.98</v>
      </c>
      <c r="E430" t="str">
        <f>VLOOKUP($A430,Medical_Table[#All],2,FALSE)</f>
        <v>Yes</v>
      </c>
      <c r="F430" t="str">
        <f>VLOOKUP($A430,Medical_Table[#All],8,FALSE)</f>
        <v>No</v>
      </c>
      <c r="G430" t="str">
        <f>VLOOKUP($A430,Medical_Table[#All],9,FALSE)</f>
        <v>No</v>
      </c>
      <c r="H430">
        <f>VLOOKUP($A430,Medical_Table[#All],10,FALSE)</f>
        <v>1</v>
      </c>
      <c r="I430" t="str">
        <f>VLOOKUP($A430,Medical_Table[#All],3,FALSE)</f>
        <v>No</v>
      </c>
      <c r="J430" t="str">
        <f>VLOOKUP($A430,Medical_Table[#All],5,FALSE)</f>
        <v>Obesity</v>
      </c>
      <c r="K430" t="str">
        <f>VLOOKUP($A430,Medical_Table[#All],7,FALSE)</f>
        <v>Prediabetes</v>
      </c>
      <c r="L430" s="22">
        <f>VLOOKUP($A430,Hospitalization_Table[#All],10,FALSE)</f>
        <v>23727</v>
      </c>
      <c r="M430" s="18">
        <f>VLOOKUP($A430,Hospitalization_Table[#All],6,FALSE)</f>
        <v>24227.34</v>
      </c>
      <c r="N430" t="str">
        <f>VLOOKUP($A430,Hospitalization_Table[#All],7,FALSE)</f>
        <v>tier - 2</v>
      </c>
      <c r="O430" t="str">
        <f>VLOOKUP($A430,Hospitalization_Table[#All],8,FALSE)</f>
        <v>tier - 1</v>
      </c>
      <c r="P430" t="str">
        <f>VLOOKUP($A430,Hospitalization_Table[#All],9,FALSE)</f>
        <v>R1013</v>
      </c>
      <c r="Q430">
        <f>VLOOKUP($A430,Hospitalization_Table[#All],11,FALSE)</f>
        <v>58</v>
      </c>
    </row>
    <row r="431" spans="1:17" ht="15.6" x14ac:dyDescent="0.3">
      <c r="A431" s="20" t="s">
        <v>1942</v>
      </c>
      <c r="B431" t="str">
        <f>VLOOKUP($A431,Customer_Table[#All],4,FALSE)</f>
        <v>Serena M.</v>
      </c>
      <c r="C431">
        <f>VLOOKUP($A431,Medical_Table[#All],4,FALSE)</f>
        <v>25.85</v>
      </c>
      <c r="D431">
        <f>VLOOKUP($A431,Medical_Table[#All],6,FALSE)</f>
        <v>10.16</v>
      </c>
      <c r="E431" t="str">
        <f>VLOOKUP($A431,Medical_Table[#All],2,FALSE)</f>
        <v>No</v>
      </c>
      <c r="F431" t="str">
        <f>VLOOKUP($A431,Medical_Table[#All],8,FALSE)</f>
        <v>No</v>
      </c>
      <c r="G431" t="str">
        <f>VLOOKUP($A431,Medical_Table[#All],9,FALSE)</f>
        <v>No</v>
      </c>
      <c r="H431">
        <f>VLOOKUP($A431,Medical_Table[#All],10,FALSE)</f>
        <v>0</v>
      </c>
      <c r="I431" t="str">
        <f>VLOOKUP($A431,Medical_Table[#All],3,FALSE)</f>
        <v>Yes</v>
      </c>
      <c r="J431" t="str">
        <f>VLOOKUP($A431,Medical_Table[#All],5,FALSE)</f>
        <v>Over Weight</v>
      </c>
      <c r="K431" t="str">
        <f>VLOOKUP($A431,Medical_Table[#All],7,FALSE)</f>
        <v>Diabetes</v>
      </c>
      <c r="L431" s="22">
        <f>VLOOKUP($A431,Hospitalization_Table[#All],10,FALSE)</f>
        <v>27282</v>
      </c>
      <c r="M431" s="18">
        <f>VLOOKUP($A431,Hospitalization_Table[#All],6,FALSE)</f>
        <v>24180.93</v>
      </c>
      <c r="N431" t="str">
        <f>VLOOKUP($A431,Hospitalization_Table[#All],7,FALSE)</f>
        <v>tier - 2</v>
      </c>
      <c r="O431" t="str">
        <f>VLOOKUP($A431,Hospitalization_Table[#All],8,FALSE)</f>
        <v>tier - 1</v>
      </c>
      <c r="P431" t="str">
        <f>VLOOKUP($A431,Hospitalization_Table[#All],9,FALSE)</f>
        <v>R1013</v>
      </c>
      <c r="Q431">
        <f>VLOOKUP($A431,Hospitalization_Table[#All],11,FALSE)</f>
        <v>48</v>
      </c>
    </row>
    <row r="432" spans="1:17" ht="15.6" x14ac:dyDescent="0.3">
      <c r="A432" s="20" t="s">
        <v>1941</v>
      </c>
      <c r="B432" t="str">
        <f>VLOOKUP($A432,Customer_Table[#All],4,FALSE)</f>
        <v>Victoria M.</v>
      </c>
      <c r="C432">
        <f>VLOOKUP($A432,Medical_Table[#All],4,FALSE)</f>
        <v>23.844999999999999</v>
      </c>
      <c r="D432">
        <f>VLOOKUP($A432,Medical_Table[#All],6,FALSE)</f>
        <v>11.71</v>
      </c>
      <c r="E432" t="str">
        <f>VLOOKUP($A432,Medical_Table[#All],2,FALSE)</f>
        <v>No</v>
      </c>
      <c r="F432" t="str">
        <f>VLOOKUP($A432,Medical_Table[#All],8,FALSE)</f>
        <v>No</v>
      </c>
      <c r="G432" t="str">
        <f>VLOOKUP($A432,Medical_Table[#All],9,FALSE)</f>
        <v>No</v>
      </c>
      <c r="H432">
        <f>VLOOKUP($A432,Medical_Table[#All],10,FALSE)</f>
        <v>2</v>
      </c>
      <c r="I432" t="str">
        <f>VLOOKUP($A432,Medical_Table[#All],3,FALSE)</f>
        <v>Yes</v>
      </c>
      <c r="J432" t="str">
        <f>VLOOKUP($A432,Medical_Table[#All],5,FALSE)</f>
        <v>Normal Weight</v>
      </c>
      <c r="K432" t="str">
        <f>VLOOKUP($A432,Medical_Table[#All],7,FALSE)</f>
        <v>Diabetes</v>
      </c>
      <c r="L432" s="22">
        <f>VLOOKUP($A432,Hospitalization_Table[#All],10,FALSE)</f>
        <v>26828</v>
      </c>
      <c r="M432" s="18">
        <f>VLOOKUP($A432,Hospitalization_Table[#All],6,FALSE)</f>
        <v>24106.91</v>
      </c>
      <c r="N432" t="str">
        <f>VLOOKUP($A432,Hospitalization_Table[#All],7,FALSE)</f>
        <v>tier - 2</v>
      </c>
      <c r="O432" t="str">
        <f>VLOOKUP($A432,Hospitalization_Table[#All],8,FALSE)</f>
        <v>tier - 2</v>
      </c>
      <c r="P432" t="str">
        <f>VLOOKUP($A432,Hospitalization_Table[#All],9,FALSE)</f>
        <v>R1024</v>
      </c>
      <c r="Q432">
        <f>VLOOKUP($A432,Hospitalization_Table[#All],11,FALSE)</f>
        <v>49</v>
      </c>
    </row>
    <row r="433" spans="1:17" ht="15.6" x14ac:dyDescent="0.3">
      <c r="A433" s="20" t="s">
        <v>1940</v>
      </c>
      <c r="B433" t="str">
        <f>VLOOKUP($A433,Customer_Table[#All],4,FALSE)</f>
        <v>Phoebe</v>
      </c>
      <c r="C433">
        <f>VLOOKUP($A433,Medical_Table[#All],4,FALSE)</f>
        <v>30.59</v>
      </c>
      <c r="D433">
        <f>VLOOKUP($A433,Medical_Table[#All],6,FALSE)</f>
        <v>5.23</v>
      </c>
      <c r="E433" t="str">
        <f>VLOOKUP($A433,Medical_Table[#All],2,FALSE)</f>
        <v>No</v>
      </c>
      <c r="F433" t="str">
        <f>VLOOKUP($A433,Medical_Table[#All],8,FALSE)</f>
        <v>No</v>
      </c>
      <c r="G433" t="str">
        <f>VLOOKUP($A433,Medical_Table[#All],9,FALSE)</f>
        <v>Yes</v>
      </c>
      <c r="H433">
        <f>VLOOKUP($A433,Medical_Table[#All],10,FALSE)</f>
        <v>1</v>
      </c>
      <c r="I433" t="str">
        <f>VLOOKUP($A433,Medical_Table[#All],3,FALSE)</f>
        <v>No</v>
      </c>
      <c r="J433" t="str">
        <f>VLOOKUP($A433,Medical_Table[#All],5,FALSE)</f>
        <v>Obesity</v>
      </c>
      <c r="K433" t="str">
        <f>VLOOKUP($A433,Medical_Table[#All],7,FALSE)</f>
        <v>Normal</v>
      </c>
      <c r="L433" s="22">
        <f>VLOOKUP($A433,Hospitalization_Table[#All],10,FALSE)</f>
        <v>37985</v>
      </c>
      <c r="M433" s="18">
        <f>VLOOKUP($A433,Hospitalization_Table[#All],6,FALSE)</f>
        <v>24059.68</v>
      </c>
      <c r="N433" t="str">
        <f>VLOOKUP($A433,Hospitalization_Table[#All],7,FALSE)</f>
        <v>tier - 2</v>
      </c>
      <c r="O433" t="str">
        <f>VLOOKUP($A433,Hospitalization_Table[#All],8,FALSE)</f>
        <v>tier - 2</v>
      </c>
      <c r="P433" t="str">
        <f>VLOOKUP($A433,Hospitalization_Table[#All],9,FALSE)</f>
        <v>R1012</v>
      </c>
      <c r="Q433">
        <f>VLOOKUP($A433,Hospitalization_Table[#All],11,FALSE)</f>
        <v>19</v>
      </c>
    </row>
    <row r="434" spans="1:17" ht="15.6" x14ac:dyDescent="0.3">
      <c r="A434" s="20" t="s">
        <v>1939</v>
      </c>
      <c r="B434" t="str">
        <f>VLOOKUP($A434,Customer_Table[#All],4,FALSE)</f>
        <v>Corey</v>
      </c>
      <c r="C434">
        <f>VLOOKUP($A434,Medical_Table[#All],4,FALSE)</f>
        <v>24.795000000000002</v>
      </c>
      <c r="D434">
        <f>VLOOKUP($A434,Medical_Table[#All],6,FALSE)</f>
        <v>6.85</v>
      </c>
      <c r="E434" t="str">
        <f>VLOOKUP($A434,Medical_Table[#All],2,FALSE)</f>
        <v>No</v>
      </c>
      <c r="F434" t="str">
        <f>VLOOKUP($A434,Medical_Table[#All],8,FALSE)</f>
        <v>No</v>
      </c>
      <c r="G434" t="str">
        <f>VLOOKUP($A434,Medical_Table[#All],9,FALSE)</f>
        <v>No</v>
      </c>
      <c r="H434">
        <f>VLOOKUP($A434,Medical_Table[#All],10,FALSE)</f>
        <v>0</v>
      </c>
      <c r="I434" t="str">
        <f>VLOOKUP($A434,Medical_Table[#All],3,FALSE)</f>
        <v>Yes</v>
      </c>
      <c r="J434" t="str">
        <f>VLOOKUP($A434,Medical_Table[#All],5,FALSE)</f>
        <v>Normal Weight</v>
      </c>
      <c r="K434" t="str">
        <f>VLOOKUP($A434,Medical_Table[#All],7,FALSE)</f>
        <v>Diabetes</v>
      </c>
      <c r="L434" s="22">
        <f>VLOOKUP($A434,Hospitalization_Table[#All],10,FALSE)</f>
        <v>26124</v>
      </c>
      <c r="M434" s="18">
        <f>VLOOKUP($A434,Hospitalization_Table[#All],6,FALSE)</f>
        <v>23967.38</v>
      </c>
      <c r="N434" t="str">
        <f>VLOOKUP($A434,Hospitalization_Table[#All],7,FALSE)</f>
        <v>tier - 2</v>
      </c>
      <c r="O434" t="str">
        <f>VLOOKUP($A434,Hospitalization_Table[#All],8,FALSE)</f>
        <v>tier - 2</v>
      </c>
      <c r="P434" t="str">
        <f>VLOOKUP($A434,Hospitalization_Table[#All],9,FALSE)</f>
        <v>R1012</v>
      </c>
      <c r="Q434">
        <f>VLOOKUP($A434,Hospitalization_Table[#All],11,FALSE)</f>
        <v>51</v>
      </c>
    </row>
    <row r="435" spans="1:17" ht="15.6" x14ac:dyDescent="0.3">
      <c r="A435" s="20" t="s">
        <v>1938</v>
      </c>
      <c r="B435" t="str">
        <f>VLOOKUP($A435,Customer_Table[#All],4,FALSE)</f>
        <v>Rebecca</v>
      </c>
      <c r="C435">
        <f>VLOOKUP($A435,Medical_Table[#All],4,FALSE)</f>
        <v>24.13</v>
      </c>
      <c r="D435">
        <f>VLOOKUP($A435,Medical_Table[#All],6,FALSE)</f>
        <v>7.05</v>
      </c>
      <c r="E435" t="str">
        <f>VLOOKUP($A435,Medical_Table[#All],2,FALSE)</f>
        <v>Yes</v>
      </c>
      <c r="F435" t="str">
        <f>VLOOKUP($A435,Medical_Table[#All],8,FALSE)</f>
        <v>No</v>
      </c>
      <c r="G435" t="str">
        <f>VLOOKUP($A435,Medical_Table[#All],9,FALSE)</f>
        <v>No</v>
      </c>
      <c r="H435">
        <f>VLOOKUP($A435,Medical_Table[#All],10,FALSE)</f>
        <v>2</v>
      </c>
      <c r="I435" t="str">
        <f>VLOOKUP($A435,Medical_Table[#All],3,FALSE)</f>
        <v>Yes</v>
      </c>
      <c r="J435" t="str">
        <f>VLOOKUP($A435,Medical_Table[#All],5,FALSE)</f>
        <v>Normal Weight</v>
      </c>
      <c r="K435" t="str">
        <f>VLOOKUP($A435,Medical_Table[#All],7,FALSE)</f>
        <v>Diabetes</v>
      </c>
      <c r="L435" s="22">
        <f>VLOOKUP($A435,Hospitalization_Table[#All],10,FALSE)</f>
        <v>25788</v>
      </c>
      <c r="M435" s="18">
        <f>VLOOKUP($A435,Hospitalization_Table[#All],6,FALSE)</f>
        <v>23887.66</v>
      </c>
      <c r="N435" t="str">
        <f>VLOOKUP($A435,Hospitalization_Table[#All],7,FALSE)</f>
        <v>tier - 2</v>
      </c>
      <c r="O435" t="str">
        <f>VLOOKUP($A435,Hospitalization_Table[#All],8,FALSE)</f>
        <v>tier - 3</v>
      </c>
      <c r="P435" t="str">
        <f>VLOOKUP($A435,Hospitalization_Table[#All],9,FALSE)</f>
        <v>R1012</v>
      </c>
      <c r="Q435">
        <f>VLOOKUP($A435,Hospitalization_Table[#All],11,FALSE)</f>
        <v>52</v>
      </c>
    </row>
    <row r="436" spans="1:17" ht="15.6" x14ac:dyDescent="0.3">
      <c r="A436" s="20" t="s">
        <v>1937</v>
      </c>
      <c r="B436" t="str">
        <f>VLOOKUP($A436,Customer_Table[#All],4,FALSE)</f>
        <v>Nicholas D</v>
      </c>
      <c r="C436">
        <f>VLOOKUP($A436,Medical_Table[#All],4,FALSE)</f>
        <v>25.84</v>
      </c>
      <c r="D436">
        <f>VLOOKUP($A436,Medical_Table[#All],6,FALSE)</f>
        <v>11.64</v>
      </c>
      <c r="E436" t="str">
        <f>VLOOKUP($A436,Medical_Table[#All],2,FALSE)</f>
        <v>No</v>
      </c>
      <c r="F436" t="str">
        <f>VLOOKUP($A436,Medical_Table[#All],8,FALSE)</f>
        <v>No</v>
      </c>
      <c r="G436" t="str">
        <f>VLOOKUP($A436,Medical_Table[#All],9,FALSE)</f>
        <v>No</v>
      </c>
      <c r="H436">
        <f>VLOOKUP($A436,Medical_Table[#All],10,FALSE)</f>
        <v>2</v>
      </c>
      <c r="I436" t="str">
        <f>VLOOKUP($A436,Medical_Table[#All],3,FALSE)</f>
        <v>Yes</v>
      </c>
      <c r="J436" t="str">
        <f>VLOOKUP($A436,Medical_Table[#All],5,FALSE)</f>
        <v>Over Weight</v>
      </c>
      <c r="K436" t="str">
        <f>VLOOKUP($A436,Medical_Table[#All],7,FALSE)</f>
        <v>Diabetes</v>
      </c>
      <c r="L436" s="22">
        <f>VLOOKUP($A436,Hospitalization_Table[#All],10,FALSE)</f>
        <v>26842</v>
      </c>
      <c r="M436" s="18">
        <f>VLOOKUP($A436,Hospitalization_Table[#All],6,FALSE)</f>
        <v>23807.24</v>
      </c>
      <c r="N436" t="str">
        <f>VLOOKUP($A436,Hospitalization_Table[#All],7,FALSE)</f>
        <v>tier - 2</v>
      </c>
      <c r="O436" t="str">
        <f>VLOOKUP($A436,Hospitalization_Table[#All],8,FALSE)</f>
        <v>tier - 3</v>
      </c>
      <c r="P436" t="str">
        <f>VLOOKUP($A436,Hospitalization_Table[#All],9,FALSE)</f>
        <v>R1012</v>
      </c>
      <c r="Q436">
        <f>VLOOKUP($A436,Hospitalization_Table[#All],11,FALSE)</f>
        <v>49</v>
      </c>
    </row>
    <row r="437" spans="1:17" ht="15.6" x14ac:dyDescent="0.3">
      <c r="A437" s="20" t="s">
        <v>1936</v>
      </c>
      <c r="B437" t="str">
        <f>VLOOKUP($A437,Customer_Table[#All],4,FALSE)</f>
        <v>Christian</v>
      </c>
      <c r="C437">
        <f>VLOOKUP($A437,Medical_Table[#All],4,FALSE)</f>
        <v>28</v>
      </c>
      <c r="D437">
        <f>VLOOKUP($A437,Medical_Table[#All],6,FALSE)</f>
        <v>10.52</v>
      </c>
      <c r="E437" t="str">
        <f>VLOOKUP($A437,Medical_Table[#All],2,FALSE)</f>
        <v>No</v>
      </c>
      <c r="F437" t="str">
        <f>VLOOKUP($A437,Medical_Table[#All],8,FALSE)</f>
        <v>No</v>
      </c>
      <c r="G437" t="str">
        <f>VLOOKUP($A437,Medical_Table[#All],9,FALSE)</f>
        <v>No</v>
      </c>
      <c r="H437">
        <f>VLOOKUP($A437,Medical_Table[#All],10,FALSE)</f>
        <v>0</v>
      </c>
      <c r="I437" t="str">
        <f>VLOOKUP($A437,Medical_Table[#All],3,FALSE)</f>
        <v>Yes</v>
      </c>
      <c r="J437" t="str">
        <f>VLOOKUP($A437,Medical_Table[#All],5,FALSE)</f>
        <v>Over Weight</v>
      </c>
      <c r="K437" t="str">
        <f>VLOOKUP($A437,Medical_Table[#All],7,FALSE)</f>
        <v>Diabetes</v>
      </c>
      <c r="L437" s="22">
        <f>VLOOKUP($A437,Hospitalization_Table[#All],10,FALSE)</f>
        <v>27182</v>
      </c>
      <c r="M437" s="18">
        <f>VLOOKUP($A437,Hospitalization_Table[#All],6,FALSE)</f>
        <v>23568.27</v>
      </c>
      <c r="N437" t="str">
        <f>VLOOKUP($A437,Hospitalization_Table[#All],7,FALSE)</f>
        <v>tier - 2</v>
      </c>
      <c r="O437" t="str">
        <f>VLOOKUP($A437,Hospitalization_Table[#All],8,FALSE)</f>
        <v>tier - 2</v>
      </c>
      <c r="P437" t="str">
        <f>VLOOKUP($A437,Hospitalization_Table[#All],9,FALSE)</f>
        <v>R1011</v>
      </c>
      <c r="Q437">
        <f>VLOOKUP($A437,Hospitalization_Table[#All],11,FALSE)</f>
        <v>49</v>
      </c>
    </row>
    <row r="438" spans="1:17" ht="15.6" x14ac:dyDescent="0.3">
      <c r="A438" s="20" t="s">
        <v>1935</v>
      </c>
      <c r="B438" t="str">
        <f>VLOOKUP($A438,Customer_Table[#All],4,FALSE)</f>
        <v>Jonathon S.</v>
      </c>
      <c r="C438">
        <f>VLOOKUP($A438,Medical_Table[#All],4,FALSE)</f>
        <v>34.1</v>
      </c>
      <c r="D438">
        <f>VLOOKUP($A438,Medical_Table[#All],6,FALSE)</f>
        <v>4.01</v>
      </c>
      <c r="E438" t="str">
        <f>VLOOKUP($A438,Medical_Table[#All],2,FALSE)</f>
        <v>Yes</v>
      </c>
      <c r="F438" t="str">
        <f>VLOOKUP($A438,Medical_Table[#All],8,FALSE)</f>
        <v>No</v>
      </c>
      <c r="G438" t="str">
        <f>VLOOKUP($A438,Medical_Table[#All],9,FALSE)</f>
        <v>Yes</v>
      </c>
      <c r="H438">
        <f>VLOOKUP($A438,Medical_Table[#All],10,FALSE)</f>
        <v>1</v>
      </c>
      <c r="I438" t="str">
        <f>VLOOKUP($A438,Medical_Table[#All],3,FALSE)</f>
        <v>No</v>
      </c>
      <c r="J438" t="str">
        <f>VLOOKUP($A438,Medical_Table[#All],5,FALSE)</f>
        <v>Obesity</v>
      </c>
      <c r="K438" t="str">
        <f>VLOOKUP($A438,Medical_Table[#All],7,FALSE)</f>
        <v>Normal</v>
      </c>
      <c r="L438" s="22">
        <f>VLOOKUP($A438,Hospitalization_Table[#All],10,FALSE)</f>
        <v>30554</v>
      </c>
      <c r="M438" s="18">
        <f>VLOOKUP($A438,Hospitalization_Table[#All],6,FALSE)</f>
        <v>23563.02</v>
      </c>
      <c r="N438" t="str">
        <f>VLOOKUP($A438,Hospitalization_Table[#All],7,FALSE)</f>
        <v>tier - 2</v>
      </c>
      <c r="O438" t="str">
        <f>VLOOKUP($A438,Hospitalization_Table[#All],8,FALSE)</f>
        <v>tier - 2</v>
      </c>
      <c r="P438" t="str">
        <f>VLOOKUP($A438,Hospitalization_Table[#All],9,FALSE)</f>
        <v>R1013</v>
      </c>
      <c r="Q438">
        <f>VLOOKUP($A438,Hospitalization_Table[#All],11,FALSE)</f>
        <v>39</v>
      </c>
    </row>
    <row r="439" spans="1:17" ht="15.6" x14ac:dyDescent="0.3">
      <c r="A439" s="20" t="s">
        <v>1934</v>
      </c>
      <c r="B439" t="str">
        <f>VLOOKUP($A439,Customer_Table[#All],4,FALSE)</f>
        <v>Caroline</v>
      </c>
      <c r="C439">
        <f>VLOOKUP($A439,Medical_Table[#All],4,FALSE)</f>
        <v>26.125</v>
      </c>
      <c r="D439">
        <f>VLOOKUP($A439,Medical_Table[#All],6,FALSE)</f>
        <v>8.56</v>
      </c>
      <c r="E439" t="str">
        <f>VLOOKUP($A439,Medical_Table[#All],2,FALSE)</f>
        <v>Yes</v>
      </c>
      <c r="F439" t="str">
        <f>VLOOKUP($A439,Medical_Table[#All],8,FALSE)</f>
        <v>No</v>
      </c>
      <c r="G439" t="str">
        <f>VLOOKUP($A439,Medical_Table[#All],9,FALSE)</f>
        <v>No</v>
      </c>
      <c r="H439">
        <f>VLOOKUP($A439,Medical_Table[#All],10,FALSE)</f>
        <v>1</v>
      </c>
      <c r="I439" t="str">
        <f>VLOOKUP($A439,Medical_Table[#All],3,FALSE)</f>
        <v>Yes</v>
      </c>
      <c r="J439" t="str">
        <f>VLOOKUP($A439,Medical_Table[#All],5,FALSE)</f>
        <v>Over Weight</v>
      </c>
      <c r="K439" t="str">
        <f>VLOOKUP($A439,Medical_Table[#All],7,FALSE)</f>
        <v>Diabetes</v>
      </c>
      <c r="L439" s="22">
        <f>VLOOKUP($A439,Hospitalization_Table[#All],10,FALSE)</f>
        <v>27711</v>
      </c>
      <c r="M439" s="18">
        <f>VLOOKUP($A439,Hospitalization_Table[#All],6,FALSE)</f>
        <v>23401.31</v>
      </c>
      <c r="N439" t="str">
        <f>VLOOKUP($A439,Hospitalization_Table[#All],7,FALSE)</f>
        <v>tier - 2</v>
      </c>
      <c r="O439" t="str">
        <f>VLOOKUP($A439,Hospitalization_Table[#All],8,FALSE)</f>
        <v>tier - 3</v>
      </c>
      <c r="P439" t="str">
        <f>VLOOKUP($A439,Hospitalization_Table[#All],9,FALSE)</f>
        <v>R1024</v>
      </c>
      <c r="Q439">
        <f>VLOOKUP($A439,Hospitalization_Table[#All],11,FALSE)</f>
        <v>47</v>
      </c>
    </row>
    <row r="440" spans="1:17" ht="15.6" x14ac:dyDescent="0.3">
      <c r="A440" s="20" t="s">
        <v>1933</v>
      </c>
      <c r="B440" t="str">
        <f>VLOOKUP($A440,Customer_Table[#All],4,FALSE)</f>
        <v>Joshua D.</v>
      </c>
      <c r="C440">
        <f>VLOOKUP($A440,Medical_Table[#All],4,FALSE)</f>
        <v>25.6</v>
      </c>
      <c r="D440">
        <f>VLOOKUP($A440,Medical_Table[#All],6,FALSE)</f>
        <v>10.5</v>
      </c>
      <c r="E440" t="str">
        <f>VLOOKUP($A440,Medical_Table[#All],2,FALSE)</f>
        <v>No</v>
      </c>
      <c r="F440" t="str">
        <f>VLOOKUP($A440,Medical_Table[#All],8,FALSE)</f>
        <v>No</v>
      </c>
      <c r="G440" t="str">
        <f>VLOOKUP($A440,Medical_Table[#All],9,FALSE)</f>
        <v>No</v>
      </c>
      <c r="H440">
        <f>VLOOKUP($A440,Medical_Table[#All],10,FALSE)</f>
        <v>2</v>
      </c>
      <c r="I440" t="str">
        <f>VLOOKUP($A440,Medical_Table[#All],3,FALSE)</f>
        <v>Yes</v>
      </c>
      <c r="J440" t="str">
        <f>VLOOKUP($A440,Medical_Table[#All],5,FALSE)</f>
        <v>Over Weight</v>
      </c>
      <c r="K440" t="str">
        <f>VLOOKUP($A440,Medical_Table[#All],7,FALSE)</f>
        <v>Diabetes</v>
      </c>
      <c r="L440" s="22">
        <f>VLOOKUP($A440,Hospitalization_Table[#All],10,FALSE)</f>
        <v>26959</v>
      </c>
      <c r="M440" s="18">
        <f>VLOOKUP($A440,Hospitalization_Table[#All],6,FALSE)</f>
        <v>23306.55</v>
      </c>
      <c r="N440" t="str">
        <f>VLOOKUP($A440,Hospitalization_Table[#All],7,FALSE)</f>
        <v>tier - 2</v>
      </c>
      <c r="O440" t="str">
        <f>VLOOKUP($A440,Hospitalization_Table[#All],8,FALSE)</f>
        <v>tier - 2</v>
      </c>
      <c r="P440" t="str">
        <f>VLOOKUP($A440,Hospitalization_Table[#All],9,FALSE)</f>
        <v>R1011</v>
      </c>
      <c r="Q440">
        <f>VLOOKUP($A440,Hospitalization_Table[#All],11,FALSE)</f>
        <v>49</v>
      </c>
    </row>
    <row r="441" spans="1:17" ht="15.6" x14ac:dyDescent="0.3">
      <c r="A441" s="20" t="s">
        <v>1932</v>
      </c>
      <c r="B441" t="str">
        <f>VLOOKUP($A441,Customer_Table[#All],4,FALSE)</f>
        <v>Nichole</v>
      </c>
      <c r="C441">
        <f>VLOOKUP($A441,Medical_Table[#All],4,FALSE)</f>
        <v>24.32</v>
      </c>
      <c r="D441">
        <f>VLOOKUP($A441,Medical_Table[#All],6,FALSE)</f>
        <v>6.39</v>
      </c>
      <c r="E441" t="str">
        <f>VLOOKUP($A441,Medical_Table[#All],2,FALSE)</f>
        <v>No</v>
      </c>
      <c r="F441" t="str">
        <f>VLOOKUP($A441,Medical_Table[#All],8,FALSE)</f>
        <v>No</v>
      </c>
      <c r="G441" t="str">
        <f>VLOOKUP($A441,Medical_Table[#All],9,FALSE)</f>
        <v>No</v>
      </c>
      <c r="H441">
        <f>VLOOKUP($A441,Medical_Table[#All],10,FALSE)</f>
        <v>0</v>
      </c>
      <c r="I441" t="str">
        <f>VLOOKUP($A441,Medical_Table[#All],3,FALSE)</f>
        <v>No</v>
      </c>
      <c r="J441" t="str">
        <f>VLOOKUP($A441,Medical_Table[#All],5,FALSE)</f>
        <v>Normal Weight</v>
      </c>
      <c r="K441" t="str">
        <f>VLOOKUP($A441,Medical_Table[#All],7,FALSE)</f>
        <v>Prediabetes</v>
      </c>
      <c r="L441" s="22">
        <f>VLOOKUP($A441,Hospitalization_Table[#All],10,FALSE)</f>
        <v>34610</v>
      </c>
      <c r="M441" s="18">
        <f>VLOOKUP($A441,Hospitalization_Table[#All],6,FALSE)</f>
        <v>23288.93</v>
      </c>
      <c r="N441" t="str">
        <f>VLOOKUP($A441,Hospitalization_Table[#All],7,FALSE)</f>
        <v>tier - 2</v>
      </c>
      <c r="O441" t="str">
        <f>VLOOKUP($A441,Hospitalization_Table[#All],8,FALSE)</f>
        <v>tier - 3</v>
      </c>
      <c r="P441" t="str">
        <f>VLOOKUP($A441,Hospitalization_Table[#All],9,FALSE)</f>
        <v>R1024</v>
      </c>
      <c r="Q441">
        <f>VLOOKUP($A441,Hospitalization_Table[#All],11,FALSE)</f>
        <v>28</v>
      </c>
    </row>
    <row r="442" spans="1:17" ht="15.6" x14ac:dyDescent="0.3">
      <c r="A442" s="20" t="s">
        <v>1931</v>
      </c>
      <c r="B442" t="str">
        <f>VLOOKUP($A442,Customer_Table[#All],4,FALSE)</f>
        <v>Denise M</v>
      </c>
      <c r="C442">
        <f>VLOOKUP($A442,Medical_Table[#All],4,FALSE)</f>
        <v>22.88</v>
      </c>
      <c r="D442">
        <f>VLOOKUP($A442,Medical_Table[#All],6,FALSE)</f>
        <v>5.71</v>
      </c>
      <c r="E442" t="str">
        <f>VLOOKUP($A442,Medical_Table[#All],2,FALSE)</f>
        <v>Yes</v>
      </c>
      <c r="F442" t="str">
        <f>VLOOKUP($A442,Medical_Table[#All],8,FALSE)</f>
        <v>No</v>
      </c>
      <c r="G442" t="str">
        <f>VLOOKUP($A442,Medical_Table[#All],9,FALSE)</f>
        <v>Yes</v>
      </c>
      <c r="H442">
        <f>VLOOKUP($A442,Medical_Table[#All],10,FALSE)</f>
        <v>1</v>
      </c>
      <c r="I442" t="str">
        <f>VLOOKUP($A442,Medical_Table[#All],3,FALSE)</f>
        <v>Yes</v>
      </c>
      <c r="J442" t="str">
        <f>VLOOKUP($A442,Medical_Table[#All],5,FALSE)</f>
        <v>Normal Weight</v>
      </c>
      <c r="K442" t="str">
        <f>VLOOKUP($A442,Medical_Table[#All],7,FALSE)</f>
        <v>Prediabetes</v>
      </c>
      <c r="L442" s="22">
        <f>VLOOKUP($A442,Hospitalization_Table[#All],10,FALSE)</f>
        <v>25521</v>
      </c>
      <c r="M442" s="18">
        <f>VLOOKUP($A442,Hospitalization_Table[#All],6,FALSE)</f>
        <v>23244.79</v>
      </c>
      <c r="N442" t="str">
        <f>VLOOKUP($A442,Hospitalization_Table[#All],7,FALSE)</f>
        <v>tier - 2</v>
      </c>
      <c r="O442" t="str">
        <f>VLOOKUP($A442,Hospitalization_Table[#All],8,FALSE)</f>
        <v>tier - 3</v>
      </c>
      <c r="P442" t="str">
        <f>VLOOKUP($A442,Hospitalization_Table[#All],9,FALSE)</f>
        <v>R1013</v>
      </c>
      <c r="Q442">
        <f>VLOOKUP($A442,Hospitalization_Table[#All],11,FALSE)</f>
        <v>53</v>
      </c>
    </row>
    <row r="443" spans="1:17" ht="15.6" x14ac:dyDescent="0.3">
      <c r="A443" s="20" t="s">
        <v>1930</v>
      </c>
      <c r="B443" t="str">
        <f>VLOOKUP($A443,Customer_Table[#All],4,FALSE)</f>
        <v>Peter R.</v>
      </c>
      <c r="C443">
        <f>VLOOKUP($A443,Medical_Table[#All],4,FALSE)</f>
        <v>24.984999999999999</v>
      </c>
      <c r="D443">
        <f>VLOOKUP($A443,Medical_Table[#All],6,FALSE)</f>
        <v>4.43</v>
      </c>
      <c r="E443" t="str">
        <f>VLOOKUP($A443,Medical_Table[#All],2,FALSE)</f>
        <v>Yes</v>
      </c>
      <c r="F443" t="str">
        <f>VLOOKUP($A443,Medical_Table[#All],8,FALSE)</f>
        <v>No</v>
      </c>
      <c r="G443" t="str">
        <f>VLOOKUP($A443,Medical_Table[#All],9,FALSE)</f>
        <v>Yes</v>
      </c>
      <c r="H443">
        <f>VLOOKUP($A443,Medical_Table[#All],10,FALSE)</f>
        <v>1</v>
      </c>
      <c r="I443" t="str">
        <f>VLOOKUP($A443,Medical_Table[#All],3,FALSE)</f>
        <v>No</v>
      </c>
      <c r="J443" t="str">
        <f>VLOOKUP($A443,Medical_Table[#All],5,FALSE)</f>
        <v>Normal Weight</v>
      </c>
      <c r="K443" t="str">
        <f>VLOOKUP($A443,Medical_Table[#All],7,FALSE)</f>
        <v>Normal</v>
      </c>
      <c r="L443" s="22">
        <f>VLOOKUP($A443,Hospitalization_Table[#All],10,FALSE)</f>
        <v>35649</v>
      </c>
      <c r="M443" s="18">
        <f>VLOOKUP($A443,Hospitalization_Table[#All],6,FALSE)</f>
        <v>23241.47</v>
      </c>
      <c r="N443" t="str">
        <f>VLOOKUP($A443,Hospitalization_Table[#All],7,FALSE)</f>
        <v>tier - 2</v>
      </c>
      <c r="O443" t="str">
        <f>VLOOKUP($A443,Hospitalization_Table[#All],8,FALSE)</f>
        <v>tier - 3</v>
      </c>
      <c r="P443" t="str">
        <f>VLOOKUP($A443,Hospitalization_Table[#All],9,FALSE)</f>
        <v>R1018</v>
      </c>
      <c r="Q443">
        <f>VLOOKUP($A443,Hospitalization_Table[#All],11,FALSE)</f>
        <v>25</v>
      </c>
    </row>
    <row r="444" spans="1:17" ht="15.6" x14ac:dyDescent="0.3">
      <c r="A444" s="20" t="s">
        <v>1929</v>
      </c>
      <c r="B444" t="str">
        <f>VLOOKUP($A444,Customer_Table[#All],4,FALSE)</f>
        <v>Johnson K</v>
      </c>
      <c r="C444">
        <f>VLOOKUP($A444,Medical_Table[#All],4,FALSE)</f>
        <v>33.1</v>
      </c>
      <c r="D444">
        <f>VLOOKUP($A444,Medical_Table[#All],6,FALSE)</f>
        <v>5.52</v>
      </c>
      <c r="E444" t="str">
        <f>VLOOKUP($A444,Medical_Table[#All],2,FALSE)</f>
        <v>No</v>
      </c>
      <c r="F444" t="str">
        <f>VLOOKUP($A444,Medical_Table[#All],8,FALSE)</f>
        <v>No</v>
      </c>
      <c r="G444" t="str">
        <f>VLOOKUP($A444,Medical_Table[#All],9,FALSE)</f>
        <v>Yes</v>
      </c>
      <c r="H444">
        <f>VLOOKUP($A444,Medical_Table[#All],10,FALSE)</f>
        <v>1</v>
      </c>
      <c r="I444" t="str">
        <f>VLOOKUP($A444,Medical_Table[#All],3,FALSE)</f>
        <v>No</v>
      </c>
      <c r="J444" t="str">
        <f>VLOOKUP($A444,Medical_Table[#All],5,FALSE)</f>
        <v>Obesity</v>
      </c>
      <c r="K444" t="str">
        <f>VLOOKUP($A444,Medical_Table[#All],7,FALSE)</f>
        <v>Normal</v>
      </c>
      <c r="L444" s="22">
        <f>VLOOKUP($A444,Hospitalization_Table[#All],10,FALSE)</f>
        <v>37969</v>
      </c>
      <c r="M444" s="18">
        <f>VLOOKUP($A444,Hospitalization_Table[#All],6,FALSE)</f>
        <v>23082.959999999999</v>
      </c>
      <c r="N444" t="str">
        <f>VLOOKUP($A444,Hospitalization_Table[#All],7,FALSE)</f>
        <v>tier - 2</v>
      </c>
      <c r="O444" t="str">
        <f>VLOOKUP($A444,Hospitalization_Table[#All],8,FALSE)</f>
        <v>tier - 2</v>
      </c>
      <c r="P444" t="str">
        <f>VLOOKUP($A444,Hospitalization_Table[#All],9,FALSE)</f>
        <v>R1011</v>
      </c>
      <c r="Q444">
        <f>VLOOKUP($A444,Hospitalization_Table[#All],11,FALSE)</f>
        <v>19</v>
      </c>
    </row>
    <row r="445" spans="1:17" ht="15.6" x14ac:dyDescent="0.3">
      <c r="A445" s="20" t="s">
        <v>1928</v>
      </c>
      <c r="B445" t="str">
        <f>VLOOKUP($A445,Customer_Table[#All],4,FALSE)</f>
        <v>Katherine</v>
      </c>
      <c r="C445">
        <f>VLOOKUP($A445,Medical_Table[#All],4,FALSE)</f>
        <v>27.83</v>
      </c>
      <c r="D445">
        <f>VLOOKUP($A445,Medical_Table[#All],6,FALSE)</f>
        <v>9.1999999999999993</v>
      </c>
      <c r="E445" t="str">
        <f>VLOOKUP($A445,Medical_Table[#All],2,FALSE)</f>
        <v>Yes</v>
      </c>
      <c r="F445" t="str">
        <f>VLOOKUP($A445,Medical_Table[#All],8,FALSE)</f>
        <v>No</v>
      </c>
      <c r="G445" t="str">
        <f>VLOOKUP($A445,Medical_Table[#All],9,FALSE)</f>
        <v>No</v>
      </c>
      <c r="H445">
        <f>VLOOKUP($A445,Medical_Table[#All],10,FALSE)</f>
        <v>1</v>
      </c>
      <c r="I445" t="str">
        <f>VLOOKUP($A445,Medical_Table[#All],3,FALSE)</f>
        <v>Yes</v>
      </c>
      <c r="J445" t="str">
        <f>VLOOKUP($A445,Medical_Table[#All],5,FALSE)</f>
        <v>Over Weight</v>
      </c>
      <c r="K445" t="str">
        <f>VLOOKUP($A445,Medical_Table[#All],7,FALSE)</f>
        <v>Diabetes</v>
      </c>
      <c r="L445" s="22">
        <f>VLOOKUP($A445,Hospitalization_Table[#All],10,FALSE)</f>
        <v>27646</v>
      </c>
      <c r="M445" s="18">
        <f>VLOOKUP($A445,Hospitalization_Table[#All],6,FALSE)</f>
        <v>23065.42</v>
      </c>
      <c r="N445" t="str">
        <f>VLOOKUP($A445,Hospitalization_Table[#All],7,FALSE)</f>
        <v>tier - 2</v>
      </c>
      <c r="O445" t="str">
        <f>VLOOKUP($A445,Hospitalization_Table[#All],8,FALSE)</f>
        <v>tier - 2</v>
      </c>
      <c r="P445" t="str">
        <f>VLOOKUP($A445,Hospitalization_Table[#All],9,FALSE)</f>
        <v>R1013</v>
      </c>
      <c r="Q445">
        <f>VLOOKUP($A445,Hospitalization_Table[#All],11,FALSE)</f>
        <v>47</v>
      </c>
    </row>
    <row r="446" spans="1:17" ht="15.6" x14ac:dyDescent="0.3">
      <c r="A446" s="20" t="s">
        <v>1927</v>
      </c>
      <c r="B446" t="str">
        <f>VLOOKUP($A446,Customer_Table[#All],4,FALSE)</f>
        <v>Lynda</v>
      </c>
      <c r="C446">
        <f>VLOOKUP($A446,Medical_Table[#All],4,FALSE)</f>
        <v>30.875</v>
      </c>
      <c r="D446">
        <f>VLOOKUP($A446,Medical_Table[#All],6,FALSE)</f>
        <v>10.97</v>
      </c>
      <c r="E446" t="str">
        <f>VLOOKUP($A446,Medical_Table[#All],2,FALSE)</f>
        <v>Yes</v>
      </c>
      <c r="F446" t="str">
        <f>VLOOKUP($A446,Medical_Table[#All],8,FALSE)</f>
        <v>No</v>
      </c>
      <c r="G446" t="str">
        <f>VLOOKUP($A446,Medical_Table[#All],9,FALSE)</f>
        <v>No</v>
      </c>
      <c r="H446">
        <f>VLOOKUP($A446,Medical_Table[#All],10,FALSE)</f>
        <v>2</v>
      </c>
      <c r="I446" t="str">
        <f>VLOOKUP($A446,Medical_Table[#All],3,FALSE)</f>
        <v>No</v>
      </c>
      <c r="J446" t="str">
        <f>VLOOKUP($A446,Medical_Table[#All],5,FALSE)</f>
        <v>Obesity</v>
      </c>
      <c r="K446" t="str">
        <f>VLOOKUP($A446,Medical_Table[#All],7,FALSE)</f>
        <v>Diabetes</v>
      </c>
      <c r="L446" s="22">
        <f>VLOOKUP($A446,Hospitalization_Table[#All],10,FALSE)</f>
        <v>25881</v>
      </c>
      <c r="M446" s="18">
        <f>VLOOKUP($A446,Hospitalization_Table[#All],6,FALSE)</f>
        <v>23045.57</v>
      </c>
      <c r="N446" t="str">
        <f>VLOOKUP($A446,Hospitalization_Table[#All],7,FALSE)</f>
        <v>tier - 2</v>
      </c>
      <c r="O446" t="str">
        <f>VLOOKUP($A446,Hospitalization_Table[#All],8,FALSE)</f>
        <v>tier - 2</v>
      </c>
      <c r="P446" t="str">
        <f>VLOOKUP($A446,Hospitalization_Table[#All],9,FALSE)</f>
        <v>R1024</v>
      </c>
      <c r="Q446">
        <f>VLOOKUP($A446,Hospitalization_Table[#All],11,FALSE)</f>
        <v>52</v>
      </c>
    </row>
    <row r="447" spans="1:17" ht="15.6" x14ac:dyDescent="0.3">
      <c r="A447" s="20" t="s">
        <v>1926</v>
      </c>
      <c r="B447" t="str">
        <f>VLOOKUP($A447,Customer_Table[#All],4,FALSE)</f>
        <v>Anthony</v>
      </c>
      <c r="C447">
        <f>VLOOKUP($A447,Medical_Table[#All],4,FALSE)</f>
        <v>27.265000000000001</v>
      </c>
      <c r="D447">
        <f>VLOOKUP($A447,Medical_Table[#All],6,FALSE)</f>
        <v>4.25</v>
      </c>
      <c r="E447" t="str">
        <f>VLOOKUP($A447,Medical_Table[#All],2,FALSE)</f>
        <v>No</v>
      </c>
      <c r="F447" t="str">
        <f>VLOOKUP($A447,Medical_Table[#All],8,FALSE)</f>
        <v>No</v>
      </c>
      <c r="G447" t="str">
        <f>VLOOKUP($A447,Medical_Table[#All],9,FALSE)</f>
        <v>Yes</v>
      </c>
      <c r="H447">
        <f>VLOOKUP($A447,Medical_Table[#All],10,FALSE)</f>
        <v>1</v>
      </c>
      <c r="I447" t="str">
        <f>VLOOKUP($A447,Medical_Table[#All],3,FALSE)</f>
        <v>No</v>
      </c>
      <c r="J447" t="str">
        <f>VLOOKUP($A447,Medical_Table[#All],5,FALSE)</f>
        <v>Over Weight</v>
      </c>
      <c r="K447" t="str">
        <f>VLOOKUP($A447,Medical_Table[#All],7,FALSE)</f>
        <v>Normal</v>
      </c>
      <c r="L447" s="22">
        <f>VLOOKUP($A447,Hospitalization_Table[#All],10,FALSE)</f>
        <v>37827</v>
      </c>
      <c r="M447" s="18">
        <f>VLOOKUP($A447,Hospitalization_Table[#All],6,FALSE)</f>
        <v>22493.66</v>
      </c>
      <c r="N447" t="str">
        <f>VLOOKUP($A447,Hospitalization_Table[#All],7,FALSE)</f>
        <v>tier - 2</v>
      </c>
      <c r="O447" t="str">
        <f>VLOOKUP($A447,Hospitalization_Table[#All],8,FALSE)</f>
        <v>tier - 1</v>
      </c>
      <c r="P447" t="str">
        <f>VLOOKUP($A447,Hospitalization_Table[#All],9,FALSE)</f>
        <v>R1012</v>
      </c>
      <c r="Q447">
        <f>VLOOKUP($A447,Hospitalization_Table[#All],11,FALSE)</f>
        <v>19</v>
      </c>
    </row>
    <row r="448" spans="1:17" ht="15.6" x14ac:dyDescent="0.3">
      <c r="A448" s="20" t="s">
        <v>1925</v>
      </c>
      <c r="B448" t="str">
        <f>VLOOKUP($A448,Customer_Table[#All],4,FALSE)</f>
        <v>Linnea C.</v>
      </c>
      <c r="C448">
        <f>VLOOKUP($A448,Medical_Table[#All],4,FALSE)</f>
        <v>26.7</v>
      </c>
      <c r="D448">
        <f>VLOOKUP($A448,Medical_Table[#All],6,FALSE)</f>
        <v>5.23</v>
      </c>
      <c r="E448" t="str">
        <f>VLOOKUP($A448,Medical_Table[#All],2,FALSE)</f>
        <v>No</v>
      </c>
      <c r="F448" t="str">
        <f>VLOOKUP($A448,Medical_Table[#All],8,FALSE)</f>
        <v>No</v>
      </c>
      <c r="G448" t="str">
        <f>VLOOKUP($A448,Medical_Table[#All],9,FALSE)</f>
        <v>Yes</v>
      </c>
      <c r="H448">
        <f>VLOOKUP($A448,Medical_Table[#All],10,FALSE)</f>
        <v>1</v>
      </c>
      <c r="I448" t="str">
        <f>VLOOKUP($A448,Medical_Table[#All],3,FALSE)</f>
        <v>Yes</v>
      </c>
      <c r="J448" t="str">
        <f>VLOOKUP($A448,Medical_Table[#All],5,FALSE)</f>
        <v>Over Weight</v>
      </c>
      <c r="K448" t="str">
        <f>VLOOKUP($A448,Medical_Table[#All],7,FALSE)</f>
        <v>Normal</v>
      </c>
      <c r="L448" s="22">
        <f>VLOOKUP($A448,Hospitalization_Table[#All],10,FALSE)</f>
        <v>29173</v>
      </c>
      <c r="M448" s="18">
        <f>VLOOKUP($A448,Hospitalization_Table[#All],6,FALSE)</f>
        <v>22478.6</v>
      </c>
      <c r="N448" t="str">
        <f>VLOOKUP($A448,Hospitalization_Table[#All],7,FALSE)</f>
        <v>tier - 3</v>
      </c>
      <c r="O448" t="str">
        <f>VLOOKUP($A448,Hospitalization_Table[#All],8,FALSE)</f>
        <v>tier - 2</v>
      </c>
      <c r="P448" t="str">
        <f>VLOOKUP($A448,Hospitalization_Table[#All],9,FALSE)</f>
        <v>R1011</v>
      </c>
      <c r="Q448">
        <f>VLOOKUP($A448,Hospitalization_Table[#All],11,FALSE)</f>
        <v>43</v>
      </c>
    </row>
    <row r="449" spans="1:17" ht="15.6" x14ac:dyDescent="0.3">
      <c r="A449" s="20" t="s">
        <v>1924</v>
      </c>
      <c r="B449" t="str">
        <f>VLOOKUP($A449,Customer_Table[#All],4,FALSE)</f>
        <v>Massimiliano A.</v>
      </c>
      <c r="C449">
        <f>VLOOKUP($A449,Medical_Table[#All],4,FALSE)</f>
        <v>29.925000000000001</v>
      </c>
      <c r="D449">
        <f>VLOOKUP($A449,Medical_Table[#All],6,FALSE)</f>
        <v>5.96</v>
      </c>
      <c r="E449" t="str">
        <f>VLOOKUP($A449,Medical_Table[#All],2,FALSE)</f>
        <v>Yes</v>
      </c>
      <c r="F449" t="str">
        <f>VLOOKUP($A449,Medical_Table[#All],8,FALSE)</f>
        <v>No</v>
      </c>
      <c r="G449" t="str">
        <f>VLOOKUP($A449,Medical_Table[#All],9,FALSE)</f>
        <v>Yes</v>
      </c>
      <c r="H449">
        <f>VLOOKUP($A449,Medical_Table[#All],10,FALSE)</f>
        <v>1</v>
      </c>
      <c r="I449" t="str">
        <f>VLOOKUP($A449,Medical_Table[#All],3,FALSE)</f>
        <v>Yes</v>
      </c>
      <c r="J449" t="str">
        <f>VLOOKUP($A449,Medical_Table[#All],5,FALSE)</f>
        <v>Over Weight</v>
      </c>
      <c r="K449" t="str">
        <f>VLOOKUP($A449,Medical_Table[#All],7,FALSE)</f>
        <v>Prediabetes</v>
      </c>
      <c r="L449" s="22">
        <f>VLOOKUP($A449,Hospitalization_Table[#All],10,FALSE)</f>
        <v>30671</v>
      </c>
      <c r="M449" s="18">
        <f>VLOOKUP($A449,Hospitalization_Table[#All],6,FALSE)</f>
        <v>22462.04</v>
      </c>
      <c r="N449" t="str">
        <f>VLOOKUP($A449,Hospitalization_Table[#All],7,FALSE)</f>
        <v>tier - 3</v>
      </c>
      <c r="O449" t="str">
        <f>VLOOKUP($A449,Hospitalization_Table[#All],8,FALSE)</f>
        <v>tier - 1</v>
      </c>
      <c r="P449" t="str">
        <f>VLOOKUP($A449,Hospitalization_Table[#All],9,FALSE)</f>
        <v>R1019</v>
      </c>
      <c r="Q449">
        <f>VLOOKUP($A449,Hospitalization_Table[#All],11,FALSE)</f>
        <v>39</v>
      </c>
    </row>
    <row r="450" spans="1:17" ht="15.6" x14ac:dyDescent="0.3">
      <c r="A450" s="20" t="s">
        <v>1923</v>
      </c>
      <c r="B450" t="str">
        <f>VLOOKUP($A450,Customer_Table[#All],4,FALSE)</f>
        <v>James M.</v>
      </c>
      <c r="C450">
        <f>VLOOKUP($A450,Medical_Table[#All],4,FALSE)</f>
        <v>19.95</v>
      </c>
      <c r="D450">
        <f>VLOOKUP($A450,Medical_Table[#All],6,FALSE)</f>
        <v>4.29</v>
      </c>
      <c r="E450" t="str">
        <f>VLOOKUP($A450,Medical_Table[#All],2,FALSE)</f>
        <v>Yes</v>
      </c>
      <c r="F450" t="str">
        <f>VLOOKUP($A450,Medical_Table[#All],8,FALSE)</f>
        <v>No</v>
      </c>
      <c r="G450" t="str">
        <f>VLOOKUP($A450,Medical_Table[#All],9,FALSE)</f>
        <v>No</v>
      </c>
      <c r="H450">
        <f>VLOOKUP($A450,Medical_Table[#All],10,FALSE)</f>
        <v>2</v>
      </c>
      <c r="I450" t="str">
        <f>VLOOKUP($A450,Medical_Table[#All],3,FALSE)</f>
        <v>Yes</v>
      </c>
      <c r="J450" t="str">
        <f>VLOOKUP($A450,Medical_Table[#All],5,FALSE)</f>
        <v>Normal Weight</v>
      </c>
      <c r="K450" t="str">
        <f>VLOOKUP($A450,Medical_Table[#All],7,FALSE)</f>
        <v>Normal</v>
      </c>
      <c r="L450" s="22">
        <f>VLOOKUP($A450,Hospitalization_Table[#All],10,FALSE)</f>
        <v>24337</v>
      </c>
      <c r="M450" s="18">
        <f>VLOOKUP($A450,Hospitalization_Table[#All],6,FALSE)</f>
        <v>22412.65</v>
      </c>
      <c r="N450" t="str">
        <f>VLOOKUP($A450,Hospitalization_Table[#All],7,FALSE)</f>
        <v>tier - 3</v>
      </c>
      <c r="O450" t="str">
        <f>VLOOKUP($A450,Hospitalization_Table[#All],8,FALSE)</f>
        <v>tier - 3</v>
      </c>
      <c r="P450" t="str">
        <f>VLOOKUP($A450,Hospitalization_Table[#All],9,FALSE)</f>
        <v>R1014</v>
      </c>
      <c r="Q450">
        <f>VLOOKUP($A450,Hospitalization_Table[#All],11,FALSE)</f>
        <v>56</v>
      </c>
    </row>
    <row r="451" spans="1:17" ht="15.6" x14ac:dyDescent="0.3">
      <c r="A451" s="20" t="s">
        <v>1922</v>
      </c>
      <c r="B451" t="str">
        <f>VLOOKUP($A451,Customer_Table[#All],4,FALSE)</f>
        <v>Lauren</v>
      </c>
      <c r="C451">
        <f>VLOOKUP($A451,Medical_Table[#All],4,FALSE)</f>
        <v>24.225000000000001</v>
      </c>
      <c r="D451">
        <f>VLOOKUP($A451,Medical_Table[#All],6,FALSE)</f>
        <v>4.09</v>
      </c>
      <c r="E451" t="str">
        <f>VLOOKUP($A451,Medical_Table[#All],2,FALSE)</f>
        <v>No</v>
      </c>
      <c r="F451" t="str">
        <f>VLOOKUP($A451,Medical_Table[#All],8,FALSE)</f>
        <v>No</v>
      </c>
      <c r="G451" t="str">
        <f>VLOOKUP($A451,Medical_Table[#All],9,FALSE)</f>
        <v>No</v>
      </c>
      <c r="H451">
        <f>VLOOKUP($A451,Medical_Table[#All],10,FALSE)</f>
        <v>0</v>
      </c>
      <c r="I451" t="str">
        <f>VLOOKUP($A451,Medical_Table[#All],3,FALSE)</f>
        <v>No</v>
      </c>
      <c r="J451" t="str">
        <f>VLOOKUP($A451,Medical_Table[#All],5,FALSE)</f>
        <v>Normal Weight</v>
      </c>
      <c r="K451" t="str">
        <f>VLOOKUP($A451,Medical_Table[#All],7,FALSE)</f>
        <v>Normal</v>
      </c>
      <c r="L451" s="22">
        <f>VLOOKUP($A451,Hospitalization_Table[#All],10,FALSE)</f>
        <v>36398</v>
      </c>
      <c r="M451" s="18">
        <f>VLOOKUP($A451,Hospitalization_Table[#All],6,FALSE)</f>
        <v>22395.74</v>
      </c>
      <c r="N451" t="str">
        <f>VLOOKUP($A451,Hospitalization_Table[#All],7,FALSE)</f>
        <v>tier - 3</v>
      </c>
      <c r="O451" t="str">
        <f>VLOOKUP($A451,Hospitalization_Table[#All],8,FALSE)</f>
        <v>tier - 2</v>
      </c>
      <c r="P451" t="str">
        <f>VLOOKUP($A451,Hospitalization_Table[#All],9,FALSE)</f>
        <v>R1024</v>
      </c>
      <c r="Q451">
        <f>VLOOKUP($A451,Hospitalization_Table[#All],11,FALSE)</f>
        <v>23</v>
      </c>
    </row>
    <row r="452" spans="1:17" ht="15.6" x14ac:dyDescent="0.3">
      <c r="A452" s="20" t="s">
        <v>1921</v>
      </c>
      <c r="B452" t="str">
        <f>VLOOKUP($A452,Customer_Table[#All],4,FALSE)</f>
        <v>Michele V.</v>
      </c>
      <c r="C452">
        <f>VLOOKUP($A452,Medical_Table[#All],4,FALSE)</f>
        <v>28.12</v>
      </c>
      <c r="D452">
        <f>VLOOKUP($A452,Medical_Table[#All],6,FALSE)</f>
        <v>4.88</v>
      </c>
      <c r="E452" t="str">
        <f>VLOOKUP($A452,Medical_Table[#All],2,FALSE)</f>
        <v>No</v>
      </c>
      <c r="F452" t="str">
        <f>VLOOKUP($A452,Medical_Table[#All],8,FALSE)</f>
        <v>No</v>
      </c>
      <c r="G452" t="str">
        <f>VLOOKUP($A452,Medical_Table[#All],9,FALSE)</f>
        <v>No</v>
      </c>
      <c r="H452">
        <f>VLOOKUP($A452,Medical_Table[#All],10,FALSE)</f>
        <v>0</v>
      </c>
      <c r="I452" t="str">
        <f>VLOOKUP($A452,Medical_Table[#All],3,FALSE)</f>
        <v>Yes</v>
      </c>
      <c r="J452" t="str">
        <f>VLOOKUP($A452,Medical_Table[#All],5,FALSE)</f>
        <v>Over Weight</v>
      </c>
      <c r="K452" t="str">
        <f>VLOOKUP($A452,Medical_Table[#All],7,FALSE)</f>
        <v>Normal</v>
      </c>
      <c r="L452" s="22">
        <f>VLOOKUP($A452,Hospitalization_Table[#All],10,FALSE)</f>
        <v>30312</v>
      </c>
      <c r="M452" s="18">
        <f>VLOOKUP($A452,Hospitalization_Table[#All],6,FALSE)</f>
        <v>22331.57</v>
      </c>
      <c r="N452" t="str">
        <f>VLOOKUP($A452,Hospitalization_Table[#All],7,FALSE)</f>
        <v>tier - 2</v>
      </c>
      <c r="O452" t="str">
        <f>VLOOKUP($A452,Hospitalization_Table[#All],8,FALSE)</f>
        <v>tier - 3</v>
      </c>
      <c r="P452" t="str">
        <f>VLOOKUP($A452,Hospitalization_Table[#All],9,FALSE)</f>
        <v>R1024</v>
      </c>
      <c r="Q452">
        <f>VLOOKUP($A452,Hospitalization_Table[#All],11,FALSE)</f>
        <v>40</v>
      </c>
    </row>
    <row r="453" spans="1:17" ht="15.6" x14ac:dyDescent="0.3">
      <c r="A453" s="20" t="s">
        <v>1920</v>
      </c>
      <c r="B453" t="str">
        <f>VLOOKUP($A453,Customer_Table[#All],4,FALSE)</f>
        <v>Xiao</v>
      </c>
      <c r="C453">
        <f>VLOOKUP($A453,Medical_Table[#All],4,FALSE)</f>
        <v>23.21</v>
      </c>
      <c r="D453">
        <f>VLOOKUP($A453,Medical_Table[#All],6,FALSE)</f>
        <v>6.76</v>
      </c>
      <c r="E453" t="str">
        <f>VLOOKUP($A453,Medical_Table[#All],2,FALSE)</f>
        <v>No</v>
      </c>
      <c r="F453" t="str">
        <f>VLOOKUP($A453,Medical_Table[#All],8,FALSE)</f>
        <v>No</v>
      </c>
      <c r="G453" t="str">
        <f>VLOOKUP($A453,Medical_Table[#All],9,FALSE)</f>
        <v>No</v>
      </c>
      <c r="H453">
        <f>VLOOKUP($A453,Medical_Table[#All],10,FALSE)</f>
        <v>0</v>
      </c>
      <c r="I453" t="str">
        <f>VLOOKUP($A453,Medical_Table[#All],3,FALSE)</f>
        <v>Yes</v>
      </c>
      <c r="J453" t="str">
        <f>VLOOKUP($A453,Medical_Table[#All],5,FALSE)</f>
        <v>Normal Weight</v>
      </c>
      <c r="K453" t="str">
        <f>VLOOKUP($A453,Medical_Table[#All],7,FALSE)</f>
        <v>Diabetes</v>
      </c>
      <c r="L453" s="22">
        <f>VLOOKUP($A453,Hospitalization_Table[#All],10,FALSE)</f>
        <v>26100</v>
      </c>
      <c r="M453" s="18">
        <f>VLOOKUP($A453,Hospitalization_Table[#All],6,FALSE)</f>
        <v>22218.11</v>
      </c>
      <c r="N453" t="str">
        <f>VLOOKUP($A453,Hospitalization_Table[#All],7,FALSE)</f>
        <v>tier - 2</v>
      </c>
      <c r="O453" t="str">
        <f>VLOOKUP($A453,Hospitalization_Table[#All],8,FALSE)</f>
        <v>tier - 3</v>
      </c>
      <c r="P453" t="str">
        <f>VLOOKUP($A453,Hospitalization_Table[#All],9,FALSE)</f>
        <v>R1013</v>
      </c>
      <c r="Q453">
        <f>VLOOKUP($A453,Hospitalization_Table[#All],11,FALSE)</f>
        <v>51</v>
      </c>
    </row>
    <row r="454" spans="1:17" ht="15.6" x14ac:dyDescent="0.3">
      <c r="A454" s="20" t="s">
        <v>1919</v>
      </c>
      <c r="B454" t="str">
        <f>VLOOKUP($A454,Customer_Table[#All],4,FALSE)</f>
        <v>Harper L</v>
      </c>
      <c r="C454">
        <f>VLOOKUP($A454,Medical_Table[#All],4,FALSE)</f>
        <v>23.98</v>
      </c>
      <c r="D454">
        <f>VLOOKUP($A454,Medical_Table[#All],6,FALSE)</f>
        <v>10.67</v>
      </c>
      <c r="E454" t="str">
        <f>VLOOKUP($A454,Medical_Table[#All],2,FALSE)</f>
        <v>No</v>
      </c>
      <c r="F454" t="str">
        <f>VLOOKUP($A454,Medical_Table[#All],8,FALSE)</f>
        <v>No</v>
      </c>
      <c r="G454" t="str">
        <f>VLOOKUP($A454,Medical_Table[#All],9,FALSE)</f>
        <v>No</v>
      </c>
      <c r="H454">
        <f>VLOOKUP($A454,Medical_Table[#All],10,FALSE)</f>
        <v>0</v>
      </c>
      <c r="I454" t="str">
        <f>VLOOKUP($A454,Medical_Table[#All],3,FALSE)</f>
        <v>No</v>
      </c>
      <c r="J454" t="str">
        <f>VLOOKUP($A454,Medical_Table[#All],5,FALSE)</f>
        <v>Normal Weight</v>
      </c>
      <c r="K454" t="str">
        <f>VLOOKUP($A454,Medical_Table[#All],7,FALSE)</f>
        <v>Diabetes</v>
      </c>
      <c r="L454" s="22">
        <f>VLOOKUP($A454,Hospitalization_Table[#All],10,FALSE)</f>
        <v>23978</v>
      </c>
      <c r="M454" s="18">
        <f>VLOOKUP($A454,Hospitalization_Table[#All],6,FALSE)</f>
        <v>22192.44</v>
      </c>
      <c r="N454" t="str">
        <f>VLOOKUP($A454,Hospitalization_Table[#All],7,FALSE)</f>
        <v>tier - 3</v>
      </c>
      <c r="O454" t="str">
        <f>VLOOKUP($A454,Hospitalization_Table[#All],8,FALSE)</f>
        <v>tier - 1</v>
      </c>
      <c r="P454" t="str">
        <f>VLOOKUP($A454,Hospitalization_Table[#All],9,FALSE)</f>
        <v>R1013</v>
      </c>
      <c r="Q454">
        <f>VLOOKUP($A454,Hospitalization_Table[#All],11,FALSE)</f>
        <v>57</v>
      </c>
    </row>
    <row r="455" spans="1:17" ht="15.6" x14ac:dyDescent="0.3">
      <c r="A455" s="20" t="s">
        <v>1918</v>
      </c>
      <c r="B455" t="str">
        <f>VLOOKUP($A455,Customer_Table[#All],4,FALSE)</f>
        <v>Nick</v>
      </c>
      <c r="C455">
        <f>VLOOKUP($A455,Medical_Table[#All],4,FALSE)</f>
        <v>30</v>
      </c>
      <c r="D455">
        <f>VLOOKUP($A455,Medical_Table[#All],6,FALSE)</f>
        <v>6.21</v>
      </c>
      <c r="E455" t="str">
        <f>VLOOKUP($A455,Medical_Table[#All],2,FALSE)</f>
        <v>No</v>
      </c>
      <c r="F455" t="str">
        <f>VLOOKUP($A455,Medical_Table[#All],8,FALSE)</f>
        <v>No</v>
      </c>
      <c r="G455" t="str">
        <f>VLOOKUP($A455,Medical_Table[#All],9,FALSE)</f>
        <v>No</v>
      </c>
      <c r="H455">
        <f>VLOOKUP($A455,Medical_Table[#All],10,FALSE)</f>
        <v>0</v>
      </c>
      <c r="I455" t="str">
        <f>VLOOKUP($A455,Medical_Table[#All],3,FALSE)</f>
        <v>Yes</v>
      </c>
      <c r="J455" t="str">
        <f>VLOOKUP($A455,Medical_Table[#All],5,FALSE)</f>
        <v>Obesity</v>
      </c>
      <c r="K455" t="str">
        <f>VLOOKUP($A455,Medical_Table[#All],7,FALSE)</f>
        <v>Prediabetes</v>
      </c>
      <c r="L455" s="22">
        <f>VLOOKUP($A455,Hospitalization_Table[#All],10,FALSE)</f>
        <v>29476</v>
      </c>
      <c r="M455" s="18">
        <f>VLOOKUP($A455,Hospitalization_Table[#All],6,FALSE)</f>
        <v>22144.03</v>
      </c>
      <c r="N455" t="str">
        <f>VLOOKUP($A455,Hospitalization_Table[#All],7,FALSE)</f>
        <v>tier - 2</v>
      </c>
      <c r="O455" t="str">
        <f>VLOOKUP($A455,Hospitalization_Table[#All],8,FALSE)</f>
        <v>tier - 2</v>
      </c>
      <c r="P455" t="str">
        <f>VLOOKUP($A455,Hospitalization_Table[#All],9,FALSE)</f>
        <v>R1011</v>
      </c>
      <c r="Q455">
        <f>VLOOKUP($A455,Hospitalization_Table[#All],11,FALSE)</f>
        <v>42</v>
      </c>
    </row>
    <row r="456" spans="1:17" ht="15.6" x14ac:dyDescent="0.3">
      <c r="A456" s="20" t="s">
        <v>1917</v>
      </c>
      <c r="B456" t="str">
        <f>VLOOKUP($A456,Customer_Table[#All],4,FALSE)</f>
        <v>Scott</v>
      </c>
      <c r="C456">
        <f>VLOOKUP($A456,Medical_Table[#All],4,FALSE)</f>
        <v>17.350000000000001</v>
      </c>
      <c r="D456">
        <f>VLOOKUP($A456,Medical_Table[#All],6,FALSE)</f>
        <v>5.03</v>
      </c>
      <c r="E456" t="str">
        <f>VLOOKUP($A456,Medical_Table[#All],2,FALSE)</f>
        <v>Yes</v>
      </c>
      <c r="F456" t="str">
        <f>VLOOKUP($A456,Medical_Table[#All],8,FALSE)</f>
        <v>No</v>
      </c>
      <c r="G456" t="str">
        <f>VLOOKUP($A456,Medical_Table[#All],9,FALSE)</f>
        <v>No</v>
      </c>
      <c r="H456">
        <f>VLOOKUP($A456,Medical_Table[#All],10,FALSE)</f>
        <v>0</v>
      </c>
      <c r="I456" t="str">
        <f>VLOOKUP($A456,Medical_Table[#All],3,FALSE)</f>
        <v>Yes</v>
      </c>
      <c r="J456" t="str">
        <f>VLOOKUP($A456,Medical_Table[#All],5,FALSE)</f>
        <v>Under Weight</v>
      </c>
      <c r="K456" t="str">
        <f>VLOOKUP($A456,Medical_Table[#All],7,FALSE)</f>
        <v>Normal</v>
      </c>
      <c r="L456" s="22">
        <f>VLOOKUP($A456,Hospitalization_Table[#All],10,FALSE)</f>
        <v>37131</v>
      </c>
      <c r="M456" s="18">
        <f>VLOOKUP($A456,Hospitalization_Table[#All],6,FALSE)</f>
        <v>22097.62</v>
      </c>
      <c r="N456" t="str">
        <f>VLOOKUP($A456,Hospitalization_Table[#All],7,FALSE)</f>
        <v>tier - 3</v>
      </c>
      <c r="O456" t="str">
        <f>VLOOKUP($A456,Hospitalization_Table[#All],8,FALSE)</f>
        <v>tier - 1</v>
      </c>
      <c r="P456" t="str">
        <f>VLOOKUP($A456,Hospitalization_Table[#All],9,FALSE)</f>
        <v>R1011</v>
      </c>
      <c r="Q456">
        <f>VLOOKUP($A456,Hospitalization_Table[#All],11,FALSE)</f>
        <v>21</v>
      </c>
    </row>
    <row r="457" spans="1:17" ht="15.6" x14ac:dyDescent="0.3">
      <c r="A457" s="20" t="s">
        <v>1916</v>
      </c>
      <c r="B457" t="str">
        <f>VLOOKUP($A457,Customer_Table[#All],4,FALSE)</f>
        <v>Wilson</v>
      </c>
      <c r="C457">
        <f>VLOOKUP($A457,Medical_Table[#All],4,FALSE)</f>
        <v>22.704999999999998</v>
      </c>
      <c r="D457">
        <f>VLOOKUP($A457,Medical_Table[#All],6,FALSE)</f>
        <v>5.27</v>
      </c>
      <c r="E457" t="str">
        <f>VLOOKUP($A457,Medical_Table[#All],2,FALSE)</f>
        <v>No</v>
      </c>
      <c r="F457" t="str">
        <f>VLOOKUP($A457,Medical_Table[#All],8,FALSE)</f>
        <v>No</v>
      </c>
      <c r="G457" t="str">
        <f>VLOOKUP($A457,Medical_Table[#All],9,FALSE)</f>
        <v>No</v>
      </c>
      <c r="H457">
        <f>VLOOKUP($A457,Medical_Table[#All],10,FALSE)</f>
        <v>0</v>
      </c>
      <c r="I457" t="str">
        <f>VLOOKUP($A457,Medical_Table[#All],3,FALSE)</f>
        <v>No</v>
      </c>
      <c r="J457" t="str">
        <f>VLOOKUP($A457,Medical_Table[#All],5,FALSE)</f>
        <v>Normal Weight</v>
      </c>
      <c r="K457" t="str">
        <f>VLOOKUP($A457,Medical_Table[#All],7,FALSE)</f>
        <v>Normal</v>
      </c>
      <c r="L457" s="22">
        <f>VLOOKUP($A457,Hospitalization_Table[#All],10,FALSE)</f>
        <v>32795</v>
      </c>
      <c r="M457" s="18">
        <f>VLOOKUP($A457,Hospitalization_Table[#All],6,FALSE)</f>
        <v>21984.47</v>
      </c>
      <c r="N457" t="str">
        <f>VLOOKUP($A457,Hospitalization_Table[#All],7,FALSE)</f>
        <v>tier - 3</v>
      </c>
      <c r="O457" t="str">
        <f>VLOOKUP($A457,Hospitalization_Table[#All],8,FALSE)</f>
        <v>tier - 1</v>
      </c>
      <c r="P457" t="str">
        <f>VLOOKUP($A457,Hospitalization_Table[#All],9,FALSE)</f>
        <v>R1012</v>
      </c>
      <c r="Q457">
        <f>VLOOKUP($A457,Hospitalization_Table[#All],11,FALSE)</f>
        <v>33</v>
      </c>
    </row>
    <row r="458" spans="1:17" ht="15.6" x14ac:dyDescent="0.3">
      <c r="A458" s="20" t="s">
        <v>1915</v>
      </c>
      <c r="B458" t="str">
        <f>VLOOKUP($A458,Customer_Table[#All],4,FALSE)</f>
        <v>Lee</v>
      </c>
      <c r="C458">
        <f>VLOOKUP($A458,Medical_Table[#All],4,FALSE)</f>
        <v>25.41</v>
      </c>
      <c r="D458">
        <f>VLOOKUP($A458,Medical_Table[#All],6,FALSE)</f>
        <v>10.53</v>
      </c>
      <c r="E458" t="str">
        <f>VLOOKUP($A458,Medical_Table[#All],2,FALSE)</f>
        <v>Yes</v>
      </c>
      <c r="F458" t="str">
        <f>VLOOKUP($A458,Medical_Table[#All],8,FALSE)</f>
        <v>No</v>
      </c>
      <c r="G458" t="str">
        <f>VLOOKUP($A458,Medical_Table[#All],9,FALSE)</f>
        <v>No</v>
      </c>
      <c r="H458">
        <f>VLOOKUP($A458,Medical_Table[#All],10,FALSE)</f>
        <v>1</v>
      </c>
      <c r="I458" t="str">
        <f>VLOOKUP($A458,Medical_Table[#All],3,FALSE)</f>
        <v>Yes</v>
      </c>
      <c r="J458" t="str">
        <f>VLOOKUP($A458,Medical_Table[#All],5,FALSE)</f>
        <v>Over Weight</v>
      </c>
      <c r="K458" t="str">
        <f>VLOOKUP($A458,Medical_Table[#All],7,FALSE)</f>
        <v>Diabetes</v>
      </c>
      <c r="L458" s="22">
        <f>VLOOKUP($A458,Hospitalization_Table[#All],10,FALSE)</f>
        <v>27747</v>
      </c>
      <c r="M458" s="18">
        <f>VLOOKUP($A458,Hospitalization_Table[#All],6,FALSE)</f>
        <v>21978.68</v>
      </c>
      <c r="N458" t="str">
        <f>VLOOKUP($A458,Hospitalization_Table[#All],7,FALSE)</f>
        <v>tier - 3</v>
      </c>
      <c r="O458" t="str">
        <f>VLOOKUP($A458,Hospitalization_Table[#All],8,FALSE)</f>
        <v>tier - 3</v>
      </c>
      <c r="P458" t="str">
        <f>VLOOKUP($A458,Hospitalization_Table[#All],9,FALSE)</f>
        <v>R1013</v>
      </c>
      <c r="Q458">
        <f>VLOOKUP($A458,Hospitalization_Table[#All],11,FALSE)</f>
        <v>47</v>
      </c>
    </row>
    <row r="459" spans="1:17" ht="15.6" x14ac:dyDescent="0.3">
      <c r="A459" s="20" t="s">
        <v>1914</v>
      </c>
      <c r="B459" t="str">
        <f>VLOOKUP($A459,Customer_Table[#All],4,FALSE)</f>
        <v>Shizhong</v>
      </c>
      <c r="C459">
        <f>VLOOKUP($A459,Medical_Table[#All],4,FALSE)</f>
        <v>18.23</v>
      </c>
      <c r="D459">
        <f>VLOOKUP($A459,Medical_Table[#All],6,FALSE)</f>
        <v>5.78</v>
      </c>
      <c r="E459" t="str">
        <f>VLOOKUP($A459,Medical_Table[#All],2,FALSE)</f>
        <v>No</v>
      </c>
      <c r="F459" t="str">
        <f>VLOOKUP($A459,Medical_Table[#All],8,FALSE)</f>
        <v>No</v>
      </c>
      <c r="G459" t="str">
        <f>VLOOKUP($A459,Medical_Table[#All],9,FALSE)</f>
        <v>Yes</v>
      </c>
      <c r="H459">
        <f>VLOOKUP($A459,Medical_Table[#All],10,FALSE)</f>
        <v>1</v>
      </c>
      <c r="I459" t="str">
        <f>VLOOKUP($A459,Medical_Table[#All],3,FALSE)</f>
        <v>Yes</v>
      </c>
      <c r="J459" t="str">
        <f>VLOOKUP($A459,Medical_Table[#All],5,FALSE)</f>
        <v>Under Weight</v>
      </c>
      <c r="K459" t="str">
        <f>VLOOKUP($A459,Medical_Table[#All],7,FALSE)</f>
        <v>Prediabetes</v>
      </c>
      <c r="L459" s="22">
        <f>VLOOKUP($A459,Hospitalization_Table[#All],10,FALSE)</f>
        <v>37892</v>
      </c>
      <c r="M459" s="18">
        <f>VLOOKUP($A459,Hospitalization_Table[#All],6,FALSE)</f>
        <v>21882.400000000001</v>
      </c>
      <c r="N459" t="str">
        <f>VLOOKUP($A459,Hospitalization_Table[#All],7,FALSE)</f>
        <v>tier - 2</v>
      </c>
      <c r="O459" t="str">
        <f>VLOOKUP($A459,Hospitalization_Table[#All],8,FALSE)</f>
        <v>tier - 1</v>
      </c>
      <c r="P459" t="str">
        <f>VLOOKUP($A459,Hospitalization_Table[#All],9,FALSE)</f>
        <v>R1011</v>
      </c>
      <c r="Q459">
        <f>VLOOKUP($A459,Hospitalization_Table[#All],11,FALSE)</f>
        <v>19</v>
      </c>
    </row>
    <row r="460" spans="1:17" ht="15.6" x14ac:dyDescent="0.3">
      <c r="A460" s="20" t="s">
        <v>1913</v>
      </c>
      <c r="B460" t="str">
        <f>VLOOKUP($A460,Customer_Table[#All],4,FALSE)</f>
        <v>Marie-Claire</v>
      </c>
      <c r="C460">
        <f>VLOOKUP($A460,Medical_Table[#All],4,FALSE)</f>
        <v>24.7</v>
      </c>
      <c r="D460">
        <f>VLOOKUP($A460,Medical_Table[#All],6,FALSE)</f>
        <v>4.3600000000000003</v>
      </c>
      <c r="E460" t="str">
        <f>VLOOKUP($A460,Medical_Table[#All],2,FALSE)</f>
        <v>No</v>
      </c>
      <c r="F460" t="str">
        <f>VLOOKUP($A460,Medical_Table[#All],8,FALSE)</f>
        <v>No</v>
      </c>
      <c r="G460" t="str">
        <f>VLOOKUP($A460,Medical_Table[#All],9,FALSE)</f>
        <v>Yes</v>
      </c>
      <c r="H460">
        <f>VLOOKUP($A460,Medical_Table[#All],10,FALSE)</f>
        <v>1</v>
      </c>
      <c r="I460" t="str">
        <f>VLOOKUP($A460,Medical_Table[#All],3,FALSE)</f>
        <v>Yes</v>
      </c>
      <c r="J460" t="str">
        <f>VLOOKUP($A460,Medical_Table[#All],5,FALSE)</f>
        <v>Normal Weight</v>
      </c>
      <c r="K460" t="str">
        <f>VLOOKUP($A460,Medical_Table[#All],7,FALSE)</f>
        <v>Normal</v>
      </c>
      <c r="L460" s="22">
        <f>VLOOKUP($A460,Hospitalization_Table[#All],10,FALSE)</f>
        <v>29084</v>
      </c>
      <c r="M460" s="18">
        <f>VLOOKUP($A460,Hospitalization_Table[#All],6,FALSE)</f>
        <v>21880.82</v>
      </c>
      <c r="N460" t="str">
        <f>VLOOKUP($A460,Hospitalization_Table[#All],7,FALSE)</f>
        <v>tier - 3</v>
      </c>
      <c r="O460" t="str">
        <f>VLOOKUP($A460,Hospitalization_Table[#All],8,FALSE)</f>
        <v>tier - 1</v>
      </c>
      <c r="P460" t="str">
        <f>VLOOKUP($A460,Hospitalization_Table[#All],9,FALSE)</f>
        <v>R1012</v>
      </c>
      <c r="Q460">
        <f>VLOOKUP($A460,Hospitalization_Table[#All],11,FALSE)</f>
        <v>43</v>
      </c>
    </row>
    <row r="461" spans="1:17" ht="15.6" x14ac:dyDescent="0.3">
      <c r="A461" s="20" t="s">
        <v>1912</v>
      </c>
      <c r="B461" t="str">
        <f>VLOOKUP($A461,Customer_Table[#All],4,FALSE)</f>
        <v>Todd J.</v>
      </c>
      <c r="C461">
        <f>VLOOKUP($A461,Medical_Table[#All],4,FALSE)</f>
        <v>37.4</v>
      </c>
      <c r="D461">
        <f>VLOOKUP($A461,Medical_Table[#All],6,FALSE)</f>
        <v>9.7200000000000006</v>
      </c>
      <c r="E461" t="str">
        <f>VLOOKUP($A461,Medical_Table[#All],2,FALSE)</f>
        <v>Yes</v>
      </c>
      <c r="F461" t="str">
        <f>VLOOKUP($A461,Medical_Table[#All],8,FALSE)</f>
        <v>No</v>
      </c>
      <c r="G461" t="str">
        <f>VLOOKUP($A461,Medical_Table[#All],9,FALSE)</f>
        <v>Yes</v>
      </c>
      <c r="H461">
        <f>VLOOKUP($A461,Medical_Table[#All],10,FALSE)</f>
        <v>1</v>
      </c>
      <c r="I461" t="str">
        <f>VLOOKUP($A461,Medical_Table[#All],3,FALSE)</f>
        <v>No</v>
      </c>
      <c r="J461" t="str">
        <f>VLOOKUP($A461,Medical_Table[#All],5,FALSE)</f>
        <v>Obesity</v>
      </c>
      <c r="K461" t="str">
        <f>VLOOKUP($A461,Medical_Table[#All],7,FALSE)</f>
        <v>Diabetes</v>
      </c>
      <c r="L461" s="22">
        <f>VLOOKUP($A461,Hospitalization_Table[#All],10,FALSE)</f>
        <v>23250</v>
      </c>
      <c r="M461" s="18">
        <f>VLOOKUP($A461,Hospitalization_Table[#All],6,FALSE)</f>
        <v>21797</v>
      </c>
      <c r="N461" t="str">
        <f>VLOOKUP($A461,Hospitalization_Table[#All],7,FALSE)</f>
        <v>tier - 3</v>
      </c>
      <c r="O461" t="str">
        <f>VLOOKUP($A461,Hospitalization_Table[#All],8,FALSE)</f>
        <v>tier - 1</v>
      </c>
      <c r="P461" t="str">
        <f>VLOOKUP($A461,Hospitalization_Table[#All],9,FALSE)</f>
        <v>R1011</v>
      </c>
      <c r="Q461">
        <f>VLOOKUP($A461,Hospitalization_Table[#All],11,FALSE)</f>
        <v>59</v>
      </c>
    </row>
    <row r="462" spans="1:17" ht="15.6" x14ac:dyDescent="0.3">
      <c r="A462" s="20" t="s">
        <v>1911</v>
      </c>
      <c r="B462" t="str">
        <f>VLOOKUP($A462,Customer_Table[#All],4,FALSE)</f>
        <v>Carolyn</v>
      </c>
      <c r="C462">
        <f>VLOOKUP($A462,Medical_Table[#All],4,FALSE)</f>
        <v>26.885000000000002</v>
      </c>
      <c r="D462">
        <f>VLOOKUP($A462,Medical_Table[#All],6,FALSE)</f>
        <v>5.18</v>
      </c>
      <c r="E462" t="str">
        <f>VLOOKUP($A462,Medical_Table[#All],2,FALSE)</f>
        <v>No</v>
      </c>
      <c r="F462" t="str">
        <f>VLOOKUP($A462,Medical_Table[#All],8,FALSE)</f>
        <v>No</v>
      </c>
      <c r="G462" t="str">
        <f>VLOOKUP($A462,Medical_Table[#All],9,FALSE)</f>
        <v>Yes</v>
      </c>
      <c r="H462">
        <f>VLOOKUP($A462,Medical_Table[#All],10,FALSE)</f>
        <v>1</v>
      </c>
      <c r="I462" t="str">
        <f>VLOOKUP($A462,Medical_Table[#All],3,FALSE)</f>
        <v>Yes</v>
      </c>
      <c r="J462" t="str">
        <f>VLOOKUP($A462,Medical_Table[#All],5,FALSE)</f>
        <v>Over Weight</v>
      </c>
      <c r="K462" t="str">
        <f>VLOOKUP($A462,Medical_Table[#All],7,FALSE)</f>
        <v>Normal</v>
      </c>
      <c r="L462" s="22">
        <f>VLOOKUP($A462,Hospitalization_Table[#All],10,FALSE)</f>
        <v>29126</v>
      </c>
      <c r="M462" s="18">
        <f>VLOOKUP($A462,Hospitalization_Table[#All],6,FALSE)</f>
        <v>21774.32</v>
      </c>
      <c r="N462" t="str">
        <f>VLOOKUP($A462,Hospitalization_Table[#All],7,FALSE)</f>
        <v>tier - 3</v>
      </c>
      <c r="O462" t="str">
        <f>VLOOKUP($A462,Hospitalization_Table[#All],8,FALSE)</f>
        <v>tier - 2</v>
      </c>
      <c r="P462" t="str">
        <f>VLOOKUP($A462,Hospitalization_Table[#All],9,FALSE)</f>
        <v>R1012</v>
      </c>
      <c r="Q462">
        <f>VLOOKUP($A462,Hospitalization_Table[#All],11,FALSE)</f>
        <v>43</v>
      </c>
    </row>
    <row r="463" spans="1:17" ht="15.6" x14ac:dyDescent="0.3">
      <c r="A463" s="20" t="s">
        <v>1910</v>
      </c>
      <c r="B463" t="str">
        <f>VLOOKUP($A463,Customer_Table[#All],4,FALSE)</f>
        <v>Lindsey</v>
      </c>
      <c r="C463">
        <f>VLOOKUP($A463,Medical_Table[#All],4,FALSE)</f>
        <v>25.27</v>
      </c>
      <c r="D463">
        <f>VLOOKUP($A463,Medical_Table[#All],6,FALSE)</f>
        <v>5.29</v>
      </c>
      <c r="E463" t="str">
        <f>VLOOKUP($A463,Medical_Table[#All],2,FALSE)</f>
        <v>No</v>
      </c>
      <c r="F463" t="str">
        <f>VLOOKUP($A463,Medical_Table[#All],8,FALSE)</f>
        <v>No</v>
      </c>
      <c r="G463" t="str">
        <f>VLOOKUP($A463,Medical_Table[#All],9,FALSE)</f>
        <v>Yes</v>
      </c>
      <c r="H463">
        <f>VLOOKUP($A463,Medical_Table[#All],10,FALSE)</f>
        <v>1</v>
      </c>
      <c r="I463" t="str">
        <f>VLOOKUP($A463,Medical_Table[#All],3,FALSE)</f>
        <v>Yes</v>
      </c>
      <c r="J463" t="str">
        <f>VLOOKUP($A463,Medical_Table[#All],5,FALSE)</f>
        <v>Over Weight</v>
      </c>
      <c r="K463" t="str">
        <f>VLOOKUP($A463,Medical_Table[#All],7,FALSE)</f>
        <v>Normal</v>
      </c>
      <c r="L463" s="22">
        <f>VLOOKUP($A463,Hospitalization_Table[#All],10,FALSE)</f>
        <v>29118</v>
      </c>
      <c r="M463" s="18">
        <f>VLOOKUP($A463,Hospitalization_Table[#All],6,FALSE)</f>
        <v>21771.34</v>
      </c>
      <c r="N463" t="str">
        <f>VLOOKUP($A463,Hospitalization_Table[#All],7,FALSE)</f>
        <v>tier - 3</v>
      </c>
      <c r="O463" t="str">
        <f>VLOOKUP($A463,Hospitalization_Table[#All],8,FALSE)</f>
        <v>tier - 1</v>
      </c>
      <c r="P463" t="str">
        <f>VLOOKUP($A463,Hospitalization_Table[#All],9,FALSE)</f>
        <v>R1024</v>
      </c>
      <c r="Q463">
        <f>VLOOKUP($A463,Hospitalization_Table[#All],11,FALSE)</f>
        <v>43</v>
      </c>
    </row>
    <row r="464" spans="1:17" ht="15.6" x14ac:dyDescent="0.3">
      <c r="A464" s="20" t="s">
        <v>1909</v>
      </c>
      <c r="B464" t="str">
        <f>VLOOKUP($A464,Customer_Table[#All],4,FALSE)</f>
        <v>Marissa D</v>
      </c>
      <c r="C464">
        <f>VLOOKUP($A464,Medical_Table[#All],4,FALSE)</f>
        <v>23.655000000000001</v>
      </c>
      <c r="D464">
        <f>VLOOKUP($A464,Medical_Table[#All],6,FALSE)</f>
        <v>4.8600000000000003</v>
      </c>
      <c r="E464" t="str">
        <f>VLOOKUP($A464,Medical_Table[#All],2,FALSE)</f>
        <v>Yes</v>
      </c>
      <c r="F464" t="str">
        <f>VLOOKUP($A464,Medical_Table[#All],8,FALSE)</f>
        <v>No</v>
      </c>
      <c r="G464" t="str">
        <f>VLOOKUP($A464,Medical_Table[#All],9,FALSE)</f>
        <v>No</v>
      </c>
      <c r="H464">
        <f>VLOOKUP($A464,Medical_Table[#All],10,FALSE)</f>
        <v>0</v>
      </c>
      <c r="I464" t="str">
        <f>VLOOKUP($A464,Medical_Table[#All],3,FALSE)</f>
        <v>Yes</v>
      </c>
      <c r="J464" t="str">
        <f>VLOOKUP($A464,Medical_Table[#All],5,FALSE)</f>
        <v>Normal Weight</v>
      </c>
      <c r="K464" t="str">
        <f>VLOOKUP($A464,Medical_Table[#All],7,FALSE)</f>
        <v>Normal</v>
      </c>
      <c r="L464" s="22">
        <f>VLOOKUP($A464,Hospitalization_Table[#All],10,FALSE)</f>
        <v>27959</v>
      </c>
      <c r="M464" s="18">
        <f>VLOOKUP($A464,Hospitalization_Table[#All],6,FALSE)</f>
        <v>21677.279999999999</v>
      </c>
      <c r="N464" t="str">
        <f>VLOOKUP($A464,Hospitalization_Table[#All],7,FALSE)</f>
        <v>tier - 3</v>
      </c>
      <c r="O464" t="str">
        <f>VLOOKUP($A464,Hospitalization_Table[#All],8,FALSE)</f>
        <v>tier - 1</v>
      </c>
      <c r="P464" t="str">
        <f>VLOOKUP($A464,Hospitalization_Table[#All],9,FALSE)</f>
        <v>R1012</v>
      </c>
      <c r="Q464">
        <f>VLOOKUP($A464,Hospitalization_Table[#All],11,FALSE)</f>
        <v>46</v>
      </c>
    </row>
    <row r="465" spans="1:17" ht="15.6" x14ac:dyDescent="0.3">
      <c r="A465" s="20" t="s">
        <v>1908</v>
      </c>
      <c r="B465" t="str">
        <f>VLOOKUP($A465,Customer_Table[#All],4,FALSE)</f>
        <v>Jean Luc</v>
      </c>
      <c r="C465">
        <f>VLOOKUP($A465,Medical_Table[#All],4,FALSE)</f>
        <v>55.05</v>
      </c>
      <c r="D465">
        <f>VLOOKUP($A465,Medical_Table[#All],6,FALSE)</f>
        <v>7.66</v>
      </c>
      <c r="E465" t="str">
        <f>VLOOKUP($A465,Medical_Table[#All],2,FALSE)</f>
        <v>No</v>
      </c>
      <c r="F465" t="str">
        <f>VLOOKUP($A465,Medical_Table[#All],8,FALSE)</f>
        <v>No</v>
      </c>
      <c r="G465" t="str">
        <f>VLOOKUP($A465,Medical_Table[#All],9,FALSE)</f>
        <v>No</v>
      </c>
      <c r="H465">
        <f>VLOOKUP($A465,Medical_Table[#All],10,FALSE)</f>
        <v>0</v>
      </c>
      <c r="I465" t="str">
        <f>VLOOKUP($A465,Medical_Table[#All],3,FALSE)</f>
        <v>No</v>
      </c>
      <c r="J465" t="str">
        <f>VLOOKUP($A465,Medical_Table[#All],5,FALSE)</f>
        <v>Obesity</v>
      </c>
      <c r="K465" t="str">
        <f>VLOOKUP($A465,Medical_Table[#All],7,FALSE)</f>
        <v>Diabetes</v>
      </c>
      <c r="L465" s="22">
        <f>VLOOKUP($A465,Hospitalization_Table[#All],10,FALSE)</f>
        <v>22966</v>
      </c>
      <c r="M465" s="18">
        <f>VLOOKUP($A465,Hospitalization_Table[#All],6,FALSE)</f>
        <v>21661.16</v>
      </c>
      <c r="N465" t="str">
        <f>VLOOKUP($A465,Hospitalization_Table[#All],7,FALSE)</f>
        <v>tier - 2</v>
      </c>
      <c r="O465" t="str">
        <f>VLOOKUP($A465,Hospitalization_Table[#All],8,FALSE)</f>
        <v>tier - 2</v>
      </c>
      <c r="P465" t="str">
        <f>VLOOKUP($A465,Hospitalization_Table[#All],9,FALSE)</f>
        <v>R1012</v>
      </c>
      <c r="Q465">
        <f>VLOOKUP($A465,Hospitalization_Table[#All],11,FALSE)</f>
        <v>60</v>
      </c>
    </row>
    <row r="466" spans="1:17" ht="15.6" x14ac:dyDescent="0.3">
      <c r="A466" s="20" t="s">
        <v>1907</v>
      </c>
      <c r="B466" t="str">
        <f>VLOOKUP($A466,Customer_Table[#All],4,FALSE)</f>
        <v>Danielle</v>
      </c>
      <c r="C466">
        <f>VLOOKUP($A466,Medical_Table[#All],4,FALSE)</f>
        <v>24.89</v>
      </c>
      <c r="D466">
        <f>VLOOKUP($A466,Medical_Table[#All],6,FALSE)</f>
        <v>6.1</v>
      </c>
      <c r="E466" t="str">
        <f>VLOOKUP($A466,Medical_Table[#All],2,FALSE)</f>
        <v>Yes</v>
      </c>
      <c r="F466" t="str">
        <f>VLOOKUP($A466,Medical_Table[#All],8,FALSE)</f>
        <v>No</v>
      </c>
      <c r="G466" t="str">
        <f>VLOOKUP($A466,Medical_Table[#All],9,FALSE)</f>
        <v>Yes</v>
      </c>
      <c r="H466">
        <f>VLOOKUP($A466,Medical_Table[#All],10,FALSE)</f>
        <v>1</v>
      </c>
      <c r="I466" t="str">
        <f>VLOOKUP($A466,Medical_Table[#All],3,FALSE)</f>
        <v>Yes</v>
      </c>
      <c r="J466" t="str">
        <f>VLOOKUP($A466,Medical_Table[#All],5,FALSE)</f>
        <v>Normal Weight</v>
      </c>
      <c r="K466" t="str">
        <f>VLOOKUP($A466,Medical_Table[#All],7,FALSE)</f>
        <v>Prediabetes</v>
      </c>
      <c r="L466" s="22">
        <f>VLOOKUP($A466,Hospitalization_Table[#All],10,FALSE)</f>
        <v>30675</v>
      </c>
      <c r="M466" s="18">
        <f>VLOOKUP($A466,Hospitalization_Table[#All],6,FALSE)</f>
        <v>21659.93</v>
      </c>
      <c r="N466" t="str">
        <f>VLOOKUP($A466,Hospitalization_Table[#All],7,FALSE)</f>
        <v>tier - 3</v>
      </c>
      <c r="O466" t="str">
        <f>VLOOKUP($A466,Hospitalization_Table[#All],8,FALSE)</f>
        <v>tier - 3</v>
      </c>
      <c r="P466" t="str">
        <f>VLOOKUP($A466,Hospitalization_Table[#All],9,FALSE)</f>
        <v>R1024</v>
      </c>
      <c r="Q466">
        <f>VLOOKUP($A466,Hospitalization_Table[#All],11,FALSE)</f>
        <v>39</v>
      </c>
    </row>
    <row r="467" spans="1:17" ht="15.6" x14ac:dyDescent="0.3">
      <c r="A467" s="20" t="s">
        <v>1906</v>
      </c>
      <c r="B467" t="str">
        <f>VLOOKUP($A467,Customer_Table[#All],4,FALSE)</f>
        <v>Jim</v>
      </c>
      <c r="C467">
        <f>VLOOKUP($A467,Medical_Table[#All],4,FALSE)</f>
        <v>18.715</v>
      </c>
      <c r="D467">
        <f>VLOOKUP($A467,Medical_Table[#All],6,FALSE)</f>
        <v>4.4400000000000004</v>
      </c>
      <c r="E467" t="str">
        <f>VLOOKUP($A467,Medical_Table[#All],2,FALSE)</f>
        <v>No</v>
      </c>
      <c r="F467" t="str">
        <f>VLOOKUP($A467,Medical_Table[#All],8,FALSE)</f>
        <v>No</v>
      </c>
      <c r="G467" t="str">
        <f>VLOOKUP($A467,Medical_Table[#All],9,FALSE)</f>
        <v>No</v>
      </c>
      <c r="H467">
        <f>VLOOKUP($A467,Medical_Table[#All],10,FALSE)</f>
        <v>0</v>
      </c>
      <c r="I467" t="str">
        <f>VLOOKUP($A467,Medical_Table[#All],3,FALSE)</f>
        <v>No</v>
      </c>
      <c r="J467" t="str">
        <f>VLOOKUP($A467,Medical_Table[#All],5,FALSE)</f>
        <v>Normal Weight</v>
      </c>
      <c r="K467" t="str">
        <f>VLOOKUP($A467,Medical_Table[#All],7,FALSE)</f>
        <v>Normal</v>
      </c>
      <c r="L467" s="22">
        <f>VLOOKUP($A467,Hospitalization_Table[#All],10,FALSE)</f>
        <v>36323</v>
      </c>
      <c r="M467" s="18">
        <f>VLOOKUP($A467,Hospitalization_Table[#All],6,FALSE)</f>
        <v>21595.38</v>
      </c>
      <c r="N467" t="str">
        <f>VLOOKUP($A467,Hospitalization_Table[#All],7,FALSE)</f>
        <v>tier - 2</v>
      </c>
      <c r="O467" t="str">
        <f>VLOOKUP($A467,Hospitalization_Table[#All],8,FALSE)</f>
        <v>tier - 3</v>
      </c>
      <c r="P467" t="str">
        <f>VLOOKUP($A467,Hospitalization_Table[#All],9,FALSE)</f>
        <v>R1012</v>
      </c>
      <c r="Q467">
        <f>VLOOKUP($A467,Hospitalization_Table[#All],11,FALSE)</f>
        <v>23</v>
      </c>
    </row>
    <row r="468" spans="1:17" ht="15.6" x14ac:dyDescent="0.3">
      <c r="A468" s="20" t="s">
        <v>1905</v>
      </c>
      <c r="B468" t="str">
        <f>VLOOKUP($A468,Customer_Table[#All],4,FALSE)</f>
        <v>Matthew T</v>
      </c>
      <c r="C468">
        <f>VLOOKUP($A468,Medical_Table[#All],4,FALSE)</f>
        <v>28.12</v>
      </c>
      <c r="D468">
        <f>VLOOKUP($A468,Medical_Table[#All],6,FALSE)</f>
        <v>6.15</v>
      </c>
      <c r="E468" t="str">
        <f>VLOOKUP($A468,Medical_Table[#All],2,FALSE)</f>
        <v>No</v>
      </c>
      <c r="F468" t="str">
        <f>VLOOKUP($A468,Medical_Table[#All],8,FALSE)</f>
        <v>No</v>
      </c>
      <c r="G468" t="str">
        <f>VLOOKUP($A468,Medical_Table[#All],9,FALSE)</f>
        <v>No</v>
      </c>
      <c r="H468">
        <f>VLOOKUP($A468,Medical_Table[#All],10,FALSE)</f>
        <v>0</v>
      </c>
      <c r="I468" t="str">
        <f>VLOOKUP($A468,Medical_Table[#All],3,FALSE)</f>
        <v>Yes</v>
      </c>
      <c r="J468" t="str">
        <f>VLOOKUP($A468,Medical_Table[#All],5,FALSE)</f>
        <v>Over Weight</v>
      </c>
      <c r="K468" t="str">
        <f>VLOOKUP($A468,Medical_Table[#All],7,FALSE)</f>
        <v>Prediabetes</v>
      </c>
      <c r="L468" s="22">
        <f>VLOOKUP($A468,Hospitalization_Table[#All],10,FALSE)</f>
        <v>33198</v>
      </c>
      <c r="M468" s="18">
        <f>VLOOKUP($A468,Hospitalization_Table[#All],6,FALSE)</f>
        <v>21472.48</v>
      </c>
      <c r="N468" t="str">
        <f>VLOOKUP($A468,Hospitalization_Table[#All],7,FALSE)</f>
        <v>tier - 2</v>
      </c>
      <c r="O468" t="str">
        <f>VLOOKUP($A468,Hospitalization_Table[#All],8,FALSE)</f>
        <v>tier - 2</v>
      </c>
      <c r="P468" t="str">
        <f>VLOOKUP($A468,Hospitalization_Table[#All],9,FALSE)</f>
        <v>R1012</v>
      </c>
      <c r="Q468">
        <f>VLOOKUP($A468,Hospitalization_Table[#All],11,FALSE)</f>
        <v>32</v>
      </c>
    </row>
    <row r="469" spans="1:17" ht="15.6" x14ac:dyDescent="0.3">
      <c r="A469" s="20" t="s">
        <v>1904</v>
      </c>
      <c r="B469" t="str">
        <f>VLOOKUP($A469,Customer_Table[#All],4,FALSE)</f>
        <v>Rachel L.</v>
      </c>
      <c r="C469">
        <f>VLOOKUP($A469,Medical_Table[#All],4,FALSE)</f>
        <v>26.6</v>
      </c>
      <c r="D469">
        <f>VLOOKUP($A469,Medical_Table[#All],6,FALSE)</f>
        <v>4.53</v>
      </c>
      <c r="E469" t="str">
        <f>VLOOKUP($A469,Medical_Table[#All],2,FALSE)</f>
        <v>No</v>
      </c>
      <c r="F469" t="str">
        <f>VLOOKUP($A469,Medical_Table[#All],8,FALSE)</f>
        <v>No</v>
      </c>
      <c r="G469" t="str">
        <f>VLOOKUP($A469,Medical_Table[#All],9,FALSE)</f>
        <v>No</v>
      </c>
      <c r="H469">
        <f>VLOOKUP($A469,Medical_Table[#All],10,FALSE)</f>
        <v>0</v>
      </c>
      <c r="I469" t="str">
        <f>VLOOKUP($A469,Medical_Table[#All],3,FALSE)</f>
        <v>Yes</v>
      </c>
      <c r="J469" t="str">
        <f>VLOOKUP($A469,Medical_Table[#All],5,FALSE)</f>
        <v>Over Weight</v>
      </c>
      <c r="K469" t="str">
        <f>VLOOKUP($A469,Medical_Table[#All],7,FALSE)</f>
        <v>Normal</v>
      </c>
      <c r="L469" s="22">
        <f>VLOOKUP($A469,Hospitalization_Table[#All],10,FALSE)</f>
        <v>29468</v>
      </c>
      <c r="M469" s="18">
        <f>VLOOKUP($A469,Hospitalization_Table[#All],6,FALSE)</f>
        <v>21348.71</v>
      </c>
      <c r="N469" t="str">
        <f>VLOOKUP($A469,Hospitalization_Table[#All],7,FALSE)</f>
        <v>tier - 2</v>
      </c>
      <c r="O469" t="str">
        <f>VLOOKUP($A469,Hospitalization_Table[#All],8,FALSE)</f>
        <v>tier - 1</v>
      </c>
      <c r="P469" t="str">
        <f>VLOOKUP($A469,Hospitalization_Table[#All],9,FALSE)</f>
        <v>R1012</v>
      </c>
      <c r="Q469">
        <f>VLOOKUP($A469,Hospitalization_Table[#All],11,FALSE)</f>
        <v>42</v>
      </c>
    </row>
    <row r="470" spans="1:17" ht="15.6" x14ac:dyDescent="0.3">
      <c r="A470" s="20" t="s">
        <v>1903</v>
      </c>
      <c r="B470" t="str">
        <f>VLOOKUP($A470,Customer_Table[#All],4,FALSE)</f>
        <v>Corina</v>
      </c>
      <c r="C470">
        <f>VLOOKUP($A470,Medical_Table[#All],4,FALSE)</f>
        <v>30.114999999999998</v>
      </c>
      <c r="D470">
        <f>VLOOKUP($A470,Medical_Table[#All],6,FALSE)</f>
        <v>5.48</v>
      </c>
      <c r="E470" t="str">
        <f>VLOOKUP($A470,Medical_Table[#All],2,FALSE)</f>
        <v>No</v>
      </c>
      <c r="F470" t="str">
        <f>VLOOKUP($A470,Medical_Table[#All],8,FALSE)</f>
        <v>yes</v>
      </c>
      <c r="G470" t="str">
        <f>VLOOKUP($A470,Medical_Table[#All],9,FALSE)</f>
        <v>No</v>
      </c>
      <c r="H470">
        <f>VLOOKUP($A470,Medical_Table[#All],10,FALSE)</f>
        <v>1</v>
      </c>
      <c r="I470" t="str">
        <f>VLOOKUP($A470,Medical_Table[#All],3,FALSE)</f>
        <v>No</v>
      </c>
      <c r="J470" t="str">
        <f>VLOOKUP($A470,Medical_Table[#All],5,FALSE)</f>
        <v>Obesity</v>
      </c>
      <c r="K470" t="str">
        <f>VLOOKUP($A470,Medical_Table[#All],7,FALSE)</f>
        <v>Normal</v>
      </c>
      <c r="L470" s="22">
        <f>VLOOKUP($A470,Hospitalization_Table[#All],10,FALSE)</f>
        <v>38203</v>
      </c>
      <c r="M470" s="18">
        <f>VLOOKUP($A470,Hospitalization_Table[#All],6,FALSE)</f>
        <v>21344.85</v>
      </c>
      <c r="N470" t="str">
        <f>VLOOKUP($A470,Hospitalization_Table[#All],7,FALSE)</f>
        <v>tier - 3</v>
      </c>
      <c r="O470" t="str">
        <f>VLOOKUP($A470,Hospitalization_Table[#All],8,FALSE)</f>
        <v>tier - 1</v>
      </c>
      <c r="P470" t="str">
        <f>VLOOKUP($A470,Hospitalization_Table[#All],9,FALSE)</f>
        <v>R1024</v>
      </c>
      <c r="Q470">
        <f>VLOOKUP($A470,Hospitalization_Table[#All],11,FALSE)</f>
        <v>18</v>
      </c>
    </row>
    <row r="471" spans="1:17" ht="15.6" x14ac:dyDescent="0.3">
      <c r="A471" s="20" t="s">
        <v>1902</v>
      </c>
      <c r="B471" t="str">
        <f>VLOOKUP($A471,Customer_Table[#All],4,FALSE)</f>
        <v>Guannan</v>
      </c>
      <c r="C471">
        <f>VLOOKUP($A471,Medical_Table[#All],4,FALSE)</f>
        <v>24.605</v>
      </c>
      <c r="D471">
        <f>VLOOKUP($A471,Medical_Table[#All],6,FALSE)</f>
        <v>5.48</v>
      </c>
      <c r="E471" t="str">
        <f>VLOOKUP($A471,Medical_Table[#All],2,FALSE)</f>
        <v>No</v>
      </c>
      <c r="F471" t="str">
        <f>VLOOKUP($A471,Medical_Table[#All],8,FALSE)</f>
        <v>No</v>
      </c>
      <c r="G471" t="str">
        <f>VLOOKUP($A471,Medical_Table[#All],9,FALSE)</f>
        <v>No</v>
      </c>
      <c r="H471">
        <f>VLOOKUP($A471,Medical_Table[#All],10,FALSE)</f>
        <v>0</v>
      </c>
      <c r="I471" t="str">
        <f>VLOOKUP($A471,Medical_Table[#All],3,FALSE)</f>
        <v>Yes</v>
      </c>
      <c r="J471" t="str">
        <f>VLOOKUP($A471,Medical_Table[#All],5,FALSE)</f>
        <v>Normal Weight</v>
      </c>
      <c r="K471" t="str">
        <f>VLOOKUP($A471,Medical_Table[#All],7,FALSE)</f>
        <v>Normal</v>
      </c>
      <c r="L471" s="22">
        <f>VLOOKUP($A471,Hospitalization_Table[#All],10,FALSE)</f>
        <v>29565</v>
      </c>
      <c r="M471" s="18">
        <f>VLOOKUP($A471,Hospitalization_Table[#All],6,FALSE)</f>
        <v>21259.38</v>
      </c>
      <c r="N471" t="str">
        <f>VLOOKUP($A471,Hospitalization_Table[#All],7,FALSE)</f>
        <v>tier - 3</v>
      </c>
      <c r="O471" t="str">
        <f>VLOOKUP($A471,Hospitalization_Table[#All],8,FALSE)</f>
        <v>tier - 3</v>
      </c>
      <c r="P471" t="str">
        <f>VLOOKUP($A471,Hospitalization_Table[#All],9,FALSE)</f>
        <v>R1019</v>
      </c>
      <c r="Q471">
        <f>VLOOKUP($A471,Hospitalization_Table[#All],11,FALSE)</f>
        <v>42</v>
      </c>
    </row>
    <row r="472" spans="1:17" ht="15.6" x14ac:dyDescent="0.3">
      <c r="A472" s="20" t="s">
        <v>1901</v>
      </c>
      <c r="B472" t="str">
        <f>VLOOKUP($A472,Customer_Table[#All],4,FALSE)</f>
        <v>Don</v>
      </c>
      <c r="C472">
        <f>VLOOKUP($A472,Medical_Table[#All],4,FALSE)</f>
        <v>29.6</v>
      </c>
      <c r="D472">
        <f>VLOOKUP($A472,Medical_Table[#All],6,FALSE)</f>
        <v>8.1</v>
      </c>
      <c r="E472" t="str">
        <f>VLOOKUP($A472,Medical_Table[#All],2,FALSE)</f>
        <v>No</v>
      </c>
      <c r="F472" t="str">
        <f>VLOOKUP($A472,Medical_Table[#All],8,FALSE)</f>
        <v>No</v>
      </c>
      <c r="G472" t="str">
        <f>VLOOKUP($A472,Medical_Table[#All],9,FALSE)</f>
        <v>No</v>
      </c>
      <c r="H472">
        <f>VLOOKUP($A472,Medical_Table[#All],10,FALSE)</f>
        <v>0</v>
      </c>
      <c r="I472" t="str">
        <f>VLOOKUP($A472,Medical_Table[#All],3,FALSE)</f>
        <v>No</v>
      </c>
      <c r="J472" t="str">
        <f>VLOOKUP($A472,Medical_Table[#All],5,FALSE)</f>
        <v>Over Weight</v>
      </c>
      <c r="K472" t="str">
        <f>VLOOKUP($A472,Medical_Table[#All],7,FALSE)</f>
        <v>Diabetes</v>
      </c>
      <c r="L472" s="22">
        <f>VLOOKUP($A472,Hospitalization_Table[#All],10,FALSE)</f>
        <v>27275</v>
      </c>
      <c r="M472" s="18">
        <f>VLOOKUP($A472,Hospitalization_Table[#All],6,FALSE)</f>
        <v>21232.18</v>
      </c>
      <c r="N472" t="str">
        <f>VLOOKUP($A472,Hospitalization_Table[#All],7,FALSE)</f>
        <v>tier - 3</v>
      </c>
      <c r="O472" t="str">
        <f>VLOOKUP($A472,Hospitalization_Table[#All],8,FALSE)</f>
        <v>tier - 2</v>
      </c>
      <c r="P472" t="str">
        <f>VLOOKUP($A472,Hospitalization_Table[#All],9,FALSE)</f>
        <v>R1011</v>
      </c>
      <c r="Q472">
        <f>VLOOKUP($A472,Hospitalization_Table[#All],11,FALSE)</f>
        <v>48</v>
      </c>
    </row>
    <row r="473" spans="1:17" ht="15.6" x14ac:dyDescent="0.3">
      <c r="A473" s="20" t="s">
        <v>1900</v>
      </c>
      <c r="B473" t="str">
        <f>VLOOKUP($A473,Customer_Table[#All],4,FALSE)</f>
        <v>Chris</v>
      </c>
      <c r="C473">
        <f>VLOOKUP($A473,Medical_Table[#All],4,FALSE)</f>
        <v>24.42</v>
      </c>
      <c r="D473">
        <f>VLOOKUP($A473,Medical_Table[#All],6,FALSE)</f>
        <v>7.16</v>
      </c>
      <c r="E473" t="str">
        <f>VLOOKUP($A473,Medical_Table[#All],2,FALSE)</f>
        <v>No</v>
      </c>
      <c r="F473" t="str">
        <f>VLOOKUP($A473,Medical_Table[#All],8,FALSE)</f>
        <v>No</v>
      </c>
      <c r="G473" t="str">
        <f>VLOOKUP($A473,Medical_Table[#All],9,FALSE)</f>
        <v>No</v>
      </c>
      <c r="H473">
        <f>VLOOKUP($A473,Medical_Table[#All],10,FALSE)</f>
        <v>0</v>
      </c>
      <c r="I473" t="str">
        <f>VLOOKUP($A473,Medical_Table[#All],3,FALSE)</f>
        <v>Yes</v>
      </c>
      <c r="J473" t="str">
        <f>VLOOKUP($A473,Medical_Table[#All],5,FALSE)</f>
        <v>Normal Weight</v>
      </c>
      <c r="K473" t="str">
        <f>VLOOKUP($A473,Medical_Table[#All],7,FALSE)</f>
        <v>Diabetes</v>
      </c>
      <c r="L473" s="22">
        <f>VLOOKUP($A473,Hospitalization_Table[#All],10,FALSE)</f>
        <v>27316</v>
      </c>
      <c r="M473" s="18">
        <f>VLOOKUP($A473,Hospitalization_Table[#All],6,FALSE)</f>
        <v>21223.68</v>
      </c>
      <c r="N473" t="str">
        <f>VLOOKUP($A473,Hospitalization_Table[#All],7,FALSE)</f>
        <v>tier - 3</v>
      </c>
      <c r="O473" t="str">
        <f>VLOOKUP($A473,Hospitalization_Table[#All],8,FALSE)</f>
        <v>tier - 2</v>
      </c>
      <c r="P473" t="str">
        <f>VLOOKUP($A473,Hospitalization_Table[#All],9,FALSE)</f>
        <v>R1013</v>
      </c>
      <c r="Q473">
        <f>VLOOKUP($A473,Hospitalization_Table[#All],11,FALSE)</f>
        <v>48</v>
      </c>
    </row>
    <row r="474" spans="1:17" ht="15.6" x14ac:dyDescent="0.3">
      <c r="A474" s="20" t="s">
        <v>1899</v>
      </c>
      <c r="B474" t="str">
        <f>VLOOKUP($A474,Customer_Table[#All],4,FALSE)</f>
        <v>Gavin V.</v>
      </c>
      <c r="C474">
        <f>VLOOKUP($A474,Medical_Table[#All],4,FALSE)</f>
        <v>20.9</v>
      </c>
      <c r="D474">
        <f>VLOOKUP($A474,Medical_Table[#All],6,FALSE)</f>
        <v>4.55</v>
      </c>
      <c r="E474" t="str">
        <f>VLOOKUP($A474,Medical_Table[#All],2,FALSE)</f>
        <v>Yes</v>
      </c>
      <c r="F474" t="str">
        <f>VLOOKUP($A474,Medical_Table[#All],8,FALSE)</f>
        <v>No</v>
      </c>
      <c r="G474" t="str">
        <f>VLOOKUP($A474,Medical_Table[#All],9,FALSE)</f>
        <v>Yes</v>
      </c>
      <c r="H474">
        <f>VLOOKUP($A474,Medical_Table[#All],10,FALSE)</f>
        <v>1</v>
      </c>
      <c r="I474" t="str">
        <f>VLOOKUP($A474,Medical_Table[#All],3,FALSE)</f>
        <v>Yes</v>
      </c>
      <c r="J474" t="str">
        <f>VLOOKUP($A474,Medical_Table[#All],5,FALSE)</f>
        <v>Normal Weight</v>
      </c>
      <c r="K474" t="str">
        <f>VLOOKUP($A474,Medical_Table[#All],7,FALSE)</f>
        <v>Normal</v>
      </c>
      <c r="L474" s="22">
        <f>VLOOKUP($A474,Hospitalization_Table[#All],10,FALSE)</f>
        <v>25441</v>
      </c>
      <c r="M474" s="18">
        <f>VLOOKUP($A474,Hospitalization_Table[#All],6,FALSE)</f>
        <v>21195.82</v>
      </c>
      <c r="N474" t="str">
        <f>VLOOKUP($A474,Hospitalization_Table[#All],7,FALSE)</f>
        <v>tier - 3</v>
      </c>
      <c r="O474" t="str">
        <f>VLOOKUP($A474,Hospitalization_Table[#All],8,FALSE)</f>
        <v>tier - 1</v>
      </c>
      <c r="P474" t="str">
        <f>VLOOKUP($A474,Hospitalization_Table[#All],9,FALSE)</f>
        <v>R1013</v>
      </c>
      <c r="Q474">
        <f>VLOOKUP($A474,Hospitalization_Table[#All],11,FALSE)</f>
        <v>53</v>
      </c>
    </row>
    <row r="475" spans="1:17" ht="15.6" x14ac:dyDescent="0.3">
      <c r="A475" s="20" t="s">
        <v>1898</v>
      </c>
      <c r="B475" t="str">
        <f>VLOOKUP($A475,Customer_Table[#All],4,FALSE)</f>
        <v>David</v>
      </c>
      <c r="C475">
        <f>VLOOKUP($A475,Medical_Table[#All],4,FALSE)</f>
        <v>22.895</v>
      </c>
      <c r="D475">
        <f>VLOOKUP($A475,Medical_Table[#All],6,FALSE)</f>
        <v>6.03</v>
      </c>
      <c r="E475" t="str">
        <f>VLOOKUP($A475,Medical_Table[#All],2,FALSE)</f>
        <v>No</v>
      </c>
      <c r="F475" t="str">
        <f>VLOOKUP($A475,Medical_Table[#All],8,FALSE)</f>
        <v>No</v>
      </c>
      <c r="G475" t="str">
        <f>VLOOKUP($A475,Medical_Table[#All],9,FALSE)</f>
        <v>No</v>
      </c>
      <c r="H475">
        <f>VLOOKUP($A475,Medical_Table[#All],10,FALSE)</f>
        <v>0</v>
      </c>
      <c r="I475" t="str">
        <f>VLOOKUP($A475,Medical_Table[#All],3,FALSE)</f>
        <v>Yes</v>
      </c>
      <c r="J475" t="str">
        <f>VLOOKUP($A475,Medical_Table[#All],5,FALSE)</f>
        <v>Normal Weight</v>
      </c>
      <c r="K475" t="str">
        <f>VLOOKUP($A475,Medical_Table[#All],7,FALSE)</f>
        <v>Prediabetes</v>
      </c>
      <c r="L475" s="22">
        <f>VLOOKUP($A475,Hospitalization_Table[#All],10,FALSE)</f>
        <v>28452</v>
      </c>
      <c r="M475" s="18">
        <f>VLOOKUP($A475,Hospitalization_Table[#All],6,FALSE)</f>
        <v>21098.55</v>
      </c>
      <c r="N475" t="str">
        <f>VLOOKUP($A475,Hospitalization_Table[#All],7,FALSE)</f>
        <v>tier - 3</v>
      </c>
      <c r="O475" t="str">
        <f>VLOOKUP($A475,Hospitalization_Table[#All],8,FALSE)</f>
        <v>tier - 3</v>
      </c>
      <c r="P475" t="str">
        <f>VLOOKUP($A475,Hospitalization_Table[#All],9,FALSE)</f>
        <v>R1012</v>
      </c>
      <c r="Q475">
        <f>VLOOKUP($A475,Hospitalization_Table[#All],11,FALSE)</f>
        <v>45</v>
      </c>
    </row>
    <row r="476" spans="1:17" ht="15.6" x14ac:dyDescent="0.3">
      <c r="A476" s="20" t="s">
        <v>1897</v>
      </c>
      <c r="B476" t="str">
        <f>VLOOKUP($A476,Customer_Table[#All],4,FALSE)</f>
        <v>Jatin</v>
      </c>
      <c r="C476">
        <f>VLOOKUP($A476,Medical_Table[#All],4,FALSE)</f>
        <v>28.3</v>
      </c>
      <c r="D476">
        <f>VLOOKUP($A476,Medical_Table[#All],6,FALSE)</f>
        <v>5.47</v>
      </c>
      <c r="E476" t="str">
        <f>VLOOKUP($A476,Medical_Table[#All],2,FALSE)</f>
        <v>Yes</v>
      </c>
      <c r="F476" t="str">
        <f>VLOOKUP($A476,Medical_Table[#All],8,FALSE)</f>
        <v>No</v>
      </c>
      <c r="G476" t="str">
        <f>VLOOKUP($A476,Medical_Table[#All],9,FALSE)</f>
        <v>Yes</v>
      </c>
      <c r="H476">
        <f>VLOOKUP($A476,Medical_Table[#All],10,FALSE)</f>
        <v>1</v>
      </c>
      <c r="I476" t="str">
        <f>VLOOKUP($A476,Medical_Table[#All],3,FALSE)</f>
        <v>Yes</v>
      </c>
      <c r="J476" t="str">
        <f>VLOOKUP($A476,Medical_Table[#All],5,FALSE)</f>
        <v>Over Weight</v>
      </c>
      <c r="K476" t="str">
        <f>VLOOKUP($A476,Medical_Table[#All],7,FALSE)</f>
        <v>Normal</v>
      </c>
      <c r="L476" s="22">
        <f>VLOOKUP($A476,Hospitalization_Table[#All],10,FALSE)</f>
        <v>30499</v>
      </c>
      <c r="M476" s="18">
        <f>VLOOKUP($A476,Hospitalization_Table[#All],6,FALSE)</f>
        <v>21082.16</v>
      </c>
      <c r="N476" t="str">
        <f>VLOOKUP($A476,Hospitalization_Table[#All],7,FALSE)</f>
        <v>tier - 3</v>
      </c>
      <c r="O476" t="str">
        <f>VLOOKUP($A476,Hospitalization_Table[#All],8,FALSE)</f>
        <v>tier - 2</v>
      </c>
      <c r="P476" t="str">
        <f>VLOOKUP($A476,Hospitalization_Table[#All],9,FALSE)</f>
        <v>R1011</v>
      </c>
      <c r="Q476">
        <f>VLOOKUP($A476,Hospitalization_Table[#All],11,FALSE)</f>
        <v>39</v>
      </c>
    </row>
    <row r="477" spans="1:17" ht="15.6" x14ac:dyDescent="0.3">
      <c r="A477" s="20" t="s">
        <v>1895</v>
      </c>
      <c r="B477" t="str">
        <f>VLOOKUP($A477,Customer_Table[#All],4,FALSE)</f>
        <v>J P. II</v>
      </c>
      <c r="C477">
        <f>VLOOKUP($A477,Medical_Table[#All],4,FALSE)</f>
        <v>54.3</v>
      </c>
      <c r="D477">
        <f>VLOOKUP($A477,Medical_Table[#All],6,FALSE)</f>
        <v>4.1500000000000004</v>
      </c>
      <c r="E477" t="str">
        <f>VLOOKUP($A477,Medical_Table[#All],2,FALSE)</f>
        <v>Yes</v>
      </c>
      <c r="F477" t="str">
        <f>VLOOKUP($A477,Medical_Table[#All],8,FALSE)</f>
        <v>No</v>
      </c>
      <c r="G477" t="str">
        <f>VLOOKUP($A477,Medical_Table[#All],9,FALSE)</f>
        <v>No</v>
      </c>
      <c r="H477">
        <f>VLOOKUP($A477,Medical_Table[#All],10,FALSE)</f>
        <v>1</v>
      </c>
      <c r="I477" t="str">
        <f>VLOOKUP($A477,Medical_Table[#All],3,FALSE)</f>
        <v>No</v>
      </c>
      <c r="J477" t="str">
        <f>VLOOKUP($A477,Medical_Table[#All],5,FALSE)</f>
        <v>Obesity</v>
      </c>
      <c r="K477" t="str">
        <f>VLOOKUP($A477,Medical_Table[#All],7,FALSE)</f>
        <v>Normal</v>
      </c>
      <c r="L477" s="22">
        <f>VLOOKUP($A477,Hospitalization_Table[#All],10,FALSE)</f>
        <v>23700</v>
      </c>
      <c r="M477" s="18">
        <f>VLOOKUP($A477,Hospitalization_Table[#All],6,FALSE)</f>
        <v>20893.060000000001</v>
      </c>
      <c r="N477" t="str">
        <f>VLOOKUP($A477,Hospitalization_Table[#All],7,FALSE)</f>
        <v>tier - 2</v>
      </c>
      <c r="O477" t="str">
        <f>VLOOKUP($A477,Hospitalization_Table[#All],8,FALSE)</f>
        <v>tier - 3</v>
      </c>
      <c r="P477" t="str">
        <f>VLOOKUP($A477,Hospitalization_Table[#All],9,FALSE)</f>
        <v>R1012</v>
      </c>
      <c r="Q477">
        <f>VLOOKUP($A477,Hospitalization_Table[#All],11,FALSE)</f>
        <v>58</v>
      </c>
    </row>
    <row r="478" spans="1:17" ht="15.6" x14ac:dyDescent="0.3">
      <c r="A478" s="20" t="s">
        <v>1894</v>
      </c>
      <c r="B478" t="str">
        <f>VLOOKUP($A478,Customer_Table[#All],4,FALSE)</f>
        <v>Angela M.</v>
      </c>
      <c r="C478">
        <f>VLOOKUP($A478,Medical_Table[#All],4,FALSE)</f>
        <v>33.344999999999999</v>
      </c>
      <c r="D478">
        <f>VLOOKUP($A478,Medical_Table[#All],6,FALSE)</f>
        <v>11.32</v>
      </c>
      <c r="E478" t="str">
        <f>VLOOKUP($A478,Medical_Table[#All],2,FALSE)</f>
        <v>Yes</v>
      </c>
      <c r="F478" t="str">
        <f>VLOOKUP($A478,Medical_Table[#All],8,FALSE)</f>
        <v>No</v>
      </c>
      <c r="G478" t="str">
        <f>VLOOKUP($A478,Medical_Table[#All],9,FALSE)</f>
        <v>No</v>
      </c>
      <c r="H478">
        <f>VLOOKUP($A478,Medical_Table[#All],10,FALSE)</f>
        <v>1</v>
      </c>
      <c r="I478" t="str">
        <f>VLOOKUP($A478,Medical_Table[#All],3,FALSE)</f>
        <v>No</v>
      </c>
      <c r="J478" t="str">
        <f>VLOOKUP($A478,Medical_Table[#All],5,FALSE)</f>
        <v>Obesity</v>
      </c>
      <c r="K478" t="str">
        <f>VLOOKUP($A478,Medical_Table[#All],7,FALSE)</f>
        <v>Diabetes</v>
      </c>
      <c r="L478" s="22">
        <f>VLOOKUP($A478,Hospitalization_Table[#All],10,FALSE)</f>
        <v>27736</v>
      </c>
      <c r="M478" s="18">
        <f>VLOOKUP($A478,Hospitalization_Table[#All],6,FALSE)</f>
        <v>20878.78</v>
      </c>
      <c r="N478" t="str">
        <f>VLOOKUP($A478,Hospitalization_Table[#All],7,FALSE)</f>
        <v>tier - 2</v>
      </c>
      <c r="O478" t="str">
        <f>VLOOKUP($A478,Hospitalization_Table[#All],8,FALSE)</f>
        <v>tier - 1</v>
      </c>
      <c r="P478" t="str">
        <f>VLOOKUP($A478,Hospitalization_Table[#All],9,FALSE)</f>
        <v>R1024</v>
      </c>
      <c r="Q478">
        <f>VLOOKUP($A478,Hospitalization_Table[#All],11,FALSE)</f>
        <v>47</v>
      </c>
    </row>
    <row r="479" spans="1:17" ht="15.6" x14ac:dyDescent="0.3">
      <c r="A479" s="20" t="s">
        <v>1893</v>
      </c>
      <c r="B479" t="str">
        <f>VLOOKUP($A479,Customer_Table[#All],4,FALSE)</f>
        <v>Blake K.</v>
      </c>
      <c r="C479">
        <f>VLOOKUP($A479,Medical_Table[#All],4,FALSE)</f>
        <v>33</v>
      </c>
      <c r="D479">
        <f>VLOOKUP($A479,Medical_Table[#All],6,FALSE)</f>
        <v>9.51</v>
      </c>
      <c r="E479" t="str">
        <f>VLOOKUP($A479,Medical_Table[#All],2,FALSE)</f>
        <v>Yes</v>
      </c>
      <c r="F479" t="str">
        <f>VLOOKUP($A479,Medical_Table[#All],8,FALSE)</f>
        <v>No</v>
      </c>
      <c r="G479" t="str">
        <f>VLOOKUP($A479,Medical_Table[#All],9,FALSE)</f>
        <v>No</v>
      </c>
      <c r="H479">
        <f>VLOOKUP($A479,Medical_Table[#All],10,FALSE)</f>
        <v>0</v>
      </c>
      <c r="I479" t="str">
        <f>VLOOKUP($A479,Medical_Table[#All],3,FALSE)</f>
        <v>No</v>
      </c>
      <c r="J479" t="str">
        <f>VLOOKUP($A479,Medical_Table[#All],5,FALSE)</f>
        <v>Obesity</v>
      </c>
      <c r="K479" t="str">
        <f>VLOOKUP($A479,Medical_Table[#All],7,FALSE)</f>
        <v>Diabetes</v>
      </c>
      <c r="L479" s="22">
        <f>VLOOKUP($A479,Hospitalization_Table[#All],10,FALSE)</f>
        <v>24723</v>
      </c>
      <c r="M479" s="18">
        <f>VLOOKUP($A479,Hospitalization_Table[#All],6,FALSE)</f>
        <v>20781.490000000002</v>
      </c>
      <c r="N479" t="str">
        <f>VLOOKUP($A479,Hospitalization_Table[#All],7,FALSE)</f>
        <v>tier - 2</v>
      </c>
      <c r="O479" t="str">
        <f>VLOOKUP($A479,Hospitalization_Table[#All],8,FALSE)</f>
        <v>tier - 3</v>
      </c>
      <c r="P479" t="str">
        <f>VLOOKUP($A479,Hospitalization_Table[#All],9,FALSE)</f>
        <v>R1013</v>
      </c>
      <c r="Q479">
        <f>VLOOKUP($A479,Hospitalization_Table[#All],11,FALSE)</f>
        <v>55</v>
      </c>
    </row>
    <row r="480" spans="1:17" ht="15.6" x14ac:dyDescent="0.3">
      <c r="A480" s="20" t="s">
        <v>1892</v>
      </c>
      <c r="B480" t="str">
        <f>VLOOKUP($A480,Customer_Table[#All],4,FALSE)</f>
        <v>Brian T.</v>
      </c>
      <c r="C480">
        <f>VLOOKUP($A480,Medical_Table[#All],4,FALSE)</f>
        <v>28.024999999999999</v>
      </c>
      <c r="D480">
        <f>VLOOKUP($A480,Medical_Table[#All],6,FALSE)</f>
        <v>7.67</v>
      </c>
      <c r="E480" t="str">
        <f>VLOOKUP($A480,Medical_Table[#All],2,FALSE)</f>
        <v>Yes</v>
      </c>
      <c r="F480" t="str">
        <f>VLOOKUP($A480,Medical_Table[#All],8,FALSE)</f>
        <v>No</v>
      </c>
      <c r="G480" t="str">
        <f>VLOOKUP($A480,Medical_Table[#All],9,FALSE)</f>
        <v>No</v>
      </c>
      <c r="H480">
        <f>VLOOKUP($A480,Medical_Table[#All],10,FALSE)</f>
        <v>1</v>
      </c>
      <c r="I480" t="str">
        <f>VLOOKUP($A480,Medical_Table[#All],3,FALSE)</f>
        <v>Yes</v>
      </c>
      <c r="J480" t="str">
        <f>VLOOKUP($A480,Medical_Table[#All],5,FALSE)</f>
        <v>Over Weight</v>
      </c>
      <c r="K480" t="str">
        <f>VLOOKUP($A480,Medical_Table[#All],7,FALSE)</f>
        <v>Diabetes</v>
      </c>
      <c r="L480" s="22">
        <f>VLOOKUP($A480,Hospitalization_Table[#All],10,FALSE)</f>
        <v>31628</v>
      </c>
      <c r="M480" s="18">
        <f>VLOOKUP($A480,Hospitalization_Table[#All],6,FALSE)</f>
        <v>20773.63</v>
      </c>
      <c r="N480" t="str">
        <f>VLOOKUP($A480,Hospitalization_Table[#All],7,FALSE)</f>
        <v>tier - 2</v>
      </c>
      <c r="O480" t="str">
        <f>VLOOKUP($A480,Hospitalization_Table[#All],8,FALSE)</f>
        <v>tier - 3</v>
      </c>
      <c r="P480" t="str">
        <f>VLOOKUP($A480,Hospitalization_Table[#All],9,FALSE)</f>
        <v>R1017</v>
      </c>
      <c r="Q480">
        <f>VLOOKUP($A480,Hospitalization_Table[#All],11,FALSE)</f>
        <v>36</v>
      </c>
    </row>
    <row r="481" spans="1:17" ht="15.6" x14ac:dyDescent="0.3">
      <c r="A481" s="20" t="s">
        <v>1891</v>
      </c>
      <c r="B481" t="str">
        <f>VLOOKUP($A481,Customer_Table[#All],4,FALSE)</f>
        <v>Damon</v>
      </c>
      <c r="C481">
        <f>VLOOKUP($A481,Medical_Table[#All],4,FALSE)</f>
        <v>28.69</v>
      </c>
      <c r="D481">
        <f>VLOOKUP($A481,Medical_Table[#All],6,FALSE)</f>
        <v>6.23</v>
      </c>
      <c r="E481" t="str">
        <f>VLOOKUP($A481,Medical_Table[#All],2,FALSE)</f>
        <v>No</v>
      </c>
      <c r="F481" t="str">
        <f>VLOOKUP($A481,Medical_Table[#All],8,FALSE)</f>
        <v>No</v>
      </c>
      <c r="G481" t="str">
        <f>VLOOKUP($A481,Medical_Table[#All],9,FALSE)</f>
        <v>No</v>
      </c>
      <c r="H481">
        <f>VLOOKUP($A481,Medical_Table[#All],10,FALSE)</f>
        <v>1</v>
      </c>
      <c r="I481" t="str">
        <f>VLOOKUP($A481,Medical_Table[#All],3,FALSE)</f>
        <v>Yes</v>
      </c>
      <c r="J481" t="str">
        <f>VLOOKUP($A481,Medical_Table[#All],5,FALSE)</f>
        <v>Over Weight</v>
      </c>
      <c r="K481" t="str">
        <f>VLOOKUP($A481,Medical_Table[#All],7,FALSE)</f>
        <v>Prediabetes</v>
      </c>
      <c r="L481" s="22">
        <f>VLOOKUP($A481,Hospitalization_Table[#All],10,FALSE)</f>
        <v>33861</v>
      </c>
      <c r="M481" s="18">
        <f>VLOOKUP($A481,Hospitalization_Table[#All],6,FALSE)</f>
        <v>20745.990000000002</v>
      </c>
      <c r="N481" t="str">
        <f>VLOOKUP($A481,Hospitalization_Table[#All],7,FALSE)</f>
        <v>tier - 3</v>
      </c>
      <c r="O481" t="str">
        <f>VLOOKUP($A481,Hospitalization_Table[#All],8,FALSE)</f>
        <v>tier - 1</v>
      </c>
      <c r="P481" t="str">
        <f>VLOOKUP($A481,Hospitalization_Table[#All],9,FALSE)</f>
        <v>R1012</v>
      </c>
      <c r="Q481">
        <f>VLOOKUP($A481,Hospitalization_Table[#All],11,FALSE)</f>
        <v>30</v>
      </c>
    </row>
    <row r="482" spans="1:17" ht="15.6" x14ac:dyDescent="0.3">
      <c r="A482" s="20" t="s">
        <v>1890</v>
      </c>
      <c r="B482" t="str">
        <f>VLOOKUP($A482,Customer_Table[#All],4,FALSE)</f>
        <v>Jeffrey</v>
      </c>
      <c r="C482">
        <f>VLOOKUP($A482,Medical_Table[#All],4,FALSE)</f>
        <v>40.28</v>
      </c>
      <c r="D482">
        <f>VLOOKUP($A482,Medical_Table[#All],6,FALSE)</f>
        <v>8.9</v>
      </c>
      <c r="E482" t="str">
        <f>VLOOKUP($A482,Medical_Table[#All],2,FALSE)</f>
        <v>No</v>
      </c>
      <c r="F482" t="str">
        <f>VLOOKUP($A482,Medical_Table[#All],8,FALSE)</f>
        <v>No</v>
      </c>
      <c r="G482" t="str">
        <f>VLOOKUP($A482,Medical_Table[#All],9,FALSE)</f>
        <v>No</v>
      </c>
      <c r="H482">
        <f>VLOOKUP($A482,Medical_Table[#All],10,FALSE)</f>
        <v>0</v>
      </c>
      <c r="I482" t="str">
        <f>VLOOKUP($A482,Medical_Table[#All],3,FALSE)</f>
        <v>No</v>
      </c>
      <c r="J482" t="str">
        <f>VLOOKUP($A482,Medical_Table[#All],5,FALSE)</f>
        <v>Obesity</v>
      </c>
      <c r="K482" t="str">
        <f>VLOOKUP($A482,Medical_Table[#All],7,FALSE)</f>
        <v>Diabetes</v>
      </c>
      <c r="L482" s="22">
        <f>VLOOKUP($A482,Hospitalization_Table[#All],10,FALSE)</f>
        <v>23955</v>
      </c>
      <c r="M482" s="18">
        <f>VLOOKUP($A482,Hospitalization_Table[#All],6,FALSE)</f>
        <v>20709.02</v>
      </c>
      <c r="N482" t="str">
        <f>VLOOKUP($A482,Hospitalization_Table[#All],7,FALSE)</f>
        <v>tier - 3</v>
      </c>
      <c r="O482" t="str">
        <f>VLOOKUP($A482,Hospitalization_Table[#All],8,FALSE)</f>
        <v>tier - 2</v>
      </c>
      <c r="P482" t="str">
        <f>VLOOKUP($A482,Hospitalization_Table[#All],9,FALSE)</f>
        <v>R1019</v>
      </c>
      <c r="Q482">
        <f>VLOOKUP($A482,Hospitalization_Table[#All],11,FALSE)</f>
        <v>57</v>
      </c>
    </row>
    <row r="483" spans="1:17" ht="15.6" x14ac:dyDescent="0.3">
      <c r="A483" s="20" t="s">
        <v>1889</v>
      </c>
      <c r="B483" t="str">
        <f>VLOOKUP($A483,Customer_Table[#All],4,FALSE)</f>
        <v>Malcolm J.</v>
      </c>
      <c r="C483">
        <f>VLOOKUP($A483,Medical_Table[#All],4,FALSE)</f>
        <v>37.299999999999997</v>
      </c>
      <c r="D483">
        <f>VLOOKUP($A483,Medical_Table[#All],6,FALSE)</f>
        <v>7.79</v>
      </c>
      <c r="E483" t="str">
        <f>VLOOKUP($A483,Medical_Table[#All],2,FALSE)</f>
        <v>Yes</v>
      </c>
      <c r="F483" t="str">
        <f>VLOOKUP($A483,Medical_Table[#All],8,FALSE)</f>
        <v>No</v>
      </c>
      <c r="G483" t="str">
        <f>VLOOKUP($A483,Medical_Table[#All],9,FALSE)</f>
        <v>No</v>
      </c>
      <c r="H483">
        <f>VLOOKUP($A483,Medical_Table[#All],10,FALSE)</f>
        <v>0</v>
      </c>
      <c r="I483" t="str">
        <f>VLOOKUP($A483,Medical_Table[#All],3,FALSE)</f>
        <v>No</v>
      </c>
      <c r="J483" t="str">
        <f>VLOOKUP($A483,Medical_Table[#All],5,FALSE)</f>
        <v>Obesity</v>
      </c>
      <c r="K483" t="str">
        <f>VLOOKUP($A483,Medical_Table[#All],7,FALSE)</f>
        <v>Diabetes</v>
      </c>
      <c r="L483" s="22">
        <f>VLOOKUP($A483,Hospitalization_Table[#All],10,FALSE)</f>
        <v>24823</v>
      </c>
      <c r="M483" s="18">
        <f>VLOOKUP($A483,Hospitalization_Table[#All],6,FALSE)</f>
        <v>20630.28</v>
      </c>
      <c r="N483" t="str">
        <f>VLOOKUP($A483,Hospitalization_Table[#All],7,FALSE)</f>
        <v>tier - 2</v>
      </c>
      <c r="O483" t="str">
        <f>VLOOKUP($A483,Hospitalization_Table[#All],8,FALSE)</f>
        <v>tier - 3</v>
      </c>
      <c r="P483" t="str">
        <f>VLOOKUP($A483,Hospitalization_Table[#All],9,FALSE)</f>
        <v>R1011</v>
      </c>
      <c r="Q483">
        <f>VLOOKUP($A483,Hospitalization_Table[#All],11,FALSE)</f>
        <v>55</v>
      </c>
    </row>
    <row r="484" spans="1:17" ht="15.6" x14ac:dyDescent="0.3">
      <c r="A484" s="20" t="s">
        <v>1888</v>
      </c>
      <c r="B484" t="str">
        <f>VLOOKUP($A484,Customer_Table[#All],4,FALSE)</f>
        <v>Margaret B.</v>
      </c>
      <c r="C484">
        <f>VLOOKUP($A484,Medical_Table[#All],4,FALSE)</f>
        <v>54.47</v>
      </c>
      <c r="D484">
        <f>VLOOKUP($A484,Medical_Table[#All],6,FALSE)</f>
        <v>4.49</v>
      </c>
      <c r="E484" t="str">
        <f>VLOOKUP($A484,Medical_Table[#All],2,FALSE)</f>
        <v>Yes</v>
      </c>
      <c r="F484" t="str">
        <f>VLOOKUP($A484,Medical_Table[#All],8,FALSE)</f>
        <v>No</v>
      </c>
      <c r="G484" t="str">
        <f>VLOOKUP($A484,Medical_Table[#All],9,FALSE)</f>
        <v>No</v>
      </c>
      <c r="H484">
        <f>VLOOKUP($A484,Medical_Table[#All],10,FALSE)</f>
        <v>2</v>
      </c>
      <c r="I484" t="str">
        <f>VLOOKUP($A484,Medical_Table[#All],3,FALSE)</f>
        <v>No</v>
      </c>
      <c r="J484" t="str">
        <f>VLOOKUP($A484,Medical_Table[#All],5,FALSE)</f>
        <v>Obesity</v>
      </c>
      <c r="K484" t="str">
        <f>VLOOKUP($A484,Medical_Table[#All],7,FALSE)</f>
        <v>Normal</v>
      </c>
      <c r="L484" s="22">
        <f>VLOOKUP($A484,Hospitalization_Table[#All],10,FALSE)</f>
        <v>24297</v>
      </c>
      <c r="M484" s="18">
        <f>VLOOKUP($A484,Hospitalization_Table[#All],6,FALSE)</f>
        <v>20568.32</v>
      </c>
      <c r="N484" t="str">
        <f>VLOOKUP($A484,Hospitalization_Table[#All],7,FALSE)</f>
        <v>tier - 3</v>
      </c>
      <c r="O484" t="str">
        <f>VLOOKUP($A484,Hospitalization_Table[#All],8,FALSE)</f>
        <v>tier - 2</v>
      </c>
      <c r="P484" t="str">
        <f>VLOOKUP($A484,Hospitalization_Table[#All],9,FALSE)</f>
        <v>R1012</v>
      </c>
      <c r="Q484">
        <f>VLOOKUP($A484,Hospitalization_Table[#All],11,FALSE)</f>
        <v>56</v>
      </c>
    </row>
    <row r="485" spans="1:17" ht="15.6" x14ac:dyDescent="0.3">
      <c r="A485" s="20" t="s">
        <v>1887</v>
      </c>
      <c r="B485" t="str">
        <f>VLOOKUP($A485,Customer_Table[#All],4,FALSE)</f>
        <v>Helen</v>
      </c>
      <c r="C485">
        <f>VLOOKUP($A485,Medical_Table[#All],4,FALSE)</f>
        <v>38.06</v>
      </c>
      <c r="D485">
        <f>VLOOKUP($A485,Medical_Table[#All],6,FALSE)</f>
        <v>5.24</v>
      </c>
      <c r="E485" t="str">
        <f>VLOOKUP($A485,Medical_Table[#All],2,FALSE)</f>
        <v>Yes</v>
      </c>
      <c r="F485" t="str">
        <f>VLOOKUP($A485,Medical_Table[#All],8,FALSE)</f>
        <v>No</v>
      </c>
      <c r="G485" t="str">
        <f>VLOOKUP($A485,Medical_Table[#All],9,FALSE)</f>
        <v>Yes</v>
      </c>
      <c r="H485">
        <f>VLOOKUP($A485,Medical_Table[#All],10,FALSE)</f>
        <v>1</v>
      </c>
      <c r="I485" t="str">
        <f>VLOOKUP($A485,Medical_Table[#All],3,FALSE)</f>
        <v>No</v>
      </c>
      <c r="J485" t="str">
        <f>VLOOKUP($A485,Medical_Table[#All],5,FALSE)</f>
        <v>Obesity</v>
      </c>
      <c r="K485" t="str">
        <f>VLOOKUP($A485,Medical_Table[#All],7,FALSE)</f>
        <v>Normal</v>
      </c>
      <c r="L485" s="22">
        <f>VLOOKUP($A485,Hospitalization_Table[#All],10,FALSE)</f>
        <v>25489</v>
      </c>
      <c r="M485" s="18">
        <f>VLOOKUP($A485,Hospitalization_Table[#All],6,FALSE)</f>
        <v>20463</v>
      </c>
      <c r="N485" t="str">
        <f>VLOOKUP($A485,Hospitalization_Table[#All],7,FALSE)</f>
        <v>tier - 2</v>
      </c>
      <c r="O485" t="str">
        <f>VLOOKUP($A485,Hospitalization_Table[#All],8,FALSE)</f>
        <v>tier - 2</v>
      </c>
      <c r="P485" t="str">
        <f>VLOOKUP($A485,Hospitalization_Table[#All],9,FALSE)</f>
        <v>R1013</v>
      </c>
      <c r="Q485">
        <f>VLOOKUP($A485,Hospitalization_Table[#All],11,FALSE)</f>
        <v>53</v>
      </c>
    </row>
    <row r="486" spans="1:17" ht="15.6" x14ac:dyDescent="0.3">
      <c r="A486" s="20" t="s">
        <v>1886</v>
      </c>
      <c r="B486" t="str">
        <f>VLOOKUP($A486,Customer_Table[#All],4,FALSE)</f>
        <v>Matthew</v>
      </c>
      <c r="C486">
        <f>VLOOKUP($A486,Medical_Table[#All],4,FALSE)</f>
        <v>51.47</v>
      </c>
      <c r="D486">
        <f>VLOOKUP($A486,Medical_Table[#All],6,FALSE)</f>
        <v>9.6</v>
      </c>
      <c r="E486" t="str">
        <f>VLOOKUP($A486,Medical_Table[#All],2,FALSE)</f>
        <v>No</v>
      </c>
      <c r="F486" t="str">
        <f>VLOOKUP($A486,Medical_Table[#All],8,FALSE)</f>
        <v>No</v>
      </c>
      <c r="G486" t="str">
        <f>VLOOKUP($A486,Medical_Table[#All],9,FALSE)</f>
        <v>No</v>
      </c>
      <c r="H486">
        <f>VLOOKUP($A486,Medical_Table[#All],10,FALSE)</f>
        <v>0</v>
      </c>
      <c r="I486" t="str">
        <f>VLOOKUP($A486,Medical_Table[#All],3,FALSE)</f>
        <v>No</v>
      </c>
      <c r="J486" t="str">
        <f>VLOOKUP($A486,Medical_Table[#All],5,FALSE)</f>
        <v>Obesity</v>
      </c>
      <c r="K486" t="str">
        <f>VLOOKUP($A486,Medical_Table[#All],7,FALSE)</f>
        <v>Diabetes</v>
      </c>
      <c r="L486" s="22">
        <f>VLOOKUP($A486,Hospitalization_Table[#All],10,FALSE)</f>
        <v>22937</v>
      </c>
      <c r="M486" s="18">
        <f>VLOOKUP($A486,Hospitalization_Table[#All],6,FALSE)</f>
        <v>20446.849999999999</v>
      </c>
      <c r="N486" t="str">
        <f>VLOOKUP($A486,Hospitalization_Table[#All],7,FALSE)</f>
        <v>tier - 2</v>
      </c>
      <c r="O486" t="str">
        <f>VLOOKUP($A486,Hospitalization_Table[#All],8,FALSE)</f>
        <v>tier - 1</v>
      </c>
      <c r="P486" t="str">
        <f>VLOOKUP($A486,Hospitalization_Table[#All],9,FALSE)</f>
        <v>R1012</v>
      </c>
      <c r="Q486">
        <f>VLOOKUP($A486,Hospitalization_Table[#All],11,FALSE)</f>
        <v>60</v>
      </c>
    </row>
    <row r="487" spans="1:17" ht="15.6" x14ac:dyDescent="0.3">
      <c r="A487" s="20" t="s">
        <v>1885</v>
      </c>
      <c r="B487" t="str">
        <f>VLOOKUP($A487,Customer_Table[#All],4,FALSE)</f>
        <v>Jeff</v>
      </c>
      <c r="C487">
        <f>VLOOKUP($A487,Medical_Table[#All],4,FALSE)</f>
        <v>29.8</v>
      </c>
      <c r="D487">
        <f>VLOOKUP($A487,Medical_Table[#All],6,FALSE)</f>
        <v>5.78</v>
      </c>
      <c r="E487" t="str">
        <f>VLOOKUP($A487,Medical_Table[#All],2,FALSE)</f>
        <v>Yes</v>
      </c>
      <c r="F487" t="str">
        <f>VLOOKUP($A487,Medical_Table[#All],8,FALSE)</f>
        <v>No</v>
      </c>
      <c r="G487" t="str">
        <f>VLOOKUP($A487,Medical_Table[#All],9,FALSE)</f>
        <v>No</v>
      </c>
      <c r="H487">
        <f>VLOOKUP($A487,Medical_Table[#All],10,FALSE)</f>
        <v>0</v>
      </c>
      <c r="I487" t="str">
        <f>VLOOKUP($A487,Medical_Table[#All],3,FALSE)</f>
        <v>No</v>
      </c>
      <c r="J487" t="str">
        <f>VLOOKUP($A487,Medical_Table[#All],5,FALSE)</f>
        <v>Over Weight</v>
      </c>
      <c r="K487" t="str">
        <f>VLOOKUP($A487,Medical_Table[#All],7,FALSE)</f>
        <v>Prediabetes</v>
      </c>
      <c r="L487" s="22">
        <f>VLOOKUP($A487,Hospitalization_Table[#All],10,FALSE)</f>
        <v>31240</v>
      </c>
      <c r="M487" s="18">
        <f>VLOOKUP($A487,Hospitalization_Table[#All],6,FALSE)</f>
        <v>20420.599999999999</v>
      </c>
      <c r="N487" t="str">
        <f>VLOOKUP($A487,Hospitalization_Table[#All],7,FALSE)</f>
        <v>tier - 3</v>
      </c>
      <c r="O487" t="str">
        <f>VLOOKUP($A487,Hospitalization_Table[#All],8,FALSE)</f>
        <v>tier - 2</v>
      </c>
      <c r="P487" t="str">
        <f>VLOOKUP($A487,Hospitalization_Table[#All],9,FALSE)</f>
        <v>R1011</v>
      </c>
      <c r="Q487">
        <f>VLOOKUP($A487,Hospitalization_Table[#All],11,FALSE)</f>
        <v>37</v>
      </c>
    </row>
    <row r="488" spans="1:17" ht="15.6" x14ac:dyDescent="0.3">
      <c r="A488" s="20" t="s">
        <v>1884</v>
      </c>
      <c r="B488" t="str">
        <f>VLOOKUP($A488,Customer_Table[#All],4,FALSE)</f>
        <v>Tara R</v>
      </c>
      <c r="C488">
        <f>VLOOKUP($A488,Medical_Table[#All],4,FALSE)</f>
        <v>49.77</v>
      </c>
      <c r="D488">
        <f>VLOOKUP($A488,Medical_Table[#All],6,FALSE)</f>
        <v>7.02</v>
      </c>
      <c r="E488" t="str">
        <f>VLOOKUP($A488,Medical_Table[#All],2,FALSE)</f>
        <v>No</v>
      </c>
      <c r="F488" t="str">
        <f>VLOOKUP($A488,Medical_Table[#All],8,FALSE)</f>
        <v>No</v>
      </c>
      <c r="G488" t="str">
        <f>VLOOKUP($A488,Medical_Table[#All],9,FALSE)</f>
        <v>No</v>
      </c>
      <c r="H488">
        <f>VLOOKUP($A488,Medical_Table[#All],10,FALSE)</f>
        <v>0</v>
      </c>
      <c r="I488" t="str">
        <f>VLOOKUP($A488,Medical_Table[#All],3,FALSE)</f>
        <v>No</v>
      </c>
      <c r="J488" t="str">
        <f>VLOOKUP($A488,Medical_Table[#All],5,FALSE)</f>
        <v>Obesity</v>
      </c>
      <c r="K488" t="str">
        <f>VLOOKUP($A488,Medical_Table[#All],7,FALSE)</f>
        <v>Diabetes</v>
      </c>
      <c r="L488" s="22">
        <f>VLOOKUP($A488,Hospitalization_Table[#All],10,FALSE)</f>
        <v>22829</v>
      </c>
      <c r="M488" s="18">
        <f>VLOOKUP($A488,Hospitalization_Table[#All],6,FALSE)</f>
        <v>20354.5</v>
      </c>
      <c r="N488" t="str">
        <f>VLOOKUP($A488,Hospitalization_Table[#All],7,FALSE)</f>
        <v>tier - 3</v>
      </c>
      <c r="O488" t="str">
        <f>VLOOKUP($A488,Hospitalization_Table[#All],8,FALSE)</f>
        <v>tier - 2</v>
      </c>
      <c r="P488" t="str">
        <f>VLOOKUP($A488,Hospitalization_Table[#All],9,FALSE)</f>
        <v>R1026</v>
      </c>
      <c r="Q488">
        <f>VLOOKUP($A488,Hospitalization_Table[#All],11,FALSE)</f>
        <v>60</v>
      </c>
    </row>
    <row r="489" spans="1:17" ht="15.6" x14ac:dyDescent="0.3">
      <c r="A489" s="20" t="s">
        <v>1883</v>
      </c>
      <c r="B489" t="str">
        <f>VLOOKUP($A489,Customer_Table[#All],4,FALSE)</f>
        <v>Kristin</v>
      </c>
      <c r="C489">
        <f>VLOOKUP($A489,Medical_Table[#All],4,FALSE)</f>
        <v>25.555</v>
      </c>
      <c r="D489">
        <f>VLOOKUP($A489,Medical_Table[#All],6,FALSE)</f>
        <v>4.09</v>
      </c>
      <c r="E489" t="str">
        <f>VLOOKUP($A489,Medical_Table[#All],2,FALSE)</f>
        <v>Yes</v>
      </c>
      <c r="F489" t="str">
        <f>VLOOKUP($A489,Medical_Table[#All],8,FALSE)</f>
        <v>No</v>
      </c>
      <c r="G489" t="str">
        <f>VLOOKUP($A489,Medical_Table[#All],9,FALSE)</f>
        <v>No</v>
      </c>
      <c r="H489">
        <f>VLOOKUP($A489,Medical_Table[#All],10,FALSE)</f>
        <v>0</v>
      </c>
      <c r="I489" t="str">
        <f>VLOOKUP($A489,Medical_Table[#All],3,FALSE)</f>
        <v>Yes</v>
      </c>
      <c r="J489" t="str">
        <f>VLOOKUP($A489,Medical_Table[#All],5,FALSE)</f>
        <v>Over Weight</v>
      </c>
      <c r="K489" t="str">
        <f>VLOOKUP($A489,Medical_Table[#All],7,FALSE)</f>
        <v>Normal</v>
      </c>
      <c r="L489" s="22">
        <f>VLOOKUP($A489,Hospitalization_Table[#All],10,FALSE)</f>
        <v>31307</v>
      </c>
      <c r="M489" s="18">
        <f>VLOOKUP($A489,Hospitalization_Table[#All],6,FALSE)</f>
        <v>20296.86</v>
      </c>
      <c r="N489" t="str">
        <f>VLOOKUP($A489,Hospitalization_Table[#All],7,FALSE)</f>
        <v>tier - 3</v>
      </c>
      <c r="O489" t="str">
        <f>VLOOKUP($A489,Hospitalization_Table[#All],8,FALSE)</f>
        <v>tier - 1</v>
      </c>
      <c r="P489" t="str">
        <f>VLOOKUP($A489,Hospitalization_Table[#All],9,FALSE)</f>
        <v>R1024</v>
      </c>
      <c r="Q489">
        <f>VLOOKUP($A489,Hospitalization_Table[#All],11,FALSE)</f>
        <v>37</v>
      </c>
    </row>
    <row r="490" spans="1:17" ht="15.6" x14ac:dyDescent="0.3">
      <c r="A490" s="20" t="s">
        <v>1882</v>
      </c>
      <c r="B490" t="str">
        <f>VLOOKUP($A490,Customer_Table[#All],4,FALSE)</f>
        <v>Timothy</v>
      </c>
      <c r="C490">
        <f>VLOOKUP($A490,Medical_Table[#All],4,FALSE)</f>
        <v>29.64</v>
      </c>
      <c r="D490">
        <f>VLOOKUP($A490,Medical_Table[#All],6,FALSE)</f>
        <v>4.93</v>
      </c>
      <c r="E490" t="str">
        <f>VLOOKUP($A490,Medical_Table[#All],2,FALSE)</f>
        <v>No</v>
      </c>
      <c r="F490" t="str">
        <f>VLOOKUP($A490,Medical_Table[#All],8,FALSE)</f>
        <v>No</v>
      </c>
      <c r="G490" t="str">
        <f>VLOOKUP($A490,Medical_Table[#All],9,FALSE)</f>
        <v>Yes</v>
      </c>
      <c r="H490">
        <f>VLOOKUP($A490,Medical_Table[#All],10,FALSE)</f>
        <v>1</v>
      </c>
      <c r="I490" t="str">
        <f>VLOOKUP($A490,Medical_Table[#All],3,FALSE)</f>
        <v>No</v>
      </c>
      <c r="J490" t="str">
        <f>VLOOKUP($A490,Medical_Table[#All],5,FALSE)</f>
        <v>Over Weight</v>
      </c>
      <c r="K490" t="str">
        <f>VLOOKUP($A490,Medical_Table[#All],7,FALSE)</f>
        <v>Normal</v>
      </c>
      <c r="L490" s="22">
        <f>VLOOKUP($A490,Hospitalization_Table[#All],10,FALSE)</f>
        <v>34219</v>
      </c>
      <c r="M490" s="18">
        <f>VLOOKUP($A490,Hospitalization_Table[#All],6,FALSE)</f>
        <v>20277.810000000001</v>
      </c>
      <c r="N490" t="str">
        <f>VLOOKUP($A490,Hospitalization_Table[#All],7,FALSE)</f>
        <v>tier - 3</v>
      </c>
      <c r="O490" t="str">
        <f>VLOOKUP($A490,Hospitalization_Table[#All],8,FALSE)</f>
        <v>tier - 3</v>
      </c>
      <c r="P490" t="str">
        <f>VLOOKUP($A490,Hospitalization_Table[#All],9,FALSE)</f>
        <v>R1016</v>
      </c>
      <c r="Q490">
        <f>VLOOKUP($A490,Hospitalization_Table[#All],11,FALSE)</f>
        <v>29</v>
      </c>
    </row>
    <row r="491" spans="1:17" ht="15.6" x14ac:dyDescent="0.3">
      <c r="A491" s="20" t="s">
        <v>1881</v>
      </c>
      <c r="B491" t="str">
        <f>VLOOKUP($A491,Customer_Table[#All],4,FALSE)</f>
        <v>Scott</v>
      </c>
      <c r="C491">
        <f>VLOOKUP($A491,Medical_Table[#All],4,FALSE)</f>
        <v>53.93</v>
      </c>
      <c r="D491">
        <f>VLOOKUP($A491,Medical_Table[#All],6,FALSE)</f>
        <v>5.34</v>
      </c>
      <c r="E491" t="str">
        <f>VLOOKUP($A491,Medical_Table[#All],2,FALSE)</f>
        <v>Yes</v>
      </c>
      <c r="F491" t="str">
        <f>VLOOKUP($A491,Medical_Table[#All],8,FALSE)</f>
        <v>No</v>
      </c>
      <c r="G491" t="str">
        <f>VLOOKUP($A491,Medical_Table[#All],9,FALSE)</f>
        <v>No</v>
      </c>
      <c r="H491">
        <f>VLOOKUP($A491,Medical_Table[#All],10,FALSE)</f>
        <v>2</v>
      </c>
      <c r="I491" t="str">
        <f>VLOOKUP($A491,Medical_Table[#All],3,FALSE)</f>
        <v>No</v>
      </c>
      <c r="J491" t="str">
        <f>VLOOKUP($A491,Medical_Table[#All],5,FALSE)</f>
        <v>Obesity</v>
      </c>
      <c r="K491" t="str">
        <f>VLOOKUP($A491,Medical_Table[#All],7,FALSE)</f>
        <v>Normal</v>
      </c>
      <c r="L491" s="22">
        <f>VLOOKUP($A491,Hospitalization_Table[#All],10,FALSE)</f>
        <v>24341</v>
      </c>
      <c r="M491" s="18">
        <f>VLOOKUP($A491,Hospitalization_Table[#All],6,FALSE)</f>
        <v>20253.84</v>
      </c>
      <c r="N491" t="str">
        <f>VLOOKUP($A491,Hospitalization_Table[#All],7,FALSE)</f>
        <v>tier - 2</v>
      </c>
      <c r="O491" t="str">
        <f>VLOOKUP($A491,Hospitalization_Table[#All],8,FALSE)</f>
        <v>tier - 3</v>
      </c>
      <c r="P491" t="str">
        <f>VLOOKUP($A491,Hospitalization_Table[#All],9,FALSE)</f>
        <v>R1012</v>
      </c>
      <c r="Q491">
        <f>VLOOKUP($A491,Hospitalization_Table[#All],11,FALSE)</f>
        <v>56</v>
      </c>
    </row>
    <row r="492" spans="1:17" ht="15.6" x14ac:dyDescent="0.3">
      <c r="A492" s="20" t="s">
        <v>1880</v>
      </c>
      <c r="B492" t="str">
        <f>VLOOKUP($A492,Customer_Table[#All],4,FALSE)</f>
        <v>Carly E</v>
      </c>
      <c r="C492">
        <f>VLOOKUP($A492,Medical_Table[#All],4,FALSE)</f>
        <v>28.024999999999999</v>
      </c>
      <c r="D492">
        <f>VLOOKUP($A492,Medical_Table[#All],6,FALSE)</f>
        <v>5.65</v>
      </c>
      <c r="E492" t="str">
        <f>VLOOKUP($A492,Medical_Table[#All],2,FALSE)</f>
        <v>No</v>
      </c>
      <c r="F492" t="str">
        <f>VLOOKUP($A492,Medical_Table[#All],8,FALSE)</f>
        <v>No</v>
      </c>
      <c r="G492" t="str">
        <f>VLOOKUP($A492,Medical_Table[#All],9,FALSE)</f>
        <v>No</v>
      </c>
      <c r="H492">
        <f>VLOOKUP($A492,Medical_Table[#All],10,FALSE)</f>
        <v>1</v>
      </c>
      <c r="I492" t="str">
        <f>VLOOKUP($A492,Medical_Table[#All],3,FALSE)</f>
        <v>Yes</v>
      </c>
      <c r="J492" t="str">
        <f>VLOOKUP($A492,Medical_Table[#All],5,FALSE)</f>
        <v>Over Weight</v>
      </c>
      <c r="K492" t="str">
        <f>VLOOKUP($A492,Medical_Table[#All],7,FALSE)</f>
        <v>Normal</v>
      </c>
      <c r="L492" s="22">
        <f>VLOOKUP($A492,Hospitalization_Table[#All],10,FALSE)</f>
        <v>32067</v>
      </c>
      <c r="M492" s="18">
        <f>VLOOKUP($A492,Hospitalization_Table[#All],6,FALSE)</f>
        <v>20234.849999999999</v>
      </c>
      <c r="N492" t="str">
        <f>VLOOKUP($A492,Hospitalization_Table[#All],7,FALSE)</f>
        <v>tier - 2</v>
      </c>
      <c r="O492" t="str">
        <f>VLOOKUP($A492,Hospitalization_Table[#All],8,FALSE)</f>
        <v>tier - 3</v>
      </c>
      <c r="P492" t="str">
        <f>VLOOKUP($A492,Hospitalization_Table[#All],9,FALSE)</f>
        <v>R1012</v>
      </c>
      <c r="Q492">
        <f>VLOOKUP($A492,Hospitalization_Table[#All],11,FALSE)</f>
        <v>35</v>
      </c>
    </row>
    <row r="493" spans="1:17" ht="15.6" x14ac:dyDescent="0.3">
      <c r="A493" s="20" t="s">
        <v>1879</v>
      </c>
      <c r="B493" t="str">
        <f>VLOOKUP($A493,Customer_Table[#All],4,FALSE)</f>
        <v>Lisa</v>
      </c>
      <c r="C493">
        <f>VLOOKUP($A493,Medical_Table[#All],4,FALSE)</f>
        <v>27.5</v>
      </c>
      <c r="D493">
        <f>VLOOKUP($A493,Medical_Table[#All],6,FALSE)</f>
        <v>4.49</v>
      </c>
      <c r="E493" t="str">
        <f>VLOOKUP($A493,Medical_Table[#All],2,FALSE)</f>
        <v>No</v>
      </c>
      <c r="F493" t="str">
        <f>VLOOKUP($A493,Medical_Table[#All],8,FALSE)</f>
        <v>No</v>
      </c>
      <c r="G493" t="str">
        <f>VLOOKUP($A493,Medical_Table[#All],9,FALSE)</f>
        <v>No</v>
      </c>
      <c r="H493">
        <f>VLOOKUP($A493,Medical_Table[#All],10,FALSE)</f>
        <v>0</v>
      </c>
      <c r="I493" t="str">
        <f>VLOOKUP($A493,Medical_Table[#All],3,FALSE)</f>
        <v>No</v>
      </c>
      <c r="J493" t="str">
        <f>VLOOKUP($A493,Medical_Table[#All],5,FALSE)</f>
        <v>Over Weight</v>
      </c>
      <c r="K493" t="str">
        <f>VLOOKUP($A493,Medical_Table[#All],7,FALSE)</f>
        <v>Normal</v>
      </c>
      <c r="L493" s="22">
        <f>VLOOKUP($A493,Hospitalization_Table[#All],10,FALSE)</f>
        <v>34493</v>
      </c>
      <c r="M493" s="18">
        <f>VLOOKUP($A493,Hospitalization_Table[#All],6,FALSE)</f>
        <v>20177.669999999998</v>
      </c>
      <c r="N493" t="str">
        <f>VLOOKUP($A493,Hospitalization_Table[#All],7,FALSE)</f>
        <v>tier - 2</v>
      </c>
      <c r="O493" t="str">
        <f>VLOOKUP($A493,Hospitalization_Table[#All],8,FALSE)</f>
        <v>tier - 1</v>
      </c>
      <c r="P493" t="str">
        <f>VLOOKUP($A493,Hospitalization_Table[#All],9,FALSE)</f>
        <v>R1011</v>
      </c>
      <c r="Q493">
        <f>VLOOKUP($A493,Hospitalization_Table[#All],11,FALSE)</f>
        <v>29</v>
      </c>
    </row>
    <row r="494" spans="1:17" ht="15.6" x14ac:dyDescent="0.3">
      <c r="A494" s="20" t="s">
        <v>1878</v>
      </c>
      <c r="B494" t="str">
        <f>VLOOKUP($A494,Customer_Table[#All],4,FALSE)</f>
        <v>Stacey</v>
      </c>
      <c r="C494">
        <f>VLOOKUP($A494,Medical_Table[#All],4,FALSE)</f>
        <v>21.8</v>
      </c>
      <c r="D494">
        <f>VLOOKUP($A494,Medical_Table[#All],6,FALSE)</f>
        <v>10.55</v>
      </c>
      <c r="E494" t="str">
        <f>VLOOKUP($A494,Medical_Table[#All],2,FALSE)</f>
        <v>No</v>
      </c>
      <c r="F494" t="str">
        <f>VLOOKUP($A494,Medical_Table[#All],8,FALSE)</f>
        <v>No</v>
      </c>
      <c r="G494" t="str">
        <f>VLOOKUP($A494,Medical_Table[#All],9,FALSE)</f>
        <v>No</v>
      </c>
      <c r="H494">
        <f>VLOOKUP($A494,Medical_Table[#All],10,FALSE)</f>
        <v>0</v>
      </c>
      <c r="I494" t="str">
        <f>VLOOKUP($A494,Medical_Table[#All],3,FALSE)</f>
        <v>Yes</v>
      </c>
      <c r="J494" t="str">
        <f>VLOOKUP($A494,Medical_Table[#All],5,FALSE)</f>
        <v>Normal Weight</v>
      </c>
      <c r="K494" t="str">
        <f>VLOOKUP($A494,Medical_Table[#All],7,FALSE)</f>
        <v>Diabetes</v>
      </c>
      <c r="L494" s="22">
        <f>VLOOKUP($A494,Hospitalization_Table[#All],10,FALSE)</f>
        <v>37446</v>
      </c>
      <c r="M494" s="18">
        <f>VLOOKUP($A494,Hospitalization_Table[#All],6,FALSE)</f>
        <v>20167.34</v>
      </c>
      <c r="N494" t="str">
        <f>VLOOKUP($A494,Hospitalization_Table[#All],7,FALSE)</f>
        <v>tier - 3</v>
      </c>
      <c r="O494" t="str">
        <f>VLOOKUP($A494,Hospitalization_Table[#All],8,FALSE)</f>
        <v>tier - 3</v>
      </c>
      <c r="P494" t="str">
        <f>VLOOKUP($A494,Hospitalization_Table[#All],9,FALSE)</f>
        <v>R1011</v>
      </c>
      <c r="Q494">
        <f>VLOOKUP($A494,Hospitalization_Table[#All],11,FALSE)</f>
        <v>20</v>
      </c>
    </row>
    <row r="495" spans="1:17" ht="15.6" x14ac:dyDescent="0.3">
      <c r="A495" s="20" t="s">
        <v>1877</v>
      </c>
      <c r="B495" t="str">
        <f>VLOOKUP($A495,Customer_Table[#All],4,FALSE)</f>
        <v>Louis</v>
      </c>
      <c r="C495">
        <f>VLOOKUP($A495,Medical_Table[#All],4,FALSE)</f>
        <v>26.41</v>
      </c>
      <c r="D495">
        <f>VLOOKUP($A495,Medical_Table[#All],6,FALSE)</f>
        <v>4.92</v>
      </c>
      <c r="E495" t="str">
        <f>VLOOKUP($A495,Medical_Table[#All],2,FALSE)</f>
        <v>Yes</v>
      </c>
      <c r="F495" t="str">
        <f>VLOOKUP($A495,Medical_Table[#All],8,FALSE)</f>
        <v>No</v>
      </c>
      <c r="G495" t="str">
        <f>VLOOKUP($A495,Medical_Table[#All],9,FALSE)</f>
        <v>Yes</v>
      </c>
      <c r="H495">
        <f>VLOOKUP($A495,Medical_Table[#All],10,FALSE)</f>
        <v>1</v>
      </c>
      <c r="I495" t="str">
        <f>VLOOKUP($A495,Medical_Table[#All],3,FALSE)</f>
        <v>Yes</v>
      </c>
      <c r="J495" t="str">
        <f>VLOOKUP($A495,Medical_Table[#All],5,FALSE)</f>
        <v>Over Weight</v>
      </c>
      <c r="K495" t="str">
        <f>VLOOKUP($A495,Medical_Table[#All],7,FALSE)</f>
        <v>Normal</v>
      </c>
      <c r="L495" s="22">
        <f>VLOOKUP($A495,Hospitalization_Table[#All],10,FALSE)</f>
        <v>30595</v>
      </c>
      <c r="M495" s="18">
        <f>VLOOKUP($A495,Hospitalization_Table[#All],6,FALSE)</f>
        <v>20149.32</v>
      </c>
      <c r="N495" t="str">
        <f>VLOOKUP($A495,Hospitalization_Table[#All],7,FALSE)</f>
        <v>tier - 2</v>
      </c>
      <c r="O495" t="str">
        <f>VLOOKUP($A495,Hospitalization_Table[#All],8,FALSE)</f>
        <v>tier - 1</v>
      </c>
      <c r="P495" t="str">
        <f>VLOOKUP($A495,Hospitalization_Table[#All],9,FALSE)</f>
        <v>R1016</v>
      </c>
      <c r="Q495">
        <f>VLOOKUP($A495,Hospitalization_Table[#All],11,FALSE)</f>
        <v>39</v>
      </c>
    </row>
    <row r="496" spans="1:17" ht="15.6" x14ac:dyDescent="0.3">
      <c r="A496" s="20" t="s">
        <v>1876</v>
      </c>
      <c r="B496" t="str">
        <f>VLOOKUP($A496,Customer_Table[#All],4,FALSE)</f>
        <v>Brian R.</v>
      </c>
      <c r="C496">
        <f>VLOOKUP($A496,Medical_Table[#All],4,FALSE)</f>
        <v>27.835000000000001</v>
      </c>
      <c r="D496">
        <f>VLOOKUP($A496,Medical_Table[#All],6,FALSE)</f>
        <v>5.9</v>
      </c>
      <c r="E496" t="str">
        <f>VLOOKUP($A496,Medical_Table[#All],2,FALSE)</f>
        <v>Yes</v>
      </c>
      <c r="F496" t="str">
        <f>VLOOKUP($A496,Medical_Table[#All],8,FALSE)</f>
        <v>No</v>
      </c>
      <c r="G496" t="str">
        <f>VLOOKUP($A496,Medical_Table[#All],9,FALSE)</f>
        <v>No</v>
      </c>
      <c r="H496">
        <f>VLOOKUP($A496,Medical_Table[#All],10,FALSE)</f>
        <v>1</v>
      </c>
      <c r="I496" t="str">
        <f>VLOOKUP($A496,Medical_Table[#All],3,FALSE)</f>
        <v>Yes</v>
      </c>
      <c r="J496" t="str">
        <f>VLOOKUP($A496,Medical_Table[#All],5,FALSE)</f>
        <v>Over Weight</v>
      </c>
      <c r="K496" t="str">
        <f>VLOOKUP($A496,Medical_Table[#All],7,FALSE)</f>
        <v>Prediabetes</v>
      </c>
      <c r="L496" s="22">
        <f>VLOOKUP($A496,Hospitalization_Table[#All],10,FALSE)</f>
        <v>32349</v>
      </c>
      <c r="M496" s="18">
        <f>VLOOKUP($A496,Hospitalization_Table[#All],6,FALSE)</f>
        <v>20009.63</v>
      </c>
      <c r="N496" t="str">
        <f>VLOOKUP($A496,Hospitalization_Table[#All],7,FALSE)</f>
        <v>tier - 2</v>
      </c>
      <c r="O496" t="str">
        <f>VLOOKUP($A496,Hospitalization_Table[#All],8,FALSE)</f>
        <v>tier - 1</v>
      </c>
      <c r="P496" t="str">
        <f>VLOOKUP($A496,Hospitalization_Table[#All],9,FALSE)</f>
        <v>R1012</v>
      </c>
      <c r="Q496">
        <f>VLOOKUP($A496,Hospitalization_Table[#All],11,FALSE)</f>
        <v>34</v>
      </c>
    </row>
    <row r="497" spans="1:17" ht="15.6" x14ac:dyDescent="0.3">
      <c r="A497" s="20" t="s">
        <v>1875</v>
      </c>
      <c r="B497" t="str">
        <f>VLOOKUP($A497,Customer_Table[#All],4,FALSE)</f>
        <v>Jessica</v>
      </c>
      <c r="C497">
        <f>VLOOKUP($A497,Medical_Table[#All],4,FALSE)</f>
        <v>51.74</v>
      </c>
      <c r="D497">
        <f>VLOOKUP($A497,Medical_Table[#All],6,FALSE)</f>
        <v>4.9800000000000004</v>
      </c>
      <c r="E497" t="str">
        <f>VLOOKUP($A497,Medical_Table[#All],2,FALSE)</f>
        <v>Yes</v>
      </c>
      <c r="F497" t="str">
        <f>VLOOKUP($A497,Medical_Table[#All],8,FALSE)</f>
        <v>No</v>
      </c>
      <c r="G497" t="str">
        <f>VLOOKUP($A497,Medical_Table[#All],9,FALSE)</f>
        <v>No</v>
      </c>
      <c r="H497">
        <f>VLOOKUP($A497,Medical_Table[#All],10,FALSE)</f>
        <v>2</v>
      </c>
      <c r="I497" t="str">
        <f>VLOOKUP($A497,Medical_Table[#All],3,FALSE)</f>
        <v>No</v>
      </c>
      <c r="J497" t="str">
        <f>VLOOKUP($A497,Medical_Table[#All],5,FALSE)</f>
        <v>Obesity</v>
      </c>
      <c r="K497" t="str">
        <f>VLOOKUP($A497,Medical_Table[#All],7,FALSE)</f>
        <v>Normal</v>
      </c>
      <c r="L497" s="22">
        <f>VLOOKUP($A497,Hospitalization_Table[#All],10,FALSE)</f>
        <v>24329</v>
      </c>
      <c r="M497" s="18">
        <f>VLOOKUP($A497,Hospitalization_Table[#All],6,FALSE)</f>
        <v>19995.29</v>
      </c>
      <c r="N497" t="str">
        <f>VLOOKUP($A497,Hospitalization_Table[#All],7,FALSE)</f>
        <v>tier - 1</v>
      </c>
      <c r="O497" t="str">
        <f>VLOOKUP($A497,Hospitalization_Table[#All],8,FALSE)</f>
        <v>tier - 3</v>
      </c>
      <c r="P497" t="str">
        <f>VLOOKUP($A497,Hospitalization_Table[#All],9,FALSE)</f>
        <v>R1026</v>
      </c>
      <c r="Q497">
        <f>VLOOKUP($A497,Hospitalization_Table[#All],11,FALSE)</f>
        <v>56</v>
      </c>
    </row>
    <row r="498" spans="1:17" ht="15.6" x14ac:dyDescent="0.3">
      <c r="A498" s="20" t="s">
        <v>1874</v>
      </c>
      <c r="B498" t="str">
        <f>VLOOKUP($A498,Customer_Table[#All],4,FALSE)</f>
        <v>Dawn M.</v>
      </c>
      <c r="C498">
        <f>VLOOKUP($A498,Medical_Table[#All],4,FALSE)</f>
        <v>23.37</v>
      </c>
      <c r="D498">
        <f>VLOOKUP($A498,Medical_Table[#All],6,FALSE)</f>
        <v>5.8</v>
      </c>
      <c r="E498" t="str">
        <f>VLOOKUP($A498,Medical_Table[#All],2,FALSE)</f>
        <v>No</v>
      </c>
      <c r="F498" t="str">
        <f>VLOOKUP($A498,Medical_Table[#All],8,FALSE)</f>
        <v>No</v>
      </c>
      <c r="G498" t="str">
        <f>VLOOKUP($A498,Medical_Table[#All],9,FALSE)</f>
        <v>No</v>
      </c>
      <c r="H498">
        <f>VLOOKUP($A498,Medical_Table[#All],10,FALSE)</f>
        <v>0</v>
      </c>
      <c r="I498" t="str">
        <f>VLOOKUP($A498,Medical_Table[#All],3,FALSE)</f>
        <v>Yes</v>
      </c>
      <c r="J498" t="str">
        <f>VLOOKUP($A498,Medical_Table[#All],5,FALSE)</f>
        <v>Normal Weight</v>
      </c>
      <c r="K498" t="str">
        <f>VLOOKUP($A498,Medical_Table[#All],7,FALSE)</f>
        <v>Prediabetes</v>
      </c>
      <c r="L498" s="22">
        <f>VLOOKUP($A498,Hospitalization_Table[#All],10,FALSE)</f>
        <v>29503</v>
      </c>
      <c r="M498" s="18">
        <f>VLOOKUP($A498,Hospitalization_Table[#All],6,FALSE)</f>
        <v>19964.75</v>
      </c>
      <c r="N498" t="str">
        <f>VLOOKUP($A498,Hospitalization_Table[#All],7,FALSE)</f>
        <v>tier - 1</v>
      </c>
      <c r="O498" t="str">
        <f>VLOOKUP($A498,Hospitalization_Table[#All],8,FALSE)</f>
        <v>tier - 2</v>
      </c>
      <c r="P498" t="str">
        <f>VLOOKUP($A498,Hospitalization_Table[#All],9,FALSE)</f>
        <v>R1024</v>
      </c>
      <c r="Q498">
        <f>VLOOKUP($A498,Hospitalization_Table[#All],11,FALSE)</f>
        <v>42</v>
      </c>
    </row>
    <row r="499" spans="1:17" ht="15.6" x14ac:dyDescent="0.3">
      <c r="A499" s="20" t="s">
        <v>1873</v>
      </c>
      <c r="B499" t="str">
        <f>VLOOKUP($A499,Customer_Table[#All],4,FALSE)</f>
        <v>Chris</v>
      </c>
      <c r="C499">
        <f>VLOOKUP($A499,Medical_Table[#All],4,FALSE)</f>
        <v>29.7</v>
      </c>
      <c r="D499">
        <f>VLOOKUP($A499,Medical_Table[#All],6,FALSE)</f>
        <v>6.21</v>
      </c>
      <c r="E499" t="str">
        <f>VLOOKUP($A499,Medical_Table[#All],2,FALSE)</f>
        <v>Yes</v>
      </c>
      <c r="F499" t="str">
        <f>VLOOKUP($A499,Medical_Table[#All],8,FALSE)</f>
        <v>No</v>
      </c>
      <c r="G499" t="str">
        <f>VLOOKUP($A499,Medical_Table[#All],9,FALSE)</f>
        <v>Yes</v>
      </c>
      <c r="H499">
        <f>VLOOKUP($A499,Medical_Table[#All],10,FALSE)</f>
        <v>1</v>
      </c>
      <c r="I499" t="str">
        <f>VLOOKUP($A499,Medical_Table[#All],3,FALSE)</f>
        <v>Yes</v>
      </c>
      <c r="J499" t="str">
        <f>VLOOKUP($A499,Medical_Table[#All],5,FALSE)</f>
        <v>Over Weight</v>
      </c>
      <c r="K499" t="str">
        <f>VLOOKUP($A499,Medical_Table[#All],7,FALSE)</f>
        <v>Prediabetes</v>
      </c>
      <c r="L499" s="22">
        <f>VLOOKUP($A499,Hospitalization_Table[#All],10,FALSE)</f>
        <v>35721</v>
      </c>
      <c r="M499" s="18">
        <f>VLOOKUP($A499,Hospitalization_Table[#All],6,FALSE)</f>
        <v>19933.46</v>
      </c>
      <c r="N499" t="str">
        <f>VLOOKUP($A499,Hospitalization_Table[#All],7,FALSE)</f>
        <v>tier - 1</v>
      </c>
      <c r="O499" t="str">
        <f>VLOOKUP($A499,Hospitalization_Table[#All],8,FALSE)</f>
        <v>tier - 3</v>
      </c>
      <c r="P499" t="str">
        <f>VLOOKUP($A499,Hospitalization_Table[#All],9,FALSE)</f>
        <v>R1011</v>
      </c>
      <c r="Q499">
        <f>VLOOKUP($A499,Hospitalization_Table[#All],11,FALSE)</f>
        <v>25</v>
      </c>
    </row>
    <row r="500" spans="1:17" ht="15.6" x14ac:dyDescent="0.3">
      <c r="A500" s="20" t="s">
        <v>1872</v>
      </c>
      <c r="B500" t="str">
        <f>VLOOKUP($A500,Customer_Table[#All],4,FALSE)</f>
        <v>Karen</v>
      </c>
      <c r="C500">
        <f>VLOOKUP($A500,Medical_Table[#All],4,FALSE)</f>
        <v>20.045000000000002</v>
      </c>
      <c r="D500">
        <f>VLOOKUP($A500,Medical_Table[#All],6,FALSE)</f>
        <v>6.17</v>
      </c>
      <c r="E500" t="str">
        <f>VLOOKUP($A500,Medical_Table[#All],2,FALSE)</f>
        <v>No</v>
      </c>
      <c r="F500" t="str">
        <f>VLOOKUP($A500,Medical_Table[#All],8,FALSE)</f>
        <v>No</v>
      </c>
      <c r="G500" t="str">
        <f>VLOOKUP($A500,Medical_Table[#All],9,FALSE)</f>
        <v>Yes</v>
      </c>
      <c r="H500">
        <f>VLOOKUP($A500,Medical_Table[#All],10,FALSE)</f>
        <v>1</v>
      </c>
      <c r="I500" t="str">
        <f>VLOOKUP($A500,Medical_Table[#All],3,FALSE)</f>
        <v>Yes</v>
      </c>
      <c r="J500" t="str">
        <f>VLOOKUP($A500,Medical_Table[#All],5,FALSE)</f>
        <v>Normal Weight</v>
      </c>
      <c r="K500" t="str">
        <f>VLOOKUP($A500,Medical_Table[#All],7,FALSE)</f>
        <v>Prediabetes</v>
      </c>
      <c r="L500" s="22">
        <f>VLOOKUP($A500,Hospitalization_Table[#All],10,FALSE)</f>
        <v>29158</v>
      </c>
      <c r="M500" s="18">
        <f>VLOOKUP($A500,Hospitalization_Table[#All],6,FALSE)</f>
        <v>19798.05</v>
      </c>
      <c r="N500" t="str">
        <f>VLOOKUP($A500,Hospitalization_Table[#All],7,FALSE)</f>
        <v>tier - 1</v>
      </c>
      <c r="O500" t="str">
        <f>VLOOKUP($A500,Hospitalization_Table[#All],8,FALSE)</f>
        <v>tier - 1</v>
      </c>
      <c r="P500" t="str">
        <f>VLOOKUP($A500,Hospitalization_Table[#All],9,FALSE)</f>
        <v>R1024</v>
      </c>
      <c r="Q500">
        <f>VLOOKUP($A500,Hospitalization_Table[#All],11,FALSE)</f>
        <v>43</v>
      </c>
    </row>
    <row r="501" spans="1:17" ht="15.6" x14ac:dyDescent="0.3">
      <c r="A501" s="20" t="s">
        <v>1871</v>
      </c>
      <c r="B501" t="str">
        <f>VLOOKUP($A501,Customer_Table[#All],4,FALSE)</f>
        <v>Jessica</v>
      </c>
      <c r="C501">
        <f>VLOOKUP($A501,Medical_Table[#All],4,FALSE)</f>
        <v>27.83</v>
      </c>
      <c r="D501">
        <f>VLOOKUP($A501,Medical_Table[#All],6,FALSE)</f>
        <v>5.36</v>
      </c>
      <c r="E501" t="str">
        <f>VLOOKUP($A501,Medical_Table[#All],2,FALSE)</f>
        <v>No</v>
      </c>
      <c r="F501" t="str">
        <f>VLOOKUP($A501,Medical_Table[#All],8,FALSE)</f>
        <v>No</v>
      </c>
      <c r="G501" t="str">
        <f>VLOOKUP($A501,Medical_Table[#All],9,FALSE)</f>
        <v>No</v>
      </c>
      <c r="H501">
        <f>VLOOKUP($A501,Medical_Table[#All],10,FALSE)</f>
        <v>2</v>
      </c>
      <c r="I501" t="str">
        <f>VLOOKUP($A501,Medical_Table[#All],3,FALSE)</f>
        <v>No</v>
      </c>
      <c r="J501" t="str">
        <f>VLOOKUP($A501,Medical_Table[#All],5,FALSE)</f>
        <v>Over Weight</v>
      </c>
      <c r="K501" t="str">
        <f>VLOOKUP($A501,Medical_Table[#All],7,FALSE)</f>
        <v>Normal</v>
      </c>
      <c r="L501" s="22">
        <f>VLOOKUP($A501,Hospitalization_Table[#All],10,FALSE)</f>
        <v>26464</v>
      </c>
      <c r="M501" s="18">
        <f>VLOOKUP($A501,Hospitalization_Table[#All],6,FALSE)</f>
        <v>19749.38</v>
      </c>
      <c r="N501" t="str">
        <f>VLOOKUP($A501,Hospitalization_Table[#All],7,FALSE)</f>
        <v>tier - 1</v>
      </c>
      <c r="O501" t="str">
        <f>VLOOKUP($A501,Hospitalization_Table[#All],8,FALSE)</f>
        <v>tier - 3</v>
      </c>
      <c r="P501" t="str">
        <f>VLOOKUP($A501,Hospitalization_Table[#All],9,FALSE)</f>
        <v>R1013</v>
      </c>
      <c r="Q501">
        <f>VLOOKUP($A501,Hospitalization_Table[#All],11,FALSE)</f>
        <v>50</v>
      </c>
    </row>
    <row r="502" spans="1:17" ht="15.6" x14ac:dyDescent="0.3">
      <c r="A502" s="20" t="s">
        <v>1870</v>
      </c>
      <c r="B502" t="str">
        <f>VLOOKUP($A502,Customer_Table[#All],4,FALSE)</f>
        <v>Mathieu</v>
      </c>
      <c r="C502">
        <f>VLOOKUP($A502,Medical_Table[#All],4,FALSE)</f>
        <v>28.93</v>
      </c>
      <c r="D502">
        <f>VLOOKUP($A502,Medical_Table[#All],6,FALSE)</f>
        <v>5.2</v>
      </c>
      <c r="E502" t="str">
        <f>VLOOKUP($A502,Medical_Table[#All],2,FALSE)</f>
        <v>No</v>
      </c>
      <c r="F502" t="str">
        <f>VLOOKUP($A502,Medical_Table[#All],8,FALSE)</f>
        <v>No</v>
      </c>
      <c r="G502" t="str">
        <f>VLOOKUP($A502,Medical_Table[#All],9,FALSE)</f>
        <v>No</v>
      </c>
      <c r="H502">
        <f>VLOOKUP($A502,Medical_Table[#All],10,FALSE)</f>
        <v>0</v>
      </c>
      <c r="I502" t="str">
        <f>VLOOKUP($A502,Medical_Table[#All],3,FALSE)</f>
        <v>Yes</v>
      </c>
      <c r="J502" t="str">
        <f>VLOOKUP($A502,Medical_Table[#All],5,FALSE)</f>
        <v>Over Weight</v>
      </c>
      <c r="K502" t="str">
        <f>VLOOKUP($A502,Medical_Table[#All],7,FALSE)</f>
        <v>Normal</v>
      </c>
      <c r="L502" s="22">
        <f>VLOOKUP($A502,Hospitalization_Table[#All],10,FALSE)</f>
        <v>33093</v>
      </c>
      <c r="M502" s="18">
        <f>VLOOKUP($A502,Hospitalization_Table[#All],6,FALSE)</f>
        <v>19719.689999999999</v>
      </c>
      <c r="N502" t="str">
        <f>VLOOKUP($A502,Hospitalization_Table[#All],7,FALSE)</f>
        <v>tier - 1</v>
      </c>
      <c r="O502" t="str">
        <f>VLOOKUP($A502,Hospitalization_Table[#All],8,FALSE)</f>
        <v>tier - 2</v>
      </c>
      <c r="P502" t="str">
        <f>VLOOKUP($A502,Hospitalization_Table[#All],9,FALSE)</f>
        <v>R1013</v>
      </c>
      <c r="Q502">
        <f>VLOOKUP($A502,Hospitalization_Table[#All],11,FALSE)</f>
        <v>32</v>
      </c>
    </row>
    <row r="503" spans="1:17" ht="15.6" x14ac:dyDescent="0.3">
      <c r="A503" s="20" t="s">
        <v>1869</v>
      </c>
      <c r="B503" t="str">
        <f>VLOOKUP($A503,Customer_Table[#All],4,FALSE)</f>
        <v>Kam S.</v>
      </c>
      <c r="C503">
        <f>VLOOKUP($A503,Medical_Table[#All],4,FALSE)</f>
        <v>33.82</v>
      </c>
      <c r="D503">
        <f>VLOOKUP($A503,Medical_Table[#All],6,FALSE)</f>
        <v>5.42</v>
      </c>
      <c r="E503" t="str">
        <f>VLOOKUP($A503,Medical_Table[#All],2,FALSE)</f>
        <v>No</v>
      </c>
      <c r="F503" t="str">
        <f>VLOOKUP($A503,Medical_Table[#All],8,FALSE)</f>
        <v>No</v>
      </c>
      <c r="G503" t="str">
        <f>VLOOKUP($A503,Medical_Table[#All],9,FALSE)</f>
        <v>No</v>
      </c>
      <c r="H503">
        <f>VLOOKUP($A503,Medical_Table[#All],10,FALSE)</f>
        <v>0</v>
      </c>
      <c r="I503" t="str">
        <f>VLOOKUP($A503,Medical_Table[#All],3,FALSE)</f>
        <v>No</v>
      </c>
      <c r="J503" t="str">
        <f>VLOOKUP($A503,Medical_Table[#All],5,FALSE)</f>
        <v>Obesity</v>
      </c>
      <c r="K503" t="str">
        <f>VLOOKUP($A503,Medical_Table[#All],7,FALSE)</f>
        <v>Normal</v>
      </c>
      <c r="L503" s="22">
        <f>VLOOKUP($A503,Hospitalization_Table[#All],10,FALSE)</f>
        <v>34573</v>
      </c>
      <c r="M503" s="18">
        <f>VLOOKUP($A503,Hospitalization_Table[#All],6,FALSE)</f>
        <v>19673.34</v>
      </c>
      <c r="N503" t="str">
        <f>VLOOKUP($A503,Hospitalization_Table[#All],7,FALSE)</f>
        <v>tier - 1</v>
      </c>
      <c r="O503" t="str">
        <f>VLOOKUP($A503,Hospitalization_Table[#All],8,FALSE)</f>
        <v>tier - 2</v>
      </c>
      <c r="P503" t="str">
        <f>VLOOKUP($A503,Hospitalization_Table[#All],9,FALSE)</f>
        <v>R1012</v>
      </c>
      <c r="Q503">
        <f>VLOOKUP($A503,Hospitalization_Table[#All],11,FALSE)</f>
        <v>28</v>
      </c>
    </row>
    <row r="504" spans="1:17" ht="15.6" x14ac:dyDescent="0.3">
      <c r="A504" s="20" t="s">
        <v>1868</v>
      </c>
      <c r="B504" t="str">
        <f>VLOOKUP($A504,Customer_Table[#All],4,FALSE)</f>
        <v>Valerie A</v>
      </c>
      <c r="C504">
        <f>VLOOKUP($A504,Medical_Table[#All],4,FALSE)</f>
        <v>20.234999999999999</v>
      </c>
      <c r="D504">
        <f>VLOOKUP($A504,Medical_Table[#All],6,FALSE)</f>
        <v>6.84</v>
      </c>
      <c r="E504" t="str">
        <f>VLOOKUP($A504,Medical_Table[#All],2,FALSE)</f>
        <v>No</v>
      </c>
      <c r="F504" t="str">
        <f>VLOOKUP($A504,Medical_Table[#All],8,FALSE)</f>
        <v>No</v>
      </c>
      <c r="G504" t="str">
        <f>VLOOKUP($A504,Medical_Table[#All],9,FALSE)</f>
        <v>No</v>
      </c>
      <c r="H504">
        <f>VLOOKUP($A504,Medical_Table[#All],10,FALSE)</f>
        <v>0</v>
      </c>
      <c r="I504" t="str">
        <f>VLOOKUP($A504,Medical_Table[#All],3,FALSE)</f>
        <v>Yes</v>
      </c>
      <c r="J504" t="str">
        <f>VLOOKUP($A504,Medical_Table[#All],5,FALSE)</f>
        <v>Normal Weight</v>
      </c>
      <c r="K504" t="str">
        <f>VLOOKUP($A504,Medical_Table[#All],7,FALSE)</f>
        <v>Diabetes</v>
      </c>
      <c r="L504" s="22">
        <f>VLOOKUP($A504,Hospitalization_Table[#All],10,FALSE)</f>
        <v>28757</v>
      </c>
      <c r="M504" s="18">
        <f>VLOOKUP($A504,Hospitalization_Table[#All],6,FALSE)</f>
        <v>19594.810000000001</v>
      </c>
      <c r="N504" t="str">
        <f>VLOOKUP($A504,Hospitalization_Table[#All],7,FALSE)</f>
        <v>tier - 1</v>
      </c>
      <c r="O504" t="str">
        <f>VLOOKUP($A504,Hospitalization_Table[#All],8,FALSE)</f>
        <v>tier - 1</v>
      </c>
      <c r="P504" t="str">
        <f>VLOOKUP($A504,Hospitalization_Table[#All],9,FALSE)</f>
        <v>R1024</v>
      </c>
      <c r="Q504">
        <f>VLOOKUP($A504,Hospitalization_Table[#All],11,FALSE)</f>
        <v>44</v>
      </c>
    </row>
    <row r="505" spans="1:17" ht="15.6" x14ac:dyDescent="0.3">
      <c r="A505" s="20" t="s">
        <v>1867</v>
      </c>
      <c r="B505" t="str">
        <f>VLOOKUP($A505,Customer_Table[#All],4,FALSE)</f>
        <v>Freya R</v>
      </c>
      <c r="C505">
        <f>VLOOKUP($A505,Medical_Table[#All],4,FALSE)</f>
        <v>49.2</v>
      </c>
      <c r="D505">
        <f>VLOOKUP($A505,Medical_Table[#All],6,FALSE)</f>
        <v>10.9</v>
      </c>
      <c r="E505" t="str">
        <f>VLOOKUP($A505,Medical_Table[#All],2,FALSE)</f>
        <v>Yes</v>
      </c>
      <c r="F505" t="str">
        <f>VLOOKUP($A505,Medical_Table[#All],8,FALSE)</f>
        <v>No</v>
      </c>
      <c r="G505" t="str">
        <f>VLOOKUP($A505,Medical_Table[#All],9,FALSE)</f>
        <v>Yes</v>
      </c>
      <c r="H505">
        <f>VLOOKUP($A505,Medical_Table[#All],10,FALSE)</f>
        <v>1</v>
      </c>
      <c r="I505" t="str">
        <f>VLOOKUP($A505,Medical_Table[#All],3,FALSE)</f>
        <v>No</v>
      </c>
      <c r="J505" t="str">
        <f>VLOOKUP($A505,Medical_Table[#All],5,FALSE)</f>
        <v>Obesity</v>
      </c>
      <c r="K505" t="str">
        <f>VLOOKUP($A505,Medical_Table[#All],7,FALSE)</f>
        <v>Diabetes</v>
      </c>
      <c r="L505" s="22">
        <f>VLOOKUP($A505,Hospitalization_Table[#All],10,FALSE)</f>
        <v>23206</v>
      </c>
      <c r="M505" s="18">
        <f>VLOOKUP($A505,Hospitalization_Table[#All],6,FALSE)</f>
        <v>19551.34</v>
      </c>
      <c r="N505" t="str">
        <f>VLOOKUP($A505,Hospitalization_Table[#All],7,FALSE)</f>
        <v>tier - 1</v>
      </c>
      <c r="O505" t="str">
        <f>VLOOKUP($A505,Hospitalization_Table[#All],8,FALSE)</f>
        <v>tier - 3</v>
      </c>
      <c r="P505" t="str">
        <f>VLOOKUP($A505,Hospitalization_Table[#All],9,FALSE)</f>
        <v>R1012</v>
      </c>
      <c r="Q505">
        <f>VLOOKUP($A505,Hospitalization_Table[#All],11,FALSE)</f>
        <v>59</v>
      </c>
    </row>
    <row r="506" spans="1:17" ht="15.6" x14ac:dyDescent="0.3">
      <c r="A506" s="20" t="s">
        <v>1866</v>
      </c>
      <c r="B506" t="str">
        <f>VLOOKUP($A506,Customer_Table[#All],4,FALSE)</f>
        <v>Jennifer</v>
      </c>
      <c r="C506">
        <f>VLOOKUP($A506,Medical_Table[#All],4,FALSE)</f>
        <v>26.4</v>
      </c>
      <c r="D506">
        <f>VLOOKUP($A506,Medical_Table[#All],6,FALSE)</f>
        <v>4.87</v>
      </c>
      <c r="E506" t="str">
        <f>VLOOKUP($A506,Medical_Table[#All],2,FALSE)</f>
        <v>Yes</v>
      </c>
      <c r="F506" t="str">
        <f>VLOOKUP($A506,Medical_Table[#All],8,FALSE)</f>
        <v>No</v>
      </c>
      <c r="G506" t="str">
        <f>VLOOKUP($A506,Medical_Table[#All],9,FALSE)</f>
        <v>No</v>
      </c>
      <c r="H506">
        <f>VLOOKUP($A506,Medical_Table[#All],10,FALSE)</f>
        <v>0</v>
      </c>
      <c r="I506" t="str">
        <f>VLOOKUP($A506,Medical_Table[#All],3,FALSE)</f>
        <v>Yes</v>
      </c>
      <c r="J506" t="str">
        <f>VLOOKUP($A506,Medical_Table[#All],5,FALSE)</f>
        <v>Over Weight</v>
      </c>
      <c r="K506" t="str">
        <f>VLOOKUP($A506,Medical_Table[#All],7,FALSE)</f>
        <v>Normal</v>
      </c>
      <c r="L506" s="22">
        <f>VLOOKUP($A506,Hospitalization_Table[#All],10,FALSE)</f>
        <v>31307</v>
      </c>
      <c r="M506" s="18">
        <f>VLOOKUP($A506,Hospitalization_Table[#All],6,FALSE)</f>
        <v>19539.240000000002</v>
      </c>
      <c r="N506" t="str">
        <f>VLOOKUP($A506,Hospitalization_Table[#All],7,FALSE)</f>
        <v>tier - 1</v>
      </c>
      <c r="O506" t="str">
        <f>VLOOKUP($A506,Hospitalization_Table[#All],8,FALSE)</f>
        <v>tier - 1</v>
      </c>
      <c r="P506" t="str">
        <f>VLOOKUP($A506,Hospitalization_Table[#All],9,FALSE)</f>
        <v>R1013</v>
      </c>
      <c r="Q506">
        <f>VLOOKUP($A506,Hospitalization_Table[#All],11,FALSE)</f>
        <v>37</v>
      </c>
    </row>
    <row r="507" spans="1:17" ht="15.6" x14ac:dyDescent="0.3">
      <c r="A507" s="20" t="s">
        <v>1865</v>
      </c>
      <c r="B507" t="str">
        <f>VLOOKUP($A507,Customer_Table[#All],4,FALSE)</f>
        <v>Kara</v>
      </c>
      <c r="C507">
        <f>VLOOKUP($A507,Medical_Table[#All],4,FALSE)</f>
        <v>28.38</v>
      </c>
      <c r="D507">
        <f>VLOOKUP($A507,Medical_Table[#All],6,FALSE)</f>
        <v>6.07</v>
      </c>
      <c r="E507" t="str">
        <f>VLOOKUP($A507,Medical_Table[#All],2,FALSE)</f>
        <v>No</v>
      </c>
      <c r="F507" t="str">
        <f>VLOOKUP($A507,Medical_Table[#All],8,FALSE)</f>
        <v>No</v>
      </c>
      <c r="G507" t="str">
        <f>VLOOKUP($A507,Medical_Table[#All],9,FALSE)</f>
        <v>No</v>
      </c>
      <c r="H507">
        <f>VLOOKUP($A507,Medical_Table[#All],10,FALSE)</f>
        <v>1</v>
      </c>
      <c r="I507" t="str">
        <f>VLOOKUP($A507,Medical_Table[#All],3,FALSE)</f>
        <v>Yes</v>
      </c>
      <c r="J507" t="str">
        <f>VLOOKUP($A507,Medical_Table[#All],5,FALSE)</f>
        <v>Over Weight</v>
      </c>
      <c r="K507" t="str">
        <f>VLOOKUP($A507,Medical_Table[#All],7,FALSE)</f>
        <v>Prediabetes</v>
      </c>
      <c r="L507" s="22">
        <f>VLOOKUP($A507,Hospitalization_Table[#All],10,FALSE)</f>
        <v>33835</v>
      </c>
      <c r="M507" s="18">
        <f>VLOOKUP($A507,Hospitalization_Table[#All],6,FALSE)</f>
        <v>19521.97</v>
      </c>
      <c r="N507" t="str">
        <f>VLOOKUP($A507,Hospitalization_Table[#All],7,FALSE)</f>
        <v>tier - 1</v>
      </c>
      <c r="O507" t="str">
        <f>VLOOKUP($A507,Hospitalization_Table[#All],8,FALSE)</f>
        <v>tier - 2</v>
      </c>
      <c r="P507" t="str">
        <f>VLOOKUP($A507,Hospitalization_Table[#All],9,FALSE)</f>
        <v>R1013</v>
      </c>
      <c r="Q507">
        <f>VLOOKUP($A507,Hospitalization_Table[#All],11,FALSE)</f>
        <v>30</v>
      </c>
    </row>
    <row r="508" spans="1:17" ht="15.6" x14ac:dyDescent="0.3">
      <c r="A508" s="20" t="s">
        <v>1864</v>
      </c>
      <c r="B508" t="str">
        <f>VLOOKUP($A508,Customer_Table[#All],4,FALSE)</f>
        <v>Bradley A.</v>
      </c>
      <c r="C508">
        <f>VLOOKUP($A508,Medical_Table[#All],4,FALSE)</f>
        <v>24.64</v>
      </c>
      <c r="D508">
        <f>VLOOKUP($A508,Medical_Table[#All],6,FALSE)</f>
        <v>4.33</v>
      </c>
      <c r="E508" t="str">
        <f>VLOOKUP($A508,Medical_Table[#All],2,FALSE)</f>
        <v>No</v>
      </c>
      <c r="F508" t="str">
        <f>VLOOKUP($A508,Medical_Table[#All],8,FALSE)</f>
        <v>No</v>
      </c>
      <c r="G508" t="str">
        <f>VLOOKUP($A508,Medical_Table[#All],9,FALSE)</f>
        <v>No</v>
      </c>
      <c r="H508">
        <f>VLOOKUP($A508,Medical_Table[#All],10,FALSE)</f>
        <v>0</v>
      </c>
      <c r="I508" t="str">
        <f>VLOOKUP($A508,Medical_Table[#All],3,FALSE)</f>
        <v>Yes</v>
      </c>
      <c r="J508" t="str">
        <f>VLOOKUP($A508,Medical_Table[#All],5,FALSE)</f>
        <v>Normal Weight</v>
      </c>
      <c r="K508" t="str">
        <f>VLOOKUP($A508,Medical_Table[#All],7,FALSE)</f>
        <v>Normal</v>
      </c>
      <c r="L508" s="22">
        <f>VLOOKUP($A508,Hospitalization_Table[#All],10,FALSE)</f>
        <v>29533</v>
      </c>
      <c r="M508" s="18">
        <f>VLOOKUP($A508,Hospitalization_Table[#All],6,FALSE)</f>
        <v>19515.54</v>
      </c>
      <c r="N508" t="str">
        <f>VLOOKUP($A508,Hospitalization_Table[#All],7,FALSE)</f>
        <v>tier - 1</v>
      </c>
      <c r="O508" t="str">
        <f>VLOOKUP($A508,Hospitalization_Table[#All],8,FALSE)</f>
        <v>tier - 1</v>
      </c>
      <c r="P508" t="str">
        <f>VLOOKUP($A508,Hospitalization_Table[#All],9,FALSE)</f>
        <v>R1013</v>
      </c>
      <c r="Q508">
        <f>VLOOKUP($A508,Hospitalization_Table[#All],11,FALSE)</f>
        <v>42</v>
      </c>
    </row>
    <row r="509" spans="1:17" ht="15.6" x14ac:dyDescent="0.3">
      <c r="A509" s="20" t="s">
        <v>1863</v>
      </c>
      <c r="B509" t="str">
        <f>VLOOKUP($A509,Customer_Table[#All],4,FALSE)</f>
        <v>Brendan</v>
      </c>
      <c r="C509">
        <f>VLOOKUP($A509,Medical_Table[#All],4,FALSE)</f>
        <v>39.71</v>
      </c>
      <c r="D509">
        <f>VLOOKUP($A509,Medical_Table[#All],6,FALSE)</f>
        <v>5.83</v>
      </c>
      <c r="E509" t="str">
        <f>VLOOKUP($A509,Medical_Table[#All],2,FALSE)</f>
        <v>No</v>
      </c>
      <c r="F509" t="str">
        <f>VLOOKUP($A509,Medical_Table[#All],8,FALSE)</f>
        <v>No</v>
      </c>
      <c r="G509" t="str">
        <f>VLOOKUP($A509,Medical_Table[#All],9,FALSE)</f>
        <v>No</v>
      </c>
      <c r="H509">
        <f>VLOOKUP($A509,Medical_Table[#All],10,FALSE)</f>
        <v>1</v>
      </c>
      <c r="I509" t="str">
        <f>VLOOKUP($A509,Medical_Table[#All],3,FALSE)</f>
        <v>No</v>
      </c>
      <c r="J509" t="str">
        <f>VLOOKUP($A509,Medical_Table[#All],5,FALSE)</f>
        <v>Obesity</v>
      </c>
      <c r="K509" t="str">
        <f>VLOOKUP($A509,Medical_Table[#All],7,FALSE)</f>
        <v>Prediabetes</v>
      </c>
      <c r="L509" s="22">
        <f>VLOOKUP($A509,Hospitalization_Table[#All],10,FALSE)</f>
        <v>32111</v>
      </c>
      <c r="M509" s="18">
        <f>VLOOKUP($A509,Hospitalization_Table[#All],6,FALSE)</f>
        <v>19496.72</v>
      </c>
      <c r="N509" t="str">
        <f>VLOOKUP($A509,Hospitalization_Table[#All],7,FALSE)</f>
        <v>tier - 1</v>
      </c>
      <c r="O509" t="str">
        <f>VLOOKUP($A509,Hospitalization_Table[#All],8,FALSE)</f>
        <v>tier - 3</v>
      </c>
      <c r="P509" t="str">
        <f>VLOOKUP($A509,Hospitalization_Table[#All],9,FALSE)</f>
        <v>R1019</v>
      </c>
      <c r="Q509">
        <f>VLOOKUP($A509,Hospitalization_Table[#All],11,FALSE)</f>
        <v>35</v>
      </c>
    </row>
    <row r="510" spans="1:17" ht="15.6" x14ac:dyDescent="0.3">
      <c r="A510" s="20" t="s">
        <v>1862</v>
      </c>
      <c r="B510" t="str">
        <f>VLOOKUP($A510,Customer_Table[#All],4,FALSE)</f>
        <v>Amber R</v>
      </c>
      <c r="C510">
        <f>VLOOKUP($A510,Medical_Table[#All],4,FALSE)</f>
        <v>22.22</v>
      </c>
      <c r="D510">
        <f>VLOOKUP($A510,Medical_Table[#All],6,FALSE)</f>
        <v>5.5</v>
      </c>
      <c r="E510" t="str">
        <f>VLOOKUP($A510,Medical_Table[#All],2,FALSE)</f>
        <v>No</v>
      </c>
      <c r="F510" t="str">
        <f>VLOOKUP($A510,Medical_Table[#All],8,FALSE)</f>
        <v>No</v>
      </c>
      <c r="G510" t="str">
        <f>VLOOKUP($A510,Medical_Table[#All],9,FALSE)</f>
        <v>No</v>
      </c>
      <c r="H510">
        <f>VLOOKUP($A510,Medical_Table[#All],10,FALSE)</f>
        <v>0</v>
      </c>
      <c r="I510" t="str">
        <f>VLOOKUP($A510,Medical_Table[#All],3,FALSE)</f>
        <v>Yes</v>
      </c>
      <c r="J510" t="str">
        <f>VLOOKUP($A510,Medical_Table[#All],5,FALSE)</f>
        <v>Normal Weight</v>
      </c>
      <c r="K510" t="str">
        <f>VLOOKUP($A510,Medical_Table[#All],7,FALSE)</f>
        <v>Normal</v>
      </c>
      <c r="L510" s="22">
        <f>VLOOKUP($A510,Hospitalization_Table[#All],10,FALSE)</f>
        <v>30300</v>
      </c>
      <c r="M510" s="18">
        <f>VLOOKUP($A510,Hospitalization_Table[#All],6,FALSE)</f>
        <v>19444.27</v>
      </c>
      <c r="N510" t="str">
        <f>VLOOKUP($A510,Hospitalization_Table[#All],7,FALSE)</f>
        <v>tier - 1</v>
      </c>
      <c r="O510" t="str">
        <f>VLOOKUP($A510,Hospitalization_Table[#All],8,FALSE)</f>
        <v>tier - 1</v>
      </c>
      <c r="P510" t="str">
        <f>VLOOKUP($A510,Hospitalization_Table[#All],9,FALSE)</f>
        <v>R1013</v>
      </c>
      <c r="Q510">
        <f>VLOOKUP($A510,Hospitalization_Table[#All],11,FALSE)</f>
        <v>40</v>
      </c>
    </row>
    <row r="511" spans="1:17" ht="15.6" x14ac:dyDescent="0.3">
      <c r="A511" s="20" t="s">
        <v>1861</v>
      </c>
      <c r="B511" t="str">
        <f>VLOOKUP($A511,Customer_Table[#All],4,FALSE)</f>
        <v>Sean K</v>
      </c>
      <c r="C511">
        <f>VLOOKUP($A511,Medical_Table[#All],4,FALSE)</f>
        <v>33.344999999999999</v>
      </c>
      <c r="D511">
        <f>VLOOKUP($A511,Medical_Table[#All],6,FALSE)</f>
        <v>4.79</v>
      </c>
      <c r="E511" t="str">
        <f>VLOOKUP($A511,Medical_Table[#All],2,FALSE)</f>
        <v>No</v>
      </c>
      <c r="F511" t="str">
        <f>VLOOKUP($A511,Medical_Table[#All],8,FALSE)</f>
        <v>No</v>
      </c>
      <c r="G511" t="str">
        <f>VLOOKUP($A511,Medical_Table[#All],9,FALSE)</f>
        <v>Yes</v>
      </c>
      <c r="H511">
        <f>VLOOKUP($A511,Medical_Table[#All],10,FALSE)</f>
        <v>1</v>
      </c>
      <c r="I511" t="str">
        <f>VLOOKUP($A511,Medical_Table[#All],3,FALSE)</f>
        <v>No</v>
      </c>
      <c r="J511" t="str">
        <f>VLOOKUP($A511,Medical_Table[#All],5,FALSE)</f>
        <v>Obesity</v>
      </c>
      <c r="K511" t="str">
        <f>VLOOKUP($A511,Medical_Table[#All],7,FALSE)</f>
        <v>Normal</v>
      </c>
      <c r="L511" s="22">
        <f>VLOOKUP($A511,Hospitalization_Table[#All],10,FALSE)</f>
        <v>34218</v>
      </c>
      <c r="M511" s="18">
        <f>VLOOKUP($A511,Hospitalization_Table[#All],6,FALSE)</f>
        <v>19442.349999999999</v>
      </c>
      <c r="N511" t="str">
        <f>VLOOKUP($A511,Hospitalization_Table[#All],7,FALSE)</f>
        <v>tier - 1</v>
      </c>
      <c r="O511" t="str">
        <f>VLOOKUP($A511,Hospitalization_Table[#All],8,FALSE)</f>
        <v>tier - 3</v>
      </c>
      <c r="P511" t="str">
        <f>VLOOKUP($A511,Hospitalization_Table[#All],9,FALSE)</f>
        <v>R1012</v>
      </c>
      <c r="Q511">
        <f>VLOOKUP($A511,Hospitalization_Table[#All],11,FALSE)</f>
        <v>29</v>
      </c>
    </row>
    <row r="512" spans="1:17" ht="15.6" x14ac:dyDescent="0.3">
      <c r="A512" s="20" t="s">
        <v>1860</v>
      </c>
      <c r="B512" t="str">
        <f>VLOOKUP($A512,Customer_Table[#All],4,FALSE)</f>
        <v>Rick</v>
      </c>
      <c r="C512">
        <f>VLOOKUP($A512,Medical_Table[#All],4,FALSE)</f>
        <v>24.42</v>
      </c>
      <c r="D512">
        <f>VLOOKUP($A512,Medical_Table[#All],6,FALSE)</f>
        <v>5.81</v>
      </c>
      <c r="E512" t="str">
        <f>VLOOKUP($A512,Medical_Table[#All],2,FALSE)</f>
        <v>No</v>
      </c>
      <c r="F512" t="str">
        <f>VLOOKUP($A512,Medical_Table[#All],8,FALSE)</f>
        <v>No</v>
      </c>
      <c r="G512" t="str">
        <f>VLOOKUP($A512,Medical_Table[#All],9,FALSE)</f>
        <v>No</v>
      </c>
      <c r="H512">
        <f>VLOOKUP($A512,Medical_Table[#All],10,FALSE)</f>
        <v>1</v>
      </c>
      <c r="I512" t="str">
        <f>VLOOKUP($A512,Medical_Table[#All],3,FALSE)</f>
        <v>Yes</v>
      </c>
      <c r="J512" t="str">
        <f>VLOOKUP($A512,Medical_Table[#All],5,FALSE)</f>
        <v>Normal Weight</v>
      </c>
      <c r="K512" t="str">
        <f>VLOOKUP($A512,Medical_Table[#All],7,FALSE)</f>
        <v>Prediabetes</v>
      </c>
      <c r="L512" s="22">
        <f>VLOOKUP($A512,Hospitalization_Table[#All],10,FALSE)</f>
        <v>31958</v>
      </c>
      <c r="M512" s="18">
        <f>VLOOKUP($A512,Hospitalization_Table[#All],6,FALSE)</f>
        <v>19362</v>
      </c>
      <c r="N512" t="str">
        <f>VLOOKUP($A512,Hospitalization_Table[#All],7,FALSE)</f>
        <v>tier - 1</v>
      </c>
      <c r="O512" t="str">
        <f>VLOOKUP($A512,Hospitalization_Table[#All],8,FALSE)</f>
        <v>tier - 3</v>
      </c>
      <c r="P512" t="str">
        <f>VLOOKUP($A512,Hospitalization_Table[#All],9,FALSE)</f>
        <v>R1013</v>
      </c>
      <c r="Q512">
        <f>VLOOKUP($A512,Hospitalization_Table[#All],11,FALSE)</f>
        <v>35</v>
      </c>
    </row>
    <row r="513" spans="1:17" ht="15.6" x14ac:dyDescent="0.3">
      <c r="A513" s="20" t="s">
        <v>1859</v>
      </c>
      <c r="B513" t="str">
        <f>VLOOKUP($A513,Customer_Table[#All],4,FALSE)</f>
        <v>Matthew</v>
      </c>
      <c r="C513">
        <f>VLOOKUP($A513,Medical_Table[#All],4,FALSE)</f>
        <v>29.81</v>
      </c>
      <c r="D513">
        <f>VLOOKUP($A513,Medical_Table[#All],6,FALSE)</f>
        <v>5.58</v>
      </c>
      <c r="E513" t="str">
        <f>VLOOKUP($A513,Medical_Table[#All],2,FALSE)</f>
        <v>No</v>
      </c>
      <c r="F513" t="str">
        <f>VLOOKUP($A513,Medical_Table[#All],8,FALSE)</f>
        <v>No</v>
      </c>
      <c r="G513" t="str">
        <f>VLOOKUP($A513,Medical_Table[#All],9,FALSE)</f>
        <v>No</v>
      </c>
      <c r="H513">
        <f>VLOOKUP($A513,Medical_Table[#All],10,FALSE)</f>
        <v>0</v>
      </c>
      <c r="I513" t="str">
        <f>VLOOKUP($A513,Medical_Table[#All],3,FALSE)</f>
        <v>Yes</v>
      </c>
      <c r="J513" t="str">
        <f>VLOOKUP($A513,Medical_Table[#All],5,FALSE)</f>
        <v>Over Weight</v>
      </c>
      <c r="K513" t="str">
        <f>VLOOKUP($A513,Medical_Table[#All],7,FALSE)</f>
        <v>Normal</v>
      </c>
      <c r="L513" s="22">
        <f>VLOOKUP($A513,Hospitalization_Table[#All],10,FALSE)</f>
        <v>33474</v>
      </c>
      <c r="M513" s="18">
        <f>VLOOKUP($A513,Hospitalization_Table[#All],6,FALSE)</f>
        <v>19350.37</v>
      </c>
      <c r="N513" t="str">
        <f>VLOOKUP($A513,Hospitalization_Table[#All],7,FALSE)</f>
        <v>tier - 1</v>
      </c>
      <c r="O513" t="str">
        <f>VLOOKUP($A513,Hospitalization_Table[#All],8,FALSE)</f>
        <v>tier - 3</v>
      </c>
      <c r="P513" t="str">
        <f>VLOOKUP($A513,Hospitalization_Table[#All],9,FALSE)</f>
        <v>R1013</v>
      </c>
      <c r="Q513">
        <f>VLOOKUP($A513,Hospitalization_Table[#All],11,FALSE)</f>
        <v>31</v>
      </c>
    </row>
    <row r="514" spans="1:17" ht="15.6" x14ac:dyDescent="0.3">
      <c r="A514" s="20" t="s">
        <v>1858</v>
      </c>
      <c r="B514" t="str">
        <f>VLOOKUP($A514,Customer_Table[#All],4,FALSE)</f>
        <v>Brady</v>
      </c>
      <c r="C514">
        <f>VLOOKUP($A514,Medical_Table[#All],4,FALSE)</f>
        <v>51.18</v>
      </c>
      <c r="D514">
        <f>VLOOKUP($A514,Medical_Table[#All],6,FALSE)</f>
        <v>4.4000000000000004</v>
      </c>
      <c r="E514" t="str">
        <f>VLOOKUP($A514,Medical_Table[#All],2,FALSE)</f>
        <v>Yes</v>
      </c>
      <c r="F514" t="str">
        <f>VLOOKUP($A514,Medical_Table[#All],8,FALSE)</f>
        <v>No</v>
      </c>
      <c r="G514" t="str">
        <f>VLOOKUP($A514,Medical_Table[#All],9,FALSE)</f>
        <v>No</v>
      </c>
      <c r="H514">
        <f>VLOOKUP($A514,Medical_Table[#All],10,FALSE)</f>
        <v>2</v>
      </c>
      <c r="I514" t="str">
        <f>VLOOKUP($A514,Medical_Table[#All],3,FALSE)</f>
        <v>No</v>
      </c>
      <c r="J514" t="str">
        <f>VLOOKUP($A514,Medical_Table[#All],5,FALSE)</f>
        <v>Obesity</v>
      </c>
      <c r="K514" t="str">
        <f>VLOOKUP($A514,Medical_Table[#All],7,FALSE)</f>
        <v>Normal</v>
      </c>
      <c r="L514" s="22">
        <f>VLOOKUP($A514,Hospitalization_Table[#All],10,FALSE)</f>
        <v>24426</v>
      </c>
      <c r="M514" s="18">
        <f>VLOOKUP($A514,Hospitalization_Table[#All],6,FALSE)</f>
        <v>19321.060000000001</v>
      </c>
      <c r="N514" t="str">
        <f>VLOOKUP($A514,Hospitalization_Table[#All],7,FALSE)</f>
        <v>tier - 1</v>
      </c>
      <c r="O514" t="str">
        <f>VLOOKUP($A514,Hospitalization_Table[#All],8,FALSE)</f>
        <v>tier - 1</v>
      </c>
      <c r="P514" t="str">
        <f>VLOOKUP($A514,Hospitalization_Table[#All],9,FALSE)</f>
        <v>R1012</v>
      </c>
      <c r="Q514">
        <f>VLOOKUP($A514,Hospitalization_Table[#All],11,FALSE)</f>
        <v>56</v>
      </c>
    </row>
    <row r="515" spans="1:17" ht="15.6" x14ac:dyDescent="0.3">
      <c r="A515" s="20" t="s">
        <v>1857</v>
      </c>
      <c r="B515" t="str">
        <f>VLOOKUP($A515,Customer_Table[#All],4,FALSE)</f>
        <v>Kameko</v>
      </c>
      <c r="C515">
        <f>VLOOKUP($A515,Medical_Table[#All],4,FALSE)</f>
        <v>51.37</v>
      </c>
      <c r="D515">
        <f>VLOOKUP($A515,Medical_Table[#All],6,FALSE)</f>
        <v>8.18</v>
      </c>
      <c r="E515" t="str">
        <f>VLOOKUP($A515,Medical_Table[#All],2,FALSE)</f>
        <v>Yes</v>
      </c>
      <c r="F515" t="str">
        <f>VLOOKUP($A515,Medical_Table[#All],8,FALSE)</f>
        <v>No</v>
      </c>
      <c r="G515" t="str">
        <f>VLOOKUP($A515,Medical_Table[#All],9,FALSE)</f>
        <v>No</v>
      </c>
      <c r="H515">
        <f>VLOOKUP($A515,Medical_Table[#All],10,FALSE)</f>
        <v>0</v>
      </c>
      <c r="I515" t="str">
        <f>VLOOKUP($A515,Medical_Table[#All],3,FALSE)</f>
        <v>No</v>
      </c>
      <c r="J515" t="str">
        <f>VLOOKUP($A515,Medical_Table[#All],5,FALSE)</f>
        <v>Obesity</v>
      </c>
      <c r="K515" t="str">
        <f>VLOOKUP($A515,Medical_Table[#All],7,FALSE)</f>
        <v>Diabetes</v>
      </c>
      <c r="L515" s="22">
        <f>VLOOKUP($A515,Hospitalization_Table[#All],10,FALSE)</f>
        <v>24682</v>
      </c>
      <c r="M515" s="18">
        <f>VLOOKUP($A515,Hospitalization_Table[#All],6,FALSE)</f>
        <v>19259.96</v>
      </c>
      <c r="N515" t="str">
        <f>VLOOKUP($A515,Hospitalization_Table[#All],7,FALSE)</f>
        <v>tier - 1</v>
      </c>
      <c r="O515" t="str">
        <f>VLOOKUP($A515,Hospitalization_Table[#All],8,FALSE)</f>
        <v>tier - 1</v>
      </c>
      <c r="P515" t="str">
        <f>VLOOKUP($A515,Hospitalization_Table[#All],9,FALSE)</f>
        <v>R1012</v>
      </c>
      <c r="Q515">
        <f>VLOOKUP($A515,Hospitalization_Table[#All],11,FALSE)</f>
        <v>55</v>
      </c>
    </row>
    <row r="516" spans="1:17" ht="15.6" x14ac:dyDescent="0.3">
      <c r="A516" s="20" t="s">
        <v>1856</v>
      </c>
      <c r="B516" t="str">
        <f>VLOOKUP($A516,Customer_Table[#All],4,FALSE)</f>
        <v>Jeremy A</v>
      </c>
      <c r="C516">
        <f>VLOOKUP($A516,Medical_Table[#All],4,FALSE)</f>
        <v>36.19</v>
      </c>
      <c r="D516">
        <f>VLOOKUP($A516,Medical_Table[#All],6,FALSE)</f>
        <v>5.52</v>
      </c>
      <c r="E516" t="str">
        <f>VLOOKUP($A516,Medical_Table[#All],2,FALSE)</f>
        <v>Yes</v>
      </c>
      <c r="F516" t="str">
        <f>VLOOKUP($A516,Medical_Table[#All],8,FALSE)</f>
        <v>No</v>
      </c>
      <c r="G516" t="str">
        <f>VLOOKUP($A516,Medical_Table[#All],9,FALSE)</f>
        <v>No</v>
      </c>
      <c r="H516">
        <f>VLOOKUP($A516,Medical_Table[#All],10,FALSE)</f>
        <v>0</v>
      </c>
      <c r="I516" t="str">
        <f>VLOOKUP($A516,Medical_Table[#All],3,FALSE)</f>
        <v>No</v>
      </c>
      <c r="J516" t="str">
        <f>VLOOKUP($A516,Medical_Table[#All],5,FALSE)</f>
        <v>Obesity</v>
      </c>
      <c r="K516" t="str">
        <f>VLOOKUP($A516,Medical_Table[#All],7,FALSE)</f>
        <v>Normal</v>
      </c>
      <c r="L516" s="22">
        <f>VLOOKUP($A516,Hospitalization_Table[#All],10,FALSE)</f>
        <v>31409</v>
      </c>
      <c r="M516" s="18">
        <f>VLOOKUP($A516,Hospitalization_Table[#All],6,FALSE)</f>
        <v>19214.71</v>
      </c>
      <c r="N516" t="str">
        <f>VLOOKUP($A516,Hospitalization_Table[#All],7,FALSE)</f>
        <v>tier - 1</v>
      </c>
      <c r="O516" t="str">
        <f>VLOOKUP($A516,Hospitalization_Table[#All],8,FALSE)</f>
        <v>tier - 3</v>
      </c>
      <c r="P516" t="str">
        <f>VLOOKUP($A516,Hospitalization_Table[#All],9,FALSE)</f>
        <v>R1013</v>
      </c>
      <c r="Q516">
        <f>VLOOKUP($A516,Hospitalization_Table[#All],11,FALSE)</f>
        <v>37</v>
      </c>
    </row>
    <row r="517" spans="1:17" ht="15.6" x14ac:dyDescent="0.3">
      <c r="A517" s="20" t="s">
        <v>1855</v>
      </c>
      <c r="B517" t="str">
        <f>VLOOKUP($A517,Customer_Table[#All],4,FALSE)</f>
        <v>Daniel</v>
      </c>
      <c r="C517">
        <f>VLOOKUP($A517,Medical_Table[#All],4,FALSE)</f>
        <v>25.9</v>
      </c>
      <c r="D517">
        <f>VLOOKUP($A517,Medical_Table[#All],6,FALSE)</f>
        <v>4.84</v>
      </c>
      <c r="E517" t="str">
        <f>VLOOKUP($A517,Medical_Table[#All],2,FALSE)</f>
        <v>No</v>
      </c>
      <c r="F517" t="str">
        <f>VLOOKUP($A517,Medical_Table[#All],8,FALSE)</f>
        <v>No</v>
      </c>
      <c r="G517" t="str">
        <f>VLOOKUP($A517,Medical_Table[#All],9,FALSE)</f>
        <v>No</v>
      </c>
      <c r="H517">
        <f>VLOOKUP($A517,Medical_Table[#All],10,FALSE)</f>
        <v>0</v>
      </c>
      <c r="I517" t="str">
        <f>VLOOKUP($A517,Medical_Table[#All],3,FALSE)</f>
        <v>Yes</v>
      </c>
      <c r="J517" t="str">
        <f>VLOOKUP($A517,Medical_Table[#All],5,FALSE)</f>
        <v>Over Weight</v>
      </c>
      <c r="K517" t="str">
        <f>VLOOKUP($A517,Medical_Table[#All],7,FALSE)</f>
        <v>Normal</v>
      </c>
      <c r="L517" s="22">
        <f>VLOOKUP($A517,Hospitalization_Table[#All],10,FALSE)</f>
        <v>33497</v>
      </c>
      <c r="M517" s="18">
        <f>VLOOKUP($A517,Hospitalization_Table[#All],6,FALSE)</f>
        <v>19199.939999999999</v>
      </c>
      <c r="N517" t="str">
        <f>VLOOKUP($A517,Hospitalization_Table[#All],7,FALSE)</f>
        <v>tier - 1</v>
      </c>
      <c r="O517" t="str">
        <f>VLOOKUP($A517,Hospitalization_Table[#All],8,FALSE)</f>
        <v>tier - 3</v>
      </c>
      <c r="P517" t="str">
        <f>VLOOKUP($A517,Hospitalization_Table[#All],9,FALSE)</f>
        <v>R1011</v>
      </c>
      <c r="Q517">
        <f>VLOOKUP($A517,Hospitalization_Table[#All],11,FALSE)</f>
        <v>31</v>
      </c>
    </row>
    <row r="518" spans="1:17" ht="15.6" x14ac:dyDescent="0.3">
      <c r="A518" s="20" t="s">
        <v>1854</v>
      </c>
      <c r="B518" t="str">
        <f>VLOOKUP($A518,Customer_Table[#All],4,FALSE)</f>
        <v>Amanda</v>
      </c>
      <c r="C518">
        <f>VLOOKUP($A518,Medical_Table[#All],4,FALSE)</f>
        <v>35.72</v>
      </c>
      <c r="D518">
        <f>VLOOKUP($A518,Medical_Table[#All],6,FALSE)</f>
        <v>4.08</v>
      </c>
      <c r="E518" t="str">
        <f>VLOOKUP($A518,Medical_Table[#All],2,FALSE)</f>
        <v>No</v>
      </c>
      <c r="F518" t="str">
        <f>VLOOKUP($A518,Medical_Table[#All],8,FALSE)</f>
        <v>No</v>
      </c>
      <c r="G518" t="str">
        <f>VLOOKUP($A518,Medical_Table[#All],9,FALSE)</f>
        <v>Yes</v>
      </c>
      <c r="H518">
        <f>VLOOKUP($A518,Medical_Table[#All],10,FALSE)</f>
        <v>1</v>
      </c>
      <c r="I518" t="str">
        <f>VLOOKUP($A518,Medical_Table[#All],3,FALSE)</f>
        <v>No</v>
      </c>
      <c r="J518" t="str">
        <f>VLOOKUP($A518,Medical_Table[#All],5,FALSE)</f>
        <v>Obesity</v>
      </c>
      <c r="K518" t="str">
        <f>VLOOKUP($A518,Medical_Table[#All],7,FALSE)</f>
        <v>Normal</v>
      </c>
      <c r="L518" s="22">
        <f>VLOOKUP($A518,Hospitalization_Table[#All],10,FALSE)</f>
        <v>29038</v>
      </c>
      <c r="M518" s="18">
        <f>VLOOKUP($A518,Hospitalization_Table[#All],6,FALSE)</f>
        <v>19144.580000000002</v>
      </c>
      <c r="N518" t="str">
        <f>VLOOKUP($A518,Hospitalization_Table[#All],7,FALSE)</f>
        <v>tier - 1</v>
      </c>
      <c r="O518" t="str">
        <f>VLOOKUP($A518,Hospitalization_Table[#All],8,FALSE)</f>
        <v>tier - 1</v>
      </c>
      <c r="P518" t="str">
        <f>VLOOKUP($A518,Hospitalization_Table[#All],9,FALSE)</f>
        <v>R1024</v>
      </c>
      <c r="Q518">
        <f>VLOOKUP($A518,Hospitalization_Table[#All],11,FALSE)</f>
        <v>43</v>
      </c>
    </row>
    <row r="519" spans="1:17" ht="15.6" x14ac:dyDescent="0.3">
      <c r="A519" s="20" t="s">
        <v>1853</v>
      </c>
      <c r="B519" t="str">
        <f>VLOOKUP($A519,Customer_Table[#All],4,FALSE)</f>
        <v>Karen</v>
      </c>
      <c r="C519">
        <f>VLOOKUP($A519,Medical_Table[#All],4,FALSE)</f>
        <v>27.94</v>
      </c>
      <c r="D519">
        <f>VLOOKUP($A519,Medical_Table[#All],6,FALSE)</f>
        <v>4.4800000000000004</v>
      </c>
      <c r="E519" t="str">
        <f>VLOOKUP($A519,Medical_Table[#All],2,FALSE)</f>
        <v>No</v>
      </c>
      <c r="F519" t="str">
        <f>VLOOKUP($A519,Medical_Table[#All],8,FALSE)</f>
        <v>No</v>
      </c>
      <c r="G519" t="str">
        <f>VLOOKUP($A519,Medical_Table[#All],9,FALSE)</f>
        <v>Yes</v>
      </c>
      <c r="H519">
        <f>VLOOKUP($A519,Medical_Table[#All],10,FALSE)</f>
        <v>1</v>
      </c>
      <c r="I519" t="str">
        <f>VLOOKUP($A519,Medical_Table[#All],3,FALSE)</f>
        <v>Yes</v>
      </c>
      <c r="J519" t="str">
        <f>VLOOKUP($A519,Medical_Table[#All],5,FALSE)</f>
        <v>Over Weight</v>
      </c>
      <c r="K519" t="str">
        <f>VLOOKUP($A519,Medical_Table[#All],7,FALSE)</f>
        <v>Normal</v>
      </c>
      <c r="L519" s="22">
        <f>VLOOKUP($A519,Hospitalization_Table[#All],10,FALSE)</f>
        <v>34240</v>
      </c>
      <c r="M519" s="18">
        <f>VLOOKUP($A519,Hospitalization_Table[#All],6,FALSE)</f>
        <v>19107.78</v>
      </c>
      <c r="N519" t="str">
        <f>VLOOKUP($A519,Hospitalization_Table[#All],7,FALSE)</f>
        <v>tier - 1</v>
      </c>
      <c r="O519" t="str">
        <f>VLOOKUP($A519,Hospitalization_Table[#All],8,FALSE)</f>
        <v>tier - 2</v>
      </c>
      <c r="P519" t="str">
        <f>VLOOKUP($A519,Hospitalization_Table[#All],9,FALSE)</f>
        <v>R1013</v>
      </c>
      <c r="Q519">
        <f>VLOOKUP($A519,Hospitalization_Table[#All],11,FALSE)</f>
        <v>29</v>
      </c>
    </row>
    <row r="520" spans="1:17" ht="15.6" x14ac:dyDescent="0.3">
      <c r="A520" s="20" t="s">
        <v>1852</v>
      </c>
      <c r="B520" t="str">
        <f>VLOOKUP($A520,Customer_Table[#All],4,FALSE)</f>
        <v>Gregory</v>
      </c>
      <c r="C520">
        <f>VLOOKUP($A520,Medical_Table[#All],4,FALSE)</f>
        <v>27.1</v>
      </c>
      <c r="D520">
        <f>VLOOKUP($A520,Medical_Table[#All],6,FALSE)</f>
        <v>5.73</v>
      </c>
      <c r="E520" t="str">
        <f>VLOOKUP($A520,Medical_Table[#All],2,FALSE)</f>
        <v>No</v>
      </c>
      <c r="F520" t="str">
        <f>VLOOKUP($A520,Medical_Table[#All],8,FALSE)</f>
        <v>No</v>
      </c>
      <c r="G520" t="str">
        <f>VLOOKUP($A520,Medical_Table[#All],9,FALSE)</f>
        <v>No</v>
      </c>
      <c r="H520">
        <f>VLOOKUP($A520,Medical_Table[#All],10,FALSE)</f>
        <v>0</v>
      </c>
      <c r="I520" t="str">
        <f>VLOOKUP($A520,Medical_Table[#All],3,FALSE)</f>
        <v>Yes</v>
      </c>
      <c r="J520" t="str">
        <f>VLOOKUP($A520,Medical_Table[#All],5,FALSE)</f>
        <v>Over Weight</v>
      </c>
      <c r="K520" t="str">
        <f>VLOOKUP($A520,Medical_Table[#All],7,FALSE)</f>
        <v>Prediabetes</v>
      </c>
      <c r="L520" s="22">
        <f>VLOOKUP($A520,Hospitalization_Table[#All],10,FALSE)</f>
        <v>32664</v>
      </c>
      <c r="M520" s="18">
        <f>VLOOKUP($A520,Hospitalization_Table[#All],6,FALSE)</f>
        <v>19040.88</v>
      </c>
      <c r="N520" t="str">
        <f>VLOOKUP($A520,Hospitalization_Table[#All],7,FALSE)</f>
        <v>tier - 1</v>
      </c>
      <c r="O520" t="str">
        <f>VLOOKUP($A520,Hospitalization_Table[#All],8,FALSE)</f>
        <v>tier - 3</v>
      </c>
      <c r="P520" t="str">
        <f>VLOOKUP($A520,Hospitalization_Table[#All],9,FALSE)</f>
        <v>R1011</v>
      </c>
      <c r="Q520">
        <f>VLOOKUP($A520,Hospitalization_Table[#All],11,FALSE)</f>
        <v>34</v>
      </c>
    </row>
    <row r="521" spans="1:17" ht="15.6" x14ac:dyDescent="0.3">
      <c r="A521" s="20" t="s">
        <v>1851</v>
      </c>
      <c r="B521" t="str">
        <f>VLOOKUP($A521,Customer_Table[#All],4,FALSE)</f>
        <v>Sabine</v>
      </c>
      <c r="C521">
        <f>VLOOKUP($A521,Medical_Table[#All],4,FALSE)</f>
        <v>18.3</v>
      </c>
      <c r="D521">
        <f>VLOOKUP($A521,Medical_Table[#All],6,FALSE)</f>
        <v>5.46</v>
      </c>
      <c r="E521" t="str">
        <f>VLOOKUP($A521,Medical_Table[#All],2,FALSE)</f>
        <v>Yes</v>
      </c>
      <c r="F521" t="str">
        <f>VLOOKUP($A521,Medical_Table[#All],8,FALSE)</f>
        <v>No</v>
      </c>
      <c r="G521" t="str">
        <f>VLOOKUP($A521,Medical_Table[#All],9,FALSE)</f>
        <v>Yes</v>
      </c>
      <c r="H521">
        <f>VLOOKUP($A521,Medical_Table[#All],10,FALSE)</f>
        <v>1</v>
      </c>
      <c r="I521" t="str">
        <f>VLOOKUP($A521,Medical_Table[#All],3,FALSE)</f>
        <v>Yes</v>
      </c>
      <c r="J521" t="str">
        <f>VLOOKUP($A521,Medical_Table[#All],5,FALSE)</f>
        <v>Under Weight</v>
      </c>
      <c r="K521" t="str">
        <f>VLOOKUP($A521,Medical_Table[#All],7,FALSE)</f>
        <v>Normal</v>
      </c>
      <c r="L521" s="22">
        <f>VLOOKUP($A521,Hospitalization_Table[#All],10,FALSE)</f>
        <v>30669</v>
      </c>
      <c r="M521" s="18">
        <f>VLOOKUP($A521,Hospitalization_Table[#All],6,FALSE)</f>
        <v>19023.259999999998</v>
      </c>
      <c r="N521" t="str">
        <f>VLOOKUP($A521,Hospitalization_Table[#All],7,FALSE)</f>
        <v>tier - 1</v>
      </c>
      <c r="O521" t="str">
        <f>VLOOKUP($A521,Hospitalization_Table[#All],8,FALSE)</f>
        <v>tier - 3</v>
      </c>
      <c r="P521" t="str">
        <f>VLOOKUP($A521,Hospitalization_Table[#All],9,FALSE)</f>
        <v>R1011</v>
      </c>
      <c r="Q521">
        <f>VLOOKUP($A521,Hospitalization_Table[#All],11,FALSE)</f>
        <v>39</v>
      </c>
    </row>
    <row r="522" spans="1:17" ht="15.6" x14ac:dyDescent="0.3">
      <c r="A522" s="20" t="s">
        <v>1850</v>
      </c>
      <c r="B522" t="str">
        <f>VLOOKUP($A522,Customer_Table[#All],4,FALSE)</f>
        <v>Joseph</v>
      </c>
      <c r="C522">
        <f>VLOOKUP($A522,Medical_Table[#All],4,FALSE)</f>
        <v>25.3</v>
      </c>
      <c r="D522">
        <f>VLOOKUP($A522,Medical_Table[#All],6,FALSE)</f>
        <v>5.0199999999999996</v>
      </c>
      <c r="E522" t="str">
        <f>VLOOKUP($A522,Medical_Table[#All],2,FALSE)</f>
        <v>Yes</v>
      </c>
      <c r="F522" t="str">
        <f>VLOOKUP($A522,Medical_Table[#All],8,FALSE)</f>
        <v>No</v>
      </c>
      <c r="G522" t="str">
        <f>VLOOKUP($A522,Medical_Table[#All],9,FALSE)</f>
        <v>No</v>
      </c>
      <c r="H522">
        <f>VLOOKUP($A522,Medical_Table[#All],10,FALSE)</f>
        <v>1</v>
      </c>
      <c r="I522" t="str">
        <f>VLOOKUP($A522,Medical_Table[#All],3,FALSE)</f>
        <v>Yes</v>
      </c>
      <c r="J522" t="str">
        <f>VLOOKUP($A522,Medical_Table[#All],5,FALSE)</f>
        <v>Over Weight</v>
      </c>
      <c r="K522" t="str">
        <f>VLOOKUP($A522,Medical_Table[#All],7,FALSE)</f>
        <v>Normal</v>
      </c>
      <c r="L522" s="22">
        <f>VLOOKUP($A522,Hospitalization_Table[#All],10,FALSE)</f>
        <v>32440</v>
      </c>
      <c r="M522" s="18">
        <f>VLOOKUP($A522,Hospitalization_Table[#All],6,FALSE)</f>
        <v>18972.5</v>
      </c>
      <c r="N522" t="str">
        <f>VLOOKUP($A522,Hospitalization_Table[#All],7,FALSE)</f>
        <v>tier - 1</v>
      </c>
      <c r="O522" t="str">
        <f>VLOOKUP($A522,Hospitalization_Table[#All],8,FALSE)</f>
        <v>tier - 3</v>
      </c>
      <c r="P522" t="str">
        <f>VLOOKUP($A522,Hospitalization_Table[#All],9,FALSE)</f>
        <v>R1013</v>
      </c>
      <c r="Q522">
        <f>VLOOKUP($A522,Hospitalization_Table[#All],11,FALSE)</f>
        <v>34</v>
      </c>
    </row>
    <row r="523" spans="1:17" ht="15.6" x14ac:dyDescent="0.3">
      <c r="A523" s="20" t="s">
        <v>1849</v>
      </c>
      <c r="B523" t="str">
        <f>VLOOKUP($A523,Customer_Table[#All],4,FALSE)</f>
        <v>Adam</v>
      </c>
      <c r="C523">
        <f>VLOOKUP($A523,Medical_Table[#All],4,FALSE)</f>
        <v>38.83</v>
      </c>
      <c r="D523">
        <f>VLOOKUP($A523,Medical_Table[#All],6,FALSE)</f>
        <v>6.36</v>
      </c>
      <c r="E523" t="str">
        <f>VLOOKUP($A523,Medical_Table[#All],2,FALSE)</f>
        <v>No</v>
      </c>
      <c r="F523" t="str">
        <f>VLOOKUP($A523,Medical_Table[#All],8,FALSE)</f>
        <v>No</v>
      </c>
      <c r="G523" t="str">
        <f>VLOOKUP($A523,Medical_Table[#All],9,FALSE)</f>
        <v>No</v>
      </c>
      <c r="H523">
        <f>VLOOKUP($A523,Medical_Table[#All],10,FALSE)</f>
        <v>1</v>
      </c>
      <c r="I523" t="str">
        <f>VLOOKUP($A523,Medical_Table[#All],3,FALSE)</f>
        <v>No</v>
      </c>
      <c r="J523" t="str">
        <f>VLOOKUP($A523,Medical_Table[#All],5,FALSE)</f>
        <v>Obesity</v>
      </c>
      <c r="K523" t="str">
        <f>VLOOKUP($A523,Medical_Table[#All],7,FALSE)</f>
        <v>Prediabetes</v>
      </c>
      <c r="L523" s="22">
        <f>VLOOKUP($A523,Hospitalization_Table[#All],10,FALSE)</f>
        <v>33938</v>
      </c>
      <c r="M523" s="18">
        <f>VLOOKUP($A523,Hospitalization_Table[#All],6,FALSE)</f>
        <v>18963.169999999998</v>
      </c>
      <c r="N523" t="str">
        <f>VLOOKUP($A523,Hospitalization_Table[#All],7,FALSE)</f>
        <v>tier - 1</v>
      </c>
      <c r="O523" t="str">
        <f>VLOOKUP($A523,Hospitalization_Table[#All],8,FALSE)</f>
        <v>tier - 1</v>
      </c>
      <c r="P523" t="str">
        <f>VLOOKUP($A523,Hospitalization_Table[#All],9,FALSE)</f>
        <v>R1013</v>
      </c>
      <c r="Q523">
        <f>VLOOKUP($A523,Hospitalization_Table[#All],11,FALSE)</f>
        <v>30</v>
      </c>
    </row>
    <row r="524" spans="1:17" ht="15.6" x14ac:dyDescent="0.3">
      <c r="A524" s="20" t="s">
        <v>1848</v>
      </c>
      <c r="B524" t="str">
        <f>VLOOKUP($A524,Customer_Table[#All],4,FALSE)</f>
        <v>Karolyn A</v>
      </c>
      <c r="C524">
        <f>VLOOKUP($A524,Medical_Table[#All],4,FALSE)</f>
        <v>27.6</v>
      </c>
      <c r="D524">
        <f>VLOOKUP($A524,Medical_Table[#All],6,FALSE)</f>
        <v>5.36</v>
      </c>
      <c r="E524" t="str">
        <f>VLOOKUP($A524,Medical_Table[#All],2,FALSE)</f>
        <v>No</v>
      </c>
      <c r="F524" t="str">
        <f>VLOOKUP($A524,Medical_Table[#All],8,FALSE)</f>
        <v>No</v>
      </c>
      <c r="G524" t="str">
        <f>VLOOKUP($A524,Medical_Table[#All],9,FALSE)</f>
        <v>No</v>
      </c>
      <c r="H524">
        <f>VLOOKUP($A524,Medical_Table[#All],10,FALSE)</f>
        <v>1</v>
      </c>
      <c r="I524" t="str">
        <f>VLOOKUP($A524,Medical_Table[#All],3,FALSE)</f>
        <v>No</v>
      </c>
      <c r="J524" t="str">
        <f>VLOOKUP($A524,Medical_Table[#All],5,FALSE)</f>
        <v>Over Weight</v>
      </c>
      <c r="K524" t="str">
        <f>VLOOKUP($A524,Medical_Table[#All],7,FALSE)</f>
        <v>Normal</v>
      </c>
      <c r="L524" s="22">
        <f>VLOOKUP($A524,Hospitalization_Table[#All],10,FALSE)</f>
        <v>36013</v>
      </c>
      <c r="M524" s="18">
        <f>VLOOKUP($A524,Hospitalization_Table[#All],6,FALSE)</f>
        <v>18955.22</v>
      </c>
      <c r="N524" t="str">
        <f>VLOOKUP($A524,Hospitalization_Table[#All],7,FALSE)</f>
        <v>tier - 1</v>
      </c>
      <c r="O524" t="str">
        <f>VLOOKUP($A524,Hospitalization_Table[#All],8,FALSE)</f>
        <v>tier - 3</v>
      </c>
      <c r="P524" t="str">
        <f>VLOOKUP($A524,Hospitalization_Table[#All],9,FALSE)</f>
        <v>R1011</v>
      </c>
      <c r="Q524">
        <f>VLOOKUP($A524,Hospitalization_Table[#All],11,FALSE)</f>
        <v>24</v>
      </c>
    </row>
    <row r="525" spans="1:17" ht="15.6" x14ac:dyDescent="0.3">
      <c r="A525" s="20" t="s">
        <v>1847</v>
      </c>
      <c r="B525" t="str">
        <f>VLOOKUP($A525,Customer_Table[#All],4,FALSE)</f>
        <v>Anita L.</v>
      </c>
      <c r="C525">
        <f>VLOOKUP($A525,Medical_Table[#All],4,FALSE)</f>
        <v>46.4</v>
      </c>
      <c r="D525">
        <f>VLOOKUP($A525,Medical_Table[#All],6,FALSE)</f>
        <v>8.3699999999999992</v>
      </c>
      <c r="E525" t="str">
        <f>VLOOKUP($A525,Medical_Table[#All],2,FALSE)</f>
        <v>Yes</v>
      </c>
      <c r="F525" t="str">
        <f>VLOOKUP($A525,Medical_Table[#All],8,FALSE)</f>
        <v>No</v>
      </c>
      <c r="G525" t="str">
        <f>VLOOKUP($A525,Medical_Table[#All],9,FALSE)</f>
        <v>Yes</v>
      </c>
      <c r="H525">
        <f>VLOOKUP($A525,Medical_Table[#All],10,FALSE)</f>
        <v>1</v>
      </c>
      <c r="I525" t="str">
        <f>VLOOKUP($A525,Medical_Table[#All],3,FALSE)</f>
        <v>No</v>
      </c>
      <c r="J525" t="str">
        <f>VLOOKUP($A525,Medical_Table[#All],5,FALSE)</f>
        <v>Obesity</v>
      </c>
      <c r="K525" t="str">
        <f>VLOOKUP($A525,Medical_Table[#All],7,FALSE)</f>
        <v>Diabetes</v>
      </c>
      <c r="L525" s="22">
        <f>VLOOKUP($A525,Hospitalization_Table[#All],10,FALSE)</f>
        <v>23304</v>
      </c>
      <c r="M525" s="18">
        <f>VLOOKUP($A525,Hospitalization_Table[#All],6,FALSE)</f>
        <v>18954.560000000001</v>
      </c>
      <c r="N525" t="str">
        <f>VLOOKUP($A525,Hospitalization_Table[#All],7,FALSE)</f>
        <v>tier - 1</v>
      </c>
      <c r="O525" t="str">
        <f>VLOOKUP($A525,Hospitalization_Table[#All],8,FALSE)</f>
        <v>tier - 1</v>
      </c>
      <c r="P525" t="str">
        <f>VLOOKUP($A525,Hospitalization_Table[#All],9,FALSE)</f>
        <v>R1026</v>
      </c>
      <c r="Q525">
        <f>VLOOKUP($A525,Hospitalization_Table[#All],11,FALSE)</f>
        <v>59</v>
      </c>
    </row>
    <row r="526" spans="1:17" ht="15.6" x14ac:dyDescent="0.3">
      <c r="A526" s="20" t="s">
        <v>1846</v>
      </c>
      <c r="B526" t="str">
        <f>VLOOKUP($A526,Customer_Table[#All],4,FALSE)</f>
        <v>Laura E.</v>
      </c>
      <c r="C526">
        <f>VLOOKUP($A526,Medical_Table[#All],4,FALSE)</f>
        <v>51.92</v>
      </c>
      <c r="D526">
        <f>VLOOKUP($A526,Medical_Table[#All],6,FALSE)</f>
        <v>5.18</v>
      </c>
      <c r="E526" t="str">
        <f>VLOOKUP($A526,Medical_Table[#All],2,FALSE)</f>
        <v>Yes</v>
      </c>
      <c r="F526" t="str">
        <f>VLOOKUP($A526,Medical_Table[#All],8,FALSE)</f>
        <v>No</v>
      </c>
      <c r="G526" t="str">
        <f>VLOOKUP($A526,Medical_Table[#All],9,FALSE)</f>
        <v>Yes</v>
      </c>
      <c r="H526">
        <f>VLOOKUP($A526,Medical_Table[#All],10,FALSE)</f>
        <v>1</v>
      </c>
      <c r="I526" t="str">
        <f>VLOOKUP($A526,Medical_Table[#All],3,FALSE)</f>
        <v>No</v>
      </c>
      <c r="J526" t="str">
        <f>VLOOKUP($A526,Medical_Table[#All],5,FALSE)</f>
        <v>Obesity</v>
      </c>
      <c r="K526" t="str">
        <f>VLOOKUP($A526,Medical_Table[#All],7,FALSE)</f>
        <v>Normal</v>
      </c>
      <c r="L526" s="22">
        <f>VLOOKUP($A526,Hospitalization_Table[#All],10,FALSE)</f>
        <v>25418</v>
      </c>
      <c r="M526" s="18">
        <f>VLOOKUP($A526,Hospitalization_Table[#All],6,FALSE)</f>
        <v>18932.810000000001</v>
      </c>
      <c r="N526" t="str">
        <f>VLOOKUP($A526,Hospitalization_Table[#All],7,FALSE)</f>
        <v>tier - 1</v>
      </c>
      <c r="O526" t="str">
        <f>VLOOKUP($A526,Hospitalization_Table[#All],8,FALSE)</f>
        <v>tier - 3</v>
      </c>
      <c r="P526" t="str">
        <f>VLOOKUP($A526,Hospitalization_Table[#All],9,FALSE)</f>
        <v>R1012</v>
      </c>
      <c r="Q526">
        <f>VLOOKUP($A526,Hospitalization_Table[#All],11,FALSE)</f>
        <v>53</v>
      </c>
    </row>
    <row r="527" spans="1:17" ht="15.6" x14ac:dyDescent="0.3">
      <c r="A527" s="20" t="s">
        <v>1845</v>
      </c>
      <c r="B527" t="str">
        <f>VLOOKUP($A527,Customer_Table[#All],4,FALSE)</f>
        <v>Sarah</v>
      </c>
      <c r="C527">
        <f>VLOOKUP($A527,Medical_Table[#All],4,FALSE)</f>
        <v>32.395000000000003</v>
      </c>
      <c r="D527">
        <f>VLOOKUP($A527,Medical_Table[#All],6,FALSE)</f>
        <v>5.68</v>
      </c>
      <c r="E527" t="str">
        <f>VLOOKUP($A527,Medical_Table[#All],2,FALSE)</f>
        <v>Yes</v>
      </c>
      <c r="F527" t="str">
        <f>VLOOKUP($A527,Medical_Table[#All],8,FALSE)</f>
        <v>No</v>
      </c>
      <c r="G527" t="str">
        <f>VLOOKUP($A527,Medical_Table[#All],9,FALSE)</f>
        <v>No</v>
      </c>
      <c r="H527">
        <f>VLOOKUP($A527,Medical_Table[#All],10,FALSE)</f>
        <v>1</v>
      </c>
      <c r="I527" t="str">
        <f>VLOOKUP($A527,Medical_Table[#All],3,FALSE)</f>
        <v>No</v>
      </c>
      <c r="J527" t="str">
        <f>VLOOKUP($A527,Medical_Table[#All],5,FALSE)</f>
        <v>Obesity</v>
      </c>
      <c r="K527" t="str">
        <f>VLOOKUP($A527,Medical_Table[#All],7,FALSE)</f>
        <v>Normal</v>
      </c>
      <c r="L527" s="22">
        <f>VLOOKUP($A527,Hospitalization_Table[#All],10,FALSE)</f>
        <v>34969</v>
      </c>
      <c r="M527" s="18">
        <f>VLOOKUP($A527,Hospitalization_Table[#All],6,FALSE)</f>
        <v>18903.490000000002</v>
      </c>
      <c r="N527" t="str">
        <f>VLOOKUP($A527,Hospitalization_Table[#All],7,FALSE)</f>
        <v>tier - 1</v>
      </c>
      <c r="O527" t="str">
        <f>VLOOKUP($A527,Hospitalization_Table[#All],8,FALSE)</f>
        <v>tier - 2</v>
      </c>
      <c r="P527" t="str">
        <f>VLOOKUP($A527,Hospitalization_Table[#All],9,FALSE)</f>
        <v>R1024</v>
      </c>
      <c r="Q527">
        <f>VLOOKUP($A527,Hospitalization_Table[#All],11,FALSE)</f>
        <v>27</v>
      </c>
    </row>
    <row r="528" spans="1:17" ht="15.6" x14ac:dyDescent="0.3">
      <c r="A528" s="20" t="s">
        <v>1844</v>
      </c>
      <c r="B528" t="str">
        <f>VLOOKUP($A528,Customer_Table[#All],4,FALSE)</f>
        <v>Ashley E</v>
      </c>
      <c r="C528">
        <f>VLOOKUP($A528,Medical_Table[#All],4,FALSE)</f>
        <v>46.19</v>
      </c>
      <c r="D528">
        <f>VLOOKUP($A528,Medical_Table[#All],6,FALSE)</f>
        <v>7.31</v>
      </c>
      <c r="E528" t="str">
        <f>VLOOKUP($A528,Medical_Table[#All],2,FALSE)</f>
        <v>Yes</v>
      </c>
      <c r="F528" t="str">
        <f>VLOOKUP($A528,Medical_Table[#All],8,FALSE)</f>
        <v>No</v>
      </c>
      <c r="G528" t="str">
        <f>VLOOKUP($A528,Medical_Table[#All],9,FALSE)</f>
        <v>Yes</v>
      </c>
      <c r="H528">
        <f>VLOOKUP($A528,Medical_Table[#All],10,FALSE)</f>
        <v>1</v>
      </c>
      <c r="I528" t="str">
        <f>VLOOKUP($A528,Medical_Table[#All],3,FALSE)</f>
        <v>No</v>
      </c>
      <c r="J528" t="str">
        <f>VLOOKUP($A528,Medical_Table[#All],5,FALSE)</f>
        <v>Obesity</v>
      </c>
      <c r="K528" t="str">
        <f>VLOOKUP($A528,Medical_Table[#All],7,FALSE)</f>
        <v>Diabetes</v>
      </c>
      <c r="L528" s="22">
        <f>VLOOKUP($A528,Hospitalization_Table[#All],10,FALSE)</f>
        <v>23351</v>
      </c>
      <c r="M528" s="18">
        <f>VLOOKUP($A528,Hospitalization_Table[#All],6,FALSE)</f>
        <v>18883.330000000002</v>
      </c>
      <c r="N528" t="str">
        <f>VLOOKUP($A528,Hospitalization_Table[#All],7,FALSE)</f>
        <v>tier - 1</v>
      </c>
      <c r="O528" t="str">
        <f>VLOOKUP($A528,Hospitalization_Table[#All],8,FALSE)</f>
        <v>tier - 1</v>
      </c>
      <c r="P528" t="str">
        <f>VLOOKUP($A528,Hospitalization_Table[#All],9,FALSE)</f>
        <v>R1026</v>
      </c>
      <c r="Q528">
        <f>VLOOKUP($A528,Hospitalization_Table[#All],11,FALSE)</f>
        <v>59</v>
      </c>
    </row>
    <row r="529" spans="1:17" ht="15.6" x14ac:dyDescent="0.3">
      <c r="A529" s="20" t="s">
        <v>1843</v>
      </c>
      <c r="B529" t="str">
        <f>VLOOKUP($A529,Customer_Table[#All],4,FALSE)</f>
        <v>Lindsey</v>
      </c>
      <c r="C529">
        <f>VLOOKUP($A529,Medical_Table[#All],4,FALSE)</f>
        <v>27.93</v>
      </c>
      <c r="D529">
        <f>VLOOKUP($A529,Medical_Table[#All],6,FALSE)</f>
        <v>4.67</v>
      </c>
      <c r="E529" t="str">
        <f>VLOOKUP($A529,Medical_Table[#All],2,FALSE)</f>
        <v>No</v>
      </c>
      <c r="F529" t="str">
        <f>VLOOKUP($A529,Medical_Table[#All],8,FALSE)</f>
        <v>No</v>
      </c>
      <c r="G529" t="str">
        <f>VLOOKUP($A529,Medical_Table[#All],9,FALSE)</f>
        <v>Yes</v>
      </c>
      <c r="H529">
        <f>VLOOKUP($A529,Medical_Table[#All],10,FALSE)</f>
        <v>1</v>
      </c>
      <c r="I529" t="str">
        <f>VLOOKUP($A529,Medical_Table[#All],3,FALSE)</f>
        <v>No</v>
      </c>
      <c r="J529" t="str">
        <f>VLOOKUP($A529,Medical_Table[#All],5,FALSE)</f>
        <v>Over Weight</v>
      </c>
      <c r="K529" t="str">
        <f>VLOOKUP($A529,Medical_Table[#All],7,FALSE)</f>
        <v>Normal</v>
      </c>
      <c r="L529" s="22">
        <f>VLOOKUP($A529,Hospitalization_Table[#All],10,FALSE)</f>
        <v>37826</v>
      </c>
      <c r="M529" s="18">
        <f>VLOOKUP($A529,Hospitalization_Table[#All],6,FALSE)</f>
        <v>18838.7</v>
      </c>
      <c r="N529" t="str">
        <f>VLOOKUP($A529,Hospitalization_Table[#All],7,FALSE)</f>
        <v>tier - 1</v>
      </c>
      <c r="O529" t="str">
        <f>VLOOKUP($A529,Hospitalization_Table[#All],8,FALSE)</f>
        <v>tier - 3</v>
      </c>
      <c r="P529" t="str">
        <f>VLOOKUP($A529,Hospitalization_Table[#All],9,FALSE)</f>
        <v>R1012</v>
      </c>
      <c r="Q529">
        <f>VLOOKUP($A529,Hospitalization_Table[#All],11,FALSE)</f>
        <v>19</v>
      </c>
    </row>
    <row r="530" spans="1:17" ht="15.6" x14ac:dyDescent="0.3">
      <c r="A530" s="20" t="s">
        <v>1842</v>
      </c>
      <c r="B530" t="str">
        <f>VLOOKUP($A530,Customer_Table[#All],4,FALSE)</f>
        <v>Alan</v>
      </c>
      <c r="C530">
        <f>VLOOKUP($A530,Medical_Table[#All],4,FALSE)</f>
        <v>45.62</v>
      </c>
      <c r="D530">
        <f>VLOOKUP($A530,Medical_Table[#All],6,FALSE)</f>
        <v>6.87</v>
      </c>
      <c r="E530" t="str">
        <f>VLOOKUP($A530,Medical_Table[#All],2,FALSE)</f>
        <v>No</v>
      </c>
      <c r="F530" t="str">
        <f>VLOOKUP($A530,Medical_Table[#All],8,FALSE)</f>
        <v>No</v>
      </c>
      <c r="G530" t="str">
        <f>VLOOKUP($A530,Medical_Table[#All],9,FALSE)</f>
        <v>No</v>
      </c>
      <c r="H530">
        <f>VLOOKUP($A530,Medical_Table[#All],10,FALSE)</f>
        <v>0</v>
      </c>
      <c r="I530" t="str">
        <f>VLOOKUP($A530,Medical_Table[#All],3,FALSE)</f>
        <v>No</v>
      </c>
      <c r="J530" t="str">
        <f>VLOOKUP($A530,Medical_Table[#All],5,FALSE)</f>
        <v>Obesity</v>
      </c>
      <c r="K530" t="str">
        <f>VLOOKUP($A530,Medical_Table[#All],7,FALSE)</f>
        <v>Diabetes</v>
      </c>
      <c r="L530" s="22">
        <f>VLOOKUP($A530,Hospitalization_Table[#All],10,FALSE)</f>
        <v>22998</v>
      </c>
      <c r="M530" s="18">
        <f>VLOOKUP($A530,Hospitalization_Table[#All],6,FALSE)</f>
        <v>18815.53</v>
      </c>
      <c r="N530" t="str">
        <f>VLOOKUP($A530,Hospitalization_Table[#All],7,FALSE)</f>
        <v>tier - 1</v>
      </c>
      <c r="O530" t="str">
        <f>VLOOKUP($A530,Hospitalization_Table[#All],8,FALSE)</f>
        <v>tier - 1</v>
      </c>
      <c r="P530" t="str">
        <f>VLOOKUP($A530,Hospitalization_Table[#All],9,FALSE)</f>
        <v>R1023</v>
      </c>
      <c r="Q530">
        <f>VLOOKUP($A530,Hospitalization_Table[#All],11,FALSE)</f>
        <v>60</v>
      </c>
    </row>
    <row r="531" spans="1:17" ht="15.6" x14ac:dyDescent="0.3">
      <c r="A531" s="20" t="s">
        <v>1841</v>
      </c>
      <c r="B531" t="str">
        <f>VLOOKUP($A531,Customer_Table[#All],4,FALSE)</f>
        <v>Dan R.</v>
      </c>
      <c r="C531">
        <f>VLOOKUP($A531,Medical_Table[#All],4,FALSE)</f>
        <v>35.31</v>
      </c>
      <c r="D531">
        <f>VLOOKUP($A531,Medical_Table[#All],6,FALSE)</f>
        <v>5.87</v>
      </c>
      <c r="E531" t="str">
        <f>VLOOKUP($A531,Medical_Table[#All],2,FALSE)</f>
        <v>No</v>
      </c>
      <c r="F531" t="str">
        <f>VLOOKUP($A531,Medical_Table[#All],8,FALSE)</f>
        <v>No</v>
      </c>
      <c r="G531" t="str">
        <f>VLOOKUP($A531,Medical_Table[#All],9,FALSE)</f>
        <v>Yes</v>
      </c>
      <c r="H531">
        <f>VLOOKUP($A531,Medical_Table[#All],10,FALSE)</f>
        <v>1</v>
      </c>
      <c r="I531" t="str">
        <f>VLOOKUP($A531,Medical_Table[#All],3,FALSE)</f>
        <v>No</v>
      </c>
      <c r="J531" t="str">
        <f>VLOOKUP($A531,Medical_Table[#All],5,FALSE)</f>
        <v>Obesity</v>
      </c>
      <c r="K531" t="str">
        <f>VLOOKUP($A531,Medical_Table[#All],7,FALSE)</f>
        <v>Prediabetes</v>
      </c>
      <c r="L531" s="22">
        <f>VLOOKUP($A531,Hospitalization_Table[#All],10,FALSE)</f>
        <v>29143</v>
      </c>
      <c r="M531" s="18">
        <f>VLOOKUP($A531,Hospitalization_Table[#All],6,FALSE)</f>
        <v>18806.150000000001</v>
      </c>
      <c r="N531" t="str">
        <f>VLOOKUP($A531,Hospitalization_Table[#All],7,FALSE)</f>
        <v>tier - 1</v>
      </c>
      <c r="O531" t="str">
        <f>VLOOKUP($A531,Hospitalization_Table[#All],8,FALSE)</f>
        <v>tier - 2</v>
      </c>
      <c r="P531" t="str">
        <f>VLOOKUP($A531,Hospitalization_Table[#All],9,FALSE)</f>
        <v>R1013</v>
      </c>
      <c r="Q531">
        <f>VLOOKUP($A531,Hospitalization_Table[#All],11,FALSE)</f>
        <v>43</v>
      </c>
    </row>
    <row r="532" spans="1:17" ht="15.6" x14ac:dyDescent="0.3">
      <c r="A532" s="20" t="s">
        <v>1840</v>
      </c>
      <c r="B532" t="str">
        <f>VLOOKUP($A532,Customer_Table[#All],4,FALSE)</f>
        <v>Katie</v>
      </c>
      <c r="C532">
        <f>VLOOKUP($A532,Medical_Table[#All],4,FALSE)</f>
        <v>30.4</v>
      </c>
      <c r="D532">
        <f>VLOOKUP($A532,Medical_Table[#All],6,FALSE)</f>
        <v>4.07</v>
      </c>
      <c r="E532" t="str">
        <f>VLOOKUP($A532,Medical_Table[#All],2,FALSE)</f>
        <v>Yes</v>
      </c>
      <c r="F532" t="str">
        <f>VLOOKUP($A532,Medical_Table[#All],8,FALSE)</f>
        <v>No</v>
      </c>
      <c r="G532" t="str">
        <f>VLOOKUP($A532,Medical_Table[#All],9,FALSE)</f>
        <v>No</v>
      </c>
      <c r="H532">
        <f>VLOOKUP($A532,Medical_Table[#All],10,FALSE)</f>
        <v>1</v>
      </c>
      <c r="I532" t="str">
        <f>VLOOKUP($A532,Medical_Table[#All],3,FALSE)</f>
        <v>No</v>
      </c>
      <c r="J532" t="str">
        <f>VLOOKUP($A532,Medical_Table[#All],5,FALSE)</f>
        <v>Obesity</v>
      </c>
      <c r="K532" t="str">
        <f>VLOOKUP($A532,Medical_Table[#All],7,FALSE)</f>
        <v>Normal</v>
      </c>
      <c r="L532" s="22">
        <f>VLOOKUP($A532,Hospitalization_Table[#All],10,FALSE)</f>
        <v>35031</v>
      </c>
      <c r="M532" s="18">
        <f>VLOOKUP($A532,Hospitalization_Table[#All],6,FALSE)</f>
        <v>18804.75</v>
      </c>
      <c r="N532" t="str">
        <f>VLOOKUP($A532,Hospitalization_Table[#All],7,FALSE)</f>
        <v>tier - 1</v>
      </c>
      <c r="O532" t="str">
        <f>VLOOKUP($A532,Hospitalization_Table[#All],8,FALSE)</f>
        <v>tier - 1</v>
      </c>
      <c r="P532" t="str">
        <f>VLOOKUP($A532,Hospitalization_Table[#All],9,FALSE)</f>
        <v>R1012</v>
      </c>
      <c r="Q532">
        <f>VLOOKUP($A532,Hospitalization_Table[#All],11,FALSE)</f>
        <v>27</v>
      </c>
    </row>
    <row r="533" spans="1:17" ht="15.6" x14ac:dyDescent="0.3">
      <c r="A533" s="20" t="s">
        <v>1839</v>
      </c>
      <c r="B533" t="str">
        <f>VLOOKUP($A533,Customer_Table[#All],4,FALSE)</f>
        <v>Eric</v>
      </c>
      <c r="C533">
        <f>VLOOKUP($A533,Medical_Table[#All],4,FALSE)</f>
        <v>20.13</v>
      </c>
      <c r="D533">
        <f>VLOOKUP($A533,Medical_Table[#All],6,FALSE)</f>
        <v>6.47</v>
      </c>
      <c r="E533" t="str">
        <f>VLOOKUP($A533,Medical_Table[#All],2,FALSE)</f>
        <v>No</v>
      </c>
      <c r="F533" t="str">
        <f>VLOOKUP($A533,Medical_Table[#All],8,FALSE)</f>
        <v>No</v>
      </c>
      <c r="G533" t="str">
        <f>VLOOKUP($A533,Medical_Table[#All],9,FALSE)</f>
        <v>Yes</v>
      </c>
      <c r="H533">
        <f>VLOOKUP($A533,Medical_Table[#All],10,FALSE)</f>
        <v>1</v>
      </c>
      <c r="I533" t="str">
        <f>VLOOKUP($A533,Medical_Table[#All],3,FALSE)</f>
        <v>Yes</v>
      </c>
      <c r="J533" t="str">
        <f>VLOOKUP($A533,Medical_Table[#All],5,FALSE)</f>
        <v>Normal Weight</v>
      </c>
      <c r="K533" t="str">
        <f>VLOOKUP($A533,Medical_Table[#All],7,FALSE)</f>
        <v>Prediabetes</v>
      </c>
      <c r="L533" s="22">
        <f>VLOOKUP($A533,Hospitalization_Table[#All],10,FALSE)</f>
        <v>29178</v>
      </c>
      <c r="M533" s="18">
        <f>VLOOKUP($A533,Hospitalization_Table[#All],6,FALSE)</f>
        <v>18767.740000000002</v>
      </c>
      <c r="N533" t="str">
        <f>VLOOKUP($A533,Hospitalization_Table[#All],7,FALSE)</f>
        <v>tier - 1</v>
      </c>
      <c r="O533" t="str">
        <f>VLOOKUP($A533,Hospitalization_Table[#All],8,FALSE)</f>
        <v>tier - 1</v>
      </c>
      <c r="P533" t="str">
        <f>VLOOKUP($A533,Hospitalization_Table[#All],9,FALSE)</f>
        <v>R1013</v>
      </c>
      <c r="Q533">
        <f>VLOOKUP($A533,Hospitalization_Table[#All],11,FALSE)</f>
        <v>43</v>
      </c>
    </row>
    <row r="534" spans="1:17" ht="15.6" x14ac:dyDescent="0.3">
      <c r="A534" s="20" t="s">
        <v>1838</v>
      </c>
      <c r="B534" t="str">
        <f>VLOOKUP($A534,Customer_Table[#All],4,FALSE)</f>
        <v>Cathryn</v>
      </c>
      <c r="C534">
        <f>VLOOKUP($A534,Medical_Table[#All],4,FALSE)</f>
        <v>23.655000000000001</v>
      </c>
      <c r="D534">
        <f>VLOOKUP($A534,Medical_Table[#All],6,FALSE)</f>
        <v>5.14</v>
      </c>
      <c r="E534" t="str">
        <f>VLOOKUP($A534,Medical_Table[#All],2,FALSE)</f>
        <v>No</v>
      </c>
      <c r="F534" t="str">
        <f>VLOOKUP($A534,Medical_Table[#All],8,FALSE)</f>
        <v>No</v>
      </c>
      <c r="G534" t="str">
        <f>VLOOKUP($A534,Medical_Table[#All],9,FALSE)</f>
        <v>No</v>
      </c>
      <c r="H534">
        <f>VLOOKUP($A534,Medical_Table[#All],10,FALSE)</f>
        <v>1</v>
      </c>
      <c r="I534" t="str">
        <f>VLOOKUP($A534,Medical_Table[#All],3,FALSE)</f>
        <v>Yes</v>
      </c>
      <c r="J534" t="str">
        <f>VLOOKUP($A534,Medical_Table[#All],5,FALSE)</f>
        <v>Normal Weight</v>
      </c>
      <c r="K534" t="str">
        <f>VLOOKUP($A534,Medical_Table[#All],7,FALSE)</f>
        <v>Normal</v>
      </c>
      <c r="L534" s="22">
        <f>VLOOKUP($A534,Hospitalization_Table[#All],10,FALSE)</f>
        <v>33965</v>
      </c>
      <c r="M534" s="18">
        <f>VLOOKUP($A534,Hospitalization_Table[#All],6,FALSE)</f>
        <v>18765.88</v>
      </c>
      <c r="N534" t="str">
        <f>VLOOKUP($A534,Hospitalization_Table[#All],7,FALSE)</f>
        <v>tier - 1</v>
      </c>
      <c r="O534" t="str">
        <f>VLOOKUP($A534,Hospitalization_Table[#All],8,FALSE)</f>
        <v>tier - 2</v>
      </c>
      <c r="P534" t="str">
        <f>VLOOKUP($A534,Hospitalization_Table[#All],9,FALSE)</f>
        <v>R1012</v>
      </c>
      <c r="Q534">
        <f>VLOOKUP($A534,Hospitalization_Table[#All],11,FALSE)</f>
        <v>30</v>
      </c>
    </row>
    <row r="535" spans="1:17" ht="15.6" x14ac:dyDescent="0.3">
      <c r="A535" s="20" t="s">
        <v>1837</v>
      </c>
      <c r="B535" t="str">
        <f>VLOOKUP($A535,Customer_Table[#All],4,FALSE)</f>
        <v>Brendan</v>
      </c>
      <c r="C535">
        <f>VLOOKUP($A535,Medical_Table[#All],4,FALSE)</f>
        <v>49.05</v>
      </c>
      <c r="D535">
        <f>VLOOKUP($A535,Medical_Table[#All],6,FALSE)</f>
        <v>9.77</v>
      </c>
      <c r="E535" t="str">
        <f>VLOOKUP($A535,Medical_Table[#All],2,FALSE)</f>
        <v>Yes</v>
      </c>
      <c r="F535" t="str">
        <f>VLOOKUP($A535,Medical_Table[#All],8,FALSE)</f>
        <v>No</v>
      </c>
      <c r="G535" t="str">
        <f>VLOOKUP($A535,Medical_Table[#All],9,FALSE)</f>
        <v>No</v>
      </c>
      <c r="H535">
        <f>VLOOKUP($A535,Medical_Table[#All],10,FALSE)</f>
        <v>0</v>
      </c>
      <c r="I535" t="str">
        <f>VLOOKUP($A535,Medical_Table[#All],3,FALSE)</f>
        <v>No</v>
      </c>
      <c r="J535" t="str">
        <f>VLOOKUP($A535,Medical_Table[#All],5,FALSE)</f>
        <v>Obesity</v>
      </c>
      <c r="K535" t="str">
        <f>VLOOKUP($A535,Medical_Table[#All],7,FALSE)</f>
        <v>Diabetes</v>
      </c>
      <c r="L535" s="22">
        <f>VLOOKUP($A535,Hospitalization_Table[#All],10,FALSE)</f>
        <v>24714</v>
      </c>
      <c r="M535" s="18">
        <f>VLOOKUP($A535,Hospitalization_Table[#All],6,FALSE)</f>
        <v>18694.689999999999</v>
      </c>
      <c r="N535" t="str">
        <f>VLOOKUP($A535,Hospitalization_Table[#All],7,FALSE)</f>
        <v>tier - 1</v>
      </c>
      <c r="O535" t="str">
        <f>VLOOKUP($A535,Hospitalization_Table[#All],8,FALSE)</f>
        <v>tier - 1</v>
      </c>
      <c r="P535" t="str">
        <f>VLOOKUP($A535,Hospitalization_Table[#All],9,FALSE)</f>
        <v>R1023</v>
      </c>
      <c r="Q535">
        <f>VLOOKUP($A535,Hospitalization_Table[#All],11,FALSE)</f>
        <v>55</v>
      </c>
    </row>
    <row r="536" spans="1:17" ht="15.6" x14ac:dyDescent="0.3">
      <c r="A536" s="20" t="s">
        <v>1836</v>
      </c>
      <c r="B536" t="str">
        <f>VLOOKUP($A536,Customer_Table[#All],4,FALSE)</f>
        <v>Shauna</v>
      </c>
      <c r="C536">
        <f>VLOOKUP($A536,Medical_Table[#All],4,FALSE)</f>
        <v>51.94</v>
      </c>
      <c r="D536">
        <f>VLOOKUP($A536,Medical_Table[#All],6,FALSE)</f>
        <v>8.8000000000000007</v>
      </c>
      <c r="E536" t="str">
        <f>VLOOKUP($A536,Medical_Table[#All],2,FALSE)</f>
        <v>Yes</v>
      </c>
      <c r="F536" t="str">
        <f>VLOOKUP($A536,Medical_Table[#All],8,FALSE)</f>
        <v>No</v>
      </c>
      <c r="G536" t="str">
        <f>VLOOKUP($A536,Medical_Table[#All],9,FALSE)</f>
        <v>No</v>
      </c>
      <c r="H536">
        <f>VLOOKUP($A536,Medical_Table[#All],10,FALSE)</f>
        <v>2</v>
      </c>
      <c r="I536" t="str">
        <f>VLOOKUP($A536,Medical_Table[#All],3,FALSE)</f>
        <v>No</v>
      </c>
      <c r="J536" t="str">
        <f>VLOOKUP($A536,Medical_Table[#All],5,FALSE)</f>
        <v>Obesity</v>
      </c>
      <c r="K536" t="str">
        <f>VLOOKUP($A536,Medical_Table[#All],7,FALSE)</f>
        <v>Diabetes</v>
      </c>
      <c r="L536" s="22">
        <f>VLOOKUP($A536,Hospitalization_Table[#All],10,FALSE)</f>
        <v>25858</v>
      </c>
      <c r="M536" s="18">
        <f>VLOOKUP($A536,Hospitalization_Table[#All],6,FALSE)</f>
        <v>18682.740000000002</v>
      </c>
      <c r="N536" t="str">
        <f>VLOOKUP($A536,Hospitalization_Table[#All],7,FALSE)</f>
        <v>tier - 1</v>
      </c>
      <c r="O536" t="str">
        <f>VLOOKUP($A536,Hospitalization_Table[#All],8,FALSE)</f>
        <v>tier - 3</v>
      </c>
      <c r="P536" t="str">
        <f>VLOOKUP($A536,Hospitalization_Table[#All],9,FALSE)</f>
        <v>R1012</v>
      </c>
      <c r="Q536">
        <f>VLOOKUP($A536,Hospitalization_Table[#All],11,FALSE)</f>
        <v>52</v>
      </c>
    </row>
    <row r="537" spans="1:17" ht="15.6" x14ac:dyDescent="0.3">
      <c r="A537" s="20" t="s">
        <v>1835</v>
      </c>
      <c r="B537" t="str">
        <f>VLOOKUP($A537,Customer_Table[#All],4,FALSE)</f>
        <v>Terence</v>
      </c>
      <c r="C537">
        <f>VLOOKUP($A537,Medical_Table[#All],4,FALSE)</f>
        <v>29.83</v>
      </c>
      <c r="D537">
        <f>VLOOKUP($A537,Medical_Table[#All],6,FALSE)</f>
        <v>5.84</v>
      </c>
      <c r="E537" t="str">
        <f>VLOOKUP($A537,Medical_Table[#All],2,FALSE)</f>
        <v>No</v>
      </c>
      <c r="F537" t="str">
        <f>VLOOKUP($A537,Medical_Table[#All],8,FALSE)</f>
        <v>No</v>
      </c>
      <c r="G537" t="str">
        <f>VLOOKUP($A537,Medical_Table[#All],9,FALSE)</f>
        <v>No</v>
      </c>
      <c r="H537">
        <f>VLOOKUP($A537,Medical_Table[#All],10,FALSE)</f>
        <v>1</v>
      </c>
      <c r="I537" t="str">
        <f>VLOOKUP($A537,Medical_Table[#All],3,FALSE)</f>
        <v>Yes</v>
      </c>
      <c r="J537" t="str">
        <f>VLOOKUP($A537,Medical_Table[#All],5,FALSE)</f>
        <v>Over Weight</v>
      </c>
      <c r="K537" t="str">
        <f>VLOOKUP($A537,Medical_Table[#All],7,FALSE)</f>
        <v>Prediabetes</v>
      </c>
      <c r="L537" s="22">
        <f>VLOOKUP($A537,Hospitalization_Table[#All],10,FALSE)</f>
        <v>36061</v>
      </c>
      <c r="M537" s="18">
        <f>VLOOKUP($A537,Hospitalization_Table[#All],6,FALSE)</f>
        <v>18648.419999999998</v>
      </c>
      <c r="N537" t="str">
        <f>VLOOKUP($A537,Hospitalization_Table[#All],7,FALSE)</f>
        <v>tier - 1</v>
      </c>
      <c r="O537" t="str">
        <f>VLOOKUP($A537,Hospitalization_Table[#All],8,FALSE)</f>
        <v>tier - 1</v>
      </c>
      <c r="P537" t="str">
        <f>VLOOKUP($A537,Hospitalization_Table[#All],9,FALSE)</f>
        <v>R1019</v>
      </c>
      <c r="Q537">
        <f>VLOOKUP($A537,Hospitalization_Table[#All],11,FALSE)</f>
        <v>24</v>
      </c>
    </row>
    <row r="538" spans="1:17" ht="15.6" x14ac:dyDescent="0.3">
      <c r="A538" s="20" t="s">
        <v>1834</v>
      </c>
      <c r="B538" t="str">
        <f>VLOOKUP($A538,Customer_Table[#All],4,FALSE)</f>
        <v>Marisol</v>
      </c>
      <c r="C538">
        <f>VLOOKUP($A538,Medical_Table[#All],4,FALSE)</f>
        <v>22.6</v>
      </c>
      <c r="D538">
        <f>VLOOKUP($A538,Medical_Table[#All],6,FALSE)</f>
        <v>10.43</v>
      </c>
      <c r="E538" t="str">
        <f>VLOOKUP($A538,Medical_Table[#All],2,FALSE)</f>
        <v>Yes</v>
      </c>
      <c r="F538" t="str">
        <f>VLOOKUP($A538,Medical_Table[#All],8,FALSE)</f>
        <v>No</v>
      </c>
      <c r="G538" t="str">
        <f>VLOOKUP($A538,Medical_Table[#All],9,FALSE)</f>
        <v>No</v>
      </c>
      <c r="H538">
        <f>VLOOKUP($A538,Medical_Table[#All],10,FALSE)</f>
        <v>1</v>
      </c>
      <c r="I538" t="str">
        <f>VLOOKUP($A538,Medical_Table[#All],3,FALSE)</f>
        <v>Yes</v>
      </c>
      <c r="J538" t="str">
        <f>VLOOKUP($A538,Medical_Table[#All],5,FALSE)</f>
        <v>Normal Weight</v>
      </c>
      <c r="K538" t="str">
        <f>VLOOKUP($A538,Medical_Table[#All],7,FALSE)</f>
        <v>Diabetes</v>
      </c>
      <c r="L538" s="22">
        <f>VLOOKUP($A538,Hospitalization_Table[#All],10,FALSE)</f>
        <v>31636</v>
      </c>
      <c r="M538" s="18">
        <f>VLOOKUP($A538,Hospitalization_Table[#All],6,FALSE)</f>
        <v>18608.259999999998</v>
      </c>
      <c r="N538" t="str">
        <f>VLOOKUP($A538,Hospitalization_Table[#All],7,FALSE)</f>
        <v>tier - 1</v>
      </c>
      <c r="O538" t="str">
        <f>VLOOKUP($A538,Hospitalization_Table[#All],8,FALSE)</f>
        <v>tier - 3</v>
      </c>
      <c r="P538" t="str">
        <f>VLOOKUP($A538,Hospitalization_Table[#All],9,FALSE)</f>
        <v>R1011</v>
      </c>
      <c r="Q538">
        <f>VLOOKUP($A538,Hospitalization_Table[#All],11,FALSE)</f>
        <v>36</v>
      </c>
    </row>
    <row r="539" spans="1:17" ht="15.6" x14ac:dyDescent="0.3">
      <c r="A539" s="20" t="s">
        <v>1833</v>
      </c>
      <c r="B539" t="str">
        <f>VLOOKUP($A539,Customer_Table[#All],4,FALSE)</f>
        <v>Lindsay</v>
      </c>
      <c r="C539">
        <f>VLOOKUP($A539,Medical_Table[#All],4,FALSE)</f>
        <v>46.69</v>
      </c>
      <c r="D539">
        <f>VLOOKUP($A539,Medical_Table[#All],6,FALSE)</f>
        <v>4.25</v>
      </c>
      <c r="E539" t="str">
        <f>VLOOKUP($A539,Medical_Table[#All],2,FALSE)</f>
        <v>Yes</v>
      </c>
      <c r="F539" t="str">
        <f>VLOOKUP($A539,Medical_Table[#All],8,FALSE)</f>
        <v>No</v>
      </c>
      <c r="G539" t="str">
        <f>VLOOKUP($A539,Medical_Table[#All],9,FALSE)</f>
        <v>No</v>
      </c>
      <c r="H539">
        <f>VLOOKUP($A539,Medical_Table[#All],10,FALSE)</f>
        <v>1</v>
      </c>
      <c r="I539" t="str">
        <f>VLOOKUP($A539,Medical_Table[#All],3,FALSE)</f>
        <v>No</v>
      </c>
      <c r="J539" t="str">
        <f>VLOOKUP($A539,Medical_Table[#All],5,FALSE)</f>
        <v>Obesity</v>
      </c>
      <c r="K539" t="str">
        <f>VLOOKUP($A539,Medical_Table[#All],7,FALSE)</f>
        <v>Normal</v>
      </c>
      <c r="L539" s="22">
        <f>VLOOKUP($A539,Hospitalization_Table[#All],10,FALSE)</f>
        <v>23646</v>
      </c>
      <c r="M539" s="18">
        <f>VLOOKUP($A539,Hospitalization_Table[#All],6,FALSE)</f>
        <v>18443.11</v>
      </c>
      <c r="N539" t="str">
        <f>VLOOKUP($A539,Hospitalization_Table[#All],7,FALSE)</f>
        <v>tier - 1</v>
      </c>
      <c r="O539" t="str">
        <f>VLOOKUP($A539,Hospitalization_Table[#All],8,FALSE)</f>
        <v>tier - 2</v>
      </c>
      <c r="P539" t="str">
        <f>VLOOKUP($A539,Hospitalization_Table[#All],9,FALSE)</f>
        <v>R1012</v>
      </c>
      <c r="Q539">
        <f>VLOOKUP($A539,Hospitalization_Table[#All],11,FALSE)</f>
        <v>58</v>
      </c>
    </row>
    <row r="540" spans="1:17" ht="15.6" x14ac:dyDescent="0.3">
      <c r="A540" s="20" t="s">
        <v>1832</v>
      </c>
      <c r="B540" t="str">
        <f>VLOOKUP($A540,Customer_Table[#All],4,FALSE)</f>
        <v>Katie</v>
      </c>
      <c r="C540">
        <f>VLOOKUP($A540,Medical_Table[#All],4,FALSE)</f>
        <v>28.49</v>
      </c>
      <c r="D540">
        <f>VLOOKUP($A540,Medical_Table[#All],6,FALSE)</f>
        <v>4.8899999999999997</v>
      </c>
      <c r="E540" t="str">
        <f>VLOOKUP($A540,Medical_Table[#All],2,FALSE)</f>
        <v>No</v>
      </c>
      <c r="F540" t="str">
        <f>VLOOKUP($A540,Medical_Table[#All],8,FALSE)</f>
        <v>No</v>
      </c>
      <c r="G540" t="str">
        <f>VLOOKUP($A540,Medical_Table[#All],9,FALSE)</f>
        <v>No</v>
      </c>
      <c r="H540">
        <f>VLOOKUP($A540,Medical_Table[#All],10,FALSE)</f>
        <v>0</v>
      </c>
      <c r="I540" t="str">
        <f>VLOOKUP($A540,Medical_Table[#All],3,FALSE)</f>
        <v>Yes</v>
      </c>
      <c r="J540" t="str">
        <f>VLOOKUP($A540,Medical_Table[#All],5,FALSE)</f>
        <v>Over Weight</v>
      </c>
      <c r="K540" t="str">
        <f>VLOOKUP($A540,Medical_Table[#All],7,FALSE)</f>
        <v>Normal</v>
      </c>
      <c r="L540" s="22">
        <f>VLOOKUP($A540,Hospitalization_Table[#All],10,FALSE)</f>
        <v>36509</v>
      </c>
      <c r="M540" s="18">
        <f>VLOOKUP($A540,Hospitalization_Table[#All],6,FALSE)</f>
        <v>18328.240000000002</v>
      </c>
      <c r="N540" t="str">
        <f>VLOOKUP($A540,Hospitalization_Table[#All],7,FALSE)</f>
        <v>tier - 1</v>
      </c>
      <c r="O540" t="str">
        <f>VLOOKUP($A540,Hospitalization_Table[#All],8,FALSE)</f>
        <v>tier - 2</v>
      </c>
      <c r="P540" t="str">
        <f>VLOOKUP($A540,Hospitalization_Table[#All],9,FALSE)</f>
        <v>R1013</v>
      </c>
      <c r="Q540">
        <f>VLOOKUP($A540,Hospitalization_Table[#All],11,FALSE)</f>
        <v>23</v>
      </c>
    </row>
    <row r="541" spans="1:17" ht="15.6" x14ac:dyDescent="0.3">
      <c r="A541" s="20" t="s">
        <v>1831</v>
      </c>
      <c r="B541" t="str">
        <f>VLOOKUP($A541,Customer_Table[#All],4,FALSE)</f>
        <v>Daniel</v>
      </c>
      <c r="C541">
        <f>VLOOKUP($A541,Medical_Table[#All],4,FALSE)</f>
        <v>28.5</v>
      </c>
      <c r="D541">
        <f>VLOOKUP($A541,Medical_Table[#All],6,FALSE)</f>
        <v>5.55</v>
      </c>
      <c r="E541" t="str">
        <f>VLOOKUP($A541,Medical_Table[#All],2,FALSE)</f>
        <v>Yes</v>
      </c>
      <c r="F541" t="str">
        <f>VLOOKUP($A541,Medical_Table[#All],8,FALSE)</f>
        <v>No</v>
      </c>
      <c r="G541" t="str">
        <f>VLOOKUP($A541,Medical_Table[#All],9,FALSE)</f>
        <v>No</v>
      </c>
      <c r="H541">
        <f>VLOOKUP($A541,Medical_Table[#All],10,FALSE)</f>
        <v>1</v>
      </c>
      <c r="I541" t="str">
        <f>VLOOKUP($A541,Medical_Table[#All],3,FALSE)</f>
        <v>Yes</v>
      </c>
      <c r="J541" t="str">
        <f>VLOOKUP($A541,Medical_Table[#All],5,FALSE)</f>
        <v>Over Weight</v>
      </c>
      <c r="K541" t="str">
        <f>VLOOKUP($A541,Medical_Table[#All],7,FALSE)</f>
        <v>Normal</v>
      </c>
      <c r="L541" s="22">
        <f>VLOOKUP($A541,Hospitalization_Table[#All],10,FALSE)</f>
        <v>34884</v>
      </c>
      <c r="M541" s="18">
        <f>VLOOKUP($A541,Hospitalization_Table[#All],6,FALSE)</f>
        <v>18310.740000000002</v>
      </c>
      <c r="N541" t="str">
        <f>VLOOKUP($A541,Hospitalization_Table[#All],7,FALSE)</f>
        <v>tier - 1</v>
      </c>
      <c r="O541" t="str">
        <f>VLOOKUP($A541,Hospitalization_Table[#All],8,FALSE)</f>
        <v>tier - 3</v>
      </c>
      <c r="P541" t="str">
        <f>VLOOKUP($A541,Hospitalization_Table[#All],9,FALSE)</f>
        <v>R1012</v>
      </c>
      <c r="Q541">
        <f>VLOOKUP($A541,Hospitalization_Table[#All],11,FALSE)</f>
        <v>27</v>
      </c>
    </row>
    <row r="542" spans="1:17" ht="15.6" x14ac:dyDescent="0.3">
      <c r="A542" s="20" t="s">
        <v>1830</v>
      </c>
      <c r="B542" t="str">
        <f>VLOOKUP($A542,Customer_Table[#All],4,FALSE)</f>
        <v>Brett W</v>
      </c>
      <c r="C542">
        <f>VLOOKUP($A542,Medical_Table[#All],4,FALSE)</f>
        <v>24.4</v>
      </c>
      <c r="D542">
        <f>VLOOKUP($A542,Medical_Table[#All],6,FALSE)</f>
        <v>4.5199999999999996</v>
      </c>
      <c r="E542" t="str">
        <f>VLOOKUP($A542,Medical_Table[#All],2,FALSE)</f>
        <v>No</v>
      </c>
      <c r="F542" t="str">
        <f>VLOOKUP($A542,Medical_Table[#All],8,FALSE)</f>
        <v>No</v>
      </c>
      <c r="G542" t="str">
        <f>VLOOKUP($A542,Medical_Table[#All],9,FALSE)</f>
        <v>No</v>
      </c>
      <c r="H542">
        <f>VLOOKUP($A542,Medical_Table[#All],10,FALSE)</f>
        <v>1</v>
      </c>
      <c r="I542" t="str">
        <f>VLOOKUP($A542,Medical_Table[#All],3,FALSE)</f>
        <v>Yes</v>
      </c>
      <c r="J542" t="str">
        <f>VLOOKUP($A542,Medical_Table[#All],5,FALSE)</f>
        <v>Normal Weight</v>
      </c>
      <c r="K542" t="str">
        <f>VLOOKUP($A542,Medical_Table[#All],7,FALSE)</f>
        <v>Normal</v>
      </c>
      <c r="L542" s="22">
        <f>VLOOKUP($A542,Hospitalization_Table[#All],10,FALSE)</f>
        <v>33963</v>
      </c>
      <c r="M542" s="18">
        <f>VLOOKUP($A542,Hospitalization_Table[#All],6,FALSE)</f>
        <v>18259.22</v>
      </c>
      <c r="N542" t="str">
        <f>VLOOKUP($A542,Hospitalization_Table[#All],7,FALSE)</f>
        <v>tier - 1</v>
      </c>
      <c r="O542" t="str">
        <f>VLOOKUP($A542,Hospitalization_Table[#All],8,FALSE)</f>
        <v>tier - 3</v>
      </c>
      <c r="P542" t="str">
        <f>VLOOKUP($A542,Hospitalization_Table[#All],9,FALSE)</f>
        <v>R1011</v>
      </c>
      <c r="Q542">
        <f>VLOOKUP($A542,Hospitalization_Table[#All],11,FALSE)</f>
        <v>30</v>
      </c>
    </row>
    <row r="543" spans="1:17" ht="15.6" x14ac:dyDescent="0.3">
      <c r="A543" s="20" t="s">
        <v>1829</v>
      </c>
      <c r="B543" t="str">
        <f>VLOOKUP($A543,Customer_Table[#All],4,FALSE)</f>
        <v>Dylan J</v>
      </c>
      <c r="C543">
        <f>VLOOKUP($A543,Medical_Table[#All],4,FALSE)</f>
        <v>29.15</v>
      </c>
      <c r="D543">
        <f>VLOOKUP($A543,Medical_Table[#All],6,FALSE)</f>
        <v>4.45</v>
      </c>
      <c r="E543" t="str">
        <f>VLOOKUP($A543,Medical_Table[#All],2,FALSE)</f>
        <v>Yes</v>
      </c>
      <c r="F543" t="str">
        <f>VLOOKUP($A543,Medical_Table[#All],8,FALSE)</f>
        <v>No</v>
      </c>
      <c r="G543" t="str">
        <f>VLOOKUP($A543,Medical_Table[#All],9,FALSE)</f>
        <v>No</v>
      </c>
      <c r="H543">
        <f>VLOOKUP($A543,Medical_Table[#All],10,FALSE)</f>
        <v>1</v>
      </c>
      <c r="I543" t="str">
        <f>VLOOKUP($A543,Medical_Table[#All],3,FALSE)</f>
        <v>Yes</v>
      </c>
      <c r="J543" t="str">
        <f>VLOOKUP($A543,Medical_Table[#All],5,FALSE)</f>
        <v>Over Weight</v>
      </c>
      <c r="K543" t="str">
        <f>VLOOKUP($A543,Medical_Table[#All],7,FALSE)</f>
        <v>Normal</v>
      </c>
      <c r="L543" s="22">
        <f>VLOOKUP($A543,Hospitalization_Table[#All],10,FALSE)</f>
        <v>34914</v>
      </c>
      <c r="M543" s="18">
        <f>VLOOKUP($A543,Hospitalization_Table[#All],6,FALSE)</f>
        <v>18246.5</v>
      </c>
      <c r="N543" t="str">
        <f>VLOOKUP($A543,Hospitalization_Table[#All],7,FALSE)</f>
        <v>tier - 1</v>
      </c>
      <c r="O543" t="str">
        <f>VLOOKUP($A543,Hospitalization_Table[#All],8,FALSE)</f>
        <v>tier - 1</v>
      </c>
      <c r="P543" t="str">
        <f>VLOOKUP($A543,Hospitalization_Table[#All],9,FALSE)</f>
        <v>R1013</v>
      </c>
      <c r="Q543">
        <f>VLOOKUP($A543,Hospitalization_Table[#All],11,FALSE)</f>
        <v>27</v>
      </c>
    </row>
    <row r="544" spans="1:17" ht="15.6" x14ac:dyDescent="0.3">
      <c r="A544" s="20" t="s">
        <v>1828</v>
      </c>
      <c r="B544" t="str">
        <f>VLOOKUP($A544,Customer_Table[#All],4,FALSE)</f>
        <v>Elizabeth</v>
      </c>
      <c r="C544">
        <f>VLOOKUP($A544,Medical_Table[#All],4,FALSE)</f>
        <v>27.28</v>
      </c>
      <c r="D544">
        <f>VLOOKUP($A544,Medical_Table[#All],6,FALSE)</f>
        <v>4.72</v>
      </c>
      <c r="E544" t="str">
        <f>VLOOKUP($A544,Medical_Table[#All],2,FALSE)</f>
        <v>No</v>
      </c>
      <c r="F544" t="str">
        <f>VLOOKUP($A544,Medical_Table[#All],8,FALSE)</f>
        <v>yes</v>
      </c>
      <c r="G544" t="str">
        <f>VLOOKUP($A544,Medical_Table[#All],9,FALSE)</f>
        <v>No</v>
      </c>
      <c r="H544">
        <f>VLOOKUP($A544,Medical_Table[#All],10,FALSE)</f>
        <v>1</v>
      </c>
      <c r="I544" t="str">
        <f>VLOOKUP($A544,Medical_Table[#All],3,FALSE)</f>
        <v>Yes</v>
      </c>
      <c r="J544" t="str">
        <f>VLOOKUP($A544,Medical_Table[#All],5,FALSE)</f>
        <v>Over Weight</v>
      </c>
      <c r="K544" t="str">
        <f>VLOOKUP($A544,Medical_Table[#All],7,FALSE)</f>
        <v>Normal</v>
      </c>
      <c r="L544" s="22">
        <f>VLOOKUP($A544,Hospitalization_Table[#All],10,FALSE)</f>
        <v>38240</v>
      </c>
      <c r="M544" s="18">
        <f>VLOOKUP($A544,Hospitalization_Table[#All],6,FALSE)</f>
        <v>18223.45</v>
      </c>
      <c r="N544" t="str">
        <f>VLOOKUP($A544,Hospitalization_Table[#All],7,FALSE)</f>
        <v>tier - 1</v>
      </c>
      <c r="O544" t="str">
        <f>VLOOKUP($A544,Hospitalization_Table[#All],8,FALSE)</f>
        <v>tier - 3</v>
      </c>
      <c r="P544" t="str">
        <f>VLOOKUP($A544,Hospitalization_Table[#All],9,FALSE)</f>
        <v>R1013</v>
      </c>
      <c r="Q544">
        <f>VLOOKUP($A544,Hospitalization_Table[#All],11,FALSE)</f>
        <v>18</v>
      </c>
    </row>
    <row r="545" spans="1:17" ht="15.6" x14ac:dyDescent="0.3">
      <c r="A545" s="20" t="s">
        <v>1827</v>
      </c>
      <c r="B545" t="str">
        <f>VLOOKUP($A545,Customer_Table[#All],4,FALSE)</f>
        <v>Brooke M.</v>
      </c>
      <c r="C545">
        <f>VLOOKUP($A545,Medical_Table[#All],4,FALSE)</f>
        <v>32.229999999999997</v>
      </c>
      <c r="D545">
        <f>VLOOKUP($A545,Medical_Table[#All],6,FALSE)</f>
        <v>4.6500000000000004</v>
      </c>
      <c r="E545" t="str">
        <f>VLOOKUP($A545,Medical_Table[#All],2,FALSE)</f>
        <v>Yes</v>
      </c>
      <c r="F545" t="str">
        <f>VLOOKUP($A545,Medical_Table[#All],8,FALSE)</f>
        <v>No</v>
      </c>
      <c r="G545" t="str">
        <f>VLOOKUP($A545,Medical_Table[#All],9,FALSE)</f>
        <v>Yes</v>
      </c>
      <c r="H545">
        <f>VLOOKUP($A545,Medical_Table[#All],10,FALSE)</f>
        <v>1</v>
      </c>
      <c r="I545" t="str">
        <f>VLOOKUP($A545,Medical_Table[#All],3,FALSE)</f>
        <v>No</v>
      </c>
      <c r="J545" t="str">
        <f>VLOOKUP($A545,Medical_Table[#All],5,FALSE)</f>
        <v>Obesity</v>
      </c>
      <c r="K545" t="str">
        <f>VLOOKUP($A545,Medical_Table[#All],7,FALSE)</f>
        <v>Normal</v>
      </c>
      <c r="L545" s="22">
        <f>VLOOKUP($A545,Hospitalization_Table[#All],10,FALSE)</f>
        <v>35596</v>
      </c>
      <c r="M545" s="18">
        <f>VLOOKUP($A545,Hospitalization_Table[#All],6,FALSE)</f>
        <v>18218.16</v>
      </c>
      <c r="N545" t="str">
        <f>VLOOKUP($A545,Hospitalization_Table[#All],7,FALSE)</f>
        <v>tier - 1</v>
      </c>
      <c r="O545" t="str">
        <f>VLOOKUP($A545,Hospitalization_Table[#All],8,FALSE)</f>
        <v>tier - 1</v>
      </c>
      <c r="P545" t="str">
        <f>VLOOKUP($A545,Hospitalization_Table[#All],9,FALSE)</f>
        <v>R1013</v>
      </c>
      <c r="Q545">
        <f>VLOOKUP($A545,Hospitalization_Table[#All],11,FALSE)</f>
        <v>25</v>
      </c>
    </row>
    <row r="546" spans="1:17" ht="15.6" x14ac:dyDescent="0.3">
      <c r="A546" s="20" t="s">
        <v>1826</v>
      </c>
      <c r="B546" t="str">
        <f>VLOOKUP($A546,Customer_Table[#All],4,FALSE)</f>
        <v>Teiko</v>
      </c>
      <c r="C546">
        <f>VLOOKUP($A546,Medical_Table[#All],4,FALSE)</f>
        <v>44.2</v>
      </c>
      <c r="D546">
        <f>VLOOKUP($A546,Medical_Table[#All],6,FALSE)</f>
        <v>11.34</v>
      </c>
      <c r="E546" t="str">
        <f>VLOOKUP($A546,Medical_Table[#All],2,FALSE)</f>
        <v>Yes</v>
      </c>
      <c r="F546" t="str">
        <f>VLOOKUP($A546,Medical_Table[#All],8,FALSE)</f>
        <v>No</v>
      </c>
      <c r="G546" t="str">
        <f>VLOOKUP($A546,Medical_Table[#All],9,FALSE)</f>
        <v>Yes</v>
      </c>
      <c r="H546">
        <f>VLOOKUP($A546,Medical_Table[#All],10,FALSE)</f>
        <v>1</v>
      </c>
      <c r="I546" t="str">
        <f>VLOOKUP($A546,Medical_Table[#All],3,FALSE)</f>
        <v>No</v>
      </c>
      <c r="J546" t="str">
        <f>VLOOKUP($A546,Medical_Table[#All],5,FALSE)</f>
        <v>Obesity</v>
      </c>
      <c r="K546" t="str">
        <f>VLOOKUP($A546,Medical_Table[#All],7,FALSE)</f>
        <v>Diabetes</v>
      </c>
      <c r="L546" s="22">
        <f>VLOOKUP($A546,Hospitalization_Table[#All],10,FALSE)</f>
        <v>23196</v>
      </c>
      <c r="M546" s="18">
        <f>VLOOKUP($A546,Hospitalization_Table[#All],6,FALSE)</f>
        <v>18208.34</v>
      </c>
      <c r="N546" t="str">
        <f>VLOOKUP($A546,Hospitalization_Table[#All],7,FALSE)</f>
        <v>tier - 1</v>
      </c>
      <c r="O546" t="str">
        <f>VLOOKUP($A546,Hospitalization_Table[#All],8,FALSE)</f>
        <v>tier - 2</v>
      </c>
      <c r="P546" t="str">
        <f>VLOOKUP($A546,Hospitalization_Table[#All],9,FALSE)</f>
        <v>R1026</v>
      </c>
      <c r="Q546">
        <f>VLOOKUP($A546,Hospitalization_Table[#All],11,FALSE)</f>
        <v>59</v>
      </c>
    </row>
    <row r="547" spans="1:17" ht="15.6" x14ac:dyDescent="0.3">
      <c r="A547" s="20" t="s">
        <v>1825</v>
      </c>
      <c r="B547" t="str">
        <f>VLOOKUP($A547,Customer_Table[#All],4,FALSE)</f>
        <v>Zachary</v>
      </c>
      <c r="C547">
        <f>VLOOKUP($A547,Medical_Table[#All],4,FALSE)</f>
        <v>29.734999999999999</v>
      </c>
      <c r="D547">
        <f>VLOOKUP($A547,Medical_Table[#All],6,FALSE)</f>
        <v>4.53</v>
      </c>
      <c r="E547" t="str">
        <f>VLOOKUP($A547,Medical_Table[#All],2,FALSE)</f>
        <v>No</v>
      </c>
      <c r="F547" t="str">
        <f>VLOOKUP($A547,Medical_Table[#All],8,FALSE)</f>
        <v>No</v>
      </c>
      <c r="G547" t="str">
        <f>VLOOKUP($A547,Medical_Table[#All],9,FALSE)</f>
        <v>Yes</v>
      </c>
      <c r="H547">
        <f>VLOOKUP($A547,Medical_Table[#All],10,FALSE)</f>
        <v>1</v>
      </c>
      <c r="I547" t="str">
        <f>VLOOKUP($A547,Medical_Table[#All],3,FALSE)</f>
        <v>No</v>
      </c>
      <c r="J547" t="str">
        <f>VLOOKUP($A547,Medical_Table[#All],5,FALSE)</f>
        <v>Over Weight</v>
      </c>
      <c r="K547" t="str">
        <f>VLOOKUP($A547,Medical_Table[#All],7,FALSE)</f>
        <v>Normal</v>
      </c>
      <c r="L547" s="22">
        <f>VLOOKUP($A547,Hospitalization_Table[#All],10,FALSE)</f>
        <v>34162</v>
      </c>
      <c r="M547" s="18">
        <f>VLOOKUP($A547,Hospitalization_Table[#All],6,FALSE)</f>
        <v>18157.88</v>
      </c>
      <c r="N547" t="str">
        <f>VLOOKUP($A547,Hospitalization_Table[#All],7,FALSE)</f>
        <v>tier - 1</v>
      </c>
      <c r="O547" t="str">
        <f>VLOOKUP($A547,Hospitalization_Table[#All],8,FALSE)</f>
        <v>tier - 1</v>
      </c>
      <c r="P547" t="str">
        <f>VLOOKUP($A547,Hospitalization_Table[#All],9,FALSE)</f>
        <v>R1012</v>
      </c>
      <c r="Q547">
        <f>VLOOKUP($A547,Hospitalization_Table[#All],11,FALSE)</f>
        <v>29</v>
      </c>
    </row>
    <row r="548" spans="1:17" ht="15.6" x14ac:dyDescent="0.3">
      <c r="A548" s="20" t="s">
        <v>1824</v>
      </c>
      <c r="B548" t="str">
        <f>VLOOKUP($A548,Customer_Table[#All],4,FALSE)</f>
        <v>Johannah</v>
      </c>
      <c r="C548">
        <f>VLOOKUP($A548,Medical_Table[#All],4,FALSE)</f>
        <v>28.31</v>
      </c>
      <c r="D548">
        <f>VLOOKUP($A548,Medical_Table[#All],6,FALSE)</f>
        <v>6.35</v>
      </c>
      <c r="E548" t="str">
        <f>VLOOKUP($A548,Medical_Table[#All],2,FALSE)</f>
        <v>No</v>
      </c>
      <c r="F548" t="str">
        <f>VLOOKUP($A548,Medical_Table[#All],8,FALSE)</f>
        <v>No</v>
      </c>
      <c r="G548" t="str">
        <f>VLOOKUP($A548,Medical_Table[#All],9,FALSE)</f>
        <v>No</v>
      </c>
      <c r="H548">
        <f>VLOOKUP($A548,Medical_Table[#All],10,FALSE)</f>
        <v>0</v>
      </c>
      <c r="I548" t="str">
        <f>VLOOKUP($A548,Medical_Table[#All],3,FALSE)</f>
        <v>Yes</v>
      </c>
      <c r="J548" t="str">
        <f>VLOOKUP($A548,Medical_Table[#All],5,FALSE)</f>
        <v>Over Weight</v>
      </c>
      <c r="K548" t="str">
        <f>VLOOKUP($A548,Medical_Table[#All],7,FALSE)</f>
        <v>Prediabetes</v>
      </c>
      <c r="L548" s="22">
        <f>VLOOKUP($A548,Hospitalization_Table[#All],10,FALSE)</f>
        <v>36457</v>
      </c>
      <c r="M548" s="18">
        <f>VLOOKUP($A548,Hospitalization_Table[#All],6,FALSE)</f>
        <v>18033.97</v>
      </c>
      <c r="N548" t="str">
        <f>VLOOKUP($A548,Hospitalization_Table[#All],7,FALSE)</f>
        <v>tier - 1</v>
      </c>
      <c r="O548" t="str">
        <f>VLOOKUP($A548,Hospitalization_Table[#All],8,FALSE)</f>
        <v>tier - 1</v>
      </c>
      <c r="P548" t="str">
        <f>VLOOKUP($A548,Hospitalization_Table[#All],9,FALSE)</f>
        <v>R1012</v>
      </c>
      <c r="Q548">
        <f>VLOOKUP($A548,Hospitalization_Table[#All],11,FALSE)</f>
        <v>23</v>
      </c>
    </row>
    <row r="549" spans="1:17" ht="15.6" x14ac:dyDescent="0.3">
      <c r="A549" s="20" t="s">
        <v>1823</v>
      </c>
      <c r="B549" t="str">
        <f>VLOOKUP($A549,Customer_Table[#All],4,FALSE)</f>
        <v>Ryan A</v>
      </c>
      <c r="C549">
        <f>VLOOKUP($A549,Medical_Table[#All],4,FALSE)</f>
        <v>46.62</v>
      </c>
      <c r="D549">
        <f>VLOOKUP($A549,Medical_Table[#All],6,FALSE)</f>
        <v>8.51</v>
      </c>
      <c r="E549" t="str">
        <f>VLOOKUP($A549,Medical_Table[#All],2,FALSE)</f>
        <v>No</v>
      </c>
      <c r="F549" t="str">
        <f>VLOOKUP($A549,Medical_Table[#All],8,FALSE)</f>
        <v>No</v>
      </c>
      <c r="G549" t="str">
        <f>VLOOKUP($A549,Medical_Table[#All],9,FALSE)</f>
        <v>No</v>
      </c>
      <c r="H549">
        <f>VLOOKUP($A549,Medical_Table[#All],10,FALSE)</f>
        <v>0</v>
      </c>
      <c r="I549" t="str">
        <f>VLOOKUP($A549,Medical_Table[#All],3,FALSE)</f>
        <v>No</v>
      </c>
      <c r="J549" t="str">
        <f>VLOOKUP($A549,Medical_Table[#All],5,FALSE)</f>
        <v>Obesity</v>
      </c>
      <c r="K549" t="str">
        <f>VLOOKUP($A549,Medical_Table[#All],7,FALSE)</f>
        <v>Diabetes</v>
      </c>
      <c r="L549" s="22">
        <f>VLOOKUP($A549,Hospitalization_Table[#All],10,FALSE)</f>
        <v>24032</v>
      </c>
      <c r="M549" s="18">
        <f>VLOOKUP($A549,Hospitalization_Table[#All],6,FALSE)</f>
        <v>18031.189999999999</v>
      </c>
      <c r="N549" t="str">
        <f>VLOOKUP($A549,Hospitalization_Table[#All],7,FALSE)</f>
        <v>tier - 1</v>
      </c>
      <c r="O549" t="str">
        <f>VLOOKUP($A549,Hospitalization_Table[#All],8,FALSE)</f>
        <v>tier - 2</v>
      </c>
      <c r="P549" t="str">
        <f>VLOOKUP($A549,Hospitalization_Table[#All],9,FALSE)</f>
        <v>R1012</v>
      </c>
      <c r="Q549">
        <f>VLOOKUP($A549,Hospitalization_Table[#All],11,FALSE)</f>
        <v>57</v>
      </c>
    </row>
    <row r="550" spans="1:17" ht="15.6" x14ac:dyDescent="0.3">
      <c r="A550" s="20" t="s">
        <v>1822</v>
      </c>
      <c r="B550" t="str">
        <f>VLOOKUP($A550,Customer_Table[#All],4,FALSE)</f>
        <v>Andres Sr.</v>
      </c>
      <c r="C550">
        <f>VLOOKUP($A550,Medical_Table[#All],4,FALSE)</f>
        <v>51.75</v>
      </c>
      <c r="D550">
        <f>VLOOKUP($A550,Medical_Table[#All],6,FALSE)</f>
        <v>8.59</v>
      </c>
      <c r="E550" t="str">
        <f>VLOOKUP($A550,Medical_Table[#All],2,FALSE)</f>
        <v>Yes</v>
      </c>
      <c r="F550" t="str">
        <f>VLOOKUP($A550,Medical_Table[#All],8,FALSE)</f>
        <v>No</v>
      </c>
      <c r="G550" t="str">
        <f>VLOOKUP($A550,Medical_Table[#All],9,FALSE)</f>
        <v>No</v>
      </c>
      <c r="H550">
        <f>VLOOKUP($A550,Medical_Table[#All],10,FALSE)</f>
        <v>1</v>
      </c>
      <c r="I550" t="str">
        <f>VLOOKUP($A550,Medical_Table[#All],3,FALSE)</f>
        <v>No</v>
      </c>
      <c r="J550" t="str">
        <f>VLOOKUP($A550,Medical_Table[#All],5,FALSE)</f>
        <v>Obesity</v>
      </c>
      <c r="K550" t="str">
        <f>VLOOKUP($A550,Medical_Table[#All],7,FALSE)</f>
        <v>Diabetes</v>
      </c>
      <c r="L550" s="22">
        <f>VLOOKUP($A550,Hospitalization_Table[#All],10,FALSE)</f>
        <v>27572</v>
      </c>
      <c r="M550" s="18">
        <f>VLOOKUP($A550,Hospitalization_Table[#All],6,FALSE)</f>
        <v>18031.16</v>
      </c>
      <c r="N550" t="str">
        <f>VLOOKUP($A550,Hospitalization_Table[#All],7,FALSE)</f>
        <v>tier - 1</v>
      </c>
      <c r="O550" t="str">
        <f>VLOOKUP($A550,Hospitalization_Table[#All],8,FALSE)</f>
        <v>tier - 3</v>
      </c>
      <c r="P550" t="str">
        <f>VLOOKUP($A550,Hospitalization_Table[#All],9,FALSE)</f>
        <v>R1023</v>
      </c>
      <c r="Q550">
        <f>VLOOKUP($A550,Hospitalization_Table[#All],11,FALSE)</f>
        <v>47</v>
      </c>
    </row>
    <row r="551" spans="1:17" ht="15.6" x14ac:dyDescent="0.3">
      <c r="A551" s="20" t="s">
        <v>1821</v>
      </c>
      <c r="B551" t="str">
        <f>VLOOKUP($A551,Customer_Table[#All],4,FALSE)</f>
        <v>Bryan</v>
      </c>
      <c r="C551">
        <f>VLOOKUP($A551,Medical_Table[#All],4,FALSE)</f>
        <v>25.7</v>
      </c>
      <c r="D551">
        <f>VLOOKUP($A551,Medical_Table[#All],6,FALSE)</f>
        <v>4.13</v>
      </c>
      <c r="E551" t="str">
        <f>VLOOKUP($A551,Medical_Table[#All],2,FALSE)</f>
        <v>Yes</v>
      </c>
      <c r="F551" t="str">
        <f>VLOOKUP($A551,Medical_Table[#All],8,FALSE)</f>
        <v>No</v>
      </c>
      <c r="G551" t="str">
        <f>VLOOKUP($A551,Medical_Table[#All],9,FALSE)</f>
        <v>No</v>
      </c>
      <c r="H551">
        <f>VLOOKUP($A551,Medical_Table[#All],10,FALSE)</f>
        <v>0</v>
      </c>
      <c r="I551" t="str">
        <f>VLOOKUP($A551,Medical_Table[#All],3,FALSE)</f>
        <v>Yes</v>
      </c>
      <c r="J551" t="str">
        <f>VLOOKUP($A551,Medical_Table[#All],5,FALSE)</f>
        <v>Over Weight</v>
      </c>
      <c r="K551" t="str">
        <f>VLOOKUP($A551,Medical_Table[#All],7,FALSE)</f>
        <v>Normal</v>
      </c>
      <c r="L551" s="22">
        <f>VLOOKUP($A551,Hospitalization_Table[#All],10,FALSE)</f>
        <v>37162</v>
      </c>
      <c r="M551" s="18">
        <f>VLOOKUP($A551,Hospitalization_Table[#All],6,FALSE)</f>
        <v>17942.11</v>
      </c>
      <c r="N551" t="str">
        <f>VLOOKUP($A551,Hospitalization_Table[#All],7,FALSE)</f>
        <v>tier - 1</v>
      </c>
      <c r="O551" t="str">
        <f>VLOOKUP($A551,Hospitalization_Table[#All],8,FALSE)</f>
        <v>tier - 2</v>
      </c>
      <c r="P551" t="str">
        <f>VLOOKUP($A551,Hospitalization_Table[#All],9,FALSE)</f>
        <v>R1011</v>
      </c>
      <c r="Q551">
        <f>VLOOKUP($A551,Hospitalization_Table[#All],11,FALSE)</f>
        <v>21</v>
      </c>
    </row>
    <row r="552" spans="1:17" ht="15.6" x14ac:dyDescent="0.3">
      <c r="A552" s="20" t="s">
        <v>1820</v>
      </c>
      <c r="B552" t="str">
        <f>VLOOKUP($A552,Customer_Table[#All],4,FALSE)</f>
        <v>Lizette</v>
      </c>
      <c r="C552">
        <f>VLOOKUP($A552,Medical_Table[#All],4,FALSE)</f>
        <v>31.79</v>
      </c>
      <c r="D552">
        <f>VLOOKUP($A552,Medical_Table[#All],6,FALSE)</f>
        <v>4.55</v>
      </c>
      <c r="E552" t="str">
        <f>VLOOKUP($A552,Medical_Table[#All],2,FALSE)</f>
        <v>No</v>
      </c>
      <c r="F552" t="str">
        <f>VLOOKUP($A552,Medical_Table[#All],8,FALSE)</f>
        <v>No</v>
      </c>
      <c r="G552" t="str">
        <f>VLOOKUP($A552,Medical_Table[#All],9,FALSE)</f>
        <v>No</v>
      </c>
      <c r="H552">
        <f>VLOOKUP($A552,Medical_Table[#All],10,FALSE)</f>
        <v>0</v>
      </c>
      <c r="I552" t="str">
        <f>VLOOKUP($A552,Medical_Table[#All],3,FALSE)</f>
        <v>No</v>
      </c>
      <c r="J552" t="str">
        <f>VLOOKUP($A552,Medical_Table[#All],5,FALSE)</f>
        <v>Obesity</v>
      </c>
      <c r="K552" t="str">
        <f>VLOOKUP($A552,Medical_Table[#All],7,FALSE)</f>
        <v>Normal</v>
      </c>
      <c r="L552" s="22">
        <f>VLOOKUP($A552,Hospitalization_Table[#All],10,FALSE)</f>
        <v>28415</v>
      </c>
      <c r="M552" s="18">
        <f>VLOOKUP($A552,Hospitalization_Table[#All],6,FALSE)</f>
        <v>17929.3</v>
      </c>
      <c r="N552" t="str">
        <f>VLOOKUP($A552,Hospitalization_Table[#All],7,FALSE)</f>
        <v>tier - 1</v>
      </c>
      <c r="O552" t="str">
        <f>VLOOKUP($A552,Hospitalization_Table[#All],8,FALSE)</f>
        <v>tier - 2</v>
      </c>
      <c r="P552" t="str">
        <f>VLOOKUP($A552,Hospitalization_Table[#All],9,FALSE)</f>
        <v>R1013</v>
      </c>
      <c r="Q552">
        <f>VLOOKUP($A552,Hospitalization_Table[#All],11,FALSE)</f>
        <v>45</v>
      </c>
    </row>
    <row r="553" spans="1:17" ht="15.6" x14ac:dyDescent="0.3">
      <c r="A553" s="20" t="s">
        <v>1819</v>
      </c>
      <c r="B553" t="str">
        <f>VLOOKUP($A553,Customer_Table[#All],4,FALSE)</f>
        <v>Don</v>
      </c>
      <c r="C553">
        <f>VLOOKUP($A553,Medical_Table[#All],4,FALSE)</f>
        <v>24.795000000000002</v>
      </c>
      <c r="D553">
        <f>VLOOKUP($A553,Medical_Table[#All],6,FALSE)</f>
        <v>4.5199999999999996</v>
      </c>
      <c r="E553" t="str">
        <f>VLOOKUP($A553,Medical_Table[#All],2,FALSE)</f>
        <v>No</v>
      </c>
      <c r="F553" t="str">
        <f>VLOOKUP($A553,Medical_Table[#All],8,FALSE)</f>
        <v>No</v>
      </c>
      <c r="G553" t="str">
        <f>VLOOKUP($A553,Medical_Table[#All],9,FALSE)</f>
        <v>No</v>
      </c>
      <c r="H553">
        <f>VLOOKUP($A553,Medical_Table[#All],10,FALSE)</f>
        <v>0</v>
      </c>
      <c r="I553" t="str">
        <f>VLOOKUP($A553,Medical_Table[#All],3,FALSE)</f>
        <v>Yes</v>
      </c>
      <c r="J553" t="str">
        <f>VLOOKUP($A553,Medical_Table[#All],5,FALSE)</f>
        <v>Normal Weight</v>
      </c>
      <c r="K553" t="str">
        <f>VLOOKUP($A553,Medical_Table[#All],7,FALSE)</f>
        <v>Normal</v>
      </c>
      <c r="L553" s="22">
        <f>VLOOKUP($A553,Hospitalization_Table[#All],10,FALSE)</f>
        <v>32846</v>
      </c>
      <c r="M553" s="18">
        <f>VLOOKUP($A553,Hospitalization_Table[#All],6,FALSE)</f>
        <v>17904.53</v>
      </c>
      <c r="N553" t="str">
        <f>VLOOKUP($A553,Hospitalization_Table[#All],7,FALSE)</f>
        <v>tier - 1</v>
      </c>
      <c r="O553" t="str">
        <f>VLOOKUP($A553,Hospitalization_Table[#All],8,FALSE)</f>
        <v>tier - 2</v>
      </c>
      <c r="P553" t="str">
        <f>VLOOKUP($A553,Hospitalization_Table[#All],9,FALSE)</f>
        <v>R1017</v>
      </c>
      <c r="Q553">
        <f>VLOOKUP($A553,Hospitalization_Table[#All],11,FALSE)</f>
        <v>33</v>
      </c>
    </row>
    <row r="554" spans="1:17" ht="15.6" x14ac:dyDescent="0.3">
      <c r="A554" s="20" t="s">
        <v>1818</v>
      </c>
      <c r="B554" t="str">
        <f>VLOOKUP($A554,Customer_Table[#All],4,FALSE)</f>
        <v>Jeb</v>
      </c>
      <c r="C554">
        <f>VLOOKUP($A554,Medical_Table[#All],4,FALSE)</f>
        <v>53.98</v>
      </c>
      <c r="D554">
        <f>VLOOKUP($A554,Medical_Table[#All],6,FALSE)</f>
        <v>5.07</v>
      </c>
      <c r="E554" t="str">
        <f>VLOOKUP($A554,Medical_Table[#All],2,FALSE)</f>
        <v>No</v>
      </c>
      <c r="F554" t="str">
        <f>VLOOKUP($A554,Medical_Table[#All],8,FALSE)</f>
        <v>No</v>
      </c>
      <c r="G554" t="str">
        <f>VLOOKUP($A554,Medical_Table[#All],9,FALSE)</f>
        <v>Yes</v>
      </c>
      <c r="H554">
        <f>VLOOKUP($A554,Medical_Table[#All],10,FALSE)</f>
        <v>1</v>
      </c>
      <c r="I554" t="str">
        <f>VLOOKUP($A554,Medical_Table[#All],3,FALSE)</f>
        <v>No</v>
      </c>
      <c r="J554" t="str">
        <f>VLOOKUP($A554,Medical_Table[#All],5,FALSE)</f>
        <v>Obesity</v>
      </c>
      <c r="K554" t="str">
        <f>VLOOKUP($A554,Medical_Table[#All],7,FALSE)</f>
        <v>Normal</v>
      </c>
      <c r="L554" s="22">
        <f>VLOOKUP($A554,Hospitalization_Table[#All],10,FALSE)</f>
        <v>29171</v>
      </c>
      <c r="M554" s="18">
        <f>VLOOKUP($A554,Hospitalization_Table[#All],6,FALSE)</f>
        <v>17882.669999999998</v>
      </c>
      <c r="N554" t="str">
        <f>VLOOKUP($A554,Hospitalization_Table[#All],7,FALSE)</f>
        <v>tier - 1</v>
      </c>
      <c r="O554" t="str">
        <f>VLOOKUP($A554,Hospitalization_Table[#All],8,FALSE)</f>
        <v>tier - 3</v>
      </c>
      <c r="P554" t="str">
        <f>VLOOKUP($A554,Hospitalization_Table[#All],9,FALSE)</f>
        <v>R1012</v>
      </c>
      <c r="Q554">
        <f>VLOOKUP($A554,Hospitalization_Table[#All],11,FALSE)</f>
        <v>43</v>
      </c>
    </row>
    <row r="555" spans="1:17" ht="15.6" x14ac:dyDescent="0.3">
      <c r="A555" s="20" t="s">
        <v>1817</v>
      </c>
      <c r="B555" t="str">
        <f>VLOOKUP($A555,Customer_Table[#All],4,FALSE)</f>
        <v>Amy R.</v>
      </c>
      <c r="C555">
        <f>VLOOKUP($A555,Medical_Table[#All],4,FALSE)</f>
        <v>41.325000000000003</v>
      </c>
      <c r="D555">
        <f>VLOOKUP($A555,Medical_Table[#All],6,FALSE)</f>
        <v>4.04</v>
      </c>
      <c r="E555" t="str">
        <f>VLOOKUP($A555,Medical_Table[#All],2,FALSE)</f>
        <v>Yes</v>
      </c>
      <c r="F555" t="str">
        <f>VLOOKUP($A555,Medical_Table[#All],8,FALSE)</f>
        <v>No</v>
      </c>
      <c r="G555" t="str">
        <f>VLOOKUP($A555,Medical_Table[#All],9,FALSE)</f>
        <v>Yes</v>
      </c>
      <c r="H555">
        <f>VLOOKUP($A555,Medical_Table[#All],10,FALSE)</f>
        <v>1</v>
      </c>
      <c r="I555" t="str">
        <f>VLOOKUP($A555,Medical_Table[#All],3,FALSE)</f>
        <v>No</v>
      </c>
      <c r="J555" t="str">
        <f>VLOOKUP($A555,Medical_Table[#All],5,FALSE)</f>
        <v>Obesity</v>
      </c>
      <c r="K555" t="str">
        <f>VLOOKUP($A555,Medical_Table[#All],7,FALSE)</f>
        <v>Normal</v>
      </c>
      <c r="L555" s="22">
        <f>VLOOKUP($A555,Hospitalization_Table[#All],10,FALSE)</f>
        <v>35668</v>
      </c>
      <c r="M555" s="18">
        <f>VLOOKUP($A555,Hospitalization_Table[#All],6,FALSE)</f>
        <v>17878.900000000001</v>
      </c>
      <c r="N555" t="str">
        <f>VLOOKUP($A555,Hospitalization_Table[#All],7,FALSE)</f>
        <v>tier - 1</v>
      </c>
      <c r="O555" t="str">
        <f>VLOOKUP($A555,Hospitalization_Table[#All],8,FALSE)</f>
        <v>tier - 2</v>
      </c>
      <c r="P555" t="str">
        <f>VLOOKUP($A555,Hospitalization_Table[#All],9,FALSE)</f>
        <v>R1024</v>
      </c>
      <c r="Q555">
        <f>VLOOKUP($A555,Hospitalization_Table[#All],11,FALSE)</f>
        <v>25</v>
      </c>
    </row>
    <row r="556" spans="1:17" ht="15.6" x14ac:dyDescent="0.3">
      <c r="A556" s="20" t="s">
        <v>1816</v>
      </c>
      <c r="B556" t="str">
        <f>VLOOKUP($A556,Customer_Table[#All],4,FALSE)</f>
        <v>Brian</v>
      </c>
      <c r="C556">
        <f>VLOOKUP($A556,Medical_Table[#All],4,FALSE)</f>
        <v>51.65</v>
      </c>
      <c r="D556">
        <f>VLOOKUP($A556,Medical_Table[#All],6,FALSE)</f>
        <v>5.3</v>
      </c>
      <c r="E556" t="str">
        <f>VLOOKUP($A556,Medical_Table[#All],2,FALSE)</f>
        <v>Yes</v>
      </c>
      <c r="F556" t="str">
        <f>VLOOKUP($A556,Medical_Table[#All],8,FALSE)</f>
        <v>No</v>
      </c>
      <c r="G556" t="str">
        <f>VLOOKUP($A556,Medical_Table[#All],9,FALSE)</f>
        <v>No</v>
      </c>
      <c r="H556">
        <f>VLOOKUP($A556,Medical_Table[#All],10,FALSE)</f>
        <v>0</v>
      </c>
      <c r="I556" t="str">
        <f>VLOOKUP($A556,Medical_Table[#All],3,FALSE)</f>
        <v>No</v>
      </c>
      <c r="J556" t="str">
        <f>VLOOKUP($A556,Medical_Table[#All],5,FALSE)</f>
        <v>Obesity</v>
      </c>
      <c r="K556" t="str">
        <f>VLOOKUP($A556,Medical_Table[#All],7,FALSE)</f>
        <v>Normal</v>
      </c>
      <c r="L556" s="22">
        <f>VLOOKUP($A556,Hospitalization_Table[#All],10,FALSE)</f>
        <v>28106</v>
      </c>
      <c r="M556" s="18">
        <f>VLOOKUP($A556,Hospitalization_Table[#All],6,FALSE)</f>
        <v>17862.919999999998</v>
      </c>
      <c r="N556" t="str">
        <f>VLOOKUP($A556,Hospitalization_Table[#All],7,FALSE)</f>
        <v>tier - 1</v>
      </c>
      <c r="O556" t="str">
        <f>VLOOKUP($A556,Hospitalization_Table[#All],8,FALSE)</f>
        <v>tier - 2</v>
      </c>
      <c r="P556" t="str">
        <f>VLOOKUP($A556,Hospitalization_Table[#All],9,FALSE)</f>
        <v>R1012</v>
      </c>
      <c r="Q556">
        <f>VLOOKUP($A556,Hospitalization_Table[#All],11,FALSE)</f>
        <v>46</v>
      </c>
    </row>
    <row r="557" spans="1:17" ht="15.6" x14ac:dyDescent="0.3">
      <c r="A557" s="20" t="s">
        <v>1815</v>
      </c>
      <c r="B557" t="str">
        <f>VLOOKUP($A557,Customer_Table[#All],4,FALSE)</f>
        <v>Mike G</v>
      </c>
      <c r="C557">
        <f>VLOOKUP($A557,Medical_Table[#All],4,FALSE)</f>
        <v>44.52</v>
      </c>
      <c r="D557">
        <f>VLOOKUP($A557,Medical_Table[#All],6,FALSE)</f>
        <v>8.64</v>
      </c>
      <c r="E557" t="str">
        <f>VLOOKUP($A557,Medical_Table[#All],2,FALSE)</f>
        <v>Yes</v>
      </c>
      <c r="F557" t="str">
        <f>VLOOKUP($A557,Medical_Table[#All],8,FALSE)</f>
        <v>No</v>
      </c>
      <c r="G557" t="str">
        <f>VLOOKUP($A557,Medical_Table[#All],9,FALSE)</f>
        <v>Yes</v>
      </c>
      <c r="H557">
        <f>VLOOKUP($A557,Medical_Table[#All],10,FALSE)</f>
        <v>1</v>
      </c>
      <c r="I557" t="str">
        <f>VLOOKUP($A557,Medical_Table[#All],3,FALSE)</f>
        <v>No</v>
      </c>
      <c r="J557" t="str">
        <f>VLOOKUP($A557,Medical_Table[#All],5,FALSE)</f>
        <v>Obesity</v>
      </c>
      <c r="K557" t="str">
        <f>VLOOKUP($A557,Medical_Table[#All],7,FALSE)</f>
        <v>Diabetes</v>
      </c>
      <c r="L557" s="22">
        <f>VLOOKUP($A557,Hospitalization_Table[#All],10,FALSE)</f>
        <v>23353</v>
      </c>
      <c r="M557" s="18">
        <f>VLOOKUP($A557,Hospitalization_Table[#All],6,FALSE)</f>
        <v>17832.599999999999</v>
      </c>
      <c r="N557" t="str">
        <f>VLOOKUP($A557,Hospitalization_Table[#All],7,FALSE)</f>
        <v>tier - 1</v>
      </c>
      <c r="O557" t="str">
        <f>VLOOKUP($A557,Hospitalization_Table[#All],8,FALSE)</f>
        <v>tier - 2</v>
      </c>
      <c r="P557" t="str">
        <f>VLOOKUP($A557,Hospitalization_Table[#All],9,FALSE)</f>
        <v>R1012</v>
      </c>
      <c r="Q557">
        <f>VLOOKUP($A557,Hospitalization_Table[#All],11,FALSE)</f>
        <v>59</v>
      </c>
    </row>
    <row r="558" spans="1:17" ht="15.6" x14ac:dyDescent="0.3">
      <c r="A558" s="20" t="s">
        <v>1814</v>
      </c>
      <c r="B558" t="str">
        <f>VLOOKUP($A558,Customer_Table[#All],4,FALSE)</f>
        <v>Simonezitrone Sr.</v>
      </c>
      <c r="C558">
        <f>VLOOKUP($A558,Medical_Table[#All],4,FALSE)</f>
        <v>53.29</v>
      </c>
      <c r="D558">
        <f>VLOOKUP($A558,Medical_Table[#All],6,FALSE)</f>
        <v>4.03</v>
      </c>
      <c r="E558" t="str">
        <f>VLOOKUP($A558,Medical_Table[#All],2,FALSE)</f>
        <v>No</v>
      </c>
      <c r="F558" t="str">
        <f>VLOOKUP($A558,Medical_Table[#All],8,FALSE)</f>
        <v>No</v>
      </c>
      <c r="G558" t="str">
        <f>VLOOKUP($A558,Medical_Table[#All],9,FALSE)</f>
        <v>Yes</v>
      </c>
      <c r="H558">
        <f>VLOOKUP($A558,Medical_Table[#All],10,FALSE)</f>
        <v>1</v>
      </c>
      <c r="I558" t="str">
        <f>VLOOKUP($A558,Medical_Table[#All],3,FALSE)</f>
        <v>No</v>
      </c>
      <c r="J558" t="str">
        <f>VLOOKUP($A558,Medical_Table[#All],5,FALSE)</f>
        <v>Obesity</v>
      </c>
      <c r="K558" t="str">
        <f>VLOOKUP($A558,Medical_Table[#All],7,FALSE)</f>
        <v>Normal</v>
      </c>
      <c r="L558" s="22">
        <f>VLOOKUP($A558,Hospitalization_Table[#All],10,FALSE)</f>
        <v>29138</v>
      </c>
      <c r="M558" s="18">
        <f>VLOOKUP($A558,Hospitalization_Table[#All],6,FALSE)</f>
        <v>17779.939999999999</v>
      </c>
      <c r="N558" t="str">
        <f>VLOOKUP($A558,Hospitalization_Table[#All],7,FALSE)</f>
        <v>tier - 1</v>
      </c>
      <c r="O558" t="str">
        <f>VLOOKUP($A558,Hospitalization_Table[#All],8,FALSE)</f>
        <v>tier - 2</v>
      </c>
      <c r="P558" t="str">
        <f>VLOOKUP($A558,Hospitalization_Table[#All],9,FALSE)</f>
        <v>R1012</v>
      </c>
      <c r="Q558">
        <f>VLOOKUP($A558,Hospitalization_Table[#All],11,FALSE)</f>
        <v>43</v>
      </c>
    </row>
    <row r="559" spans="1:17" ht="15.6" x14ac:dyDescent="0.3">
      <c r="A559" s="20" t="s">
        <v>1813</v>
      </c>
      <c r="B559" t="str">
        <f>VLOOKUP($A559,Customer_Table[#All],4,FALSE)</f>
        <v>Nicholas</v>
      </c>
      <c r="C559">
        <f>VLOOKUP($A559,Medical_Table[#All],4,FALSE)</f>
        <v>46.63</v>
      </c>
      <c r="D559">
        <f>VLOOKUP($A559,Medical_Table[#All],6,FALSE)</f>
        <v>4.26</v>
      </c>
      <c r="E559" t="str">
        <f>VLOOKUP($A559,Medical_Table[#All],2,FALSE)</f>
        <v>Yes</v>
      </c>
      <c r="F559" t="str">
        <f>VLOOKUP($A559,Medical_Table[#All],8,FALSE)</f>
        <v>No</v>
      </c>
      <c r="G559" t="str">
        <f>VLOOKUP($A559,Medical_Table[#All],9,FALSE)</f>
        <v>No</v>
      </c>
      <c r="H559">
        <f>VLOOKUP($A559,Medical_Table[#All],10,FALSE)</f>
        <v>2</v>
      </c>
      <c r="I559" t="str">
        <f>VLOOKUP($A559,Medical_Table[#All],3,FALSE)</f>
        <v>No</v>
      </c>
      <c r="J559" t="str">
        <f>VLOOKUP($A559,Medical_Table[#All],5,FALSE)</f>
        <v>Obesity</v>
      </c>
      <c r="K559" t="str">
        <f>VLOOKUP($A559,Medical_Table[#All],7,FALSE)</f>
        <v>Normal</v>
      </c>
      <c r="L559" s="22">
        <f>VLOOKUP($A559,Hospitalization_Table[#All],10,FALSE)</f>
        <v>24279</v>
      </c>
      <c r="M559" s="18">
        <f>VLOOKUP($A559,Hospitalization_Table[#All],6,FALSE)</f>
        <v>17777.73</v>
      </c>
      <c r="N559" t="str">
        <f>VLOOKUP($A559,Hospitalization_Table[#All],7,FALSE)</f>
        <v>tier - 1</v>
      </c>
      <c r="O559" t="str">
        <f>VLOOKUP($A559,Hospitalization_Table[#All],8,FALSE)</f>
        <v>tier - 3</v>
      </c>
      <c r="P559" t="str">
        <f>VLOOKUP($A559,Hospitalization_Table[#All],9,FALSE)</f>
        <v>R1012</v>
      </c>
      <c r="Q559">
        <f>VLOOKUP($A559,Hospitalization_Table[#All],11,FALSE)</f>
        <v>56</v>
      </c>
    </row>
    <row r="560" spans="1:17" ht="15.6" x14ac:dyDescent="0.3">
      <c r="A560" s="20" t="s">
        <v>1812</v>
      </c>
      <c r="B560" t="str">
        <f>VLOOKUP($A560,Customer_Table[#All],4,FALSE)</f>
        <v>Angela M</v>
      </c>
      <c r="C560">
        <f>VLOOKUP($A560,Medical_Table[#All],4,FALSE)</f>
        <v>28.88</v>
      </c>
      <c r="D560">
        <f>VLOOKUP($A560,Medical_Table[#All],6,FALSE)</f>
        <v>5.35</v>
      </c>
      <c r="E560" t="str">
        <f>VLOOKUP($A560,Medical_Table[#All],2,FALSE)</f>
        <v>No</v>
      </c>
      <c r="F560" t="str">
        <f>VLOOKUP($A560,Medical_Table[#All],8,FALSE)</f>
        <v>No</v>
      </c>
      <c r="G560" t="str">
        <f>VLOOKUP($A560,Medical_Table[#All],9,FALSE)</f>
        <v>Yes</v>
      </c>
      <c r="H560">
        <f>VLOOKUP($A560,Medical_Table[#All],10,FALSE)</f>
        <v>1</v>
      </c>
      <c r="I560" t="str">
        <f>VLOOKUP($A560,Medical_Table[#All],3,FALSE)</f>
        <v>Yes</v>
      </c>
      <c r="J560" t="str">
        <f>VLOOKUP($A560,Medical_Table[#All],5,FALSE)</f>
        <v>Over Weight</v>
      </c>
      <c r="K560" t="str">
        <f>VLOOKUP($A560,Medical_Table[#All],7,FALSE)</f>
        <v>Normal</v>
      </c>
      <c r="L560" s="22">
        <f>VLOOKUP($A560,Hospitalization_Table[#All],10,FALSE)</f>
        <v>37816</v>
      </c>
      <c r="M560" s="18">
        <f>VLOOKUP($A560,Hospitalization_Table[#All],6,FALSE)</f>
        <v>17748.509999999998</v>
      </c>
      <c r="N560" t="str">
        <f>VLOOKUP($A560,Hospitalization_Table[#All],7,FALSE)</f>
        <v>tier - 1</v>
      </c>
      <c r="O560" t="str">
        <f>VLOOKUP($A560,Hospitalization_Table[#All],8,FALSE)</f>
        <v>tier - 1</v>
      </c>
      <c r="P560" t="str">
        <f>VLOOKUP($A560,Hospitalization_Table[#All],9,FALSE)</f>
        <v>R1012</v>
      </c>
      <c r="Q560">
        <f>VLOOKUP($A560,Hospitalization_Table[#All],11,FALSE)</f>
        <v>19</v>
      </c>
    </row>
    <row r="561" spans="1:17" ht="15.6" x14ac:dyDescent="0.3">
      <c r="A561" s="20" t="s">
        <v>1811</v>
      </c>
      <c r="B561" t="str">
        <f>VLOOKUP($A561,Customer_Table[#All],4,FALSE)</f>
        <v>Oz</v>
      </c>
      <c r="C561">
        <f>VLOOKUP($A561,Medical_Table[#All],4,FALSE)</f>
        <v>23.98</v>
      </c>
      <c r="D561">
        <f>VLOOKUP($A561,Medical_Table[#All],6,FALSE)</f>
        <v>4.9000000000000004</v>
      </c>
      <c r="E561" t="str">
        <f>VLOOKUP($A561,Medical_Table[#All],2,FALSE)</f>
        <v>No</v>
      </c>
      <c r="F561" t="str">
        <f>VLOOKUP($A561,Medical_Table[#All],8,FALSE)</f>
        <v>No</v>
      </c>
      <c r="G561" t="str">
        <f>VLOOKUP($A561,Medical_Table[#All],9,FALSE)</f>
        <v>No</v>
      </c>
      <c r="H561">
        <f>VLOOKUP($A561,Medical_Table[#All],10,FALSE)</f>
        <v>0</v>
      </c>
      <c r="I561" t="str">
        <f>VLOOKUP($A561,Medical_Table[#All],3,FALSE)</f>
        <v>No</v>
      </c>
      <c r="J561" t="str">
        <f>VLOOKUP($A561,Medical_Table[#All],5,FALSE)</f>
        <v>Normal Weight</v>
      </c>
      <c r="K561" t="str">
        <f>VLOOKUP($A561,Medical_Table[#All],7,FALSE)</f>
        <v>Normal</v>
      </c>
      <c r="L561" s="22">
        <f>VLOOKUP($A561,Hospitalization_Table[#All],10,FALSE)</f>
        <v>34516</v>
      </c>
      <c r="M561" s="18">
        <f>VLOOKUP($A561,Hospitalization_Table[#All],6,FALSE)</f>
        <v>17663.14</v>
      </c>
      <c r="N561" t="str">
        <f>VLOOKUP($A561,Hospitalization_Table[#All],7,FALSE)</f>
        <v>tier - 1</v>
      </c>
      <c r="O561" t="str">
        <f>VLOOKUP($A561,Hospitalization_Table[#All],8,FALSE)</f>
        <v>tier - 3</v>
      </c>
      <c r="P561" t="str">
        <f>VLOOKUP($A561,Hospitalization_Table[#All],9,FALSE)</f>
        <v>R1013</v>
      </c>
      <c r="Q561">
        <f>VLOOKUP($A561,Hospitalization_Table[#All],11,FALSE)</f>
        <v>28</v>
      </c>
    </row>
    <row r="562" spans="1:17" ht="15.6" x14ac:dyDescent="0.3">
      <c r="A562" s="20" t="s">
        <v>1810</v>
      </c>
      <c r="B562" t="str">
        <f>VLOOKUP($A562,Customer_Table[#All],4,FALSE)</f>
        <v>Erin M.</v>
      </c>
      <c r="C562">
        <f>VLOOKUP($A562,Medical_Table[#All],4,FALSE)</f>
        <v>23.65</v>
      </c>
      <c r="D562">
        <f>VLOOKUP($A562,Medical_Table[#All],6,FALSE)</f>
        <v>4.5</v>
      </c>
      <c r="E562" t="str">
        <f>VLOOKUP($A562,Medical_Table[#All],2,FALSE)</f>
        <v>No</v>
      </c>
      <c r="F562" t="str">
        <f>VLOOKUP($A562,Medical_Table[#All],8,FALSE)</f>
        <v>No</v>
      </c>
      <c r="G562" t="str">
        <f>VLOOKUP($A562,Medical_Table[#All],9,FALSE)</f>
        <v>No</v>
      </c>
      <c r="H562">
        <f>VLOOKUP($A562,Medical_Table[#All],10,FALSE)</f>
        <v>0</v>
      </c>
      <c r="I562" t="str">
        <f>VLOOKUP($A562,Medical_Table[#All],3,FALSE)</f>
        <v>No</v>
      </c>
      <c r="J562" t="str">
        <f>VLOOKUP($A562,Medical_Table[#All],5,FALSE)</f>
        <v>Normal Weight</v>
      </c>
      <c r="K562" t="str">
        <f>VLOOKUP($A562,Medical_Table[#All],7,FALSE)</f>
        <v>Normal</v>
      </c>
      <c r="L562" s="22">
        <f>VLOOKUP($A562,Hospitalization_Table[#All],10,FALSE)</f>
        <v>33171</v>
      </c>
      <c r="M562" s="18">
        <f>VLOOKUP($A562,Hospitalization_Table[#All],6,FALSE)</f>
        <v>17626.240000000002</v>
      </c>
      <c r="N562" t="str">
        <f>VLOOKUP($A562,Hospitalization_Table[#All],7,FALSE)</f>
        <v>tier - 1</v>
      </c>
      <c r="O562" t="str">
        <f>VLOOKUP($A562,Hospitalization_Table[#All],8,FALSE)</f>
        <v>tier - 3</v>
      </c>
      <c r="P562" t="str">
        <f>VLOOKUP($A562,Hospitalization_Table[#All],9,FALSE)</f>
        <v>R1013</v>
      </c>
      <c r="Q562">
        <f>VLOOKUP($A562,Hospitalization_Table[#All],11,FALSE)</f>
        <v>32</v>
      </c>
    </row>
    <row r="563" spans="1:17" ht="15.6" x14ac:dyDescent="0.3">
      <c r="A563" s="20" t="s">
        <v>1809</v>
      </c>
      <c r="B563" t="str">
        <f>VLOOKUP($A563,Customer_Table[#All],4,FALSE)</f>
        <v>Bobby E.</v>
      </c>
      <c r="C563">
        <f>VLOOKUP($A563,Medical_Table[#All],4,FALSE)</f>
        <v>49.09</v>
      </c>
      <c r="D563">
        <f>VLOOKUP($A563,Medical_Table[#All],6,FALSE)</f>
        <v>8.3800000000000008</v>
      </c>
      <c r="E563" t="str">
        <f>VLOOKUP($A563,Medical_Table[#All],2,FALSE)</f>
        <v>Yes</v>
      </c>
      <c r="F563" t="str">
        <f>VLOOKUP($A563,Medical_Table[#All],8,FALSE)</f>
        <v>No</v>
      </c>
      <c r="G563" t="str">
        <f>VLOOKUP($A563,Medical_Table[#All],9,FALSE)</f>
        <v>No</v>
      </c>
      <c r="H563">
        <f>VLOOKUP($A563,Medical_Table[#All],10,FALSE)</f>
        <v>2</v>
      </c>
      <c r="I563" t="str">
        <f>VLOOKUP($A563,Medical_Table[#All],3,FALSE)</f>
        <v>No</v>
      </c>
      <c r="J563" t="str">
        <f>VLOOKUP($A563,Medical_Table[#All],5,FALSE)</f>
        <v>Obesity</v>
      </c>
      <c r="K563" t="str">
        <f>VLOOKUP($A563,Medical_Table[#All],7,FALSE)</f>
        <v>Diabetes</v>
      </c>
      <c r="L563" s="22">
        <f>VLOOKUP($A563,Hospitalization_Table[#All],10,FALSE)</f>
        <v>25775</v>
      </c>
      <c r="M563" s="18">
        <f>VLOOKUP($A563,Hospitalization_Table[#All],6,FALSE)</f>
        <v>17584.72</v>
      </c>
      <c r="N563" t="str">
        <f>VLOOKUP($A563,Hospitalization_Table[#All],7,FALSE)</f>
        <v>tier - 1</v>
      </c>
      <c r="O563" t="str">
        <f>VLOOKUP($A563,Hospitalization_Table[#All],8,FALSE)</f>
        <v>tier - 3</v>
      </c>
      <c r="P563" t="str">
        <f>VLOOKUP($A563,Hospitalization_Table[#All],9,FALSE)</f>
        <v>R1012</v>
      </c>
      <c r="Q563">
        <f>VLOOKUP($A563,Hospitalization_Table[#All],11,FALSE)</f>
        <v>52</v>
      </c>
    </row>
    <row r="564" spans="1:17" ht="15.6" x14ac:dyDescent="0.3">
      <c r="A564" s="20" t="s">
        <v>1808</v>
      </c>
      <c r="B564" t="str">
        <f>VLOOKUP($A564,Customer_Table[#All],4,FALSE)</f>
        <v>Daniel P.</v>
      </c>
      <c r="C564">
        <f>VLOOKUP($A564,Medical_Table[#All],4,FALSE)</f>
        <v>28.024999999999999</v>
      </c>
      <c r="D564">
        <f>VLOOKUP($A564,Medical_Table[#All],6,FALSE)</f>
        <v>7.03</v>
      </c>
      <c r="E564" t="str">
        <f>VLOOKUP($A564,Medical_Table[#All],2,FALSE)</f>
        <v>No</v>
      </c>
      <c r="F564" t="str">
        <f>VLOOKUP($A564,Medical_Table[#All],8,FALSE)</f>
        <v>No</v>
      </c>
      <c r="G564" t="str">
        <f>VLOOKUP($A564,Medical_Table[#All],9,FALSE)</f>
        <v>No</v>
      </c>
      <c r="H564">
        <f>VLOOKUP($A564,Medical_Table[#All],10,FALSE)</f>
        <v>0</v>
      </c>
      <c r="I564" t="str">
        <f>VLOOKUP($A564,Medical_Table[#All],3,FALSE)</f>
        <v>Yes</v>
      </c>
      <c r="J564" t="str">
        <f>VLOOKUP($A564,Medical_Table[#All],5,FALSE)</f>
        <v>Over Weight</v>
      </c>
      <c r="K564" t="str">
        <f>VLOOKUP($A564,Medical_Table[#All],7,FALSE)</f>
        <v>Diabetes</v>
      </c>
      <c r="L564" s="22">
        <f>VLOOKUP($A564,Hospitalization_Table[#All],10,FALSE)</f>
        <v>37493</v>
      </c>
      <c r="M564" s="18">
        <f>VLOOKUP($A564,Hospitalization_Table[#All],6,FALSE)</f>
        <v>17560.38</v>
      </c>
      <c r="N564" t="str">
        <f>VLOOKUP($A564,Hospitalization_Table[#All],7,FALSE)</f>
        <v>tier - 1</v>
      </c>
      <c r="O564" t="str">
        <f>VLOOKUP($A564,Hospitalization_Table[#All],8,FALSE)</f>
        <v>tier - 1</v>
      </c>
      <c r="P564" t="str">
        <f>VLOOKUP($A564,Hospitalization_Table[#All],9,FALSE)</f>
        <v>R1012</v>
      </c>
      <c r="Q564">
        <f>VLOOKUP($A564,Hospitalization_Table[#All],11,FALSE)</f>
        <v>20</v>
      </c>
    </row>
    <row r="565" spans="1:17" ht="15.6" x14ac:dyDescent="0.3">
      <c r="A565" s="20" t="s">
        <v>1807</v>
      </c>
      <c r="B565" t="str">
        <f>VLOOKUP($A565,Customer_Table[#All],4,FALSE)</f>
        <v>Marie E.</v>
      </c>
      <c r="C565">
        <f>VLOOKUP($A565,Medical_Table[#All],4,FALSE)</f>
        <v>43.32</v>
      </c>
      <c r="D565">
        <f>VLOOKUP($A565,Medical_Table[#All],6,FALSE)</f>
        <v>8.75</v>
      </c>
      <c r="E565" t="str">
        <f>VLOOKUP($A565,Medical_Table[#All],2,FALSE)</f>
        <v>Yes</v>
      </c>
      <c r="F565" t="str">
        <f>VLOOKUP($A565,Medical_Table[#All],8,FALSE)</f>
        <v>No</v>
      </c>
      <c r="G565" t="str">
        <f>VLOOKUP($A565,Medical_Table[#All],9,FALSE)</f>
        <v>Yes</v>
      </c>
      <c r="H565">
        <f>VLOOKUP($A565,Medical_Table[#All],10,FALSE)</f>
        <v>1</v>
      </c>
      <c r="I565" t="str">
        <f>VLOOKUP($A565,Medical_Table[#All],3,FALSE)</f>
        <v>No</v>
      </c>
      <c r="J565" t="str">
        <f>VLOOKUP($A565,Medical_Table[#All],5,FALSE)</f>
        <v>Obesity</v>
      </c>
      <c r="K565" t="str">
        <f>VLOOKUP($A565,Medical_Table[#All],7,FALSE)</f>
        <v>Diabetes</v>
      </c>
      <c r="L565" s="22">
        <f>VLOOKUP($A565,Hospitalization_Table[#All],10,FALSE)</f>
        <v>23331</v>
      </c>
      <c r="M565" s="18">
        <f>VLOOKUP($A565,Hospitalization_Table[#All],6,FALSE)</f>
        <v>17556.88</v>
      </c>
      <c r="N565" t="str">
        <f>VLOOKUP($A565,Hospitalization_Table[#All],7,FALSE)</f>
        <v>tier - 1</v>
      </c>
      <c r="O565" t="str">
        <f>VLOOKUP($A565,Hospitalization_Table[#All],8,FALSE)</f>
        <v>tier - 2</v>
      </c>
      <c r="P565" t="str">
        <f>VLOOKUP($A565,Hospitalization_Table[#All],9,FALSE)</f>
        <v>R1012</v>
      </c>
      <c r="Q565">
        <f>VLOOKUP($A565,Hospitalization_Table[#All],11,FALSE)</f>
        <v>59</v>
      </c>
    </row>
    <row r="566" spans="1:17" ht="15.6" x14ac:dyDescent="0.3">
      <c r="A566" s="20" t="s">
        <v>1806</v>
      </c>
      <c r="B566" t="str">
        <f>VLOOKUP($A566,Customer_Table[#All],4,FALSE)</f>
        <v>Katie</v>
      </c>
      <c r="C566">
        <f>VLOOKUP($A566,Medical_Table[#All],4,FALSE)</f>
        <v>45.92</v>
      </c>
      <c r="D566">
        <f>VLOOKUP($A566,Medical_Table[#All],6,FALSE)</f>
        <v>9.51</v>
      </c>
      <c r="E566" t="str">
        <f>VLOOKUP($A566,Medical_Table[#All],2,FALSE)</f>
        <v>No</v>
      </c>
      <c r="F566" t="str">
        <f>VLOOKUP($A566,Medical_Table[#All],8,FALSE)</f>
        <v>No</v>
      </c>
      <c r="G566" t="str">
        <f>VLOOKUP($A566,Medical_Table[#All],9,FALSE)</f>
        <v>No</v>
      </c>
      <c r="H566">
        <f>VLOOKUP($A566,Medical_Table[#All],10,FALSE)</f>
        <v>0</v>
      </c>
      <c r="I566" t="str">
        <f>VLOOKUP($A566,Medical_Table[#All],3,FALSE)</f>
        <v>No</v>
      </c>
      <c r="J566" t="str">
        <f>VLOOKUP($A566,Medical_Table[#All],5,FALSE)</f>
        <v>Obesity</v>
      </c>
      <c r="K566" t="str">
        <f>VLOOKUP($A566,Medical_Table[#All],7,FALSE)</f>
        <v>Diabetes</v>
      </c>
      <c r="L566" s="22">
        <f>VLOOKUP($A566,Hospitalization_Table[#All],10,FALSE)</f>
        <v>25031</v>
      </c>
      <c r="M566" s="18">
        <f>VLOOKUP($A566,Hospitalization_Table[#All],6,FALSE)</f>
        <v>17507.47</v>
      </c>
      <c r="N566" t="str">
        <f>VLOOKUP($A566,Hospitalization_Table[#All],7,FALSE)</f>
        <v>tier - 1</v>
      </c>
      <c r="O566" t="str">
        <f>VLOOKUP($A566,Hospitalization_Table[#All],8,FALSE)</f>
        <v>tier - 1</v>
      </c>
      <c r="P566" t="str">
        <f>VLOOKUP($A566,Hospitalization_Table[#All],9,FALSE)</f>
        <v>R1026</v>
      </c>
      <c r="Q566">
        <f>VLOOKUP($A566,Hospitalization_Table[#All],11,FALSE)</f>
        <v>54</v>
      </c>
    </row>
    <row r="567" spans="1:17" ht="15.6" x14ac:dyDescent="0.3">
      <c r="A567" s="20" t="s">
        <v>1805</v>
      </c>
      <c r="B567" t="str">
        <f>VLOOKUP($A567,Customer_Table[#All],4,FALSE)</f>
        <v>Eric D</v>
      </c>
      <c r="C567">
        <f>VLOOKUP($A567,Medical_Table[#All],4,FALSE)</f>
        <v>44.03</v>
      </c>
      <c r="D567">
        <f>VLOOKUP($A567,Medical_Table[#All],6,FALSE)</f>
        <v>9.36</v>
      </c>
      <c r="E567" t="str">
        <f>VLOOKUP($A567,Medical_Table[#All],2,FALSE)</f>
        <v>No</v>
      </c>
      <c r="F567" t="str">
        <f>VLOOKUP($A567,Medical_Table[#All],8,FALSE)</f>
        <v>No</v>
      </c>
      <c r="G567" t="str">
        <f>VLOOKUP($A567,Medical_Table[#All],9,FALSE)</f>
        <v>No</v>
      </c>
      <c r="H567">
        <f>VLOOKUP($A567,Medical_Table[#All],10,FALSE)</f>
        <v>0</v>
      </c>
      <c r="I567" t="str">
        <f>VLOOKUP($A567,Medical_Table[#All],3,FALSE)</f>
        <v>No</v>
      </c>
      <c r="J567" t="str">
        <f>VLOOKUP($A567,Medical_Table[#All],5,FALSE)</f>
        <v>Obesity</v>
      </c>
      <c r="K567" t="str">
        <f>VLOOKUP($A567,Medical_Table[#All],7,FALSE)</f>
        <v>Diabetes</v>
      </c>
      <c r="L567" s="22">
        <f>VLOOKUP($A567,Hospitalization_Table[#All],10,FALSE)</f>
        <v>23909</v>
      </c>
      <c r="M567" s="18">
        <f>VLOOKUP($A567,Hospitalization_Table[#All],6,FALSE)</f>
        <v>17505.650000000001</v>
      </c>
      <c r="N567" t="str">
        <f>VLOOKUP($A567,Hospitalization_Table[#All],7,FALSE)</f>
        <v>tier - 1</v>
      </c>
      <c r="O567" t="str">
        <f>VLOOKUP($A567,Hospitalization_Table[#All],8,FALSE)</f>
        <v>tier - 2</v>
      </c>
      <c r="P567" t="str">
        <f>VLOOKUP($A567,Hospitalization_Table[#All],9,FALSE)</f>
        <v>R1023</v>
      </c>
      <c r="Q567">
        <f>VLOOKUP($A567,Hospitalization_Table[#All],11,FALSE)</f>
        <v>57</v>
      </c>
    </row>
    <row r="568" spans="1:17" ht="15.6" x14ac:dyDescent="0.3">
      <c r="A568" s="20" t="s">
        <v>1804</v>
      </c>
      <c r="B568" t="str">
        <f>VLOOKUP($A568,Customer_Table[#All],4,FALSE)</f>
        <v>Tara</v>
      </c>
      <c r="C568">
        <f>VLOOKUP($A568,Medical_Table[#All],4,FALSE)</f>
        <v>24.6</v>
      </c>
      <c r="D568">
        <f>VLOOKUP($A568,Medical_Table[#All],6,FALSE)</f>
        <v>4.8099999999999996</v>
      </c>
      <c r="E568" t="str">
        <f>VLOOKUP($A568,Medical_Table[#All],2,FALSE)</f>
        <v>No</v>
      </c>
      <c r="F568" t="str">
        <f>VLOOKUP($A568,Medical_Table[#All],8,FALSE)</f>
        <v>No</v>
      </c>
      <c r="G568" t="str">
        <f>VLOOKUP($A568,Medical_Table[#All],9,FALSE)</f>
        <v>No</v>
      </c>
      <c r="H568">
        <f>VLOOKUP($A568,Medical_Table[#All],10,FALSE)</f>
        <v>0</v>
      </c>
      <c r="I568" t="str">
        <f>VLOOKUP($A568,Medical_Table[#All],3,FALSE)</f>
        <v>Yes</v>
      </c>
      <c r="J568" t="str">
        <f>VLOOKUP($A568,Medical_Table[#All],5,FALSE)</f>
        <v>Normal Weight</v>
      </c>
      <c r="K568" t="str">
        <f>VLOOKUP($A568,Medical_Table[#All],7,FALSE)</f>
        <v>Normal</v>
      </c>
      <c r="L568" s="22">
        <f>VLOOKUP($A568,Hospitalization_Table[#All],10,FALSE)</f>
        <v>33236</v>
      </c>
      <c r="M568" s="18">
        <f>VLOOKUP($A568,Hospitalization_Table[#All],6,FALSE)</f>
        <v>17496.310000000001</v>
      </c>
      <c r="N568" t="str">
        <f>VLOOKUP($A568,Hospitalization_Table[#All],7,FALSE)</f>
        <v>tier - 1</v>
      </c>
      <c r="O568" t="str">
        <f>VLOOKUP($A568,Hospitalization_Table[#All],8,FALSE)</f>
        <v>tier - 2</v>
      </c>
      <c r="P568" t="str">
        <f>VLOOKUP($A568,Hospitalization_Table[#All],9,FALSE)</f>
        <v>R1011</v>
      </c>
      <c r="Q568">
        <f>VLOOKUP($A568,Hospitalization_Table[#All],11,FALSE)</f>
        <v>32</v>
      </c>
    </row>
    <row r="569" spans="1:17" ht="15.6" x14ac:dyDescent="0.3">
      <c r="A569" s="20" t="s">
        <v>1803</v>
      </c>
      <c r="B569" t="str">
        <f>VLOOKUP($A569,Customer_Table[#All],4,FALSE)</f>
        <v>Haley L</v>
      </c>
      <c r="C569">
        <f>VLOOKUP($A569,Medical_Table[#All],4,FALSE)</f>
        <v>49.15</v>
      </c>
      <c r="D569">
        <f>VLOOKUP($A569,Medical_Table[#All],6,FALSE)</f>
        <v>8.08</v>
      </c>
      <c r="E569" t="str">
        <f>VLOOKUP($A569,Medical_Table[#All],2,FALSE)</f>
        <v>No</v>
      </c>
      <c r="F569" t="str">
        <f>VLOOKUP($A569,Medical_Table[#All],8,FALSE)</f>
        <v>No</v>
      </c>
      <c r="G569" t="str">
        <f>VLOOKUP($A569,Medical_Table[#All],9,FALSE)</f>
        <v>No</v>
      </c>
      <c r="H569">
        <f>VLOOKUP($A569,Medical_Table[#All],10,FALSE)</f>
        <v>0</v>
      </c>
      <c r="I569" t="str">
        <f>VLOOKUP($A569,Medical_Table[#All],3,FALSE)</f>
        <v>No</v>
      </c>
      <c r="J569" t="str">
        <f>VLOOKUP($A569,Medical_Table[#All],5,FALSE)</f>
        <v>Obesity</v>
      </c>
      <c r="K569" t="str">
        <f>VLOOKUP($A569,Medical_Table[#All],7,FALSE)</f>
        <v>Diabetes</v>
      </c>
      <c r="L569" s="22">
        <f>VLOOKUP($A569,Hospitalization_Table[#All],10,FALSE)</f>
        <v>26092</v>
      </c>
      <c r="M569" s="18">
        <f>VLOOKUP($A569,Hospitalization_Table[#All],6,FALSE)</f>
        <v>17479.53</v>
      </c>
      <c r="N569" t="str">
        <f>VLOOKUP($A569,Hospitalization_Table[#All],7,FALSE)</f>
        <v>tier - 1</v>
      </c>
      <c r="O569" t="str">
        <f>VLOOKUP($A569,Hospitalization_Table[#All],8,FALSE)</f>
        <v>tier - 1</v>
      </c>
      <c r="P569" t="str">
        <f>VLOOKUP($A569,Hospitalization_Table[#All],9,FALSE)</f>
        <v>R1012</v>
      </c>
      <c r="Q569">
        <f>VLOOKUP($A569,Hospitalization_Table[#All],11,FALSE)</f>
        <v>52</v>
      </c>
    </row>
    <row r="570" spans="1:17" ht="15.6" x14ac:dyDescent="0.3">
      <c r="A570" s="20" t="s">
        <v>1802</v>
      </c>
      <c r="B570" t="str">
        <f>VLOOKUP($A570,Customer_Table[#All],4,FALSE)</f>
        <v>Kayla B.</v>
      </c>
      <c r="C570">
        <f>VLOOKUP($A570,Medical_Table[#All],4,FALSE)</f>
        <v>28.31</v>
      </c>
      <c r="D570">
        <f>VLOOKUP($A570,Medical_Table[#All],6,FALSE)</f>
        <v>6.29</v>
      </c>
      <c r="E570" t="str">
        <f>VLOOKUP($A570,Medical_Table[#All],2,FALSE)</f>
        <v>No</v>
      </c>
      <c r="F570" t="str">
        <f>VLOOKUP($A570,Medical_Table[#All],8,FALSE)</f>
        <v>No</v>
      </c>
      <c r="G570" t="str">
        <f>VLOOKUP($A570,Medical_Table[#All],9,FALSE)</f>
        <v>Yes</v>
      </c>
      <c r="H570">
        <f>VLOOKUP($A570,Medical_Table[#All],10,FALSE)</f>
        <v>1</v>
      </c>
      <c r="I570" t="str">
        <f>VLOOKUP($A570,Medical_Table[#All],3,FALSE)</f>
        <v>Yes</v>
      </c>
      <c r="J570" t="str">
        <f>VLOOKUP($A570,Medical_Table[#All],5,FALSE)</f>
        <v>Over Weight</v>
      </c>
      <c r="K570" t="str">
        <f>VLOOKUP($A570,Medical_Table[#All],7,FALSE)</f>
        <v>Prediabetes</v>
      </c>
      <c r="L570" s="22">
        <f>VLOOKUP($A570,Hospitalization_Table[#All],10,FALSE)</f>
        <v>37927</v>
      </c>
      <c r="M570" s="18">
        <f>VLOOKUP($A570,Hospitalization_Table[#All],6,FALSE)</f>
        <v>17468.98</v>
      </c>
      <c r="N570" t="str">
        <f>VLOOKUP($A570,Hospitalization_Table[#All],7,FALSE)</f>
        <v>tier - 2</v>
      </c>
      <c r="O570" t="str">
        <f>VLOOKUP($A570,Hospitalization_Table[#All],8,FALSE)</f>
        <v>tier - 1</v>
      </c>
      <c r="P570" t="str">
        <f>VLOOKUP($A570,Hospitalization_Table[#All],9,FALSE)</f>
        <v>R1012</v>
      </c>
      <c r="Q570">
        <f>VLOOKUP($A570,Hospitalization_Table[#All],11,FALSE)</f>
        <v>19</v>
      </c>
    </row>
    <row r="571" spans="1:17" ht="15.6" x14ac:dyDescent="0.3">
      <c r="A571" s="20" t="s">
        <v>1801</v>
      </c>
      <c r="B571" t="str">
        <f>VLOOKUP($A571,Customer_Table[#All],4,FALSE)</f>
        <v>Mark D.</v>
      </c>
      <c r="C571">
        <f>VLOOKUP($A571,Medical_Table[#All],4,FALSE)</f>
        <v>22.99</v>
      </c>
      <c r="D571">
        <f>VLOOKUP($A571,Medical_Table[#All],6,FALSE)</f>
        <v>6.29</v>
      </c>
      <c r="E571" t="str">
        <f>VLOOKUP($A571,Medical_Table[#All],2,FALSE)</f>
        <v>No</v>
      </c>
      <c r="F571" t="str">
        <f>VLOOKUP($A571,Medical_Table[#All],8,FALSE)</f>
        <v>No</v>
      </c>
      <c r="G571" t="str">
        <f>VLOOKUP($A571,Medical_Table[#All],9,FALSE)</f>
        <v>No</v>
      </c>
      <c r="H571">
        <f>VLOOKUP($A571,Medical_Table[#All],10,FALSE)</f>
        <v>1</v>
      </c>
      <c r="I571" t="str">
        <f>VLOOKUP($A571,Medical_Table[#All],3,FALSE)</f>
        <v>Yes</v>
      </c>
      <c r="J571" t="str">
        <f>VLOOKUP($A571,Medical_Table[#All],5,FALSE)</f>
        <v>Normal Weight</v>
      </c>
      <c r="K571" t="str">
        <f>VLOOKUP($A571,Medical_Table[#All],7,FALSE)</f>
        <v>Prediabetes</v>
      </c>
      <c r="L571" s="22">
        <f>VLOOKUP($A571,Hospitalization_Table[#All],10,FALSE)</f>
        <v>33895</v>
      </c>
      <c r="M571" s="18">
        <f>VLOOKUP($A571,Hospitalization_Table[#All],6,FALSE)</f>
        <v>17361.77</v>
      </c>
      <c r="N571" t="str">
        <f>VLOOKUP($A571,Hospitalization_Table[#All],7,FALSE)</f>
        <v>tier - 2</v>
      </c>
      <c r="O571" t="str">
        <f>VLOOKUP($A571,Hospitalization_Table[#All],8,FALSE)</f>
        <v>tier - 1</v>
      </c>
      <c r="P571" t="str">
        <f>VLOOKUP($A571,Hospitalization_Table[#All],9,FALSE)</f>
        <v>R1012</v>
      </c>
      <c r="Q571">
        <f>VLOOKUP($A571,Hospitalization_Table[#All],11,FALSE)</f>
        <v>30</v>
      </c>
    </row>
    <row r="572" spans="1:17" ht="15.6" x14ac:dyDescent="0.3">
      <c r="A572" s="20" t="s">
        <v>1800</v>
      </c>
      <c r="B572" t="str">
        <f>VLOOKUP($A572,Customer_Table[#All],4,FALSE)</f>
        <v>Patrick J.</v>
      </c>
      <c r="C572">
        <f>VLOOKUP($A572,Medical_Table[#All],4,FALSE)</f>
        <v>29.07</v>
      </c>
      <c r="D572">
        <f>VLOOKUP($A572,Medical_Table[#All],6,FALSE)</f>
        <v>5.12</v>
      </c>
      <c r="E572" t="str">
        <f>VLOOKUP($A572,Medical_Table[#All],2,FALSE)</f>
        <v>No</v>
      </c>
      <c r="F572" t="str">
        <f>VLOOKUP($A572,Medical_Table[#All],8,FALSE)</f>
        <v>No</v>
      </c>
      <c r="G572" t="str">
        <f>VLOOKUP($A572,Medical_Table[#All],9,FALSE)</f>
        <v>Yes</v>
      </c>
      <c r="H572">
        <f>VLOOKUP($A572,Medical_Table[#All],10,FALSE)</f>
        <v>1</v>
      </c>
      <c r="I572" t="str">
        <f>VLOOKUP($A572,Medical_Table[#All],3,FALSE)</f>
        <v>Yes</v>
      </c>
      <c r="J572" t="str">
        <f>VLOOKUP($A572,Medical_Table[#All],5,FALSE)</f>
        <v>Over Weight</v>
      </c>
      <c r="K572" t="str">
        <f>VLOOKUP($A572,Medical_Table[#All],7,FALSE)</f>
        <v>Normal</v>
      </c>
      <c r="L572" s="22">
        <f>VLOOKUP($A572,Hospitalization_Table[#All],10,FALSE)</f>
        <v>37926</v>
      </c>
      <c r="M572" s="18">
        <f>VLOOKUP($A572,Hospitalization_Table[#All],6,FALSE)</f>
        <v>17352.68</v>
      </c>
      <c r="N572" t="str">
        <f>VLOOKUP($A572,Hospitalization_Table[#All],7,FALSE)</f>
        <v>tier - 2</v>
      </c>
      <c r="O572" t="str">
        <f>VLOOKUP($A572,Hospitalization_Table[#All],8,FALSE)</f>
        <v>tier - 3</v>
      </c>
      <c r="P572" t="str">
        <f>VLOOKUP($A572,Hospitalization_Table[#All],9,FALSE)</f>
        <v>R1012</v>
      </c>
      <c r="Q572">
        <f>VLOOKUP($A572,Hospitalization_Table[#All],11,FALSE)</f>
        <v>19</v>
      </c>
    </row>
    <row r="573" spans="1:17" ht="15.6" x14ac:dyDescent="0.3">
      <c r="A573" s="20" t="s">
        <v>1799</v>
      </c>
      <c r="B573" t="str">
        <f>VLOOKUP($A573,Customer_Table[#All],4,FALSE)</f>
        <v>Alejandro</v>
      </c>
      <c r="C573">
        <f>VLOOKUP($A573,Medical_Table[#All],4,FALSE)</f>
        <v>42.02</v>
      </c>
      <c r="D573">
        <f>VLOOKUP($A573,Medical_Table[#All],6,FALSE)</f>
        <v>9.9499999999999993</v>
      </c>
      <c r="E573" t="str">
        <f>VLOOKUP($A573,Medical_Table[#All],2,FALSE)</f>
        <v>Yes</v>
      </c>
      <c r="F573" t="str">
        <f>VLOOKUP($A573,Medical_Table[#All],8,FALSE)</f>
        <v>No</v>
      </c>
      <c r="G573" t="str">
        <f>VLOOKUP($A573,Medical_Table[#All],9,FALSE)</f>
        <v>Yes</v>
      </c>
      <c r="H573">
        <f>VLOOKUP($A573,Medical_Table[#All],10,FALSE)</f>
        <v>1</v>
      </c>
      <c r="I573" t="str">
        <f>VLOOKUP($A573,Medical_Table[#All],3,FALSE)</f>
        <v>No</v>
      </c>
      <c r="J573" t="str">
        <f>VLOOKUP($A573,Medical_Table[#All],5,FALSE)</f>
        <v>Obesity</v>
      </c>
      <c r="K573" t="str">
        <f>VLOOKUP($A573,Medical_Table[#All],7,FALSE)</f>
        <v>Diabetes</v>
      </c>
      <c r="L573" s="22">
        <f>VLOOKUP($A573,Hospitalization_Table[#All],10,FALSE)</f>
        <v>23204</v>
      </c>
      <c r="M573" s="18">
        <f>VLOOKUP($A573,Hospitalization_Table[#All],6,FALSE)</f>
        <v>17337.580000000002</v>
      </c>
      <c r="N573" t="str">
        <f>VLOOKUP($A573,Hospitalization_Table[#All],7,FALSE)</f>
        <v>tier - 2</v>
      </c>
      <c r="O573" t="str">
        <f>VLOOKUP($A573,Hospitalization_Table[#All],8,FALSE)</f>
        <v>tier - 3</v>
      </c>
      <c r="P573" t="str">
        <f>VLOOKUP($A573,Hospitalization_Table[#All],9,FALSE)</f>
        <v>R1023</v>
      </c>
      <c r="Q573">
        <f>VLOOKUP($A573,Hospitalization_Table[#All],11,FALSE)</f>
        <v>59</v>
      </c>
    </row>
    <row r="574" spans="1:17" ht="15.6" x14ac:dyDescent="0.3">
      <c r="A574" s="20" t="s">
        <v>1798</v>
      </c>
      <c r="B574" t="str">
        <f>VLOOKUP($A574,Customer_Table[#All],4,FALSE)</f>
        <v>Beth A</v>
      </c>
      <c r="C574">
        <f>VLOOKUP($A574,Medical_Table[#All],4,FALSE)</f>
        <v>49.07</v>
      </c>
      <c r="D574">
        <f>VLOOKUP($A574,Medical_Table[#All],6,FALSE)</f>
        <v>9.08</v>
      </c>
      <c r="E574" t="str">
        <f>VLOOKUP($A574,Medical_Table[#All],2,FALSE)</f>
        <v>Yes</v>
      </c>
      <c r="F574" t="str">
        <f>VLOOKUP($A574,Medical_Table[#All],8,FALSE)</f>
        <v>No</v>
      </c>
      <c r="G574" t="str">
        <f>VLOOKUP($A574,Medical_Table[#All],9,FALSE)</f>
        <v>No</v>
      </c>
      <c r="H574">
        <f>VLOOKUP($A574,Medical_Table[#All],10,FALSE)</f>
        <v>1</v>
      </c>
      <c r="I574" t="str">
        <f>VLOOKUP($A574,Medical_Table[#All],3,FALSE)</f>
        <v>No</v>
      </c>
      <c r="J574" t="str">
        <f>VLOOKUP($A574,Medical_Table[#All],5,FALSE)</f>
        <v>Obesity</v>
      </c>
      <c r="K574" t="str">
        <f>VLOOKUP($A574,Medical_Table[#All],7,FALSE)</f>
        <v>Diabetes</v>
      </c>
      <c r="L574" s="22">
        <f>VLOOKUP($A574,Hospitalization_Table[#All],10,FALSE)</f>
        <v>27631</v>
      </c>
      <c r="M574" s="18">
        <f>VLOOKUP($A574,Hospitalization_Table[#All],6,FALSE)</f>
        <v>17253.43</v>
      </c>
      <c r="N574" t="str">
        <f>VLOOKUP($A574,Hospitalization_Table[#All],7,FALSE)</f>
        <v>tier - 2</v>
      </c>
      <c r="O574" t="str">
        <f>VLOOKUP($A574,Hospitalization_Table[#All],8,FALSE)</f>
        <v>tier - 3</v>
      </c>
      <c r="P574" t="str">
        <f>VLOOKUP($A574,Hospitalization_Table[#All],9,FALSE)</f>
        <v>R1026</v>
      </c>
      <c r="Q574">
        <f>VLOOKUP($A574,Hospitalization_Table[#All],11,FALSE)</f>
        <v>47</v>
      </c>
    </row>
    <row r="575" spans="1:17" ht="15.6" x14ac:dyDescent="0.3">
      <c r="A575" s="20" t="s">
        <v>1797</v>
      </c>
      <c r="B575" t="str">
        <f>VLOOKUP($A575,Customer_Table[#All],4,FALSE)</f>
        <v>Jason R</v>
      </c>
      <c r="C575">
        <f>VLOOKUP($A575,Medical_Table[#All],4,FALSE)</f>
        <v>19.8</v>
      </c>
      <c r="D575">
        <f>VLOOKUP($A575,Medical_Table[#All],6,FALSE)</f>
        <v>4.82</v>
      </c>
      <c r="E575" t="str">
        <f>VLOOKUP($A575,Medical_Table[#All],2,FALSE)</f>
        <v>No</v>
      </c>
      <c r="F575" t="str">
        <f>VLOOKUP($A575,Medical_Table[#All],8,FALSE)</f>
        <v>No</v>
      </c>
      <c r="G575" t="str">
        <f>VLOOKUP($A575,Medical_Table[#All],9,FALSE)</f>
        <v>No</v>
      </c>
      <c r="H575">
        <f>VLOOKUP($A575,Medical_Table[#All],10,FALSE)</f>
        <v>0</v>
      </c>
      <c r="I575" t="str">
        <f>VLOOKUP($A575,Medical_Table[#All],3,FALSE)</f>
        <v>Yes</v>
      </c>
      <c r="J575" t="str">
        <f>VLOOKUP($A575,Medical_Table[#All],5,FALSE)</f>
        <v>Normal Weight</v>
      </c>
      <c r="K575" t="str">
        <f>VLOOKUP($A575,Medical_Table[#All],7,FALSE)</f>
        <v>Normal</v>
      </c>
      <c r="L575" s="22">
        <f>VLOOKUP($A575,Hospitalization_Table[#All],10,FALSE)</f>
        <v>30246</v>
      </c>
      <c r="M575" s="18">
        <f>VLOOKUP($A575,Hospitalization_Table[#All],6,FALSE)</f>
        <v>17179.52</v>
      </c>
      <c r="N575" t="str">
        <f>VLOOKUP($A575,Hospitalization_Table[#All],7,FALSE)</f>
        <v>tier - 2</v>
      </c>
      <c r="O575" t="str">
        <f>VLOOKUP($A575,Hospitalization_Table[#All],8,FALSE)</f>
        <v>tier - 1</v>
      </c>
      <c r="P575" t="str">
        <f>VLOOKUP($A575,Hospitalization_Table[#All],9,FALSE)</f>
        <v>R1013</v>
      </c>
      <c r="Q575">
        <f>VLOOKUP($A575,Hospitalization_Table[#All],11,FALSE)</f>
        <v>40</v>
      </c>
    </row>
    <row r="576" spans="1:17" ht="15.6" x14ac:dyDescent="0.3">
      <c r="A576" s="20" t="s">
        <v>1796</v>
      </c>
      <c r="B576" t="str">
        <f>VLOOKUP($A576,Customer_Table[#All],4,FALSE)</f>
        <v>Yoshinori</v>
      </c>
      <c r="C576">
        <f>VLOOKUP($A576,Medical_Table[#All],4,FALSE)</f>
        <v>27.36</v>
      </c>
      <c r="D576">
        <f>VLOOKUP($A576,Medical_Table[#All],6,FALSE)</f>
        <v>4.6500000000000004</v>
      </c>
      <c r="E576" t="str">
        <f>VLOOKUP($A576,Medical_Table[#All],2,FALSE)</f>
        <v>No</v>
      </c>
      <c r="F576" t="str">
        <f>VLOOKUP($A576,Medical_Table[#All],8,FALSE)</f>
        <v>yes</v>
      </c>
      <c r="G576" t="str">
        <f>VLOOKUP($A576,Medical_Table[#All],9,FALSE)</f>
        <v>No</v>
      </c>
      <c r="H576">
        <f>VLOOKUP($A576,Medical_Table[#All],10,FALSE)</f>
        <v>1</v>
      </c>
      <c r="I576" t="str">
        <f>VLOOKUP($A576,Medical_Table[#All],3,FALSE)</f>
        <v>Yes</v>
      </c>
      <c r="J576" t="str">
        <f>VLOOKUP($A576,Medical_Table[#All],5,FALSE)</f>
        <v>Over Weight</v>
      </c>
      <c r="K576" t="str">
        <f>VLOOKUP($A576,Medical_Table[#All],7,FALSE)</f>
        <v>Normal</v>
      </c>
      <c r="L576" s="22">
        <f>VLOOKUP($A576,Hospitalization_Table[#All],10,FALSE)</f>
        <v>38217</v>
      </c>
      <c r="M576" s="18">
        <f>VLOOKUP($A576,Hospitalization_Table[#All],6,FALSE)</f>
        <v>17178.68</v>
      </c>
      <c r="N576" t="str">
        <f>VLOOKUP($A576,Hospitalization_Table[#All],7,FALSE)</f>
        <v>tier - 2</v>
      </c>
      <c r="O576" t="str">
        <f>VLOOKUP($A576,Hospitalization_Table[#All],8,FALSE)</f>
        <v>tier - 2</v>
      </c>
      <c r="P576" t="str">
        <f>VLOOKUP($A576,Hospitalization_Table[#All],9,FALSE)</f>
        <v>R1019</v>
      </c>
      <c r="Q576">
        <f>VLOOKUP($A576,Hospitalization_Table[#All],11,FALSE)</f>
        <v>18</v>
      </c>
    </row>
    <row r="577" spans="1:17" ht="15.6" x14ac:dyDescent="0.3">
      <c r="A577" s="20" t="s">
        <v>1795</v>
      </c>
      <c r="B577" t="str">
        <f>VLOOKUP($A577,Customer_Table[#All],4,FALSE)</f>
        <v>Adrienne G.</v>
      </c>
      <c r="C577">
        <f>VLOOKUP($A577,Medical_Table[#All],4,FALSE)</f>
        <v>42.95</v>
      </c>
      <c r="D577">
        <f>VLOOKUP($A577,Medical_Table[#All],6,FALSE)</f>
        <v>5.16</v>
      </c>
      <c r="E577" t="str">
        <f>VLOOKUP($A577,Medical_Table[#All],2,FALSE)</f>
        <v>Yes</v>
      </c>
      <c r="F577" t="str">
        <f>VLOOKUP($A577,Medical_Table[#All],8,FALSE)</f>
        <v>No</v>
      </c>
      <c r="G577" t="str">
        <f>VLOOKUP($A577,Medical_Table[#All],9,FALSE)</f>
        <v>No</v>
      </c>
      <c r="H577">
        <f>VLOOKUP($A577,Medical_Table[#All],10,FALSE)</f>
        <v>1</v>
      </c>
      <c r="I577" t="str">
        <f>VLOOKUP($A577,Medical_Table[#All],3,FALSE)</f>
        <v>No</v>
      </c>
      <c r="J577" t="str">
        <f>VLOOKUP($A577,Medical_Table[#All],5,FALSE)</f>
        <v>Obesity</v>
      </c>
      <c r="K577" t="str">
        <f>VLOOKUP($A577,Medical_Table[#All],7,FALSE)</f>
        <v>Normal</v>
      </c>
      <c r="L577" s="22">
        <f>VLOOKUP($A577,Hospitalization_Table[#All],10,FALSE)</f>
        <v>23535</v>
      </c>
      <c r="M577" s="18">
        <f>VLOOKUP($A577,Hospitalization_Table[#All],6,FALSE)</f>
        <v>17174.52</v>
      </c>
      <c r="N577" t="str">
        <f>VLOOKUP($A577,Hospitalization_Table[#All],7,FALSE)</f>
        <v>tier - 2</v>
      </c>
      <c r="O577" t="str">
        <f>VLOOKUP($A577,Hospitalization_Table[#All],8,FALSE)</f>
        <v>tier - 2</v>
      </c>
      <c r="P577" t="str">
        <f>VLOOKUP($A577,Hospitalization_Table[#All],9,FALSE)</f>
        <v>R1012</v>
      </c>
      <c r="Q577">
        <f>VLOOKUP($A577,Hospitalization_Table[#All],11,FALSE)</f>
        <v>59</v>
      </c>
    </row>
    <row r="578" spans="1:17" ht="15.6" x14ac:dyDescent="0.3">
      <c r="A578" s="20" t="s">
        <v>1794</v>
      </c>
      <c r="B578" t="str">
        <f>VLOOKUP($A578,Customer_Table[#All],4,FALSE)</f>
        <v>Meredith</v>
      </c>
      <c r="C578">
        <f>VLOOKUP($A578,Medical_Table[#All],4,FALSE)</f>
        <v>42.66</v>
      </c>
      <c r="D578">
        <f>VLOOKUP($A578,Medical_Table[#All],6,FALSE)</f>
        <v>10.44</v>
      </c>
      <c r="E578" t="str">
        <f>VLOOKUP($A578,Medical_Table[#All],2,FALSE)</f>
        <v>No</v>
      </c>
      <c r="F578" t="str">
        <f>VLOOKUP($A578,Medical_Table[#All],8,FALSE)</f>
        <v>No</v>
      </c>
      <c r="G578" t="str">
        <f>VLOOKUP($A578,Medical_Table[#All],9,FALSE)</f>
        <v>No</v>
      </c>
      <c r="H578">
        <f>VLOOKUP($A578,Medical_Table[#All],10,FALSE)</f>
        <v>0</v>
      </c>
      <c r="I578" t="str">
        <f>VLOOKUP($A578,Medical_Table[#All],3,FALSE)</f>
        <v>No</v>
      </c>
      <c r="J578" t="str">
        <f>VLOOKUP($A578,Medical_Table[#All],5,FALSE)</f>
        <v>Obesity</v>
      </c>
      <c r="K578" t="str">
        <f>VLOOKUP($A578,Medical_Table[#All],7,FALSE)</f>
        <v>Diabetes</v>
      </c>
      <c r="L578" s="22">
        <f>VLOOKUP($A578,Hospitalization_Table[#All],10,FALSE)</f>
        <v>24001</v>
      </c>
      <c r="M578" s="18">
        <f>VLOOKUP($A578,Hospitalization_Table[#All],6,FALSE)</f>
        <v>17172.27</v>
      </c>
      <c r="N578" t="str">
        <f>VLOOKUP($A578,Hospitalization_Table[#All],7,FALSE)</f>
        <v>tier - 2</v>
      </c>
      <c r="O578" t="str">
        <f>VLOOKUP($A578,Hospitalization_Table[#All],8,FALSE)</f>
        <v>tier - 2</v>
      </c>
      <c r="P578" t="str">
        <f>VLOOKUP($A578,Hospitalization_Table[#All],9,FALSE)</f>
        <v>R1026</v>
      </c>
      <c r="Q578">
        <f>VLOOKUP($A578,Hospitalization_Table[#All],11,FALSE)</f>
        <v>57</v>
      </c>
    </row>
    <row r="579" spans="1:17" ht="15.6" x14ac:dyDescent="0.3">
      <c r="A579" s="20" t="s">
        <v>1793</v>
      </c>
      <c r="B579" t="str">
        <f>VLOOKUP($A579,Customer_Table[#All],4,FALSE)</f>
        <v>Junyong</v>
      </c>
      <c r="C579">
        <f>VLOOKUP($A579,Medical_Table[#All],4,FALSE)</f>
        <v>33.630000000000003</v>
      </c>
      <c r="D579">
        <f>VLOOKUP($A579,Medical_Table[#All],6,FALSE)</f>
        <v>5.69</v>
      </c>
      <c r="E579" t="str">
        <f>VLOOKUP($A579,Medical_Table[#All],2,FALSE)</f>
        <v>No</v>
      </c>
      <c r="F579" t="str">
        <f>VLOOKUP($A579,Medical_Table[#All],8,FALSE)</f>
        <v>No</v>
      </c>
      <c r="G579" t="str">
        <f>VLOOKUP($A579,Medical_Table[#All],9,FALSE)</f>
        <v>No</v>
      </c>
      <c r="H579">
        <f>VLOOKUP($A579,Medical_Table[#All],10,FALSE)</f>
        <v>1</v>
      </c>
      <c r="I579" t="str">
        <f>VLOOKUP($A579,Medical_Table[#All],3,FALSE)</f>
        <v>No</v>
      </c>
      <c r="J579" t="str">
        <f>VLOOKUP($A579,Medical_Table[#All],5,FALSE)</f>
        <v>Obesity</v>
      </c>
      <c r="K579" t="str">
        <f>VLOOKUP($A579,Medical_Table[#All],7,FALSE)</f>
        <v>Normal</v>
      </c>
      <c r="L579" s="22">
        <f>VLOOKUP($A579,Hospitalization_Table[#All],10,FALSE)</f>
        <v>35949</v>
      </c>
      <c r="M579" s="18">
        <f>VLOOKUP($A579,Hospitalization_Table[#All],6,FALSE)</f>
        <v>17128.43</v>
      </c>
      <c r="N579" t="str">
        <f>VLOOKUP($A579,Hospitalization_Table[#All],7,FALSE)</f>
        <v>tier - 2</v>
      </c>
      <c r="O579" t="str">
        <f>VLOOKUP($A579,Hospitalization_Table[#All],8,FALSE)</f>
        <v>tier - 3</v>
      </c>
      <c r="P579" t="str">
        <f>VLOOKUP($A579,Hospitalization_Table[#All],9,FALSE)</f>
        <v>R1016</v>
      </c>
      <c r="Q579">
        <f>VLOOKUP($A579,Hospitalization_Table[#All],11,FALSE)</f>
        <v>25</v>
      </c>
    </row>
    <row r="580" spans="1:17" ht="15.6" x14ac:dyDescent="0.3">
      <c r="A580" s="20" t="s">
        <v>1792</v>
      </c>
      <c r="B580" t="str">
        <f>VLOOKUP($A580,Customer_Table[#All],4,FALSE)</f>
        <v>Kristen A.</v>
      </c>
      <c r="C580">
        <f>VLOOKUP($A580,Medical_Table[#All],4,FALSE)</f>
        <v>26.84</v>
      </c>
      <c r="D580">
        <f>VLOOKUP($A580,Medical_Table[#All],6,FALSE)</f>
        <v>6.5</v>
      </c>
      <c r="E580" t="str">
        <f>VLOOKUP($A580,Medical_Table[#All],2,FALSE)</f>
        <v>No</v>
      </c>
      <c r="F580" t="str">
        <f>VLOOKUP($A580,Medical_Table[#All],8,FALSE)</f>
        <v>No</v>
      </c>
      <c r="G580" t="str">
        <f>VLOOKUP($A580,Medical_Table[#All],9,FALSE)</f>
        <v>No</v>
      </c>
      <c r="H580">
        <f>VLOOKUP($A580,Medical_Table[#All],10,FALSE)</f>
        <v>0</v>
      </c>
      <c r="I580" t="str">
        <f>VLOOKUP($A580,Medical_Table[#All],3,FALSE)</f>
        <v>Yes</v>
      </c>
      <c r="J580" t="str">
        <f>VLOOKUP($A580,Medical_Table[#All],5,FALSE)</f>
        <v>Over Weight</v>
      </c>
      <c r="K580" t="str">
        <f>VLOOKUP($A580,Medical_Table[#All],7,FALSE)</f>
        <v>Diabetes</v>
      </c>
      <c r="L580" s="22">
        <f>VLOOKUP($A580,Hospitalization_Table[#All],10,FALSE)</f>
        <v>37435</v>
      </c>
      <c r="M580" s="18">
        <f>VLOOKUP($A580,Hospitalization_Table[#All],6,FALSE)</f>
        <v>17085.27</v>
      </c>
      <c r="N580" t="str">
        <f>VLOOKUP($A580,Hospitalization_Table[#All],7,FALSE)</f>
        <v>tier - 2</v>
      </c>
      <c r="O580" t="str">
        <f>VLOOKUP($A580,Hospitalization_Table[#All],8,FALSE)</f>
        <v>tier - 3</v>
      </c>
      <c r="P580" t="str">
        <f>VLOOKUP($A580,Hospitalization_Table[#All],9,FALSE)</f>
        <v>R1013</v>
      </c>
      <c r="Q580">
        <f>VLOOKUP($A580,Hospitalization_Table[#All],11,FALSE)</f>
        <v>20</v>
      </c>
    </row>
    <row r="581" spans="1:17" ht="15.6" x14ac:dyDescent="0.3">
      <c r="A581" s="20" t="s">
        <v>1791</v>
      </c>
      <c r="B581" t="str">
        <f>VLOOKUP($A581,Customer_Table[#All],4,FALSE)</f>
        <v>Maria I.</v>
      </c>
      <c r="C581">
        <f>VLOOKUP($A581,Medical_Table[#All],4,FALSE)</f>
        <v>28.3</v>
      </c>
      <c r="D581">
        <f>VLOOKUP($A581,Medical_Table[#All],6,FALSE)</f>
        <v>5.73</v>
      </c>
      <c r="E581" t="str">
        <f>VLOOKUP($A581,Medical_Table[#All],2,FALSE)</f>
        <v>No</v>
      </c>
      <c r="F581" t="str">
        <f>VLOOKUP($A581,Medical_Table[#All],8,FALSE)</f>
        <v>No</v>
      </c>
      <c r="G581" t="str">
        <f>VLOOKUP($A581,Medical_Table[#All],9,FALSE)</f>
        <v>Yes</v>
      </c>
      <c r="H581">
        <f>VLOOKUP($A581,Medical_Table[#All],10,FALSE)</f>
        <v>1</v>
      </c>
      <c r="I581" t="str">
        <f>VLOOKUP($A581,Medical_Table[#All],3,FALSE)</f>
        <v>Yes</v>
      </c>
      <c r="J581" t="str">
        <f>VLOOKUP($A581,Medical_Table[#All],5,FALSE)</f>
        <v>Over Weight</v>
      </c>
      <c r="K581" t="str">
        <f>VLOOKUP($A581,Medical_Table[#All],7,FALSE)</f>
        <v>Prediabetes</v>
      </c>
      <c r="L581" s="22">
        <f>VLOOKUP($A581,Hospitalization_Table[#All],10,FALSE)</f>
        <v>37981</v>
      </c>
      <c r="M581" s="18">
        <f>VLOOKUP($A581,Hospitalization_Table[#All],6,FALSE)</f>
        <v>17081.080000000002</v>
      </c>
      <c r="N581" t="str">
        <f>VLOOKUP($A581,Hospitalization_Table[#All],7,FALSE)</f>
        <v>tier - 2</v>
      </c>
      <c r="O581" t="str">
        <f>VLOOKUP($A581,Hospitalization_Table[#All],8,FALSE)</f>
        <v>tier - 2</v>
      </c>
      <c r="P581" t="str">
        <f>VLOOKUP($A581,Hospitalization_Table[#All],9,FALSE)</f>
        <v>R1011</v>
      </c>
      <c r="Q581">
        <f>VLOOKUP($A581,Hospitalization_Table[#All],11,FALSE)</f>
        <v>19</v>
      </c>
    </row>
    <row r="582" spans="1:17" ht="15.6" x14ac:dyDescent="0.3">
      <c r="A582" s="20" t="s">
        <v>1790</v>
      </c>
      <c r="B582" t="str">
        <f>VLOOKUP($A582,Customer_Table[#All],4,FALSE)</f>
        <v>Jonathan</v>
      </c>
      <c r="C582">
        <f>VLOOKUP($A582,Medical_Table[#All],4,FALSE)</f>
        <v>27.06</v>
      </c>
      <c r="D582">
        <f>VLOOKUP($A582,Medical_Table[#All],6,FALSE)</f>
        <v>5.74</v>
      </c>
      <c r="E582" t="str">
        <f>VLOOKUP($A582,Medical_Table[#All],2,FALSE)</f>
        <v>Yes</v>
      </c>
      <c r="F582" t="str">
        <f>VLOOKUP($A582,Medical_Table[#All],8,FALSE)</f>
        <v>No</v>
      </c>
      <c r="G582" t="str">
        <f>VLOOKUP($A582,Medical_Table[#All],9,FALSE)</f>
        <v>No</v>
      </c>
      <c r="H582">
        <f>VLOOKUP($A582,Medical_Table[#All],10,FALSE)</f>
        <v>0</v>
      </c>
      <c r="I582" t="str">
        <f>VLOOKUP($A582,Medical_Table[#All],3,FALSE)</f>
        <v>Yes</v>
      </c>
      <c r="J582" t="str">
        <f>VLOOKUP($A582,Medical_Table[#All],5,FALSE)</f>
        <v>Over Weight</v>
      </c>
      <c r="K582" t="str">
        <f>VLOOKUP($A582,Medical_Table[#All],7,FALSE)</f>
        <v>Prediabetes</v>
      </c>
      <c r="L582" s="22">
        <f>VLOOKUP($A582,Hospitalization_Table[#All],10,FALSE)</f>
        <v>35226</v>
      </c>
      <c r="M582" s="18">
        <f>VLOOKUP($A582,Hospitalization_Table[#All],6,FALSE)</f>
        <v>17043.34</v>
      </c>
      <c r="N582" t="str">
        <f>VLOOKUP($A582,Hospitalization_Table[#All],7,FALSE)</f>
        <v>tier - 2</v>
      </c>
      <c r="O582" t="str">
        <f>VLOOKUP($A582,Hospitalization_Table[#All],8,FALSE)</f>
        <v>tier - 3</v>
      </c>
      <c r="P582" t="str">
        <f>VLOOKUP($A582,Hospitalization_Table[#All],9,FALSE)</f>
        <v>R1013</v>
      </c>
      <c r="Q582">
        <f>VLOOKUP($A582,Hospitalization_Table[#All],11,FALSE)</f>
        <v>26</v>
      </c>
    </row>
    <row r="583" spans="1:17" ht="15.6" x14ac:dyDescent="0.3">
      <c r="A583" s="20" t="s">
        <v>1789</v>
      </c>
      <c r="B583" t="str">
        <f>VLOOKUP($A583,Customer_Table[#All],4,FALSE)</f>
        <v>Phil</v>
      </c>
      <c r="C583">
        <f>VLOOKUP($A583,Medical_Table[#All],4,FALSE)</f>
        <v>47.13</v>
      </c>
      <c r="D583">
        <f>VLOOKUP($A583,Medical_Table[#All],6,FALSE)</f>
        <v>8.6999999999999993</v>
      </c>
      <c r="E583" t="str">
        <f>VLOOKUP($A583,Medical_Table[#All],2,FALSE)</f>
        <v>No</v>
      </c>
      <c r="F583" t="str">
        <f>VLOOKUP($A583,Medical_Table[#All],8,FALSE)</f>
        <v>No</v>
      </c>
      <c r="G583" t="str">
        <f>VLOOKUP($A583,Medical_Table[#All],9,FALSE)</f>
        <v>No</v>
      </c>
      <c r="H583">
        <f>VLOOKUP($A583,Medical_Table[#All],10,FALSE)</f>
        <v>0</v>
      </c>
      <c r="I583" t="str">
        <f>VLOOKUP($A583,Medical_Table[#All],3,FALSE)</f>
        <v>No</v>
      </c>
      <c r="J583" t="str">
        <f>VLOOKUP($A583,Medical_Table[#All],5,FALSE)</f>
        <v>Obesity</v>
      </c>
      <c r="K583" t="str">
        <f>VLOOKUP($A583,Medical_Table[#All],7,FALSE)</f>
        <v>Diabetes</v>
      </c>
      <c r="L583" s="22">
        <f>VLOOKUP($A583,Hospitalization_Table[#All],10,FALSE)</f>
        <v>26167</v>
      </c>
      <c r="M583" s="18">
        <f>VLOOKUP($A583,Hospitalization_Table[#All],6,FALSE)</f>
        <v>17016.009999999998</v>
      </c>
      <c r="N583" t="str">
        <f>VLOOKUP($A583,Hospitalization_Table[#All],7,FALSE)</f>
        <v>tier - 2</v>
      </c>
      <c r="O583" t="str">
        <f>VLOOKUP($A583,Hospitalization_Table[#All],8,FALSE)</f>
        <v>tier - 2</v>
      </c>
      <c r="P583" t="str">
        <f>VLOOKUP($A583,Hospitalization_Table[#All],9,FALSE)</f>
        <v>R1023</v>
      </c>
      <c r="Q583">
        <f>VLOOKUP($A583,Hospitalization_Table[#All],11,FALSE)</f>
        <v>51</v>
      </c>
    </row>
    <row r="584" spans="1:17" ht="15.6" x14ac:dyDescent="0.3">
      <c r="A584" s="20" t="s">
        <v>1788</v>
      </c>
      <c r="B584" t="str">
        <f>VLOOKUP($A584,Customer_Table[#All],4,FALSE)</f>
        <v>Benjamina C</v>
      </c>
      <c r="C584">
        <f>VLOOKUP($A584,Medical_Table[#All],4,FALSE)</f>
        <v>51.72</v>
      </c>
      <c r="D584">
        <f>VLOOKUP($A584,Medical_Table[#All],6,FALSE)</f>
        <v>5.09</v>
      </c>
      <c r="E584" t="str">
        <f>VLOOKUP($A584,Medical_Table[#All],2,FALSE)</f>
        <v>No</v>
      </c>
      <c r="F584" t="str">
        <f>VLOOKUP($A584,Medical_Table[#All],8,FALSE)</f>
        <v>No</v>
      </c>
      <c r="G584" t="str">
        <f>VLOOKUP($A584,Medical_Table[#All],9,FALSE)</f>
        <v>No</v>
      </c>
      <c r="H584">
        <f>VLOOKUP($A584,Medical_Table[#All],10,FALSE)</f>
        <v>0</v>
      </c>
      <c r="I584" t="str">
        <f>VLOOKUP($A584,Medical_Table[#All],3,FALSE)</f>
        <v>No</v>
      </c>
      <c r="J584" t="str">
        <f>VLOOKUP($A584,Medical_Table[#All],5,FALSE)</f>
        <v>Obesity</v>
      </c>
      <c r="K584" t="str">
        <f>VLOOKUP($A584,Medical_Table[#All],7,FALSE)</f>
        <v>Normal</v>
      </c>
      <c r="L584" s="22">
        <f>VLOOKUP($A584,Hospitalization_Table[#All],10,FALSE)</f>
        <v>29418</v>
      </c>
      <c r="M584" s="18">
        <f>VLOOKUP($A584,Hospitalization_Table[#All],6,FALSE)</f>
        <v>16990.55</v>
      </c>
      <c r="N584" t="str">
        <f>VLOOKUP($A584,Hospitalization_Table[#All],7,FALSE)</f>
        <v>tier - 2</v>
      </c>
      <c r="O584" t="str">
        <f>VLOOKUP($A584,Hospitalization_Table[#All],8,FALSE)</f>
        <v>tier - 3</v>
      </c>
      <c r="P584" t="str">
        <f>VLOOKUP($A584,Hospitalization_Table[#All],9,FALSE)</f>
        <v>R1012</v>
      </c>
      <c r="Q584">
        <f>VLOOKUP($A584,Hospitalization_Table[#All],11,FALSE)</f>
        <v>42</v>
      </c>
    </row>
    <row r="585" spans="1:17" ht="15.6" x14ac:dyDescent="0.3">
      <c r="A585" s="20" t="s">
        <v>1787</v>
      </c>
      <c r="B585" t="str">
        <f>VLOOKUP($A585,Customer_Table[#All],4,FALSE)</f>
        <v>Christopher</v>
      </c>
      <c r="C585">
        <f>VLOOKUP($A585,Medical_Table[#All],4,FALSE)</f>
        <v>48.59</v>
      </c>
      <c r="D585">
        <f>VLOOKUP($A585,Medical_Table[#All],6,FALSE)</f>
        <v>5.57</v>
      </c>
      <c r="E585" t="str">
        <f>VLOOKUP($A585,Medical_Table[#All],2,FALSE)</f>
        <v>No</v>
      </c>
      <c r="F585" t="str">
        <f>VLOOKUP($A585,Medical_Table[#All],8,FALSE)</f>
        <v>No</v>
      </c>
      <c r="G585" t="str">
        <f>VLOOKUP($A585,Medical_Table[#All],9,FALSE)</f>
        <v>No</v>
      </c>
      <c r="H585">
        <f>VLOOKUP($A585,Medical_Table[#All],10,FALSE)</f>
        <v>0</v>
      </c>
      <c r="I585" t="str">
        <f>VLOOKUP($A585,Medical_Table[#All],3,FALSE)</f>
        <v>No</v>
      </c>
      <c r="J585" t="str">
        <f>VLOOKUP($A585,Medical_Table[#All],5,FALSE)</f>
        <v>Obesity</v>
      </c>
      <c r="K585" t="str">
        <f>VLOOKUP($A585,Medical_Table[#All],7,FALSE)</f>
        <v>Normal</v>
      </c>
      <c r="L585" s="22">
        <f>VLOOKUP($A585,Hospitalization_Table[#All],10,FALSE)</f>
        <v>28362</v>
      </c>
      <c r="M585" s="18">
        <f>VLOOKUP($A585,Hospitalization_Table[#All],6,FALSE)</f>
        <v>16921.09</v>
      </c>
      <c r="N585" t="str">
        <f>VLOOKUP($A585,Hospitalization_Table[#All],7,FALSE)</f>
        <v>tier - 2</v>
      </c>
      <c r="O585" t="str">
        <f>VLOOKUP($A585,Hospitalization_Table[#All],8,FALSE)</f>
        <v>tier - 3</v>
      </c>
      <c r="P585" t="str">
        <f>VLOOKUP($A585,Hospitalization_Table[#All],9,FALSE)</f>
        <v>R1023</v>
      </c>
      <c r="Q585">
        <f>VLOOKUP($A585,Hospitalization_Table[#All],11,FALSE)</f>
        <v>45</v>
      </c>
    </row>
    <row r="586" spans="1:17" ht="15.6" x14ac:dyDescent="0.3">
      <c r="A586" s="20" t="s">
        <v>1786</v>
      </c>
      <c r="B586" t="str">
        <f>VLOOKUP($A586,Customer_Table[#All],4,FALSE)</f>
        <v>Alison B</v>
      </c>
      <c r="C586">
        <f>VLOOKUP($A586,Medical_Table[#All],4,FALSE)</f>
        <v>45.18</v>
      </c>
      <c r="D586">
        <f>VLOOKUP($A586,Medical_Table[#All],6,FALSE)</f>
        <v>10.87</v>
      </c>
      <c r="E586" t="str">
        <f>VLOOKUP($A586,Medical_Table[#All],2,FALSE)</f>
        <v>No</v>
      </c>
      <c r="F586" t="str">
        <f>VLOOKUP($A586,Medical_Table[#All],8,FALSE)</f>
        <v>No</v>
      </c>
      <c r="G586" t="str">
        <f>VLOOKUP($A586,Medical_Table[#All],9,FALSE)</f>
        <v>No</v>
      </c>
      <c r="H586">
        <f>VLOOKUP($A586,Medical_Table[#All],10,FALSE)</f>
        <v>0</v>
      </c>
      <c r="I586" t="str">
        <f>VLOOKUP($A586,Medical_Table[#All],3,FALSE)</f>
        <v>No</v>
      </c>
      <c r="J586" t="str">
        <f>VLOOKUP($A586,Medical_Table[#All],5,FALSE)</f>
        <v>Obesity</v>
      </c>
      <c r="K586" t="str">
        <f>VLOOKUP($A586,Medical_Table[#All],7,FALSE)</f>
        <v>Diabetes</v>
      </c>
      <c r="L586" s="22">
        <f>VLOOKUP($A586,Hospitalization_Table[#All],10,FALSE)</f>
        <v>25132</v>
      </c>
      <c r="M586" s="18">
        <f>VLOOKUP($A586,Hospitalization_Table[#All],6,FALSE)</f>
        <v>16903.5</v>
      </c>
      <c r="N586" t="str">
        <f>VLOOKUP($A586,Hospitalization_Table[#All],7,FALSE)</f>
        <v>tier - 2</v>
      </c>
      <c r="O586" t="str">
        <f>VLOOKUP($A586,Hospitalization_Table[#All],8,FALSE)</f>
        <v>tier - 3</v>
      </c>
      <c r="P586" t="str">
        <f>VLOOKUP($A586,Hospitalization_Table[#All],9,FALSE)</f>
        <v>R1012</v>
      </c>
      <c r="Q586">
        <f>VLOOKUP($A586,Hospitalization_Table[#All],11,FALSE)</f>
        <v>54</v>
      </c>
    </row>
    <row r="587" spans="1:17" ht="15.6" x14ac:dyDescent="0.3">
      <c r="A587" s="20" t="s">
        <v>1785</v>
      </c>
      <c r="B587" t="str">
        <f>VLOOKUP($A587,Customer_Table[#All],4,FALSE)</f>
        <v>Caroline</v>
      </c>
      <c r="C587">
        <f>VLOOKUP($A587,Medical_Table[#All],4,FALSE)</f>
        <v>27.9</v>
      </c>
      <c r="D587">
        <f>VLOOKUP($A587,Medical_Table[#All],6,FALSE)</f>
        <v>6.02</v>
      </c>
      <c r="E587" t="str">
        <f>VLOOKUP($A587,Medical_Table[#All],2,FALSE)</f>
        <v>No</v>
      </c>
      <c r="F587" t="str">
        <f>VLOOKUP($A587,Medical_Table[#All],8,FALSE)</f>
        <v>No</v>
      </c>
      <c r="G587" t="str">
        <f>VLOOKUP($A587,Medical_Table[#All],9,FALSE)</f>
        <v>Yes</v>
      </c>
      <c r="H587">
        <f>VLOOKUP($A587,Medical_Table[#All],10,FALSE)</f>
        <v>1</v>
      </c>
      <c r="I587" t="str">
        <f>VLOOKUP($A587,Medical_Table[#All],3,FALSE)</f>
        <v>Yes</v>
      </c>
      <c r="J587" t="str">
        <f>VLOOKUP($A587,Medical_Table[#All],5,FALSE)</f>
        <v>Over Weight</v>
      </c>
      <c r="K587" t="str">
        <f>VLOOKUP($A587,Medical_Table[#All],7,FALSE)</f>
        <v>Prediabetes</v>
      </c>
      <c r="L587" s="22">
        <f>VLOOKUP($A587,Hospitalization_Table[#All],10,FALSE)</f>
        <v>37874</v>
      </c>
      <c r="M587" s="18">
        <f>VLOOKUP($A587,Hospitalization_Table[#All],6,FALSE)</f>
        <v>16884.919999999998</v>
      </c>
      <c r="N587" t="str">
        <f>VLOOKUP($A587,Hospitalization_Table[#All],7,FALSE)</f>
        <v>tier - 2</v>
      </c>
      <c r="O587" t="str">
        <f>VLOOKUP($A587,Hospitalization_Table[#All],8,FALSE)</f>
        <v>tier - 2</v>
      </c>
      <c r="P587" t="str">
        <f>VLOOKUP($A587,Hospitalization_Table[#All],9,FALSE)</f>
        <v>R1011</v>
      </c>
      <c r="Q587">
        <f>VLOOKUP($A587,Hospitalization_Table[#All],11,FALSE)</f>
        <v>19</v>
      </c>
    </row>
    <row r="588" spans="1:17" ht="15.6" x14ac:dyDescent="0.3">
      <c r="A588" s="20" t="s">
        <v>1784</v>
      </c>
      <c r="B588" t="str">
        <f>VLOOKUP($A588,Customer_Table[#All],4,FALSE)</f>
        <v>Alexis N</v>
      </c>
      <c r="C588">
        <f>VLOOKUP($A588,Medical_Table[#All],4,FALSE)</f>
        <v>51.33</v>
      </c>
      <c r="D588">
        <f>VLOOKUP($A588,Medical_Table[#All],6,FALSE)</f>
        <v>7</v>
      </c>
      <c r="E588" t="str">
        <f>VLOOKUP($A588,Medical_Table[#All],2,FALSE)</f>
        <v>No</v>
      </c>
      <c r="F588" t="str">
        <f>VLOOKUP($A588,Medical_Table[#All],8,FALSE)</f>
        <v>No</v>
      </c>
      <c r="G588" t="str">
        <f>VLOOKUP($A588,Medical_Table[#All],9,FALSE)</f>
        <v>No</v>
      </c>
      <c r="H588">
        <f>VLOOKUP($A588,Medical_Table[#All],10,FALSE)</f>
        <v>0</v>
      </c>
      <c r="I588" t="str">
        <f>VLOOKUP($A588,Medical_Table[#All],3,FALSE)</f>
        <v>No</v>
      </c>
      <c r="J588" t="str">
        <f>VLOOKUP($A588,Medical_Table[#All],5,FALSE)</f>
        <v>Obesity</v>
      </c>
      <c r="K588" t="str">
        <f>VLOOKUP($A588,Medical_Table[#All],7,FALSE)</f>
        <v>Diabetes</v>
      </c>
      <c r="L588" s="22">
        <f>VLOOKUP($A588,Hospitalization_Table[#All],10,FALSE)</f>
        <v>27249</v>
      </c>
      <c r="M588" s="18">
        <f>VLOOKUP($A588,Hospitalization_Table[#All],6,FALSE)</f>
        <v>16841.32</v>
      </c>
      <c r="N588" t="str">
        <f>VLOOKUP($A588,Hospitalization_Table[#All],7,FALSE)</f>
        <v>tier - 2</v>
      </c>
      <c r="O588" t="str">
        <f>VLOOKUP($A588,Hospitalization_Table[#All],8,FALSE)</f>
        <v>tier - 3</v>
      </c>
      <c r="P588" t="str">
        <f>VLOOKUP($A588,Hospitalization_Table[#All],9,FALSE)</f>
        <v>R1011</v>
      </c>
      <c r="Q588">
        <f>VLOOKUP($A588,Hospitalization_Table[#All],11,FALSE)</f>
        <v>48</v>
      </c>
    </row>
    <row r="589" spans="1:17" ht="15.6" x14ac:dyDescent="0.3">
      <c r="A589" s="20" t="s">
        <v>1783</v>
      </c>
      <c r="B589" t="str">
        <f>VLOOKUP($A589,Customer_Table[#All],4,FALSE)</f>
        <v>Shanda L</v>
      </c>
      <c r="C589">
        <f>VLOOKUP($A589,Medical_Table[#All],4,FALSE)</f>
        <v>30.59</v>
      </c>
      <c r="D589">
        <f>VLOOKUP($A589,Medical_Table[#All],6,FALSE)</f>
        <v>5.56</v>
      </c>
      <c r="E589" t="str">
        <f>VLOOKUP($A589,Medical_Table[#All],2,FALSE)</f>
        <v>Yes</v>
      </c>
      <c r="F589" t="str">
        <f>VLOOKUP($A589,Medical_Table[#All],8,FALSE)</f>
        <v>No</v>
      </c>
      <c r="G589" t="str">
        <f>VLOOKUP($A589,Medical_Table[#All],9,FALSE)</f>
        <v>No</v>
      </c>
      <c r="H589">
        <f>VLOOKUP($A589,Medical_Table[#All],10,FALSE)</f>
        <v>1</v>
      </c>
      <c r="I589" t="str">
        <f>VLOOKUP($A589,Medical_Table[#All],3,FALSE)</f>
        <v>No</v>
      </c>
      <c r="J589" t="str">
        <f>VLOOKUP($A589,Medical_Table[#All],5,FALSE)</f>
        <v>Obesity</v>
      </c>
      <c r="K589" t="str">
        <f>VLOOKUP($A589,Medical_Table[#All],7,FALSE)</f>
        <v>Normal</v>
      </c>
      <c r="L589" s="22">
        <f>VLOOKUP($A589,Hospitalization_Table[#All],10,FALSE)</f>
        <v>34991</v>
      </c>
      <c r="M589" s="18">
        <f>VLOOKUP($A589,Hospitalization_Table[#All],6,FALSE)</f>
        <v>16796.41</v>
      </c>
      <c r="N589" t="str">
        <f>VLOOKUP($A589,Hospitalization_Table[#All],7,FALSE)</f>
        <v>tier - 2</v>
      </c>
      <c r="O589" t="str">
        <f>VLOOKUP($A589,Hospitalization_Table[#All],8,FALSE)</f>
        <v>tier - 3</v>
      </c>
      <c r="P589" t="str">
        <f>VLOOKUP($A589,Hospitalization_Table[#All],9,FALSE)</f>
        <v>R1024</v>
      </c>
      <c r="Q589">
        <f>VLOOKUP($A589,Hospitalization_Table[#All],11,FALSE)</f>
        <v>27</v>
      </c>
    </row>
    <row r="590" spans="1:17" ht="15.6" x14ac:dyDescent="0.3">
      <c r="A590" s="20" t="s">
        <v>1782</v>
      </c>
      <c r="B590" t="str">
        <f>VLOOKUP($A590,Customer_Table[#All],4,FALSE)</f>
        <v>Lacey</v>
      </c>
      <c r="C590">
        <f>VLOOKUP($A590,Medical_Table[#All],4,FALSE)</f>
        <v>39.229999999999997</v>
      </c>
      <c r="D590">
        <f>VLOOKUP($A590,Medical_Table[#All],6,FALSE)</f>
        <v>8.4499999999999993</v>
      </c>
      <c r="E590" t="str">
        <f>VLOOKUP($A590,Medical_Table[#All],2,FALSE)</f>
        <v>No</v>
      </c>
      <c r="F590" t="str">
        <f>VLOOKUP($A590,Medical_Table[#All],8,FALSE)</f>
        <v>No</v>
      </c>
      <c r="G590" t="str">
        <f>VLOOKUP($A590,Medical_Table[#All],9,FALSE)</f>
        <v>No</v>
      </c>
      <c r="H590">
        <f>VLOOKUP($A590,Medical_Table[#All],10,FALSE)</f>
        <v>0</v>
      </c>
      <c r="I590" t="str">
        <f>VLOOKUP($A590,Medical_Table[#All],3,FALSE)</f>
        <v>No</v>
      </c>
      <c r="J590" t="str">
        <f>VLOOKUP($A590,Medical_Table[#All],5,FALSE)</f>
        <v>Obesity</v>
      </c>
      <c r="K590" t="str">
        <f>VLOOKUP($A590,Medical_Table[#All],7,FALSE)</f>
        <v>Diabetes</v>
      </c>
      <c r="L590" s="22">
        <f>VLOOKUP($A590,Hospitalization_Table[#All],10,FALSE)</f>
        <v>22856</v>
      </c>
      <c r="M590" s="18">
        <f>VLOOKUP($A590,Hospitalization_Table[#All],6,FALSE)</f>
        <v>16779.400000000001</v>
      </c>
      <c r="N590" t="str">
        <f>VLOOKUP($A590,Hospitalization_Table[#All],7,FALSE)</f>
        <v>tier - 2</v>
      </c>
      <c r="O590" t="str">
        <f>VLOOKUP($A590,Hospitalization_Table[#All],8,FALSE)</f>
        <v>tier - 2</v>
      </c>
      <c r="P590" t="str">
        <f>VLOOKUP($A590,Hospitalization_Table[#All],9,FALSE)</f>
        <v>R1026</v>
      </c>
      <c r="Q590">
        <f>VLOOKUP($A590,Hospitalization_Table[#All],11,FALSE)</f>
        <v>60</v>
      </c>
    </row>
    <row r="591" spans="1:17" ht="15.6" x14ac:dyDescent="0.3">
      <c r="A591" s="20" t="s">
        <v>1781</v>
      </c>
      <c r="B591" t="str">
        <f>VLOOKUP($A591,Customer_Table[#All],4,FALSE)</f>
        <v>Laurette</v>
      </c>
      <c r="C591">
        <f>VLOOKUP($A591,Medical_Table[#All],4,FALSE)</f>
        <v>19.094999999999999</v>
      </c>
      <c r="D591">
        <f>VLOOKUP($A591,Medical_Table[#All],6,FALSE)</f>
        <v>6.19</v>
      </c>
      <c r="E591" t="str">
        <f>VLOOKUP($A591,Medical_Table[#All],2,FALSE)</f>
        <v>No</v>
      </c>
      <c r="F591" t="str">
        <f>VLOOKUP($A591,Medical_Table[#All],8,FALSE)</f>
        <v>No</v>
      </c>
      <c r="G591" t="str">
        <f>VLOOKUP($A591,Medical_Table[#All],9,FALSE)</f>
        <v>No</v>
      </c>
      <c r="H591">
        <f>VLOOKUP($A591,Medical_Table[#All],10,FALSE)</f>
        <v>0</v>
      </c>
      <c r="I591" t="str">
        <f>VLOOKUP($A591,Medical_Table[#All],3,FALSE)</f>
        <v>Yes</v>
      </c>
      <c r="J591" t="str">
        <f>VLOOKUP($A591,Medical_Table[#All],5,FALSE)</f>
        <v>Normal Weight</v>
      </c>
      <c r="K591" t="str">
        <f>VLOOKUP($A591,Medical_Table[#All],7,FALSE)</f>
        <v>Prediabetes</v>
      </c>
      <c r="L591" s="22">
        <f>VLOOKUP($A591,Hospitalization_Table[#All],10,FALSE)</f>
        <v>32774</v>
      </c>
      <c r="M591" s="18">
        <f>VLOOKUP($A591,Hospitalization_Table[#All],6,FALSE)</f>
        <v>16776.3</v>
      </c>
      <c r="N591" t="str">
        <f>VLOOKUP($A591,Hospitalization_Table[#All],7,FALSE)</f>
        <v>tier - 2</v>
      </c>
      <c r="O591" t="str">
        <f>VLOOKUP($A591,Hospitalization_Table[#All],8,FALSE)</f>
        <v>tier - 2</v>
      </c>
      <c r="P591" t="str">
        <f>VLOOKUP($A591,Hospitalization_Table[#All],9,FALSE)</f>
        <v>R1024</v>
      </c>
      <c r="Q591">
        <f>VLOOKUP($A591,Hospitalization_Table[#All],11,FALSE)</f>
        <v>33</v>
      </c>
    </row>
    <row r="592" spans="1:17" ht="15.6" x14ac:dyDescent="0.3">
      <c r="A592" s="20" t="s">
        <v>1780</v>
      </c>
      <c r="B592" t="str">
        <f>VLOOKUP($A592,Customer_Table[#All],4,FALSE)</f>
        <v>Jason</v>
      </c>
      <c r="C592">
        <f>VLOOKUP($A592,Medical_Table[#All],4,FALSE)</f>
        <v>49.72</v>
      </c>
      <c r="D592">
        <f>VLOOKUP($A592,Medical_Table[#All],6,FALSE)</f>
        <v>7.71</v>
      </c>
      <c r="E592" t="str">
        <f>VLOOKUP($A592,Medical_Table[#All],2,FALSE)</f>
        <v>No</v>
      </c>
      <c r="F592" t="str">
        <f>VLOOKUP($A592,Medical_Table[#All],8,FALSE)</f>
        <v>No</v>
      </c>
      <c r="G592" t="str">
        <f>VLOOKUP($A592,Medical_Table[#All],9,FALSE)</f>
        <v>No</v>
      </c>
      <c r="H592">
        <f>VLOOKUP($A592,Medical_Table[#All],10,FALSE)</f>
        <v>0</v>
      </c>
      <c r="I592" t="str">
        <f>VLOOKUP($A592,Medical_Table[#All],3,FALSE)</f>
        <v>No</v>
      </c>
      <c r="J592" t="str">
        <f>VLOOKUP($A592,Medical_Table[#All],5,FALSE)</f>
        <v>Obesity</v>
      </c>
      <c r="K592" t="str">
        <f>VLOOKUP($A592,Medical_Table[#All],7,FALSE)</f>
        <v>Diabetes</v>
      </c>
      <c r="L592" s="22">
        <f>VLOOKUP($A592,Hospitalization_Table[#All],10,FALSE)</f>
        <v>27269</v>
      </c>
      <c r="M592" s="18">
        <f>VLOOKUP($A592,Hospitalization_Table[#All],6,FALSE)</f>
        <v>16770.990000000002</v>
      </c>
      <c r="N592" t="str">
        <f>VLOOKUP($A592,Hospitalization_Table[#All],7,FALSE)</f>
        <v>tier - 2</v>
      </c>
      <c r="O592" t="str">
        <f>VLOOKUP($A592,Hospitalization_Table[#All],8,FALSE)</f>
        <v>tier - 1</v>
      </c>
      <c r="P592" t="str">
        <f>VLOOKUP($A592,Hospitalization_Table[#All],9,FALSE)</f>
        <v>R1012</v>
      </c>
      <c r="Q592">
        <f>VLOOKUP($A592,Hospitalization_Table[#All],11,FALSE)</f>
        <v>48</v>
      </c>
    </row>
    <row r="593" spans="1:17" ht="15.6" x14ac:dyDescent="0.3">
      <c r="A593" s="20" t="s">
        <v>1779</v>
      </c>
      <c r="B593" t="str">
        <f>VLOOKUP($A593,Customer_Table[#All],4,FALSE)</f>
        <v>Mary</v>
      </c>
      <c r="C593">
        <f>VLOOKUP($A593,Medical_Table[#All],4,FALSE)</f>
        <v>21.754999999999999</v>
      </c>
      <c r="D593">
        <f>VLOOKUP($A593,Medical_Table[#All],6,FALSE)</f>
        <v>4.63</v>
      </c>
      <c r="E593" t="str">
        <f>VLOOKUP($A593,Medical_Table[#All],2,FALSE)</f>
        <v>No</v>
      </c>
      <c r="F593" t="str">
        <f>VLOOKUP($A593,Medical_Table[#All],8,FALSE)</f>
        <v>No</v>
      </c>
      <c r="G593" t="str">
        <f>VLOOKUP($A593,Medical_Table[#All],9,FALSE)</f>
        <v>Yes</v>
      </c>
      <c r="H593">
        <f>VLOOKUP($A593,Medical_Table[#All],10,FALSE)</f>
        <v>1</v>
      </c>
      <c r="I593" t="str">
        <f>VLOOKUP($A593,Medical_Table[#All],3,FALSE)</f>
        <v>Yes</v>
      </c>
      <c r="J593" t="str">
        <f>VLOOKUP($A593,Medical_Table[#All],5,FALSE)</f>
        <v>Normal Weight</v>
      </c>
      <c r="K593" t="str">
        <f>VLOOKUP($A593,Medical_Table[#All],7,FALSE)</f>
        <v>Normal</v>
      </c>
      <c r="L593" s="22">
        <f>VLOOKUP($A593,Hospitalization_Table[#All],10,FALSE)</f>
        <v>34278</v>
      </c>
      <c r="M593" s="18">
        <f>VLOOKUP($A593,Hospitalization_Table[#All],6,FALSE)</f>
        <v>16657.72</v>
      </c>
      <c r="N593" t="str">
        <f>VLOOKUP($A593,Hospitalization_Table[#All],7,FALSE)</f>
        <v>tier - 2</v>
      </c>
      <c r="O593" t="str">
        <f>VLOOKUP($A593,Hospitalization_Table[#All],8,FALSE)</f>
        <v>tier - 1</v>
      </c>
      <c r="P593" t="str">
        <f>VLOOKUP($A593,Hospitalization_Table[#All],9,FALSE)</f>
        <v>R1024</v>
      </c>
      <c r="Q593">
        <f>VLOOKUP($A593,Hospitalization_Table[#All],11,FALSE)</f>
        <v>29</v>
      </c>
    </row>
    <row r="594" spans="1:17" ht="15.6" x14ac:dyDescent="0.3">
      <c r="A594" s="20" t="s">
        <v>1778</v>
      </c>
      <c r="B594" t="str">
        <f>VLOOKUP($A594,Customer_Table[#All],4,FALSE)</f>
        <v>Kati A</v>
      </c>
      <c r="C594">
        <f>VLOOKUP($A594,Medical_Table[#All],4,FALSE)</f>
        <v>48.39</v>
      </c>
      <c r="D594">
        <f>VLOOKUP($A594,Medical_Table[#All],6,FALSE)</f>
        <v>4.6100000000000003</v>
      </c>
      <c r="E594" t="str">
        <f>VLOOKUP($A594,Medical_Table[#All],2,FALSE)</f>
        <v>No</v>
      </c>
      <c r="F594" t="str">
        <f>VLOOKUP($A594,Medical_Table[#All],8,FALSE)</f>
        <v>No</v>
      </c>
      <c r="G594" t="str">
        <f>VLOOKUP($A594,Medical_Table[#All],9,FALSE)</f>
        <v>No</v>
      </c>
      <c r="H594">
        <f>VLOOKUP($A594,Medical_Table[#All],10,FALSE)</f>
        <v>0</v>
      </c>
      <c r="I594" t="str">
        <f>VLOOKUP($A594,Medical_Table[#All],3,FALSE)</f>
        <v>No</v>
      </c>
      <c r="J594" t="str">
        <f>VLOOKUP($A594,Medical_Table[#All],5,FALSE)</f>
        <v>Obesity</v>
      </c>
      <c r="K594" t="str">
        <f>VLOOKUP($A594,Medical_Table[#All],7,FALSE)</f>
        <v>Normal</v>
      </c>
      <c r="L594" s="22">
        <f>VLOOKUP($A594,Hospitalization_Table[#All],10,FALSE)</f>
        <v>28393</v>
      </c>
      <c r="M594" s="18">
        <f>VLOOKUP($A594,Hospitalization_Table[#All],6,FALSE)</f>
        <v>16631.61</v>
      </c>
      <c r="N594" t="str">
        <f>VLOOKUP($A594,Hospitalization_Table[#All],7,FALSE)</f>
        <v>tier - 2</v>
      </c>
      <c r="O594" t="str">
        <f>VLOOKUP($A594,Hospitalization_Table[#All],8,FALSE)</f>
        <v>tier - 1</v>
      </c>
      <c r="P594" t="str">
        <f>VLOOKUP($A594,Hospitalization_Table[#All],9,FALSE)</f>
        <v>R1012</v>
      </c>
      <c r="Q594">
        <f>VLOOKUP($A594,Hospitalization_Table[#All],11,FALSE)</f>
        <v>45</v>
      </c>
    </row>
    <row r="595" spans="1:17" ht="15.6" x14ac:dyDescent="0.3">
      <c r="A595" s="20" t="s">
        <v>1777</v>
      </c>
      <c r="B595" t="str">
        <f>VLOOKUP($A595,Customer_Table[#All],4,FALSE)</f>
        <v>Kelly J</v>
      </c>
      <c r="C595">
        <f>VLOOKUP($A595,Medical_Table[#All],4,FALSE)</f>
        <v>47.15</v>
      </c>
      <c r="D595">
        <f>VLOOKUP($A595,Medical_Table[#All],6,FALSE)</f>
        <v>9.5299999999999994</v>
      </c>
      <c r="E595" t="str">
        <f>VLOOKUP($A595,Medical_Table[#All],2,FALSE)</f>
        <v>Yes</v>
      </c>
      <c r="F595" t="str">
        <f>VLOOKUP($A595,Medical_Table[#All],8,FALSE)</f>
        <v>No</v>
      </c>
      <c r="G595" t="str">
        <f>VLOOKUP($A595,Medical_Table[#All],9,FALSE)</f>
        <v>No</v>
      </c>
      <c r="H595">
        <f>VLOOKUP($A595,Medical_Table[#All],10,FALSE)</f>
        <v>1</v>
      </c>
      <c r="I595" t="str">
        <f>VLOOKUP($A595,Medical_Table[#All],3,FALSE)</f>
        <v>No</v>
      </c>
      <c r="J595" t="str">
        <f>VLOOKUP($A595,Medical_Table[#All],5,FALSE)</f>
        <v>Obesity</v>
      </c>
      <c r="K595" t="str">
        <f>VLOOKUP($A595,Medical_Table[#All],7,FALSE)</f>
        <v>Diabetes</v>
      </c>
      <c r="L595" s="22">
        <f>VLOOKUP($A595,Hospitalization_Table[#All],10,FALSE)</f>
        <v>27599</v>
      </c>
      <c r="M595" s="18">
        <f>VLOOKUP($A595,Hospitalization_Table[#All],6,FALSE)</f>
        <v>16602.18</v>
      </c>
      <c r="N595" t="str">
        <f>VLOOKUP($A595,Hospitalization_Table[#All],7,FALSE)</f>
        <v>tier - 2</v>
      </c>
      <c r="O595" t="str">
        <f>VLOOKUP($A595,Hospitalization_Table[#All],8,FALSE)</f>
        <v>tier - 1</v>
      </c>
      <c r="P595" t="str">
        <f>VLOOKUP($A595,Hospitalization_Table[#All],9,FALSE)</f>
        <v>R1026</v>
      </c>
      <c r="Q595">
        <f>VLOOKUP($A595,Hospitalization_Table[#All],11,FALSE)</f>
        <v>47</v>
      </c>
    </row>
    <row r="596" spans="1:17" ht="15.6" x14ac:dyDescent="0.3">
      <c r="A596" s="20" t="s">
        <v>1776</v>
      </c>
      <c r="B596" t="str">
        <f>VLOOKUP($A596,Customer_Table[#All],4,FALSE)</f>
        <v>Greer D</v>
      </c>
      <c r="C596">
        <f>VLOOKUP($A596,Medical_Table[#All],4,FALSE)</f>
        <v>47.59</v>
      </c>
      <c r="D596">
        <f>VLOOKUP($A596,Medical_Table[#All],6,FALSE)</f>
        <v>11.43</v>
      </c>
      <c r="E596" t="str">
        <f>VLOOKUP($A596,Medical_Table[#All],2,FALSE)</f>
        <v>Yes</v>
      </c>
      <c r="F596" t="str">
        <f>VLOOKUP($A596,Medical_Table[#All],8,FALSE)</f>
        <v>No</v>
      </c>
      <c r="G596" t="str">
        <f>VLOOKUP($A596,Medical_Table[#All],9,FALSE)</f>
        <v>No</v>
      </c>
      <c r="H596">
        <f>VLOOKUP($A596,Medical_Table[#All],10,FALSE)</f>
        <v>2</v>
      </c>
      <c r="I596" t="str">
        <f>VLOOKUP($A596,Medical_Table[#All],3,FALSE)</f>
        <v>No</v>
      </c>
      <c r="J596" t="str">
        <f>VLOOKUP($A596,Medical_Table[#All],5,FALSE)</f>
        <v>Obesity</v>
      </c>
      <c r="K596" t="str">
        <f>VLOOKUP($A596,Medical_Table[#All],7,FALSE)</f>
        <v>Diabetes</v>
      </c>
      <c r="L596" s="22">
        <f>VLOOKUP($A596,Hospitalization_Table[#All],10,FALSE)</f>
        <v>25759</v>
      </c>
      <c r="M596" s="18">
        <f>VLOOKUP($A596,Hospitalization_Table[#All],6,FALSE)</f>
        <v>16600.16</v>
      </c>
      <c r="N596" t="str">
        <f>VLOOKUP($A596,Hospitalization_Table[#All],7,FALSE)</f>
        <v>tier - 2</v>
      </c>
      <c r="O596" t="str">
        <f>VLOOKUP($A596,Hospitalization_Table[#All],8,FALSE)</f>
        <v>tier - 2</v>
      </c>
      <c r="P596" t="str">
        <f>VLOOKUP($A596,Hospitalization_Table[#All],9,FALSE)</f>
        <v>R1011</v>
      </c>
      <c r="Q596">
        <f>VLOOKUP($A596,Hospitalization_Table[#All],11,FALSE)</f>
        <v>52</v>
      </c>
    </row>
    <row r="597" spans="1:17" ht="15.6" x14ac:dyDescent="0.3">
      <c r="A597" s="20" t="s">
        <v>1775</v>
      </c>
      <c r="B597" t="str">
        <f>VLOOKUP($A597,Customer_Table[#All],4,FALSE)</f>
        <v>Brent</v>
      </c>
      <c r="C597">
        <f>VLOOKUP($A597,Medical_Table[#All],4,FALSE)</f>
        <v>39.81</v>
      </c>
      <c r="D597">
        <f>VLOOKUP($A597,Medical_Table[#All],6,FALSE)</f>
        <v>7.65</v>
      </c>
      <c r="E597" t="str">
        <f>VLOOKUP($A597,Medical_Table[#All],2,FALSE)</f>
        <v>Yes</v>
      </c>
      <c r="F597" t="str">
        <f>VLOOKUP($A597,Medical_Table[#All],8,FALSE)</f>
        <v>No</v>
      </c>
      <c r="G597" t="str">
        <f>VLOOKUP($A597,Medical_Table[#All],9,FALSE)</f>
        <v>Yes</v>
      </c>
      <c r="H597">
        <f>VLOOKUP($A597,Medical_Table[#All],10,FALSE)</f>
        <v>1</v>
      </c>
      <c r="I597" t="str">
        <f>VLOOKUP($A597,Medical_Table[#All],3,FALSE)</f>
        <v>No</v>
      </c>
      <c r="J597" t="str">
        <f>VLOOKUP($A597,Medical_Table[#All],5,FALSE)</f>
        <v>Obesity</v>
      </c>
      <c r="K597" t="str">
        <f>VLOOKUP($A597,Medical_Table[#All],7,FALSE)</f>
        <v>Diabetes</v>
      </c>
      <c r="L597" s="22">
        <f>VLOOKUP($A597,Hospitalization_Table[#All],10,FALSE)</f>
        <v>23187</v>
      </c>
      <c r="M597" s="18">
        <f>VLOOKUP($A597,Hospitalization_Table[#All],6,FALSE)</f>
        <v>16587.96</v>
      </c>
      <c r="N597" t="str">
        <f>VLOOKUP($A597,Hospitalization_Table[#All],7,FALSE)</f>
        <v>tier - 2</v>
      </c>
      <c r="O597" t="str">
        <f>VLOOKUP($A597,Hospitalization_Table[#All],8,FALSE)</f>
        <v>tier - 2</v>
      </c>
      <c r="P597" t="str">
        <f>VLOOKUP($A597,Hospitalization_Table[#All],9,FALSE)</f>
        <v>R1023</v>
      </c>
      <c r="Q597">
        <f>VLOOKUP($A597,Hospitalization_Table[#All],11,FALSE)</f>
        <v>59</v>
      </c>
    </row>
    <row r="598" spans="1:17" ht="15.6" x14ac:dyDescent="0.3">
      <c r="A598" s="20" t="s">
        <v>1774</v>
      </c>
      <c r="B598" t="str">
        <f>VLOOKUP($A598,Customer_Table[#All],4,FALSE)</f>
        <v>Eugene M</v>
      </c>
      <c r="C598">
        <f>VLOOKUP($A598,Medical_Table[#All],4,FALSE)</f>
        <v>31.02</v>
      </c>
      <c r="D598">
        <f>VLOOKUP($A598,Medical_Table[#All],6,FALSE)</f>
        <v>5.87</v>
      </c>
      <c r="E598" t="str">
        <f>VLOOKUP($A598,Medical_Table[#All],2,FALSE)</f>
        <v>Yes</v>
      </c>
      <c r="F598" t="str">
        <f>VLOOKUP($A598,Medical_Table[#All],8,FALSE)</f>
        <v>No</v>
      </c>
      <c r="G598" t="str">
        <f>VLOOKUP($A598,Medical_Table[#All],9,FALSE)</f>
        <v>No</v>
      </c>
      <c r="H598">
        <f>VLOOKUP($A598,Medical_Table[#All],10,FALSE)</f>
        <v>0</v>
      </c>
      <c r="I598" t="str">
        <f>VLOOKUP($A598,Medical_Table[#All],3,FALSE)</f>
        <v>No</v>
      </c>
      <c r="J598" t="str">
        <f>VLOOKUP($A598,Medical_Table[#All],5,FALSE)</f>
        <v>Obesity</v>
      </c>
      <c r="K598" t="str">
        <f>VLOOKUP($A598,Medical_Table[#All],7,FALSE)</f>
        <v>Prediabetes</v>
      </c>
      <c r="L598" s="22">
        <f>VLOOKUP($A598,Hospitalization_Table[#All],10,FALSE)</f>
        <v>37067</v>
      </c>
      <c r="M598" s="18">
        <f>VLOOKUP($A598,Hospitalization_Table[#All],6,FALSE)</f>
        <v>16586.5</v>
      </c>
      <c r="N598" t="str">
        <f>VLOOKUP($A598,Hospitalization_Table[#All],7,FALSE)</f>
        <v>tier - 2</v>
      </c>
      <c r="O598" t="str">
        <f>VLOOKUP($A598,Hospitalization_Table[#All],8,FALSE)</f>
        <v>tier - 1</v>
      </c>
      <c r="P598" t="str">
        <f>VLOOKUP($A598,Hospitalization_Table[#All],9,FALSE)</f>
        <v>R1013</v>
      </c>
      <c r="Q598">
        <f>VLOOKUP($A598,Hospitalization_Table[#All],11,FALSE)</f>
        <v>21</v>
      </c>
    </row>
    <row r="599" spans="1:17" ht="15.6" x14ac:dyDescent="0.3">
      <c r="A599" s="20" t="s">
        <v>1773</v>
      </c>
      <c r="B599" t="str">
        <f>VLOOKUP($A599,Customer_Table[#All],4,FALSE)</f>
        <v>Erin D</v>
      </c>
      <c r="C599">
        <f>VLOOKUP($A599,Medical_Table[#All],4,FALSE)</f>
        <v>24.75</v>
      </c>
      <c r="D599">
        <f>VLOOKUP($A599,Medical_Table[#All],6,FALSE)</f>
        <v>4.3600000000000003</v>
      </c>
      <c r="E599" t="str">
        <f>VLOOKUP($A599,Medical_Table[#All],2,FALSE)</f>
        <v>Yes</v>
      </c>
      <c r="F599" t="str">
        <f>VLOOKUP($A599,Medical_Table[#All],8,FALSE)</f>
        <v>No</v>
      </c>
      <c r="G599" t="str">
        <f>VLOOKUP($A599,Medical_Table[#All],9,FALSE)</f>
        <v>No</v>
      </c>
      <c r="H599">
        <f>VLOOKUP($A599,Medical_Table[#All],10,FALSE)</f>
        <v>1</v>
      </c>
      <c r="I599" t="str">
        <f>VLOOKUP($A599,Medical_Table[#All],3,FALSE)</f>
        <v>Yes</v>
      </c>
      <c r="J599" t="str">
        <f>VLOOKUP($A599,Medical_Table[#All],5,FALSE)</f>
        <v>Normal Weight</v>
      </c>
      <c r="K599" t="str">
        <f>VLOOKUP($A599,Medical_Table[#All],7,FALSE)</f>
        <v>Normal</v>
      </c>
      <c r="L599" s="22">
        <f>VLOOKUP($A599,Hospitalization_Table[#All],10,FALSE)</f>
        <v>35056</v>
      </c>
      <c r="M599" s="18">
        <f>VLOOKUP($A599,Hospitalization_Table[#All],6,FALSE)</f>
        <v>16577.78</v>
      </c>
      <c r="N599" t="str">
        <f>VLOOKUP($A599,Hospitalization_Table[#All],7,FALSE)</f>
        <v>tier - 2</v>
      </c>
      <c r="O599" t="str">
        <f>VLOOKUP($A599,Hospitalization_Table[#All],8,FALSE)</f>
        <v>tier - 1</v>
      </c>
      <c r="P599" t="str">
        <f>VLOOKUP($A599,Hospitalization_Table[#All],9,FALSE)</f>
        <v>R1013</v>
      </c>
      <c r="Q599">
        <f>VLOOKUP($A599,Hospitalization_Table[#All],11,FALSE)</f>
        <v>27</v>
      </c>
    </row>
    <row r="600" spans="1:17" ht="15.6" x14ac:dyDescent="0.3">
      <c r="A600" s="20" t="s">
        <v>1772</v>
      </c>
      <c r="B600" t="str">
        <f>VLOOKUP($A600,Customer_Table[#All],4,FALSE)</f>
        <v>Kamilla</v>
      </c>
      <c r="C600">
        <f>VLOOKUP($A600,Medical_Table[#All],4,FALSE)</f>
        <v>30.114999999999998</v>
      </c>
      <c r="D600">
        <f>VLOOKUP($A600,Medical_Table[#All],6,FALSE)</f>
        <v>10.119999999999999</v>
      </c>
      <c r="E600" t="str">
        <f>VLOOKUP($A600,Medical_Table[#All],2,FALSE)</f>
        <v>No</v>
      </c>
      <c r="F600" t="str">
        <f>VLOOKUP($A600,Medical_Table[#All],8,FALSE)</f>
        <v>No</v>
      </c>
      <c r="G600" t="str">
        <f>VLOOKUP($A600,Medical_Table[#All],9,FALSE)</f>
        <v>No</v>
      </c>
      <c r="H600">
        <f>VLOOKUP($A600,Medical_Table[#All],10,FALSE)</f>
        <v>3</v>
      </c>
      <c r="I600" t="str">
        <f>VLOOKUP($A600,Medical_Table[#All],3,FALSE)</f>
        <v>No</v>
      </c>
      <c r="J600" t="str">
        <f>VLOOKUP($A600,Medical_Table[#All],5,FALSE)</f>
        <v>Obesity</v>
      </c>
      <c r="K600" t="str">
        <f>VLOOKUP($A600,Medical_Table[#All],7,FALSE)</f>
        <v>Diabetes</v>
      </c>
      <c r="L600" s="22">
        <f>VLOOKUP($A600,Hospitalization_Table[#All],10,FALSE)</f>
        <v>21468</v>
      </c>
      <c r="M600" s="18">
        <f>VLOOKUP($A600,Hospitalization_Table[#All],6,FALSE)</f>
        <v>16455.71</v>
      </c>
      <c r="N600" t="str">
        <f>VLOOKUP($A600,Hospitalization_Table[#All],7,FALSE)</f>
        <v>tier - 2</v>
      </c>
      <c r="O600" t="str">
        <f>VLOOKUP($A600,Hospitalization_Table[#All],8,FALSE)</f>
        <v>tier - 2</v>
      </c>
      <c r="P600" t="str">
        <f>VLOOKUP($A600,Hospitalization_Table[#All],9,FALSE)</f>
        <v>R1012</v>
      </c>
      <c r="Q600">
        <f>VLOOKUP($A600,Hospitalization_Table[#All],11,FALSE)</f>
        <v>64</v>
      </c>
    </row>
    <row r="601" spans="1:17" ht="15.6" x14ac:dyDescent="0.3">
      <c r="A601" s="20" t="s">
        <v>1771</v>
      </c>
      <c r="B601" t="str">
        <f>VLOOKUP($A601,Customer_Table[#All],4,FALSE)</f>
        <v>Wayne I.</v>
      </c>
      <c r="C601">
        <f>VLOOKUP($A601,Medical_Table[#All],4,FALSE)</f>
        <v>26.03</v>
      </c>
      <c r="D601">
        <f>VLOOKUP($A601,Medical_Table[#All],6,FALSE)</f>
        <v>4.01</v>
      </c>
      <c r="E601" t="str">
        <f>VLOOKUP($A601,Medical_Table[#All],2,FALSE)</f>
        <v>No</v>
      </c>
      <c r="F601" t="str">
        <f>VLOOKUP($A601,Medical_Table[#All],8,FALSE)</f>
        <v>No</v>
      </c>
      <c r="G601" t="str">
        <f>VLOOKUP($A601,Medical_Table[#All],9,FALSE)</f>
        <v>Yes</v>
      </c>
      <c r="H601">
        <f>VLOOKUP($A601,Medical_Table[#All],10,FALSE)</f>
        <v>1</v>
      </c>
      <c r="I601" t="str">
        <f>VLOOKUP($A601,Medical_Table[#All],3,FALSE)</f>
        <v>Yes</v>
      </c>
      <c r="J601" t="str">
        <f>VLOOKUP($A601,Medical_Table[#All],5,FALSE)</f>
        <v>Over Weight</v>
      </c>
      <c r="K601" t="str">
        <f>VLOOKUP($A601,Medical_Table[#All],7,FALSE)</f>
        <v>Normal</v>
      </c>
      <c r="L601" s="22">
        <f>VLOOKUP($A601,Hospitalization_Table[#All],10,FALSE)</f>
        <v>37975</v>
      </c>
      <c r="M601" s="18">
        <f>VLOOKUP($A601,Hospitalization_Table[#All],6,FALSE)</f>
        <v>16450.89</v>
      </c>
      <c r="N601" t="str">
        <f>VLOOKUP($A601,Hospitalization_Table[#All],7,FALSE)</f>
        <v>tier - 2</v>
      </c>
      <c r="O601" t="str">
        <f>VLOOKUP($A601,Hospitalization_Table[#All],8,FALSE)</f>
        <v>tier - 1</v>
      </c>
      <c r="P601" t="str">
        <f>VLOOKUP($A601,Hospitalization_Table[#All],9,FALSE)</f>
        <v>R1012</v>
      </c>
      <c r="Q601">
        <f>VLOOKUP($A601,Hospitalization_Table[#All],11,FALSE)</f>
        <v>19</v>
      </c>
    </row>
    <row r="602" spans="1:17" ht="15.6" x14ac:dyDescent="0.3">
      <c r="A602" s="20" t="s">
        <v>1770</v>
      </c>
      <c r="B602" t="str">
        <f>VLOOKUP($A602,Customer_Table[#All],4,FALSE)</f>
        <v>Tracy L</v>
      </c>
      <c r="C602">
        <f>VLOOKUP($A602,Medical_Table[#All],4,FALSE)</f>
        <v>20.045000000000002</v>
      </c>
      <c r="D602">
        <f>VLOOKUP($A602,Medical_Table[#All],6,FALSE)</f>
        <v>4.7699999999999996</v>
      </c>
      <c r="E602" t="str">
        <f>VLOOKUP($A602,Medical_Table[#All],2,FALSE)</f>
        <v>Yes</v>
      </c>
      <c r="F602" t="str">
        <f>VLOOKUP($A602,Medical_Table[#All],8,FALSE)</f>
        <v>No</v>
      </c>
      <c r="G602" t="str">
        <f>VLOOKUP($A602,Medical_Table[#All],9,FALSE)</f>
        <v>No</v>
      </c>
      <c r="H602">
        <f>VLOOKUP($A602,Medical_Table[#All],10,FALSE)</f>
        <v>1</v>
      </c>
      <c r="I602" t="str">
        <f>VLOOKUP($A602,Medical_Table[#All],3,FALSE)</f>
        <v>Yes</v>
      </c>
      <c r="J602" t="str">
        <f>VLOOKUP($A602,Medical_Table[#All],5,FALSE)</f>
        <v>Normal Weight</v>
      </c>
      <c r="K602" t="str">
        <f>VLOOKUP($A602,Medical_Table[#All],7,FALSE)</f>
        <v>Normal</v>
      </c>
      <c r="L602" s="22">
        <f>VLOOKUP($A602,Hospitalization_Table[#All],10,FALSE)</f>
        <v>34970</v>
      </c>
      <c r="M602" s="18">
        <f>VLOOKUP($A602,Hospitalization_Table[#All],6,FALSE)</f>
        <v>16420.490000000002</v>
      </c>
      <c r="N602" t="str">
        <f>VLOOKUP($A602,Hospitalization_Table[#All],7,FALSE)</f>
        <v>tier - 2</v>
      </c>
      <c r="O602" t="str">
        <f>VLOOKUP($A602,Hospitalization_Table[#All],8,FALSE)</f>
        <v>tier - 3</v>
      </c>
      <c r="P602" t="str">
        <f>VLOOKUP($A602,Hospitalization_Table[#All],9,FALSE)</f>
        <v>R1012</v>
      </c>
      <c r="Q602">
        <f>VLOOKUP($A602,Hospitalization_Table[#All],11,FALSE)</f>
        <v>27</v>
      </c>
    </row>
    <row r="603" spans="1:17" ht="15.6" x14ac:dyDescent="0.3">
      <c r="A603" s="20" t="s">
        <v>1769</v>
      </c>
      <c r="B603" t="str">
        <f>VLOOKUP($A603,Customer_Table[#All],4,FALSE)</f>
        <v>Heather</v>
      </c>
      <c r="C603">
        <f>VLOOKUP($A603,Medical_Table[#All],4,FALSE)</f>
        <v>40.24</v>
      </c>
      <c r="D603">
        <f>VLOOKUP($A603,Medical_Table[#All],6,FALSE)</f>
        <v>6.83</v>
      </c>
      <c r="E603" t="str">
        <f>VLOOKUP($A603,Medical_Table[#All],2,FALSE)</f>
        <v>No</v>
      </c>
      <c r="F603" t="str">
        <f>VLOOKUP($A603,Medical_Table[#All],8,FALSE)</f>
        <v>No</v>
      </c>
      <c r="G603" t="str">
        <f>VLOOKUP($A603,Medical_Table[#All],9,FALSE)</f>
        <v>No</v>
      </c>
      <c r="H603">
        <f>VLOOKUP($A603,Medical_Table[#All],10,FALSE)</f>
        <v>0</v>
      </c>
      <c r="I603" t="str">
        <f>VLOOKUP($A603,Medical_Table[#All],3,FALSE)</f>
        <v>No</v>
      </c>
      <c r="J603" t="str">
        <f>VLOOKUP($A603,Medical_Table[#All],5,FALSE)</f>
        <v>Obesity</v>
      </c>
      <c r="K603" t="str">
        <f>VLOOKUP($A603,Medical_Table[#All],7,FALSE)</f>
        <v>Diabetes</v>
      </c>
      <c r="L603" s="22">
        <f>VLOOKUP($A603,Hospitalization_Table[#All],10,FALSE)</f>
        <v>24081</v>
      </c>
      <c r="M603" s="18">
        <f>VLOOKUP($A603,Hospitalization_Table[#All],6,FALSE)</f>
        <v>16351.42</v>
      </c>
      <c r="N603" t="str">
        <f>VLOOKUP($A603,Hospitalization_Table[#All],7,FALSE)</f>
        <v>tier - 2</v>
      </c>
      <c r="O603" t="str">
        <f>VLOOKUP($A603,Hospitalization_Table[#All],8,FALSE)</f>
        <v>tier - 3</v>
      </c>
      <c r="P603" t="str">
        <f>VLOOKUP($A603,Hospitalization_Table[#All],9,FALSE)</f>
        <v>R1026</v>
      </c>
      <c r="Q603">
        <f>VLOOKUP($A603,Hospitalization_Table[#All],11,FALSE)</f>
        <v>57</v>
      </c>
    </row>
    <row r="604" spans="1:17" ht="15.6" x14ac:dyDescent="0.3">
      <c r="A604" s="20" t="s">
        <v>1768</v>
      </c>
      <c r="B604" t="str">
        <f>VLOOKUP($A604,Customer_Table[#All],4,FALSE)</f>
        <v>Megan C</v>
      </c>
      <c r="C604">
        <f>VLOOKUP($A604,Medical_Table[#All],4,FALSE)</f>
        <v>43.15</v>
      </c>
      <c r="D604">
        <f>VLOOKUP($A604,Medical_Table[#All],6,FALSE)</f>
        <v>6.14</v>
      </c>
      <c r="E604" t="str">
        <f>VLOOKUP($A604,Medical_Table[#All],2,FALSE)</f>
        <v>Yes</v>
      </c>
      <c r="F604" t="str">
        <f>VLOOKUP($A604,Medical_Table[#All],8,FALSE)</f>
        <v>No</v>
      </c>
      <c r="G604" t="str">
        <f>VLOOKUP($A604,Medical_Table[#All],9,FALSE)</f>
        <v>Yes</v>
      </c>
      <c r="H604">
        <f>VLOOKUP($A604,Medical_Table[#All],10,FALSE)</f>
        <v>1</v>
      </c>
      <c r="I604" t="str">
        <f>VLOOKUP($A604,Medical_Table[#All],3,FALSE)</f>
        <v>No</v>
      </c>
      <c r="J604" t="str">
        <f>VLOOKUP($A604,Medical_Table[#All],5,FALSE)</f>
        <v>Obesity</v>
      </c>
      <c r="K604" t="str">
        <f>VLOOKUP($A604,Medical_Table[#All],7,FALSE)</f>
        <v>Prediabetes</v>
      </c>
      <c r="L604" s="22">
        <f>VLOOKUP($A604,Hospitalization_Table[#All],10,FALSE)</f>
        <v>25423</v>
      </c>
      <c r="M604" s="18">
        <f>VLOOKUP($A604,Hospitalization_Table[#All],6,FALSE)</f>
        <v>16311.05</v>
      </c>
      <c r="N604" t="str">
        <f>VLOOKUP($A604,Hospitalization_Table[#All],7,FALSE)</f>
        <v>tier - 2</v>
      </c>
      <c r="O604" t="str">
        <f>VLOOKUP($A604,Hospitalization_Table[#All],8,FALSE)</f>
        <v>tier - 3</v>
      </c>
      <c r="P604" t="str">
        <f>VLOOKUP($A604,Hospitalization_Table[#All],9,FALSE)</f>
        <v>R1026</v>
      </c>
      <c r="Q604">
        <f>VLOOKUP($A604,Hospitalization_Table[#All],11,FALSE)</f>
        <v>53</v>
      </c>
    </row>
    <row r="605" spans="1:17" ht="15.6" x14ac:dyDescent="0.3">
      <c r="A605" s="20" t="s">
        <v>1767</v>
      </c>
      <c r="B605" t="str">
        <f>VLOOKUP($A605,Customer_Table[#All],4,FALSE)</f>
        <v>Jonathan</v>
      </c>
      <c r="C605">
        <f>VLOOKUP($A605,Medical_Table[#All],4,FALSE)</f>
        <v>27.7</v>
      </c>
      <c r="D605">
        <f>VLOOKUP($A605,Medical_Table[#All],6,FALSE)</f>
        <v>5.6</v>
      </c>
      <c r="E605" t="str">
        <f>VLOOKUP($A605,Medical_Table[#All],2,FALSE)</f>
        <v>No</v>
      </c>
      <c r="F605" t="str">
        <f>VLOOKUP($A605,Medical_Table[#All],8,FALSE)</f>
        <v>No</v>
      </c>
      <c r="G605" t="str">
        <f>VLOOKUP($A605,Medical_Table[#All],9,FALSE)</f>
        <v>Yes</v>
      </c>
      <c r="H605">
        <f>VLOOKUP($A605,Medical_Table[#All],10,FALSE)</f>
        <v>1</v>
      </c>
      <c r="I605" t="str">
        <f>VLOOKUP($A605,Medical_Table[#All],3,FALSE)</f>
        <v>Yes</v>
      </c>
      <c r="J605" t="str">
        <f>VLOOKUP($A605,Medical_Table[#All],5,FALSE)</f>
        <v>Over Weight</v>
      </c>
      <c r="K605" t="str">
        <f>VLOOKUP($A605,Medical_Table[#All],7,FALSE)</f>
        <v>Normal</v>
      </c>
      <c r="L605" s="22">
        <f>VLOOKUP($A605,Hospitalization_Table[#All],10,FALSE)</f>
        <v>37857</v>
      </c>
      <c r="M605" s="18">
        <f>VLOOKUP($A605,Hospitalization_Table[#All],6,FALSE)</f>
        <v>16297.85</v>
      </c>
      <c r="N605" t="str">
        <f>VLOOKUP($A605,Hospitalization_Table[#All],7,FALSE)</f>
        <v>tier - 2</v>
      </c>
      <c r="O605" t="str">
        <f>VLOOKUP($A605,Hospitalization_Table[#All],8,FALSE)</f>
        <v>tier - 3</v>
      </c>
      <c r="P605" t="str">
        <f>VLOOKUP($A605,Hospitalization_Table[#All],9,FALSE)</f>
        <v>R1011</v>
      </c>
      <c r="Q605">
        <f>VLOOKUP($A605,Hospitalization_Table[#All],11,FALSE)</f>
        <v>19</v>
      </c>
    </row>
    <row r="606" spans="1:17" ht="15.6" x14ac:dyDescent="0.3">
      <c r="A606" s="20" t="s">
        <v>1766</v>
      </c>
      <c r="B606" t="str">
        <f>VLOOKUP($A606,Customer_Table[#All],4,FALSE)</f>
        <v>Greg D.</v>
      </c>
      <c r="C606">
        <f>VLOOKUP($A606,Medical_Table[#All],4,FALSE)</f>
        <v>45.68</v>
      </c>
      <c r="D606">
        <f>VLOOKUP($A606,Medical_Table[#All],6,FALSE)</f>
        <v>4.8</v>
      </c>
      <c r="E606" t="str">
        <f>VLOOKUP($A606,Medical_Table[#All],2,FALSE)</f>
        <v>No</v>
      </c>
      <c r="F606" t="str">
        <f>VLOOKUP($A606,Medical_Table[#All],8,FALSE)</f>
        <v>No</v>
      </c>
      <c r="G606" t="str">
        <f>VLOOKUP($A606,Medical_Table[#All],9,FALSE)</f>
        <v>No</v>
      </c>
      <c r="H606">
        <f>VLOOKUP($A606,Medical_Table[#All],10,FALSE)</f>
        <v>2</v>
      </c>
      <c r="I606" t="str">
        <f>VLOOKUP($A606,Medical_Table[#All],3,FALSE)</f>
        <v>No</v>
      </c>
      <c r="J606" t="str">
        <f>VLOOKUP($A606,Medical_Table[#All],5,FALSE)</f>
        <v>Obesity</v>
      </c>
      <c r="K606" t="str">
        <f>VLOOKUP($A606,Medical_Table[#All],7,FALSE)</f>
        <v>Normal</v>
      </c>
      <c r="L606" s="22">
        <f>VLOOKUP($A606,Hospitalization_Table[#All],10,FALSE)</f>
        <v>26510</v>
      </c>
      <c r="M606" s="18">
        <f>VLOOKUP($A606,Hospitalization_Table[#All],6,FALSE)</f>
        <v>16267.32</v>
      </c>
      <c r="N606" t="str">
        <f>VLOOKUP($A606,Hospitalization_Table[#All],7,FALSE)</f>
        <v>tier - 2</v>
      </c>
      <c r="O606" t="str">
        <f>VLOOKUP($A606,Hospitalization_Table[#All],8,FALSE)</f>
        <v>tier - 2</v>
      </c>
      <c r="P606" t="str">
        <f>VLOOKUP($A606,Hospitalization_Table[#All],9,FALSE)</f>
        <v>R1023</v>
      </c>
      <c r="Q606">
        <f>VLOOKUP($A606,Hospitalization_Table[#All],11,FALSE)</f>
        <v>50</v>
      </c>
    </row>
    <row r="607" spans="1:17" ht="15.6" x14ac:dyDescent="0.3">
      <c r="A607" s="20" t="s">
        <v>1765</v>
      </c>
      <c r="B607" t="str">
        <f>VLOOKUP($A607,Customer_Table[#All],4,FALSE)</f>
        <v>Steven L.</v>
      </c>
      <c r="C607">
        <f>VLOOKUP($A607,Medical_Table[#All],4,FALSE)</f>
        <v>27.3</v>
      </c>
      <c r="D607">
        <f>VLOOKUP($A607,Medical_Table[#All],6,FALSE)</f>
        <v>11.89</v>
      </c>
      <c r="E607" t="str">
        <f>VLOOKUP($A607,Medical_Table[#All],2,FALSE)</f>
        <v>No</v>
      </c>
      <c r="F607" t="str">
        <f>VLOOKUP($A607,Medical_Table[#All],8,FALSE)</f>
        <v>No</v>
      </c>
      <c r="G607" t="str">
        <f>VLOOKUP($A607,Medical_Table[#All],9,FALSE)</f>
        <v>No</v>
      </c>
      <c r="H607">
        <f>VLOOKUP($A607,Medical_Table[#All],10,FALSE)</f>
        <v>0</v>
      </c>
      <c r="I607" t="str">
        <f>VLOOKUP($A607,Medical_Table[#All],3,FALSE)</f>
        <v>Yes</v>
      </c>
      <c r="J607" t="str">
        <f>VLOOKUP($A607,Medical_Table[#All],5,FALSE)</f>
        <v>Over Weight</v>
      </c>
      <c r="K607" t="str">
        <f>VLOOKUP($A607,Medical_Table[#All],7,FALSE)</f>
        <v>Diabetes</v>
      </c>
      <c r="L607" s="22">
        <f>VLOOKUP($A607,Hospitalization_Table[#All],10,FALSE)</f>
        <v>37507</v>
      </c>
      <c r="M607" s="18">
        <f>VLOOKUP($A607,Hospitalization_Table[#All],6,FALSE)</f>
        <v>16232.85</v>
      </c>
      <c r="N607" t="str">
        <f>VLOOKUP($A607,Hospitalization_Table[#All],7,FALSE)</f>
        <v>tier - 2</v>
      </c>
      <c r="O607" t="str">
        <f>VLOOKUP($A607,Hospitalization_Table[#All],8,FALSE)</f>
        <v>tier - 1</v>
      </c>
      <c r="P607" t="str">
        <f>VLOOKUP($A607,Hospitalization_Table[#All],9,FALSE)</f>
        <v>R1011</v>
      </c>
      <c r="Q607">
        <f>VLOOKUP($A607,Hospitalization_Table[#All],11,FALSE)</f>
        <v>20</v>
      </c>
    </row>
    <row r="608" spans="1:17" ht="15.6" x14ac:dyDescent="0.3">
      <c r="A608" s="20" t="s">
        <v>1764</v>
      </c>
      <c r="B608" t="str">
        <f>VLOOKUP($A608,Customer_Table[#All],4,FALSE)</f>
        <v>Gianfilippo</v>
      </c>
      <c r="C608">
        <f>VLOOKUP($A608,Medical_Table[#All],4,FALSE)</f>
        <v>54.45</v>
      </c>
      <c r="D608">
        <f>VLOOKUP($A608,Medical_Table[#All],6,FALSE)</f>
        <v>4.7300000000000004</v>
      </c>
      <c r="E608" t="str">
        <f>VLOOKUP($A608,Medical_Table[#All],2,FALSE)</f>
        <v>Yes</v>
      </c>
      <c r="F608" t="str">
        <f>VLOOKUP($A608,Medical_Table[#All],8,FALSE)</f>
        <v>No</v>
      </c>
      <c r="G608" t="str">
        <f>VLOOKUP($A608,Medical_Table[#All],9,FALSE)</f>
        <v>No</v>
      </c>
      <c r="H608">
        <f>VLOOKUP($A608,Medical_Table[#All],10,FALSE)</f>
        <v>1</v>
      </c>
      <c r="I608" t="str">
        <f>VLOOKUP($A608,Medical_Table[#All],3,FALSE)</f>
        <v>No</v>
      </c>
      <c r="J608" t="str">
        <f>VLOOKUP($A608,Medical_Table[#All],5,FALSE)</f>
        <v>Obesity</v>
      </c>
      <c r="K608" t="str">
        <f>VLOOKUP($A608,Medical_Table[#All],7,FALSE)</f>
        <v>Normal</v>
      </c>
      <c r="L608" s="22">
        <f>VLOOKUP($A608,Hospitalization_Table[#All],10,FALSE)</f>
        <v>32376</v>
      </c>
      <c r="M608" s="18">
        <f>VLOOKUP($A608,Hospitalization_Table[#All],6,FALSE)</f>
        <v>16205.88</v>
      </c>
      <c r="N608" t="str">
        <f>VLOOKUP($A608,Hospitalization_Table[#All],7,FALSE)</f>
        <v>tier - 2</v>
      </c>
      <c r="O608" t="str">
        <f>VLOOKUP($A608,Hospitalization_Table[#All],8,FALSE)</f>
        <v>tier - 1</v>
      </c>
      <c r="P608" t="str">
        <f>VLOOKUP($A608,Hospitalization_Table[#All],9,FALSE)</f>
        <v>R1012</v>
      </c>
      <c r="Q608">
        <f>VLOOKUP($A608,Hospitalization_Table[#All],11,FALSE)</f>
        <v>34</v>
      </c>
    </row>
    <row r="609" spans="1:17" ht="15.6" x14ac:dyDescent="0.3">
      <c r="A609" s="20" t="s">
        <v>1763</v>
      </c>
      <c r="B609" t="str">
        <f>VLOOKUP($A609,Customer_Table[#All],4,FALSE)</f>
        <v>Hector</v>
      </c>
      <c r="C609">
        <f>VLOOKUP($A609,Medical_Table[#All],4,FALSE)</f>
        <v>54.43</v>
      </c>
      <c r="D609">
        <f>VLOOKUP($A609,Medical_Table[#All],6,FALSE)</f>
        <v>4.6100000000000003</v>
      </c>
      <c r="E609" t="str">
        <f>VLOOKUP($A609,Medical_Table[#All],2,FALSE)</f>
        <v>Yes</v>
      </c>
      <c r="F609" t="str">
        <f>VLOOKUP($A609,Medical_Table[#All],8,FALSE)</f>
        <v>No</v>
      </c>
      <c r="G609" t="str">
        <f>VLOOKUP($A609,Medical_Table[#All],9,FALSE)</f>
        <v>No</v>
      </c>
      <c r="H609">
        <f>VLOOKUP($A609,Medical_Table[#All],10,FALSE)</f>
        <v>1</v>
      </c>
      <c r="I609" t="str">
        <f>VLOOKUP($A609,Medical_Table[#All],3,FALSE)</f>
        <v>No</v>
      </c>
      <c r="J609" t="str">
        <f>VLOOKUP($A609,Medical_Table[#All],5,FALSE)</f>
        <v>Obesity</v>
      </c>
      <c r="K609" t="str">
        <f>VLOOKUP($A609,Medical_Table[#All],7,FALSE)</f>
        <v>Normal</v>
      </c>
      <c r="L609" s="22">
        <f>VLOOKUP($A609,Hospitalization_Table[#All],10,FALSE)</f>
        <v>32361</v>
      </c>
      <c r="M609" s="18">
        <f>VLOOKUP($A609,Hospitalization_Table[#All],6,FALSE)</f>
        <v>16199.1</v>
      </c>
      <c r="N609" t="str">
        <f>VLOOKUP($A609,Hospitalization_Table[#All],7,FALSE)</f>
        <v>tier - 2</v>
      </c>
      <c r="O609" t="str">
        <f>VLOOKUP($A609,Hospitalization_Table[#All],8,FALSE)</f>
        <v>tier - 2</v>
      </c>
      <c r="P609" t="str">
        <f>VLOOKUP($A609,Hospitalization_Table[#All],9,FALSE)</f>
        <v>R1012</v>
      </c>
      <c r="Q609">
        <f>VLOOKUP($A609,Hospitalization_Table[#All],11,FALSE)</f>
        <v>34</v>
      </c>
    </row>
    <row r="610" spans="1:17" ht="15.6" x14ac:dyDescent="0.3">
      <c r="A610" s="20" t="s">
        <v>1762</v>
      </c>
      <c r="B610" t="str">
        <f>VLOOKUP($A610,Customer_Table[#All],4,FALSE)</f>
        <v>Mark W.</v>
      </c>
      <c r="C610">
        <f>VLOOKUP($A610,Medical_Table[#All],4,FALSE)</f>
        <v>48.01</v>
      </c>
      <c r="D610">
        <f>VLOOKUP($A610,Medical_Table[#All],6,FALSE)</f>
        <v>7.3</v>
      </c>
      <c r="E610" t="str">
        <f>VLOOKUP($A610,Medical_Table[#All],2,FALSE)</f>
        <v>No</v>
      </c>
      <c r="F610" t="str">
        <f>VLOOKUP($A610,Medical_Table[#All],8,FALSE)</f>
        <v>No</v>
      </c>
      <c r="G610" t="str">
        <f>VLOOKUP($A610,Medical_Table[#All],9,FALSE)</f>
        <v>No</v>
      </c>
      <c r="H610">
        <f>VLOOKUP($A610,Medical_Table[#All],10,FALSE)</f>
        <v>0</v>
      </c>
      <c r="I610" t="str">
        <f>VLOOKUP($A610,Medical_Table[#All],3,FALSE)</f>
        <v>No</v>
      </c>
      <c r="J610" t="str">
        <f>VLOOKUP($A610,Medical_Table[#All],5,FALSE)</f>
        <v>Obesity</v>
      </c>
      <c r="K610" t="str">
        <f>VLOOKUP($A610,Medical_Table[#All],7,FALSE)</f>
        <v>Diabetes</v>
      </c>
      <c r="L610" s="22">
        <f>VLOOKUP($A610,Hospitalization_Table[#All],10,FALSE)</f>
        <v>27283</v>
      </c>
      <c r="M610" s="18">
        <f>VLOOKUP($A610,Hospitalization_Table[#All],6,FALSE)</f>
        <v>16190.97</v>
      </c>
      <c r="N610" t="str">
        <f>VLOOKUP($A610,Hospitalization_Table[#All],7,FALSE)</f>
        <v>tier - 2</v>
      </c>
      <c r="O610" t="str">
        <f>VLOOKUP($A610,Hospitalization_Table[#All],8,FALSE)</f>
        <v>tier - 3</v>
      </c>
      <c r="P610" t="str">
        <f>VLOOKUP($A610,Hospitalization_Table[#All],9,FALSE)</f>
        <v>R1012</v>
      </c>
      <c r="Q610">
        <f>VLOOKUP($A610,Hospitalization_Table[#All],11,FALSE)</f>
        <v>48</v>
      </c>
    </row>
    <row r="611" spans="1:17" ht="15.6" x14ac:dyDescent="0.3">
      <c r="A611" s="20" t="s">
        <v>1761</v>
      </c>
      <c r="B611" t="str">
        <f>VLOOKUP($A611,Customer_Table[#All],4,FALSE)</f>
        <v>Aubri</v>
      </c>
      <c r="C611">
        <f>VLOOKUP($A611,Medical_Table[#All],4,FALSE)</f>
        <v>48.32</v>
      </c>
      <c r="D611">
        <f>VLOOKUP($A611,Medical_Table[#All],6,FALSE)</f>
        <v>5.88</v>
      </c>
      <c r="E611" t="str">
        <f>VLOOKUP($A611,Medical_Table[#All],2,FALSE)</f>
        <v>No</v>
      </c>
      <c r="F611" t="str">
        <f>VLOOKUP($A611,Medical_Table[#All],8,FALSE)</f>
        <v>No</v>
      </c>
      <c r="G611" t="str">
        <f>VLOOKUP($A611,Medical_Table[#All],9,FALSE)</f>
        <v>No</v>
      </c>
      <c r="H611">
        <f>VLOOKUP($A611,Medical_Table[#All],10,FALSE)</f>
        <v>0</v>
      </c>
      <c r="I611" t="str">
        <f>VLOOKUP($A611,Medical_Table[#All],3,FALSE)</f>
        <v>No</v>
      </c>
      <c r="J611" t="str">
        <f>VLOOKUP($A611,Medical_Table[#All],5,FALSE)</f>
        <v>Obesity</v>
      </c>
      <c r="K611" t="str">
        <f>VLOOKUP($A611,Medical_Table[#All],7,FALSE)</f>
        <v>Prediabetes</v>
      </c>
      <c r="L611" s="22">
        <f>VLOOKUP($A611,Hospitalization_Table[#All],10,FALSE)</f>
        <v>30138</v>
      </c>
      <c r="M611" s="18">
        <f>VLOOKUP($A611,Hospitalization_Table[#All],6,FALSE)</f>
        <v>16152.04</v>
      </c>
      <c r="N611" t="str">
        <f>VLOOKUP($A611,Hospitalization_Table[#All],7,FALSE)</f>
        <v>tier - 2</v>
      </c>
      <c r="O611" t="str">
        <f>VLOOKUP($A611,Hospitalization_Table[#All],8,FALSE)</f>
        <v>tier - 1</v>
      </c>
      <c r="P611" t="str">
        <f>VLOOKUP($A611,Hospitalization_Table[#All],9,FALSE)</f>
        <v>R1026</v>
      </c>
      <c r="Q611">
        <f>VLOOKUP($A611,Hospitalization_Table[#All],11,FALSE)</f>
        <v>40</v>
      </c>
    </row>
    <row r="612" spans="1:17" ht="15.6" x14ac:dyDescent="0.3">
      <c r="A612" s="20" t="s">
        <v>1760</v>
      </c>
      <c r="B612" t="str">
        <f>VLOOKUP($A612,Customer_Table[#All],4,FALSE)</f>
        <v>Justin</v>
      </c>
      <c r="C612">
        <f>VLOOKUP($A612,Medical_Table[#All],4,FALSE)</f>
        <v>22.895</v>
      </c>
      <c r="D612">
        <f>VLOOKUP($A612,Medical_Table[#All],6,FALSE)</f>
        <v>4.0599999999999996</v>
      </c>
      <c r="E612" t="str">
        <f>VLOOKUP($A612,Medical_Table[#All],2,FALSE)</f>
        <v>No</v>
      </c>
      <c r="F612" t="str">
        <f>VLOOKUP($A612,Medical_Table[#All],8,FALSE)</f>
        <v>No</v>
      </c>
      <c r="G612" t="str">
        <f>VLOOKUP($A612,Medical_Table[#All],9,FALSE)</f>
        <v>Yes</v>
      </c>
      <c r="H612">
        <f>VLOOKUP($A612,Medical_Table[#All],10,FALSE)</f>
        <v>1</v>
      </c>
      <c r="I612" t="str">
        <f>VLOOKUP($A612,Medical_Table[#All],3,FALSE)</f>
        <v>Yes</v>
      </c>
      <c r="J612" t="str">
        <f>VLOOKUP($A612,Medical_Table[#All],5,FALSE)</f>
        <v>Normal Weight</v>
      </c>
      <c r="K612" t="str">
        <f>VLOOKUP($A612,Medical_Table[#All],7,FALSE)</f>
        <v>Normal</v>
      </c>
      <c r="L612" s="22">
        <f>VLOOKUP($A612,Hospitalization_Table[#All],10,FALSE)</f>
        <v>34315</v>
      </c>
      <c r="M612" s="18">
        <f>VLOOKUP($A612,Hospitalization_Table[#All],6,FALSE)</f>
        <v>16138.76</v>
      </c>
      <c r="N612" t="str">
        <f>VLOOKUP($A612,Hospitalization_Table[#All],7,FALSE)</f>
        <v>tier - 2</v>
      </c>
      <c r="O612" t="str">
        <f>VLOOKUP($A612,Hospitalization_Table[#All],8,FALSE)</f>
        <v>tier - 3</v>
      </c>
      <c r="P612" t="str">
        <f>VLOOKUP($A612,Hospitalization_Table[#All],9,FALSE)</f>
        <v>R1017</v>
      </c>
      <c r="Q612">
        <f>VLOOKUP($A612,Hospitalization_Table[#All],11,FALSE)</f>
        <v>29</v>
      </c>
    </row>
    <row r="613" spans="1:17" ht="15.6" x14ac:dyDescent="0.3">
      <c r="A613" s="20" t="s">
        <v>1759</v>
      </c>
      <c r="B613" t="str">
        <f>VLOOKUP($A613,Customer_Table[#All],4,FALSE)</f>
        <v>Megan A.</v>
      </c>
      <c r="C613">
        <f>VLOOKUP($A613,Medical_Table[#All],4,FALSE)</f>
        <v>54.85</v>
      </c>
      <c r="D613">
        <f>VLOOKUP($A613,Medical_Table[#All],6,FALSE)</f>
        <v>4.9000000000000004</v>
      </c>
      <c r="E613" t="str">
        <f>VLOOKUP($A613,Medical_Table[#All],2,FALSE)</f>
        <v>No</v>
      </c>
      <c r="F613" t="str">
        <f>VLOOKUP($A613,Medical_Table[#All],8,FALSE)</f>
        <v>No</v>
      </c>
      <c r="G613" t="str">
        <f>VLOOKUP($A613,Medical_Table[#All],9,FALSE)</f>
        <v>No</v>
      </c>
      <c r="H613">
        <f>VLOOKUP($A613,Medical_Table[#All],10,FALSE)</f>
        <v>1</v>
      </c>
      <c r="I613" t="str">
        <f>VLOOKUP($A613,Medical_Table[#All],3,FALSE)</f>
        <v>No</v>
      </c>
      <c r="J613" t="str">
        <f>VLOOKUP($A613,Medical_Table[#All],5,FALSE)</f>
        <v>Obesity</v>
      </c>
      <c r="K613" t="str">
        <f>VLOOKUP($A613,Medical_Table[#All],7,FALSE)</f>
        <v>Normal</v>
      </c>
      <c r="L613" s="22">
        <f>VLOOKUP($A613,Hospitalization_Table[#All],10,FALSE)</f>
        <v>32056</v>
      </c>
      <c r="M613" s="18">
        <f>VLOOKUP($A613,Hospitalization_Table[#All],6,FALSE)</f>
        <v>16122.65</v>
      </c>
      <c r="N613" t="str">
        <f>VLOOKUP($A613,Hospitalization_Table[#All],7,FALSE)</f>
        <v>tier - 2</v>
      </c>
      <c r="O613" t="str">
        <f>VLOOKUP($A613,Hospitalization_Table[#All],8,FALSE)</f>
        <v>tier - 1</v>
      </c>
      <c r="P613" t="str">
        <f>VLOOKUP($A613,Hospitalization_Table[#All],9,FALSE)</f>
        <v>R1011</v>
      </c>
      <c r="Q613">
        <f>VLOOKUP($A613,Hospitalization_Table[#All],11,FALSE)</f>
        <v>35</v>
      </c>
    </row>
    <row r="614" spans="1:17" ht="15.6" x14ac:dyDescent="0.3">
      <c r="A614" s="20" t="s">
        <v>1758</v>
      </c>
      <c r="B614" t="str">
        <f>VLOOKUP($A614,Customer_Table[#All],4,FALSE)</f>
        <v>Erika M.</v>
      </c>
      <c r="C614">
        <f>VLOOKUP($A614,Medical_Table[#All],4,FALSE)</f>
        <v>21.85</v>
      </c>
      <c r="D614">
        <f>VLOOKUP($A614,Medical_Table[#All],6,FALSE)</f>
        <v>5.52</v>
      </c>
      <c r="E614" t="str">
        <f>VLOOKUP($A614,Medical_Table[#All],2,FALSE)</f>
        <v>No</v>
      </c>
      <c r="F614" t="str">
        <f>VLOOKUP($A614,Medical_Table[#All],8,FALSE)</f>
        <v>No</v>
      </c>
      <c r="G614" t="str">
        <f>VLOOKUP($A614,Medical_Table[#All],9,FALSE)</f>
        <v>Yes</v>
      </c>
      <c r="H614">
        <f>VLOOKUP($A614,Medical_Table[#All],10,FALSE)</f>
        <v>1</v>
      </c>
      <c r="I614" t="str">
        <f>VLOOKUP($A614,Medical_Table[#All],3,FALSE)</f>
        <v>Yes</v>
      </c>
      <c r="J614" t="str">
        <f>VLOOKUP($A614,Medical_Table[#All],5,FALSE)</f>
        <v>Normal Weight</v>
      </c>
      <c r="K614" t="str">
        <f>VLOOKUP($A614,Medical_Table[#All],7,FALSE)</f>
        <v>Normal</v>
      </c>
      <c r="L614" s="22">
        <f>VLOOKUP($A614,Hospitalization_Table[#All],10,FALSE)</f>
        <v>34189</v>
      </c>
      <c r="M614" s="18">
        <f>VLOOKUP($A614,Hospitalization_Table[#All],6,FALSE)</f>
        <v>16115.3</v>
      </c>
      <c r="N614" t="str">
        <f>VLOOKUP($A614,Hospitalization_Table[#All],7,FALSE)</f>
        <v>tier - 2</v>
      </c>
      <c r="O614" t="str">
        <f>VLOOKUP($A614,Hospitalization_Table[#All],8,FALSE)</f>
        <v>tier - 1</v>
      </c>
      <c r="P614" t="str">
        <f>VLOOKUP($A614,Hospitalization_Table[#All],9,FALSE)</f>
        <v>R1024</v>
      </c>
      <c r="Q614">
        <f>VLOOKUP($A614,Hospitalization_Table[#All],11,FALSE)</f>
        <v>29</v>
      </c>
    </row>
    <row r="615" spans="1:17" ht="15.6" x14ac:dyDescent="0.3">
      <c r="A615" s="20" t="s">
        <v>1757</v>
      </c>
      <c r="B615" t="str">
        <f>VLOOKUP($A615,Customer_Table[#All],4,FALSE)</f>
        <v>Daniel G.</v>
      </c>
      <c r="C615">
        <f>VLOOKUP($A615,Medical_Table[#All],4,FALSE)</f>
        <v>51.86</v>
      </c>
      <c r="D615">
        <f>VLOOKUP($A615,Medical_Table[#All],6,FALSE)</f>
        <v>5.2</v>
      </c>
      <c r="E615" t="str">
        <f>VLOOKUP($A615,Medical_Table[#All],2,FALSE)</f>
        <v>Yes</v>
      </c>
      <c r="F615" t="str">
        <f>VLOOKUP($A615,Medical_Table[#All],8,FALSE)</f>
        <v>No</v>
      </c>
      <c r="G615" t="str">
        <f>VLOOKUP($A615,Medical_Table[#All],9,FALSE)</f>
        <v>No</v>
      </c>
      <c r="H615">
        <f>VLOOKUP($A615,Medical_Table[#All],10,FALSE)</f>
        <v>0</v>
      </c>
      <c r="I615" t="str">
        <f>VLOOKUP($A615,Medical_Table[#All],3,FALSE)</f>
        <v>No</v>
      </c>
      <c r="J615" t="str">
        <f>VLOOKUP($A615,Medical_Table[#All],5,FALSE)</f>
        <v>Obesity</v>
      </c>
      <c r="K615" t="str">
        <f>VLOOKUP($A615,Medical_Table[#All],7,FALSE)</f>
        <v>Normal</v>
      </c>
      <c r="L615" s="22">
        <f>VLOOKUP($A615,Hospitalization_Table[#All],10,FALSE)</f>
        <v>31286</v>
      </c>
      <c r="M615" s="18">
        <f>VLOOKUP($A615,Hospitalization_Table[#All],6,FALSE)</f>
        <v>16097.94</v>
      </c>
      <c r="N615" t="str">
        <f>VLOOKUP($A615,Hospitalization_Table[#All],7,FALSE)</f>
        <v>tier - 2</v>
      </c>
      <c r="O615" t="str">
        <f>VLOOKUP($A615,Hospitalization_Table[#All],8,FALSE)</f>
        <v>tier - 3</v>
      </c>
      <c r="P615" t="str">
        <f>VLOOKUP($A615,Hospitalization_Table[#All],9,FALSE)</f>
        <v>R1012</v>
      </c>
      <c r="Q615">
        <f>VLOOKUP($A615,Hospitalization_Table[#All],11,FALSE)</f>
        <v>37</v>
      </c>
    </row>
    <row r="616" spans="1:17" ht="15.6" x14ac:dyDescent="0.3">
      <c r="A616" s="20" t="s">
        <v>1756</v>
      </c>
      <c r="B616" t="str">
        <f>VLOOKUP($A616,Customer_Table[#All],4,FALSE)</f>
        <v>Devin C.</v>
      </c>
      <c r="C616">
        <f>VLOOKUP($A616,Medical_Table[#All],4,FALSE)</f>
        <v>39.049999999999997</v>
      </c>
      <c r="D616">
        <f>VLOOKUP($A616,Medical_Table[#All],6,FALSE)</f>
        <v>7.59</v>
      </c>
      <c r="E616" t="str">
        <f>VLOOKUP($A616,Medical_Table[#All],2,FALSE)</f>
        <v>No</v>
      </c>
      <c r="F616" t="str">
        <f>VLOOKUP($A616,Medical_Table[#All],8,FALSE)</f>
        <v>No</v>
      </c>
      <c r="G616" t="str">
        <f>VLOOKUP($A616,Medical_Table[#All],9,FALSE)</f>
        <v>No</v>
      </c>
      <c r="H616">
        <f>VLOOKUP($A616,Medical_Table[#All],10,FALSE)</f>
        <v>3</v>
      </c>
      <c r="I616" t="str">
        <f>VLOOKUP($A616,Medical_Table[#All],3,FALSE)</f>
        <v>No</v>
      </c>
      <c r="J616" t="str">
        <f>VLOOKUP($A616,Medical_Table[#All],5,FALSE)</f>
        <v>Obesity</v>
      </c>
      <c r="K616" t="str">
        <f>VLOOKUP($A616,Medical_Table[#All],7,FALSE)</f>
        <v>Diabetes</v>
      </c>
      <c r="L616" s="22">
        <f>VLOOKUP($A616,Hospitalization_Table[#All],10,FALSE)</f>
        <v>21357</v>
      </c>
      <c r="M616" s="18">
        <f>VLOOKUP($A616,Hospitalization_Table[#All],6,FALSE)</f>
        <v>16085.13</v>
      </c>
      <c r="N616" t="str">
        <f>VLOOKUP($A616,Hospitalization_Table[#All],7,FALSE)</f>
        <v>tier - 2</v>
      </c>
      <c r="O616" t="str">
        <f>VLOOKUP($A616,Hospitalization_Table[#All],8,FALSE)</f>
        <v>tier - 2</v>
      </c>
      <c r="P616" t="str">
        <f>VLOOKUP($A616,Hospitalization_Table[#All],9,FALSE)</f>
        <v>R1013</v>
      </c>
      <c r="Q616">
        <f>VLOOKUP($A616,Hospitalization_Table[#All],11,FALSE)</f>
        <v>64</v>
      </c>
    </row>
    <row r="617" spans="1:17" ht="15.6" x14ac:dyDescent="0.3">
      <c r="A617" s="20" t="s">
        <v>1755</v>
      </c>
      <c r="B617" t="str">
        <f>VLOOKUP($A617,Customer_Table[#All],4,FALSE)</f>
        <v>Louise A</v>
      </c>
      <c r="C617">
        <f>VLOOKUP($A617,Medical_Table[#All],4,FALSE)</f>
        <v>31.824999999999999</v>
      </c>
      <c r="D617">
        <f>VLOOKUP($A617,Medical_Table[#All],6,FALSE)</f>
        <v>8.2799999999999994</v>
      </c>
      <c r="E617" t="str">
        <f>VLOOKUP($A617,Medical_Table[#All],2,FALSE)</f>
        <v>No</v>
      </c>
      <c r="F617" t="str">
        <f>VLOOKUP($A617,Medical_Table[#All],8,FALSE)</f>
        <v>No</v>
      </c>
      <c r="G617" t="str">
        <f>VLOOKUP($A617,Medical_Table[#All],9,FALSE)</f>
        <v>No</v>
      </c>
      <c r="H617">
        <f>VLOOKUP($A617,Medical_Table[#All],10,FALSE)</f>
        <v>3</v>
      </c>
      <c r="I617" t="str">
        <f>VLOOKUP($A617,Medical_Table[#All],3,FALSE)</f>
        <v>No</v>
      </c>
      <c r="J617" t="str">
        <f>VLOOKUP($A617,Medical_Table[#All],5,FALSE)</f>
        <v>Obesity</v>
      </c>
      <c r="K617" t="str">
        <f>VLOOKUP($A617,Medical_Table[#All],7,FALSE)</f>
        <v>Diabetes</v>
      </c>
      <c r="L617" s="22">
        <f>VLOOKUP($A617,Hospitalization_Table[#All],10,FALSE)</f>
        <v>21480</v>
      </c>
      <c r="M617" s="18">
        <f>VLOOKUP($A617,Hospitalization_Table[#All],6,FALSE)</f>
        <v>16069.08</v>
      </c>
      <c r="N617" t="str">
        <f>VLOOKUP($A617,Hospitalization_Table[#All],7,FALSE)</f>
        <v>tier - 2</v>
      </c>
      <c r="O617" t="str">
        <f>VLOOKUP($A617,Hospitalization_Table[#All],8,FALSE)</f>
        <v>tier - 2</v>
      </c>
      <c r="P617" t="str">
        <f>VLOOKUP($A617,Hospitalization_Table[#All],9,FALSE)</f>
        <v>R1024</v>
      </c>
      <c r="Q617">
        <f>VLOOKUP($A617,Hospitalization_Table[#All],11,FALSE)</f>
        <v>64</v>
      </c>
    </row>
    <row r="618" spans="1:17" ht="15.6" x14ac:dyDescent="0.3">
      <c r="A618" s="20" t="s">
        <v>1754</v>
      </c>
      <c r="B618" t="str">
        <f>VLOOKUP($A618,Customer_Table[#All],4,FALSE)</f>
        <v>Sarah</v>
      </c>
      <c r="C618">
        <f>VLOOKUP($A618,Medical_Table[#All],4,FALSE)</f>
        <v>46.43</v>
      </c>
      <c r="D618">
        <f>VLOOKUP($A618,Medical_Table[#All],6,FALSE)</f>
        <v>6.72</v>
      </c>
      <c r="E618" t="str">
        <f>VLOOKUP($A618,Medical_Table[#All],2,FALSE)</f>
        <v>No</v>
      </c>
      <c r="F618" t="str">
        <f>VLOOKUP($A618,Medical_Table[#All],8,FALSE)</f>
        <v>No</v>
      </c>
      <c r="G618" t="str">
        <f>VLOOKUP($A618,Medical_Table[#All],9,FALSE)</f>
        <v>No</v>
      </c>
      <c r="H618">
        <f>VLOOKUP($A618,Medical_Table[#All],10,FALSE)</f>
        <v>0</v>
      </c>
      <c r="I618" t="str">
        <f>VLOOKUP($A618,Medical_Table[#All],3,FALSE)</f>
        <v>No</v>
      </c>
      <c r="J618" t="str">
        <f>VLOOKUP($A618,Medical_Table[#All],5,FALSE)</f>
        <v>Obesity</v>
      </c>
      <c r="K618" t="str">
        <f>VLOOKUP($A618,Medical_Table[#All],7,FALSE)</f>
        <v>Diabetes</v>
      </c>
      <c r="L618" s="22">
        <f>VLOOKUP($A618,Hospitalization_Table[#All],10,FALSE)</f>
        <v>28749</v>
      </c>
      <c r="M618" s="18">
        <f>VLOOKUP($A618,Hospitalization_Table[#All],6,FALSE)</f>
        <v>16062.89</v>
      </c>
      <c r="N618" t="str">
        <f>VLOOKUP($A618,Hospitalization_Table[#All],7,FALSE)</f>
        <v>tier - 2</v>
      </c>
      <c r="O618" t="str">
        <f>VLOOKUP($A618,Hospitalization_Table[#All],8,FALSE)</f>
        <v>tier - 2</v>
      </c>
      <c r="P618" t="str">
        <f>VLOOKUP($A618,Hospitalization_Table[#All],9,FALSE)</f>
        <v>R1026</v>
      </c>
      <c r="Q618">
        <f>VLOOKUP($A618,Hospitalization_Table[#All],11,FALSE)</f>
        <v>44</v>
      </c>
    </row>
    <row r="619" spans="1:17" ht="15.6" x14ac:dyDescent="0.3">
      <c r="A619" s="20" t="s">
        <v>1753</v>
      </c>
      <c r="B619" t="str">
        <f>VLOOKUP($A619,Customer_Table[#All],4,FALSE)</f>
        <v>Amy</v>
      </c>
      <c r="C619">
        <f>VLOOKUP($A619,Medical_Table[#All],4,FALSE)</f>
        <v>53.63</v>
      </c>
      <c r="D619">
        <f>VLOOKUP($A619,Medical_Table[#All],6,FALSE)</f>
        <v>5.47</v>
      </c>
      <c r="E619" t="str">
        <f>VLOOKUP($A619,Medical_Table[#All],2,FALSE)</f>
        <v>Yes</v>
      </c>
      <c r="F619" t="str">
        <f>VLOOKUP($A619,Medical_Table[#All],8,FALSE)</f>
        <v>No</v>
      </c>
      <c r="G619" t="str">
        <f>VLOOKUP($A619,Medical_Table[#All],9,FALSE)</f>
        <v>No</v>
      </c>
      <c r="H619">
        <f>VLOOKUP($A619,Medical_Table[#All],10,FALSE)</f>
        <v>1</v>
      </c>
      <c r="I619" t="str">
        <f>VLOOKUP($A619,Medical_Table[#All],3,FALSE)</f>
        <v>No</v>
      </c>
      <c r="J619" t="str">
        <f>VLOOKUP($A619,Medical_Table[#All],5,FALSE)</f>
        <v>Obesity</v>
      </c>
      <c r="K619" t="str">
        <f>VLOOKUP($A619,Medical_Table[#All],7,FALSE)</f>
        <v>Normal</v>
      </c>
      <c r="L619" s="22">
        <f>VLOOKUP($A619,Hospitalization_Table[#All],10,FALSE)</f>
        <v>32482</v>
      </c>
      <c r="M619" s="18">
        <f>VLOOKUP($A619,Hospitalization_Table[#All],6,FALSE)</f>
        <v>16059.06</v>
      </c>
      <c r="N619" t="str">
        <f>VLOOKUP($A619,Hospitalization_Table[#All],7,FALSE)</f>
        <v>tier - 2</v>
      </c>
      <c r="O619" t="str">
        <f>VLOOKUP($A619,Hospitalization_Table[#All],8,FALSE)</f>
        <v>tier - 3</v>
      </c>
      <c r="P619" t="str">
        <f>VLOOKUP($A619,Hospitalization_Table[#All],9,FALSE)</f>
        <v>R1012</v>
      </c>
      <c r="Q619">
        <f>VLOOKUP($A619,Hospitalization_Table[#All],11,FALSE)</f>
        <v>34</v>
      </c>
    </row>
    <row r="620" spans="1:17" ht="15.6" x14ac:dyDescent="0.3">
      <c r="A620" s="20" t="s">
        <v>1752</v>
      </c>
      <c r="B620" t="str">
        <f>VLOOKUP($A620,Customer_Table[#All],4,FALSE)</f>
        <v>Brittany L.</v>
      </c>
      <c r="C620">
        <f>VLOOKUP($A620,Medical_Table[#All],4,FALSE)</f>
        <v>48.7</v>
      </c>
      <c r="D620">
        <f>VLOOKUP($A620,Medical_Table[#All],6,FALSE)</f>
        <v>4.71</v>
      </c>
      <c r="E620" t="str">
        <f>VLOOKUP($A620,Medical_Table[#All],2,FALSE)</f>
        <v>No</v>
      </c>
      <c r="F620" t="str">
        <f>VLOOKUP($A620,Medical_Table[#All],8,FALSE)</f>
        <v>No</v>
      </c>
      <c r="G620" t="str">
        <f>VLOOKUP($A620,Medical_Table[#All],9,FALSE)</f>
        <v>No</v>
      </c>
      <c r="H620">
        <f>VLOOKUP($A620,Medical_Table[#All],10,FALSE)</f>
        <v>0</v>
      </c>
      <c r="I620" t="str">
        <f>VLOOKUP($A620,Medical_Table[#All],3,FALSE)</f>
        <v>No</v>
      </c>
      <c r="J620" t="str">
        <f>VLOOKUP($A620,Medical_Table[#All],5,FALSE)</f>
        <v>Obesity</v>
      </c>
      <c r="K620" t="str">
        <f>VLOOKUP($A620,Medical_Table[#All],7,FALSE)</f>
        <v>Normal</v>
      </c>
      <c r="L620" s="22">
        <f>VLOOKUP($A620,Hospitalization_Table[#All],10,FALSE)</f>
        <v>29483</v>
      </c>
      <c r="M620" s="18">
        <f>VLOOKUP($A620,Hospitalization_Table[#All],6,FALSE)</f>
        <v>15966.19</v>
      </c>
      <c r="N620" t="str">
        <f>VLOOKUP($A620,Hospitalization_Table[#All],7,FALSE)</f>
        <v>tier - 2</v>
      </c>
      <c r="O620" t="str">
        <f>VLOOKUP($A620,Hospitalization_Table[#All],8,FALSE)</f>
        <v>tier - 2</v>
      </c>
      <c r="P620" t="str">
        <f>VLOOKUP($A620,Hospitalization_Table[#All],9,FALSE)</f>
        <v>R1012</v>
      </c>
      <c r="Q620">
        <f>VLOOKUP($A620,Hospitalization_Table[#All],11,FALSE)</f>
        <v>42</v>
      </c>
    </row>
    <row r="621" spans="1:17" ht="15.6" x14ac:dyDescent="0.3">
      <c r="A621" s="20" t="s">
        <v>1751</v>
      </c>
      <c r="B621" t="str">
        <f>VLOOKUP($A621,Customer_Table[#All],4,FALSE)</f>
        <v>Jessica L</v>
      </c>
      <c r="C621">
        <f>VLOOKUP($A621,Medical_Table[#All],4,FALSE)</f>
        <v>48.81</v>
      </c>
      <c r="D621">
        <f>VLOOKUP($A621,Medical_Table[#All],6,FALSE)</f>
        <v>5.49</v>
      </c>
      <c r="E621" t="str">
        <f>VLOOKUP($A621,Medical_Table[#All],2,FALSE)</f>
        <v>No</v>
      </c>
      <c r="F621" t="str">
        <f>VLOOKUP($A621,Medical_Table[#All],8,FALSE)</f>
        <v>No</v>
      </c>
      <c r="G621" t="str">
        <f>VLOOKUP($A621,Medical_Table[#All],9,FALSE)</f>
        <v>No</v>
      </c>
      <c r="H621">
        <f>VLOOKUP($A621,Medical_Table[#All],10,FALSE)</f>
        <v>0</v>
      </c>
      <c r="I621" t="str">
        <f>VLOOKUP($A621,Medical_Table[#All],3,FALSE)</f>
        <v>No</v>
      </c>
      <c r="J621" t="str">
        <f>VLOOKUP($A621,Medical_Table[#All],5,FALSE)</f>
        <v>Obesity</v>
      </c>
      <c r="K621" t="str">
        <f>VLOOKUP($A621,Medical_Table[#All],7,FALSE)</f>
        <v>Normal</v>
      </c>
      <c r="L621" s="22">
        <f>VLOOKUP($A621,Hospitalization_Table[#All],10,FALSE)</f>
        <v>30156</v>
      </c>
      <c r="M621" s="18">
        <f>VLOOKUP($A621,Hospitalization_Table[#All],6,FALSE)</f>
        <v>15965.29</v>
      </c>
      <c r="N621" t="str">
        <f>VLOOKUP($A621,Hospitalization_Table[#All],7,FALSE)</f>
        <v>tier - 2</v>
      </c>
      <c r="O621" t="str">
        <f>VLOOKUP($A621,Hospitalization_Table[#All],8,FALSE)</f>
        <v>tier - 1</v>
      </c>
      <c r="P621" t="str">
        <f>VLOOKUP($A621,Hospitalization_Table[#All],9,FALSE)</f>
        <v>R1012</v>
      </c>
      <c r="Q621">
        <f>VLOOKUP($A621,Hospitalization_Table[#All],11,FALSE)</f>
        <v>40</v>
      </c>
    </row>
    <row r="622" spans="1:17" ht="15.6" x14ac:dyDescent="0.3">
      <c r="A622" s="20" t="s">
        <v>1750</v>
      </c>
      <c r="B622" t="str">
        <f>VLOOKUP($A622,Customer_Table[#All],4,FALSE)</f>
        <v>Kristina K</v>
      </c>
      <c r="C622">
        <f>VLOOKUP($A622,Medical_Table[#All],4,FALSE)</f>
        <v>47.53</v>
      </c>
      <c r="D622">
        <f>VLOOKUP($A622,Medical_Table[#All],6,FALSE)</f>
        <v>4.72</v>
      </c>
      <c r="E622" t="str">
        <f>VLOOKUP($A622,Medical_Table[#All],2,FALSE)</f>
        <v>No</v>
      </c>
      <c r="F622" t="str">
        <f>VLOOKUP($A622,Medical_Table[#All],8,FALSE)</f>
        <v>No</v>
      </c>
      <c r="G622" t="str">
        <f>VLOOKUP($A622,Medical_Table[#All],9,FALSE)</f>
        <v>No</v>
      </c>
      <c r="H622">
        <f>VLOOKUP($A622,Medical_Table[#All],10,FALSE)</f>
        <v>0</v>
      </c>
      <c r="I622" t="str">
        <f>VLOOKUP($A622,Medical_Table[#All],3,FALSE)</f>
        <v>No</v>
      </c>
      <c r="J622" t="str">
        <f>VLOOKUP($A622,Medical_Table[#All],5,FALSE)</f>
        <v>Obesity</v>
      </c>
      <c r="K622" t="str">
        <f>VLOOKUP($A622,Medical_Table[#All],7,FALSE)</f>
        <v>Normal</v>
      </c>
      <c r="L622" s="22">
        <f>VLOOKUP($A622,Hospitalization_Table[#All],10,FALSE)</f>
        <v>29506</v>
      </c>
      <c r="M622" s="18">
        <f>VLOOKUP($A622,Hospitalization_Table[#All],6,FALSE)</f>
        <v>15922.29</v>
      </c>
      <c r="N622" t="str">
        <f>VLOOKUP($A622,Hospitalization_Table[#All],7,FALSE)</f>
        <v>tier - 2</v>
      </c>
      <c r="O622" t="str">
        <f>VLOOKUP($A622,Hospitalization_Table[#All],8,FALSE)</f>
        <v>tier - 3</v>
      </c>
      <c r="P622" t="str">
        <f>VLOOKUP($A622,Hospitalization_Table[#All],9,FALSE)</f>
        <v>R1026</v>
      </c>
      <c r="Q622">
        <f>VLOOKUP($A622,Hospitalization_Table[#All],11,FALSE)</f>
        <v>42</v>
      </c>
    </row>
    <row r="623" spans="1:17" ht="15.6" x14ac:dyDescent="0.3">
      <c r="A623" s="20" t="s">
        <v>1749</v>
      </c>
      <c r="B623" t="str">
        <f>VLOOKUP($A623,Customer_Table[#All],4,FALSE)</f>
        <v>Brad</v>
      </c>
      <c r="C623">
        <f>VLOOKUP($A623,Medical_Table[#All],4,FALSE)</f>
        <v>36.85</v>
      </c>
      <c r="D623">
        <f>VLOOKUP($A623,Medical_Table[#All],6,FALSE)</f>
        <v>6.7</v>
      </c>
      <c r="E623" t="str">
        <f>VLOOKUP($A623,Medical_Table[#All],2,FALSE)</f>
        <v>No</v>
      </c>
      <c r="F623" t="str">
        <f>VLOOKUP($A623,Medical_Table[#All],8,FALSE)</f>
        <v>No</v>
      </c>
      <c r="G623" t="str">
        <f>VLOOKUP($A623,Medical_Table[#All],9,FALSE)</f>
        <v>No</v>
      </c>
      <c r="H623">
        <f>VLOOKUP($A623,Medical_Table[#All],10,FALSE)</f>
        <v>0</v>
      </c>
      <c r="I623" t="str">
        <f>VLOOKUP($A623,Medical_Table[#All],3,FALSE)</f>
        <v>No</v>
      </c>
      <c r="J623" t="str">
        <f>VLOOKUP($A623,Medical_Table[#All],5,FALSE)</f>
        <v>Obesity</v>
      </c>
      <c r="K623" t="str">
        <f>VLOOKUP($A623,Medical_Table[#All],7,FALSE)</f>
        <v>Diabetes</v>
      </c>
      <c r="L623" s="22">
        <f>VLOOKUP($A623,Hospitalization_Table[#All],10,FALSE)</f>
        <v>23005</v>
      </c>
      <c r="M623" s="18">
        <f>VLOOKUP($A623,Hospitalization_Table[#All],6,FALSE)</f>
        <v>15840.81</v>
      </c>
      <c r="N623" t="str">
        <f>VLOOKUP($A623,Hospitalization_Table[#All],7,FALSE)</f>
        <v>tier - 2</v>
      </c>
      <c r="O623" t="str">
        <f>VLOOKUP($A623,Hospitalization_Table[#All],8,FALSE)</f>
        <v>tier - 1</v>
      </c>
      <c r="P623" t="str">
        <f>VLOOKUP($A623,Hospitalization_Table[#All],9,FALSE)</f>
        <v>R1022</v>
      </c>
      <c r="Q623">
        <f>VLOOKUP($A623,Hospitalization_Table[#All],11,FALSE)</f>
        <v>60</v>
      </c>
    </row>
    <row r="624" spans="1:17" ht="15.6" x14ac:dyDescent="0.3">
      <c r="A624" s="20" t="s">
        <v>1748</v>
      </c>
      <c r="B624" t="str">
        <f>VLOOKUP($A624,Customer_Table[#All],4,FALSE)</f>
        <v>Margaret O</v>
      </c>
      <c r="C624">
        <f>VLOOKUP($A624,Medical_Table[#All],4,FALSE)</f>
        <v>29.3</v>
      </c>
      <c r="D624">
        <f>VLOOKUP($A624,Medical_Table[#All],6,FALSE)</f>
        <v>5.5</v>
      </c>
      <c r="E624" t="str">
        <f>VLOOKUP($A624,Medical_Table[#All],2,FALSE)</f>
        <v>No</v>
      </c>
      <c r="F624" t="str">
        <f>VLOOKUP($A624,Medical_Table[#All],8,FALSE)</f>
        <v>No</v>
      </c>
      <c r="G624" t="str">
        <f>VLOOKUP($A624,Medical_Table[#All],9,FALSE)</f>
        <v>No</v>
      </c>
      <c r="H624">
        <f>VLOOKUP($A624,Medical_Table[#All],10,FALSE)</f>
        <v>0</v>
      </c>
      <c r="I624" t="str">
        <f>VLOOKUP($A624,Medical_Table[#All],3,FALSE)</f>
        <v>No</v>
      </c>
      <c r="J624" t="str">
        <f>VLOOKUP($A624,Medical_Table[#All],5,FALSE)</f>
        <v>Over Weight</v>
      </c>
      <c r="K624" t="str">
        <f>VLOOKUP($A624,Medical_Table[#All],7,FALSE)</f>
        <v>Normal</v>
      </c>
      <c r="L624" s="22">
        <f>VLOOKUP($A624,Hospitalization_Table[#All],10,FALSE)</f>
        <v>30266</v>
      </c>
      <c r="M624" s="18">
        <f>VLOOKUP($A624,Hospitalization_Table[#All],6,FALSE)</f>
        <v>15828.82</v>
      </c>
      <c r="N624" t="str">
        <f>VLOOKUP($A624,Hospitalization_Table[#All],7,FALSE)</f>
        <v>tier - 2</v>
      </c>
      <c r="O624" t="str">
        <f>VLOOKUP($A624,Hospitalization_Table[#All],8,FALSE)</f>
        <v>tier - 3</v>
      </c>
      <c r="P624" t="str">
        <f>VLOOKUP($A624,Hospitalization_Table[#All],9,FALSE)</f>
        <v>R1011</v>
      </c>
      <c r="Q624">
        <f>VLOOKUP($A624,Hospitalization_Table[#All],11,FALSE)</f>
        <v>40</v>
      </c>
    </row>
    <row r="625" spans="1:17" ht="15.6" x14ac:dyDescent="0.3">
      <c r="A625" s="20" t="s">
        <v>1747</v>
      </c>
      <c r="B625" t="str">
        <f>VLOOKUP($A625,Customer_Table[#All],4,FALSE)</f>
        <v>Craig R.</v>
      </c>
      <c r="C625">
        <f>VLOOKUP($A625,Medical_Table[#All],4,FALSE)</f>
        <v>19.3</v>
      </c>
      <c r="D625">
        <f>VLOOKUP($A625,Medical_Table[#All],6,FALSE)</f>
        <v>4.46</v>
      </c>
      <c r="E625" t="str">
        <f>VLOOKUP($A625,Medical_Table[#All],2,FALSE)</f>
        <v>No</v>
      </c>
      <c r="F625" t="str">
        <f>VLOOKUP($A625,Medical_Table[#All],8,FALSE)</f>
        <v>No</v>
      </c>
      <c r="G625" t="str">
        <f>VLOOKUP($A625,Medical_Table[#All],9,FALSE)</f>
        <v>No</v>
      </c>
      <c r="H625">
        <f>VLOOKUP($A625,Medical_Table[#All],10,FALSE)</f>
        <v>1</v>
      </c>
      <c r="I625" t="str">
        <f>VLOOKUP($A625,Medical_Table[#All],3,FALSE)</f>
        <v>Yes</v>
      </c>
      <c r="J625" t="str">
        <f>VLOOKUP($A625,Medical_Table[#All],5,FALSE)</f>
        <v>Normal Weight</v>
      </c>
      <c r="K625" t="str">
        <f>VLOOKUP($A625,Medical_Table[#All],7,FALSE)</f>
        <v>Normal</v>
      </c>
      <c r="L625" s="22">
        <f>VLOOKUP($A625,Hospitalization_Table[#All],10,FALSE)</f>
        <v>30859</v>
      </c>
      <c r="M625" s="18">
        <f>VLOOKUP($A625,Hospitalization_Table[#All],6,FALSE)</f>
        <v>15820.7</v>
      </c>
      <c r="N625" t="str">
        <f>VLOOKUP($A625,Hospitalization_Table[#All],7,FALSE)</f>
        <v>tier - 2</v>
      </c>
      <c r="O625" t="str">
        <f>VLOOKUP($A625,Hospitalization_Table[#All],8,FALSE)</f>
        <v>tier - 3</v>
      </c>
      <c r="P625" t="str">
        <f>VLOOKUP($A625,Hospitalization_Table[#All],9,FALSE)</f>
        <v>R1011</v>
      </c>
      <c r="Q625">
        <f>VLOOKUP($A625,Hospitalization_Table[#All],11,FALSE)</f>
        <v>38</v>
      </c>
    </row>
    <row r="626" spans="1:17" ht="15.6" x14ac:dyDescent="0.3">
      <c r="A626" s="20" t="s">
        <v>1746</v>
      </c>
      <c r="B626" t="str">
        <f>VLOOKUP($A626,Customer_Table[#All],4,FALSE)</f>
        <v>Simo</v>
      </c>
      <c r="C626">
        <f>VLOOKUP($A626,Medical_Table[#All],4,FALSE)</f>
        <v>24.13</v>
      </c>
      <c r="D626">
        <f>VLOOKUP($A626,Medical_Table[#All],6,FALSE)</f>
        <v>5.29</v>
      </c>
      <c r="E626" t="str">
        <f>VLOOKUP($A626,Medical_Table[#All],2,FALSE)</f>
        <v>Yes</v>
      </c>
      <c r="F626" t="str">
        <f>VLOOKUP($A626,Medical_Table[#All],8,FALSE)</f>
        <v>No</v>
      </c>
      <c r="G626" t="str">
        <f>VLOOKUP($A626,Medical_Table[#All],9,FALSE)</f>
        <v>Yes</v>
      </c>
      <c r="H626">
        <f>VLOOKUP($A626,Medical_Table[#All],10,FALSE)</f>
        <v>1</v>
      </c>
      <c r="I626" t="str">
        <f>VLOOKUP($A626,Medical_Table[#All],3,FALSE)</f>
        <v>Yes</v>
      </c>
      <c r="J626" t="str">
        <f>VLOOKUP($A626,Medical_Table[#All],5,FALSE)</f>
        <v>Normal Weight</v>
      </c>
      <c r="K626" t="str">
        <f>VLOOKUP($A626,Medical_Table[#All],7,FALSE)</f>
        <v>Normal</v>
      </c>
      <c r="L626" s="22">
        <f>VLOOKUP($A626,Hospitalization_Table[#All],10,FALSE)</f>
        <v>35712</v>
      </c>
      <c r="M626" s="18">
        <f>VLOOKUP($A626,Hospitalization_Table[#All],6,FALSE)</f>
        <v>15817.99</v>
      </c>
      <c r="N626" t="str">
        <f>VLOOKUP($A626,Hospitalization_Table[#All],7,FALSE)</f>
        <v>tier - 2</v>
      </c>
      <c r="O626" t="str">
        <f>VLOOKUP($A626,Hospitalization_Table[#All],8,FALSE)</f>
        <v>tier - 2</v>
      </c>
      <c r="P626" t="str">
        <f>VLOOKUP($A626,Hospitalization_Table[#All],9,FALSE)</f>
        <v>R1012</v>
      </c>
      <c r="Q626">
        <f>VLOOKUP($A626,Hospitalization_Table[#All],11,FALSE)</f>
        <v>25</v>
      </c>
    </row>
    <row r="627" spans="1:17" ht="15.6" x14ac:dyDescent="0.3">
      <c r="A627" s="20" t="s">
        <v>1745</v>
      </c>
      <c r="B627" t="str">
        <f>VLOOKUP($A627,Customer_Table[#All],4,FALSE)</f>
        <v>Christopher J</v>
      </c>
      <c r="C627">
        <f>VLOOKUP($A627,Medical_Table[#All],4,FALSE)</f>
        <v>46.7</v>
      </c>
      <c r="D627">
        <f>VLOOKUP($A627,Medical_Table[#All],6,FALSE)</f>
        <v>10.99</v>
      </c>
      <c r="E627" t="str">
        <f>VLOOKUP($A627,Medical_Table[#All],2,FALSE)</f>
        <v>No</v>
      </c>
      <c r="F627" t="str">
        <f>VLOOKUP($A627,Medical_Table[#All],8,FALSE)</f>
        <v>No</v>
      </c>
      <c r="G627" t="str">
        <f>VLOOKUP($A627,Medical_Table[#All],9,FALSE)</f>
        <v>No</v>
      </c>
      <c r="H627">
        <f>VLOOKUP($A627,Medical_Table[#All],10,FALSE)</f>
        <v>0</v>
      </c>
      <c r="I627" t="str">
        <f>VLOOKUP($A627,Medical_Table[#All],3,FALSE)</f>
        <v>No</v>
      </c>
      <c r="J627" t="str">
        <f>VLOOKUP($A627,Medical_Table[#All],5,FALSE)</f>
        <v>Obesity</v>
      </c>
      <c r="K627" t="str">
        <f>VLOOKUP($A627,Medical_Table[#All],7,FALSE)</f>
        <v>Diabetes</v>
      </c>
      <c r="L627" s="22">
        <f>VLOOKUP($A627,Hospitalization_Table[#All],10,FALSE)</f>
        <v>27270</v>
      </c>
      <c r="M627" s="18">
        <f>VLOOKUP($A627,Hospitalization_Table[#All],6,FALSE)</f>
        <v>15746.62</v>
      </c>
      <c r="N627" t="str">
        <f>VLOOKUP($A627,Hospitalization_Table[#All],7,FALSE)</f>
        <v>tier - 2</v>
      </c>
      <c r="O627" t="str">
        <f>VLOOKUP($A627,Hospitalization_Table[#All],8,FALSE)</f>
        <v>tier - 1</v>
      </c>
      <c r="P627" t="str">
        <f>VLOOKUP($A627,Hospitalization_Table[#All],9,FALSE)</f>
        <v>R1012</v>
      </c>
      <c r="Q627">
        <f>VLOOKUP($A627,Hospitalization_Table[#All],11,FALSE)</f>
        <v>48</v>
      </c>
    </row>
    <row r="628" spans="1:17" ht="15.6" x14ac:dyDescent="0.3">
      <c r="A628" s="20" t="s">
        <v>1744</v>
      </c>
      <c r="B628" t="str">
        <f>VLOOKUP($A628,Customer_Table[#All],4,FALSE)</f>
        <v>Mario Sr.</v>
      </c>
      <c r="C628">
        <f>VLOOKUP($A628,Medical_Table[#All],4,FALSE)</f>
        <v>45.27</v>
      </c>
      <c r="D628">
        <f>VLOOKUP($A628,Medical_Table[#All],6,FALSE)</f>
        <v>5.2</v>
      </c>
      <c r="E628" t="str">
        <f>VLOOKUP($A628,Medical_Table[#All],2,FALSE)</f>
        <v>Yes</v>
      </c>
      <c r="F628" t="str">
        <f>VLOOKUP($A628,Medical_Table[#All],8,FALSE)</f>
        <v>No</v>
      </c>
      <c r="G628" t="str">
        <f>VLOOKUP($A628,Medical_Table[#All],9,FALSE)</f>
        <v>No</v>
      </c>
      <c r="H628">
        <f>VLOOKUP($A628,Medical_Table[#All],10,FALSE)</f>
        <v>0</v>
      </c>
      <c r="I628" t="str">
        <f>VLOOKUP($A628,Medical_Table[#All],3,FALSE)</f>
        <v>No</v>
      </c>
      <c r="J628" t="str">
        <f>VLOOKUP($A628,Medical_Table[#All],5,FALSE)</f>
        <v>Obesity</v>
      </c>
      <c r="K628" t="str">
        <f>VLOOKUP($A628,Medical_Table[#All],7,FALSE)</f>
        <v>Normal</v>
      </c>
      <c r="L628" s="22">
        <f>VLOOKUP($A628,Hospitalization_Table[#All],10,FALSE)</f>
        <v>28023</v>
      </c>
      <c r="M628" s="18">
        <f>VLOOKUP($A628,Hospitalization_Table[#All],6,FALSE)</f>
        <v>15698.86</v>
      </c>
      <c r="N628" t="str">
        <f>VLOOKUP($A628,Hospitalization_Table[#All],7,FALSE)</f>
        <v>tier - 2</v>
      </c>
      <c r="O628" t="str">
        <f>VLOOKUP($A628,Hospitalization_Table[#All],8,FALSE)</f>
        <v>tier - 2</v>
      </c>
      <c r="P628" t="str">
        <f>VLOOKUP($A628,Hospitalization_Table[#All],9,FALSE)</f>
        <v>R1012</v>
      </c>
      <c r="Q628">
        <f>VLOOKUP($A628,Hospitalization_Table[#All],11,FALSE)</f>
        <v>46</v>
      </c>
    </row>
    <row r="629" spans="1:17" ht="15.6" x14ac:dyDescent="0.3">
      <c r="A629" s="20" t="s">
        <v>1743</v>
      </c>
      <c r="B629" t="str">
        <f>VLOOKUP($A629,Customer_Table[#All],4,FALSE)</f>
        <v>Meghann R.</v>
      </c>
      <c r="C629">
        <f>VLOOKUP($A629,Medical_Table[#All],4,FALSE)</f>
        <v>44.29</v>
      </c>
      <c r="D629">
        <f>VLOOKUP($A629,Medical_Table[#All],6,FALSE)</f>
        <v>9.66</v>
      </c>
      <c r="E629" t="str">
        <f>VLOOKUP($A629,Medical_Table[#All],2,FALSE)</f>
        <v>No</v>
      </c>
      <c r="F629" t="str">
        <f>VLOOKUP($A629,Medical_Table[#All],8,FALSE)</f>
        <v>No</v>
      </c>
      <c r="G629" t="str">
        <f>VLOOKUP($A629,Medical_Table[#All],9,FALSE)</f>
        <v>No</v>
      </c>
      <c r="H629">
        <f>VLOOKUP($A629,Medical_Table[#All],10,FALSE)</f>
        <v>2</v>
      </c>
      <c r="I629" t="str">
        <f>VLOOKUP($A629,Medical_Table[#All],3,FALSE)</f>
        <v>No</v>
      </c>
      <c r="J629" t="str">
        <f>VLOOKUP($A629,Medical_Table[#All],5,FALSE)</f>
        <v>Obesity</v>
      </c>
      <c r="K629" t="str">
        <f>VLOOKUP($A629,Medical_Table[#All],7,FALSE)</f>
        <v>Diabetes</v>
      </c>
      <c r="L629" s="22">
        <f>VLOOKUP($A629,Hospitalization_Table[#All],10,FALSE)</f>
        <v>26841</v>
      </c>
      <c r="M629" s="18">
        <f>VLOOKUP($A629,Hospitalization_Table[#All],6,FALSE)</f>
        <v>15670.3</v>
      </c>
      <c r="N629" t="str">
        <f>VLOOKUP($A629,Hospitalization_Table[#All],7,FALSE)</f>
        <v>tier - 2</v>
      </c>
      <c r="O629" t="str">
        <f>VLOOKUP($A629,Hospitalization_Table[#All],8,FALSE)</f>
        <v>tier - 2</v>
      </c>
      <c r="P629" t="str">
        <f>VLOOKUP($A629,Hospitalization_Table[#All],9,FALSE)</f>
        <v>R1026</v>
      </c>
      <c r="Q629">
        <f>VLOOKUP($A629,Hospitalization_Table[#All],11,FALSE)</f>
        <v>49</v>
      </c>
    </row>
    <row r="630" spans="1:17" ht="15.6" x14ac:dyDescent="0.3">
      <c r="A630" s="20" t="s">
        <v>1742</v>
      </c>
      <c r="B630" t="str">
        <f>VLOOKUP($A630,Customer_Table[#All],4,FALSE)</f>
        <v>Scott M</v>
      </c>
      <c r="C630">
        <f>VLOOKUP($A630,Medical_Table[#All],4,FALSE)</f>
        <v>54.59</v>
      </c>
      <c r="D630">
        <f>VLOOKUP($A630,Medical_Table[#All],6,FALSE)</f>
        <v>4.22</v>
      </c>
      <c r="E630" t="str">
        <f>VLOOKUP($A630,Medical_Table[#All],2,FALSE)</f>
        <v>Yes</v>
      </c>
      <c r="F630" t="str">
        <f>VLOOKUP($A630,Medical_Table[#All],8,FALSE)</f>
        <v>No</v>
      </c>
      <c r="G630" t="str">
        <f>VLOOKUP($A630,Medical_Table[#All],9,FALSE)</f>
        <v>No</v>
      </c>
      <c r="H630">
        <f>VLOOKUP($A630,Medical_Table[#All],10,FALSE)</f>
        <v>1</v>
      </c>
      <c r="I630" t="str">
        <f>VLOOKUP($A630,Medical_Table[#All],3,FALSE)</f>
        <v>No</v>
      </c>
      <c r="J630" t="str">
        <f>VLOOKUP($A630,Medical_Table[#All],5,FALSE)</f>
        <v>Obesity</v>
      </c>
      <c r="K630" t="str">
        <f>VLOOKUP($A630,Medical_Table[#All],7,FALSE)</f>
        <v>Normal</v>
      </c>
      <c r="L630" s="22">
        <f>VLOOKUP($A630,Hospitalization_Table[#All],10,FALSE)</f>
        <v>32499</v>
      </c>
      <c r="M630" s="18">
        <f>VLOOKUP($A630,Hospitalization_Table[#All],6,FALSE)</f>
        <v>15646.28</v>
      </c>
      <c r="N630" t="str">
        <f>VLOOKUP($A630,Hospitalization_Table[#All],7,FALSE)</f>
        <v>tier - 2</v>
      </c>
      <c r="O630" t="str">
        <f>VLOOKUP($A630,Hospitalization_Table[#All],8,FALSE)</f>
        <v>tier - 2</v>
      </c>
      <c r="P630" t="str">
        <f>VLOOKUP($A630,Hospitalization_Table[#All],9,FALSE)</f>
        <v>R1011</v>
      </c>
      <c r="Q630">
        <f>VLOOKUP($A630,Hospitalization_Table[#All],11,FALSE)</f>
        <v>34</v>
      </c>
    </row>
    <row r="631" spans="1:17" ht="15.6" x14ac:dyDescent="0.3">
      <c r="A631" s="20" t="s">
        <v>1741</v>
      </c>
      <c r="B631" t="str">
        <f>VLOOKUP($A631,Customer_Table[#All],4,FALSE)</f>
        <v>Caitlin E.</v>
      </c>
      <c r="C631">
        <f>VLOOKUP($A631,Medical_Table[#All],4,FALSE)</f>
        <v>32.965000000000003</v>
      </c>
      <c r="D631">
        <f>VLOOKUP($A631,Medical_Table[#All],6,FALSE)</f>
        <v>11.78</v>
      </c>
      <c r="E631" t="str">
        <f>VLOOKUP($A631,Medical_Table[#All],2,FALSE)</f>
        <v>No</v>
      </c>
      <c r="F631" t="str">
        <f>VLOOKUP($A631,Medical_Table[#All],8,FALSE)</f>
        <v>No</v>
      </c>
      <c r="G631" t="str">
        <f>VLOOKUP($A631,Medical_Table[#All],9,FALSE)</f>
        <v>No</v>
      </c>
      <c r="H631">
        <f>VLOOKUP($A631,Medical_Table[#All],10,FALSE)</f>
        <v>0</v>
      </c>
      <c r="I631" t="str">
        <f>VLOOKUP($A631,Medical_Table[#All],3,FALSE)</f>
        <v>No</v>
      </c>
      <c r="J631" t="str">
        <f>VLOOKUP($A631,Medical_Table[#All],5,FALSE)</f>
        <v>Obesity</v>
      </c>
      <c r="K631" t="str">
        <f>VLOOKUP($A631,Medical_Table[#All],7,FALSE)</f>
        <v>Diabetes</v>
      </c>
      <c r="L631" s="22">
        <f>VLOOKUP($A631,Hospitalization_Table[#All],10,FALSE)</f>
        <v>22073</v>
      </c>
      <c r="M631" s="18">
        <f>VLOOKUP($A631,Hospitalization_Table[#All],6,FALSE)</f>
        <v>15612.19</v>
      </c>
      <c r="N631" t="str">
        <f>VLOOKUP($A631,Hospitalization_Table[#All],7,FALSE)</f>
        <v>tier - 2</v>
      </c>
      <c r="O631" t="str">
        <f>VLOOKUP($A631,Hospitalization_Table[#All],8,FALSE)</f>
        <v>tier - 2</v>
      </c>
      <c r="P631" t="str">
        <f>VLOOKUP($A631,Hospitalization_Table[#All],9,FALSE)</f>
        <v>R1012</v>
      </c>
      <c r="Q631">
        <f>VLOOKUP($A631,Hospitalization_Table[#All],11,FALSE)</f>
        <v>63</v>
      </c>
    </row>
    <row r="632" spans="1:17" ht="15.6" x14ac:dyDescent="0.3">
      <c r="A632" s="20" t="s">
        <v>1740</v>
      </c>
      <c r="B632" t="str">
        <f>VLOOKUP($A632,Customer_Table[#All],4,FALSE)</f>
        <v>Samantha A.</v>
      </c>
      <c r="C632">
        <f>VLOOKUP($A632,Medical_Table[#All],4,FALSE)</f>
        <v>38.049999999999997</v>
      </c>
      <c r="D632">
        <f>VLOOKUP($A632,Medical_Table[#All],6,FALSE)</f>
        <v>9.6199999999999992</v>
      </c>
      <c r="E632" t="str">
        <f>VLOOKUP($A632,Medical_Table[#All],2,FALSE)</f>
        <v>No</v>
      </c>
      <c r="F632" t="str">
        <f>VLOOKUP($A632,Medical_Table[#All],8,FALSE)</f>
        <v>No</v>
      </c>
      <c r="G632" t="str">
        <f>VLOOKUP($A632,Medical_Table[#All],9,FALSE)</f>
        <v>No</v>
      </c>
      <c r="H632">
        <f>VLOOKUP($A632,Medical_Table[#All],10,FALSE)</f>
        <v>0</v>
      </c>
      <c r="I632" t="str">
        <f>VLOOKUP($A632,Medical_Table[#All],3,FALSE)</f>
        <v>No</v>
      </c>
      <c r="J632" t="str">
        <f>VLOOKUP($A632,Medical_Table[#All],5,FALSE)</f>
        <v>Obesity</v>
      </c>
      <c r="K632" t="str">
        <f>VLOOKUP($A632,Medical_Table[#All],7,FALSE)</f>
        <v>Diabetes</v>
      </c>
      <c r="L632" s="22">
        <f>VLOOKUP($A632,Hospitalization_Table[#All],10,FALSE)</f>
        <v>24043</v>
      </c>
      <c r="M632" s="18">
        <f>VLOOKUP($A632,Hospitalization_Table[#All],6,FALSE)</f>
        <v>15608.58</v>
      </c>
      <c r="N632" t="str">
        <f>VLOOKUP($A632,Hospitalization_Table[#All],7,FALSE)</f>
        <v>tier - 2</v>
      </c>
      <c r="O632" t="str">
        <f>VLOOKUP($A632,Hospitalization_Table[#All],8,FALSE)</f>
        <v>tier - 2</v>
      </c>
      <c r="P632" t="str">
        <f>VLOOKUP($A632,Hospitalization_Table[#All],9,FALSE)</f>
        <v>R1026</v>
      </c>
      <c r="Q632">
        <f>VLOOKUP($A632,Hospitalization_Table[#All],11,FALSE)</f>
        <v>57</v>
      </c>
    </row>
    <row r="633" spans="1:17" ht="15.6" x14ac:dyDescent="0.3">
      <c r="A633" s="20" t="s">
        <v>1739</v>
      </c>
      <c r="B633" t="str">
        <f>VLOOKUP($A633,Customer_Table[#All],4,FALSE)</f>
        <v>Erik</v>
      </c>
      <c r="C633">
        <f>VLOOKUP($A633,Medical_Table[#All],4,FALSE)</f>
        <v>46.14</v>
      </c>
      <c r="D633">
        <f>VLOOKUP($A633,Medical_Table[#All],6,FALSE)</f>
        <v>10.78</v>
      </c>
      <c r="E633" t="str">
        <f>VLOOKUP($A633,Medical_Table[#All],2,FALSE)</f>
        <v>No</v>
      </c>
      <c r="F633" t="str">
        <f>VLOOKUP($A633,Medical_Table[#All],8,FALSE)</f>
        <v>No</v>
      </c>
      <c r="G633" t="str">
        <f>VLOOKUP($A633,Medical_Table[#All],9,FALSE)</f>
        <v>No</v>
      </c>
      <c r="H633">
        <f>VLOOKUP($A633,Medical_Table[#All],10,FALSE)</f>
        <v>0</v>
      </c>
      <c r="I633" t="str">
        <f>VLOOKUP($A633,Medical_Table[#All],3,FALSE)</f>
        <v>No</v>
      </c>
      <c r="J633" t="str">
        <f>VLOOKUP($A633,Medical_Table[#All],5,FALSE)</f>
        <v>Obesity</v>
      </c>
      <c r="K633" t="str">
        <f>VLOOKUP($A633,Medical_Table[#All],7,FALSE)</f>
        <v>Diabetes</v>
      </c>
      <c r="L633" s="22">
        <f>VLOOKUP($A633,Hospitalization_Table[#All],10,FALSE)</f>
        <v>27240</v>
      </c>
      <c r="M633" s="18">
        <f>VLOOKUP($A633,Hospitalization_Table[#All],6,FALSE)</f>
        <v>15556.67</v>
      </c>
      <c r="N633" t="str">
        <f>VLOOKUP($A633,Hospitalization_Table[#All],7,FALSE)</f>
        <v>tier - 2</v>
      </c>
      <c r="O633" t="str">
        <f>VLOOKUP($A633,Hospitalization_Table[#All],8,FALSE)</f>
        <v>tier - 2</v>
      </c>
      <c r="P633" t="str">
        <f>VLOOKUP($A633,Hospitalization_Table[#All],9,FALSE)</f>
        <v>R1012</v>
      </c>
      <c r="Q633">
        <f>VLOOKUP($A633,Hospitalization_Table[#All],11,FALSE)</f>
        <v>48</v>
      </c>
    </row>
    <row r="634" spans="1:17" ht="15.6" x14ac:dyDescent="0.3">
      <c r="A634" s="20" t="s">
        <v>1738</v>
      </c>
      <c r="B634" t="str">
        <f>VLOOKUP($A634,Customer_Table[#All],4,FALSE)</f>
        <v>Christopher</v>
      </c>
      <c r="C634">
        <f>VLOOKUP($A634,Medical_Table[#All],4,FALSE)</f>
        <v>41.325000000000003</v>
      </c>
      <c r="D634">
        <f>VLOOKUP($A634,Medical_Table[#All],6,FALSE)</f>
        <v>5.1100000000000003</v>
      </c>
      <c r="E634" t="str">
        <f>VLOOKUP($A634,Medical_Table[#All],2,FALSE)</f>
        <v>Yes</v>
      </c>
      <c r="F634" t="str">
        <f>VLOOKUP($A634,Medical_Table[#All],8,FALSE)</f>
        <v>No</v>
      </c>
      <c r="G634" t="str">
        <f>VLOOKUP($A634,Medical_Table[#All],9,FALSE)</f>
        <v>No</v>
      </c>
      <c r="H634">
        <f>VLOOKUP($A634,Medical_Table[#All],10,FALSE)</f>
        <v>2</v>
      </c>
      <c r="I634" t="str">
        <f>VLOOKUP($A634,Medical_Table[#All],3,FALSE)</f>
        <v>No</v>
      </c>
      <c r="J634" t="str">
        <f>VLOOKUP($A634,Medical_Table[#All],5,FALSE)</f>
        <v>Obesity</v>
      </c>
      <c r="K634" t="str">
        <f>VLOOKUP($A634,Medical_Table[#All],7,FALSE)</f>
        <v>Normal</v>
      </c>
      <c r="L634" s="22">
        <f>VLOOKUP($A634,Hospitalization_Table[#All],10,FALSE)</f>
        <v>21825</v>
      </c>
      <c r="M634" s="18">
        <f>VLOOKUP($A634,Hospitalization_Table[#All],6,FALSE)</f>
        <v>15555.19</v>
      </c>
      <c r="N634" t="str">
        <f>VLOOKUP($A634,Hospitalization_Table[#All],7,FALSE)</f>
        <v>tier - 2</v>
      </c>
      <c r="O634" t="str">
        <f>VLOOKUP($A634,Hospitalization_Table[#All],8,FALSE)</f>
        <v>tier - 3</v>
      </c>
      <c r="P634" t="str">
        <f>VLOOKUP($A634,Hospitalization_Table[#All],9,FALSE)</f>
        <v>R1012</v>
      </c>
      <c r="Q634">
        <f>VLOOKUP($A634,Hospitalization_Table[#All],11,FALSE)</f>
        <v>63</v>
      </c>
    </row>
    <row r="635" spans="1:17" ht="15.6" x14ac:dyDescent="0.3">
      <c r="A635" s="20" t="s">
        <v>1737</v>
      </c>
      <c r="B635" t="str">
        <f>VLOOKUP($A635,Customer_Table[#All],4,FALSE)</f>
        <v>Maya</v>
      </c>
      <c r="C635">
        <f>VLOOKUP($A635,Medical_Table[#All],4,FALSE)</f>
        <v>44.64</v>
      </c>
      <c r="D635">
        <f>VLOOKUP($A635,Medical_Table[#All],6,FALSE)</f>
        <v>7.18</v>
      </c>
      <c r="E635" t="str">
        <f>VLOOKUP($A635,Medical_Table[#All],2,FALSE)</f>
        <v>No</v>
      </c>
      <c r="F635" t="str">
        <f>VLOOKUP($A635,Medical_Table[#All],8,FALSE)</f>
        <v>No</v>
      </c>
      <c r="G635" t="str">
        <f>VLOOKUP($A635,Medical_Table[#All],9,FALSE)</f>
        <v>No</v>
      </c>
      <c r="H635">
        <f>VLOOKUP($A635,Medical_Table[#All],10,FALSE)</f>
        <v>0</v>
      </c>
      <c r="I635" t="str">
        <f>VLOOKUP($A635,Medical_Table[#All],3,FALSE)</f>
        <v>No</v>
      </c>
      <c r="J635" t="str">
        <f>VLOOKUP($A635,Medical_Table[#All],5,FALSE)</f>
        <v>Obesity</v>
      </c>
      <c r="K635" t="str">
        <f>VLOOKUP($A635,Medical_Table[#All],7,FALSE)</f>
        <v>Diabetes</v>
      </c>
      <c r="L635" s="22">
        <f>VLOOKUP($A635,Hospitalization_Table[#All],10,FALSE)</f>
        <v>27208</v>
      </c>
      <c r="M635" s="18">
        <f>VLOOKUP($A635,Hospitalization_Table[#All],6,FALSE)</f>
        <v>15532.16</v>
      </c>
      <c r="N635" t="str">
        <f>VLOOKUP($A635,Hospitalization_Table[#All],7,FALSE)</f>
        <v>tier - 2</v>
      </c>
      <c r="O635" t="str">
        <f>VLOOKUP($A635,Hospitalization_Table[#All],8,FALSE)</f>
        <v>tier - 2</v>
      </c>
      <c r="P635" t="str">
        <f>VLOOKUP($A635,Hospitalization_Table[#All],9,FALSE)</f>
        <v>R1026</v>
      </c>
      <c r="Q635">
        <f>VLOOKUP($A635,Hospitalization_Table[#All],11,FALSE)</f>
        <v>48</v>
      </c>
    </row>
    <row r="636" spans="1:17" ht="15.6" x14ac:dyDescent="0.3">
      <c r="A636" s="20" t="s">
        <v>1736</v>
      </c>
      <c r="B636" t="str">
        <f>VLOOKUP($A636,Customer_Table[#All],4,FALSE)</f>
        <v>Zachary T</v>
      </c>
      <c r="C636">
        <f>VLOOKUP($A636,Medical_Table[#All],4,FALSE)</f>
        <v>25.175000000000001</v>
      </c>
      <c r="D636">
        <f>VLOOKUP($A636,Medical_Table[#All],6,FALSE)</f>
        <v>4.96</v>
      </c>
      <c r="E636" t="str">
        <f>VLOOKUP($A636,Medical_Table[#All],2,FALSE)</f>
        <v>No</v>
      </c>
      <c r="F636" t="str">
        <f>VLOOKUP($A636,Medical_Table[#All],8,FALSE)</f>
        <v>yes</v>
      </c>
      <c r="G636" t="str">
        <f>VLOOKUP($A636,Medical_Table[#All],9,FALSE)</f>
        <v>No</v>
      </c>
      <c r="H636">
        <f>VLOOKUP($A636,Medical_Table[#All],10,FALSE)</f>
        <v>1</v>
      </c>
      <c r="I636" t="str">
        <f>VLOOKUP($A636,Medical_Table[#All],3,FALSE)</f>
        <v>No</v>
      </c>
      <c r="J636" t="str">
        <f>VLOOKUP($A636,Medical_Table[#All],5,FALSE)</f>
        <v>Over Weight</v>
      </c>
      <c r="K636" t="str">
        <f>VLOOKUP($A636,Medical_Table[#All],7,FALSE)</f>
        <v>Normal</v>
      </c>
      <c r="L636" s="22">
        <f>VLOOKUP($A636,Hospitalization_Table[#All],10,FALSE)</f>
        <v>38185</v>
      </c>
      <c r="M636" s="18">
        <f>VLOOKUP($A636,Hospitalization_Table[#All],6,FALSE)</f>
        <v>15518.18</v>
      </c>
      <c r="N636" t="str">
        <f>VLOOKUP($A636,Hospitalization_Table[#All],7,FALSE)</f>
        <v>tier - 2</v>
      </c>
      <c r="O636" t="str">
        <f>VLOOKUP($A636,Hospitalization_Table[#All],8,FALSE)</f>
        <v>tier - 3</v>
      </c>
      <c r="P636" t="str">
        <f>VLOOKUP($A636,Hospitalization_Table[#All],9,FALSE)</f>
        <v>R1015</v>
      </c>
      <c r="Q636">
        <f>VLOOKUP($A636,Hospitalization_Table[#All],11,FALSE)</f>
        <v>18</v>
      </c>
    </row>
    <row r="637" spans="1:17" ht="15.6" x14ac:dyDescent="0.3">
      <c r="A637" s="20" t="s">
        <v>1735</v>
      </c>
      <c r="B637" t="str">
        <f>VLOOKUP($A637,Customer_Table[#All],4,FALSE)</f>
        <v>Hilda</v>
      </c>
      <c r="C637">
        <f>VLOOKUP($A637,Medical_Table[#All],4,FALSE)</f>
        <v>43.11</v>
      </c>
      <c r="D637">
        <f>VLOOKUP($A637,Medical_Table[#All],6,FALSE)</f>
        <v>4.67</v>
      </c>
      <c r="E637" t="str">
        <f>VLOOKUP($A637,Medical_Table[#All],2,FALSE)</f>
        <v>Yes</v>
      </c>
      <c r="F637" t="str">
        <f>VLOOKUP($A637,Medical_Table[#All],8,FALSE)</f>
        <v>No</v>
      </c>
      <c r="G637" t="str">
        <f>VLOOKUP($A637,Medical_Table[#All],9,FALSE)</f>
        <v>No</v>
      </c>
      <c r="H637">
        <f>VLOOKUP($A637,Medical_Table[#All],10,FALSE)</f>
        <v>0</v>
      </c>
      <c r="I637" t="str">
        <f>VLOOKUP($A637,Medical_Table[#All],3,FALSE)</f>
        <v>No</v>
      </c>
      <c r="J637" t="str">
        <f>VLOOKUP($A637,Medical_Table[#All],5,FALSE)</f>
        <v>Obesity</v>
      </c>
      <c r="K637" t="str">
        <f>VLOOKUP($A637,Medical_Table[#All],7,FALSE)</f>
        <v>Normal</v>
      </c>
      <c r="L637" s="22">
        <f>VLOOKUP($A637,Hospitalization_Table[#All],10,FALSE)</f>
        <v>27961</v>
      </c>
      <c r="M637" s="18">
        <f>VLOOKUP($A637,Hospitalization_Table[#All],6,FALSE)</f>
        <v>15450.48</v>
      </c>
      <c r="N637" t="str">
        <f>VLOOKUP($A637,Hospitalization_Table[#All],7,FALSE)</f>
        <v>tier - 2</v>
      </c>
      <c r="O637" t="str">
        <f>VLOOKUP($A637,Hospitalization_Table[#All],8,FALSE)</f>
        <v>tier - 1</v>
      </c>
      <c r="P637" t="str">
        <f>VLOOKUP($A637,Hospitalization_Table[#All],9,FALSE)</f>
        <v>R1026</v>
      </c>
      <c r="Q637">
        <f>VLOOKUP($A637,Hospitalization_Table[#All],11,FALSE)</f>
        <v>46</v>
      </c>
    </row>
    <row r="638" spans="1:17" ht="15.6" x14ac:dyDescent="0.3">
      <c r="A638" s="20" t="s">
        <v>1734</v>
      </c>
      <c r="B638" t="str">
        <f>VLOOKUP($A638,Customer_Table[#All],4,FALSE)</f>
        <v>Stephanie</v>
      </c>
      <c r="C638">
        <f>VLOOKUP($A638,Medical_Table[#All],4,FALSE)</f>
        <v>53.32</v>
      </c>
      <c r="D638">
        <f>VLOOKUP($A638,Medical_Table[#All],6,FALSE)</f>
        <v>5.0599999999999996</v>
      </c>
      <c r="E638" t="str">
        <f>VLOOKUP($A638,Medical_Table[#All],2,FALSE)</f>
        <v>No</v>
      </c>
      <c r="F638" t="str">
        <f>VLOOKUP($A638,Medical_Table[#All],8,FALSE)</f>
        <v>No</v>
      </c>
      <c r="G638" t="str">
        <f>VLOOKUP($A638,Medical_Table[#All],9,FALSE)</f>
        <v>No</v>
      </c>
      <c r="H638">
        <f>VLOOKUP($A638,Medical_Table[#All],10,FALSE)</f>
        <v>0</v>
      </c>
      <c r="I638" t="str">
        <f>VLOOKUP($A638,Medical_Table[#All],3,FALSE)</f>
        <v>No</v>
      </c>
      <c r="J638" t="str">
        <f>VLOOKUP($A638,Medical_Table[#All],5,FALSE)</f>
        <v>Obesity</v>
      </c>
      <c r="K638" t="str">
        <f>VLOOKUP($A638,Medical_Table[#All],7,FALSE)</f>
        <v>Normal</v>
      </c>
      <c r="L638" s="22">
        <f>VLOOKUP($A638,Hospitalization_Table[#All],10,FALSE)</f>
        <v>33171</v>
      </c>
      <c r="M638" s="18">
        <f>VLOOKUP($A638,Hospitalization_Table[#All],6,FALSE)</f>
        <v>15440.2</v>
      </c>
      <c r="N638" t="str">
        <f>VLOOKUP($A638,Hospitalization_Table[#All],7,FALSE)</f>
        <v>tier - 2</v>
      </c>
      <c r="O638" t="str">
        <f>VLOOKUP($A638,Hospitalization_Table[#All],8,FALSE)</f>
        <v>tier - 1</v>
      </c>
      <c r="P638" t="str">
        <f>VLOOKUP($A638,Hospitalization_Table[#All],9,FALSE)</f>
        <v>R1012</v>
      </c>
      <c r="Q638">
        <f>VLOOKUP($A638,Hospitalization_Table[#All],11,FALSE)</f>
        <v>32</v>
      </c>
    </row>
    <row r="639" spans="1:17" ht="15.6" x14ac:dyDescent="0.3">
      <c r="A639" s="20" t="s">
        <v>1733</v>
      </c>
      <c r="B639" t="str">
        <f>VLOOKUP($A639,Customer_Table[#All],4,FALSE)</f>
        <v>Doug</v>
      </c>
      <c r="C639">
        <f>VLOOKUP($A639,Medical_Table[#All],4,FALSE)</f>
        <v>38.04</v>
      </c>
      <c r="D639">
        <f>VLOOKUP($A639,Medical_Table[#All],6,FALSE)</f>
        <v>5.0199999999999996</v>
      </c>
      <c r="E639" t="str">
        <f>VLOOKUP($A639,Medical_Table[#All],2,FALSE)</f>
        <v>Yes</v>
      </c>
      <c r="F639" t="str">
        <f>VLOOKUP($A639,Medical_Table[#All],8,FALSE)</f>
        <v>No</v>
      </c>
      <c r="G639" t="str">
        <f>VLOOKUP($A639,Medical_Table[#All],9,FALSE)</f>
        <v>No</v>
      </c>
      <c r="H639">
        <f>VLOOKUP($A639,Medical_Table[#All],10,FALSE)</f>
        <v>1</v>
      </c>
      <c r="I639" t="str">
        <f>VLOOKUP($A639,Medical_Table[#All],3,FALSE)</f>
        <v>No</v>
      </c>
      <c r="J639" t="str">
        <f>VLOOKUP($A639,Medical_Table[#All],5,FALSE)</f>
        <v>Obesity</v>
      </c>
      <c r="K639" t="str">
        <f>VLOOKUP($A639,Medical_Table[#All],7,FALSE)</f>
        <v>Normal</v>
      </c>
      <c r="L639" s="22">
        <f>VLOOKUP($A639,Hospitalization_Table[#All],10,FALSE)</f>
        <v>23624</v>
      </c>
      <c r="M639" s="18">
        <f>VLOOKUP($A639,Hospitalization_Table[#All],6,FALSE)</f>
        <v>15377.77</v>
      </c>
      <c r="N639" t="str">
        <f>VLOOKUP($A639,Hospitalization_Table[#All],7,FALSE)</f>
        <v>tier - 2</v>
      </c>
      <c r="O639" t="str">
        <f>VLOOKUP($A639,Hospitalization_Table[#All],8,FALSE)</f>
        <v>tier - 2</v>
      </c>
      <c r="P639" t="str">
        <f>VLOOKUP($A639,Hospitalization_Table[#All],9,FALSE)</f>
        <v>R1012</v>
      </c>
      <c r="Q639">
        <f>VLOOKUP($A639,Hospitalization_Table[#All],11,FALSE)</f>
        <v>58</v>
      </c>
    </row>
    <row r="640" spans="1:17" ht="15.6" x14ac:dyDescent="0.3">
      <c r="A640" s="20" t="s">
        <v>1732</v>
      </c>
      <c r="B640" t="str">
        <f>VLOOKUP($A640,Customer_Table[#All],4,FALSE)</f>
        <v>Bethany N.</v>
      </c>
      <c r="C640">
        <f>VLOOKUP($A640,Medical_Table[#All],4,FALSE)</f>
        <v>37.9</v>
      </c>
      <c r="D640">
        <f>VLOOKUP($A640,Medical_Table[#All],6,FALSE)</f>
        <v>7.76</v>
      </c>
      <c r="E640" t="str">
        <f>VLOOKUP($A640,Medical_Table[#All],2,FALSE)</f>
        <v>No</v>
      </c>
      <c r="F640" t="str">
        <f>VLOOKUP($A640,Medical_Table[#All],8,FALSE)</f>
        <v>No</v>
      </c>
      <c r="G640" t="str">
        <f>VLOOKUP($A640,Medical_Table[#All],9,FALSE)</f>
        <v>No</v>
      </c>
      <c r="H640">
        <f>VLOOKUP($A640,Medical_Table[#All],10,FALSE)</f>
        <v>0</v>
      </c>
      <c r="I640" t="str">
        <f>VLOOKUP($A640,Medical_Table[#All],3,FALSE)</f>
        <v>No</v>
      </c>
      <c r="J640" t="str">
        <f>VLOOKUP($A640,Medical_Table[#All],5,FALSE)</f>
        <v>Obesity</v>
      </c>
      <c r="K640" t="str">
        <f>VLOOKUP($A640,Medical_Table[#All],7,FALSE)</f>
        <v>Diabetes</v>
      </c>
      <c r="L640" s="22">
        <f>VLOOKUP($A640,Hospitalization_Table[#All],10,FALSE)</f>
        <v>22895</v>
      </c>
      <c r="M640" s="18">
        <f>VLOOKUP($A640,Hospitalization_Table[#All],6,FALSE)</f>
        <v>15368.22</v>
      </c>
      <c r="N640" t="str">
        <f>VLOOKUP($A640,Hospitalization_Table[#All],7,FALSE)</f>
        <v>tier - 2</v>
      </c>
      <c r="O640" t="str">
        <f>VLOOKUP($A640,Hospitalization_Table[#All],8,FALSE)</f>
        <v>tier - 2</v>
      </c>
      <c r="P640" t="str">
        <f>VLOOKUP($A640,Hospitalization_Table[#All],9,FALSE)</f>
        <v>R1011</v>
      </c>
      <c r="Q640">
        <f>VLOOKUP($A640,Hospitalization_Table[#All],11,FALSE)</f>
        <v>60</v>
      </c>
    </row>
    <row r="641" spans="1:17" ht="15.6" x14ac:dyDescent="0.3">
      <c r="A641" s="20" t="s">
        <v>1731</v>
      </c>
      <c r="B641" t="str">
        <f>VLOOKUP($A641,Customer_Table[#All],4,FALSE)</f>
        <v>Sandra H</v>
      </c>
      <c r="C641">
        <f>VLOOKUP($A641,Medical_Table[#All],4,FALSE)</f>
        <v>39.6</v>
      </c>
      <c r="D641">
        <f>VLOOKUP($A641,Medical_Table[#All],6,FALSE)</f>
        <v>9.32</v>
      </c>
      <c r="E641" t="str">
        <f>VLOOKUP($A641,Medical_Table[#All],2,FALSE)</f>
        <v>No</v>
      </c>
      <c r="F641" t="str">
        <f>VLOOKUP($A641,Medical_Table[#All],8,FALSE)</f>
        <v>No</v>
      </c>
      <c r="G641" t="str">
        <f>VLOOKUP($A641,Medical_Table[#All],9,FALSE)</f>
        <v>No</v>
      </c>
      <c r="H641">
        <f>VLOOKUP($A641,Medical_Table[#All],10,FALSE)</f>
        <v>0</v>
      </c>
      <c r="I641" t="str">
        <f>VLOOKUP($A641,Medical_Table[#All],3,FALSE)</f>
        <v>No</v>
      </c>
      <c r="J641" t="str">
        <f>VLOOKUP($A641,Medical_Table[#All],5,FALSE)</f>
        <v>Obesity</v>
      </c>
      <c r="K641" t="str">
        <f>VLOOKUP($A641,Medical_Table[#All],7,FALSE)</f>
        <v>Diabetes</v>
      </c>
      <c r="L641" s="22">
        <f>VLOOKUP($A641,Hospitalization_Table[#All],10,FALSE)</f>
        <v>25037</v>
      </c>
      <c r="M641" s="18">
        <f>VLOOKUP($A641,Hospitalization_Table[#All],6,FALSE)</f>
        <v>15363.77</v>
      </c>
      <c r="N641" t="str">
        <f>VLOOKUP($A641,Hospitalization_Table[#All],7,FALSE)</f>
        <v>tier - 2</v>
      </c>
      <c r="O641" t="str">
        <f>VLOOKUP($A641,Hospitalization_Table[#All],8,FALSE)</f>
        <v>tier - 1</v>
      </c>
      <c r="P641" t="str">
        <f>VLOOKUP($A641,Hospitalization_Table[#All],9,FALSE)</f>
        <v>R1026</v>
      </c>
      <c r="Q641">
        <f>VLOOKUP($A641,Hospitalization_Table[#All],11,FALSE)</f>
        <v>54</v>
      </c>
    </row>
    <row r="642" spans="1:17" ht="15.6" x14ac:dyDescent="0.3">
      <c r="A642" s="20" t="s">
        <v>1730</v>
      </c>
      <c r="B642" t="str">
        <f>VLOOKUP($A642,Customer_Table[#All],4,FALSE)</f>
        <v>Takuo</v>
      </c>
      <c r="C642">
        <f>VLOOKUP($A642,Medical_Table[#All],4,FALSE)</f>
        <v>50.92</v>
      </c>
      <c r="D642">
        <f>VLOOKUP($A642,Medical_Table[#All],6,FALSE)</f>
        <v>5.31</v>
      </c>
      <c r="E642" t="str">
        <f>VLOOKUP($A642,Medical_Table[#All],2,FALSE)</f>
        <v>Yes</v>
      </c>
      <c r="F642" t="str">
        <f>VLOOKUP($A642,Medical_Table[#All],8,FALSE)</f>
        <v>No</v>
      </c>
      <c r="G642" t="str">
        <f>VLOOKUP($A642,Medical_Table[#All],9,FALSE)</f>
        <v>No</v>
      </c>
      <c r="H642">
        <f>VLOOKUP($A642,Medical_Table[#All],10,FALSE)</f>
        <v>1</v>
      </c>
      <c r="I642" t="str">
        <f>VLOOKUP($A642,Medical_Table[#All],3,FALSE)</f>
        <v>No</v>
      </c>
      <c r="J642" t="str">
        <f>VLOOKUP($A642,Medical_Table[#All],5,FALSE)</f>
        <v>Obesity</v>
      </c>
      <c r="K642" t="str">
        <f>VLOOKUP($A642,Medical_Table[#All],7,FALSE)</f>
        <v>Normal</v>
      </c>
      <c r="L642" s="22">
        <f>VLOOKUP($A642,Hospitalization_Table[#All],10,FALSE)</f>
        <v>32494</v>
      </c>
      <c r="M642" s="18">
        <f>VLOOKUP($A642,Hospitalization_Table[#All],6,FALSE)</f>
        <v>15361.5</v>
      </c>
      <c r="N642" t="str">
        <f>VLOOKUP($A642,Hospitalization_Table[#All],7,FALSE)</f>
        <v>tier - 2</v>
      </c>
      <c r="O642" t="str">
        <f>VLOOKUP($A642,Hospitalization_Table[#All],8,FALSE)</f>
        <v>tier - 3</v>
      </c>
      <c r="P642" t="str">
        <f>VLOOKUP($A642,Hospitalization_Table[#All],9,FALSE)</f>
        <v>R1023</v>
      </c>
      <c r="Q642">
        <f>VLOOKUP($A642,Hospitalization_Table[#All],11,FALSE)</f>
        <v>34</v>
      </c>
    </row>
    <row r="643" spans="1:17" ht="15.6" x14ac:dyDescent="0.3">
      <c r="A643" s="20" t="s">
        <v>1729</v>
      </c>
      <c r="B643" t="str">
        <f>VLOOKUP($A643,Customer_Table[#All],4,FALSE)</f>
        <v>Kelly A.</v>
      </c>
      <c r="C643">
        <f>VLOOKUP($A643,Medical_Table[#All],4,FALSE)</f>
        <v>21.85</v>
      </c>
      <c r="D643">
        <f>VLOOKUP($A643,Medical_Table[#All],6,FALSE)</f>
        <v>5.56</v>
      </c>
      <c r="E643" t="str">
        <f>VLOOKUP($A643,Medical_Table[#All],2,FALSE)</f>
        <v>Yes</v>
      </c>
      <c r="F643" t="str">
        <f>VLOOKUP($A643,Medical_Table[#All],8,FALSE)</f>
        <v>No</v>
      </c>
      <c r="G643" t="str">
        <f>VLOOKUP($A643,Medical_Table[#All],9,FALSE)</f>
        <v>No</v>
      </c>
      <c r="H643">
        <f>VLOOKUP($A643,Medical_Table[#All],10,FALSE)</f>
        <v>0</v>
      </c>
      <c r="I643" t="str">
        <f>VLOOKUP($A643,Medical_Table[#All],3,FALSE)</f>
        <v>Yes</v>
      </c>
      <c r="J643" t="str">
        <f>VLOOKUP($A643,Medical_Table[#All],5,FALSE)</f>
        <v>Normal Weight</v>
      </c>
      <c r="K643" t="str">
        <f>VLOOKUP($A643,Medical_Table[#All],7,FALSE)</f>
        <v>Normal</v>
      </c>
      <c r="L643" s="22">
        <f>VLOOKUP($A643,Hospitalization_Table[#All],10,FALSE)</f>
        <v>37086</v>
      </c>
      <c r="M643" s="18">
        <f>VLOOKUP($A643,Hospitalization_Table[#All],6,FALSE)</f>
        <v>15359.1</v>
      </c>
      <c r="N643" t="str">
        <f>VLOOKUP($A643,Hospitalization_Table[#All],7,FALSE)</f>
        <v>tier - 2</v>
      </c>
      <c r="O643" t="str">
        <f>VLOOKUP($A643,Hospitalization_Table[#All],8,FALSE)</f>
        <v>tier - 3</v>
      </c>
      <c r="P643" t="str">
        <f>VLOOKUP($A643,Hospitalization_Table[#All],9,FALSE)</f>
        <v>R1024</v>
      </c>
      <c r="Q643">
        <f>VLOOKUP($A643,Hospitalization_Table[#All],11,FALSE)</f>
        <v>21</v>
      </c>
    </row>
    <row r="644" spans="1:17" ht="15.6" x14ac:dyDescent="0.3">
      <c r="A644" s="20" t="s">
        <v>1728</v>
      </c>
      <c r="B644" t="str">
        <f>VLOOKUP($A644,Customer_Table[#All],4,FALSE)</f>
        <v>Scott</v>
      </c>
      <c r="C644">
        <f>VLOOKUP($A644,Medical_Table[#All],4,FALSE)</f>
        <v>36.08</v>
      </c>
      <c r="D644">
        <f>VLOOKUP($A644,Medical_Table[#All],6,FALSE)</f>
        <v>7.11</v>
      </c>
      <c r="E644" t="str">
        <f>VLOOKUP($A644,Medical_Table[#All],2,FALSE)</f>
        <v>Yes</v>
      </c>
      <c r="F644" t="str">
        <f>VLOOKUP($A644,Medical_Table[#All],8,FALSE)</f>
        <v>No</v>
      </c>
      <c r="G644" t="str">
        <f>VLOOKUP($A644,Medical_Table[#All],9,FALSE)</f>
        <v>Yes</v>
      </c>
      <c r="H644">
        <f>VLOOKUP($A644,Medical_Table[#All],10,FALSE)</f>
        <v>1</v>
      </c>
      <c r="I644" t="str">
        <f>VLOOKUP($A644,Medical_Table[#All],3,FALSE)</f>
        <v>No</v>
      </c>
      <c r="J644" t="str">
        <f>VLOOKUP($A644,Medical_Table[#All],5,FALSE)</f>
        <v>Obesity</v>
      </c>
      <c r="K644" t="str">
        <f>VLOOKUP($A644,Medical_Table[#All],7,FALSE)</f>
        <v>Diabetes</v>
      </c>
      <c r="L644" s="22">
        <f>VLOOKUP($A644,Hospitalization_Table[#All],10,FALSE)</f>
        <v>23358</v>
      </c>
      <c r="M644" s="18">
        <f>VLOOKUP($A644,Hospitalization_Table[#All],6,FALSE)</f>
        <v>15322.77</v>
      </c>
      <c r="N644" t="str">
        <f>VLOOKUP($A644,Hospitalization_Table[#All],7,FALSE)</f>
        <v>tier - 2</v>
      </c>
      <c r="O644" t="str">
        <f>VLOOKUP($A644,Hospitalization_Table[#All],8,FALSE)</f>
        <v>tier - 3</v>
      </c>
      <c r="P644" t="str">
        <f>VLOOKUP($A644,Hospitalization_Table[#All],9,FALSE)</f>
        <v>R1021</v>
      </c>
      <c r="Q644">
        <f>VLOOKUP($A644,Hospitalization_Table[#All],11,FALSE)</f>
        <v>59</v>
      </c>
    </row>
    <row r="645" spans="1:17" ht="15.6" x14ac:dyDescent="0.3">
      <c r="A645" s="20" t="s">
        <v>1727</v>
      </c>
      <c r="B645" t="str">
        <f>VLOOKUP($A645,Customer_Table[#All],4,FALSE)</f>
        <v>Benoit</v>
      </c>
      <c r="C645">
        <f>VLOOKUP($A645,Medical_Table[#All],4,FALSE)</f>
        <v>40.44</v>
      </c>
      <c r="D645">
        <f>VLOOKUP($A645,Medical_Table[#All],6,FALSE)</f>
        <v>5.13</v>
      </c>
      <c r="E645" t="str">
        <f>VLOOKUP($A645,Medical_Table[#All],2,FALSE)</f>
        <v>Yes</v>
      </c>
      <c r="F645" t="str">
        <f>VLOOKUP($A645,Medical_Table[#All],8,FALSE)</f>
        <v>No</v>
      </c>
      <c r="G645" t="str">
        <f>VLOOKUP($A645,Medical_Table[#All],9,FALSE)</f>
        <v>Yes</v>
      </c>
      <c r="H645">
        <f>VLOOKUP($A645,Medical_Table[#All],10,FALSE)</f>
        <v>1</v>
      </c>
      <c r="I645" t="str">
        <f>VLOOKUP($A645,Medical_Table[#All],3,FALSE)</f>
        <v>No</v>
      </c>
      <c r="J645" t="str">
        <f>VLOOKUP($A645,Medical_Table[#All],5,FALSE)</f>
        <v>Obesity</v>
      </c>
      <c r="K645" t="str">
        <f>VLOOKUP($A645,Medical_Table[#All],7,FALSE)</f>
        <v>Normal</v>
      </c>
      <c r="L645" s="22">
        <f>VLOOKUP($A645,Hospitalization_Table[#All],10,FALSE)</f>
        <v>25462</v>
      </c>
      <c r="M645" s="18">
        <f>VLOOKUP($A645,Hospitalization_Table[#All],6,FALSE)</f>
        <v>15260.52</v>
      </c>
      <c r="N645" t="str">
        <f>VLOOKUP($A645,Hospitalization_Table[#All],7,FALSE)</f>
        <v>tier - 2</v>
      </c>
      <c r="O645" t="str">
        <f>VLOOKUP($A645,Hospitalization_Table[#All],8,FALSE)</f>
        <v>tier - 2</v>
      </c>
      <c r="P645" t="str">
        <f>VLOOKUP($A645,Hospitalization_Table[#All],9,FALSE)</f>
        <v>R1023</v>
      </c>
      <c r="Q645">
        <f>VLOOKUP($A645,Hospitalization_Table[#All],11,FALSE)</f>
        <v>53</v>
      </c>
    </row>
    <row r="646" spans="1:17" ht="15.6" x14ac:dyDescent="0.3">
      <c r="A646" s="20" t="s">
        <v>1726</v>
      </c>
      <c r="B646" t="str">
        <f>VLOOKUP($A646,Customer_Table[#All],4,FALSE)</f>
        <v>Elizabeth M.</v>
      </c>
      <c r="C646">
        <f>VLOOKUP($A646,Medical_Table[#All],4,FALSE)</f>
        <v>38.094999999999999</v>
      </c>
      <c r="D646">
        <f>VLOOKUP($A646,Medical_Table[#All],6,FALSE)</f>
        <v>10.199999999999999</v>
      </c>
      <c r="E646" t="str">
        <f>VLOOKUP($A646,Medical_Table[#All],2,FALSE)</f>
        <v>No</v>
      </c>
      <c r="F646" t="str">
        <f>VLOOKUP($A646,Medical_Table[#All],8,FALSE)</f>
        <v>No</v>
      </c>
      <c r="G646" t="str">
        <f>VLOOKUP($A646,Medical_Table[#All],9,FALSE)</f>
        <v>No</v>
      </c>
      <c r="H646">
        <f>VLOOKUP($A646,Medical_Table[#All],10,FALSE)</f>
        <v>0</v>
      </c>
      <c r="I646" t="str">
        <f>VLOOKUP($A646,Medical_Table[#All],3,FALSE)</f>
        <v>No</v>
      </c>
      <c r="J646" t="str">
        <f>VLOOKUP($A646,Medical_Table[#All],5,FALSE)</f>
        <v>Obesity</v>
      </c>
      <c r="K646" t="str">
        <f>VLOOKUP($A646,Medical_Table[#All],7,FALSE)</f>
        <v>Diabetes</v>
      </c>
      <c r="L646" s="22">
        <f>VLOOKUP($A646,Hospitalization_Table[#All],10,FALSE)</f>
        <v>22122</v>
      </c>
      <c r="M646" s="18">
        <f>VLOOKUP($A646,Hospitalization_Table[#All],6,FALSE)</f>
        <v>15230.32</v>
      </c>
      <c r="N646" t="str">
        <f>VLOOKUP($A646,Hospitalization_Table[#All],7,FALSE)</f>
        <v>tier - 2</v>
      </c>
      <c r="O646" t="str">
        <f>VLOOKUP($A646,Hospitalization_Table[#All],8,FALSE)</f>
        <v>tier - 2</v>
      </c>
      <c r="P646" t="str">
        <f>VLOOKUP($A646,Hospitalization_Table[#All],9,FALSE)</f>
        <v>R1024</v>
      </c>
      <c r="Q646">
        <f>VLOOKUP($A646,Hospitalization_Table[#All],11,FALSE)</f>
        <v>62</v>
      </c>
    </row>
    <row r="647" spans="1:17" ht="15.6" x14ac:dyDescent="0.3">
      <c r="A647" s="20" t="s">
        <v>1725</v>
      </c>
      <c r="B647" t="str">
        <f>VLOOKUP($A647,Customer_Table[#All],4,FALSE)</f>
        <v>Jessica A.</v>
      </c>
      <c r="C647">
        <f>VLOOKUP($A647,Medical_Table[#All],4,FALSE)</f>
        <v>44.95</v>
      </c>
      <c r="D647">
        <f>VLOOKUP($A647,Medical_Table[#All],6,FALSE)</f>
        <v>10.4</v>
      </c>
      <c r="E647" t="str">
        <f>VLOOKUP($A647,Medical_Table[#All],2,FALSE)</f>
        <v>No</v>
      </c>
      <c r="F647" t="str">
        <f>VLOOKUP($A647,Medical_Table[#All],8,FALSE)</f>
        <v>No</v>
      </c>
      <c r="G647" t="str">
        <f>VLOOKUP($A647,Medical_Table[#All],9,FALSE)</f>
        <v>No</v>
      </c>
      <c r="H647">
        <f>VLOOKUP($A647,Medical_Table[#All],10,FALSE)</f>
        <v>0</v>
      </c>
      <c r="I647" t="str">
        <f>VLOOKUP($A647,Medical_Table[#All],3,FALSE)</f>
        <v>No</v>
      </c>
      <c r="J647" t="str">
        <f>VLOOKUP($A647,Medical_Table[#All],5,FALSE)</f>
        <v>Obesity</v>
      </c>
      <c r="K647" t="str">
        <f>VLOOKUP($A647,Medical_Table[#All],7,FALSE)</f>
        <v>Diabetes</v>
      </c>
      <c r="L647" s="22">
        <f>VLOOKUP($A647,Hospitalization_Table[#All],10,FALSE)</f>
        <v>28817</v>
      </c>
      <c r="M647" s="18">
        <f>VLOOKUP($A647,Hospitalization_Table[#All],6,FALSE)</f>
        <v>15207.92</v>
      </c>
      <c r="N647" t="str">
        <f>VLOOKUP($A647,Hospitalization_Table[#All],7,FALSE)</f>
        <v>tier - 2</v>
      </c>
      <c r="O647" t="str">
        <f>VLOOKUP($A647,Hospitalization_Table[#All],8,FALSE)</f>
        <v>tier - 1</v>
      </c>
      <c r="P647" t="str">
        <f>VLOOKUP($A647,Hospitalization_Table[#All],9,FALSE)</f>
        <v>R1012</v>
      </c>
      <c r="Q647">
        <f>VLOOKUP($A647,Hospitalization_Table[#All],11,FALSE)</f>
        <v>44</v>
      </c>
    </row>
    <row r="648" spans="1:17" ht="15.6" x14ac:dyDescent="0.3">
      <c r="A648" s="20" t="s">
        <v>1724</v>
      </c>
      <c r="B648" t="str">
        <f>VLOOKUP($A648,Customer_Table[#All],4,FALSE)</f>
        <v>Monica K</v>
      </c>
      <c r="C648">
        <f>VLOOKUP($A648,Medical_Table[#All],4,FALSE)</f>
        <v>35.54</v>
      </c>
      <c r="D648">
        <f>VLOOKUP($A648,Medical_Table[#All],6,FALSE)</f>
        <v>10.67</v>
      </c>
      <c r="E648" t="str">
        <f>VLOOKUP($A648,Medical_Table[#All],2,FALSE)</f>
        <v>No</v>
      </c>
      <c r="F648" t="str">
        <f>VLOOKUP($A648,Medical_Table[#All],8,FALSE)</f>
        <v>No</v>
      </c>
      <c r="G648" t="str">
        <f>VLOOKUP($A648,Medical_Table[#All],9,FALSE)</f>
        <v>No</v>
      </c>
      <c r="H648">
        <f>VLOOKUP($A648,Medical_Table[#All],10,FALSE)</f>
        <v>0</v>
      </c>
      <c r="I648" t="str">
        <f>VLOOKUP($A648,Medical_Table[#All],3,FALSE)</f>
        <v>No</v>
      </c>
      <c r="J648" t="str">
        <f>VLOOKUP($A648,Medical_Table[#All],5,FALSE)</f>
        <v>Obesity</v>
      </c>
      <c r="K648" t="str">
        <f>VLOOKUP($A648,Medical_Table[#All],7,FALSE)</f>
        <v>Diabetes</v>
      </c>
      <c r="L648" s="22">
        <f>VLOOKUP($A648,Hospitalization_Table[#All],10,FALSE)</f>
        <v>22814</v>
      </c>
      <c r="M648" s="18">
        <f>VLOOKUP($A648,Hospitalization_Table[#All],6,FALSE)</f>
        <v>15174.81</v>
      </c>
      <c r="N648" t="str">
        <f>VLOOKUP($A648,Hospitalization_Table[#All],7,FALSE)</f>
        <v>tier - 2</v>
      </c>
      <c r="O648" t="str">
        <f>VLOOKUP($A648,Hospitalization_Table[#All],8,FALSE)</f>
        <v>tier - 1</v>
      </c>
      <c r="P648" t="str">
        <f>VLOOKUP($A648,Hospitalization_Table[#All],9,FALSE)</f>
        <v>R1012</v>
      </c>
      <c r="Q648">
        <f>VLOOKUP($A648,Hospitalization_Table[#All],11,FALSE)</f>
        <v>60</v>
      </c>
    </row>
    <row r="649" spans="1:17" ht="15.6" x14ac:dyDescent="0.3">
      <c r="A649" s="20" t="s">
        <v>1723</v>
      </c>
      <c r="B649" t="str">
        <f>VLOOKUP($A649,Customer_Table[#All],4,FALSE)</f>
        <v>Kevin L</v>
      </c>
      <c r="C649">
        <f>VLOOKUP($A649,Medical_Table[#All],4,FALSE)</f>
        <v>39.799999999999997</v>
      </c>
      <c r="D649">
        <f>VLOOKUP($A649,Medical_Table[#All],6,FALSE)</f>
        <v>4.6500000000000004</v>
      </c>
      <c r="E649" t="str">
        <f>VLOOKUP($A649,Medical_Table[#All],2,FALSE)</f>
        <v>Yes</v>
      </c>
      <c r="F649" t="str">
        <f>VLOOKUP($A649,Medical_Table[#All],8,FALSE)</f>
        <v>No</v>
      </c>
      <c r="G649" t="str">
        <f>VLOOKUP($A649,Medical_Table[#All],9,FALSE)</f>
        <v>No</v>
      </c>
      <c r="H649">
        <f>VLOOKUP($A649,Medical_Table[#All],10,FALSE)</f>
        <v>2</v>
      </c>
      <c r="I649" t="str">
        <f>VLOOKUP($A649,Medical_Table[#All],3,FALSE)</f>
        <v>No</v>
      </c>
      <c r="J649" t="str">
        <f>VLOOKUP($A649,Medical_Table[#All],5,FALSE)</f>
        <v>Obesity</v>
      </c>
      <c r="K649" t="str">
        <f>VLOOKUP($A649,Medical_Table[#All],7,FALSE)</f>
        <v>Normal</v>
      </c>
      <c r="L649" s="22">
        <f>VLOOKUP($A649,Hospitalization_Table[#All],10,FALSE)</f>
        <v>21887</v>
      </c>
      <c r="M649" s="18">
        <f>VLOOKUP($A649,Hospitalization_Table[#All],6,FALSE)</f>
        <v>15170.07</v>
      </c>
      <c r="N649" t="str">
        <f>VLOOKUP($A649,Hospitalization_Table[#All],7,FALSE)</f>
        <v>tier - 2</v>
      </c>
      <c r="O649" t="str">
        <f>VLOOKUP($A649,Hospitalization_Table[#All],8,FALSE)</f>
        <v>tier - 3</v>
      </c>
      <c r="P649" t="str">
        <f>VLOOKUP($A649,Hospitalization_Table[#All],9,FALSE)</f>
        <v>R1011</v>
      </c>
      <c r="Q649">
        <f>VLOOKUP($A649,Hospitalization_Table[#All],11,FALSE)</f>
        <v>63</v>
      </c>
    </row>
    <row r="650" spans="1:17" ht="15.6" x14ac:dyDescent="0.3">
      <c r="A650" s="20" t="s">
        <v>1722</v>
      </c>
      <c r="B650" t="str">
        <f>VLOOKUP($A650,Customer_Table[#All],4,FALSE)</f>
        <v>Gregory</v>
      </c>
      <c r="C650">
        <f>VLOOKUP($A650,Medical_Table[#All],4,FALSE)</f>
        <v>33.659999999999997</v>
      </c>
      <c r="D650">
        <f>VLOOKUP($A650,Medical_Table[#All],6,FALSE)</f>
        <v>5.65</v>
      </c>
      <c r="E650" t="str">
        <f>VLOOKUP($A650,Medical_Table[#All],2,FALSE)</f>
        <v>Yes</v>
      </c>
      <c r="F650" t="str">
        <f>VLOOKUP($A650,Medical_Table[#All],8,FALSE)</f>
        <v>No</v>
      </c>
      <c r="G650" t="str">
        <f>VLOOKUP($A650,Medical_Table[#All],9,FALSE)</f>
        <v>No</v>
      </c>
      <c r="H650">
        <f>VLOOKUP($A650,Medical_Table[#All],10,FALSE)</f>
        <v>2</v>
      </c>
      <c r="I650" t="str">
        <f>VLOOKUP($A650,Medical_Table[#All],3,FALSE)</f>
        <v>No</v>
      </c>
      <c r="J650" t="str">
        <f>VLOOKUP($A650,Medical_Table[#All],5,FALSE)</f>
        <v>Obesity</v>
      </c>
      <c r="K650" t="str">
        <f>VLOOKUP($A650,Medical_Table[#All],7,FALSE)</f>
        <v>Normal</v>
      </c>
      <c r="L650" s="22">
        <f>VLOOKUP($A650,Hospitalization_Table[#All],10,FALSE)</f>
        <v>21705</v>
      </c>
      <c r="M650" s="18">
        <f>VLOOKUP($A650,Hospitalization_Table[#All],6,FALSE)</f>
        <v>15161.53</v>
      </c>
      <c r="N650" t="str">
        <f>VLOOKUP($A650,Hospitalization_Table[#All],7,FALSE)</f>
        <v>tier - 2</v>
      </c>
      <c r="O650" t="str">
        <f>VLOOKUP($A650,Hospitalization_Table[#All],8,FALSE)</f>
        <v>tier - 1</v>
      </c>
      <c r="P650" t="str">
        <f>VLOOKUP($A650,Hospitalization_Table[#All],9,FALSE)</f>
        <v>R1013</v>
      </c>
      <c r="Q650">
        <f>VLOOKUP($A650,Hospitalization_Table[#All],11,FALSE)</f>
        <v>64</v>
      </c>
    </row>
    <row r="651" spans="1:17" ht="15.6" x14ac:dyDescent="0.3">
      <c r="A651" s="20" t="s">
        <v>1721</v>
      </c>
      <c r="B651" t="str">
        <f>VLOOKUP($A651,Customer_Table[#All],4,FALSE)</f>
        <v>Della</v>
      </c>
      <c r="C651">
        <f>VLOOKUP($A651,Medical_Table[#All],4,FALSE)</f>
        <v>35.5</v>
      </c>
      <c r="D651">
        <f>VLOOKUP($A651,Medical_Table[#All],6,FALSE)</f>
        <v>11.97</v>
      </c>
      <c r="E651" t="str">
        <f>VLOOKUP($A651,Medical_Table[#All],2,FALSE)</f>
        <v>No</v>
      </c>
      <c r="F651" t="str">
        <f>VLOOKUP($A651,Medical_Table[#All],8,FALSE)</f>
        <v>No</v>
      </c>
      <c r="G651" t="str">
        <f>VLOOKUP($A651,Medical_Table[#All],9,FALSE)</f>
        <v>No</v>
      </c>
      <c r="H651">
        <f>VLOOKUP($A651,Medical_Table[#All],10,FALSE)</f>
        <v>0</v>
      </c>
      <c r="I651" t="str">
        <f>VLOOKUP($A651,Medical_Table[#All],3,FALSE)</f>
        <v>No</v>
      </c>
      <c r="J651" t="str">
        <f>VLOOKUP($A651,Medical_Table[#All],5,FALSE)</f>
        <v>Obesity</v>
      </c>
      <c r="K651" t="str">
        <f>VLOOKUP($A651,Medical_Table[#All],7,FALSE)</f>
        <v>Diabetes</v>
      </c>
      <c r="L651" s="22">
        <f>VLOOKUP($A651,Hospitalization_Table[#All],10,FALSE)</f>
        <v>22944</v>
      </c>
      <c r="M651" s="18">
        <f>VLOOKUP($A651,Hospitalization_Table[#All],6,FALSE)</f>
        <v>15161.25</v>
      </c>
      <c r="N651" t="str">
        <f>VLOOKUP($A651,Hospitalization_Table[#All],7,FALSE)</f>
        <v>tier - 2</v>
      </c>
      <c r="O651" t="str">
        <f>VLOOKUP($A651,Hospitalization_Table[#All],8,FALSE)</f>
        <v>tier - 2</v>
      </c>
      <c r="P651" t="str">
        <f>VLOOKUP($A651,Hospitalization_Table[#All],9,FALSE)</f>
        <v>R1012</v>
      </c>
      <c r="Q651">
        <f>VLOOKUP($A651,Hospitalization_Table[#All],11,FALSE)</f>
        <v>60</v>
      </c>
    </row>
    <row r="652" spans="1:17" ht="15.6" x14ac:dyDescent="0.3">
      <c r="A652" s="20" t="s">
        <v>1720</v>
      </c>
      <c r="B652" t="str">
        <f>VLOOKUP($A652,Customer_Table[#All],4,FALSE)</f>
        <v>David</v>
      </c>
      <c r="C652">
        <f>VLOOKUP($A652,Medical_Table[#All],4,FALSE)</f>
        <v>41.63</v>
      </c>
      <c r="D652">
        <f>VLOOKUP($A652,Medical_Table[#All],6,FALSE)</f>
        <v>6.71</v>
      </c>
      <c r="E652" t="str">
        <f>VLOOKUP($A652,Medical_Table[#All],2,FALSE)</f>
        <v>No</v>
      </c>
      <c r="F652" t="str">
        <f>VLOOKUP($A652,Medical_Table[#All],8,FALSE)</f>
        <v>No</v>
      </c>
      <c r="G652" t="str">
        <f>VLOOKUP($A652,Medical_Table[#All],9,FALSE)</f>
        <v>No</v>
      </c>
      <c r="H652">
        <f>VLOOKUP($A652,Medical_Table[#All],10,FALSE)</f>
        <v>0</v>
      </c>
      <c r="I652" t="str">
        <f>VLOOKUP($A652,Medical_Table[#All],3,FALSE)</f>
        <v>No</v>
      </c>
      <c r="J652" t="str">
        <f>VLOOKUP($A652,Medical_Table[#All],5,FALSE)</f>
        <v>Obesity</v>
      </c>
      <c r="K652" t="str">
        <f>VLOOKUP($A652,Medical_Table[#All],7,FALSE)</f>
        <v>Diabetes</v>
      </c>
      <c r="L652" s="22">
        <f>VLOOKUP($A652,Hospitalization_Table[#All],10,FALSE)</f>
        <v>26262</v>
      </c>
      <c r="M652" s="18">
        <f>VLOOKUP($A652,Hospitalization_Table[#All],6,FALSE)</f>
        <v>15150.44</v>
      </c>
      <c r="N652" t="str">
        <f>VLOOKUP($A652,Hospitalization_Table[#All],7,FALSE)</f>
        <v>tier - 2</v>
      </c>
      <c r="O652" t="str">
        <f>VLOOKUP($A652,Hospitalization_Table[#All],8,FALSE)</f>
        <v>tier - 1</v>
      </c>
      <c r="P652" t="str">
        <f>VLOOKUP($A652,Hospitalization_Table[#All],9,FALSE)</f>
        <v>R1023</v>
      </c>
      <c r="Q652">
        <f>VLOOKUP($A652,Hospitalization_Table[#All],11,FALSE)</f>
        <v>51</v>
      </c>
    </row>
    <row r="653" spans="1:17" ht="15.6" x14ac:dyDescent="0.3">
      <c r="A653" s="20" t="s">
        <v>1719</v>
      </c>
      <c r="B653" t="str">
        <f>VLOOKUP($A653,Customer_Table[#All],4,FALSE)</f>
        <v>Victoria</v>
      </c>
      <c r="C653">
        <f>VLOOKUP($A653,Medical_Table[#All],4,FALSE)</f>
        <v>46.49</v>
      </c>
      <c r="D653">
        <f>VLOOKUP($A653,Medical_Table[#All],6,FALSE)</f>
        <v>11.92</v>
      </c>
      <c r="E653" t="str">
        <f>VLOOKUP($A653,Medical_Table[#All],2,FALSE)</f>
        <v>No</v>
      </c>
      <c r="F653" t="str">
        <f>VLOOKUP($A653,Medical_Table[#All],8,FALSE)</f>
        <v>No</v>
      </c>
      <c r="G653" t="str">
        <f>VLOOKUP($A653,Medical_Table[#All],9,FALSE)</f>
        <v>No</v>
      </c>
      <c r="H653">
        <f>VLOOKUP($A653,Medical_Table[#All],10,FALSE)</f>
        <v>0</v>
      </c>
      <c r="I653" t="str">
        <f>VLOOKUP($A653,Medical_Table[#All],3,FALSE)</f>
        <v>No</v>
      </c>
      <c r="J653" t="str">
        <f>VLOOKUP($A653,Medical_Table[#All],5,FALSE)</f>
        <v>Obesity</v>
      </c>
      <c r="K653" t="str">
        <f>VLOOKUP($A653,Medical_Table[#All],7,FALSE)</f>
        <v>Diabetes</v>
      </c>
      <c r="L653" s="22">
        <f>VLOOKUP($A653,Hospitalization_Table[#All],10,FALSE)</f>
        <v>28738</v>
      </c>
      <c r="M653" s="18">
        <f>VLOOKUP($A653,Hospitalization_Table[#All],6,FALSE)</f>
        <v>15123.19</v>
      </c>
      <c r="N653" t="str">
        <f>VLOOKUP($A653,Hospitalization_Table[#All],7,FALSE)</f>
        <v>tier - 2</v>
      </c>
      <c r="O653" t="str">
        <f>VLOOKUP($A653,Hospitalization_Table[#All],8,FALSE)</f>
        <v>tier - 1</v>
      </c>
      <c r="P653" t="str">
        <f>VLOOKUP($A653,Hospitalization_Table[#All],9,FALSE)</f>
        <v>R1011</v>
      </c>
      <c r="Q653">
        <f>VLOOKUP($A653,Hospitalization_Table[#All],11,FALSE)</f>
        <v>44</v>
      </c>
    </row>
    <row r="654" spans="1:17" ht="15.6" x14ac:dyDescent="0.3">
      <c r="A654" s="20" t="s">
        <v>1718</v>
      </c>
      <c r="B654" t="str">
        <f>VLOOKUP($A654,Customer_Table[#All],4,FALSE)</f>
        <v>Tasos</v>
      </c>
      <c r="C654">
        <f>VLOOKUP($A654,Medical_Table[#All],4,FALSE)</f>
        <v>43.29</v>
      </c>
      <c r="D654">
        <f>VLOOKUP($A654,Medical_Table[#All],6,FALSE)</f>
        <v>5.35</v>
      </c>
      <c r="E654" t="str">
        <f>VLOOKUP($A654,Medical_Table[#All],2,FALSE)</f>
        <v>No</v>
      </c>
      <c r="F654" t="str">
        <f>VLOOKUP($A654,Medical_Table[#All],8,FALSE)</f>
        <v>No</v>
      </c>
      <c r="G654" t="str">
        <f>VLOOKUP($A654,Medical_Table[#All],9,FALSE)</f>
        <v>No</v>
      </c>
      <c r="H654">
        <f>VLOOKUP($A654,Medical_Table[#All],10,FALSE)</f>
        <v>2</v>
      </c>
      <c r="I654" t="str">
        <f>VLOOKUP($A654,Medical_Table[#All],3,FALSE)</f>
        <v>No</v>
      </c>
      <c r="J654" t="str">
        <f>VLOOKUP($A654,Medical_Table[#All],5,FALSE)</f>
        <v>Obesity</v>
      </c>
      <c r="K654" t="str">
        <f>VLOOKUP($A654,Medical_Table[#All],7,FALSE)</f>
        <v>Normal</v>
      </c>
      <c r="L654" s="22">
        <f>VLOOKUP($A654,Hospitalization_Table[#All],10,FALSE)</f>
        <v>26610</v>
      </c>
      <c r="M654" s="18">
        <f>VLOOKUP($A654,Hospitalization_Table[#All],6,FALSE)</f>
        <v>15103.69</v>
      </c>
      <c r="N654" t="str">
        <f>VLOOKUP($A654,Hospitalization_Table[#All],7,FALSE)</f>
        <v>tier - 2</v>
      </c>
      <c r="O654" t="str">
        <f>VLOOKUP($A654,Hospitalization_Table[#All],8,FALSE)</f>
        <v>tier - 1</v>
      </c>
      <c r="P654" t="str">
        <f>VLOOKUP($A654,Hospitalization_Table[#All],9,FALSE)</f>
        <v>R1012</v>
      </c>
      <c r="Q654">
        <f>VLOOKUP($A654,Hospitalization_Table[#All],11,FALSE)</f>
        <v>50</v>
      </c>
    </row>
    <row r="655" spans="1:17" ht="15.6" x14ac:dyDescent="0.3">
      <c r="A655" s="20" t="s">
        <v>1717</v>
      </c>
      <c r="B655" t="str">
        <f>VLOOKUP($A655,Customer_Table[#All],4,FALSE)</f>
        <v>Thomas</v>
      </c>
      <c r="C655">
        <f>VLOOKUP($A655,Medical_Table[#All],4,FALSE)</f>
        <v>43.08</v>
      </c>
      <c r="D655">
        <f>VLOOKUP($A655,Medical_Table[#All],6,FALSE)</f>
        <v>8.9600000000000009</v>
      </c>
      <c r="E655" t="str">
        <f>VLOOKUP($A655,Medical_Table[#All],2,FALSE)</f>
        <v>Yes</v>
      </c>
      <c r="F655" t="str">
        <f>VLOOKUP($A655,Medical_Table[#All],8,FALSE)</f>
        <v>No</v>
      </c>
      <c r="G655" t="str">
        <f>VLOOKUP($A655,Medical_Table[#All],9,FALSE)</f>
        <v>No</v>
      </c>
      <c r="H655">
        <f>VLOOKUP($A655,Medical_Table[#All],10,FALSE)</f>
        <v>1</v>
      </c>
      <c r="I655" t="str">
        <f>VLOOKUP($A655,Medical_Table[#All],3,FALSE)</f>
        <v>No</v>
      </c>
      <c r="J655" t="str">
        <f>VLOOKUP($A655,Medical_Table[#All],5,FALSE)</f>
        <v>Obesity</v>
      </c>
      <c r="K655" t="str">
        <f>VLOOKUP($A655,Medical_Table[#All],7,FALSE)</f>
        <v>Diabetes</v>
      </c>
      <c r="L655" s="22">
        <f>VLOOKUP($A655,Hospitalization_Table[#All],10,FALSE)</f>
        <v>27693</v>
      </c>
      <c r="M655" s="18">
        <f>VLOOKUP($A655,Hospitalization_Table[#All],6,FALSE)</f>
        <v>15090.35</v>
      </c>
      <c r="N655" t="str">
        <f>VLOOKUP($A655,Hospitalization_Table[#All],7,FALSE)</f>
        <v>tier - 2</v>
      </c>
      <c r="O655" t="str">
        <f>VLOOKUP($A655,Hospitalization_Table[#All],8,FALSE)</f>
        <v>tier - 1</v>
      </c>
      <c r="P655" t="str">
        <f>VLOOKUP($A655,Hospitalization_Table[#All],9,FALSE)</f>
        <v>R1023</v>
      </c>
      <c r="Q655">
        <f>VLOOKUP($A655,Hospitalization_Table[#All],11,FALSE)</f>
        <v>47</v>
      </c>
    </row>
    <row r="656" spans="1:17" ht="15.6" x14ac:dyDescent="0.3">
      <c r="A656" s="20" t="s">
        <v>1716</v>
      </c>
      <c r="B656" t="str">
        <f>VLOOKUP($A656,Customer_Table[#All],4,FALSE)</f>
        <v>Lukasz</v>
      </c>
      <c r="C656">
        <f>VLOOKUP($A656,Medical_Table[#All],4,FALSE)</f>
        <v>39.07</v>
      </c>
      <c r="D656">
        <f>VLOOKUP($A656,Medical_Table[#All],6,FALSE)</f>
        <v>11.93</v>
      </c>
      <c r="E656" t="str">
        <f>VLOOKUP($A656,Medical_Table[#All],2,FALSE)</f>
        <v>No</v>
      </c>
      <c r="F656" t="str">
        <f>VLOOKUP($A656,Medical_Table[#All],8,FALSE)</f>
        <v>No</v>
      </c>
      <c r="G656" t="str">
        <f>VLOOKUP($A656,Medical_Table[#All],9,FALSE)</f>
        <v>No</v>
      </c>
      <c r="H656">
        <f>VLOOKUP($A656,Medical_Table[#All],10,FALSE)</f>
        <v>0</v>
      </c>
      <c r="I656" t="str">
        <f>VLOOKUP($A656,Medical_Table[#All],3,FALSE)</f>
        <v>No</v>
      </c>
      <c r="J656" t="str">
        <f>VLOOKUP($A656,Medical_Table[#All],5,FALSE)</f>
        <v>Obesity</v>
      </c>
      <c r="K656" t="str">
        <f>VLOOKUP($A656,Medical_Table[#All],7,FALSE)</f>
        <v>Diabetes</v>
      </c>
      <c r="L656" s="22">
        <f>VLOOKUP($A656,Hospitalization_Table[#All],10,FALSE)</f>
        <v>25001</v>
      </c>
      <c r="M656" s="18">
        <f>VLOOKUP($A656,Hospitalization_Table[#All],6,FALSE)</f>
        <v>15052.68</v>
      </c>
      <c r="N656" t="str">
        <f>VLOOKUP($A656,Hospitalization_Table[#All],7,FALSE)</f>
        <v>tier - 2</v>
      </c>
      <c r="O656" t="str">
        <f>VLOOKUP($A656,Hospitalization_Table[#All],8,FALSE)</f>
        <v>tier - 2</v>
      </c>
      <c r="P656" t="str">
        <f>VLOOKUP($A656,Hospitalization_Table[#All],9,FALSE)</f>
        <v>R1022</v>
      </c>
      <c r="Q656">
        <f>VLOOKUP($A656,Hospitalization_Table[#All],11,FALSE)</f>
        <v>54</v>
      </c>
    </row>
    <row r="657" spans="1:17" ht="15.6" x14ac:dyDescent="0.3">
      <c r="A657" s="20" t="s">
        <v>1715</v>
      </c>
      <c r="B657" t="str">
        <f>VLOOKUP($A657,Customer_Table[#All],4,FALSE)</f>
        <v>Matthew A.</v>
      </c>
      <c r="C657">
        <f>VLOOKUP($A657,Medical_Table[#All],4,FALSE)</f>
        <v>41.3</v>
      </c>
      <c r="D657">
        <f>VLOOKUP($A657,Medical_Table[#All],6,FALSE)</f>
        <v>9.59</v>
      </c>
      <c r="E657" t="str">
        <f>VLOOKUP($A657,Medical_Table[#All],2,FALSE)</f>
        <v>No</v>
      </c>
      <c r="F657" t="str">
        <f>VLOOKUP($A657,Medical_Table[#All],8,FALSE)</f>
        <v>No</v>
      </c>
      <c r="G657" t="str">
        <f>VLOOKUP($A657,Medical_Table[#All],9,FALSE)</f>
        <v>No</v>
      </c>
      <c r="H657">
        <f>VLOOKUP($A657,Medical_Table[#All],10,FALSE)</f>
        <v>0</v>
      </c>
      <c r="I657" t="str">
        <f>VLOOKUP($A657,Medical_Table[#All],3,FALSE)</f>
        <v>No</v>
      </c>
      <c r="J657" t="str">
        <f>VLOOKUP($A657,Medical_Table[#All],5,FALSE)</f>
        <v>Obesity</v>
      </c>
      <c r="K657" t="str">
        <f>VLOOKUP($A657,Medical_Table[#All],7,FALSE)</f>
        <v>Diabetes</v>
      </c>
      <c r="L657" s="22">
        <f>VLOOKUP($A657,Hospitalization_Table[#All],10,FALSE)</f>
        <v>26160</v>
      </c>
      <c r="M657" s="18">
        <f>VLOOKUP($A657,Hospitalization_Table[#All],6,FALSE)</f>
        <v>15038.51</v>
      </c>
      <c r="N657" t="str">
        <f>VLOOKUP($A657,Hospitalization_Table[#All],7,FALSE)</f>
        <v>tier - 2</v>
      </c>
      <c r="O657" t="str">
        <f>VLOOKUP($A657,Hospitalization_Table[#All],8,FALSE)</f>
        <v>tier - 3</v>
      </c>
      <c r="P657" t="str">
        <f>VLOOKUP($A657,Hospitalization_Table[#All],9,FALSE)</f>
        <v>R1023</v>
      </c>
      <c r="Q657">
        <f>VLOOKUP($A657,Hospitalization_Table[#All],11,FALSE)</f>
        <v>51</v>
      </c>
    </row>
    <row r="658" spans="1:17" ht="15.6" x14ac:dyDescent="0.3">
      <c r="A658" s="20" t="s">
        <v>1714</v>
      </c>
      <c r="B658" t="str">
        <f>VLOOKUP($A658,Customer_Table[#All],4,FALSE)</f>
        <v>Meta</v>
      </c>
      <c r="C658">
        <f>VLOOKUP($A658,Medical_Table[#All],4,FALSE)</f>
        <v>42.95</v>
      </c>
      <c r="D658">
        <f>VLOOKUP($A658,Medical_Table[#All],6,FALSE)</f>
        <v>11.88</v>
      </c>
      <c r="E658" t="str">
        <f>VLOOKUP($A658,Medical_Table[#All],2,FALSE)</f>
        <v>Yes</v>
      </c>
      <c r="F658" t="str">
        <f>VLOOKUP($A658,Medical_Table[#All],8,FALSE)</f>
        <v>No</v>
      </c>
      <c r="G658" t="str">
        <f>VLOOKUP($A658,Medical_Table[#All],9,FALSE)</f>
        <v>No</v>
      </c>
      <c r="H658">
        <f>VLOOKUP($A658,Medical_Table[#All],10,FALSE)</f>
        <v>2</v>
      </c>
      <c r="I658" t="str">
        <f>VLOOKUP($A658,Medical_Table[#All],3,FALSE)</f>
        <v>No</v>
      </c>
      <c r="J658" t="str">
        <f>VLOOKUP($A658,Medical_Table[#All],5,FALSE)</f>
        <v>Obesity</v>
      </c>
      <c r="K658" t="str">
        <f>VLOOKUP($A658,Medical_Table[#All],7,FALSE)</f>
        <v>Diabetes</v>
      </c>
      <c r="L658" s="22">
        <f>VLOOKUP($A658,Hospitalization_Table[#All],10,FALSE)</f>
        <v>25822</v>
      </c>
      <c r="M658" s="18">
        <f>VLOOKUP($A658,Hospitalization_Table[#All],6,FALSE)</f>
        <v>15026.3</v>
      </c>
      <c r="N658" t="str">
        <f>VLOOKUP($A658,Hospitalization_Table[#All],7,FALSE)</f>
        <v>tier - 2</v>
      </c>
      <c r="O658" t="str">
        <f>VLOOKUP($A658,Hospitalization_Table[#All],8,FALSE)</f>
        <v>tier - 3</v>
      </c>
      <c r="P658" t="str">
        <f>VLOOKUP($A658,Hospitalization_Table[#All],9,FALSE)</f>
        <v>R1011</v>
      </c>
      <c r="Q658">
        <f>VLOOKUP($A658,Hospitalization_Table[#All],11,FALSE)</f>
        <v>52</v>
      </c>
    </row>
    <row r="659" spans="1:17" ht="15.6" x14ac:dyDescent="0.3">
      <c r="A659" s="20" t="s">
        <v>1713</v>
      </c>
      <c r="B659" t="str">
        <f>VLOOKUP($A659,Customer_Table[#All],4,FALSE)</f>
        <v>Rachel E</v>
      </c>
      <c r="C659">
        <f>VLOOKUP($A659,Medical_Table[#All],4,FALSE)</f>
        <v>46.96</v>
      </c>
      <c r="D659">
        <f>VLOOKUP($A659,Medical_Table[#All],6,FALSE)</f>
        <v>4.6399999999999997</v>
      </c>
      <c r="E659" t="str">
        <f>VLOOKUP($A659,Medical_Table[#All],2,FALSE)</f>
        <v>No</v>
      </c>
      <c r="F659" t="str">
        <f>VLOOKUP($A659,Medical_Table[#All],8,FALSE)</f>
        <v>No</v>
      </c>
      <c r="G659" t="str">
        <f>VLOOKUP($A659,Medical_Table[#All],9,FALSE)</f>
        <v>Yes</v>
      </c>
      <c r="H659">
        <f>VLOOKUP($A659,Medical_Table[#All],10,FALSE)</f>
        <v>1</v>
      </c>
      <c r="I659" t="str">
        <f>VLOOKUP($A659,Medical_Table[#All],3,FALSE)</f>
        <v>No</v>
      </c>
      <c r="J659" t="str">
        <f>VLOOKUP($A659,Medical_Table[#All],5,FALSE)</f>
        <v>Obesity</v>
      </c>
      <c r="K659" t="str">
        <f>VLOOKUP($A659,Medical_Table[#All],7,FALSE)</f>
        <v>Normal</v>
      </c>
      <c r="L659" s="22">
        <f>VLOOKUP($A659,Hospitalization_Table[#All],10,FALSE)</f>
        <v>29184</v>
      </c>
      <c r="M659" s="18">
        <f>VLOOKUP($A659,Hospitalization_Table[#All],6,FALSE)</f>
        <v>15025.76</v>
      </c>
      <c r="N659" t="str">
        <f>VLOOKUP($A659,Hospitalization_Table[#All],7,FALSE)</f>
        <v>tier - 2</v>
      </c>
      <c r="O659" t="str">
        <f>VLOOKUP($A659,Hospitalization_Table[#All],8,FALSE)</f>
        <v>tier - 1</v>
      </c>
      <c r="P659" t="str">
        <f>VLOOKUP($A659,Hospitalization_Table[#All],9,FALSE)</f>
        <v>R1011</v>
      </c>
      <c r="Q659">
        <f>VLOOKUP($A659,Hospitalization_Table[#All],11,FALSE)</f>
        <v>43</v>
      </c>
    </row>
    <row r="660" spans="1:17" ht="15.6" x14ac:dyDescent="0.3">
      <c r="A660" s="20" t="s">
        <v>1712</v>
      </c>
      <c r="B660" t="str">
        <f>VLOOKUP($A660,Customer_Table[#All],4,FALSE)</f>
        <v>Angelica</v>
      </c>
      <c r="C660">
        <f>VLOOKUP($A660,Medical_Table[#All],4,FALSE)</f>
        <v>30.495000000000001</v>
      </c>
      <c r="D660">
        <f>VLOOKUP($A660,Medical_Table[#All],6,FALSE)</f>
        <v>9.5299999999999994</v>
      </c>
      <c r="E660" t="str">
        <f>VLOOKUP($A660,Medical_Table[#All],2,FALSE)</f>
        <v>No</v>
      </c>
      <c r="F660" t="str">
        <f>VLOOKUP($A660,Medical_Table[#All],8,FALSE)</f>
        <v>No</v>
      </c>
      <c r="G660" t="str">
        <f>VLOOKUP($A660,Medical_Table[#All],9,FALSE)</f>
        <v>No</v>
      </c>
      <c r="H660">
        <f>VLOOKUP($A660,Medical_Table[#All],10,FALSE)</f>
        <v>0</v>
      </c>
      <c r="I660" t="str">
        <f>VLOOKUP($A660,Medical_Table[#All],3,FALSE)</f>
        <v>No</v>
      </c>
      <c r="J660" t="str">
        <f>VLOOKUP($A660,Medical_Table[#All],5,FALSE)</f>
        <v>Obesity</v>
      </c>
      <c r="K660" t="str">
        <f>VLOOKUP($A660,Medical_Table[#All],7,FALSE)</f>
        <v>Diabetes</v>
      </c>
      <c r="L660" s="22">
        <f>VLOOKUP($A660,Hospitalization_Table[#All],10,FALSE)</f>
        <v>22136</v>
      </c>
      <c r="M660" s="18">
        <f>VLOOKUP($A660,Hospitalization_Table[#All],6,FALSE)</f>
        <v>15019.76</v>
      </c>
      <c r="N660" t="str">
        <f>VLOOKUP($A660,Hospitalization_Table[#All],7,FALSE)</f>
        <v>tier - 2</v>
      </c>
      <c r="O660" t="str">
        <f>VLOOKUP($A660,Hospitalization_Table[#All],8,FALSE)</f>
        <v>tier - 2</v>
      </c>
      <c r="P660" t="str">
        <f>VLOOKUP($A660,Hospitalization_Table[#All],9,FALSE)</f>
        <v>R1012</v>
      </c>
      <c r="Q660">
        <f>VLOOKUP($A660,Hospitalization_Table[#All],11,FALSE)</f>
        <v>62</v>
      </c>
    </row>
    <row r="661" spans="1:17" ht="15.6" x14ac:dyDescent="0.3">
      <c r="A661" s="20" t="s">
        <v>1711</v>
      </c>
      <c r="B661" t="str">
        <f>VLOOKUP($A661,Customer_Table[#All],4,FALSE)</f>
        <v>Kathleen</v>
      </c>
      <c r="C661">
        <f>VLOOKUP($A661,Medical_Table[#All],4,FALSE)</f>
        <v>17.954999999999998</v>
      </c>
      <c r="D661">
        <f>VLOOKUP($A661,Medical_Table[#All],6,FALSE)</f>
        <v>5.29</v>
      </c>
      <c r="E661" t="str">
        <f>VLOOKUP($A661,Medical_Table[#All],2,FALSE)</f>
        <v>Yes</v>
      </c>
      <c r="F661" t="str">
        <f>VLOOKUP($A661,Medical_Table[#All],8,FALSE)</f>
        <v>No</v>
      </c>
      <c r="G661" t="str">
        <f>VLOOKUP($A661,Medical_Table[#All],9,FALSE)</f>
        <v>No</v>
      </c>
      <c r="H661">
        <f>VLOOKUP($A661,Medical_Table[#All],10,FALSE)</f>
        <v>1</v>
      </c>
      <c r="I661" t="str">
        <f>VLOOKUP($A661,Medical_Table[#All],3,FALSE)</f>
        <v>Yes</v>
      </c>
      <c r="J661" t="str">
        <f>VLOOKUP($A661,Medical_Table[#All],5,FALSE)</f>
        <v>Under Weight</v>
      </c>
      <c r="K661" t="str">
        <f>VLOOKUP($A661,Medical_Table[#All],7,FALSE)</f>
        <v>Normal</v>
      </c>
      <c r="L661" s="22">
        <f>VLOOKUP($A661,Hospitalization_Table[#All],10,FALSE)</f>
        <v>34913</v>
      </c>
      <c r="M661" s="18">
        <f>VLOOKUP($A661,Hospitalization_Table[#All],6,FALSE)</f>
        <v>15006.58</v>
      </c>
      <c r="N661" t="str">
        <f>VLOOKUP($A661,Hospitalization_Table[#All],7,FALSE)</f>
        <v>tier - 2</v>
      </c>
      <c r="O661" t="str">
        <f>VLOOKUP($A661,Hospitalization_Table[#All],8,FALSE)</f>
        <v>tier - 2</v>
      </c>
      <c r="P661" t="str">
        <f>VLOOKUP($A661,Hospitalization_Table[#All],9,FALSE)</f>
        <v>R1024</v>
      </c>
      <c r="Q661">
        <f>VLOOKUP($A661,Hospitalization_Table[#All],11,FALSE)</f>
        <v>27</v>
      </c>
    </row>
    <row r="662" spans="1:17" ht="15.6" x14ac:dyDescent="0.3">
      <c r="A662" s="20" t="s">
        <v>1710</v>
      </c>
      <c r="B662" t="str">
        <f>VLOOKUP($A662,Customer_Table[#All],4,FALSE)</f>
        <v>Gabriel D.</v>
      </c>
      <c r="C662">
        <f>VLOOKUP($A662,Medical_Table[#All],4,FALSE)</f>
        <v>25.6</v>
      </c>
      <c r="D662">
        <f>VLOOKUP($A662,Medical_Table[#All],6,FALSE)</f>
        <v>10.95</v>
      </c>
      <c r="E662" t="str">
        <f>VLOOKUP($A662,Medical_Table[#All],2,FALSE)</f>
        <v>No</v>
      </c>
      <c r="F662" t="str">
        <f>VLOOKUP($A662,Medical_Table[#All],8,FALSE)</f>
        <v>No</v>
      </c>
      <c r="G662" t="str">
        <f>VLOOKUP($A662,Medical_Table[#All],9,FALSE)</f>
        <v>No</v>
      </c>
      <c r="H662">
        <f>VLOOKUP($A662,Medical_Table[#All],10,FALSE)</f>
        <v>3</v>
      </c>
      <c r="I662" t="str">
        <f>VLOOKUP($A662,Medical_Table[#All],3,FALSE)</f>
        <v>No</v>
      </c>
      <c r="J662" t="str">
        <f>VLOOKUP($A662,Medical_Table[#All],5,FALSE)</f>
        <v>Over Weight</v>
      </c>
      <c r="K662" t="str">
        <f>VLOOKUP($A662,Medical_Table[#All],7,FALSE)</f>
        <v>Diabetes</v>
      </c>
      <c r="L662" s="22">
        <f>VLOOKUP($A662,Hospitalization_Table[#All],10,FALSE)</f>
        <v>21395</v>
      </c>
      <c r="M662" s="18">
        <f>VLOOKUP($A662,Hospitalization_Table[#All],6,FALSE)</f>
        <v>14988.43</v>
      </c>
      <c r="N662" t="str">
        <f>VLOOKUP($A662,Hospitalization_Table[#All],7,FALSE)</f>
        <v>tier - 2</v>
      </c>
      <c r="O662" t="str">
        <f>VLOOKUP($A662,Hospitalization_Table[#All],8,FALSE)</f>
        <v>tier - 3</v>
      </c>
      <c r="P662" t="str">
        <f>VLOOKUP($A662,Hospitalization_Table[#All],9,FALSE)</f>
        <v>R1011</v>
      </c>
      <c r="Q662">
        <f>VLOOKUP($A662,Hospitalization_Table[#All],11,FALSE)</f>
        <v>64</v>
      </c>
    </row>
    <row r="663" spans="1:17" ht="15.6" x14ac:dyDescent="0.3">
      <c r="A663" s="20" t="s">
        <v>1709</v>
      </c>
      <c r="B663" t="str">
        <f>VLOOKUP($A663,Customer_Table[#All],4,FALSE)</f>
        <v>Jeff T</v>
      </c>
      <c r="C663">
        <f>VLOOKUP($A663,Medical_Table[#All],4,FALSE)</f>
        <v>34.21</v>
      </c>
      <c r="D663">
        <f>VLOOKUP($A663,Medical_Table[#All],6,FALSE)</f>
        <v>9.17</v>
      </c>
      <c r="E663" t="str">
        <f>VLOOKUP($A663,Medical_Table[#All],2,FALSE)</f>
        <v>No</v>
      </c>
      <c r="F663" t="str">
        <f>VLOOKUP($A663,Medical_Table[#All],8,FALSE)</f>
        <v>No</v>
      </c>
      <c r="G663" t="str">
        <f>VLOOKUP($A663,Medical_Table[#All],9,FALSE)</f>
        <v>No</v>
      </c>
      <c r="H663">
        <f>VLOOKUP($A663,Medical_Table[#All],10,FALSE)</f>
        <v>0</v>
      </c>
      <c r="I663" t="str">
        <f>VLOOKUP($A663,Medical_Table[#All],3,FALSE)</f>
        <v>No</v>
      </c>
      <c r="J663" t="str">
        <f>VLOOKUP($A663,Medical_Table[#All],5,FALSE)</f>
        <v>Obesity</v>
      </c>
      <c r="K663" t="str">
        <f>VLOOKUP($A663,Medical_Table[#All],7,FALSE)</f>
        <v>Diabetes</v>
      </c>
      <c r="L663" s="22">
        <f>VLOOKUP($A663,Hospitalization_Table[#All],10,FALSE)</f>
        <v>22979</v>
      </c>
      <c r="M663" s="18">
        <f>VLOOKUP($A663,Hospitalization_Table[#All],6,FALSE)</f>
        <v>14945.34</v>
      </c>
      <c r="N663" t="str">
        <f>VLOOKUP($A663,Hospitalization_Table[#All],7,FALSE)</f>
        <v>tier - 2</v>
      </c>
      <c r="O663" t="str">
        <f>VLOOKUP($A663,Hospitalization_Table[#All],8,FALSE)</f>
        <v>tier - 1</v>
      </c>
      <c r="P663" t="str">
        <f>VLOOKUP($A663,Hospitalization_Table[#All],9,FALSE)</f>
        <v>R1021</v>
      </c>
      <c r="Q663">
        <f>VLOOKUP($A663,Hospitalization_Table[#All],11,FALSE)</f>
        <v>60</v>
      </c>
    </row>
    <row r="664" spans="1:17" ht="15.6" x14ac:dyDescent="0.3">
      <c r="A664" s="20" t="s">
        <v>1708</v>
      </c>
      <c r="B664" t="str">
        <f>VLOOKUP($A664,Customer_Table[#All],4,FALSE)</f>
        <v>Neil D</v>
      </c>
      <c r="C664">
        <f>VLOOKUP($A664,Medical_Table[#All],4,FALSE)</f>
        <v>39.74</v>
      </c>
      <c r="D664">
        <f>VLOOKUP($A664,Medical_Table[#All],6,FALSE)</f>
        <v>7.39</v>
      </c>
      <c r="E664" t="str">
        <f>VLOOKUP($A664,Medical_Table[#All],2,FALSE)</f>
        <v>No</v>
      </c>
      <c r="F664" t="str">
        <f>VLOOKUP($A664,Medical_Table[#All],8,FALSE)</f>
        <v>No</v>
      </c>
      <c r="G664" t="str">
        <f>VLOOKUP($A664,Medical_Table[#All],9,FALSE)</f>
        <v>No</v>
      </c>
      <c r="H664">
        <f>VLOOKUP($A664,Medical_Table[#All],10,FALSE)</f>
        <v>0</v>
      </c>
      <c r="I664" t="str">
        <f>VLOOKUP($A664,Medical_Table[#All],3,FALSE)</f>
        <v>No</v>
      </c>
      <c r="J664" t="str">
        <f>VLOOKUP($A664,Medical_Table[#All],5,FALSE)</f>
        <v>Obesity</v>
      </c>
      <c r="K664" t="str">
        <f>VLOOKUP($A664,Medical_Table[#All],7,FALSE)</f>
        <v>Diabetes</v>
      </c>
      <c r="L664" s="22">
        <f>VLOOKUP($A664,Hospitalization_Table[#All],10,FALSE)</f>
        <v>25150</v>
      </c>
      <c r="M664" s="18">
        <f>VLOOKUP($A664,Hospitalization_Table[#All],6,FALSE)</f>
        <v>14926.97</v>
      </c>
      <c r="N664" t="str">
        <f>VLOOKUP($A664,Hospitalization_Table[#All],7,FALSE)</f>
        <v>tier - 2</v>
      </c>
      <c r="O664" t="str">
        <f>VLOOKUP($A664,Hospitalization_Table[#All],8,FALSE)</f>
        <v>tier - 2</v>
      </c>
      <c r="P664" t="str">
        <f>VLOOKUP($A664,Hospitalization_Table[#All],9,FALSE)</f>
        <v>R1012</v>
      </c>
      <c r="Q664">
        <f>VLOOKUP($A664,Hospitalization_Table[#All],11,FALSE)</f>
        <v>54</v>
      </c>
    </row>
    <row r="665" spans="1:17" ht="15.6" x14ac:dyDescent="0.3">
      <c r="A665" s="20" t="s">
        <v>1707</v>
      </c>
      <c r="B665" t="str">
        <f>VLOOKUP($A665,Customer_Table[#All],4,FALSE)</f>
        <v>Katherine L.</v>
      </c>
      <c r="C665">
        <f>VLOOKUP($A665,Medical_Table[#All],4,FALSE)</f>
        <v>49.53</v>
      </c>
      <c r="D665">
        <f>VLOOKUP($A665,Medical_Table[#All],6,FALSE)</f>
        <v>9.1300000000000008</v>
      </c>
      <c r="E665" t="str">
        <f>VLOOKUP($A665,Medical_Table[#All],2,FALSE)</f>
        <v>Yes</v>
      </c>
      <c r="F665" t="str">
        <f>VLOOKUP($A665,Medical_Table[#All],8,FALSE)</f>
        <v>No</v>
      </c>
      <c r="G665" t="str">
        <f>VLOOKUP($A665,Medical_Table[#All],9,FALSE)</f>
        <v>No</v>
      </c>
      <c r="H665">
        <f>VLOOKUP($A665,Medical_Table[#All],10,FALSE)</f>
        <v>0</v>
      </c>
      <c r="I665" t="str">
        <f>VLOOKUP($A665,Medical_Table[#All],3,FALSE)</f>
        <v>No</v>
      </c>
      <c r="J665" t="str">
        <f>VLOOKUP($A665,Medical_Table[#All],5,FALSE)</f>
        <v>Obesity</v>
      </c>
      <c r="K665" t="str">
        <f>VLOOKUP($A665,Medical_Table[#All],7,FALSE)</f>
        <v>Diabetes</v>
      </c>
      <c r="L665" s="22">
        <f>VLOOKUP($A665,Hospitalization_Table[#All],10,FALSE)</f>
        <v>29771</v>
      </c>
      <c r="M665" s="18">
        <f>VLOOKUP($A665,Hospitalization_Table[#All],6,FALSE)</f>
        <v>14908.27</v>
      </c>
      <c r="N665" t="str">
        <f>VLOOKUP($A665,Hospitalization_Table[#All],7,FALSE)</f>
        <v>tier - 2</v>
      </c>
      <c r="O665" t="str">
        <f>VLOOKUP($A665,Hospitalization_Table[#All],8,FALSE)</f>
        <v>tier - 1</v>
      </c>
      <c r="P665" t="str">
        <f>VLOOKUP($A665,Hospitalization_Table[#All],9,FALSE)</f>
        <v>R1011</v>
      </c>
      <c r="Q665">
        <f>VLOOKUP($A665,Hospitalization_Table[#All],11,FALSE)</f>
        <v>41</v>
      </c>
    </row>
    <row r="666" spans="1:17" ht="15.6" x14ac:dyDescent="0.3">
      <c r="A666" s="20" t="s">
        <v>1706</v>
      </c>
      <c r="B666" t="str">
        <f>VLOOKUP($A666,Customer_Table[#All],4,FALSE)</f>
        <v>Ariel E</v>
      </c>
      <c r="C666">
        <f>VLOOKUP($A666,Medical_Table[#All],4,FALSE)</f>
        <v>39.33</v>
      </c>
      <c r="D666">
        <f>VLOOKUP($A666,Medical_Table[#All],6,FALSE)</f>
        <v>10.4</v>
      </c>
      <c r="E666" t="str">
        <f>VLOOKUP($A666,Medical_Table[#All],2,FALSE)</f>
        <v>No</v>
      </c>
      <c r="F666" t="str">
        <f>VLOOKUP($A666,Medical_Table[#All],8,FALSE)</f>
        <v>No</v>
      </c>
      <c r="G666" t="str">
        <f>VLOOKUP($A666,Medical_Table[#All],9,FALSE)</f>
        <v>No</v>
      </c>
      <c r="H666">
        <f>VLOOKUP($A666,Medical_Table[#All],10,FALSE)</f>
        <v>3</v>
      </c>
      <c r="I666" t="str">
        <f>VLOOKUP($A666,Medical_Table[#All],3,FALSE)</f>
        <v>No</v>
      </c>
      <c r="J666" t="str">
        <f>VLOOKUP($A666,Medical_Table[#All],5,FALSE)</f>
        <v>Obesity</v>
      </c>
      <c r="K666" t="str">
        <f>VLOOKUP($A666,Medical_Table[#All],7,FALSE)</f>
        <v>Diabetes</v>
      </c>
      <c r="L666" s="22">
        <f>VLOOKUP($A666,Hospitalization_Table[#All],10,FALSE)</f>
        <v>21475</v>
      </c>
      <c r="M666" s="18">
        <f>VLOOKUP($A666,Hospitalization_Table[#All],6,FALSE)</f>
        <v>14901.52</v>
      </c>
      <c r="N666" t="str">
        <f>VLOOKUP($A666,Hospitalization_Table[#All],7,FALSE)</f>
        <v>tier - 2</v>
      </c>
      <c r="O666" t="str">
        <f>VLOOKUP($A666,Hospitalization_Table[#All],8,FALSE)</f>
        <v>tier - 2</v>
      </c>
      <c r="P666" t="str">
        <f>VLOOKUP($A666,Hospitalization_Table[#All],9,FALSE)</f>
        <v>R1024</v>
      </c>
      <c r="Q666">
        <f>VLOOKUP($A666,Hospitalization_Table[#All],11,FALSE)</f>
        <v>64</v>
      </c>
    </row>
    <row r="667" spans="1:17" ht="15.6" x14ac:dyDescent="0.3">
      <c r="A667" s="20" t="s">
        <v>1705</v>
      </c>
      <c r="B667" t="str">
        <f>VLOOKUP($A667,Customer_Table[#All],4,FALSE)</f>
        <v>Christopher P</v>
      </c>
      <c r="C667">
        <f>VLOOKUP($A667,Medical_Table[#All],4,FALSE)</f>
        <v>39.979999999999997</v>
      </c>
      <c r="D667">
        <f>VLOOKUP($A667,Medical_Table[#All],6,FALSE)</f>
        <v>9.4600000000000009</v>
      </c>
      <c r="E667" t="str">
        <f>VLOOKUP($A667,Medical_Table[#All],2,FALSE)</f>
        <v>Yes</v>
      </c>
      <c r="F667" t="str">
        <f>VLOOKUP($A667,Medical_Table[#All],8,FALSE)</f>
        <v>No</v>
      </c>
      <c r="G667" t="str">
        <f>VLOOKUP($A667,Medical_Table[#All],9,FALSE)</f>
        <v>No</v>
      </c>
      <c r="H667">
        <f>VLOOKUP($A667,Medical_Table[#All],10,FALSE)</f>
        <v>2</v>
      </c>
      <c r="I667" t="str">
        <f>VLOOKUP($A667,Medical_Table[#All],3,FALSE)</f>
        <v>No</v>
      </c>
      <c r="J667" t="str">
        <f>VLOOKUP($A667,Medical_Table[#All],5,FALSE)</f>
        <v>Obesity</v>
      </c>
      <c r="K667" t="str">
        <f>VLOOKUP($A667,Medical_Table[#All],7,FALSE)</f>
        <v>Diabetes</v>
      </c>
      <c r="L667" s="22">
        <f>VLOOKUP($A667,Hospitalization_Table[#All],10,FALSE)</f>
        <v>25883</v>
      </c>
      <c r="M667" s="18">
        <f>VLOOKUP($A667,Hospitalization_Table[#All],6,FALSE)</f>
        <v>14847.63</v>
      </c>
      <c r="N667" t="str">
        <f>VLOOKUP($A667,Hospitalization_Table[#All],7,FALSE)</f>
        <v>tier - 2</v>
      </c>
      <c r="O667" t="str">
        <f>VLOOKUP($A667,Hospitalization_Table[#All],8,FALSE)</f>
        <v>tier - 2</v>
      </c>
      <c r="P667" t="str">
        <f>VLOOKUP($A667,Hospitalization_Table[#All],9,FALSE)</f>
        <v>R1023</v>
      </c>
      <c r="Q667">
        <f>VLOOKUP($A667,Hospitalization_Table[#All],11,FALSE)</f>
        <v>52</v>
      </c>
    </row>
    <row r="668" spans="1:17" ht="15.6" x14ac:dyDescent="0.3">
      <c r="A668" s="20" t="s">
        <v>1704</v>
      </c>
      <c r="B668" t="str">
        <f>VLOOKUP($A668,Customer_Table[#All],4,FALSE)</f>
        <v>Erin M.</v>
      </c>
      <c r="C668">
        <f>VLOOKUP($A668,Medical_Table[#All],4,FALSE)</f>
        <v>46.51</v>
      </c>
      <c r="D668">
        <f>VLOOKUP($A668,Medical_Table[#All],6,FALSE)</f>
        <v>8.69</v>
      </c>
      <c r="E668" t="str">
        <f>VLOOKUP($A668,Medical_Table[#All],2,FALSE)</f>
        <v>Yes</v>
      </c>
      <c r="F668" t="str">
        <f>VLOOKUP($A668,Medical_Table[#All],8,FALSE)</f>
        <v>No</v>
      </c>
      <c r="G668" t="str">
        <f>VLOOKUP($A668,Medical_Table[#All],9,FALSE)</f>
        <v>No</v>
      </c>
      <c r="H668">
        <f>VLOOKUP($A668,Medical_Table[#All],10,FALSE)</f>
        <v>0</v>
      </c>
      <c r="I668" t="str">
        <f>VLOOKUP($A668,Medical_Table[#All],3,FALSE)</f>
        <v>No</v>
      </c>
      <c r="J668" t="str">
        <f>VLOOKUP($A668,Medical_Table[#All],5,FALSE)</f>
        <v>Obesity</v>
      </c>
      <c r="K668" t="str">
        <f>VLOOKUP($A668,Medical_Table[#All],7,FALSE)</f>
        <v>Diabetes</v>
      </c>
      <c r="L668" s="22">
        <f>VLOOKUP($A668,Hospitalization_Table[#All],10,FALSE)</f>
        <v>29742</v>
      </c>
      <c r="M668" s="18">
        <f>VLOOKUP($A668,Hospitalization_Table[#All],6,FALSE)</f>
        <v>14843.96</v>
      </c>
      <c r="N668" t="str">
        <f>VLOOKUP($A668,Hospitalization_Table[#All],7,FALSE)</f>
        <v>tier - 2</v>
      </c>
      <c r="O668" t="str">
        <f>VLOOKUP($A668,Hospitalization_Table[#All],8,FALSE)</f>
        <v>tier - 3</v>
      </c>
      <c r="P668" t="str">
        <f>VLOOKUP($A668,Hospitalization_Table[#All],9,FALSE)</f>
        <v>R1026</v>
      </c>
      <c r="Q668">
        <f>VLOOKUP($A668,Hospitalization_Table[#All],11,FALSE)</f>
        <v>42</v>
      </c>
    </row>
    <row r="669" spans="1:17" ht="15.6" x14ac:dyDescent="0.3">
      <c r="A669" s="20" t="s">
        <v>1703</v>
      </c>
      <c r="B669" t="str">
        <f>VLOOKUP($A669,Customer_Table[#All],4,FALSE)</f>
        <v>Molly K.</v>
      </c>
      <c r="C669">
        <f>VLOOKUP($A669,Medical_Table[#All],4,FALSE)</f>
        <v>43.58</v>
      </c>
      <c r="D669">
        <f>VLOOKUP($A669,Medical_Table[#All],6,FALSE)</f>
        <v>4.2300000000000004</v>
      </c>
      <c r="E669" t="str">
        <f>VLOOKUP($A669,Medical_Table[#All],2,FALSE)</f>
        <v>No</v>
      </c>
      <c r="F669" t="str">
        <f>VLOOKUP($A669,Medical_Table[#All],8,FALSE)</f>
        <v>No</v>
      </c>
      <c r="G669" t="str">
        <f>VLOOKUP($A669,Medical_Table[#All],9,FALSE)</f>
        <v>Yes</v>
      </c>
      <c r="H669">
        <f>VLOOKUP($A669,Medical_Table[#All],10,FALSE)</f>
        <v>1</v>
      </c>
      <c r="I669" t="str">
        <f>VLOOKUP($A669,Medical_Table[#All],3,FALSE)</f>
        <v>No</v>
      </c>
      <c r="J669" t="str">
        <f>VLOOKUP($A669,Medical_Table[#All],5,FALSE)</f>
        <v>Obesity</v>
      </c>
      <c r="K669" t="str">
        <f>VLOOKUP($A669,Medical_Table[#All],7,FALSE)</f>
        <v>Normal</v>
      </c>
      <c r="L669" s="22">
        <f>VLOOKUP($A669,Hospitalization_Table[#All],10,FALSE)</f>
        <v>29146</v>
      </c>
      <c r="M669" s="18">
        <f>VLOOKUP($A669,Hospitalization_Table[#All],6,FALSE)</f>
        <v>14839.34</v>
      </c>
      <c r="N669" t="str">
        <f>VLOOKUP($A669,Hospitalization_Table[#All],7,FALSE)</f>
        <v>tier - 2</v>
      </c>
      <c r="O669" t="str">
        <f>VLOOKUP($A669,Hospitalization_Table[#All],8,FALSE)</f>
        <v>tier - 3</v>
      </c>
      <c r="P669" t="str">
        <f>VLOOKUP($A669,Hospitalization_Table[#All],9,FALSE)</f>
        <v>R1026</v>
      </c>
      <c r="Q669">
        <f>VLOOKUP($A669,Hospitalization_Table[#All],11,FALSE)</f>
        <v>43</v>
      </c>
    </row>
    <row r="670" spans="1:17" ht="15.6" x14ac:dyDescent="0.3">
      <c r="A670" s="20" t="s">
        <v>1702</v>
      </c>
      <c r="B670" t="str">
        <f>VLOOKUP($A670,Customer_Table[#All],4,FALSE)</f>
        <v>Ryan J.</v>
      </c>
      <c r="C670">
        <f>VLOOKUP($A670,Medical_Table[#All],4,FALSE)</f>
        <v>42.28</v>
      </c>
      <c r="D670">
        <f>VLOOKUP($A670,Medical_Table[#All],6,FALSE)</f>
        <v>9.16</v>
      </c>
      <c r="E670" t="str">
        <f>VLOOKUP($A670,Medical_Table[#All],2,FALSE)</f>
        <v>Yes</v>
      </c>
      <c r="F670" t="str">
        <f>VLOOKUP($A670,Medical_Table[#All],8,FALSE)</f>
        <v>No</v>
      </c>
      <c r="G670" t="str">
        <f>VLOOKUP($A670,Medical_Table[#All],9,FALSE)</f>
        <v>No</v>
      </c>
      <c r="H670">
        <f>VLOOKUP($A670,Medical_Table[#All],10,FALSE)</f>
        <v>1</v>
      </c>
      <c r="I670" t="str">
        <f>VLOOKUP($A670,Medical_Table[#All],3,FALSE)</f>
        <v>No</v>
      </c>
      <c r="J670" t="str">
        <f>VLOOKUP($A670,Medical_Table[#All],5,FALSE)</f>
        <v>Obesity</v>
      </c>
      <c r="K670" t="str">
        <f>VLOOKUP($A670,Medical_Table[#All],7,FALSE)</f>
        <v>Diabetes</v>
      </c>
      <c r="L670" s="22">
        <f>VLOOKUP($A670,Hospitalization_Table[#All],10,FALSE)</f>
        <v>27738</v>
      </c>
      <c r="M670" s="18">
        <f>VLOOKUP($A670,Hospitalization_Table[#All],6,FALSE)</f>
        <v>14819</v>
      </c>
      <c r="N670" t="str">
        <f>VLOOKUP($A670,Hospitalization_Table[#All],7,FALSE)</f>
        <v>tier - 2</v>
      </c>
      <c r="O670" t="str">
        <f>VLOOKUP($A670,Hospitalization_Table[#All],8,FALSE)</f>
        <v>tier - 3</v>
      </c>
      <c r="P670" t="str">
        <f>VLOOKUP($A670,Hospitalization_Table[#All],9,FALSE)</f>
        <v>R1023</v>
      </c>
      <c r="Q670">
        <f>VLOOKUP($A670,Hospitalization_Table[#All],11,FALSE)</f>
        <v>47</v>
      </c>
    </row>
    <row r="671" spans="1:17" ht="15.6" x14ac:dyDescent="0.3">
      <c r="A671" s="20" t="s">
        <v>1701</v>
      </c>
      <c r="B671" t="str">
        <f>VLOOKUP($A671,Customer_Table[#All],4,FALSE)</f>
        <v>Jennifer</v>
      </c>
      <c r="C671">
        <f>VLOOKUP($A671,Medical_Table[#All],4,FALSE)</f>
        <v>35.520000000000003</v>
      </c>
      <c r="D671">
        <f>VLOOKUP($A671,Medical_Table[#All],6,FALSE)</f>
        <v>8.26</v>
      </c>
      <c r="E671" t="str">
        <f>VLOOKUP($A671,Medical_Table[#All],2,FALSE)</f>
        <v>No</v>
      </c>
      <c r="F671" t="str">
        <f>VLOOKUP($A671,Medical_Table[#All],8,FALSE)</f>
        <v>No</v>
      </c>
      <c r="G671" t="str">
        <f>VLOOKUP($A671,Medical_Table[#All],9,FALSE)</f>
        <v>No</v>
      </c>
      <c r="H671">
        <f>VLOOKUP($A671,Medical_Table[#All],10,FALSE)</f>
        <v>0</v>
      </c>
      <c r="I671" t="str">
        <f>VLOOKUP($A671,Medical_Table[#All],3,FALSE)</f>
        <v>No</v>
      </c>
      <c r="J671" t="str">
        <f>VLOOKUP($A671,Medical_Table[#All],5,FALSE)</f>
        <v>Obesity</v>
      </c>
      <c r="K671" t="str">
        <f>VLOOKUP($A671,Medical_Table[#All],7,FALSE)</f>
        <v>Diabetes</v>
      </c>
      <c r="L671" s="22">
        <f>VLOOKUP($A671,Hospitalization_Table[#All],10,FALSE)</f>
        <v>23950</v>
      </c>
      <c r="M671" s="18">
        <f>VLOOKUP($A671,Hospitalization_Table[#All],6,FALSE)</f>
        <v>14750.42</v>
      </c>
      <c r="N671" t="str">
        <f>VLOOKUP($A671,Hospitalization_Table[#All],7,FALSE)</f>
        <v>tier - 2</v>
      </c>
      <c r="O671" t="str">
        <f>VLOOKUP($A671,Hospitalization_Table[#All],8,FALSE)</f>
        <v>tier - 2</v>
      </c>
      <c r="P671" t="str">
        <f>VLOOKUP($A671,Hospitalization_Table[#All],9,FALSE)</f>
        <v>R1026</v>
      </c>
      <c r="Q671">
        <f>VLOOKUP($A671,Hospitalization_Table[#All],11,FALSE)</f>
        <v>57</v>
      </c>
    </row>
    <row r="672" spans="1:17" ht="15.6" x14ac:dyDescent="0.3">
      <c r="A672" s="20" t="s">
        <v>1700</v>
      </c>
      <c r="B672" t="str">
        <f>VLOOKUP($A672,Customer_Table[#All],4,FALSE)</f>
        <v>Daniel M</v>
      </c>
      <c r="C672">
        <f>VLOOKUP($A672,Medical_Table[#All],4,FALSE)</f>
        <v>33.6</v>
      </c>
      <c r="D672">
        <f>VLOOKUP($A672,Medical_Table[#All],6,FALSE)</f>
        <v>11.25</v>
      </c>
      <c r="E672" t="str">
        <f>VLOOKUP($A672,Medical_Table[#All],2,FALSE)</f>
        <v>No</v>
      </c>
      <c r="F672" t="str">
        <f>VLOOKUP($A672,Medical_Table[#All],8,FALSE)</f>
        <v>No</v>
      </c>
      <c r="G672" t="str">
        <f>VLOOKUP($A672,Medical_Table[#All],9,FALSE)</f>
        <v>No</v>
      </c>
      <c r="H672">
        <f>VLOOKUP($A672,Medical_Table[#All],10,FALSE)</f>
        <v>0</v>
      </c>
      <c r="I672" t="str">
        <f>VLOOKUP($A672,Medical_Table[#All],3,FALSE)</f>
        <v>No</v>
      </c>
      <c r="J672" t="str">
        <f>VLOOKUP($A672,Medical_Table[#All],5,FALSE)</f>
        <v>Obesity</v>
      </c>
      <c r="K672" t="str">
        <f>VLOOKUP($A672,Medical_Table[#All],7,FALSE)</f>
        <v>Diabetes</v>
      </c>
      <c r="L672" s="22">
        <f>VLOOKUP($A672,Hospitalization_Table[#All],10,FALSE)</f>
        <v>22856</v>
      </c>
      <c r="M672" s="18">
        <f>VLOOKUP($A672,Hospitalization_Table[#All],6,FALSE)</f>
        <v>14738.43</v>
      </c>
      <c r="N672" t="str">
        <f>VLOOKUP($A672,Hospitalization_Table[#All],7,FALSE)</f>
        <v>tier - 2</v>
      </c>
      <c r="O672" t="str">
        <f>VLOOKUP($A672,Hospitalization_Table[#All],8,FALSE)</f>
        <v>tier - 3</v>
      </c>
      <c r="P672" t="str">
        <f>VLOOKUP($A672,Hospitalization_Table[#All],9,FALSE)</f>
        <v>R1021</v>
      </c>
      <c r="Q672">
        <f>VLOOKUP($A672,Hospitalization_Table[#All],11,FALSE)</f>
        <v>60</v>
      </c>
    </row>
    <row r="673" spans="1:17" ht="15.6" x14ac:dyDescent="0.3">
      <c r="A673" s="20" t="s">
        <v>1699</v>
      </c>
      <c r="B673" t="str">
        <f>VLOOKUP($A673,Customer_Table[#All],4,FALSE)</f>
        <v>Hiruni</v>
      </c>
      <c r="C673">
        <f>VLOOKUP($A673,Medical_Table[#All],4,FALSE)</f>
        <v>22.42</v>
      </c>
      <c r="D673">
        <f>VLOOKUP($A673,Medical_Table[#All],6,FALSE)</f>
        <v>6.74</v>
      </c>
      <c r="E673" t="str">
        <f>VLOOKUP($A673,Medical_Table[#All],2,FALSE)</f>
        <v>No</v>
      </c>
      <c r="F673" t="str">
        <f>VLOOKUP($A673,Medical_Table[#All],8,FALSE)</f>
        <v>No</v>
      </c>
      <c r="G673" t="str">
        <f>VLOOKUP($A673,Medical_Table[#All],9,FALSE)</f>
        <v>No</v>
      </c>
      <c r="H673">
        <f>VLOOKUP($A673,Medical_Table[#All],10,FALSE)</f>
        <v>0</v>
      </c>
      <c r="I673" t="str">
        <f>VLOOKUP($A673,Medical_Table[#All],3,FALSE)</f>
        <v>Yes</v>
      </c>
      <c r="J673" t="str">
        <f>VLOOKUP($A673,Medical_Table[#All],5,FALSE)</f>
        <v>Normal Weight</v>
      </c>
      <c r="K673" t="str">
        <f>VLOOKUP($A673,Medical_Table[#All],7,FALSE)</f>
        <v>Diabetes</v>
      </c>
      <c r="L673" s="22">
        <f>VLOOKUP($A673,Hospitalization_Table[#All],10,FALSE)</f>
        <v>37523</v>
      </c>
      <c r="M673" s="18">
        <f>VLOOKUP($A673,Hospitalization_Table[#All],6,FALSE)</f>
        <v>14711.74</v>
      </c>
      <c r="N673" t="str">
        <f>VLOOKUP($A673,Hospitalization_Table[#All],7,FALSE)</f>
        <v>tier - 2</v>
      </c>
      <c r="O673" t="str">
        <f>VLOOKUP($A673,Hospitalization_Table[#All],8,FALSE)</f>
        <v>tier - 2</v>
      </c>
      <c r="P673" t="str">
        <f>VLOOKUP($A673,Hospitalization_Table[#All],9,FALSE)</f>
        <v>R1012</v>
      </c>
      <c r="Q673">
        <f>VLOOKUP($A673,Hospitalization_Table[#All],11,FALSE)</f>
        <v>20</v>
      </c>
    </row>
    <row r="674" spans="1:17" ht="15.6" x14ac:dyDescent="0.3">
      <c r="A674" s="20" t="s">
        <v>1698</v>
      </c>
      <c r="B674" t="str">
        <f>VLOOKUP($A674,Customer_Table[#All],4,FALSE)</f>
        <v>Reina H.</v>
      </c>
      <c r="C674">
        <f>VLOOKUP($A674,Medical_Table[#All],4,FALSE)</f>
        <v>46.86</v>
      </c>
      <c r="D674">
        <f>VLOOKUP($A674,Medical_Table[#All],6,FALSE)</f>
        <v>4.87</v>
      </c>
      <c r="E674" t="str">
        <f>VLOOKUP($A674,Medical_Table[#All],2,FALSE)</f>
        <v>No</v>
      </c>
      <c r="F674" t="str">
        <f>VLOOKUP($A674,Medical_Table[#All],8,FALSE)</f>
        <v>No</v>
      </c>
      <c r="G674" t="str">
        <f>VLOOKUP($A674,Medical_Table[#All],9,FALSE)</f>
        <v>No</v>
      </c>
      <c r="H674">
        <f>VLOOKUP($A674,Medical_Table[#All],10,FALSE)</f>
        <v>0</v>
      </c>
      <c r="I674" t="str">
        <f>VLOOKUP($A674,Medical_Table[#All],3,FALSE)</f>
        <v>No</v>
      </c>
      <c r="J674" t="str">
        <f>VLOOKUP($A674,Medical_Table[#All],5,FALSE)</f>
        <v>Obesity</v>
      </c>
      <c r="K674" t="str">
        <f>VLOOKUP($A674,Medical_Table[#All],7,FALSE)</f>
        <v>Normal</v>
      </c>
      <c r="L674" s="22">
        <f>VLOOKUP($A674,Hospitalization_Table[#All],10,FALSE)</f>
        <v>30198</v>
      </c>
      <c r="M674" s="18">
        <f>VLOOKUP($A674,Hospitalization_Table[#All],6,FALSE)</f>
        <v>14696.77</v>
      </c>
      <c r="N674" t="str">
        <f>VLOOKUP($A674,Hospitalization_Table[#All],7,FALSE)</f>
        <v>tier - 2</v>
      </c>
      <c r="O674" t="str">
        <f>VLOOKUP($A674,Hospitalization_Table[#All],8,FALSE)</f>
        <v>tier - 2</v>
      </c>
      <c r="P674" t="str">
        <f>VLOOKUP($A674,Hospitalization_Table[#All],9,FALSE)</f>
        <v>R1011</v>
      </c>
      <c r="Q674">
        <f>VLOOKUP($A674,Hospitalization_Table[#All],11,FALSE)</f>
        <v>40</v>
      </c>
    </row>
    <row r="675" spans="1:17" ht="15.6" x14ac:dyDescent="0.3">
      <c r="A675" s="20" t="s">
        <v>1697</v>
      </c>
      <c r="B675" t="str">
        <f>VLOOKUP($A675,Customer_Table[#All],4,FALSE)</f>
        <v>Kristi</v>
      </c>
      <c r="C675">
        <f>VLOOKUP($A675,Medical_Table[#All],4,FALSE)</f>
        <v>32.965000000000003</v>
      </c>
      <c r="D675">
        <f>VLOOKUP($A675,Medical_Table[#All],6,FALSE)</f>
        <v>6.68</v>
      </c>
      <c r="E675" t="str">
        <f>VLOOKUP($A675,Medical_Table[#All],2,FALSE)</f>
        <v>No</v>
      </c>
      <c r="F675" t="str">
        <f>VLOOKUP($A675,Medical_Table[#All],8,FALSE)</f>
        <v>No</v>
      </c>
      <c r="G675" t="str">
        <f>VLOOKUP($A675,Medical_Table[#All],9,FALSE)</f>
        <v>No</v>
      </c>
      <c r="H675">
        <f>VLOOKUP($A675,Medical_Table[#All],10,FALSE)</f>
        <v>3</v>
      </c>
      <c r="I675" t="str">
        <f>VLOOKUP($A675,Medical_Table[#All],3,FALSE)</f>
        <v>No</v>
      </c>
      <c r="J675" t="str">
        <f>VLOOKUP($A675,Medical_Table[#All],5,FALSE)</f>
        <v>Obesity</v>
      </c>
      <c r="K675" t="str">
        <f>VLOOKUP($A675,Medical_Table[#All],7,FALSE)</f>
        <v>Diabetes</v>
      </c>
      <c r="L675" s="22">
        <f>VLOOKUP($A675,Hospitalization_Table[#All],10,FALSE)</f>
        <v>21389</v>
      </c>
      <c r="M675" s="18">
        <f>VLOOKUP($A675,Hospitalization_Table[#All],6,FALSE)</f>
        <v>14692.67</v>
      </c>
      <c r="N675" t="str">
        <f>VLOOKUP($A675,Hospitalization_Table[#All],7,FALSE)</f>
        <v>tier - 2</v>
      </c>
      <c r="O675" t="str">
        <f>VLOOKUP($A675,Hospitalization_Table[#All],8,FALSE)</f>
        <v>tier - 1</v>
      </c>
      <c r="P675" t="str">
        <f>VLOOKUP($A675,Hospitalization_Table[#All],9,FALSE)</f>
        <v>R1012</v>
      </c>
      <c r="Q675">
        <f>VLOOKUP($A675,Hospitalization_Table[#All],11,FALSE)</f>
        <v>64</v>
      </c>
    </row>
    <row r="676" spans="1:17" ht="15.6" x14ac:dyDescent="0.3">
      <c r="A676" s="20" t="s">
        <v>1696</v>
      </c>
      <c r="B676" t="str">
        <f>VLOOKUP($A676,Customer_Table[#All],4,FALSE)</f>
        <v>Meredith L.</v>
      </c>
      <c r="C676">
        <f>VLOOKUP($A676,Medical_Table[#All],4,FALSE)</f>
        <v>39.340000000000003</v>
      </c>
      <c r="D676">
        <f>VLOOKUP($A676,Medical_Table[#All],6,FALSE)</f>
        <v>5.0199999999999996</v>
      </c>
      <c r="E676" t="str">
        <f>VLOOKUP($A676,Medical_Table[#All],2,FALSE)</f>
        <v>Yes</v>
      </c>
      <c r="F676" t="str">
        <f>VLOOKUP($A676,Medical_Table[#All],8,FALSE)</f>
        <v>No</v>
      </c>
      <c r="G676" t="str">
        <f>VLOOKUP($A676,Medical_Table[#All],9,FALSE)</f>
        <v>Yes</v>
      </c>
      <c r="H676">
        <f>VLOOKUP($A676,Medical_Table[#All],10,FALSE)</f>
        <v>1</v>
      </c>
      <c r="I676" t="str">
        <f>VLOOKUP($A676,Medical_Table[#All],3,FALSE)</f>
        <v>No</v>
      </c>
      <c r="J676" t="str">
        <f>VLOOKUP($A676,Medical_Table[#All],5,FALSE)</f>
        <v>Obesity</v>
      </c>
      <c r="K676" t="str">
        <f>VLOOKUP($A676,Medical_Table[#All],7,FALSE)</f>
        <v>Normal</v>
      </c>
      <c r="L676" s="22">
        <f>VLOOKUP($A676,Hospitalization_Table[#All],10,FALSE)</f>
        <v>25496</v>
      </c>
      <c r="M676" s="18">
        <f>VLOOKUP($A676,Hospitalization_Table[#All],6,FALSE)</f>
        <v>14665.75</v>
      </c>
      <c r="N676" t="str">
        <f>VLOOKUP($A676,Hospitalization_Table[#All],7,FALSE)</f>
        <v>tier - 2</v>
      </c>
      <c r="O676" t="str">
        <f>VLOOKUP($A676,Hospitalization_Table[#All],8,FALSE)</f>
        <v>tier - 1</v>
      </c>
      <c r="P676" t="str">
        <f>VLOOKUP($A676,Hospitalization_Table[#All],9,FALSE)</f>
        <v>R1012</v>
      </c>
      <c r="Q676">
        <f>VLOOKUP($A676,Hospitalization_Table[#All],11,FALSE)</f>
        <v>53</v>
      </c>
    </row>
    <row r="677" spans="1:17" ht="15.6" x14ac:dyDescent="0.3">
      <c r="A677" s="20" t="s">
        <v>1695</v>
      </c>
      <c r="B677" t="str">
        <f>VLOOKUP($A677,Customer_Table[#All],4,FALSE)</f>
        <v>Jocelyn</v>
      </c>
      <c r="C677">
        <f>VLOOKUP($A677,Medical_Table[#All],4,FALSE)</f>
        <v>47</v>
      </c>
      <c r="D677">
        <f>VLOOKUP($A677,Medical_Table[#All],6,FALSE)</f>
        <v>10.64</v>
      </c>
      <c r="E677" t="str">
        <f>VLOOKUP($A677,Medical_Table[#All],2,FALSE)</f>
        <v>Yes</v>
      </c>
      <c r="F677" t="str">
        <f>VLOOKUP($A677,Medical_Table[#All],8,FALSE)</f>
        <v>No</v>
      </c>
      <c r="G677" t="str">
        <f>VLOOKUP($A677,Medical_Table[#All],9,FALSE)</f>
        <v>No</v>
      </c>
      <c r="H677">
        <f>VLOOKUP($A677,Medical_Table[#All],10,FALSE)</f>
        <v>0</v>
      </c>
      <c r="I677" t="str">
        <f>VLOOKUP($A677,Medical_Table[#All],3,FALSE)</f>
        <v>No</v>
      </c>
      <c r="J677" t="str">
        <f>VLOOKUP($A677,Medical_Table[#All],5,FALSE)</f>
        <v>Obesity</v>
      </c>
      <c r="K677" t="str">
        <f>VLOOKUP($A677,Medical_Table[#All],7,FALSE)</f>
        <v>Diabetes</v>
      </c>
      <c r="L677" s="22">
        <f>VLOOKUP($A677,Hospitalization_Table[#All],10,FALSE)</f>
        <v>29903</v>
      </c>
      <c r="M677" s="18">
        <f>VLOOKUP($A677,Hospitalization_Table[#All],6,FALSE)</f>
        <v>14657.2</v>
      </c>
      <c r="N677" t="str">
        <f>VLOOKUP($A677,Hospitalization_Table[#All],7,FALSE)</f>
        <v>tier - 2</v>
      </c>
      <c r="O677" t="str">
        <f>VLOOKUP($A677,Hospitalization_Table[#All],8,FALSE)</f>
        <v>tier - 1</v>
      </c>
      <c r="P677" t="str">
        <f>VLOOKUP($A677,Hospitalization_Table[#All],9,FALSE)</f>
        <v>R1012</v>
      </c>
      <c r="Q677">
        <f>VLOOKUP($A677,Hospitalization_Table[#All],11,FALSE)</f>
        <v>41</v>
      </c>
    </row>
    <row r="678" spans="1:17" ht="15.6" x14ac:dyDescent="0.3">
      <c r="A678" s="20" t="s">
        <v>1694</v>
      </c>
      <c r="B678" t="str">
        <f>VLOOKUP($A678,Customer_Table[#All],4,FALSE)</f>
        <v>Daphne</v>
      </c>
      <c r="C678">
        <f>VLOOKUP($A678,Medical_Table[#All],4,FALSE)</f>
        <v>36.71</v>
      </c>
      <c r="D678">
        <f>VLOOKUP($A678,Medical_Table[#All],6,FALSE)</f>
        <v>8.74</v>
      </c>
      <c r="E678" t="str">
        <f>VLOOKUP($A678,Medical_Table[#All],2,FALSE)</f>
        <v>Yes</v>
      </c>
      <c r="F678" t="str">
        <f>VLOOKUP($A678,Medical_Table[#All],8,FALSE)</f>
        <v>No</v>
      </c>
      <c r="G678" t="str">
        <f>VLOOKUP($A678,Medical_Table[#All],9,FALSE)</f>
        <v>No</v>
      </c>
      <c r="H678">
        <f>VLOOKUP($A678,Medical_Table[#All],10,FALSE)</f>
        <v>0</v>
      </c>
      <c r="I678" t="str">
        <f>VLOOKUP($A678,Medical_Table[#All],3,FALSE)</f>
        <v>No</v>
      </c>
      <c r="J678" t="str">
        <f>VLOOKUP($A678,Medical_Table[#All],5,FALSE)</f>
        <v>Obesity</v>
      </c>
      <c r="K678" t="str">
        <f>VLOOKUP($A678,Medical_Table[#All],7,FALSE)</f>
        <v>Diabetes</v>
      </c>
      <c r="L678" s="22">
        <f>VLOOKUP($A678,Hospitalization_Table[#All],10,FALSE)</f>
        <v>24716</v>
      </c>
      <c r="M678" s="18">
        <f>VLOOKUP($A678,Hospitalization_Table[#All],6,FALSE)</f>
        <v>14640.35</v>
      </c>
      <c r="N678" t="str">
        <f>VLOOKUP($A678,Hospitalization_Table[#All],7,FALSE)</f>
        <v>tier - 2</v>
      </c>
      <c r="O678" t="str">
        <f>VLOOKUP($A678,Hospitalization_Table[#All],8,FALSE)</f>
        <v>tier - 3</v>
      </c>
      <c r="P678" t="str">
        <f>VLOOKUP($A678,Hospitalization_Table[#All],9,FALSE)</f>
        <v>R1026</v>
      </c>
      <c r="Q678">
        <f>VLOOKUP($A678,Hospitalization_Table[#All],11,FALSE)</f>
        <v>55</v>
      </c>
    </row>
    <row r="679" spans="1:17" ht="15.6" x14ac:dyDescent="0.3">
      <c r="A679" s="20" t="s">
        <v>1693</v>
      </c>
      <c r="B679" t="str">
        <f>VLOOKUP($A679,Customer_Table[#All],4,FALSE)</f>
        <v>Margaret E</v>
      </c>
      <c r="C679">
        <f>VLOOKUP($A679,Medical_Table[#All],4,FALSE)</f>
        <v>53.48</v>
      </c>
      <c r="D679">
        <f>VLOOKUP($A679,Medical_Table[#All],6,FALSE)</f>
        <v>5.64</v>
      </c>
      <c r="E679" t="str">
        <f>VLOOKUP($A679,Medical_Table[#All],2,FALSE)</f>
        <v>No</v>
      </c>
      <c r="F679" t="str">
        <f>VLOOKUP($A679,Medical_Table[#All],8,FALSE)</f>
        <v>No</v>
      </c>
      <c r="G679" t="str">
        <f>VLOOKUP($A679,Medical_Table[#All],9,FALSE)</f>
        <v>No</v>
      </c>
      <c r="H679">
        <f>VLOOKUP($A679,Medical_Table[#All],10,FALSE)</f>
        <v>0</v>
      </c>
      <c r="I679" t="str">
        <f>VLOOKUP($A679,Medical_Table[#All],3,FALSE)</f>
        <v>No</v>
      </c>
      <c r="J679" t="str">
        <f>VLOOKUP($A679,Medical_Table[#All],5,FALSE)</f>
        <v>Obesity</v>
      </c>
      <c r="K679" t="str">
        <f>VLOOKUP($A679,Medical_Table[#All],7,FALSE)</f>
        <v>Normal</v>
      </c>
      <c r="L679" s="22">
        <f>VLOOKUP($A679,Hospitalization_Table[#All],10,FALSE)</f>
        <v>33471</v>
      </c>
      <c r="M679" s="18">
        <f>VLOOKUP($A679,Hospitalization_Table[#All],6,FALSE)</f>
        <v>14630.52</v>
      </c>
      <c r="N679" t="str">
        <f>VLOOKUP($A679,Hospitalization_Table[#All],7,FALSE)</f>
        <v>tier - 2</v>
      </c>
      <c r="O679" t="str">
        <f>VLOOKUP($A679,Hospitalization_Table[#All],8,FALSE)</f>
        <v>tier - 3</v>
      </c>
      <c r="P679" t="str">
        <f>VLOOKUP($A679,Hospitalization_Table[#All],9,FALSE)</f>
        <v>R1011</v>
      </c>
      <c r="Q679">
        <f>VLOOKUP($A679,Hospitalization_Table[#All],11,FALSE)</f>
        <v>31</v>
      </c>
    </row>
    <row r="680" spans="1:17" ht="15.6" x14ac:dyDescent="0.3">
      <c r="A680" s="20" t="s">
        <v>1692</v>
      </c>
      <c r="B680" t="str">
        <f>VLOOKUP($A680,Customer_Table[#All],4,FALSE)</f>
        <v>Mario J.</v>
      </c>
      <c r="C680">
        <f>VLOOKUP($A680,Medical_Table[#All],4,FALSE)</f>
        <v>35.5</v>
      </c>
      <c r="D680">
        <f>VLOOKUP($A680,Medical_Table[#All],6,FALSE)</f>
        <v>10.37</v>
      </c>
      <c r="E680" t="str">
        <f>VLOOKUP($A680,Medical_Table[#All],2,FALSE)</f>
        <v>No</v>
      </c>
      <c r="F680" t="str">
        <f>VLOOKUP($A680,Medical_Table[#All],8,FALSE)</f>
        <v>No</v>
      </c>
      <c r="G680" t="str">
        <f>VLOOKUP($A680,Medical_Table[#All],9,FALSE)</f>
        <v>No</v>
      </c>
      <c r="H680">
        <f>VLOOKUP($A680,Medical_Table[#All],10,FALSE)</f>
        <v>0</v>
      </c>
      <c r="I680" t="str">
        <f>VLOOKUP($A680,Medical_Table[#All],3,FALSE)</f>
        <v>No</v>
      </c>
      <c r="J680" t="str">
        <f>VLOOKUP($A680,Medical_Table[#All],5,FALSE)</f>
        <v>Obesity</v>
      </c>
      <c r="K680" t="str">
        <f>VLOOKUP($A680,Medical_Table[#All],7,FALSE)</f>
        <v>Diabetes</v>
      </c>
      <c r="L680" s="22">
        <f>VLOOKUP($A680,Hospitalization_Table[#All],10,FALSE)</f>
        <v>24054</v>
      </c>
      <c r="M680" s="18">
        <f>VLOOKUP($A680,Hospitalization_Table[#All],6,FALSE)</f>
        <v>14612.33</v>
      </c>
      <c r="N680" t="str">
        <f>VLOOKUP($A680,Hospitalization_Table[#All],7,FALSE)</f>
        <v>tier - 2</v>
      </c>
      <c r="O680" t="str">
        <f>VLOOKUP($A680,Hospitalization_Table[#All],8,FALSE)</f>
        <v>tier - 3</v>
      </c>
      <c r="P680" t="str">
        <f>VLOOKUP($A680,Hospitalization_Table[#All],9,FALSE)</f>
        <v>R1021</v>
      </c>
      <c r="Q680">
        <f>VLOOKUP($A680,Hospitalization_Table[#All],11,FALSE)</f>
        <v>57</v>
      </c>
    </row>
    <row r="681" spans="1:17" ht="15.6" x14ac:dyDescent="0.3">
      <c r="A681" s="20" t="s">
        <v>1691</v>
      </c>
      <c r="B681" t="str">
        <f>VLOOKUP($A681,Customer_Table[#All],4,FALSE)</f>
        <v>Peter</v>
      </c>
      <c r="C681">
        <f>VLOOKUP($A681,Medical_Table[#All],4,FALSE)</f>
        <v>36.979999999999997</v>
      </c>
      <c r="D681">
        <f>VLOOKUP($A681,Medical_Table[#All],6,FALSE)</f>
        <v>9.56</v>
      </c>
      <c r="E681" t="str">
        <f>VLOOKUP($A681,Medical_Table[#All],2,FALSE)</f>
        <v>Yes</v>
      </c>
      <c r="F681" t="str">
        <f>VLOOKUP($A681,Medical_Table[#All],8,FALSE)</f>
        <v>No</v>
      </c>
      <c r="G681" t="str">
        <f>VLOOKUP($A681,Medical_Table[#All],9,FALSE)</f>
        <v>No</v>
      </c>
      <c r="H681">
        <f>VLOOKUP($A681,Medical_Table[#All],10,FALSE)</f>
        <v>0</v>
      </c>
      <c r="I681" t="str">
        <f>VLOOKUP($A681,Medical_Table[#All],3,FALSE)</f>
        <v>No</v>
      </c>
      <c r="J681" t="str">
        <f>VLOOKUP($A681,Medical_Table[#All],5,FALSE)</f>
        <v>Obesity</v>
      </c>
      <c r="K681" t="str">
        <f>VLOOKUP($A681,Medical_Table[#All],7,FALSE)</f>
        <v>Diabetes</v>
      </c>
      <c r="L681" s="22">
        <f>VLOOKUP($A681,Hospitalization_Table[#All],10,FALSE)</f>
        <v>24671</v>
      </c>
      <c r="M681" s="18">
        <f>VLOOKUP($A681,Hospitalization_Table[#All],6,FALSE)</f>
        <v>14600.62</v>
      </c>
      <c r="N681" t="str">
        <f>VLOOKUP($A681,Hospitalization_Table[#All],7,FALSE)</f>
        <v>tier - 2</v>
      </c>
      <c r="O681" t="str">
        <f>VLOOKUP($A681,Hospitalization_Table[#All],8,FALSE)</f>
        <v>tier - 3</v>
      </c>
      <c r="P681" t="str">
        <f>VLOOKUP($A681,Hospitalization_Table[#All],9,FALSE)</f>
        <v>R1022</v>
      </c>
      <c r="Q681">
        <f>VLOOKUP($A681,Hospitalization_Table[#All],11,FALSE)</f>
        <v>55</v>
      </c>
    </row>
    <row r="682" spans="1:17" ht="15.6" x14ac:dyDescent="0.3">
      <c r="A682" s="20" t="s">
        <v>1690</v>
      </c>
      <c r="B682" t="str">
        <f>VLOOKUP($A682,Customer_Table[#All],4,FALSE)</f>
        <v>Carolina</v>
      </c>
      <c r="C682">
        <f>VLOOKUP($A682,Medical_Table[#All],4,FALSE)</f>
        <v>32.395000000000003</v>
      </c>
      <c r="D682">
        <f>VLOOKUP($A682,Medical_Table[#All],6,FALSE)</f>
        <v>8.23</v>
      </c>
      <c r="E682" t="str">
        <f>VLOOKUP($A682,Medical_Table[#All],2,FALSE)</f>
        <v>Yes</v>
      </c>
      <c r="F682" t="str">
        <f>VLOOKUP($A682,Medical_Table[#All],8,FALSE)</f>
        <v>No</v>
      </c>
      <c r="G682" t="str">
        <f>VLOOKUP($A682,Medical_Table[#All],9,FALSE)</f>
        <v>Yes</v>
      </c>
      <c r="H682">
        <f>VLOOKUP($A682,Medical_Table[#All],10,FALSE)</f>
        <v>1</v>
      </c>
      <c r="I682" t="str">
        <f>VLOOKUP($A682,Medical_Table[#All],3,FALSE)</f>
        <v>No</v>
      </c>
      <c r="J682" t="str">
        <f>VLOOKUP($A682,Medical_Table[#All],5,FALSE)</f>
        <v>Obesity</v>
      </c>
      <c r="K682" t="str">
        <f>VLOOKUP($A682,Medical_Table[#All],7,FALSE)</f>
        <v>Diabetes</v>
      </c>
      <c r="L682" s="22">
        <f>VLOOKUP($A682,Hospitalization_Table[#All],10,FALSE)</f>
        <v>23298</v>
      </c>
      <c r="M682" s="18">
        <f>VLOOKUP($A682,Hospitalization_Table[#All],6,FALSE)</f>
        <v>14590.63</v>
      </c>
      <c r="N682" t="str">
        <f>VLOOKUP($A682,Hospitalization_Table[#All],7,FALSE)</f>
        <v>tier - 2</v>
      </c>
      <c r="O682" t="str">
        <f>VLOOKUP($A682,Hospitalization_Table[#All],8,FALSE)</f>
        <v>tier - 1</v>
      </c>
      <c r="P682" t="str">
        <f>VLOOKUP($A682,Hospitalization_Table[#All],9,FALSE)</f>
        <v>R1024</v>
      </c>
      <c r="Q682">
        <f>VLOOKUP($A682,Hospitalization_Table[#All],11,FALSE)</f>
        <v>59</v>
      </c>
    </row>
    <row r="683" spans="1:17" ht="15.6" x14ac:dyDescent="0.3">
      <c r="A683" s="20" t="s">
        <v>1689</v>
      </c>
      <c r="B683" t="str">
        <f>VLOOKUP($A683,Customer_Table[#All],4,FALSE)</f>
        <v>Jenny K.</v>
      </c>
      <c r="C683">
        <f>VLOOKUP($A683,Medical_Table[#All],4,FALSE)</f>
        <v>32.729999999999997</v>
      </c>
      <c r="D683">
        <f>VLOOKUP($A683,Medical_Table[#All],6,FALSE)</f>
        <v>7.03</v>
      </c>
      <c r="E683" t="str">
        <f>VLOOKUP($A683,Medical_Table[#All],2,FALSE)</f>
        <v>No</v>
      </c>
      <c r="F683" t="str">
        <f>VLOOKUP($A683,Medical_Table[#All],8,FALSE)</f>
        <v>No</v>
      </c>
      <c r="G683" t="str">
        <f>VLOOKUP($A683,Medical_Table[#All],9,FALSE)</f>
        <v>No</v>
      </c>
      <c r="H683">
        <f>VLOOKUP($A683,Medical_Table[#All],10,FALSE)</f>
        <v>0</v>
      </c>
      <c r="I683" t="str">
        <f>VLOOKUP($A683,Medical_Table[#All],3,FALSE)</f>
        <v>No</v>
      </c>
      <c r="J683" t="str">
        <f>VLOOKUP($A683,Medical_Table[#All],5,FALSE)</f>
        <v>Obesity</v>
      </c>
      <c r="K683" t="str">
        <f>VLOOKUP($A683,Medical_Table[#All],7,FALSE)</f>
        <v>Diabetes</v>
      </c>
      <c r="L683" s="22">
        <f>VLOOKUP($A683,Hospitalization_Table[#All],10,FALSE)</f>
        <v>22983</v>
      </c>
      <c r="M683" s="18">
        <f>VLOOKUP($A683,Hospitalization_Table[#All],6,FALSE)</f>
        <v>14574.64</v>
      </c>
      <c r="N683" t="str">
        <f>VLOOKUP($A683,Hospitalization_Table[#All],7,FALSE)</f>
        <v>tier - 2</v>
      </c>
      <c r="O683" t="str">
        <f>VLOOKUP($A683,Hospitalization_Table[#All],8,FALSE)</f>
        <v>tier - 1</v>
      </c>
      <c r="P683" t="str">
        <f>VLOOKUP($A683,Hospitalization_Table[#All],9,FALSE)</f>
        <v>R1025</v>
      </c>
      <c r="Q683">
        <f>VLOOKUP($A683,Hospitalization_Table[#All],11,FALSE)</f>
        <v>60</v>
      </c>
    </row>
    <row r="684" spans="1:17" ht="15.6" x14ac:dyDescent="0.3">
      <c r="A684" s="20" t="s">
        <v>1688</v>
      </c>
      <c r="B684" t="str">
        <f>VLOOKUP($A684,Customer_Table[#All],4,FALSE)</f>
        <v>Jessica</v>
      </c>
      <c r="C684">
        <f>VLOOKUP($A684,Medical_Table[#All],4,FALSE)</f>
        <v>20.52</v>
      </c>
      <c r="D684">
        <f>VLOOKUP($A684,Medical_Table[#All],6,FALSE)</f>
        <v>5.45</v>
      </c>
      <c r="E684" t="str">
        <f>VLOOKUP($A684,Medical_Table[#All],2,FALSE)</f>
        <v>No</v>
      </c>
      <c r="F684" t="str">
        <f>VLOOKUP($A684,Medical_Table[#All],8,FALSE)</f>
        <v>No</v>
      </c>
      <c r="G684" t="str">
        <f>VLOOKUP($A684,Medical_Table[#All],9,FALSE)</f>
        <v>No</v>
      </c>
      <c r="H684">
        <f>VLOOKUP($A684,Medical_Table[#All],10,FALSE)</f>
        <v>1</v>
      </c>
      <c r="I684" t="str">
        <f>VLOOKUP($A684,Medical_Table[#All],3,FALSE)</f>
        <v>Yes</v>
      </c>
      <c r="J684" t="str">
        <f>VLOOKUP($A684,Medical_Table[#All],5,FALSE)</f>
        <v>Normal Weight</v>
      </c>
      <c r="K684" t="str">
        <f>VLOOKUP($A684,Medical_Table[#All],7,FALSE)</f>
        <v>Normal</v>
      </c>
      <c r="L684" s="22">
        <f>VLOOKUP($A684,Hospitalization_Table[#All],10,FALSE)</f>
        <v>36050</v>
      </c>
      <c r="M684" s="18">
        <f>VLOOKUP($A684,Hospitalization_Table[#All],6,FALSE)</f>
        <v>14571.89</v>
      </c>
      <c r="N684" t="str">
        <f>VLOOKUP($A684,Hospitalization_Table[#All],7,FALSE)</f>
        <v>tier - 2</v>
      </c>
      <c r="O684" t="str">
        <f>VLOOKUP($A684,Hospitalization_Table[#All],8,FALSE)</f>
        <v>tier - 1</v>
      </c>
      <c r="P684" t="str">
        <f>VLOOKUP($A684,Hospitalization_Table[#All],9,FALSE)</f>
        <v>R1024</v>
      </c>
      <c r="Q684">
        <f>VLOOKUP($A684,Hospitalization_Table[#All],11,FALSE)</f>
        <v>24</v>
      </c>
    </row>
    <row r="685" spans="1:17" ht="15.6" x14ac:dyDescent="0.3">
      <c r="A685" s="20" t="s">
        <v>1687</v>
      </c>
      <c r="B685" t="str">
        <f>VLOOKUP($A685,Customer_Table[#All],4,FALSE)</f>
        <v>Kimberly D</v>
      </c>
      <c r="C685">
        <f>VLOOKUP($A685,Medical_Table[#All],4,FALSE)</f>
        <v>51.72</v>
      </c>
      <c r="D685">
        <f>VLOOKUP($A685,Medical_Table[#All],6,FALSE)</f>
        <v>5.76</v>
      </c>
      <c r="E685" t="str">
        <f>VLOOKUP($A685,Medical_Table[#All],2,FALSE)</f>
        <v>No</v>
      </c>
      <c r="F685" t="str">
        <f>VLOOKUP($A685,Medical_Table[#All],8,FALSE)</f>
        <v>No</v>
      </c>
      <c r="G685" t="str">
        <f>VLOOKUP($A685,Medical_Table[#All],9,FALSE)</f>
        <v>No</v>
      </c>
      <c r="H685">
        <f>VLOOKUP($A685,Medical_Table[#All],10,FALSE)</f>
        <v>0</v>
      </c>
      <c r="I685" t="str">
        <f>VLOOKUP($A685,Medical_Table[#All],3,FALSE)</f>
        <v>No</v>
      </c>
      <c r="J685" t="str">
        <f>VLOOKUP($A685,Medical_Table[#All],5,FALSE)</f>
        <v>Obesity</v>
      </c>
      <c r="K685" t="str">
        <f>VLOOKUP($A685,Medical_Table[#All],7,FALSE)</f>
        <v>Prediabetes</v>
      </c>
      <c r="L685" s="22">
        <f>VLOOKUP($A685,Hospitalization_Table[#All],10,FALSE)</f>
        <v>32703</v>
      </c>
      <c r="M685" s="18">
        <f>VLOOKUP($A685,Hospitalization_Table[#All],6,FALSE)</f>
        <v>14547.26</v>
      </c>
      <c r="N685" t="str">
        <f>VLOOKUP($A685,Hospitalization_Table[#All],7,FALSE)</f>
        <v>tier - 2</v>
      </c>
      <c r="O685" t="str">
        <f>VLOOKUP($A685,Hospitalization_Table[#All],8,FALSE)</f>
        <v>tier - 3</v>
      </c>
      <c r="P685" t="str">
        <f>VLOOKUP($A685,Hospitalization_Table[#All],9,FALSE)</f>
        <v>R1011</v>
      </c>
      <c r="Q685">
        <f>VLOOKUP($A685,Hospitalization_Table[#All],11,FALSE)</f>
        <v>33</v>
      </c>
    </row>
    <row r="686" spans="1:17" ht="15.6" x14ac:dyDescent="0.3">
      <c r="A686" s="20" t="s">
        <v>1686</v>
      </c>
      <c r="B686" t="str">
        <f>VLOOKUP($A686,Customer_Table[#All],4,FALSE)</f>
        <v>Marc-Olivier</v>
      </c>
      <c r="C686">
        <f>VLOOKUP($A686,Medical_Table[#All],4,FALSE)</f>
        <v>50.2</v>
      </c>
      <c r="D686">
        <f>VLOOKUP($A686,Medical_Table[#All],6,FALSE)</f>
        <v>5.4</v>
      </c>
      <c r="E686" t="str">
        <f>VLOOKUP($A686,Medical_Table[#All],2,FALSE)</f>
        <v>No</v>
      </c>
      <c r="F686" t="str">
        <f>VLOOKUP($A686,Medical_Table[#All],8,FALSE)</f>
        <v>No</v>
      </c>
      <c r="G686" t="str">
        <f>VLOOKUP($A686,Medical_Table[#All],9,FALSE)</f>
        <v>No</v>
      </c>
      <c r="H686">
        <f>VLOOKUP($A686,Medical_Table[#All],10,FALSE)</f>
        <v>0</v>
      </c>
      <c r="I686" t="str">
        <f>VLOOKUP($A686,Medical_Table[#All],3,FALSE)</f>
        <v>No</v>
      </c>
      <c r="J686" t="str">
        <f>VLOOKUP($A686,Medical_Table[#All],5,FALSE)</f>
        <v>Obesity</v>
      </c>
      <c r="K686" t="str">
        <f>VLOOKUP($A686,Medical_Table[#All],7,FALSE)</f>
        <v>Normal</v>
      </c>
      <c r="L686" s="22">
        <f>VLOOKUP($A686,Hospitalization_Table[#All],10,FALSE)</f>
        <v>32711</v>
      </c>
      <c r="M686" s="18">
        <f>VLOOKUP($A686,Hospitalization_Table[#All],6,FALSE)</f>
        <v>14507.46</v>
      </c>
      <c r="N686" t="str">
        <f>VLOOKUP($A686,Hospitalization_Table[#All],7,FALSE)</f>
        <v>tier - 2</v>
      </c>
      <c r="O686" t="str">
        <f>VLOOKUP($A686,Hospitalization_Table[#All],8,FALSE)</f>
        <v>tier - 3</v>
      </c>
      <c r="P686" t="str">
        <f>VLOOKUP($A686,Hospitalization_Table[#All],9,FALSE)</f>
        <v>R1012</v>
      </c>
      <c r="Q686">
        <f>VLOOKUP($A686,Hospitalization_Table[#All],11,FALSE)</f>
        <v>33</v>
      </c>
    </row>
    <row r="687" spans="1:17" ht="15.6" x14ac:dyDescent="0.3">
      <c r="A687" s="20" t="s">
        <v>1685</v>
      </c>
      <c r="B687" t="str">
        <f>VLOOKUP($A687,Customer_Table[#All],4,FALSE)</f>
        <v>Russell J</v>
      </c>
      <c r="C687">
        <f>VLOOKUP($A687,Medical_Table[#All],4,FALSE)</f>
        <v>25.52</v>
      </c>
      <c r="D687">
        <f>VLOOKUP($A687,Medical_Table[#All],6,FALSE)</f>
        <v>6.35</v>
      </c>
      <c r="E687" t="str">
        <f>VLOOKUP($A687,Medical_Table[#All],2,FALSE)</f>
        <v>No</v>
      </c>
      <c r="F687" t="str">
        <f>VLOOKUP($A687,Medical_Table[#All],8,FALSE)</f>
        <v>No</v>
      </c>
      <c r="G687" t="str">
        <f>VLOOKUP($A687,Medical_Table[#All],9,FALSE)</f>
        <v>Yes</v>
      </c>
      <c r="H687">
        <f>VLOOKUP($A687,Medical_Table[#All],10,FALSE)</f>
        <v>1</v>
      </c>
      <c r="I687" t="str">
        <f>VLOOKUP($A687,Medical_Table[#All],3,FALSE)</f>
        <v>No</v>
      </c>
      <c r="J687" t="str">
        <f>VLOOKUP($A687,Medical_Table[#All],5,FALSE)</f>
        <v>Over Weight</v>
      </c>
      <c r="K687" t="str">
        <f>VLOOKUP($A687,Medical_Table[#All],7,FALSE)</f>
        <v>Prediabetes</v>
      </c>
      <c r="L687" s="22">
        <f>VLOOKUP($A687,Hospitalization_Table[#All],10,FALSE)</f>
        <v>29148</v>
      </c>
      <c r="M687" s="18">
        <f>VLOOKUP($A687,Hospitalization_Table[#All],6,FALSE)</f>
        <v>14478.33</v>
      </c>
      <c r="N687" t="str">
        <f>VLOOKUP($A687,Hospitalization_Table[#All],7,FALSE)</f>
        <v>tier - 2</v>
      </c>
      <c r="O687" t="str">
        <f>VLOOKUP($A687,Hospitalization_Table[#All],8,FALSE)</f>
        <v>tier - 2</v>
      </c>
      <c r="P687" t="str">
        <f>VLOOKUP($A687,Hospitalization_Table[#All],9,FALSE)</f>
        <v>R1013</v>
      </c>
      <c r="Q687">
        <f>VLOOKUP($A687,Hospitalization_Table[#All],11,FALSE)</f>
        <v>43</v>
      </c>
    </row>
    <row r="688" spans="1:17" ht="15.6" x14ac:dyDescent="0.3">
      <c r="A688" s="20" t="s">
        <v>1684</v>
      </c>
      <c r="B688" t="str">
        <f>VLOOKUP($A688,Customer_Table[#All],4,FALSE)</f>
        <v>Karine</v>
      </c>
      <c r="C688">
        <f>VLOOKUP($A688,Medical_Table[#All],4,FALSE)</f>
        <v>35.200000000000003</v>
      </c>
      <c r="D688">
        <f>VLOOKUP($A688,Medical_Table[#All],6,FALSE)</f>
        <v>6.26</v>
      </c>
      <c r="E688" t="str">
        <f>VLOOKUP($A688,Medical_Table[#All],2,FALSE)</f>
        <v>Yes</v>
      </c>
      <c r="F688" t="str">
        <f>VLOOKUP($A688,Medical_Table[#All],8,FALSE)</f>
        <v>No</v>
      </c>
      <c r="G688" t="str">
        <f>VLOOKUP($A688,Medical_Table[#All],9,FALSE)</f>
        <v>No</v>
      </c>
      <c r="H688">
        <f>VLOOKUP($A688,Medical_Table[#All],10,FALSE)</f>
        <v>2</v>
      </c>
      <c r="I688" t="str">
        <f>VLOOKUP($A688,Medical_Table[#All],3,FALSE)</f>
        <v>No</v>
      </c>
      <c r="J688" t="str">
        <f>VLOOKUP($A688,Medical_Table[#All],5,FALSE)</f>
        <v>Obesity</v>
      </c>
      <c r="K688" t="str">
        <f>VLOOKUP($A688,Medical_Table[#All],7,FALSE)</f>
        <v>Prediabetes</v>
      </c>
      <c r="L688" s="22">
        <f>VLOOKUP($A688,Hospitalization_Table[#All],10,FALSE)</f>
        <v>21874</v>
      </c>
      <c r="M688" s="18">
        <f>VLOOKUP($A688,Hospitalization_Table[#All],6,FALSE)</f>
        <v>14474.68</v>
      </c>
      <c r="N688" t="str">
        <f>VLOOKUP($A688,Hospitalization_Table[#All],7,FALSE)</f>
        <v>tier - 2</v>
      </c>
      <c r="O688" t="str">
        <f>VLOOKUP($A688,Hospitalization_Table[#All],8,FALSE)</f>
        <v>tier - 2</v>
      </c>
      <c r="P688" t="str">
        <f>VLOOKUP($A688,Hospitalization_Table[#All],9,FALSE)</f>
        <v>R1013</v>
      </c>
      <c r="Q688">
        <f>VLOOKUP($A688,Hospitalization_Table[#All],11,FALSE)</f>
        <v>63</v>
      </c>
    </row>
    <row r="689" spans="1:17" ht="15.6" x14ac:dyDescent="0.3">
      <c r="A689" s="20" t="s">
        <v>1683</v>
      </c>
      <c r="B689" t="str">
        <f>VLOOKUP($A689,Customer_Table[#All],4,FALSE)</f>
        <v>Cheryl</v>
      </c>
      <c r="C689">
        <f>VLOOKUP($A689,Medical_Table[#All],4,FALSE)</f>
        <v>41.26</v>
      </c>
      <c r="D689">
        <f>VLOOKUP($A689,Medical_Table[#All],6,FALSE)</f>
        <v>5.97</v>
      </c>
      <c r="E689" t="str">
        <f>VLOOKUP($A689,Medical_Table[#All],2,FALSE)</f>
        <v>Yes</v>
      </c>
      <c r="F689" t="str">
        <f>VLOOKUP($A689,Medical_Table[#All],8,FALSE)</f>
        <v>No</v>
      </c>
      <c r="G689" t="str">
        <f>VLOOKUP($A689,Medical_Table[#All],9,FALSE)</f>
        <v>No</v>
      </c>
      <c r="H689">
        <f>VLOOKUP($A689,Medical_Table[#All],10,FALSE)</f>
        <v>0</v>
      </c>
      <c r="I689" t="str">
        <f>VLOOKUP($A689,Medical_Table[#All],3,FALSE)</f>
        <v>No</v>
      </c>
      <c r="J689" t="str">
        <f>VLOOKUP($A689,Medical_Table[#All],5,FALSE)</f>
        <v>Obesity</v>
      </c>
      <c r="K689" t="str">
        <f>VLOOKUP($A689,Medical_Table[#All],7,FALSE)</f>
        <v>Prediabetes</v>
      </c>
      <c r="L689" s="22">
        <f>VLOOKUP($A689,Hospitalization_Table[#All],10,FALSE)</f>
        <v>28091</v>
      </c>
      <c r="M689" s="18">
        <f>VLOOKUP($A689,Hospitalization_Table[#All],6,FALSE)</f>
        <v>14470.01</v>
      </c>
      <c r="N689" t="str">
        <f>VLOOKUP($A689,Hospitalization_Table[#All],7,FALSE)</f>
        <v>tier - 2</v>
      </c>
      <c r="O689" t="str">
        <f>VLOOKUP($A689,Hospitalization_Table[#All],8,FALSE)</f>
        <v>tier - 3</v>
      </c>
      <c r="P689" t="str">
        <f>VLOOKUP($A689,Hospitalization_Table[#All],9,FALSE)</f>
        <v>R1012</v>
      </c>
      <c r="Q689">
        <f>VLOOKUP($A689,Hospitalization_Table[#All],11,FALSE)</f>
        <v>46</v>
      </c>
    </row>
    <row r="690" spans="1:17" ht="15.6" x14ac:dyDescent="0.3">
      <c r="A690" s="20" t="s">
        <v>1682</v>
      </c>
      <c r="B690" t="str">
        <f>VLOOKUP($A690,Customer_Table[#All],4,FALSE)</f>
        <v>Allison M.</v>
      </c>
      <c r="C690">
        <f>VLOOKUP($A690,Medical_Table[#All],4,FALSE)</f>
        <v>17.195</v>
      </c>
      <c r="D690">
        <f>VLOOKUP($A690,Medical_Table[#All],6,FALSE)</f>
        <v>5.29</v>
      </c>
      <c r="E690" t="str">
        <f>VLOOKUP($A690,Medical_Table[#All],2,FALSE)</f>
        <v>Yes</v>
      </c>
      <c r="F690" t="str">
        <f>VLOOKUP($A690,Medical_Table[#All],8,FALSE)</f>
        <v>No</v>
      </c>
      <c r="G690" t="str">
        <f>VLOOKUP($A690,Medical_Table[#All],9,FALSE)</f>
        <v>No</v>
      </c>
      <c r="H690">
        <f>VLOOKUP($A690,Medical_Table[#All],10,FALSE)</f>
        <v>0</v>
      </c>
      <c r="I690" t="str">
        <f>VLOOKUP($A690,Medical_Table[#All],3,FALSE)</f>
        <v>Yes</v>
      </c>
      <c r="J690" t="str">
        <f>VLOOKUP($A690,Medical_Table[#All],5,FALSE)</f>
        <v>Under Weight</v>
      </c>
      <c r="K690" t="str">
        <f>VLOOKUP($A690,Medical_Table[#All],7,FALSE)</f>
        <v>Normal</v>
      </c>
      <c r="L690" s="22">
        <f>VLOOKUP($A690,Hospitalization_Table[#All],10,FALSE)</f>
        <v>35379</v>
      </c>
      <c r="M690" s="18">
        <f>VLOOKUP($A690,Hospitalization_Table[#All],6,FALSE)</f>
        <v>14455.64</v>
      </c>
      <c r="N690" t="str">
        <f>VLOOKUP($A690,Hospitalization_Table[#All],7,FALSE)</f>
        <v>tier - 2</v>
      </c>
      <c r="O690" t="str">
        <f>VLOOKUP($A690,Hospitalization_Table[#All],8,FALSE)</f>
        <v>tier - 3</v>
      </c>
      <c r="P690" t="str">
        <f>VLOOKUP($A690,Hospitalization_Table[#All],9,FALSE)</f>
        <v>R1024</v>
      </c>
      <c r="Q690">
        <f>VLOOKUP($A690,Hospitalization_Table[#All],11,FALSE)</f>
        <v>26</v>
      </c>
    </row>
    <row r="691" spans="1:17" ht="15.6" x14ac:dyDescent="0.3">
      <c r="A691" s="20" t="s">
        <v>1681</v>
      </c>
      <c r="B691" t="str">
        <f>VLOOKUP($A691,Customer_Table[#All],4,FALSE)</f>
        <v>Adriana</v>
      </c>
      <c r="C691">
        <f>VLOOKUP($A691,Medical_Table[#All],4,FALSE)</f>
        <v>23.085000000000001</v>
      </c>
      <c r="D691">
        <f>VLOOKUP($A691,Medical_Table[#All],6,FALSE)</f>
        <v>4.2699999999999996</v>
      </c>
      <c r="E691" t="str">
        <f>VLOOKUP($A691,Medical_Table[#All],2,FALSE)</f>
        <v>Yes</v>
      </c>
      <c r="F691" t="str">
        <f>VLOOKUP($A691,Medical_Table[#All],8,FALSE)</f>
        <v>No</v>
      </c>
      <c r="G691" t="str">
        <f>VLOOKUP($A691,Medical_Table[#All],9,FALSE)</f>
        <v>No</v>
      </c>
      <c r="H691">
        <f>VLOOKUP($A691,Medical_Table[#All],10,FALSE)</f>
        <v>2</v>
      </c>
      <c r="I691" t="str">
        <f>VLOOKUP($A691,Medical_Table[#All],3,FALSE)</f>
        <v>No</v>
      </c>
      <c r="J691" t="str">
        <f>VLOOKUP($A691,Medical_Table[#All],5,FALSE)</f>
        <v>Normal Weight</v>
      </c>
      <c r="K691" t="str">
        <f>VLOOKUP($A691,Medical_Table[#All],7,FALSE)</f>
        <v>Normal</v>
      </c>
      <c r="L691" s="22">
        <f>VLOOKUP($A691,Hospitalization_Table[#All],10,FALSE)</f>
        <v>21765</v>
      </c>
      <c r="M691" s="18">
        <f>VLOOKUP($A691,Hospitalization_Table[#All],6,FALSE)</f>
        <v>14451.84</v>
      </c>
      <c r="N691" t="str">
        <f>VLOOKUP($A691,Hospitalization_Table[#All],7,FALSE)</f>
        <v>tier - 2</v>
      </c>
      <c r="O691" t="str">
        <f>VLOOKUP($A691,Hospitalization_Table[#All],8,FALSE)</f>
        <v>tier - 3</v>
      </c>
      <c r="P691" t="str">
        <f>VLOOKUP($A691,Hospitalization_Table[#All],9,FALSE)</f>
        <v>R1023</v>
      </c>
      <c r="Q691">
        <f>VLOOKUP($A691,Hospitalization_Table[#All],11,FALSE)</f>
        <v>63</v>
      </c>
    </row>
    <row r="692" spans="1:17" ht="15.6" x14ac:dyDescent="0.3">
      <c r="A692" s="20" t="s">
        <v>1680</v>
      </c>
      <c r="B692" t="str">
        <f>VLOOKUP($A692,Customer_Table[#All],4,FALSE)</f>
        <v>Miranda J</v>
      </c>
      <c r="C692">
        <f>VLOOKUP($A692,Medical_Table[#All],4,FALSE)</f>
        <v>21.66</v>
      </c>
      <c r="D692">
        <f>VLOOKUP($A692,Medical_Table[#All],6,FALSE)</f>
        <v>5.2</v>
      </c>
      <c r="E692" t="str">
        <f>VLOOKUP($A692,Medical_Table[#All],2,FALSE)</f>
        <v>Yes</v>
      </c>
      <c r="F692" t="str">
        <f>VLOOKUP($A692,Medical_Table[#All],8,FALSE)</f>
        <v>No</v>
      </c>
      <c r="G692" t="str">
        <f>VLOOKUP($A692,Medical_Table[#All],9,FALSE)</f>
        <v>No</v>
      </c>
      <c r="H692">
        <f>VLOOKUP($A692,Medical_Table[#All],10,FALSE)</f>
        <v>2</v>
      </c>
      <c r="I692" t="str">
        <f>VLOOKUP($A692,Medical_Table[#All],3,FALSE)</f>
        <v>No</v>
      </c>
      <c r="J692" t="str">
        <f>VLOOKUP($A692,Medical_Table[#All],5,FALSE)</f>
        <v>Normal Weight</v>
      </c>
      <c r="K692" t="str">
        <f>VLOOKUP($A692,Medical_Table[#All],7,FALSE)</f>
        <v>Normal</v>
      </c>
      <c r="L692" s="22">
        <f>VLOOKUP($A692,Hospitalization_Table[#All],10,FALSE)</f>
        <v>21730</v>
      </c>
      <c r="M692" s="18">
        <f>VLOOKUP($A692,Hospitalization_Table[#All],6,FALSE)</f>
        <v>14449.85</v>
      </c>
      <c r="N692" t="str">
        <f>VLOOKUP($A692,Hospitalization_Table[#All],7,FALSE)</f>
        <v>tier - 2</v>
      </c>
      <c r="O692" t="str">
        <f>VLOOKUP($A692,Hospitalization_Table[#All],8,FALSE)</f>
        <v>tier - 1</v>
      </c>
      <c r="P692" t="str">
        <f>VLOOKUP($A692,Hospitalization_Table[#All],9,FALSE)</f>
        <v>R1024</v>
      </c>
      <c r="Q692">
        <f>VLOOKUP($A692,Hospitalization_Table[#All],11,FALSE)</f>
        <v>63</v>
      </c>
    </row>
    <row r="693" spans="1:17" ht="15.6" x14ac:dyDescent="0.3">
      <c r="A693" s="20" t="s">
        <v>1679</v>
      </c>
      <c r="B693" t="str">
        <f>VLOOKUP($A693,Customer_Table[#All],4,FALSE)</f>
        <v>Roberto</v>
      </c>
      <c r="C693">
        <f>VLOOKUP($A693,Medical_Table[#All],4,FALSE)</f>
        <v>36.47</v>
      </c>
      <c r="D693">
        <f>VLOOKUP($A693,Medical_Table[#All],6,FALSE)</f>
        <v>8.23</v>
      </c>
      <c r="E693" t="str">
        <f>VLOOKUP($A693,Medical_Table[#All],2,FALSE)</f>
        <v>Yes</v>
      </c>
      <c r="F693" t="str">
        <f>VLOOKUP($A693,Medical_Table[#All],8,FALSE)</f>
        <v>No</v>
      </c>
      <c r="G693" t="str">
        <f>VLOOKUP($A693,Medical_Table[#All],9,FALSE)</f>
        <v>No</v>
      </c>
      <c r="H693">
        <f>VLOOKUP($A693,Medical_Table[#All],10,FALSE)</f>
        <v>0</v>
      </c>
      <c r="I693" t="str">
        <f>VLOOKUP($A693,Medical_Table[#All],3,FALSE)</f>
        <v>No</v>
      </c>
      <c r="J693" t="str">
        <f>VLOOKUP($A693,Medical_Table[#All],5,FALSE)</f>
        <v>Obesity</v>
      </c>
      <c r="K693" t="str">
        <f>VLOOKUP($A693,Medical_Table[#All],7,FALSE)</f>
        <v>Diabetes</v>
      </c>
      <c r="L693" s="22">
        <f>VLOOKUP($A693,Hospitalization_Table[#All],10,FALSE)</f>
        <v>24780</v>
      </c>
      <c r="M693" s="18">
        <f>VLOOKUP($A693,Hospitalization_Table[#All],6,FALSE)</f>
        <v>14427.63</v>
      </c>
      <c r="N693" t="str">
        <f>VLOOKUP($A693,Hospitalization_Table[#All],7,FALSE)</f>
        <v>tier - 2</v>
      </c>
      <c r="O693" t="str">
        <f>VLOOKUP($A693,Hospitalization_Table[#All],8,FALSE)</f>
        <v>tier - 2</v>
      </c>
      <c r="P693" t="str">
        <f>VLOOKUP($A693,Hospitalization_Table[#All],9,FALSE)</f>
        <v>R1021</v>
      </c>
      <c r="Q693">
        <f>VLOOKUP($A693,Hospitalization_Table[#All],11,FALSE)</f>
        <v>55</v>
      </c>
    </row>
    <row r="694" spans="1:17" ht="15.6" x14ac:dyDescent="0.3">
      <c r="A694" s="20" t="s">
        <v>1678</v>
      </c>
      <c r="B694" t="str">
        <f>VLOOKUP($A694,Customer_Table[#All],4,FALSE)</f>
        <v>Rebecca B.</v>
      </c>
      <c r="C694">
        <f>VLOOKUP($A694,Medical_Table[#All],4,FALSE)</f>
        <v>36.08</v>
      </c>
      <c r="D694">
        <f>VLOOKUP($A694,Medical_Table[#All],6,FALSE)</f>
        <v>10.33</v>
      </c>
      <c r="E694" t="str">
        <f>VLOOKUP($A694,Medical_Table[#All],2,FALSE)</f>
        <v>Yes</v>
      </c>
      <c r="F694" t="str">
        <f>VLOOKUP($A694,Medical_Table[#All],8,FALSE)</f>
        <v>No</v>
      </c>
      <c r="G694" t="str">
        <f>VLOOKUP($A694,Medical_Table[#All],9,FALSE)</f>
        <v>No</v>
      </c>
      <c r="H694">
        <f>VLOOKUP($A694,Medical_Table[#All],10,FALSE)</f>
        <v>0</v>
      </c>
      <c r="I694" t="str">
        <f>VLOOKUP($A694,Medical_Table[#All],3,FALSE)</f>
        <v>No</v>
      </c>
      <c r="J694" t="str">
        <f>VLOOKUP($A694,Medical_Table[#All],5,FALSE)</f>
        <v>Obesity</v>
      </c>
      <c r="K694" t="str">
        <f>VLOOKUP($A694,Medical_Table[#All],7,FALSE)</f>
        <v>Diabetes</v>
      </c>
      <c r="L694" s="22">
        <f>VLOOKUP($A694,Hospitalization_Table[#All],10,FALSE)</f>
        <v>24699</v>
      </c>
      <c r="M694" s="18">
        <f>VLOOKUP($A694,Hospitalization_Table[#All],6,FALSE)</f>
        <v>14426.66</v>
      </c>
      <c r="N694" t="str">
        <f>VLOOKUP($A694,Hospitalization_Table[#All],7,FALSE)</f>
        <v>tier - 2</v>
      </c>
      <c r="O694" t="str">
        <f>VLOOKUP($A694,Hospitalization_Table[#All],8,FALSE)</f>
        <v>tier - 2</v>
      </c>
      <c r="P694" t="str">
        <f>VLOOKUP($A694,Hospitalization_Table[#All],9,FALSE)</f>
        <v>R1026</v>
      </c>
      <c r="Q694">
        <f>VLOOKUP($A694,Hospitalization_Table[#All],11,FALSE)</f>
        <v>55</v>
      </c>
    </row>
    <row r="695" spans="1:17" ht="15.6" x14ac:dyDescent="0.3">
      <c r="A695" s="20" t="s">
        <v>1677</v>
      </c>
      <c r="B695" t="str">
        <f>VLOOKUP($A695,Customer_Table[#All],4,FALSE)</f>
        <v>Tiffany</v>
      </c>
      <c r="C695">
        <f>VLOOKUP($A695,Medical_Table[#All],4,FALSE)</f>
        <v>23.18</v>
      </c>
      <c r="D695">
        <f>VLOOKUP($A695,Medical_Table[#All],6,FALSE)</f>
        <v>6.13</v>
      </c>
      <c r="E695" t="str">
        <f>VLOOKUP($A695,Medical_Table[#All],2,FALSE)</f>
        <v>No</v>
      </c>
      <c r="F695" t="str">
        <f>VLOOKUP($A695,Medical_Table[#All],8,FALSE)</f>
        <v>No</v>
      </c>
      <c r="G695" t="str">
        <f>VLOOKUP($A695,Medical_Table[#All],9,FALSE)</f>
        <v>No</v>
      </c>
      <c r="H695">
        <f>VLOOKUP($A695,Medical_Table[#All],10,FALSE)</f>
        <v>0</v>
      </c>
      <c r="I695" t="str">
        <f>VLOOKUP($A695,Medical_Table[#All],3,FALSE)</f>
        <v>No</v>
      </c>
      <c r="J695" t="str">
        <f>VLOOKUP($A695,Medical_Table[#All],5,FALSE)</f>
        <v>Normal Weight</v>
      </c>
      <c r="K695" t="str">
        <f>VLOOKUP($A695,Medical_Table[#All],7,FALSE)</f>
        <v>Prediabetes</v>
      </c>
      <c r="L695" s="22">
        <f>VLOOKUP($A695,Hospitalization_Table[#All],10,FALSE)</f>
        <v>36382</v>
      </c>
      <c r="M695" s="18">
        <f>VLOOKUP($A695,Hospitalization_Table[#All],6,FALSE)</f>
        <v>14426.07</v>
      </c>
      <c r="N695" t="str">
        <f>VLOOKUP($A695,Hospitalization_Table[#All],7,FALSE)</f>
        <v>tier - 2</v>
      </c>
      <c r="O695" t="str">
        <f>VLOOKUP($A695,Hospitalization_Table[#All],8,FALSE)</f>
        <v>tier - 1</v>
      </c>
      <c r="P695" t="str">
        <f>VLOOKUP($A695,Hospitalization_Table[#All],9,FALSE)</f>
        <v>R1012</v>
      </c>
      <c r="Q695">
        <f>VLOOKUP($A695,Hospitalization_Table[#All],11,FALSE)</f>
        <v>23</v>
      </c>
    </row>
    <row r="696" spans="1:17" ht="15.6" x14ac:dyDescent="0.3">
      <c r="A696" s="20" t="s">
        <v>1676</v>
      </c>
      <c r="B696" t="str">
        <f>VLOOKUP($A696,Customer_Table[#All],4,FALSE)</f>
        <v>Alexander</v>
      </c>
      <c r="C696">
        <f>VLOOKUP($A696,Medical_Table[#All],4,FALSE)</f>
        <v>39.159999999999997</v>
      </c>
      <c r="D696">
        <f>VLOOKUP($A696,Medical_Table[#All],6,FALSE)</f>
        <v>8.08</v>
      </c>
      <c r="E696" t="str">
        <f>VLOOKUP($A696,Medical_Table[#All],2,FALSE)</f>
        <v>No</v>
      </c>
      <c r="F696" t="str">
        <f>VLOOKUP($A696,Medical_Table[#All],8,FALSE)</f>
        <v>No</v>
      </c>
      <c r="G696" t="str">
        <f>VLOOKUP($A696,Medical_Table[#All],9,FALSE)</f>
        <v>No</v>
      </c>
      <c r="H696">
        <f>VLOOKUP($A696,Medical_Table[#All],10,FALSE)</f>
        <v>3</v>
      </c>
      <c r="I696" t="str">
        <f>VLOOKUP($A696,Medical_Table[#All],3,FALSE)</f>
        <v>No</v>
      </c>
      <c r="J696" t="str">
        <f>VLOOKUP($A696,Medical_Table[#All],5,FALSE)</f>
        <v>Obesity</v>
      </c>
      <c r="K696" t="str">
        <f>VLOOKUP($A696,Medical_Table[#All],7,FALSE)</f>
        <v>Diabetes</v>
      </c>
      <c r="L696" s="22">
        <f>VLOOKUP($A696,Hospitalization_Table[#All],10,FALSE)</f>
        <v>21448</v>
      </c>
      <c r="M696" s="18">
        <f>VLOOKUP($A696,Hospitalization_Table[#All],6,FALSE)</f>
        <v>14418.28</v>
      </c>
      <c r="N696" t="str">
        <f>VLOOKUP($A696,Hospitalization_Table[#All],7,FALSE)</f>
        <v>tier - 2</v>
      </c>
      <c r="O696" t="str">
        <f>VLOOKUP($A696,Hospitalization_Table[#All],8,FALSE)</f>
        <v>tier - 3</v>
      </c>
      <c r="P696" t="str">
        <f>VLOOKUP($A696,Hospitalization_Table[#All],9,FALSE)</f>
        <v>R1013</v>
      </c>
      <c r="Q696">
        <f>VLOOKUP($A696,Hospitalization_Table[#All],11,FALSE)</f>
        <v>64</v>
      </c>
    </row>
    <row r="697" spans="1:17" ht="15.6" x14ac:dyDescent="0.3">
      <c r="A697" s="20" t="s">
        <v>1675</v>
      </c>
      <c r="B697" t="str">
        <f>VLOOKUP($A697,Customer_Table[#All],4,FALSE)</f>
        <v>Rich M</v>
      </c>
      <c r="C697">
        <f>VLOOKUP($A697,Medical_Table[#All],4,FALSE)</f>
        <v>38.19</v>
      </c>
      <c r="D697">
        <f>VLOOKUP($A697,Medical_Table[#All],6,FALSE)</f>
        <v>10.49</v>
      </c>
      <c r="E697" t="str">
        <f>VLOOKUP($A697,Medical_Table[#All],2,FALSE)</f>
        <v>No</v>
      </c>
      <c r="F697" t="str">
        <f>VLOOKUP($A697,Medical_Table[#All],8,FALSE)</f>
        <v>No</v>
      </c>
      <c r="G697" t="str">
        <f>VLOOKUP($A697,Medical_Table[#All],9,FALSE)</f>
        <v>No</v>
      </c>
      <c r="H697">
        <f>VLOOKUP($A697,Medical_Table[#All],10,FALSE)</f>
        <v>3</v>
      </c>
      <c r="I697" t="str">
        <f>VLOOKUP($A697,Medical_Table[#All],3,FALSE)</f>
        <v>No</v>
      </c>
      <c r="J697" t="str">
        <f>VLOOKUP($A697,Medical_Table[#All],5,FALSE)</f>
        <v>Obesity</v>
      </c>
      <c r="K697" t="str">
        <f>VLOOKUP($A697,Medical_Table[#All],7,FALSE)</f>
        <v>Diabetes</v>
      </c>
      <c r="L697" s="22">
        <f>VLOOKUP($A697,Hospitalization_Table[#All],10,FALSE)</f>
        <v>21395</v>
      </c>
      <c r="M697" s="18">
        <f>VLOOKUP($A697,Hospitalization_Table[#All],6,FALSE)</f>
        <v>14410.93</v>
      </c>
      <c r="N697" t="str">
        <f>VLOOKUP($A697,Hospitalization_Table[#All],7,FALSE)</f>
        <v>tier - 2</v>
      </c>
      <c r="O697" t="str">
        <f>VLOOKUP($A697,Hospitalization_Table[#All],8,FALSE)</f>
        <v>tier - 2</v>
      </c>
      <c r="P697" t="str">
        <f>VLOOKUP($A697,Hospitalization_Table[#All],9,FALSE)</f>
        <v>R1016</v>
      </c>
      <c r="Q697">
        <f>VLOOKUP($A697,Hospitalization_Table[#All],11,FALSE)</f>
        <v>64</v>
      </c>
    </row>
    <row r="698" spans="1:17" ht="15.6" x14ac:dyDescent="0.3">
      <c r="A698" s="20" t="s">
        <v>1674</v>
      </c>
      <c r="B698" t="str">
        <f>VLOOKUP($A698,Customer_Table[#All],4,FALSE)</f>
        <v>Aaron C</v>
      </c>
      <c r="C698">
        <f>VLOOKUP($A698,Medical_Table[#All],4,FALSE)</f>
        <v>26.41</v>
      </c>
      <c r="D698">
        <f>VLOOKUP($A698,Medical_Table[#All],6,FALSE)</f>
        <v>8.11</v>
      </c>
      <c r="E698" t="str">
        <f>VLOOKUP($A698,Medical_Table[#All],2,FALSE)</f>
        <v>No</v>
      </c>
      <c r="F698" t="str">
        <f>VLOOKUP($A698,Medical_Table[#All],8,FALSE)</f>
        <v>No</v>
      </c>
      <c r="G698" t="str">
        <f>VLOOKUP($A698,Medical_Table[#All],9,FALSE)</f>
        <v>No</v>
      </c>
      <c r="H698">
        <f>VLOOKUP($A698,Medical_Table[#All],10,FALSE)</f>
        <v>3</v>
      </c>
      <c r="I698" t="str">
        <f>VLOOKUP($A698,Medical_Table[#All],3,FALSE)</f>
        <v>No</v>
      </c>
      <c r="J698" t="str">
        <f>VLOOKUP($A698,Medical_Table[#All],5,FALSE)</f>
        <v>Over Weight</v>
      </c>
      <c r="K698" t="str">
        <f>VLOOKUP($A698,Medical_Table[#All],7,FALSE)</f>
        <v>Diabetes</v>
      </c>
      <c r="L698" s="22">
        <f>VLOOKUP($A698,Hospitalization_Table[#All],10,FALSE)</f>
        <v>21442</v>
      </c>
      <c r="M698" s="18">
        <f>VLOOKUP($A698,Hospitalization_Table[#All],6,FALSE)</f>
        <v>14394.56</v>
      </c>
      <c r="N698" t="str">
        <f>VLOOKUP($A698,Hospitalization_Table[#All],7,FALSE)</f>
        <v>tier - 2</v>
      </c>
      <c r="O698" t="str">
        <f>VLOOKUP($A698,Hospitalization_Table[#All],8,FALSE)</f>
        <v>tier - 1</v>
      </c>
      <c r="P698" t="str">
        <f>VLOOKUP($A698,Hospitalization_Table[#All],9,FALSE)</f>
        <v>R1018</v>
      </c>
      <c r="Q698">
        <f>VLOOKUP($A698,Hospitalization_Table[#All],11,FALSE)</f>
        <v>64</v>
      </c>
    </row>
    <row r="699" spans="1:17" ht="15.6" x14ac:dyDescent="0.3">
      <c r="A699" s="20" t="s">
        <v>1673</v>
      </c>
      <c r="B699" t="str">
        <f>VLOOKUP($A699,Customer_Table[#All],4,FALSE)</f>
        <v>Kate</v>
      </c>
      <c r="C699">
        <f>VLOOKUP($A699,Medical_Table[#All],4,FALSE)</f>
        <v>28.785</v>
      </c>
      <c r="D699">
        <f>VLOOKUP($A699,Medical_Table[#All],6,FALSE)</f>
        <v>6.6</v>
      </c>
      <c r="E699" t="str">
        <f>VLOOKUP($A699,Medical_Table[#All],2,FALSE)</f>
        <v>No</v>
      </c>
      <c r="F699" t="str">
        <f>VLOOKUP($A699,Medical_Table[#All],8,FALSE)</f>
        <v>No</v>
      </c>
      <c r="G699" t="str">
        <f>VLOOKUP($A699,Medical_Table[#All],9,FALSE)</f>
        <v>No</v>
      </c>
      <c r="H699">
        <f>VLOOKUP($A699,Medical_Table[#All],10,FALSE)</f>
        <v>0</v>
      </c>
      <c r="I699" t="str">
        <f>VLOOKUP($A699,Medical_Table[#All],3,FALSE)</f>
        <v>No</v>
      </c>
      <c r="J699" t="str">
        <f>VLOOKUP($A699,Medical_Table[#All],5,FALSE)</f>
        <v>Over Weight</v>
      </c>
      <c r="K699" t="str">
        <f>VLOOKUP($A699,Medical_Table[#All],7,FALSE)</f>
        <v>Diabetes</v>
      </c>
      <c r="L699" s="22">
        <f>VLOOKUP($A699,Hospitalization_Table[#All],10,FALSE)</f>
        <v>23915</v>
      </c>
      <c r="M699" s="18">
        <f>VLOOKUP($A699,Hospitalization_Table[#All],6,FALSE)</f>
        <v>14394.4</v>
      </c>
      <c r="N699" t="str">
        <f>VLOOKUP($A699,Hospitalization_Table[#All],7,FALSE)</f>
        <v>tier - 2</v>
      </c>
      <c r="O699" t="str">
        <f>VLOOKUP($A699,Hospitalization_Table[#All],8,FALSE)</f>
        <v>tier - 3</v>
      </c>
      <c r="P699" t="str">
        <f>VLOOKUP($A699,Hospitalization_Table[#All],9,FALSE)</f>
        <v>R1024</v>
      </c>
      <c r="Q699">
        <f>VLOOKUP($A699,Hospitalization_Table[#All],11,FALSE)</f>
        <v>57</v>
      </c>
    </row>
    <row r="700" spans="1:17" ht="15.6" x14ac:dyDescent="0.3">
      <c r="A700" s="20" t="s">
        <v>1672</v>
      </c>
      <c r="B700" t="str">
        <f>VLOOKUP($A700,Customer_Table[#All],4,FALSE)</f>
        <v>Maria M</v>
      </c>
      <c r="C700">
        <f>VLOOKUP($A700,Medical_Table[#All],4,FALSE)</f>
        <v>26.695</v>
      </c>
      <c r="D700">
        <f>VLOOKUP($A700,Medical_Table[#All],6,FALSE)</f>
        <v>10.14</v>
      </c>
      <c r="E700" t="str">
        <f>VLOOKUP($A700,Medical_Table[#All],2,FALSE)</f>
        <v>Yes</v>
      </c>
      <c r="F700" t="str">
        <f>VLOOKUP($A700,Medical_Table[#All],8,FALSE)</f>
        <v>No</v>
      </c>
      <c r="G700" t="str">
        <f>VLOOKUP($A700,Medical_Table[#All],9,FALSE)</f>
        <v>Yes</v>
      </c>
      <c r="H700">
        <f>VLOOKUP($A700,Medical_Table[#All],10,FALSE)</f>
        <v>1</v>
      </c>
      <c r="I700" t="str">
        <f>VLOOKUP($A700,Medical_Table[#All],3,FALSE)</f>
        <v>No</v>
      </c>
      <c r="J700" t="str">
        <f>VLOOKUP($A700,Medical_Table[#All],5,FALSE)</f>
        <v>Over Weight</v>
      </c>
      <c r="K700" t="str">
        <f>VLOOKUP($A700,Medical_Table[#All],7,FALSE)</f>
        <v>Diabetes</v>
      </c>
      <c r="L700" s="22">
        <f>VLOOKUP($A700,Hospitalization_Table[#All],10,FALSE)</f>
        <v>23208</v>
      </c>
      <c r="M700" s="18">
        <f>VLOOKUP($A700,Hospitalization_Table[#All],6,FALSE)</f>
        <v>14382.71</v>
      </c>
      <c r="N700" t="str">
        <f>VLOOKUP($A700,Hospitalization_Table[#All],7,FALSE)</f>
        <v>tier - 2</v>
      </c>
      <c r="O700" t="str">
        <f>VLOOKUP($A700,Hospitalization_Table[#All],8,FALSE)</f>
        <v>tier - 2</v>
      </c>
      <c r="P700" t="str">
        <f>VLOOKUP($A700,Hospitalization_Table[#All],9,FALSE)</f>
        <v>R1012</v>
      </c>
      <c r="Q700">
        <f>VLOOKUP($A700,Hospitalization_Table[#All],11,FALSE)</f>
        <v>59</v>
      </c>
    </row>
    <row r="701" spans="1:17" ht="15.6" x14ac:dyDescent="0.3">
      <c r="A701" s="20" t="s">
        <v>1671</v>
      </c>
      <c r="B701" t="str">
        <f>VLOOKUP($A701,Customer_Table[#All],4,FALSE)</f>
        <v>Daven W</v>
      </c>
      <c r="C701">
        <f>VLOOKUP($A701,Medical_Table[#All],4,FALSE)</f>
        <v>32.799999999999997</v>
      </c>
      <c r="D701">
        <f>VLOOKUP($A701,Medical_Table[#All],6,FALSE)</f>
        <v>6.06</v>
      </c>
      <c r="E701" t="str">
        <f>VLOOKUP($A701,Medical_Table[#All],2,FALSE)</f>
        <v>Yes</v>
      </c>
      <c r="F701" t="str">
        <f>VLOOKUP($A701,Medical_Table[#All],8,FALSE)</f>
        <v>No</v>
      </c>
      <c r="G701" t="str">
        <f>VLOOKUP($A701,Medical_Table[#All],9,FALSE)</f>
        <v>No</v>
      </c>
      <c r="H701">
        <f>VLOOKUP($A701,Medical_Table[#All],10,FALSE)</f>
        <v>1</v>
      </c>
      <c r="I701" t="str">
        <f>VLOOKUP($A701,Medical_Table[#All],3,FALSE)</f>
        <v>No</v>
      </c>
      <c r="J701" t="str">
        <f>VLOOKUP($A701,Medical_Table[#All],5,FALSE)</f>
        <v>Obesity</v>
      </c>
      <c r="K701" t="str">
        <f>VLOOKUP($A701,Medical_Table[#All],7,FALSE)</f>
        <v>Prediabetes</v>
      </c>
      <c r="L701" s="22">
        <f>VLOOKUP($A701,Hospitalization_Table[#All],10,FALSE)</f>
        <v>32463</v>
      </c>
      <c r="M701" s="18">
        <f>VLOOKUP($A701,Hospitalization_Table[#All],6,FALSE)</f>
        <v>14358.36</v>
      </c>
      <c r="N701" t="str">
        <f>VLOOKUP($A701,Hospitalization_Table[#All],7,FALSE)</f>
        <v>tier - 2</v>
      </c>
      <c r="O701" t="str">
        <f>VLOOKUP($A701,Hospitalization_Table[#All],8,FALSE)</f>
        <v>tier - 2</v>
      </c>
      <c r="P701" t="str">
        <f>VLOOKUP($A701,Hospitalization_Table[#All],9,FALSE)</f>
        <v>R1011</v>
      </c>
      <c r="Q701">
        <f>VLOOKUP($A701,Hospitalization_Table[#All],11,FALSE)</f>
        <v>34</v>
      </c>
    </row>
    <row r="702" spans="1:17" ht="15.6" x14ac:dyDescent="0.3">
      <c r="A702" s="20" t="s">
        <v>1670</v>
      </c>
      <c r="B702" t="str">
        <f>VLOOKUP($A702,Customer_Table[#All],4,FALSE)</f>
        <v>Brianne</v>
      </c>
      <c r="C702">
        <f>VLOOKUP($A702,Medical_Table[#All],4,FALSE)</f>
        <v>35.869999999999997</v>
      </c>
      <c r="D702">
        <f>VLOOKUP($A702,Medical_Table[#All],6,FALSE)</f>
        <v>9.91</v>
      </c>
      <c r="E702" t="str">
        <f>VLOOKUP($A702,Medical_Table[#All],2,FALSE)</f>
        <v>Yes</v>
      </c>
      <c r="F702" t="str">
        <f>VLOOKUP($A702,Medical_Table[#All],8,FALSE)</f>
        <v>No</v>
      </c>
      <c r="G702" t="str">
        <f>VLOOKUP($A702,Medical_Table[#All],9,FALSE)</f>
        <v>No</v>
      </c>
      <c r="H702">
        <f>VLOOKUP($A702,Medical_Table[#All],10,FALSE)</f>
        <v>0</v>
      </c>
      <c r="I702" t="str">
        <f>VLOOKUP($A702,Medical_Table[#All],3,FALSE)</f>
        <v>No</v>
      </c>
      <c r="J702" t="str">
        <f>VLOOKUP($A702,Medical_Table[#All],5,FALSE)</f>
        <v>Obesity</v>
      </c>
      <c r="K702" t="str">
        <f>VLOOKUP($A702,Medical_Table[#All],7,FALSE)</f>
        <v>Diabetes</v>
      </c>
      <c r="L702" s="22">
        <f>VLOOKUP($A702,Hospitalization_Table[#All],10,FALSE)</f>
        <v>24755</v>
      </c>
      <c r="M702" s="18">
        <f>VLOOKUP($A702,Hospitalization_Table[#All],6,FALSE)</f>
        <v>14355.43</v>
      </c>
      <c r="N702" t="str">
        <f>VLOOKUP($A702,Hospitalization_Table[#All],7,FALSE)</f>
        <v>tier - 2</v>
      </c>
      <c r="O702" t="str">
        <f>VLOOKUP($A702,Hospitalization_Table[#All],8,FALSE)</f>
        <v>tier - 1</v>
      </c>
      <c r="P702" t="str">
        <f>VLOOKUP($A702,Hospitalization_Table[#All],9,FALSE)</f>
        <v>R1026</v>
      </c>
      <c r="Q702">
        <f>VLOOKUP($A702,Hospitalization_Table[#All],11,FALSE)</f>
        <v>55</v>
      </c>
    </row>
    <row r="703" spans="1:17" ht="15.6" x14ac:dyDescent="0.3">
      <c r="A703" s="20" t="s">
        <v>1669</v>
      </c>
      <c r="B703" t="str">
        <f>VLOOKUP($A703,Customer_Table[#All],4,FALSE)</f>
        <v>Hiroki</v>
      </c>
      <c r="C703">
        <f>VLOOKUP($A703,Medical_Table[#All],4,FALSE)</f>
        <v>21.66</v>
      </c>
      <c r="D703">
        <f>VLOOKUP($A703,Medical_Table[#All],6,FALSE)</f>
        <v>4.1399999999999997</v>
      </c>
      <c r="E703" t="str">
        <f>VLOOKUP($A703,Medical_Table[#All],2,FALSE)</f>
        <v>Yes</v>
      </c>
      <c r="F703" t="str">
        <f>VLOOKUP($A703,Medical_Table[#All],8,FALSE)</f>
        <v>No</v>
      </c>
      <c r="G703" t="str">
        <f>VLOOKUP($A703,Medical_Table[#All],9,FALSE)</f>
        <v>No</v>
      </c>
      <c r="H703">
        <f>VLOOKUP($A703,Medical_Table[#All],10,FALSE)</f>
        <v>2</v>
      </c>
      <c r="I703" t="str">
        <f>VLOOKUP($A703,Medical_Table[#All],3,FALSE)</f>
        <v>No</v>
      </c>
      <c r="J703" t="str">
        <f>VLOOKUP($A703,Medical_Table[#All],5,FALSE)</f>
        <v>Normal Weight</v>
      </c>
      <c r="K703" t="str">
        <f>VLOOKUP($A703,Medical_Table[#All],7,FALSE)</f>
        <v>Normal</v>
      </c>
      <c r="L703" s="22">
        <f>VLOOKUP($A703,Hospitalization_Table[#All],10,FALSE)</f>
        <v>21908</v>
      </c>
      <c r="M703" s="18">
        <f>VLOOKUP($A703,Hospitalization_Table[#All],6,FALSE)</f>
        <v>14349.85</v>
      </c>
      <c r="N703" t="str">
        <f>VLOOKUP($A703,Hospitalization_Table[#All],7,FALSE)</f>
        <v>tier - 2</v>
      </c>
      <c r="O703" t="str">
        <f>VLOOKUP($A703,Hospitalization_Table[#All],8,FALSE)</f>
        <v>tier - 2</v>
      </c>
      <c r="P703" t="str">
        <f>VLOOKUP($A703,Hospitalization_Table[#All],9,FALSE)</f>
        <v>R1012</v>
      </c>
      <c r="Q703">
        <f>VLOOKUP($A703,Hospitalization_Table[#All],11,FALSE)</f>
        <v>63</v>
      </c>
    </row>
    <row r="704" spans="1:17" ht="15.6" x14ac:dyDescent="0.3">
      <c r="A704" s="20" t="s">
        <v>1668</v>
      </c>
      <c r="B704" t="str">
        <f>VLOOKUP($A704,Customer_Table[#All],4,FALSE)</f>
        <v>Anders</v>
      </c>
      <c r="C704">
        <f>VLOOKUP($A704,Medical_Table[#All],4,FALSE)</f>
        <v>37.72</v>
      </c>
      <c r="D704">
        <f>VLOOKUP($A704,Medical_Table[#All],6,FALSE)</f>
        <v>4.38</v>
      </c>
      <c r="E704" t="str">
        <f>VLOOKUP($A704,Medical_Table[#All],2,FALSE)</f>
        <v>Yes</v>
      </c>
      <c r="F704" t="str">
        <f>VLOOKUP($A704,Medical_Table[#All],8,FALSE)</f>
        <v>No</v>
      </c>
      <c r="G704" t="str">
        <f>VLOOKUP($A704,Medical_Table[#All],9,FALSE)</f>
        <v>Yes</v>
      </c>
      <c r="H704">
        <f>VLOOKUP($A704,Medical_Table[#All],10,FALSE)</f>
        <v>1</v>
      </c>
      <c r="I704" t="str">
        <f>VLOOKUP($A704,Medical_Table[#All],3,FALSE)</f>
        <v>No</v>
      </c>
      <c r="J704" t="str">
        <f>VLOOKUP($A704,Medical_Table[#All],5,FALSE)</f>
        <v>Obesity</v>
      </c>
      <c r="K704" t="str">
        <f>VLOOKUP($A704,Medical_Table[#All],7,FALSE)</f>
        <v>Normal</v>
      </c>
      <c r="L704" s="22">
        <f>VLOOKUP($A704,Hospitalization_Table[#All],10,FALSE)</f>
        <v>25472</v>
      </c>
      <c r="M704" s="18">
        <f>VLOOKUP($A704,Hospitalization_Table[#All],6,FALSE)</f>
        <v>14337.91</v>
      </c>
      <c r="N704" t="str">
        <f>VLOOKUP($A704,Hospitalization_Table[#All],7,FALSE)</f>
        <v>tier - 2</v>
      </c>
      <c r="O704" t="str">
        <f>VLOOKUP($A704,Hospitalization_Table[#All],8,FALSE)</f>
        <v>tier - 3</v>
      </c>
      <c r="P704" t="str">
        <f>VLOOKUP($A704,Hospitalization_Table[#All],9,FALSE)</f>
        <v>R1022</v>
      </c>
      <c r="Q704">
        <f>VLOOKUP($A704,Hospitalization_Table[#All],11,FALSE)</f>
        <v>53</v>
      </c>
    </row>
    <row r="705" spans="1:17" ht="15.6" x14ac:dyDescent="0.3">
      <c r="A705" s="20" t="s">
        <v>1667</v>
      </c>
      <c r="B705" t="str">
        <f>VLOOKUP($A705,Customer_Table[#All],4,FALSE)</f>
        <v>Danielle</v>
      </c>
      <c r="C705">
        <f>VLOOKUP($A705,Medical_Table[#All],4,FALSE)</f>
        <v>39.700000000000003</v>
      </c>
      <c r="D705">
        <f>VLOOKUP($A705,Medical_Table[#All],6,FALSE)</f>
        <v>9.83</v>
      </c>
      <c r="E705" t="str">
        <f>VLOOKUP($A705,Medical_Table[#All],2,FALSE)</f>
        <v>No</v>
      </c>
      <c r="F705" t="str">
        <f>VLOOKUP($A705,Medical_Table[#All],8,FALSE)</f>
        <v>No</v>
      </c>
      <c r="G705" t="str">
        <f>VLOOKUP($A705,Medical_Table[#All],9,FALSE)</f>
        <v>No</v>
      </c>
      <c r="H705">
        <f>VLOOKUP($A705,Medical_Table[#All],10,FALSE)</f>
        <v>3</v>
      </c>
      <c r="I705" t="str">
        <f>VLOOKUP($A705,Medical_Table[#All],3,FALSE)</f>
        <v>No</v>
      </c>
      <c r="J705" t="str">
        <f>VLOOKUP($A705,Medical_Table[#All],5,FALSE)</f>
        <v>Obesity</v>
      </c>
      <c r="K705" t="str">
        <f>VLOOKUP($A705,Medical_Table[#All],7,FALSE)</f>
        <v>Diabetes</v>
      </c>
      <c r="L705" s="22">
        <f>VLOOKUP($A705,Hospitalization_Table[#All],10,FALSE)</f>
        <v>21376</v>
      </c>
      <c r="M705" s="18">
        <f>VLOOKUP($A705,Hospitalization_Table[#All],6,FALSE)</f>
        <v>14319.03</v>
      </c>
      <c r="N705" t="str">
        <f>VLOOKUP($A705,Hospitalization_Table[#All],7,FALSE)</f>
        <v>tier - 2</v>
      </c>
      <c r="O705" t="str">
        <f>VLOOKUP($A705,Hospitalization_Table[#All],8,FALSE)</f>
        <v>tier - 2</v>
      </c>
      <c r="P705" t="str">
        <f>VLOOKUP($A705,Hospitalization_Table[#All],9,FALSE)</f>
        <v>R1011</v>
      </c>
      <c r="Q705">
        <f>VLOOKUP($A705,Hospitalization_Table[#All],11,FALSE)</f>
        <v>64</v>
      </c>
    </row>
    <row r="706" spans="1:17" ht="15.6" x14ac:dyDescent="0.3">
      <c r="A706" s="20" t="s">
        <v>1666</v>
      </c>
      <c r="B706" t="str">
        <f>VLOOKUP($A706,Customer_Table[#All],4,FALSE)</f>
        <v>Candace N</v>
      </c>
      <c r="C706">
        <f>VLOOKUP($A706,Medical_Table[#All],4,FALSE)</f>
        <v>35.97</v>
      </c>
      <c r="D706">
        <f>VLOOKUP($A706,Medical_Table[#All],6,FALSE)</f>
        <v>11.08</v>
      </c>
      <c r="E706" t="str">
        <f>VLOOKUP($A706,Medical_Table[#All],2,FALSE)</f>
        <v>No</v>
      </c>
      <c r="F706" t="str">
        <f>VLOOKUP($A706,Medical_Table[#All],8,FALSE)</f>
        <v>No</v>
      </c>
      <c r="G706" t="str">
        <f>VLOOKUP($A706,Medical_Table[#All],9,FALSE)</f>
        <v>No</v>
      </c>
      <c r="H706">
        <f>VLOOKUP($A706,Medical_Table[#All],10,FALSE)</f>
        <v>3</v>
      </c>
      <c r="I706" t="str">
        <f>VLOOKUP($A706,Medical_Table[#All],3,FALSE)</f>
        <v>No</v>
      </c>
      <c r="J706" t="str">
        <f>VLOOKUP($A706,Medical_Table[#All],5,FALSE)</f>
        <v>Obesity</v>
      </c>
      <c r="K706" t="str">
        <f>VLOOKUP($A706,Medical_Table[#All],7,FALSE)</f>
        <v>Diabetes</v>
      </c>
      <c r="L706" s="22">
        <f>VLOOKUP($A706,Hospitalization_Table[#All],10,FALSE)</f>
        <v>21473</v>
      </c>
      <c r="M706" s="18">
        <f>VLOOKUP($A706,Hospitalization_Table[#All],6,FALSE)</f>
        <v>14313.85</v>
      </c>
      <c r="N706" t="str">
        <f>VLOOKUP($A706,Hospitalization_Table[#All],7,FALSE)</f>
        <v>tier - 2</v>
      </c>
      <c r="O706" t="str">
        <f>VLOOKUP($A706,Hospitalization_Table[#All],8,FALSE)</f>
        <v>tier - 3</v>
      </c>
      <c r="P706" t="str">
        <f>VLOOKUP($A706,Hospitalization_Table[#All],9,FALSE)</f>
        <v>R1013</v>
      </c>
      <c r="Q706">
        <f>VLOOKUP($A706,Hospitalization_Table[#All],11,FALSE)</f>
        <v>64</v>
      </c>
    </row>
    <row r="707" spans="1:17" ht="15.6" x14ac:dyDescent="0.3">
      <c r="A707" s="20" t="s">
        <v>1665</v>
      </c>
      <c r="B707" t="str">
        <f>VLOOKUP($A707,Customer_Table[#All],4,FALSE)</f>
        <v>Bruno F.</v>
      </c>
      <c r="C707">
        <f>VLOOKUP($A707,Medical_Table[#All],4,FALSE)</f>
        <v>37.85</v>
      </c>
      <c r="D707">
        <f>VLOOKUP($A707,Medical_Table[#All],6,FALSE)</f>
        <v>11.01</v>
      </c>
      <c r="E707" t="str">
        <f>VLOOKUP($A707,Medical_Table[#All],2,FALSE)</f>
        <v>No</v>
      </c>
      <c r="F707" t="str">
        <f>VLOOKUP($A707,Medical_Table[#All],8,FALSE)</f>
        <v>No</v>
      </c>
      <c r="G707" t="str">
        <f>VLOOKUP($A707,Medical_Table[#All],9,FALSE)</f>
        <v>No</v>
      </c>
      <c r="H707">
        <f>VLOOKUP($A707,Medical_Table[#All],10,FALSE)</f>
        <v>0</v>
      </c>
      <c r="I707" t="str">
        <f>VLOOKUP($A707,Medical_Table[#All],3,FALSE)</f>
        <v>No</v>
      </c>
      <c r="J707" t="str">
        <f>VLOOKUP($A707,Medical_Table[#All],5,FALSE)</f>
        <v>Obesity</v>
      </c>
      <c r="K707" t="str">
        <f>VLOOKUP($A707,Medical_Table[#All],7,FALSE)</f>
        <v>Diabetes</v>
      </c>
      <c r="L707" s="22">
        <f>VLOOKUP($A707,Hospitalization_Table[#All],10,FALSE)</f>
        <v>25187</v>
      </c>
      <c r="M707" s="18">
        <f>VLOOKUP($A707,Hospitalization_Table[#All],6,FALSE)</f>
        <v>14285.9</v>
      </c>
      <c r="N707" t="str">
        <f>VLOOKUP($A707,Hospitalization_Table[#All],7,FALSE)</f>
        <v>tier - 2</v>
      </c>
      <c r="O707" t="str">
        <f>VLOOKUP($A707,Hospitalization_Table[#All],8,FALSE)</f>
        <v>tier - 3</v>
      </c>
      <c r="P707" t="str">
        <f>VLOOKUP($A707,Hospitalization_Table[#All],9,FALSE)</f>
        <v>R1012</v>
      </c>
      <c r="Q707">
        <f>VLOOKUP($A707,Hospitalization_Table[#All],11,FALSE)</f>
        <v>54</v>
      </c>
    </row>
    <row r="708" spans="1:17" ht="15.6" x14ac:dyDescent="0.3">
      <c r="A708" s="20" t="s">
        <v>1664</v>
      </c>
      <c r="B708" t="str">
        <f>VLOOKUP($A708,Customer_Table[#All],4,FALSE)</f>
        <v>Emily</v>
      </c>
      <c r="C708">
        <f>VLOOKUP($A708,Medical_Table[#All],4,FALSE)</f>
        <v>21.66</v>
      </c>
      <c r="D708">
        <f>VLOOKUP($A708,Medical_Table[#All],6,FALSE)</f>
        <v>4.37</v>
      </c>
      <c r="E708" t="str">
        <f>VLOOKUP($A708,Medical_Table[#All],2,FALSE)</f>
        <v>No</v>
      </c>
      <c r="F708" t="str">
        <f>VLOOKUP($A708,Medical_Table[#All],8,FALSE)</f>
        <v>yes</v>
      </c>
      <c r="G708" t="str">
        <f>VLOOKUP($A708,Medical_Table[#All],9,FALSE)</f>
        <v>No</v>
      </c>
      <c r="H708">
        <f>VLOOKUP($A708,Medical_Table[#All],10,FALSE)</f>
        <v>1</v>
      </c>
      <c r="I708" t="str">
        <f>VLOOKUP($A708,Medical_Table[#All],3,FALSE)</f>
        <v>Yes</v>
      </c>
      <c r="J708" t="str">
        <f>VLOOKUP($A708,Medical_Table[#All],5,FALSE)</f>
        <v>Normal Weight</v>
      </c>
      <c r="K708" t="str">
        <f>VLOOKUP($A708,Medical_Table[#All],7,FALSE)</f>
        <v>Normal</v>
      </c>
      <c r="L708" s="22">
        <f>VLOOKUP($A708,Hospitalization_Table[#All],10,FALSE)</f>
        <v>38236</v>
      </c>
      <c r="M708" s="18">
        <f>VLOOKUP($A708,Hospitalization_Table[#All],6,FALSE)</f>
        <v>14283.46</v>
      </c>
      <c r="N708" t="str">
        <f>VLOOKUP($A708,Hospitalization_Table[#All],7,FALSE)</f>
        <v>tier - 2</v>
      </c>
      <c r="O708" t="str">
        <f>VLOOKUP($A708,Hospitalization_Table[#All],8,FALSE)</f>
        <v>tier - 2</v>
      </c>
      <c r="P708" t="str">
        <f>VLOOKUP($A708,Hospitalization_Table[#All],9,FALSE)</f>
        <v>R1024</v>
      </c>
      <c r="Q708">
        <f>VLOOKUP($A708,Hospitalization_Table[#All],11,FALSE)</f>
        <v>18</v>
      </c>
    </row>
    <row r="709" spans="1:17" ht="15.6" x14ac:dyDescent="0.3">
      <c r="A709" s="20" t="s">
        <v>1663</v>
      </c>
      <c r="B709" t="str">
        <f>VLOOKUP($A709,Customer_Table[#All],4,FALSE)</f>
        <v>Katie</v>
      </c>
      <c r="C709">
        <f>VLOOKUP($A709,Medical_Table[#All],4,FALSE)</f>
        <v>39.369999999999997</v>
      </c>
      <c r="D709">
        <f>VLOOKUP($A709,Medical_Table[#All],6,FALSE)</f>
        <v>5.91</v>
      </c>
      <c r="E709" t="str">
        <f>VLOOKUP($A709,Medical_Table[#All],2,FALSE)</f>
        <v>No</v>
      </c>
      <c r="F709" t="str">
        <f>VLOOKUP($A709,Medical_Table[#All],8,FALSE)</f>
        <v>No</v>
      </c>
      <c r="G709" t="str">
        <f>VLOOKUP($A709,Medical_Table[#All],9,FALSE)</f>
        <v>No</v>
      </c>
      <c r="H709">
        <f>VLOOKUP($A709,Medical_Table[#All],10,FALSE)</f>
        <v>2</v>
      </c>
      <c r="I709" t="str">
        <f>VLOOKUP($A709,Medical_Table[#All],3,FALSE)</f>
        <v>No</v>
      </c>
      <c r="J709" t="str">
        <f>VLOOKUP($A709,Medical_Table[#All],5,FALSE)</f>
        <v>Obesity</v>
      </c>
      <c r="K709" t="str">
        <f>VLOOKUP($A709,Medical_Table[#All],7,FALSE)</f>
        <v>Prediabetes</v>
      </c>
      <c r="L709" s="22">
        <f>VLOOKUP($A709,Hospitalization_Table[#All],10,FALSE)</f>
        <v>26493</v>
      </c>
      <c r="M709" s="18">
        <f>VLOOKUP($A709,Hospitalization_Table[#All],6,FALSE)</f>
        <v>14258.33</v>
      </c>
      <c r="N709" t="str">
        <f>VLOOKUP($A709,Hospitalization_Table[#All],7,FALSE)</f>
        <v>tier - 2</v>
      </c>
      <c r="O709" t="str">
        <f>VLOOKUP($A709,Hospitalization_Table[#All],8,FALSE)</f>
        <v>tier - 2</v>
      </c>
      <c r="P709" t="str">
        <f>VLOOKUP($A709,Hospitalization_Table[#All],9,FALSE)</f>
        <v>R1026</v>
      </c>
      <c r="Q709">
        <f>VLOOKUP($A709,Hospitalization_Table[#All],11,FALSE)</f>
        <v>50</v>
      </c>
    </row>
    <row r="710" spans="1:17" ht="15.6" x14ac:dyDescent="0.3">
      <c r="A710" s="20" t="s">
        <v>1662</v>
      </c>
      <c r="B710" t="str">
        <f>VLOOKUP($A710,Customer_Table[#All],4,FALSE)</f>
        <v>Sally</v>
      </c>
      <c r="C710">
        <f>VLOOKUP($A710,Medical_Table[#All],4,FALSE)</f>
        <v>40.880000000000003</v>
      </c>
      <c r="D710">
        <f>VLOOKUP($A710,Medical_Table[#All],6,FALSE)</f>
        <v>7.65</v>
      </c>
      <c r="E710" t="str">
        <f>VLOOKUP($A710,Medical_Table[#All],2,FALSE)</f>
        <v>No</v>
      </c>
      <c r="F710" t="str">
        <f>VLOOKUP($A710,Medical_Table[#All],8,FALSE)</f>
        <v>No</v>
      </c>
      <c r="G710" t="str">
        <f>VLOOKUP($A710,Medical_Table[#All],9,FALSE)</f>
        <v>No</v>
      </c>
      <c r="H710">
        <f>VLOOKUP($A710,Medical_Table[#All],10,FALSE)</f>
        <v>0</v>
      </c>
      <c r="I710" t="str">
        <f>VLOOKUP($A710,Medical_Table[#All],3,FALSE)</f>
        <v>No</v>
      </c>
      <c r="J710" t="str">
        <f>VLOOKUP($A710,Medical_Table[#All],5,FALSE)</f>
        <v>Obesity</v>
      </c>
      <c r="K710" t="str">
        <f>VLOOKUP($A710,Medical_Table[#All],7,FALSE)</f>
        <v>Diabetes</v>
      </c>
      <c r="L710" s="22">
        <f>VLOOKUP($A710,Hospitalization_Table[#All],10,FALSE)</f>
        <v>27389</v>
      </c>
      <c r="M710" s="18">
        <f>VLOOKUP($A710,Hospitalization_Table[#All],6,FALSE)</f>
        <v>14256.79</v>
      </c>
      <c r="N710" t="str">
        <f>VLOOKUP($A710,Hospitalization_Table[#All],7,FALSE)</f>
        <v>tier - 2</v>
      </c>
      <c r="O710" t="str">
        <f>VLOOKUP($A710,Hospitalization_Table[#All],8,FALSE)</f>
        <v>tier - 2</v>
      </c>
      <c r="P710" t="str">
        <f>VLOOKUP($A710,Hospitalization_Table[#All],9,FALSE)</f>
        <v>R1026</v>
      </c>
      <c r="Q710">
        <f>VLOOKUP($A710,Hospitalization_Table[#All],11,FALSE)</f>
        <v>48</v>
      </c>
    </row>
    <row r="711" spans="1:17" ht="15.6" x14ac:dyDescent="0.3">
      <c r="A711" s="20" t="s">
        <v>1661</v>
      </c>
      <c r="B711" t="str">
        <f>VLOOKUP($A711,Customer_Table[#All],4,FALSE)</f>
        <v>Meaghan J</v>
      </c>
      <c r="C711">
        <f>VLOOKUP($A711,Medical_Table[#All],4,FALSE)</f>
        <v>26.22</v>
      </c>
      <c r="D711">
        <f>VLOOKUP($A711,Medical_Table[#All],6,FALSE)</f>
        <v>5.37</v>
      </c>
      <c r="E711" t="str">
        <f>VLOOKUP($A711,Medical_Table[#All],2,FALSE)</f>
        <v>Yes</v>
      </c>
      <c r="F711" t="str">
        <f>VLOOKUP($A711,Medical_Table[#All],8,FALSE)</f>
        <v>No</v>
      </c>
      <c r="G711" t="str">
        <f>VLOOKUP($A711,Medical_Table[#All],9,FALSE)</f>
        <v>No</v>
      </c>
      <c r="H711">
        <f>VLOOKUP($A711,Medical_Table[#All],10,FALSE)</f>
        <v>2</v>
      </c>
      <c r="I711" t="str">
        <f>VLOOKUP($A711,Medical_Table[#All],3,FALSE)</f>
        <v>No</v>
      </c>
      <c r="J711" t="str">
        <f>VLOOKUP($A711,Medical_Table[#All],5,FALSE)</f>
        <v>Over Weight</v>
      </c>
      <c r="K711" t="str">
        <f>VLOOKUP($A711,Medical_Table[#All],7,FALSE)</f>
        <v>Normal</v>
      </c>
      <c r="L711" s="22">
        <f>VLOOKUP($A711,Hospitalization_Table[#All],10,FALSE)</f>
        <v>21862</v>
      </c>
      <c r="M711" s="18">
        <f>VLOOKUP($A711,Hospitalization_Table[#All],6,FALSE)</f>
        <v>14256.19</v>
      </c>
      <c r="N711" t="str">
        <f>VLOOKUP($A711,Hospitalization_Table[#All],7,FALSE)</f>
        <v>tier - 2</v>
      </c>
      <c r="O711" t="str">
        <f>VLOOKUP($A711,Hospitalization_Table[#All],8,FALSE)</f>
        <v>tier - 3</v>
      </c>
      <c r="P711" t="str">
        <f>VLOOKUP($A711,Hospitalization_Table[#All],9,FALSE)</f>
        <v>R1012</v>
      </c>
      <c r="Q711">
        <f>VLOOKUP($A711,Hospitalization_Table[#All],11,FALSE)</f>
        <v>63</v>
      </c>
    </row>
    <row r="712" spans="1:17" ht="15.6" x14ac:dyDescent="0.3">
      <c r="A712" s="20" t="s">
        <v>1660</v>
      </c>
      <c r="B712" t="str">
        <f>VLOOKUP($A712,Customer_Table[#All],4,FALSE)</f>
        <v>Rina</v>
      </c>
      <c r="C712">
        <f>VLOOKUP($A712,Medical_Table[#All],4,FALSE)</f>
        <v>25.08</v>
      </c>
      <c r="D712">
        <f>VLOOKUP($A712,Medical_Table[#All],6,FALSE)</f>
        <v>5.75</v>
      </c>
      <c r="E712" t="str">
        <f>VLOOKUP($A712,Medical_Table[#All],2,FALSE)</f>
        <v>Yes</v>
      </c>
      <c r="F712" t="str">
        <f>VLOOKUP($A712,Medical_Table[#All],8,FALSE)</f>
        <v>No</v>
      </c>
      <c r="G712" t="str">
        <f>VLOOKUP($A712,Medical_Table[#All],9,FALSE)</f>
        <v>No</v>
      </c>
      <c r="H712">
        <f>VLOOKUP($A712,Medical_Table[#All],10,FALSE)</f>
        <v>2</v>
      </c>
      <c r="I712" t="str">
        <f>VLOOKUP($A712,Medical_Table[#All],3,FALSE)</f>
        <v>No</v>
      </c>
      <c r="J712" t="str">
        <f>VLOOKUP($A712,Medical_Table[#All],5,FALSE)</f>
        <v>Over Weight</v>
      </c>
      <c r="K712" t="str">
        <f>VLOOKUP($A712,Medical_Table[#All],7,FALSE)</f>
        <v>Prediabetes</v>
      </c>
      <c r="L712" s="22">
        <f>VLOOKUP($A712,Hospitalization_Table[#All],10,FALSE)</f>
        <v>21833</v>
      </c>
      <c r="M712" s="18">
        <f>VLOOKUP($A712,Hospitalization_Table[#All],6,FALSE)</f>
        <v>14254.61</v>
      </c>
      <c r="N712" t="str">
        <f>VLOOKUP($A712,Hospitalization_Table[#All],7,FALSE)</f>
        <v>tier - 2</v>
      </c>
      <c r="O712" t="str">
        <f>VLOOKUP($A712,Hospitalization_Table[#All],8,FALSE)</f>
        <v>tier - 1</v>
      </c>
      <c r="P712" t="str">
        <f>VLOOKUP($A712,Hospitalization_Table[#All],9,FALSE)</f>
        <v>R1012</v>
      </c>
      <c r="Q712">
        <f>VLOOKUP($A712,Hospitalization_Table[#All],11,FALSE)</f>
        <v>63</v>
      </c>
    </row>
    <row r="713" spans="1:17" ht="15.6" x14ac:dyDescent="0.3">
      <c r="A713" s="20" t="s">
        <v>1659</v>
      </c>
      <c r="B713" t="str">
        <f>VLOOKUP($A713,Customer_Table[#All],4,FALSE)</f>
        <v>Kristin P.</v>
      </c>
      <c r="C713">
        <f>VLOOKUP($A713,Medical_Table[#All],4,FALSE)</f>
        <v>39.1</v>
      </c>
      <c r="D713">
        <f>VLOOKUP($A713,Medical_Table[#All],6,FALSE)</f>
        <v>6.79</v>
      </c>
      <c r="E713" t="str">
        <f>VLOOKUP($A713,Medical_Table[#All],2,FALSE)</f>
        <v>Yes</v>
      </c>
      <c r="F713" t="str">
        <f>VLOOKUP($A713,Medical_Table[#All],8,FALSE)</f>
        <v>No</v>
      </c>
      <c r="G713" t="str">
        <f>VLOOKUP($A713,Medical_Table[#All],9,FALSE)</f>
        <v>No</v>
      </c>
      <c r="H713">
        <f>VLOOKUP($A713,Medical_Table[#All],10,FALSE)</f>
        <v>2</v>
      </c>
      <c r="I713" t="str">
        <f>VLOOKUP($A713,Medical_Table[#All],3,FALSE)</f>
        <v>No</v>
      </c>
      <c r="J713" t="str">
        <f>VLOOKUP($A713,Medical_Table[#All],5,FALSE)</f>
        <v>Obesity</v>
      </c>
      <c r="K713" t="str">
        <f>VLOOKUP($A713,Medical_Table[#All],7,FALSE)</f>
        <v>Diabetes</v>
      </c>
      <c r="L713" s="22">
        <f>VLOOKUP($A713,Hospitalization_Table[#All],10,FALSE)</f>
        <v>22549</v>
      </c>
      <c r="M713" s="18">
        <f>VLOOKUP($A713,Hospitalization_Table[#All],6,FALSE)</f>
        <v>14235.07</v>
      </c>
      <c r="N713" t="str">
        <f>VLOOKUP($A713,Hospitalization_Table[#All],7,FALSE)</f>
        <v>tier - 2</v>
      </c>
      <c r="O713" t="str">
        <f>VLOOKUP($A713,Hospitalization_Table[#All],8,FALSE)</f>
        <v>tier - 1</v>
      </c>
      <c r="P713" t="str">
        <f>VLOOKUP($A713,Hospitalization_Table[#All],9,FALSE)</f>
        <v>R1011</v>
      </c>
      <c r="Q713">
        <f>VLOOKUP($A713,Hospitalization_Table[#All],11,FALSE)</f>
        <v>61</v>
      </c>
    </row>
    <row r="714" spans="1:17" ht="15.6" x14ac:dyDescent="0.3">
      <c r="A714" s="20" t="s">
        <v>1658</v>
      </c>
      <c r="B714" t="str">
        <f>VLOOKUP($A714,Customer_Table[#All],4,FALSE)</f>
        <v>Albert</v>
      </c>
      <c r="C714">
        <f>VLOOKUP($A714,Medical_Table[#All],4,FALSE)</f>
        <v>37.905000000000001</v>
      </c>
      <c r="D714">
        <f>VLOOKUP($A714,Medical_Table[#All],6,FALSE)</f>
        <v>7.03</v>
      </c>
      <c r="E714" t="str">
        <f>VLOOKUP($A714,Medical_Table[#All],2,FALSE)</f>
        <v>No</v>
      </c>
      <c r="F714" t="str">
        <f>VLOOKUP($A714,Medical_Table[#All],8,FALSE)</f>
        <v>No</v>
      </c>
      <c r="G714" t="str">
        <f>VLOOKUP($A714,Medical_Table[#All],9,FALSE)</f>
        <v>No</v>
      </c>
      <c r="H714">
        <f>VLOOKUP($A714,Medical_Table[#All],10,FALSE)</f>
        <v>3</v>
      </c>
      <c r="I714" t="str">
        <f>VLOOKUP($A714,Medical_Table[#All],3,FALSE)</f>
        <v>No</v>
      </c>
      <c r="J714" t="str">
        <f>VLOOKUP($A714,Medical_Table[#All],5,FALSE)</f>
        <v>Obesity</v>
      </c>
      <c r="K714" t="str">
        <f>VLOOKUP($A714,Medical_Table[#All],7,FALSE)</f>
        <v>Diabetes</v>
      </c>
      <c r="L714" s="22">
        <f>VLOOKUP($A714,Hospitalization_Table[#All],10,FALSE)</f>
        <v>21449</v>
      </c>
      <c r="M714" s="18">
        <f>VLOOKUP($A714,Hospitalization_Table[#All],6,FALSE)</f>
        <v>14210.54</v>
      </c>
      <c r="N714" t="str">
        <f>VLOOKUP($A714,Hospitalization_Table[#All],7,FALSE)</f>
        <v>tier - 2</v>
      </c>
      <c r="O714" t="str">
        <f>VLOOKUP($A714,Hospitalization_Table[#All],8,FALSE)</f>
        <v>tier - 2</v>
      </c>
      <c r="P714" t="str">
        <f>VLOOKUP($A714,Hospitalization_Table[#All],9,FALSE)</f>
        <v>R1012</v>
      </c>
      <c r="Q714">
        <f>VLOOKUP($A714,Hospitalization_Table[#All],11,FALSE)</f>
        <v>64</v>
      </c>
    </row>
    <row r="715" spans="1:17" ht="15.6" x14ac:dyDescent="0.3">
      <c r="A715" s="20" t="s">
        <v>1657</v>
      </c>
      <c r="B715" t="str">
        <f>VLOOKUP($A715,Customer_Table[#All],4,FALSE)</f>
        <v>Ashley</v>
      </c>
      <c r="C715">
        <f>VLOOKUP($A715,Medical_Table[#All],4,FALSE)</f>
        <v>43.35</v>
      </c>
      <c r="D715">
        <f>VLOOKUP($A715,Medical_Table[#All],6,FALSE)</f>
        <v>5.41</v>
      </c>
      <c r="E715" t="str">
        <f>VLOOKUP($A715,Medical_Table[#All],2,FALSE)</f>
        <v>Yes</v>
      </c>
      <c r="F715" t="str">
        <f>VLOOKUP($A715,Medical_Table[#All],8,FALSE)</f>
        <v>No</v>
      </c>
      <c r="G715" t="str">
        <f>VLOOKUP($A715,Medical_Table[#All],9,FALSE)</f>
        <v>Yes</v>
      </c>
      <c r="H715">
        <f>VLOOKUP($A715,Medical_Table[#All],10,FALSE)</f>
        <v>1</v>
      </c>
      <c r="I715" t="str">
        <f>VLOOKUP($A715,Medical_Table[#All],3,FALSE)</f>
        <v>No</v>
      </c>
      <c r="J715" t="str">
        <f>VLOOKUP($A715,Medical_Table[#All],5,FALSE)</f>
        <v>Obesity</v>
      </c>
      <c r="K715" t="str">
        <f>VLOOKUP($A715,Medical_Table[#All],7,FALSE)</f>
        <v>Normal</v>
      </c>
      <c r="L715" s="22">
        <f>VLOOKUP($A715,Hospitalization_Table[#All],10,FALSE)</f>
        <v>30637</v>
      </c>
      <c r="M715" s="18">
        <f>VLOOKUP($A715,Hospitalization_Table[#All],6,FALSE)</f>
        <v>14209.4</v>
      </c>
      <c r="N715" t="str">
        <f>VLOOKUP($A715,Hospitalization_Table[#All],7,FALSE)</f>
        <v>tier - 2</v>
      </c>
      <c r="O715" t="str">
        <f>VLOOKUP($A715,Hospitalization_Table[#All],8,FALSE)</f>
        <v>tier - 1</v>
      </c>
      <c r="P715" t="str">
        <f>VLOOKUP($A715,Hospitalization_Table[#All],9,FALSE)</f>
        <v>R1026</v>
      </c>
      <c r="Q715">
        <f>VLOOKUP($A715,Hospitalization_Table[#All],11,FALSE)</f>
        <v>39</v>
      </c>
    </row>
    <row r="716" spans="1:17" ht="15.6" x14ac:dyDescent="0.3">
      <c r="A716" s="20" t="s">
        <v>1656</v>
      </c>
      <c r="B716" t="str">
        <f>VLOOKUP($A716,Customer_Table[#All],4,FALSE)</f>
        <v>Shannon L</v>
      </c>
      <c r="C716">
        <f>VLOOKUP($A716,Medical_Table[#All],4,FALSE)</f>
        <v>36.15</v>
      </c>
      <c r="D716">
        <f>VLOOKUP($A716,Medical_Table[#All],6,FALSE)</f>
        <v>8.0500000000000007</v>
      </c>
      <c r="E716" t="str">
        <f>VLOOKUP($A716,Medical_Table[#All],2,FALSE)</f>
        <v>No</v>
      </c>
      <c r="F716" t="str">
        <f>VLOOKUP($A716,Medical_Table[#All],8,FALSE)</f>
        <v>No</v>
      </c>
      <c r="G716" t="str">
        <f>VLOOKUP($A716,Medical_Table[#All],9,FALSE)</f>
        <v>No</v>
      </c>
      <c r="H716">
        <f>VLOOKUP($A716,Medical_Table[#All],10,FALSE)</f>
        <v>0</v>
      </c>
      <c r="I716" t="str">
        <f>VLOOKUP($A716,Medical_Table[#All],3,FALSE)</f>
        <v>No</v>
      </c>
      <c r="J716" t="str">
        <f>VLOOKUP($A716,Medical_Table[#All],5,FALSE)</f>
        <v>Obesity</v>
      </c>
      <c r="K716" t="str">
        <f>VLOOKUP($A716,Medical_Table[#All],7,FALSE)</f>
        <v>Diabetes</v>
      </c>
      <c r="L716" s="22">
        <f>VLOOKUP($A716,Hospitalization_Table[#All],10,FALSE)</f>
        <v>25197</v>
      </c>
      <c r="M716" s="18">
        <f>VLOOKUP($A716,Hospitalization_Table[#All],6,FALSE)</f>
        <v>14193.55</v>
      </c>
      <c r="N716" t="str">
        <f>VLOOKUP($A716,Hospitalization_Table[#All],7,FALSE)</f>
        <v>tier - 2</v>
      </c>
      <c r="O716" t="str">
        <f>VLOOKUP($A716,Hospitalization_Table[#All],8,FALSE)</f>
        <v>tier - 1</v>
      </c>
      <c r="P716" t="str">
        <f>VLOOKUP($A716,Hospitalization_Table[#All],9,FALSE)</f>
        <v>R1026</v>
      </c>
      <c r="Q716">
        <f>VLOOKUP($A716,Hospitalization_Table[#All],11,FALSE)</f>
        <v>54</v>
      </c>
    </row>
    <row r="717" spans="1:17" ht="15.6" x14ac:dyDescent="0.3">
      <c r="A717" s="20" t="s">
        <v>1655</v>
      </c>
      <c r="B717" t="str">
        <f>VLOOKUP($A717,Customer_Table[#All],4,FALSE)</f>
        <v>Amy B</v>
      </c>
      <c r="C717">
        <f>VLOOKUP($A717,Medical_Table[#All],4,FALSE)</f>
        <v>44.98</v>
      </c>
      <c r="D717">
        <f>VLOOKUP($A717,Medical_Table[#All],6,FALSE)</f>
        <v>5.94</v>
      </c>
      <c r="E717" t="str">
        <f>VLOOKUP($A717,Medical_Table[#All],2,FALSE)</f>
        <v>No</v>
      </c>
      <c r="F717" t="str">
        <f>VLOOKUP($A717,Medical_Table[#All],8,FALSE)</f>
        <v>No</v>
      </c>
      <c r="G717" t="str">
        <f>VLOOKUP($A717,Medical_Table[#All],9,FALSE)</f>
        <v>No</v>
      </c>
      <c r="H717">
        <f>VLOOKUP($A717,Medical_Table[#All],10,FALSE)</f>
        <v>1</v>
      </c>
      <c r="I717" t="str">
        <f>VLOOKUP($A717,Medical_Table[#All],3,FALSE)</f>
        <v>No</v>
      </c>
      <c r="J717" t="str">
        <f>VLOOKUP($A717,Medical_Table[#All],5,FALSE)</f>
        <v>Obesity</v>
      </c>
      <c r="K717" t="str">
        <f>VLOOKUP($A717,Medical_Table[#All],7,FALSE)</f>
        <v>Prediabetes</v>
      </c>
      <c r="L717" s="22">
        <f>VLOOKUP($A717,Hospitalization_Table[#All],10,FALSE)</f>
        <v>30870</v>
      </c>
      <c r="M717" s="18">
        <f>VLOOKUP($A717,Hospitalization_Table[#All],6,FALSE)</f>
        <v>14152.46</v>
      </c>
      <c r="N717" t="str">
        <f>VLOOKUP($A717,Hospitalization_Table[#All],7,FALSE)</f>
        <v>tier - 2</v>
      </c>
      <c r="O717" t="str">
        <f>VLOOKUP($A717,Hospitalization_Table[#All],8,FALSE)</f>
        <v>tier - 1</v>
      </c>
      <c r="P717" t="str">
        <f>VLOOKUP($A717,Hospitalization_Table[#All],9,FALSE)</f>
        <v>R1012</v>
      </c>
      <c r="Q717">
        <f>VLOOKUP($A717,Hospitalization_Table[#All],11,FALSE)</f>
        <v>38</v>
      </c>
    </row>
    <row r="718" spans="1:17" ht="15.6" x14ac:dyDescent="0.3">
      <c r="A718" s="20" t="s">
        <v>1654</v>
      </c>
      <c r="B718" t="str">
        <f>VLOOKUP($A718,Customer_Table[#All],4,FALSE)</f>
        <v>A Danielle</v>
      </c>
      <c r="C718">
        <f>VLOOKUP($A718,Medical_Table[#All],4,FALSE)</f>
        <v>38.28</v>
      </c>
      <c r="D718">
        <f>VLOOKUP($A718,Medical_Table[#All],6,FALSE)</f>
        <v>5.51</v>
      </c>
      <c r="E718" t="str">
        <f>VLOOKUP($A718,Medical_Table[#All],2,FALSE)</f>
        <v>No</v>
      </c>
      <c r="F718" t="str">
        <f>VLOOKUP($A718,Medical_Table[#All],8,FALSE)</f>
        <v>yes</v>
      </c>
      <c r="G718" t="str">
        <f>VLOOKUP($A718,Medical_Table[#All],9,FALSE)</f>
        <v>No</v>
      </c>
      <c r="H718">
        <f>VLOOKUP($A718,Medical_Table[#All],10,FALSE)</f>
        <v>1</v>
      </c>
      <c r="I718" t="str">
        <f>VLOOKUP($A718,Medical_Table[#All],3,FALSE)</f>
        <v>No</v>
      </c>
      <c r="J718" t="str">
        <f>VLOOKUP($A718,Medical_Table[#All],5,FALSE)</f>
        <v>Obesity</v>
      </c>
      <c r="K718" t="str">
        <f>VLOOKUP($A718,Medical_Table[#All],7,FALSE)</f>
        <v>Normal</v>
      </c>
      <c r="L718" s="22">
        <f>VLOOKUP($A718,Hospitalization_Table[#All],10,FALSE)</f>
        <v>38174</v>
      </c>
      <c r="M718" s="18">
        <f>VLOOKUP($A718,Hospitalization_Table[#All],6,FALSE)</f>
        <v>14133.04</v>
      </c>
      <c r="N718" t="str">
        <f>VLOOKUP($A718,Hospitalization_Table[#All],7,FALSE)</f>
        <v>tier - 2</v>
      </c>
      <c r="O718" t="str">
        <f>VLOOKUP($A718,Hospitalization_Table[#All],8,FALSE)</f>
        <v>tier - 3</v>
      </c>
      <c r="P718" t="str">
        <f>VLOOKUP($A718,Hospitalization_Table[#All],9,FALSE)</f>
        <v>R1013</v>
      </c>
      <c r="Q718">
        <f>VLOOKUP($A718,Hospitalization_Table[#All],11,FALSE)</f>
        <v>18</v>
      </c>
    </row>
    <row r="719" spans="1:17" ht="15.6" x14ac:dyDescent="0.3">
      <c r="A719" s="20" t="s">
        <v>1653</v>
      </c>
      <c r="B719" t="str">
        <f>VLOOKUP($A719,Customer_Table[#All],4,FALSE)</f>
        <v>Conrad F</v>
      </c>
      <c r="C719">
        <f>VLOOKUP($A719,Medical_Table[#All],4,FALSE)</f>
        <v>32.299999999999997</v>
      </c>
      <c r="D719">
        <f>VLOOKUP($A719,Medical_Table[#All],6,FALSE)</f>
        <v>6.55</v>
      </c>
      <c r="E719" t="str">
        <f>VLOOKUP($A719,Medical_Table[#All],2,FALSE)</f>
        <v>Yes</v>
      </c>
      <c r="F719" t="str">
        <f>VLOOKUP($A719,Medical_Table[#All],8,FALSE)</f>
        <v>No</v>
      </c>
      <c r="G719" t="str">
        <f>VLOOKUP($A719,Medical_Table[#All],9,FALSE)</f>
        <v>No</v>
      </c>
      <c r="H719">
        <f>VLOOKUP($A719,Medical_Table[#All],10,FALSE)</f>
        <v>2</v>
      </c>
      <c r="I719" t="str">
        <f>VLOOKUP($A719,Medical_Table[#All],3,FALSE)</f>
        <v>No</v>
      </c>
      <c r="J719" t="str">
        <f>VLOOKUP($A719,Medical_Table[#All],5,FALSE)</f>
        <v>Obesity</v>
      </c>
      <c r="K719" t="str">
        <f>VLOOKUP($A719,Medical_Table[#All],7,FALSE)</f>
        <v>Diabetes</v>
      </c>
      <c r="L719" s="22">
        <f>VLOOKUP($A719,Hospitalization_Table[#All],10,FALSE)</f>
        <v>22446</v>
      </c>
      <c r="M719" s="18">
        <f>VLOOKUP($A719,Hospitalization_Table[#All],6,FALSE)</f>
        <v>14119.62</v>
      </c>
      <c r="N719" t="str">
        <f>VLOOKUP($A719,Hospitalization_Table[#All],7,FALSE)</f>
        <v>tier - 2</v>
      </c>
      <c r="O719" t="str">
        <f>VLOOKUP($A719,Hospitalization_Table[#All],8,FALSE)</f>
        <v>tier - 1</v>
      </c>
      <c r="P719" t="str">
        <f>VLOOKUP($A719,Hospitalization_Table[#All],9,FALSE)</f>
        <v>R1012</v>
      </c>
      <c r="Q719">
        <f>VLOOKUP($A719,Hospitalization_Table[#All],11,FALSE)</f>
        <v>61</v>
      </c>
    </row>
    <row r="720" spans="1:17" ht="15.6" x14ac:dyDescent="0.3">
      <c r="A720" s="20" t="s">
        <v>1652</v>
      </c>
      <c r="B720" t="str">
        <f>VLOOKUP($A720,Customer_Table[#All],4,FALSE)</f>
        <v>Josh</v>
      </c>
      <c r="C720">
        <f>VLOOKUP($A720,Medical_Table[#All],4,FALSE)</f>
        <v>39.51</v>
      </c>
      <c r="D720">
        <f>VLOOKUP($A720,Medical_Table[#All],6,FALSE)</f>
        <v>5.79</v>
      </c>
      <c r="E720" t="str">
        <f>VLOOKUP($A720,Medical_Table[#All],2,FALSE)</f>
        <v>Yes</v>
      </c>
      <c r="F720" t="str">
        <f>VLOOKUP($A720,Medical_Table[#All],8,FALSE)</f>
        <v>No</v>
      </c>
      <c r="G720" t="str">
        <f>VLOOKUP($A720,Medical_Table[#All],9,FALSE)</f>
        <v>No</v>
      </c>
      <c r="H720">
        <f>VLOOKUP($A720,Medical_Table[#All],10,FALSE)</f>
        <v>0</v>
      </c>
      <c r="I720" t="str">
        <f>VLOOKUP($A720,Medical_Table[#All],3,FALSE)</f>
        <v>No</v>
      </c>
      <c r="J720" t="str">
        <f>VLOOKUP($A720,Medical_Table[#All],5,FALSE)</f>
        <v>Obesity</v>
      </c>
      <c r="K720" t="str">
        <f>VLOOKUP($A720,Medical_Table[#All],7,FALSE)</f>
        <v>Prediabetes</v>
      </c>
      <c r="L720" s="22">
        <f>VLOOKUP($A720,Hospitalization_Table[#All],10,FALSE)</f>
        <v>28029</v>
      </c>
      <c r="M720" s="18">
        <f>VLOOKUP($A720,Hospitalization_Table[#All],6,FALSE)</f>
        <v>14098.07</v>
      </c>
      <c r="N720" t="str">
        <f>VLOOKUP($A720,Hospitalization_Table[#All],7,FALSE)</f>
        <v>tier - 2</v>
      </c>
      <c r="O720" t="str">
        <f>VLOOKUP($A720,Hospitalization_Table[#All],8,FALSE)</f>
        <v>tier - 3</v>
      </c>
      <c r="P720" t="str">
        <f>VLOOKUP($A720,Hospitalization_Table[#All],9,FALSE)</f>
        <v>R1023</v>
      </c>
      <c r="Q720">
        <f>VLOOKUP($A720,Hospitalization_Table[#All],11,FALSE)</f>
        <v>46</v>
      </c>
    </row>
    <row r="721" spans="1:17" ht="15.6" x14ac:dyDescent="0.3">
      <c r="A721" s="20" t="s">
        <v>1651</v>
      </c>
      <c r="B721" t="str">
        <f>VLOOKUP($A721,Customer_Table[#All],4,FALSE)</f>
        <v>Maxime</v>
      </c>
      <c r="C721">
        <f>VLOOKUP($A721,Medical_Table[#All],4,FALSE)</f>
        <v>50.46</v>
      </c>
      <c r="D721">
        <f>VLOOKUP($A721,Medical_Table[#All],6,FALSE)</f>
        <v>4.5599999999999996</v>
      </c>
      <c r="E721" t="str">
        <f>VLOOKUP($A721,Medical_Table[#All],2,FALSE)</f>
        <v>No</v>
      </c>
      <c r="F721" t="str">
        <f>VLOOKUP($A721,Medical_Table[#All],8,FALSE)</f>
        <v>No</v>
      </c>
      <c r="G721" t="str">
        <f>VLOOKUP($A721,Medical_Table[#All],9,FALSE)</f>
        <v>No</v>
      </c>
      <c r="H721">
        <f>VLOOKUP($A721,Medical_Table[#All],10,FALSE)</f>
        <v>0</v>
      </c>
      <c r="I721" t="str">
        <f>VLOOKUP($A721,Medical_Table[#All],3,FALSE)</f>
        <v>No</v>
      </c>
      <c r="J721" t="str">
        <f>VLOOKUP($A721,Medical_Table[#All],5,FALSE)</f>
        <v>Obesity</v>
      </c>
      <c r="K721" t="str">
        <f>VLOOKUP($A721,Medical_Table[#All],7,FALSE)</f>
        <v>Normal</v>
      </c>
      <c r="L721" s="22">
        <f>VLOOKUP($A721,Hospitalization_Table[#All],10,FALSE)</f>
        <v>33493</v>
      </c>
      <c r="M721" s="18">
        <f>VLOOKUP($A721,Hospitalization_Table[#All],6,FALSE)</f>
        <v>14081.93</v>
      </c>
      <c r="N721" t="str">
        <f>VLOOKUP($A721,Hospitalization_Table[#All],7,FALSE)</f>
        <v>tier - 2</v>
      </c>
      <c r="O721" t="str">
        <f>VLOOKUP($A721,Hospitalization_Table[#All],8,FALSE)</f>
        <v>tier - 3</v>
      </c>
      <c r="P721" t="str">
        <f>VLOOKUP($A721,Hospitalization_Table[#All],9,FALSE)</f>
        <v>R1012</v>
      </c>
      <c r="Q721">
        <f>VLOOKUP($A721,Hospitalization_Table[#All],11,FALSE)</f>
        <v>31</v>
      </c>
    </row>
    <row r="722" spans="1:17" ht="15.6" x14ac:dyDescent="0.3">
      <c r="A722" s="20" t="s">
        <v>1650</v>
      </c>
      <c r="B722" t="str">
        <f>VLOOKUP($A722,Customer_Table[#All],4,FALSE)</f>
        <v>Natalie</v>
      </c>
      <c r="C722">
        <f>VLOOKUP($A722,Medical_Table[#All],4,FALSE)</f>
        <v>31.73</v>
      </c>
      <c r="D722">
        <f>VLOOKUP($A722,Medical_Table[#All],6,FALSE)</f>
        <v>7</v>
      </c>
      <c r="E722" t="str">
        <f>VLOOKUP($A722,Medical_Table[#All],2,FALSE)</f>
        <v>No</v>
      </c>
      <c r="F722" t="str">
        <f>VLOOKUP($A722,Medical_Table[#All],8,FALSE)</f>
        <v>No</v>
      </c>
      <c r="G722" t="str">
        <f>VLOOKUP($A722,Medical_Table[#All],9,FALSE)</f>
        <v>No</v>
      </c>
      <c r="H722">
        <f>VLOOKUP($A722,Medical_Table[#All],10,FALSE)</f>
        <v>0</v>
      </c>
      <c r="I722" t="str">
        <f>VLOOKUP($A722,Medical_Table[#All],3,FALSE)</f>
        <v>No</v>
      </c>
      <c r="J722" t="str">
        <f>VLOOKUP($A722,Medical_Table[#All],5,FALSE)</f>
        <v>Obesity</v>
      </c>
      <c r="K722" t="str">
        <f>VLOOKUP($A722,Medical_Table[#All],7,FALSE)</f>
        <v>Diabetes</v>
      </c>
      <c r="L722" s="22">
        <f>VLOOKUP($A722,Hospitalization_Table[#All],10,FALSE)</f>
        <v>22228</v>
      </c>
      <c r="M722" s="18">
        <f>VLOOKUP($A722,Hospitalization_Table[#All],6,FALSE)</f>
        <v>14043.48</v>
      </c>
      <c r="N722" t="str">
        <f>VLOOKUP($A722,Hospitalization_Table[#All],7,FALSE)</f>
        <v>tier - 2</v>
      </c>
      <c r="O722" t="str">
        <f>VLOOKUP($A722,Hospitalization_Table[#All],8,FALSE)</f>
        <v>tier - 3</v>
      </c>
      <c r="P722" t="str">
        <f>VLOOKUP($A722,Hospitalization_Table[#All],9,FALSE)</f>
        <v>R1024</v>
      </c>
      <c r="Q722">
        <f>VLOOKUP($A722,Hospitalization_Table[#All],11,FALSE)</f>
        <v>62</v>
      </c>
    </row>
    <row r="723" spans="1:17" ht="15.6" x14ac:dyDescent="0.3">
      <c r="A723" s="20" t="s">
        <v>1649</v>
      </c>
      <c r="B723" t="str">
        <f>VLOOKUP($A723,Customer_Table[#All],4,FALSE)</f>
        <v>Melissa</v>
      </c>
      <c r="C723">
        <f>VLOOKUP($A723,Medical_Table[#All],4,FALSE)</f>
        <v>32.1</v>
      </c>
      <c r="D723">
        <f>VLOOKUP($A723,Medical_Table[#All],6,FALSE)</f>
        <v>6.57</v>
      </c>
      <c r="E723" t="str">
        <f>VLOOKUP($A723,Medical_Table[#All],2,FALSE)</f>
        <v>Yes</v>
      </c>
      <c r="F723" t="str">
        <f>VLOOKUP($A723,Medical_Table[#All],8,FALSE)</f>
        <v>No</v>
      </c>
      <c r="G723" t="str">
        <f>VLOOKUP($A723,Medical_Table[#All],9,FALSE)</f>
        <v>Yes</v>
      </c>
      <c r="H723">
        <f>VLOOKUP($A723,Medical_Table[#All],10,FALSE)</f>
        <v>1</v>
      </c>
      <c r="I723" t="str">
        <f>VLOOKUP($A723,Medical_Table[#All],3,FALSE)</f>
        <v>No</v>
      </c>
      <c r="J723" t="str">
        <f>VLOOKUP($A723,Medical_Table[#All],5,FALSE)</f>
        <v>Obesity</v>
      </c>
      <c r="K723" t="str">
        <f>VLOOKUP($A723,Medical_Table[#All],7,FALSE)</f>
        <v>Diabetes</v>
      </c>
      <c r="L723" s="22">
        <f>VLOOKUP($A723,Hospitalization_Table[#All],10,FALSE)</f>
        <v>23200</v>
      </c>
      <c r="M723" s="18">
        <f>VLOOKUP($A723,Hospitalization_Table[#All],6,FALSE)</f>
        <v>14007.22</v>
      </c>
      <c r="N723" t="str">
        <f>VLOOKUP($A723,Hospitalization_Table[#All],7,FALSE)</f>
        <v>tier - 2</v>
      </c>
      <c r="O723" t="str">
        <f>VLOOKUP($A723,Hospitalization_Table[#All],8,FALSE)</f>
        <v>tier - 3</v>
      </c>
      <c r="P723" t="str">
        <f>VLOOKUP($A723,Hospitalization_Table[#All],9,FALSE)</f>
        <v>R1011</v>
      </c>
      <c r="Q723">
        <f>VLOOKUP($A723,Hospitalization_Table[#All],11,FALSE)</f>
        <v>59</v>
      </c>
    </row>
    <row r="724" spans="1:17" ht="15.6" x14ac:dyDescent="0.3">
      <c r="A724" s="20" t="s">
        <v>1648</v>
      </c>
      <c r="B724" t="str">
        <f>VLOOKUP($A724,Customer_Table[#All],4,FALSE)</f>
        <v>Laura P.</v>
      </c>
      <c r="C724">
        <f>VLOOKUP($A724,Medical_Table[#All],4,FALSE)</f>
        <v>27.83</v>
      </c>
      <c r="D724">
        <f>VLOOKUP($A724,Medical_Table[#All],6,FALSE)</f>
        <v>11.61</v>
      </c>
      <c r="E724" t="str">
        <f>VLOOKUP($A724,Medical_Table[#All],2,FALSE)</f>
        <v>Yes</v>
      </c>
      <c r="F724" t="str">
        <f>VLOOKUP($A724,Medical_Table[#All],8,FALSE)</f>
        <v>No</v>
      </c>
      <c r="G724" t="str">
        <f>VLOOKUP($A724,Medical_Table[#All],9,FALSE)</f>
        <v>Yes</v>
      </c>
      <c r="H724">
        <f>VLOOKUP($A724,Medical_Table[#All],10,FALSE)</f>
        <v>1</v>
      </c>
      <c r="I724" t="str">
        <f>VLOOKUP($A724,Medical_Table[#All],3,FALSE)</f>
        <v>No</v>
      </c>
      <c r="J724" t="str">
        <f>VLOOKUP($A724,Medical_Table[#All],5,FALSE)</f>
        <v>Over Weight</v>
      </c>
      <c r="K724" t="str">
        <f>VLOOKUP($A724,Medical_Table[#All],7,FALSE)</f>
        <v>Diabetes</v>
      </c>
      <c r="L724" s="22">
        <f>VLOOKUP($A724,Hospitalization_Table[#All],10,FALSE)</f>
        <v>23198</v>
      </c>
      <c r="M724" s="18">
        <f>VLOOKUP($A724,Hospitalization_Table[#All],6,FALSE)</f>
        <v>14001.29</v>
      </c>
      <c r="N724" t="str">
        <f>VLOOKUP($A724,Hospitalization_Table[#All],7,FALSE)</f>
        <v>tier - 2</v>
      </c>
      <c r="O724" t="str">
        <f>VLOOKUP($A724,Hospitalization_Table[#All],8,FALSE)</f>
        <v>tier - 2</v>
      </c>
      <c r="P724" t="str">
        <f>VLOOKUP($A724,Hospitalization_Table[#All],9,FALSE)</f>
        <v>R1013</v>
      </c>
      <c r="Q724">
        <f>VLOOKUP($A724,Hospitalization_Table[#All],11,FALSE)</f>
        <v>59</v>
      </c>
    </row>
    <row r="725" spans="1:17" ht="15.6" x14ac:dyDescent="0.3">
      <c r="A725" s="20" t="s">
        <v>1647</v>
      </c>
      <c r="B725" t="str">
        <f>VLOOKUP($A725,Customer_Table[#All],4,FALSE)</f>
        <v>Lisa</v>
      </c>
      <c r="C725">
        <f>VLOOKUP($A725,Medical_Table[#All],4,FALSE)</f>
        <v>27.72</v>
      </c>
      <c r="D725">
        <f>VLOOKUP($A725,Medical_Table[#All],6,FALSE)</f>
        <v>8.16</v>
      </c>
      <c r="E725" t="str">
        <f>VLOOKUP($A725,Medical_Table[#All],2,FALSE)</f>
        <v>Yes</v>
      </c>
      <c r="F725" t="str">
        <f>VLOOKUP($A725,Medical_Table[#All],8,FALSE)</f>
        <v>No</v>
      </c>
      <c r="G725" t="str">
        <f>VLOOKUP($A725,Medical_Table[#All],9,FALSE)</f>
        <v>Yes</v>
      </c>
      <c r="H725">
        <f>VLOOKUP($A725,Medical_Table[#All],10,FALSE)</f>
        <v>1</v>
      </c>
      <c r="I725" t="str">
        <f>VLOOKUP($A725,Medical_Table[#All],3,FALSE)</f>
        <v>No</v>
      </c>
      <c r="J725" t="str">
        <f>VLOOKUP($A725,Medical_Table[#All],5,FALSE)</f>
        <v>Over Weight</v>
      </c>
      <c r="K725" t="str">
        <f>VLOOKUP($A725,Medical_Table[#All],7,FALSE)</f>
        <v>Diabetes</v>
      </c>
      <c r="L725" s="22">
        <f>VLOOKUP($A725,Hospitalization_Table[#All],10,FALSE)</f>
        <v>23368</v>
      </c>
      <c r="M725" s="18">
        <f>VLOOKUP($A725,Hospitalization_Table[#All],6,FALSE)</f>
        <v>14001.13</v>
      </c>
      <c r="N725" t="str">
        <f>VLOOKUP($A725,Hospitalization_Table[#All],7,FALSE)</f>
        <v>tier - 2</v>
      </c>
      <c r="O725" t="str">
        <f>VLOOKUP($A725,Hospitalization_Table[#All],8,FALSE)</f>
        <v>tier - 1</v>
      </c>
      <c r="P725" t="str">
        <f>VLOOKUP($A725,Hospitalization_Table[#All],9,FALSE)</f>
        <v>R1013</v>
      </c>
      <c r="Q725">
        <f>VLOOKUP($A725,Hospitalization_Table[#All],11,FALSE)</f>
        <v>59</v>
      </c>
    </row>
    <row r="726" spans="1:17" ht="15.6" x14ac:dyDescent="0.3">
      <c r="A726" s="20" t="s">
        <v>1646</v>
      </c>
      <c r="B726" t="str">
        <f>VLOOKUP($A726,Customer_Table[#All],4,FALSE)</f>
        <v>William D. Jr.</v>
      </c>
      <c r="C726">
        <f>VLOOKUP($A726,Medical_Table[#All],4,FALSE)</f>
        <v>36.765000000000001</v>
      </c>
      <c r="D726">
        <f>VLOOKUP($A726,Medical_Table[#All],6,FALSE)</f>
        <v>4.4800000000000004</v>
      </c>
      <c r="E726" t="str">
        <f>VLOOKUP($A726,Medical_Table[#All],2,FALSE)</f>
        <v>Yes</v>
      </c>
      <c r="F726" t="str">
        <f>VLOOKUP($A726,Medical_Table[#All],8,FALSE)</f>
        <v>No</v>
      </c>
      <c r="G726" t="str">
        <f>VLOOKUP($A726,Medical_Table[#All],9,FALSE)</f>
        <v>No</v>
      </c>
      <c r="H726">
        <f>VLOOKUP($A726,Medical_Table[#All],10,FALSE)</f>
        <v>2</v>
      </c>
      <c r="I726" t="str">
        <f>VLOOKUP($A726,Medical_Table[#All],3,FALSE)</f>
        <v>No</v>
      </c>
      <c r="J726" t="str">
        <f>VLOOKUP($A726,Medical_Table[#All],5,FALSE)</f>
        <v>Obesity</v>
      </c>
      <c r="K726" t="str">
        <f>VLOOKUP($A726,Medical_Table[#All],7,FALSE)</f>
        <v>Normal</v>
      </c>
      <c r="L726" s="22">
        <f>VLOOKUP($A726,Hospitalization_Table[#All],10,FALSE)</f>
        <v>21799</v>
      </c>
      <c r="M726" s="18">
        <f>VLOOKUP($A726,Hospitalization_Table[#All],6,FALSE)</f>
        <v>13981.85</v>
      </c>
      <c r="N726" t="str">
        <f>VLOOKUP($A726,Hospitalization_Table[#All],7,FALSE)</f>
        <v>tier - 2</v>
      </c>
      <c r="O726" t="str">
        <f>VLOOKUP($A726,Hospitalization_Table[#All],8,FALSE)</f>
        <v>tier - 1</v>
      </c>
      <c r="P726" t="str">
        <f>VLOOKUP($A726,Hospitalization_Table[#All],9,FALSE)</f>
        <v>R1016</v>
      </c>
      <c r="Q726">
        <f>VLOOKUP($A726,Hospitalization_Table[#All],11,FALSE)</f>
        <v>63</v>
      </c>
    </row>
    <row r="727" spans="1:17" ht="15.6" x14ac:dyDescent="0.3">
      <c r="A727" s="20" t="s">
        <v>1645</v>
      </c>
      <c r="B727" t="str">
        <f>VLOOKUP($A727,Customer_Table[#All],4,FALSE)</f>
        <v>James</v>
      </c>
      <c r="C727">
        <f>VLOOKUP($A727,Medical_Table[#All],4,FALSE)</f>
        <v>48.36</v>
      </c>
      <c r="D727">
        <f>VLOOKUP($A727,Medical_Table[#All],6,FALSE)</f>
        <v>4.08</v>
      </c>
      <c r="E727" t="str">
        <f>VLOOKUP($A727,Medical_Table[#All],2,FALSE)</f>
        <v>No</v>
      </c>
      <c r="F727" t="str">
        <f>VLOOKUP($A727,Medical_Table[#All],8,FALSE)</f>
        <v>No</v>
      </c>
      <c r="G727" t="str">
        <f>VLOOKUP($A727,Medical_Table[#All],9,FALSE)</f>
        <v>No</v>
      </c>
      <c r="H727">
        <f>VLOOKUP($A727,Medical_Table[#All],10,FALSE)</f>
        <v>0</v>
      </c>
      <c r="I727" t="str">
        <f>VLOOKUP($A727,Medical_Table[#All],3,FALSE)</f>
        <v>No</v>
      </c>
      <c r="J727" t="str">
        <f>VLOOKUP($A727,Medical_Table[#All],5,FALSE)</f>
        <v>Obesity</v>
      </c>
      <c r="K727" t="str">
        <f>VLOOKUP($A727,Medical_Table[#All],7,FALSE)</f>
        <v>Normal</v>
      </c>
      <c r="L727" s="22">
        <f>VLOOKUP($A727,Hospitalization_Table[#All],10,FALSE)</f>
        <v>33067</v>
      </c>
      <c r="M727" s="18">
        <f>VLOOKUP($A727,Hospitalization_Table[#All],6,FALSE)</f>
        <v>13979.45</v>
      </c>
      <c r="N727" t="str">
        <f>VLOOKUP($A727,Hospitalization_Table[#All],7,FALSE)</f>
        <v>tier - 2</v>
      </c>
      <c r="O727" t="str">
        <f>VLOOKUP($A727,Hospitalization_Table[#All],8,FALSE)</f>
        <v>tier - 1</v>
      </c>
      <c r="P727" t="str">
        <f>VLOOKUP($A727,Hospitalization_Table[#All],9,FALSE)</f>
        <v>R1023</v>
      </c>
      <c r="Q727">
        <f>VLOOKUP($A727,Hospitalization_Table[#All],11,FALSE)</f>
        <v>32</v>
      </c>
    </row>
    <row r="728" spans="1:17" ht="15.6" x14ac:dyDescent="0.3">
      <c r="A728" s="20" t="s">
        <v>1644</v>
      </c>
      <c r="B728" t="str">
        <f>VLOOKUP($A728,Customer_Table[#All],4,FALSE)</f>
        <v>John</v>
      </c>
      <c r="C728">
        <f>VLOOKUP($A728,Medical_Table[#All],4,FALSE)</f>
        <v>31.445</v>
      </c>
      <c r="D728">
        <f>VLOOKUP($A728,Medical_Table[#All],6,FALSE)</f>
        <v>4.4000000000000004</v>
      </c>
      <c r="E728" t="str">
        <f>VLOOKUP($A728,Medical_Table[#All],2,FALSE)</f>
        <v>Yes</v>
      </c>
      <c r="F728" t="str">
        <f>VLOOKUP($A728,Medical_Table[#All],8,FALSE)</f>
        <v>No</v>
      </c>
      <c r="G728" t="str">
        <f>VLOOKUP($A728,Medical_Table[#All],9,FALSE)</f>
        <v>No</v>
      </c>
      <c r="H728">
        <f>VLOOKUP($A728,Medical_Table[#All],10,FALSE)</f>
        <v>2</v>
      </c>
      <c r="I728" t="str">
        <f>VLOOKUP($A728,Medical_Table[#All],3,FALSE)</f>
        <v>No</v>
      </c>
      <c r="J728" t="str">
        <f>VLOOKUP($A728,Medical_Table[#All],5,FALSE)</f>
        <v>Obesity</v>
      </c>
      <c r="K728" t="str">
        <f>VLOOKUP($A728,Medical_Table[#All],7,FALSE)</f>
        <v>Normal</v>
      </c>
      <c r="L728" s="22">
        <f>VLOOKUP($A728,Hospitalization_Table[#All],10,FALSE)</f>
        <v>21791</v>
      </c>
      <c r="M728" s="18">
        <f>VLOOKUP($A728,Hospitalization_Table[#All],6,FALSE)</f>
        <v>13974.46</v>
      </c>
      <c r="N728" t="str">
        <f>VLOOKUP($A728,Hospitalization_Table[#All],7,FALSE)</f>
        <v>tier - 2</v>
      </c>
      <c r="O728" t="str">
        <f>VLOOKUP($A728,Hospitalization_Table[#All],8,FALSE)</f>
        <v>tier - 2</v>
      </c>
      <c r="P728" t="str">
        <f>VLOOKUP($A728,Hospitalization_Table[#All],9,FALSE)</f>
        <v>R1019</v>
      </c>
      <c r="Q728">
        <f>VLOOKUP($A728,Hospitalization_Table[#All],11,FALSE)</f>
        <v>63</v>
      </c>
    </row>
    <row r="729" spans="1:17" ht="15.6" x14ac:dyDescent="0.3">
      <c r="A729" s="20" t="s">
        <v>1643</v>
      </c>
      <c r="B729" t="str">
        <f>VLOOKUP($A729,Customer_Table[#All],4,FALSE)</f>
        <v>Adam S</v>
      </c>
      <c r="C729">
        <f>VLOOKUP($A729,Medical_Table[#All],4,FALSE)</f>
        <v>27.55</v>
      </c>
      <c r="D729">
        <f>VLOOKUP($A729,Medical_Table[#All],6,FALSE)</f>
        <v>9.02</v>
      </c>
      <c r="E729" t="str">
        <f>VLOOKUP($A729,Medical_Table[#All],2,FALSE)</f>
        <v>No</v>
      </c>
      <c r="F729" t="str">
        <f>VLOOKUP($A729,Medical_Table[#All],8,FALSE)</f>
        <v>No</v>
      </c>
      <c r="G729" t="str">
        <f>VLOOKUP($A729,Medical_Table[#All],9,FALSE)</f>
        <v>No</v>
      </c>
      <c r="H729">
        <f>VLOOKUP($A729,Medical_Table[#All],10,FALSE)</f>
        <v>0</v>
      </c>
      <c r="I729" t="str">
        <f>VLOOKUP($A729,Medical_Table[#All],3,FALSE)</f>
        <v>No</v>
      </c>
      <c r="J729" t="str">
        <f>VLOOKUP($A729,Medical_Table[#All],5,FALSE)</f>
        <v>Over Weight</v>
      </c>
      <c r="K729" t="str">
        <f>VLOOKUP($A729,Medical_Table[#All],7,FALSE)</f>
        <v>Diabetes</v>
      </c>
      <c r="L729" s="22">
        <f>VLOOKUP($A729,Hospitalization_Table[#All],10,FALSE)</f>
        <v>22085</v>
      </c>
      <c r="M729" s="18">
        <f>VLOOKUP($A729,Hospitalization_Table[#All],6,FALSE)</f>
        <v>13937.67</v>
      </c>
      <c r="N729" t="str">
        <f>VLOOKUP($A729,Hospitalization_Table[#All],7,FALSE)</f>
        <v>tier - 2</v>
      </c>
      <c r="O729" t="str">
        <f>VLOOKUP($A729,Hospitalization_Table[#All],8,FALSE)</f>
        <v>tier - 1</v>
      </c>
      <c r="P729" t="str">
        <f>VLOOKUP($A729,Hospitalization_Table[#All],9,FALSE)</f>
        <v>R1012</v>
      </c>
      <c r="Q729">
        <f>VLOOKUP($A729,Hospitalization_Table[#All],11,FALSE)</f>
        <v>62</v>
      </c>
    </row>
    <row r="730" spans="1:17" ht="15.6" x14ac:dyDescent="0.3">
      <c r="A730" s="20" t="s">
        <v>1642</v>
      </c>
      <c r="B730" t="str">
        <f>VLOOKUP($A730,Customer_Table[#All],4,FALSE)</f>
        <v>Armando</v>
      </c>
      <c r="C730">
        <f>VLOOKUP($A730,Medical_Table[#All],4,FALSE)</f>
        <v>33.11</v>
      </c>
      <c r="D730">
        <f>VLOOKUP($A730,Medical_Table[#All],6,FALSE)</f>
        <v>8.06</v>
      </c>
      <c r="E730" t="str">
        <f>VLOOKUP($A730,Medical_Table[#All],2,FALSE)</f>
        <v>No</v>
      </c>
      <c r="F730" t="str">
        <f>VLOOKUP($A730,Medical_Table[#All],8,FALSE)</f>
        <v>No</v>
      </c>
      <c r="G730" t="str">
        <f>VLOOKUP($A730,Medical_Table[#All],9,FALSE)</f>
        <v>No</v>
      </c>
      <c r="H730">
        <f>VLOOKUP($A730,Medical_Table[#All],10,FALSE)</f>
        <v>0</v>
      </c>
      <c r="I730" t="str">
        <f>VLOOKUP($A730,Medical_Table[#All],3,FALSE)</f>
        <v>No</v>
      </c>
      <c r="J730" t="str">
        <f>VLOOKUP($A730,Medical_Table[#All],5,FALSE)</f>
        <v>Obesity</v>
      </c>
      <c r="K730" t="str">
        <f>VLOOKUP($A730,Medical_Table[#All],7,FALSE)</f>
        <v>Diabetes</v>
      </c>
      <c r="L730" s="22">
        <f>VLOOKUP($A730,Hospitalization_Table[#All],10,FALSE)</f>
        <v>22854</v>
      </c>
      <c r="M730" s="18">
        <f>VLOOKUP($A730,Hospitalization_Table[#All],6,FALSE)</f>
        <v>13919.82</v>
      </c>
      <c r="N730" t="str">
        <f>VLOOKUP($A730,Hospitalization_Table[#All],7,FALSE)</f>
        <v>tier - 2</v>
      </c>
      <c r="O730" t="str">
        <f>VLOOKUP($A730,Hospitalization_Table[#All],8,FALSE)</f>
        <v>tier - 2</v>
      </c>
      <c r="P730" t="str">
        <f>VLOOKUP($A730,Hospitalization_Table[#All],9,FALSE)</f>
        <v>R1013</v>
      </c>
      <c r="Q730">
        <f>VLOOKUP($A730,Hospitalization_Table[#All],11,FALSE)</f>
        <v>60</v>
      </c>
    </row>
    <row r="731" spans="1:17" ht="15.6" x14ac:dyDescent="0.3">
      <c r="A731" s="20" t="s">
        <v>1641</v>
      </c>
      <c r="B731" t="str">
        <f>VLOOKUP($A731,Customer_Table[#All],4,FALSE)</f>
        <v>Dana</v>
      </c>
      <c r="C731">
        <f>VLOOKUP($A731,Medical_Table[#All],4,FALSE)</f>
        <v>36.85</v>
      </c>
      <c r="D731">
        <f>VLOOKUP($A731,Medical_Table[#All],6,FALSE)</f>
        <v>6.21</v>
      </c>
      <c r="E731" t="str">
        <f>VLOOKUP($A731,Medical_Table[#All],2,FALSE)</f>
        <v>Yes</v>
      </c>
      <c r="F731" t="str">
        <f>VLOOKUP($A731,Medical_Table[#All],8,FALSE)</f>
        <v>No</v>
      </c>
      <c r="G731" t="str">
        <f>VLOOKUP($A731,Medical_Table[#All],9,FALSE)</f>
        <v>No</v>
      </c>
      <c r="H731">
        <f>VLOOKUP($A731,Medical_Table[#All],10,FALSE)</f>
        <v>2</v>
      </c>
      <c r="I731" t="str">
        <f>VLOOKUP($A731,Medical_Table[#All],3,FALSE)</f>
        <v>No</v>
      </c>
      <c r="J731" t="str">
        <f>VLOOKUP($A731,Medical_Table[#All],5,FALSE)</f>
        <v>Obesity</v>
      </c>
      <c r="K731" t="str">
        <f>VLOOKUP($A731,Medical_Table[#All],7,FALSE)</f>
        <v>Prediabetes</v>
      </c>
      <c r="L731" s="22">
        <f>VLOOKUP($A731,Hospitalization_Table[#All],10,FALSE)</f>
        <v>21738</v>
      </c>
      <c r="M731" s="18">
        <f>VLOOKUP($A731,Hospitalization_Table[#All],6,FALSE)</f>
        <v>13887.97</v>
      </c>
      <c r="N731" t="str">
        <f>VLOOKUP($A731,Hospitalization_Table[#All],7,FALSE)</f>
        <v>tier - 2</v>
      </c>
      <c r="O731" t="str">
        <f>VLOOKUP($A731,Hospitalization_Table[#All],8,FALSE)</f>
        <v>tier - 2</v>
      </c>
      <c r="P731" t="str">
        <f>VLOOKUP($A731,Hospitalization_Table[#All],9,FALSE)</f>
        <v>R1013</v>
      </c>
      <c r="Q731">
        <f>VLOOKUP($A731,Hospitalization_Table[#All],11,FALSE)</f>
        <v>63</v>
      </c>
    </row>
    <row r="732" spans="1:17" ht="15.6" x14ac:dyDescent="0.3">
      <c r="A732" s="20" t="s">
        <v>1640</v>
      </c>
      <c r="B732" t="str">
        <f>VLOOKUP($A732,Customer_Table[#All],4,FALSE)</f>
        <v>Jennifer L</v>
      </c>
      <c r="C732">
        <f>VLOOKUP($A732,Medical_Table[#All],4,FALSE)</f>
        <v>36.299999999999997</v>
      </c>
      <c r="D732">
        <f>VLOOKUP($A732,Medical_Table[#All],6,FALSE)</f>
        <v>5.79</v>
      </c>
      <c r="E732" t="str">
        <f>VLOOKUP($A732,Medical_Table[#All],2,FALSE)</f>
        <v>Yes</v>
      </c>
      <c r="F732" t="str">
        <f>VLOOKUP($A732,Medical_Table[#All],8,FALSE)</f>
        <v>No</v>
      </c>
      <c r="G732" t="str">
        <f>VLOOKUP($A732,Medical_Table[#All],9,FALSE)</f>
        <v>No</v>
      </c>
      <c r="H732">
        <f>VLOOKUP($A732,Medical_Table[#All],10,FALSE)</f>
        <v>2</v>
      </c>
      <c r="I732" t="str">
        <f>VLOOKUP($A732,Medical_Table[#All],3,FALSE)</f>
        <v>No</v>
      </c>
      <c r="J732" t="str">
        <f>VLOOKUP($A732,Medical_Table[#All],5,FALSE)</f>
        <v>Obesity</v>
      </c>
      <c r="K732" t="str">
        <f>VLOOKUP($A732,Medical_Table[#All],7,FALSE)</f>
        <v>Prediabetes</v>
      </c>
      <c r="L732" s="22">
        <f>VLOOKUP($A732,Hospitalization_Table[#All],10,FALSE)</f>
        <v>21913</v>
      </c>
      <c r="M732" s="18">
        <f>VLOOKUP($A732,Hospitalization_Table[#All],6,FALSE)</f>
        <v>13887.2</v>
      </c>
      <c r="N732" t="str">
        <f>VLOOKUP($A732,Hospitalization_Table[#All],7,FALSE)</f>
        <v>tier - 2</v>
      </c>
      <c r="O732" t="str">
        <f>VLOOKUP($A732,Hospitalization_Table[#All],8,FALSE)</f>
        <v>tier - 3</v>
      </c>
      <c r="P732" t="str">
        <f>VLOOKUP($A732,Hospitalization_Table[#All],9,FALSE)</f>
        <v>R1013</v>
      </c>
      <c r="Q732">
        <f>VLOOKUP($A732,Hospitalization_Table[#All],11,FALSE)</f>
        <v>63</v>
      </c>
    </row>
    <row r="733" spans="1:17" ht="15.6" x14ac:dyDescent="0.3">
      <c r="A733" s="20" t="s">
        <v>1639</v>
      </c>
      <c r="B733" t="str">
        <f>VLOOKUP($A733,Customer_Table[#All],4,FALSE)</f>
        <v>Benjamin</v>
      </c>
      <c r="C733">
        <f>VLOOKUP($A733,Medical_Table[#All],4,FALSE)</f>
        <v>45.34</v>
      </c>
      <c r="D733">
        <f>VLOOKUP($A733,Medical_Table[#All],6,FALSE)</f>
        <v>5.69</v>
      </c>
      <c r="E733" t="str">
        <f>VLOOKUP($A733,Medical_Table[#All],2,FALSE)</f>
        <v>Yes</v>
      </c>
      <c r="F733" t="str">
        <f>VLOOKUP($A733,Medical_Table[#All],8,FALSE)</f>
        <v>No</v>
      </c>
      <c r="G733" t="str">
        <f>VLOOKUP($A733,Medical_Table[#All],9,FALSE)</f>
        <v>No</v>
      </c>
      <c r="H733">
        <f>VLOOKUP($A733,Medical_Table[#All],10,FALSE)</f>
        <v>0</v>
      </c>
      <c r="I733" t="str">
        <f>VLOOKUP($A733,Medical_Table[#All],3,FALSE)</f>
        <v>No</v>
      </c>
      <c r="J733" t="str">
        <f>VLOOKUP($A733,Medical_Table[#All],5,FALSE)</f>
        <v>Obesity</v>
      </c>
      <c r="K733" t="str">
        <f>VLOOKUP($A733,Medical_Table[#All],7,FALSE)</f>
        <v>Normal</v>
      </c>
      <c r="L733" s="22">
        <f>VLOOKUP($A733,Hospitalization_Table[#All],10,FALSE)</f>
        <v>31315</v>
      </c>
      <c r="M733" s="18">
        <f>VLOOKUP($A733,Hospitalization_Table[#All],6,FALSE)</f>
        <v>13886.4</v>
      </c>
      <c r="N733" t="str">
        <f>VLOOKUP($A733,Hospitalization_Table[#All],7,FALSE)</f>
        <v>tier - 2</v>
      </c>
      <c r="O733" t="str">
        <f>VLOOKUP($A733,Hospitalization_Table[#All],8,FALSE)</f>
        <v>tier - 2</v>
      </c>
      <c r="P733" t="str">
        <f>VLOOKUP($A733,Hospitalization_Table[#All],9,FALSE)</f>
        <v>R1012</v>
      </c>
      <c r="Q733">
        <f>VLOOKUP($A733,Hospitalization_Table[#All],11,FALSE)</f>
        <v>37</v>
      </c>
    </row>
    <row r="734" spans="1:17" ht="15.6" x14ac:dyDescent="0.3">
      <c r="A734" s="20" t="s">
        <v>1638</v>
      </c>
      <c r="B734" t="str">
        <f>VLOOKUP($A734,Customer_Table[#All],4,FALSE)</f>
        <v>Tanya</v>
      </c>
      <c r="C734">
        <f>VLOOKUP($A734,Medical_Table[#All],4,FALSE)</f>
        <v>31.8</v>
      </c>
      <c r="D734">
        <f>VLOOKUP($A734,Medical_Table[#All],6,FALSE)</f>
        <v>5.36</v>
      </c>
      <c r="E734" t="str">
        <f>VLOOKUP($A734,Medical_Table[#All],2,FALSE)</f>
        <v>Yes</v>
      </c>
      <c r="F734" t="str">
        <f>VLOOKUP($A734,Medical_Table[#All],8,FALSE)</f>
        <v>No</v>
      </c>
      <c r="G734" t="str">
        <f>VLOOKUP($A734,Medical_Table[#All],9,FALSE)</f>
        <v>No</v>
      </c>
      <c r="H734">
        <f>VLOOKUP($A734,Medical_Table[#All],10,FALSE)</f>
        <v>2</v>
      </c>
      <c r="I734" t="str">
        <f>VLOOKUP($A734,Medical_Table[#All],3,FALSE)</f>
        <v>No</v>
      </c>
      <c r="J734" t="str">
        <f>VLOOKUP($A734,Medical_Table[#All],5,FALSE)</f>
        <v>Obesity</v>
      </c>
      <c r="K734" t="str">
        <f>VLOOKUP($A734,Medical_Table[#All],7,FALSE)</f>
        <v>Normal</v>
      </c>
      <c r="L734" s="22">
        <f>VLOOKUP($A734,Hospitalization_Table[#All],10,FALSE)</f>
        <v>21828</v>
      </c>
      <c r="M734" s="18">
        <f>VLOOKUP($A734,Hospitalization_Table[#All],6,FALSE)</f>
        <v>13880.95</v>
      </c>
      <c r="N734" t="str">
        <f>VLOOKUP($A734,Hospitalization_Table[#All],7,FALSE)</f>
        <v>tier - 2</v>
      </c>
      <c r="O734" t="str">
        <f>VLOOKUP($A734,Hospitalization_Table[#All],8,FALSE)</f>
        <v>tier - 2</v>
      </c>
      <c r="P734" t="str">
        <f>VLOOKUP($A734,Hospitalization_Table[#All],9,FALSE)</f>
        <v>R1011</v>
      </c>
      <c r="Q734">
        <f>VLOOKUP($A734,Hospitalization_Table[#All],11,FALSE)</f>
        <v>63</v>
      </c>
    </row>
    <row r="735" spans="1:17" ht="15.6" x14ac:dyDescent="0.3">
      <c r="A735" s="20" t="s">
        <v>1637</v>
      </c>
      <c r="B735" t="str">
        <f>VLOOKUP($A735,Customer_Table[#All],4,FALSE)</f>
        <v>Tracy</v>
      </c>
      <c r="C735">
        <f>VLOOKUP($A735,Medical_Table[#All],4,FALSE)</f>
        <v>41.02</v>
      </c>
      <c r="D735">
        <f>VLOOKUP($A735,Medical_Table[#All],6,FALSE)</f>
        <v>11.37</v>
      </c>
      <c r="E735" t="str">
        <f>VLOOKUP($A735,Medical_Table[#All],2,FALSE)</f>
        <v>No</v>
      </c>
      <c r="F735" t="str">
        <f>VLOOKUP($A735,Medical_Table[#All],8,FALSE)</f>
        <v>No</v>
      </c>
      <c r="G735" t="str">
        <f>VLOOKUP($A735,Medical_Table[#All],9,FALSE)</f>
        <v>No</v>
      </c>
      <c r="H735">
        <f>VLOOKUP($A735,Medical_Table[#All],10,FALSE)</f>
        <v>0</v>
      </c>
      <c r="I735" t="str">
        <f>VLOOKUP($A735,Medical_Table[#All],3,FALSE)</f>
        <v>No</v>
      </c>
      <c r="J735" t="str">
        <f>VLOOKUP($A735,Medical_Table[#All],5,FALSE)</f>
        <v>Obesity</v>
      </c>
      <c r="K735" t="str">
        <f>VLOOKUP($A735,Medical_Table[#All],7,FALSE)</f>
        <v>Diabetes</v>
      </c>
      <c r="L735" s="22">
        <f>VLOOKUP($A735,Hospitalization_Table[#All],10,FALSE)</f>
        <v>28843</v>
      </c>
      <c r="M735" s="18">
        <f>VLOOKUP($A735,Hospitalization_Table[#All],6,FALSE)</f>
        <v>13874.89</v>
      </c>
      <c r="N735" t="str">
        <f>VLOOKUP($A735,Hospitalization_Table[#All],7,FALSE)</f>
        <v>tier - 2</v>
      </c>
      <c r="O735" t="str">
        <f>VLOOKUP($A735,Hospitalization_Table[#All],8,FALSE)</f>
        <v>tier - 1</v>
      </c>
      <c r="P735" t="str">
        <f>VLOOKUP($A735,Hospitalization_Table[#All],9,FALSE)</f>
        <v>R1012</v>
      </c>
      <c r="Q735">
        <f>VLOOKUP($A735,Hospitalization_Table[#All],11,FALSE)</f>
        <v>44</v>
      </c>
    </row>
    <row r="736" spans="1:17" ht="15.6" x14ac:dyDescent="0.3">
      <c r="A736" s="20" t="s">
        <v>1636</v>
      </c>
      <c r="B736" t="str">
        <f>VLOOKUP($A736,Customer_Table[#All],4,FALSE)</f>
        <v>Emily S</v>
      </c>
      <c r="C736">
        <f>VLOOKUP($A736,Medical_Table[#All],4,FALSE)</f>
        <v>32.68</v>
      </c>
      <c r="D736">
        <f>VLOOKUP($A736,Medical_Table[#All],6,FALSE)</f>
        <v>11.87</v>
      </c>
      <c r="E736" t="str">
        <f>VLOOKUP($A736,Medical_Table[#All],2,FALSE)</f>
        <v>No</v>
      </c>
      <c r="F736" t="str">
        <f>VLOOKUP($A736,Medical_Table[#All],8,FALSE)</f>
        <v>No</v>
      </c>
      <c r="G736" t="str">
        <f>VLOOKUP($A736,Medical_Table[#All],9,FALSE)</f>
        <v>No</v>
      </c>
      <c r="H736">
        <f>VLOOKUP($A736,Medical_Table[#All],10,FALSE)</f>
        <v>0</v>
      </c>
      <c r="I736" t="str">
        <f>VLOOKUP($A736,Medical_Table[#All],3,FALSE)</f>
        <v>No</v>
      </c>
      <c r="J736" t="str">
        <f>VLOOKUP($A736,Medical_Table[#All],5,FALSE)</f>
        <v>Obesity</v>
      </c>
      <c r="K736" t="str">
        <f>VLOOKUP($A736,Medical_Table[#All],7,FALSE)</f>
        <v>Diabetes</v>
      </c>
      <c r="L736" s="22">
        <f>VLOOKUP($A736,Hospitalization_Table[#All],10,FALSE)</f>
        <v>22118</v>
      </c>
      <c r="M736" s="18">
        <f>VLOOKUP($A736,Hospitalization_Table[#All],6,FALSE)</f>
        <v>13844.8</v>
      </c>
      <c r="N736" t="str">
        <f>VLOOKUP($A736,Hospitalization_Table[#All],7,FALSE)</f>
        <v>tier - 2</v>
      </c>
      <c r="O736" t="str">
        <f>VLOOKUP($A736,Hospitalization_Table[#All],8,FALSE)</f>
        <v>tier - 2</v>
      </c>
      <c r="P736" t="str">
        <f>VLOOKUP($A736,Hospitalization_Table[#All],9,FALSE)</f>
        <v>R1012</v>
      </c>
      <c r="Q736">
        <f>VLOOKUP($A736,Hospitalization_Table[#All],11,FALSE)</f>
        <v>62</v>
      </c>
    </row>
    <row r="737" spans="1:17" ht="15.6" x14ac:dyDescent="0.3">
      <c r="A737" s="20" t="s">
        <v>1635</v>
      </c>
      <c r="B737" t="str">
        <f>VLOOKUP($A737,Customer_Table[#All],4,FALSE)</f>
        <v>Kelly R</v>
      </c>
      <c r="C737">
        <f>VLOOKUP($A737,Medical_Table[#All],4,FALSE)</f>
        <v>21.7</v>
      </c>
      <c r="D737">
        <f>VLOOKUP($A737,Medical_Table[#All],6,FALSE)</f>
        <v>4.9000000000000004</v>
      </c>
      <c r="E737" t="str">
        <f>VLOOKUP($A737,Medical_Table[#All],2,FALSE)</f>
        <v>No</v>
      </c>
      <c r="F737" t="str">
        <f>VLOOKUP($A737,Medical_Table[#All],8,FALSE)</f>
        <v>No</v>
      </c>
      <c r="G737" t="str">
        <f>VLOOKUP($A737,Medical_Table[#All],9,FALSE)</f>
        <v>Yes</v>
      </c>
      <c r="H737">
        <f>VLOOKUP($A737,Medical_Table[#All],10,FALSE)</f>
        <v>1</v>
      </c>
      <c r="I737" t="str">
        <f>VLOOKUP($A737,Medical_Table[#All],3,FALSE)</f>
        <v>Yes</v>
      </c>
      <c r="J737" t="str">
        <f>VLOOKUP($A737,Medical_Table[#All],5,FALSE)</f>
        <v>Normal Weight</v>
      </c>
      <c r="K737" t="str">
        <f>VLOOKUP($A737,Medical_Table[#All],7,FALSE)</f>
        <v>Normal</v>
      </c>
      <c r="L737" s="22">
        <f>VLOOKUP($A737,Hospitalization_Table[#All],10,FALSE)</f>
        <v>37779</v>
      </c>
      <c r="M737" s="18">
        <f>VLOOKUP($A737,Hospitalization_Table[#All],6,FALSE)</f>
        <v>13844.51</v>
      </c>
      <c r="N737" t="str">
        <f>VLOOKUP($A737,Hospitalization_Table[#All],7,FALSE)</f>
        <v>tier - 2</v>
      </c>
      <c r="O737" t="str">
        <f>VLOOKUP($A737,Hospitalization_Table[#All],8,FALSE)</f>
        <v>tier - 1</v>
      </c>
      <c r="P737" t="str">
        <f>VLOOKUP($A737,Hospitalization_Table[#All],9,FALSE)</f>
        <v>R1011</v>
      </c>
      <c r="Q737">
        <f>VLOOKUP($A737,Hospitalization_Table[#All],11,FALSE)</f>
        <v>20</v>
      </c>
    </row>
    <row r="738" spans="1:17" ht="15.6" x14ac:dyDescent="0.3">
      <c r="A738" s="20" t="s">
        <v>1634</v>
      </c>
      <c r="B738" t="str">
        <f>VLOOKUP($A738,Customer_Table[#All],4,FALSE)</f>
        <v>Kyle</v>
      </c>
      <c r="C738">
        <f>VLOOKUP($A738,Medical_Table[#All],4,FALSE)</f>
        <v>40.479999999999997</v>
      </c>
      <c r="D738">
        <f>VLOOKUP($A738,Medical_Table[#All],6,FALSE)</f>
        <v>6.7</v>
      </c>
      <c r="E738" t="str">
        <f>VLOOKUP($A738,Medical_Table[#All],2,FALSE)</f>
        <v>No</v>
      </c>
      <c r="F738" t="str">
        <f>VLOOKUP($A738,Medical_Table[#All],8,FALSE)</f>
        <v>No</v>
      </c>
      <c r="G738" t="str">
        <f>VLOOKUP($A738,Medical_Table[#All],9,FALSE)</f>
        <v>No</v>
      </c>
      <c r="H738">
        <f>VLOOKUP($A738,Medical_Table[#All],10,FALSE)</f>
        <v>3</v>
      </c>
      <c r="I738" t="str">
        <f>VLOOKUP($A738,Medical_Table[#All],3,FALSE)</f>
        <v>No</v>
      </c>
      <c r="J738" t="str">
        <f>VLOOKUP($A738,Medical_Table[#All],5,FALSE)</f>
        <v>Obesity</v>
      </c>
      <c r="K738" t="str">
        <f>VLOOKUP($A738,Medical_Table[#All],7,FALSE)</f>
        <v>Diabetes</v>
      </c>
      <c r="L738" s="22">
        <f>VLOOKUP($A738,Hospitalization_Table[#All],10,FALSE)</f>
        <v>21529</v>
      </c>
      <c r="M738" s="18">
        <f>VLOOKUP($A738,Hospitalization_Table[#All],6,FALSE)</f>
        <v>13831.12</v>
      </c>
      <c r="N738" t="str">
        <f>VLOOKUP($A738,Hospitalization_Table[#All],7,FALSE)</f>
        <v>tier - 3</v>
      </c>
      <c r="O738" t="str">
        <f>VLOOKUP($A738,Hospitalization_Table[#All],8,FALSE)</f>
        <v>tier - 1</v>
      </c>
      <c r="P738" t="str">
        <f>VLOOKUP($A738,Hospitalization_Table[#All],9,FALSE)</f>
        <v>R1013</v>
      </c>
      <c r="Q738">
        <f>VLOOKUP($A738,Hospitalization_Table[#All],11,FALSE)</f>
        <v>64</v>
      </c>
    </row>
    <row r="739" spans="1:17" ht="15.6" x14ac:dyDescent="0.3">
      <c r="A739" s="20" t="s">
        <v>1633</v>
      </c>
      <c r="B739" t="str">
        <f>VLOOKUP($A739,Customer_Table[#All],4,FALSE)</f>
        <v>Bruce A Jr.</v>
      </c>
      <c r="C739">
        <f>VLOOKUP($A739,Medical_Table[#All],4,FALSE)</f>
        <v>34.5</v>
      </c>
      <c r="D739">
        <f>VLOOKUP($A739,Medical_Table[#All],6,FALSE)</f>
        <v>10.3</v>
      </c>
      <c r="E739" t="str">
        <f>VLOOKUP($A739,Medical_Table[#All],2,FALSE)</f>
        <v>No</v>
      </c>
      <c r="F739" t="str">
        <f>VLOOKUP($A739,Medical_Table[#All],8,FALSE)</f>
        <v>No</v>
      </c>
      <c r="G739" t="str">
        <f>VLOOKUP($A739,Medical_Table[#All],9,FALSE)</f>
        <v>No</v>
      </c>
      <c r="H739">
        <f>VLOOKUP($A739,Medical_Table[#All],10,FALSE)</f>
        <v>3</v>
      </c>
      <c r="I739" t="str">
        <f>VLOOKUP($A739,Medical_Table[#All],3,FALSE)</f>
        <v>No</v>
      </c>
      <c r="J739" t="str">
        <f>VLOOKUP($A739,Medical_Table[#All],5,FALSE)</f>
        <v>Obesity</v>
      </c>
      <c r="K739" t="str">
        <f>VLOOKUP($A739,Medical_Table[#All],7,FALSE)</f>
        <v>Diabetes</v>
      </c>
      <c r="L739" s="22">
        <f>VLOOKUP($A739,Hospitalization_Table[#All],10,FALSE)</f>
        <v>21514</v>
      </c>
      <c r="M739" s="18">
        <f>VLOOKUP($A739,Hospitalization_Table[#All],6,FALSE)</f>
        <v>13822.8</v>
      </c>
      <c r="N739" t="str">
        <f>VLOOKUP($A739,Hospitalization_Table[#All],7,FALSE)</f>
        <v>tier - 3</v>
      </c>
      <c r="O739" t="str">
        <f>VLOOKUP($A739,Hospitalization_Table[#All],8,FALSE)</f>
        <v>tier - 3</v>
      </c>
      <c r="P739" t="str">
        <f>VLOOKUP($A739,Hospitalization_Table[#All],9,FALSE)</f>
        <v>R1011</v>
      </c>
      <c r="Q739">
        <f>VLOOKUP($A739,Hospitalization_Table[#All],11,FALSE)</f>
        <v>64</v>
      </c>
    </row>
    <row r="740" spans="1:17" ht="15.6" x14ac:dyDescent="0.3">
      <c r="A740" s="20" t="s">
        <v>1632</v>
      </c>
      <c r="B740" t="str">
        <f>VLOOKUP($A740,Customer_Table[#All],4,FALSE)</f>
        <v>Cary J</v>
      </c>
      <c r="C740">
        <f>VLOOKUP($A740,Medical_Table[#All],4,FALSE)</f>
        <v>45.9</v>
      </c>
      <c r="D740">
        <f>VLOOKUP($A740,Medical_Table[#All],6,FALSE)</f>
        <v>11.14</v>
      </c>
      <c r="E740" t="str">
        <f>VLOOKUP($A740,Medical_Table[#All],2,FALSE)</f>
        <v>Yes</v>
      </c>
      <c r="F740" t="str">
        <f>VLOOKUP($A740,Medical_Table[#All],8,FALSE)</f>
        <v>No</v>
      </c>
      <c r="G740" t="str">
        <f>VLOOKUP($A740,Medical_Table[#All],9,FALSE)</f>
        <v>No</v>
      </c>
      <c r="H740">
        <f>VLOOKUP($A740,Medical_Table[#All],10,FALSE)</f>
        <v>1</v>
      </c>
      <c r="I740" t="str">
        <f>VLOOKUP($A740,Medical_Table[#All],3,FALSE)</f>
        <v>No</v>
      </c>
      <c r="J740" t="str">
        <f>VLOOKUP($A740,Medical_Table[#All],5,FALSE)</f>
        <v>Obesity</v>
      </c>
      <c r="K740" t="str">
        <f>VLOOKUP($A740,Medical_Table[#All],7,FALSE)</f>
        <v>Diabetes</v>
      </c>
      <c r="L740" s="22">
        <f>VLOOKUP($A740,Hospitalization_Table[#All],10,FALSE)</f>
        <v>31754</v>
      </c>
      <c r="M740" s="18">
        <f>VLOOKUP($A740,Hospitalization_Table[#All],6,FALSE)</f>
        <v>13819.49</v>
      </c>
      <c r="N740" t="str">
        <f>VLOOKUP($A740,Hospitalization_Table[#All],7,FALSE)</f>
        <v>tier - 3</v>
      </c>
      <c r="O740" t="str">
        <f>VLOOKUP($A740,Hospitalization_Table[#All],8,FALSE)</f>
        <v>tier - 2</v>
      </c>
      <c r="P740" t="str">
        <f>VLOOKUP($A740,Hospitalization_Table[#All],9,FALSE)</f>
        <v>R1012</v>
      </c>
      <c r="Q740">
        <f>VLOOKUP($A740,Hospitalization_Table[#All],11,FALSE)</f>
        <v>36</v>
      </c>
    </row>
    <row r="741" spans="1:17" ht="15.6" x14ac:dyDescent="0.3">
      <c r="A741" s="20" t="s">
        <v>1631</v>
      </c>
      <c r="B741" t="str">
        <f>VLOOKUP($A741,Customer_Table[#All],4,FALSE)</f>
        <v>Jill M</v>
      </c>
      <c r="C741">
        <f>VLOOKUP($A741,Medical_Table[#All],4,FALSE)</f>
        <v>33.479999999999997</v>
      </c>
      <c r="D741">
        <f>VLOOKUP($A741,Medical_Table[#All],6,FALSE)</f>
        <v>4.74</v>
      </c>
      <c r="E741" t="str">
        <f>VLOOKUP($A741,Medical_Table[#All],2,FALSE)</f>
        <v>Yes</v>
      </c>
      <c r="F741" t="str">
        <f>VLOOKUP($A741,Medical_Table[#All],8,FALSE)</f>
        <v>No</v>
      </c>
      <c r="G741" t="str">
        <f>VLOOKUP($A741,Medical_Table[#All],9,FALSE)</f>
        <v>No</v>
      </c>
      <c r="H741">
        <f>VLOOKUP($A741,Medical_Table[#All],10,FALSE)</f>
        <v>2</v>
      </c>
      <c r="I741" t="str">
        <f>VLOOKUP($A741,Medical_Table[#All],3,FALSE)</f>
        <v>No</v>
      </c>
      <c r="J741" t="str">
        <f>VLOOKUP($A741,Medical_Table[#All],5,FALSE)</f>
        <v>Obesity</v>
      </c>
      <c r="K741" t="str">
        <f>VLOOKUP($A741,Medical_Table[#All],7,FALSE)</f>
        <v>Normal</v>
      </c>
      <c r="L741" s="22">
        <f>VLOOKUP($A741,Hospitalization_Table[#All],10,FALSE)</f>
        <v>24421</v>
      </c>
      <c r="M741" s="18">
        <f>VLOOKUP($A741,Hospitalization_Table[#All],6,FALSE)</f>
        <v>13801.61</v>
      </c>
      <c r="N741" t="str">
        <f>VLOOKUP($A741,Hospitalization_Table[#All],7,FALSE)</f>
        <v>tier - 3</v>
      </c>
      <c r="O741" t="str">
        <f>VLOOKUP($A741,Hospitalization_Table[#All],8,FALSE)</f>
        <v>tier - 3</v>
      </c>
      <c r="P741" t="str">
        <f>VLOOKUP($A741,Hospitalization_Table[#All],9,FALSE)</f>
        <v>R1026</v>
      </c>
      <c r="Q741">
        <f>VLOOKUP($A741,Hospitalization_Table[#All],11,FALSE)</f>
        <v>56</v>
      </c>
    </row>
    <row r="742" spans="1:17" ht="15.6" x14ac:dyDescent="0.3">
      <c r="A742" s="20" t="s">
        <v>1630</v>
      </c>
      <c r="B742" t="str">
        <f>VLOOKUP($A742,Customer_Table[#All],4,FALSE)</f>
        <v>Chris</v>
      </c>
      <c r="C742">
        <f>VLOOKUP($A742,Medical_Table[#All],4,FALSE)</f>
        <v>28.31</v>
      </c>
      <c r="D742">
        <f>VLOOKUP($A742,Medical_Table[#All],6,FALSE)</f>
        <v>5.96</v>
      </c>
      <c r="E742" t="str">
        <f>VLOOKUP($A742,Medical_Table[#All],2,FALSE)</f>
        <v>Yes</v>
      </c>
      <c r="F742" t="str">
        <f>VLOOKUP($A742,Medical_Table[#All],8,FALSE)</f>
        <v>No</v>
      </c>
      <c r="G742" t="str">
        <f>VLOOKUP($A742,Medical_Table[#All],9,FALSE)</f>
        <v>No</v>
      </c>
      <c r="H742">
        <f>VLOOKUP($A742,Medical_Table[#All],10,FALSE)</f>
        <v>2</v>
      </c>
      <c r="I742" t="str">
        <f>VLOOKUP($A742,Medical_Table[#All],3,FALSE)</f>
        <v>No</v>
      </c>
      <c r="J742" t="str">
        <f>VLOOKUP($A742,Medical_Table[#All],5,FALSE)</f>
        <v>Over Weight</v>
      </c>
      <c r="K742" t="str">
        <f>VLOOKUP($A742,Medical_Table[#All],7,FALSE)</f>
        <v>Prediabetes</v>
      </c>
      <c r="L742" s="22">
        <f>VLOOKUP($A742,Hospitalization_Table[#All],10,FALSE)</f>
        <v>21768</v>
      </c>
      <c r="M742" s="18">
        <f>VLOOKUP($A742,Hospitalization_Table[#All],6,FALSE)</f>
        <v>13770.1</v>
      </c>
      <c r="N742" t="str">
        <f>VLOOKUP($A742,Hospitalization_Table[#All],7,FALSE)</f>
        <v>tier - 3</v>
      </c>
      <c r="O742" t="str">
        <f>VLOOKUP($A742,Hospitalization_Table[#All],8,FALSE)</f>
        <v>tier - 1</v>
      </c>
      <c r="P742" t="str">
        <f>VLOOKUP($A742,Hospitalization_Table[#All],9,FALSE)</f>
        <v>R1012</v>
      </c>
      <c r="Q742">
        <f>VLOOKUP($A742,Hospitalization_Table[#All],11,FALSE)</f>
        <v>63</v>
      </c>
    </row>
    <row r="743" spans="1:17" ht="15.6" x14ac:dyDescent="0.3">
      <c r="A743" s="20" t="s">
        <v>1629</v>
      </c>
      <c r="B743" t="str">
        <f>VLOOKUP($A743,Customer_Table[#All],4,FALSE)</f>
        <v>Michael E.</v>
      </c>
      <c r="C743">
        <f>VLOOKUP($A743,Medical_Table[#All],4,FALSE)</f>
        <v>21.565000000000001</v>
      </c>
      <c r="D743">
        <f>VLOOKUP($A743,Medical_Table[#All],6,FALSE)</f>
        <v>4.95</v>
      </c>
      <c r="E743" t="str">
        <f>VLOOKUP($A743,Medical_Table[#All],2,FALSE)</f>
        <v>No</v>
      </c>
      <c r="F743" t="str">
        <f>VLOOKUP($A743,Medical_Table[#All],8,FALSE)</f>
        <v>yes</v>
      </c>
      <c r="G743" t="str">
        <f>VLOOKUP($A743,Medical_Table[#All],9,FALSE)</f>
        <v>No</v>
      </c>
      <c r="H743">
        <f>VLOOKUP($A743,Medical_Table[#All],10,FALSE)</f>
        <v>1</v>
      </c>
      <c r="I743" t="str">
        <f>VLOOKUP($A743,Medical_Table[#All],3,FALSE)</f>
        <v>Yes</v>
      </c>
      <c r="J743" t="str">
        <f>VLOOKUP($A743,Medical_Table[#All],5,FALSE)</f>
        <v>Normal Weight</v>
      </c>
      <c r="K743" t="str">
        <f>VLOOKUP($A743,Medical_Table[#All],7,FALSE)</f>
        <v>Normal</v>
      </c>
      <c r="L743" s="22">
        <f>VLOOKUP($A743,Hospitalization_Table[#All],10,FALSE)</f>
        <v>38184</v>
      </c>
      <c r="M743" s="18">
        <f>VLOOKUP($A743,Hospitalization_Table[#All],6,FALSE)</f>
        <v>13747.87</v>
      </c>
      <c r="N743" t="str">
        <f>VLOOKUP($A743,Hospitalization_Table[#All],7,FALSE)</f>
        <v>tier - 3</v>
      </c>
      <c r="O743" t="str">
        <f>VLOOKUP($A743,Hospitalization_Table[#All],8,FALSE)</f>
        <v>tier - 2</v>
      </c>
      <c r="P743" t="str">
        <f>VLOOKUP($A743,Hospitalization_Table[#All],9,FALSE)</f>
        <v>R1018</v>
      </c>
      <c r="Q743">
        <f>VLOOKUP($A743,Hospitalization_Table[#All],11,FALSE)</f>
        <v>18</v>
      </c>
    </row>
    <row r="744" spans="1:17" ht="15.6" x14ac:dyDescent="0.3">
      <c r="A744" s="20" t="s">
        <v>1628</v>
      </c>
      <c r="B744" t="str">
        <f>VLOOKUP($A744,Customer_Table[#All],4,FALSE)</f>
        <v>Lauren</v>
      </c>
      <c r="C744">
        <f>VLOOKUP($A744,Medical_Table[#All],4,FALSE)</f>
        <v>35.590000000000003</v>
      </c>
      <c r="D744">
        <f>VLOOKUP($A744,Medical_Table[#All],6,FALSE)</f>
        <v>5.21</v>
      </c>
      <c r="E744" t="str">
        <f>VLOOKUP($A744,Medical_Table[#All],2,FALSE)</f>
        <v>Yes</v>
      </c>
      <c r="F744" t="str">
        <f>VLOOKUP($A744,Medical_Table[#All],8,FALSE)</f>
        <v>No</v>
      </c>
      <c r="G744" t="str">
        <f>VLOOKUP($A744,Medical_Table[#All],9,FALSE)</f>
        <v>Yes</v>
      </c>
      <c r="H744">
        <f>VLOOKUP($A744,Medical_Table[#All],10,FALSE)</f>
        <v>1</v>
      </c>
      <c r="I744" t="str">
        <f>VLOOKUP($A744,Medical_Table[#All],3,FALSE)</f>
        <v>No</v>
      </c>
      <c r="J744" t="str">
        <f>VLOOKUP($A744,Medical_Table[#All],5,FALSE)</f>
        <v>Obesity</v>
      </c>
      <c r="K744" t="str">
        <f>VLOOKUP($A744,Medical_Table[#All],7,FALSE)</f>
        <v>Normal</v>
      </c>
      <c r="L744" s="22">
        <f>VLOOKUP($A744,Hospitalization_Table[#All],10,FALSE)</f>
        <v>25499</v>
      </c>
      <c r="M744" s="18">
        <f>VLOOKUP($A744,Hospitalization_Table[#All],6,FALSE)</f>
        <v>13746.74</v>
      </c>
      <c r="N744" t="str">
        <f>VLOOKUP($A744,Hospitalization_Table[#All],7,FALSE)</f>
        <v>tier - 3</v>
      </c>
      <c r="O744" t="str">
        <f>VLOOKUP($A744,Hospitalization_Table[#All],8,FALSE)</f>
        <v>tier - 2</v>
      </c>
      <c r="P744" t="str">
        <f>VLOOKUP($A744,Hospitalization_Table[#All],9,FALSE)</f>
        <v>R1026</v>
      </c>
      <c r="Q744">
        <f>VLOOKUP($A744,Hospitalization_Table[#All],11,FALSE)</f>
        <v>53</v>
      </c>
    </row>
    <row r="745" spans="1:17" ht="15.6" x14ac:dyDescent="0.3">
      <c r="A745" s="20" t="s">
        <v>1627</v>
      </c>
      <c r="B745" t="str">
        <f>VLOOKUP($A745,Customer_Table[#All],4,FALSE)</f>
        <v>Kathryn E</v>
      </c>
      <c r="C745">
        <f>VLOOKUP($A745,Medical_Table[#All],4,FALSE)</f>
        <v>43.44</v>
      </c>
      <c r="D745">
        <f>VLOOKUP($A745,Medical_Table[#All],6,FALSE)</f>
        <v>4.8600000000000003</v>
      </c>
      <c r="E745" t="str">
        <f>VLOOKUP($A745,Medical_Table[#All],2,FALSE)</f>
        <v>Yes</v>
      </c>
      <c r="F745" t="str">
        <f>VLOOKUP($A745,Medical_Table[#All],8,FALSE)</f>
        <v>No</v>
      </c>
      <c r="G745" t="str">
        <f>VLOOKUP($A745,Medical_Table[#All],9,FALSE)</f>
        <v>No</v>
      </c>
      <c r="H745">
        <f>VLOOKUP($A745,Medical_Table[#All],10,FALSE)</f>
        <v>0</v>
      </c>
      <c r="I745" t="str">
        <f>VLOOKUP($A745,Medical_Table[#All],3,FALSE)</f>
        <v>No</v>
      </c>
      <c r="J745" t="str">
        <f>VLOOKUP($A745,Medical_Table[#All],5,FALSE)</f>
        <v>Obesity</v>
      </c>
      <c r="K745" t="str">
        <f>VLOOKUP($A745,Medical_Table[#All],7,FALSE)</f>
        <v>Normal</v>
      </c>
      <c r="L745" s="22">
        <f>VLOOKUP($A745,Hospitalization_Table[#All],10,FALSE)</f>
        <v>31288</v>
      </c>
      <c r="M745" s="18">
        <f>VLOOKUP($A745,Hospitalization_Table[#All],6,FALSE)</f>
        <v>13726.21</v>
      </c>
      <c r="N745" t="str">
        <f>VLOOKUP($A745,Hospitalization_Table[#All],7,FALSE)</f>
        <v>tier - 3</v>
      </c>
      <c r="O745" t="str">
        <f>VLOOKUP($A745,Hospitalization_Table[#All],8,FALSE)</f>
        <v>tier - 3</v>
      </c>
      <c r="P745" t="str">
        <f>VLOOKUP($A745,Hospitalization_Table[#All],9,FALSE)</f>
        <v>R1026</v>
      </c>
      <c r="Q745">
        <f>VLOOKUP($A745,Hospitalization_Table[#All],11,FALSE)</f>
        <v>37</v>
      </c>
    </row>
    <row r="746" spans="1:17" ht="15.6" x14ac:dyDescent="0.3">
      <c r="A746" s="20" t="s">
        <v>1626</v>
      </c>
      <c r="B746" t="str">
        <f>VLOOKUP($A746,Customer_Table[#All],4,FALSE)</f>
        <v>Polly</v>
      </c>
      <c r="C746">
        <f>VLOOKUP($A746,Medical_Table[#All],4,FALSE)</f>
        <v>21.754999999999999</v>
      </c>
      <c r="D746">
        <f>VLOOKUP($A746,Medical_Table[#All],6,FALSE)</f>
        <v>7.79</v>
      </c>
      <c r="E746" t="str">
        <f>VLOOKUP($A746,Medical_Table[#All],2,FALSE)</f>
        <v>Yes</v>
      </c>
      <c r="F746" t="str">
        <f>VLOOKUP($A746,Medical_Table[#All],8,FALSE)</f>
        <v>No</v>
      </c>
      <c r="G746" t="str">
        <f>VLOOKUP($A746,Medical_Table[#All],9,FALSE)</f>
        <v>No</v>
      </c>
      <c r="H746">
        <f>VLOOKUP($A746,Medical_Table[#All],10,FALSE)</f>
        <v>0</v>
      </c>
      <c r="I746" t="str">
        <f>VLOOKUP($A746,Medical_Table[#All],3,FALSE)</f>
        <v>No</v>
      </c>
      <c r="J746" t="str">
        <f>VLOOKUP($A746,Medical_Table[#All],5,FALSE)</f>
        <v>Normal Weight</v>
      </c>
      <c r="K746" t="str">
        <f>VLOOKUP($A746,Medical_Table[#All],7,FALSE)</f>
        <v>Diabetes</v>
      </c>
      <c r="L746" s="22">
        <f>VLOOKUP($A746,Hospitalization_Table[#All],10,FALSE)</f>
        <v>29800</v>
      </c>
      <c r="M746" s="18">
        <f>VLOOKUP($A746,Hospitalization_Table[#All],6,FALSE)</f>
        <v>13725.47</v>
      </c>
      <c r="N746" t="str">
        <f>VLOOKUP($A746,Hospitalization_Table[#All],7,FALSE)</f>
        <v>tier - 3</v>
      </c>
      <c r="O746" t="str">
        <f>VLOOKUP($A746,Hospitalization_Table[#All],8,FALSE)</f>
        <v>tier - 2</v>
      </c>
      <c r="P746" t="str">
        <f>VLOOKUP($A746,Hospitalization_Table[#All],9,FALSE)</f>
        <v>R1024</v>
      </c>
      <c r="Q746">
        <f>VLOOKUP($A746,Hospitalization_Table[#All],11,FALSE)</f>
        <v>41</v>
      </c>
    </row>
    <row r="747" spans="1:17" ht="15.6" x14ac:dyDescent="0.3">
      <c r="A747" s="20" t="s">
        <v>1625</v>
      </c>
      <c r="B747" t="str">
        <f>VLOOKUP($A747,Customer_Table[#All],4,FALSE)</f>
        <v>Mark H.</v>
      </c>
      <c r="C747">
        <f>VLOOKUP($A747,Medical_Table[#All],4,FALSE)</f>
        <v>44.55</v>
      </c>
      <c r="D747">
        <f>VLOOKUP($A747,Medical_Table[#All],6,FALSE)</f>
        <v>7.12</v>
      </c>
      <c r="E747" t="str">
        <f>VLOOKUP($A747,Medical_Table[#All],2,FALSE)</f>
        <v>Yes</v>
      </c>
      <c r="F747" t="str">
        <f>VLOOKUP($A747,Medical_Table[#All],8,FALSE)</f>
        <v>No</v>
      </c>
      <c r="G747" t="str">
        <f>VLOOKUP($A747,Medical_Table[#All],9,FALSE)</f>
        <v>No</v>
      </c>
      <c r="H747">
        <f>VLOOKUP($A747,Medical_Table[#All],10,FALSE)</f>
        <v>1</v>
      </c>
      <c r="I747" t="str">
        <f>VLOOKUP($A747,Medical_Table[#All],3,FALSE)</f>
        <v>No</v>
      </c>
      <c r="J747" t="str">
        <f>VLOOKUP($A747,Medical_Table[#All],5,FALSE)</f>
        <v>Obesity</v>
      </c>
      <c r="K747" t="str">
        <f>VLOOKUP($A747,Medical_Table[#All],7,FALSE)</f>
        <v>Diabetes</v>
      </c>
      <c r="L747" s="22">
        <f>VLOOKUP($A747,Hospitalization_Table[#All],10,FALSE)</f>
        <v>31740</v>
      </c>
      <c r="M747" s="18">
        <f>VLOOKUP($A747,Hospitalization_Table[#All],6,FALSE)</f>
        <v>13714.55</v>
      </c>
      <c r="N747" t="str">
        <f>VLOOKUP($A747,Hospitalization_Table[#All],7,FALSE)</f>
        <v>tier - 3</v>
      </c>
      <c r="O747" t="str">
        <f>VLOOKUP($A747,Hospitalization_Table[#All],8,FALSE)</f>
        <v>tier - 2</v>
      </c>
      <c r="P747" t="str">
        <f>VLOOKUP($A747,Hospitalization_Table[#All],9,FALSE)</f>
        <v>R1023</v>
      </c>
      <c r="Q747">
        <f>VLOOKUP($A747,Hospitalization_Table[#All],11,FALSE)</f>
        <v>36</v>
      </c>
    </row>
    <row r="748" spans="1:17" ht="15.6" x14ac:dyDescent="0.3">
      <c r="A748" s="20" t="s">
        <v>1624</v>
      </c>
      <c r="B748" t="str">
        <f>VLOOKUP($A748,Customer_Table[#All],4,FALSE)</f>
        <v>Jessie M.</v>
      </c>
      <c r="C748">
        <f>VLOOKUP($A748,Medical_Table[#All],4,FALSE)</f>
        <v>43.32</v>
      </c>
      <c r="D748">
        <f>VLOOKUP($A748,Medical_Table[#All],6,FALSE)</f>
        <v>4.67</v>
      </c>
      <c r="E748" t="str">
        <f>VLOOKUP($A748,Medical_Table[#All],2,FALSE)</f>
        <v>Yes</v>
      </c>
      <c r="F748" t="str">
        <f>VLOOKUP($A748,Medical_Table[#All],8,FALSE)</f>
        <v>No</v>
      </c>
      <c r="G748" t="str">
        <f>VLOOKUP($A748,Medical_Table[#All],9,FALSE)</f>
        <v>No</v>
      </c>
      <c r="H748">
        <f>VLOOKUP($A748,Medical_Table[#All],10,FALSE)</f>
        <v>0</v>
      </c>
      <c r="I748" t="str">
        <f>VLOOKUP($A748,Medical_Table[#All],3,FALSE)</f>
        <v>No</v>
      </c>
      <c r="J748" t="str">
        <f>VLOOKUP($A748,Medical_Table[#All],5,FALSE)</f>
        <v>Obesity</v>
      </c>
      <c r="K748" t="str">
        <f>VLOOKUP($A748,Medical_Table[#All],7,FALSE)</f>
        <v>Normal</v>
      </c>
      <c r="L748" s="22">
        <f>VLOOKUP($A748,Hospitalization_Table[#All],10,FALSE)</f>
        <v>31304</v>
      </c>
      <c r="M748" s="18">
        <f>VLOOKUP($A748,Hospitalization_Table[#All],6,FALSE)</f>
        <v>13685.51</v>
      </c>
      <c r="N748" t="str">
        <f>VLOOKUP($A748,Hospitalization_Table[#All],7,FALSE)</f>
        <v>tier - 3</v>
      </c>
      <c r="O748" t="str">
        <f>VLOOKUP($A748,Hospitalization_Table[#All],8,FALSE)</f>
        <v>tier - 1</v>
      </c>
      <c r="P748" t="str">
        <f>VLOOKUP($A748,Hospitalization_Table[#All],9,FALSE)</f>
        <v>R1026</v>
      </c>
      <c r="Q748">
        <f>VLOOKUP($A748,Hospitalization_Table[#All],11,FALSE)</f>
        <v>37</v>
      </c>
    </row>
    <row r="749" spans="1:17" ht="15.6" x14ac:dyDescent="0.3">
      <c r="A749" s="20" t="s">
        <v>1623</v>
      </c>
      <c r="B749" t="str">
        <f>VLOOKUP($A749,Customer_Table[#All],4,FALSE)</f>
        <v>Chris</v>
      </c>
      <c r="C749">
        <f>VLOOKUP($A749,Medical_Table[#All],4,FALSE)</f>
        <v>31.23</v>
      </c>
      <c r="D749">
        <f>VLOOKUP($A749,Medical_Table[#All],6,FALSE)</f>
        <v>9.1199999999999992</v>
      </c>
      <c r="E749" t="str">
        <f>VLOOKUP($A749,Medical_Table[#All],2,FALSE)</f>
        <v>Yes</v>
      </c>
      <c r="F749" t="str">
        <f>VLOOKUP($A749,Medical_Table[#All],8,FALSE)</f>
        <v>No</v>
      </c>
      <c r="G749" t="str">
        <f>VLOOKUP($A749,Medical_Table[#All],9,FALSE)</f>
        <v>Yes</v>
      </c>
      <c r="H749">
        <f>VLOOKUP($A749,Medical_Table[#All],10,FALSE)</f>
        <v>1</v>
      </c>
      <c r="I749" t="str">
        <f>VLOOKUP($A749,Medical_Table[#All],3,FALSE)</f>
        <v>No</v>
      </c>
      <c r="J749" t="str">
        <f>VLOOKUP($A749,Medical_Table[#All],5,FALSE)</f>
        <v>Obesity</v>
      </c>
      <c r="K749" t="str">
        <f>VLOOKUP($A749,Medical_Table[#All],7,FALSE)</f>
        <v>Diabetes</v>
      </c>
      <c r="L749" s="22">
        <f>VLOOKUP($A749,Hospitalization_Table[#All],10,FALSE)</f>
        <v>23227</v>
      </c>
      <c r="M749" s="18">
        <f>VLOOKUP($A749,Hospitalization_Table[#All],6,FALSE)</f>
        <v>13677.68</v>
      </c>
      <c r="N749" t="str">
        <f>VLOOKUP($A749,Hospitalization_Table[#All],7,FALSE)</f>
        <v>tier - 3</v>
      </c>
      <c r="O749" t="str">
        <f>VLOOKUP($A749,Hospitalization_Table[#All],8,FALSE)</f>
        <v>tier - 2</v>
      </c>
      <c r="P749" t="str">
        <f>VLOOKUP($A749,Hospitalization_Table[#All],9,FALSE)</f>
        <v>R1021</v>
      </c>
      <c r="Q749">
        <f>VLOOKUP($A749,Hospitalization_Table[#All],11,FALSE)</f>
        <v>59</v>
      </c>
    </row>
    <row r="750" spans="1:17" ht="15.6" x14ac:dyDescent="0.3">
      <c r="A750" s="20" t="s">
        <v>1622</v>
      </c>
      <c r="B750" t="str">
        <f>VLOOKUP($A750,Customer_Table[#All],4,FALSE)</f>
        <v>Daniel</v>
      </c>
      <c r="C750">
        <f>VLOOKUP($A750,Medical_Table[#All],4,FALSE)</f>
        <v>42.81</v>
      </c>
      <c r="D750">
        <f>VLOOKUP($A750,Medical_Table[#All],6,FALSE)</f>
        <v>4.1500000000000004</v>
      </c>
      <c r="E750" t="str">
        <f>VLOOKUP($A750,Medical_Table[#All],2,FALSE)</f>
        <v>No</v>
      </c>
      <c r="F750" t="str">
        <f>VLOOKUP($A750,Medical_Table[#All],8,FALSE)</f>
        <v>No</v>
      </c>
      <c r="G750" t="str">
        <f>VLOOKUP($A750,Medical_Table[#All],9,FALSE)</f>
        <v>No</v>
      </c>
      <c r="H750">
        <f>VLOOKUP($A750,Medical_Table[#All],10,FALSE)</f>
        <v>1</v>
      </c>
      <c r="I750" t="str">
        <f>VLOOKUP($A750,Medical_Table[#All],3,FALSE)</f>
        <v>No</v>
      </c>
      <c r="J750" t="str">
        <f>VLOOKUP($A750,Medical_Table[#All],5,FALSE)</f>
        <v>Obesity</v>
      </c>
      <c r="K750" t="str">
        <f>VLOOKUP($A750,Medical_Table[#All],7,FALSE)</f>
        <v>Normal</v>
      </c>
      <c r="L750" s="22">
        <f>VLOOKUP($A750,Hospitalization_Table[#All],10,FALSE)</f>
        <v>30883</v>
      </c>
      <c r="M750" s="18">
        <f>VLOOKUP($A750,Hospitalization_Table[#All],6,FALSE)</f>
        <v>13638.06</v>
      </c>
      <c r="N750" t="str">
        <f>VLOOKUP($A750,Hospitalization_Table[#All],7,FALSE)</f>
        <v>tier - 3</v>
      </c>
      <c r="O750" t="str">
        <f>VLOOKUP($A750,Hospitalization_Table[#All],8,FALSE)</f>
        <v>tier - 3</v>
      </c>
      <c r="P750" t="str">
        <f>VLOOKUP($A750,Hospitalization_Table[#All],9,FALSE)</f>
        <v>R1023</v>
      </c>
      <c r="Q750">
        <f>VLOOKUP($A750,Hospitalization_Table[#All],11,FALSE)</f>
        <v>38</v>
      </c>
    </row>
    <row r="751" spans="1:17" ht="15.6" x14ac:dyDescent="0.3">
      <c r="A751" s="20" t="s">
        <v>1621</v>
      </c>
      <c r="B751" t="str">
        <f>VLOOKUP($A751,Customer_Table[#All],4,FALSE)</f>
        <v>Megan</v>
      </c>
      <c r="C751">
        <f>VLOOKUP($A751,Medical_Table[#All],4,FALSE)</f>
        <v>35.909999999999997</v>
      </c>
      <c r="D751">
        <f>VLOOKUP($A751,Medical_Table[#All],6,FALSE)</f>
        <v>6.72</v>
      </c>
      <c r="E751" t="str">
        <f>VLOOKUP($A751,Medical_Table[#All],2,FALSE)</f>
        <v>Yes</v>
      </c>
      <c r="F751" t="str">
        <f>VLOOKUP($A751,Medical_Table[#All],8,FALSE)</f>
        <v>No</v>
      </c>
      <c r="G751" t="str">
        <f>VLOOKUP($A751,Medical_Table[#All],9,FALSE)</f>
        <v>No</v>
      </c>
      <c r="H751">
        <f>VLOOKUP($A751,Medical_Table[#All],10,FALSE)</f>
        <v>2</v>
      </c>
      <c r="I751" t="str">
        <f>VLOOKUP($A751,Medical_Table[#All],3,FALSE)</f>
        <v>No</v>
      </c>
      <c r="J751" t="str">
        <f>VLOOKUP($A751,Medical_Table[#All],5,FALSE)</f>
        <v>Obesity</v>
      </c>
      <c r="K751" t="str">
        <f>VLOOKUP($A751,Medical_Table[#All],7,FALSE)</f>
        <v>Diabetes</v>
      </c>
      <c r="L751" s="22">
        <f>VLOOKUP($A751,Hospitalization_Table[#All],10,FALSE)</f>
        <v>22639</v>
      </c>
      <c r="M751" s="18">
        <f>VLOOKUP($A751,Hospitalization_Table[#All],6,FALSE)</f>
        <v>13635.64</v>
      </c>
      <c r="N751" t="str">
        <f>VLOOKUP($A751,Hospitalization_Table[#All],7,FALSE)</f>
        <v>tier - 3</v>
      </c>
      <c r="O751" t="str">
        <f>VLOOKUP($A751,Hospitalization_Table[#All],8,FALSE)</f>
        <v>tier - 3</v>
      </c>
      <c r="P751" t="str">
        <f>VLOOKUP($A751,Hospitalization_Table[#All],9,FALSE)</f>
        <v>R1024</v>
      </c>
      <c r="Q751">
        <f>VLOOKUP($A751,Hospitalization_Table[#All],11,FALSE)</f>
        <v>61</v>
      </c>
    </row>
    <row r="752" spans="1:17" ht="15.6" x14ac:dyDescent="0.3">
      <c r="A752" s="20" t="s">
        <v>1620</v>
      </c>
      <c r="B752" t="str">
        <f>VLOOKUP($A752,Customer_Table[#All],4,FALSE)</f>
        <v>Kevin</v>
      </c>
      <c r="C752">
        <f>VLOOKUP($A752,Medical_Table[#All],4,FALSE)</f>
        <v>36.65</v>
      </c>
      <c r="D752">
        <f>VLOOKUP($A752,Medical_Table[#All],6,FALSE)</f>
        <v>5.01</v>
      </c>
      <c r="E752" t="str">
        <f>VLOOKUP($A752,Medical_Table[#All],2,FALSE)</f>
        <v>Yes</v>
      </c>
      <c r="F752" t="str">
        <f>VLOOKUP($A752,Medical_Table[#All],8,FALSE)</f>
        <v>No</v>
      </c>
      <c r="G752" t="str">
        <f>VLOOKUP($A752,Medical_Table[#All],9,FALSE)</f>
        <v>Yes</v>
      </c>
      <c r="H752">
        <f>VLOOKUP($A752,Medical_Table[#All],10,FALSE)</f>
        <v>1</v>
      </c>
      <c r="I752" t="str">
        <f>VLOOKUP($A752,Medical_Table[#All],3,FALSE)</f>
        <v>No</v>
      </c>
      <c r="J752" t="str">
        <f>VLOOKUP($A752,Medical_Table[#All],5,FALSE)</f>
        <v>Obesity</v>
      </c>
      <c r="K752" t="str">
        <f>VLOOKUP($A752,Medical_Table[#All],7,FALSE)</f>
        <v>Normal</v>
      </c>
      <c r="L752" s="22">
        <f>VLOOKUP($A752,Hospitalization_Table[#All],10,FALSE)</f>
        <v>25410</v>
      </c>
      <c r="M752" s="18">
        <f>VLOOKUP($A752,Hospitalization_Table[#All],6,FALSE)</f>
        <v>13622.01</v>
      </c>
      <c r="N752" t="str">
        <f>VLOOKUP($A752,Hospitalization_Table[#All],7,FALSE)</f>
        <v>tier - 3</v>
      </c>
      <c r="O752" t="str">
        <f>VLOOKUP($A752,Hospitalization_Table[#All],8,FALSE)</f>
        <v>tier - 3</v>
      </c>
      <c r="P752" t="str">
        <f>VLOOKUP($A752,Hospitalization_Table[#All],9,FALSE)</f>
        <v>R1012</v>
      </c>
      <c r="Q752">
        <f>VLOOKUP($A752,Hospitalization_Table[#All],11,FALSE)</f>
        <v>53</v>
      </c>
    </row>
    <row r="753" spans="1:17" ht="15.6" x14ac:dyDescent="0.3">
      <c r="A753" s="20" t="s">
        <v>1619</v>
      </c>
      <c r="B753" t="str">
        <f>VLOOKUP($A753,Customer_Table[#All],4,FALSE)</f>
        <v>Caroline S.</v>
      </c>
      <c r="C753">
        <f>VLOOKUP($A753,Medical_Table[#All],4,FALSE)</f>
        <v>22.04</v>
      </c>
      <c r="D753">
        <f>VLOOKUP($A753,Medical_Table[#All],6,FALSE)</f>
        <v>10.9</v>
      </c>
      <c r="E753" t="str">
        <f>VLOOKUP($A753,Medical_Table[#All],2,FALSE)</f>
        <v>Yes</v>
      </c>
      <c r="F753" t="str">
        <f>VLOOKUP($A753,Medical_Table[#All],8,FALSE)</f>
        <v>No</v>
      </c>
      <c r="G753" t="str">
        <f>VLOOKUP($A753,Medical_Table[#All],9,FALSE)</f>
        <v>No</v>
      </c>
      <c r="H753">
        <f>VLOOKUP($A753,Medical_Table[#All],10,FALSE)</f>
        <v>2</v>
      </c>
      <c r="I753" t="str">
        <f>VLOOKUP($A753,Medical_Table[#All],3,FALSE)</f>
        <v>No</v>
      </c>
      <c r="J753" t="str">
        <f>VLOOKUP($A753,Medical_Table[#All],5,FALSE)</f>
        <v>Normal Weight</v>
      </c>
      <c r="K753" t="str">
        <f>VLOOKUP($A753,Medical_Table[#All],7,FALSE)</f>
        <v>Diabetes</v>
      </c>
      <c r="L753" s="22">
        <f>VLOOKUP($A753,Hospitalization_Table[#All],10,FALSE)</f>
        <v>22603</v>
      </c>
      <c r="M753" s="18">
        <f>VLOOKUP($A753,Hospitalization_Table[#All],6,FALSE)</f>
        <v>13616.36</v>
      </c>
      <c r="N753" t="str">
        <f>VLOOKUP($A753,Hospitalization_Table[#All],7,FALSE)</f>
        <v>tier - 3</v>
      </c>
      <c r="O753" t="str">
        <f>VLOOKUP($A753,Hospitalization_Table[#All],8,FALSE)</f>
        <v>tier - 3</v>
      </c>
      <c r="P753" t="str">
        <f>VLOOKUP($A753,Hospitalization_Table[#All],9,FALSE)</f>
        <v>R1024</v>
      </c>
      <c r="Q753">
        <f>VLOOKUP($A753,Hospitalization_Table[#All],11,FALSE)</f>
        <v>61</v>
      </c>
    </row>
    <row r="754" spans="1:17" ht="15.6" x14ac:dyDescent="0.3">
      <c r="A754" s="20" t="s">
        <v>1618</v>
      </c>
      <c r="B754" t="str">
        <f>VLOOKUP($A754,Customer_Table[#All],4,FALSE)</f>
        <v>Nuta</v>
      </c>
      <c r="C754">
        <f>VLOOKUP($A754,Medical_Table[#All],4,FALSE)</f>
        <v>31.824999999999999</v>
      </c>
      <c r="D754">
        <f>VLOOKUP($A754,Medical_Table[#All],6,FALSE)</f>
        <v>5.52</v>
      </c>
      <c r="E754" t="str">
        <f>VLOOKUP($A754,Medical_Table[#All],2,FALSE)</f>
        <v>Yes</v>
      </c>
      <c r="F754" t="str">
        <f>VLOOKUP($A754,Medical_Table[#All],8,FALSE)</f>
        <v>No</v>
      </c>
      <c r="G754" t="str">
        <f>VLOOKUP($A754,Medical_Table[#All],9,FALSE)</f>
        <v>No</v>
      </c>
      <c r="H754">
        <f>VLOOKUP($A754,Medical_Table[#All],10,FALSE)</f>
        <v>1</v>
      </c>
      <c r="I754" t="str">
        <f>VLOOKUP($A754,Medical_Table[#All],3,FALSE)</f>
        <v>No</v>
      </c>
      <c r="J754" t="str">
        <f>VLOOKUP($A754,Medical_Table[#All],5,FALSE)</f>
        <v>Obesity</v>
      </c>
      <c r="K754" t="str">
        <f>VLOOKUP($A754,Medical_Table[#All],7,FALSE)</f>
        <v>Normal</v>
      </c>
      <c r="L754" s="22">
        <f>VLOOKUP($A754,Hospitalization_Table[#All],10,FALSE)</f>
        <v>23630</v>
      </c>
      <c r="M754" s="18">
        <f>VLOOKUP($A754,Hospitalization_Table[#All],6,FALSE)</f>
        <v>13607.37</v>
      </c>
      <c r="N754" t="str">
        <f>VLOOKUP($A754,Hospitalization_Table[#All],7,FALSE)</f>
        <v>tier - 3</v>
      </c>
      <c r="O754" t="str">
        <f>VLOOKUP($A754,Hospitalization_Table[#All],8,FALSE)</f>
        <v>tier - 1</v>
      </c>
      <c r="P754" t="str">
        <f>VLOOKUP($A754,Hospitalization_Table[#All],9,FALSE)</f>
        <v>R1024</v>
      </c>
      <c r="Q754">
        <f>VLOOKUP($A754,Hospitalization_Table[#All],11,FALSE)</f>
        <v>58</v>
      </c>
    </row>
    <row r="755" spans="1:17" ht="15.6" x14ac:dyDescent="0.3">
      <c r="A755" s="20" t="s">
        <v>1617</v>
      </c>
      <c r="B755" t="str">
        <f>VLOOKUP($A755,Customer_Table[#All],4,FALSE)</f>
        <v>Margie</v>
      </c>
      <c r="C755">
        <f>VLOOKUP($A755,Medical_Table[#All],4,FALSE)</f>
        <v>53.58</v>
      </c>
      <c r="D755">
        <f>VLOOKUP($A755,Medical_Table[#All],6,FALSE)</f>
        <v>4.55</v>
      </c>
      <c r="E755" t="str">
        <f>VLOOKUP($A755,Medical_Table[#All],2,FALSE)</f>
        <v>No</v>
      </c>
      <c r="F755" t="str">
        <f>VLOOKUP($A755,Medical_Table[#All],8,FALSE)</f>
        <v>No</v>
      </c>
      <c r="G755" t="str">
        <f>VLOOKUP($A755,Medical_Table[#All],9,FALSE)</f>
        <v>No</v>
      </c>
      <c r="H755">
        <f>VLOOKUP($A755,Medical_Table[#All],10,FALSE)</f>
        <v>1</v>
      </c>
      <c r="I755" t="str">
        <f>VLOOKUP($A755,Medical_Table[#All],3,FALSE)</f>
        <v>No</v>
      </c>
      <c r="J755" t="str">
        <f>VLOOKUP($A755,Medical_Table[#All],5,FALSE)</f>
        <v>Obesity</v>
      </c>
      <c r="K755" t="str">
        <f>VLOOKUP($A755,Medical_Table[#All],7,FALSE)</f>
        <v>Normal</v>
      </c>
      <c r="L755" s="22">
        <f>VLOOKUP($A755,Hospitalization_Table[#All],10,FALSE)</f>
        <v>33830</v>
      </c>
      <c r="M755" s="18">
        <f>VLOOKUP($A755,Hospitalization_Table[#All],6,FALSE)</f>
        <v>13588.17</v>
      </c>
      <c r="N755" t="str">
        <f>VLOOKUP($A755,Hospitalization_Table[#All],7,FALSE)</f>
        <v>tier - 3</v>
      </c>
      <c r="O755" t="str">
        <f>VLOOKUP($A755,Hospitalization_Table[#All],8,FALSE)</f>
        <v>tier - 1</v>
      </c>
      <c r="P755" t="str">
        <f>VLOOKUP($A755,Hospitalization_Table[#All],9,FALSE)</f>
        <v>R1012</v>
      </c>
      <c r="Q755">
        <f>VLOOKUP($A755,Hospitalization_Table[#All],11,FALSE)</f>
        <v>30</v>
      </c>
    </row>
    <row r="756" spans="1:17" ht="15.6" x14ac:dyDescent="0.3">
      <c r="A756" s="20" t="s">
        <v>1616</v>
      </c>
      <c r="B756" t="str">
        <f>VLOOKUP($A756,Customer_Table[#All],4,FALSE)</f>
        <v>Heidi</v>
      </c>
      <c r="C756">
        <f>VLOOKUP($A756,Medical_Table[#All],4,FALSE)</f>
        <v>34.299999999999997</v>
      </c>
      <c r="D756">
        <f>VLOOKUP($A756,Medical_Table[#All],6,FALSE)</f>
        <v>11.76</v>
      </c>
      <c r="E756" t="str">
        <f>VLOOKUP($A756,Medical_Table[#All],2,FALSE)</f>
        <v>No</v>
      </c>
      <c r="F756" t="str">
        <f>VLOOKUP($A756,Medical_Table[#All],8,FALSE)</f>
        <v>No</v>
      </c>
      <c r="G756" t="str">
        <f>VLOOKUP($A756,Medical_Table[#All],9,FALSE)</f>
        <v>No</v>
      </c>
      <c r="H756">
        <f>VLOOKUP($A756,Medical_Table[#All],10,FALSE)</f>
        <v>0</v>
      </c>
      <c r="I756" t="str">
        <f>VLOOKUP($A756,Medical_Table[#All],3,FALSE)</f>
        <v>No</v>
      </c>
      <c r="J756" t="str">
        <f>VLOOKUP($A756,Medical_Table[#All],5,FALSE)</f>
        <v>Obesity</v>
      </c>
      <c r="K756" t="str">
        <f>VLOOKUP($A756,Medical_Table[#All],7,FALSE)</f>
        <v>Diabetes</v>
      </c>
      <c r="L756" s="22">
        <f>VLOOKUP($A756,Hospitalization_Table[#All],10,FALSE)</f>
        <v>25034</v>
      </c>
      <c r="M756" s="18">
        <f>VLOOKUP($A756,Hospitalization_Table[#All],6,FALSE)</f>
        <v>13566.04</v>
      </c>
      <c r="N756" t="str">
        <f>VLOOKUP($A756,Hospitalization_Table[#All],7,FALSE)</f>
        <v>tier - 3</v>
      </c>
      <c r="O756" t="str">
        <f>VLOOKUP($A756,Hospitalization_Table[#All],8,FALSE)</f>
        <v>tier - 3</v>
      </c>
      <c r="P756" t="str">
        <f>VLOOKUP($A756,Hospitalization_Table[#All],9,FALSE)</f>
        <v>R1026</v>
      </c>
      <c r="Q756">
        <f>VLOOKUP($A756,Hospitalization_Table[#All],11,FALSE)</f>
        <v>54</v>
      </c>
    </row>
    <row r="757" spans="1:17" ht="15.6" x14ac:dyDescent="0.3">
      <c r="A757" s="20" t="s">
        <v>1615</v>
      </c>
      <c r="B757" t="str">
        <f>VLOOKUP($A757,Customer_Table[#All],4,FALSE)</f>
        <v>Diego J</v>
      </c>
      <c r="C757">
        <f>VLOOKUP($A757,Medical_Table[#All],4,FALSE)</f>
        <v>32.11</v>
      </c>
      <c r="D757">
        <f>VLOOKUP($A757,Medical_Table[#All],6,FALSE)</f>
        <v>7.06</v>
      </c>
      <c r="E757" t="str">
        <f>VLOOKUP($A757,Medical_Table[#All],2,FALSE)</f>
        <v>No</v>
      </c>
      <c r="F757" t="str">
        <f>VLOOKUP($A757,Medical_Table[#All],8,FALSE)</f>
        <v>No</v>
      </c>
      <c r="G757" t="str">
        <f>VLOOKUP($A757,Medical_Table[#All],9,FALSE)</f>
        <v>No</v>
      </c>
      <c r="H757">
        <f>VLOOKUP($A757,Medical_Table[#All],10,FALSE)</f>
        <v>0</v>
      </c>
      <c r="I757" t="str">
        <f>VLOOKUP($A757,Medical_Table[#All],3,FALSE)</f>
        <v>No</v>
      </c>
      <c r="J757" t="str">
        <f>VLOOKUP($A757,Medical_Table[#All],5,FALSE)</f>
        <v>Obesity</v>
      </c>
      <c r="K757" t="str">
        <f>VLOOKUP($A757,Medical_Table[#All],7,FALSE)</f>
        <v>Diabetes</v>
      </c>
      <c r="L757" s="22">
        <f>VLOOKUP($A757,Hospitalization_Table[#All],10,FALSE)</f>
        <v>22108</v>
      </c>
      <c r="M757" s="18">
        <f>VLOOKUP($A757,Hospitalization_Table[#All],6,FALSE)</f>
        <v>13555</v>
      </c>
      <c r="N757" t="str">
        <f>VLOOKUP($A757,Hospitalization_Table[#All],7,FALSE)</f>
        <v>tier - 3</v>
      </c>
      <c r="O757" t="str">
        <f>VLOOKUP($A757,Hospitalization_Table[#All],8,FALSE)</f>
        <v>tier - 3</v>
      </c>
      <c r="P757" t="str">
        <f>VLOOKUP($A757,Hospitalization_Table[#All],9,FALSE)</f>
        <v>R1017</v>
      </c>
      <c r="Q757">
        <f>VLOOKUP($A757,Hospitalization_Table[#All],11,FALSE)</f>
        <v>62</v>
      </c>
    </row>
    <row r="758" spans="1:17" ht="15.6" x14ac:dyDescent="0.3">
      <c r="A758" s="20" t="s">
        <v>1614</v>
      </c>
      <c r="B758" t="str">
        <f>VLOOKUP($A758,Customer_Table[#All],4,FALSE)</f>
        <v>Enrique M Sr.</v>
      </c>
      <c r="C758">
        <f>VLOOKUP($A758,Medical_Table[#All],4,FALSE)</f>
        <v>31.78</v>
      </c>
      <c r="D758">
        <f>VLOOKUP($A758,Medical_Table[#All],6,FALSE)</f>
        <v>11.35</v>
      </c>
      <c r="E758" t="str">
        <f>VLOOKUP($A758,Medical_Table[#All],2,FALSE)</f>
        <v>Yes</v>
      </c>
      <c r="F758" t="str">
        <f>VLOOKUP($A758,Medical_Table[#All],8,FALSE)</f>
        <v>No</v>
      </c>
      <c r="G758" t="str">
        <f>VLOOKUP($A758,Medical_Table[#All],9,FALSE)</f>
        <v>Yes</v>
      </c>
      <c r="H758">
        <f>VLOOKUP($A758,Medical_Table[#All],10,FALSE)</f>
        <v>1</v>
      </c>
      <c r="I758" t="str">
        <f>VLOOKUP($A758,Medical_Table[#All],3,FALSE)</f>
        <v>No</v>
      </c>
      <c r="J758" t="str">
        <f>VLOOKUP($A758,Medical_Table[#All],5,FALSE)</f>
        <v>Obesity</v>
      </c>
      <c r="K758" t="str">
        <f>VLOOKUP($A758,Medical_Table[#All],7,FALSE)</f>
        <v>Diabetes</v>
      </c>
      <c r="L758" s="22">
        <f>VLOOKUP($A758,Hospitalization_Table[#All],10,FALSE)</f>
        <v>23298</v>
      </c>
      <c r="M758" s="18">
        <f>VLOOKUP($A758,Hospitalization_Table[#All],6,FALSE)</f>
        <v>13511.28</v>
      </c>
      <c r="N758" t="str">
        <f>VLOOKUP($A758,Hospitalization_Table[#All],7,FALSE)</f>
        <v>tier - 3</v>
      </c>
      <c r="O758" t="str">
        <f>VLOOKUP($A758,Hospitalization_Table[#All],8,FALSE)</f>
        <v>tier - 1</v>
      </c>
      <c r="P758" t="str">
        <f>VLOOKUP($A758,Hospitalization_Table[#All],9,FALSE)</f>
        <v>R1012</v>
      </c>
      <c r="Q758">
        <f>VLOOKUP($A758,Hospitalization_Table[#All],11,FALSE)</f>
        <v>59</v>
      </c>
    </row>
    <row r="759" spans="1:17" ht="15.6" x14ac:dyDescent="0.3">
      <c r="A759" s="20" t="s">
        <v>1613</v>
      </c>
      <c r="B759" t="str">
        <f>VLOOKUP($A759,Customer_Table[#All],4,FALSE)</f>
        <v>Greg</v>
      </c>
      <c r="C759">
        <f>VLOOKUP($A759,Medical_Table[#All],4,FALSE)</f>
        <v>46.89</v>
      </c>
      <c r="D759">
        <f>VLOOKUP($A759,Medical_Table[#All],6,FALSE)</f>
        <v>5.52</v>
      </c>
      <c r="E759" t="str">
        <f>VLOOKUP($A759,Medical_Table[#All],2,FALSE)</f>
        <v>No</v>
      </c>
      <c r="F759" t="str">
        <f>VLOOKUP($A759,Medical_Table[#All],8,FALSE)</f>
        <v>No</v>
      </c>
      <c r="G759" t="str">
        <f>VLOOKUP($A759,Medical_Table[#All],9,FALSE)</f>
        <v>No</v>
      </c>
      <c r="H759">
        <f>VLOOKUP($A759,Medical_Table[#All],10,FALSE)</f>
        <v>0</v>
      </c>
      <c r="I759" t="str">
        <f>VLOOKUP($A759,Medical_Table[#All],3,FALSE)</f>
        <v>No</v>
      </c>
      <c r="J759" t="str">
        <f>VLOOKUP($A759,Medical_Table[#All],5,FALSE)</f>
        <v>Obesity</v>
      </c>
      <c r="K759" t="str">
        <f>VLOOKUP($A759,Medical_Table[#All],7,FALSE)</f>
        <v>Normal</v>
      </c>
      <c r="L759" s="22">
        <f>VLOOKUP($A759,Hospitalization_Table[#All],10,FALSE)</f>
        <v>33115</v>
      </c>
      <c r="M759" s="18">
        <f>VLOOKUP($A759,Hospitalization_Table[#All],6,FALSE)</f>
        <v>13480.83</v>
      </c>
      <c r="N759" t="str">
        <f>VLOOKUP($A759,Hospitalization_Table[#All],7,FALSE)</f>
        <v>tier - 3</v>
      </c>
      <c r="O759" t="str">
        <f>VLOOKUP($A759,Hospitalization_Table[#All],8,FALSE)</f>
        <v>tier - 2</v>
      </c>
      <c r="P759" t="str">
        <f>VLOOKUP($A759,Hospitalization_Table[#All],9,FALSE)</f>
        <v>R1023</v>
      </c>
      <c r="Q759">
        <f>VLOOKUP($A759,Hospitalization_Table[#All],11,FALSE)</f>
        <v>32</v>
      </c>
    </row>
    <row r="760" spans="1:17" ht="15.6" x14ac:dyDescent="0.3">
      <c r="A760" s="20" t="s">
        <v>1612</v>
      </c>
      <c r="B760" t="str">
        <f>VLOOKUP($A760,Customer_Table[#All],4,FALSE)</f>
        <v>Filip</v>
      </c>
      <c r="C760">
        <f>VLOOKUP($A760,Medical_Table[#All],4,FALSE)</f>
        <v>39.35</v>
      </c>
      <c r="D760">
        <f>VLOOKUP($A760,Medical_Table[#All],6,FALSE)</f>
        <v>7.86</v>
      </c>
      <c r="E760" t="str">
        <f>VLOOKUP($A760,Medical_Table[#All],2,FALSE)</f>
        <v>Yes</v>
      </c>
      <c r="F760" t="str">
        <f>VLOOKUP($A760,Medical_Table[#All],8,FALSE)</f>
        <v>No</v>
      </c>
      <c r="G760" t="str">
        <f>VLOOKUP($A760,Medical_Table[#All],9,FALSE)</f>
        <v>No</v>
      </c>
      <c r="H760">
        <f>VLOOKUP($A760,Medical_Table[#All],10,FALSE)</f>
        <v>1</v>
      </c>
      <c r="I760" t="str">
        <f>VLOOKUP($A760,Medical_Table[#All],3,FALSE)</f>
        <v>No</v>
      </c>
      <c r="J760" t="str">
        <f>VLOOKUP($A760,Medical_Table[#All],5,FALSE)</f>
        <v>Obesity</v>
      </c>
      <c r="K760" t="str">
        <f>VLOOKUP($A760,Medical_Table[#All],7,FALSE)</f>
        <v>Diabetes</v>
      </c>
      <c r="L760" s="22">
        <f>VLOOKUP($A760,Hospitalization_Table[#All],10,FALSE)</f>
        <v>27613</v>
      </c>
      <c r="M760" s="18">
        <f>VLOOKUP($A760,Hospitalization_Table[#All],6,FALSE)</f>
        <v>13472.19</v>
      </c>
      <c r="N760" t="str">
        <f>VLOOKUP($A760,Hospitalization_Table[#All],7,FALSE)</f>
        <v>tier - 3</v>
      </c>
      <c r="O760" t="str">
        <f>VLOOKUP($A760,Hospitalization_Table[#All],8,FALSE)</f>
        <v>tier - 2</v>
      </c>
      <c r="P760" t="str">
        <f>VLOOKUP($A760,Hospitalization_Table[#All],9,FALSE)</f>
        <v>R1012</v>
      </c>
      <c r="Q760">
        <f>VLOOKUP($A760,Hospitalization_Table[#All],11,FALSE)</f>
        <v>47</v>
      </c>
    </row>
    <row r="761" spans="1:17" ht="15.6" x14ac:dyDescent="0.3">
      <c r="A761" s="20" t="s">
        <v>1611</v>
      </c>
      <c r="B761" t="str">
        <f>VLOOKUP($A761,Customer_Table[#All],4,FALSE)</f>
        <v>Rosemary E.</v>
      </c>
      <c r="C761">
        <f>VLOOKUP($A761,Medical_Table[#All],4,FALSE)</f>
        <v>39.200000000000003</v>
      </c>
      <c r="D761">
        <f>VLOOKUP($A761,Medical_Table[#All],6,FALSE)</f>
        <v>11.38</v>
      </c>
      <c r="E761" t="str">
        <f>VLOOKUP($A761,Medical_Table[#All],2,FALSE)</f>
        <v>No</v>
      </c>
      <c r="F761" t="str">
        <f>VLOOKUP($A761,Medical_Table[#All],8,FALSE)</f>
        <v>No</v>
      </c>
      <c r="G761" t="str">
        <f>VLOOKUP($A761,Medical_Table[#All],9,FALSE)</f>
        <v>No</v>
      </c>
      <c r="H761">
        <f>VLOOKUP($A761,Medical_Table[#All],10,FALSE)</f>
        <v>0</v>
      </c>
      <c r="I761" t="str">
        <f>VLOOKUP($A761,Medical_Table[#All],3,FALSE)</f>
        <v>No</v>
      </c>
      <c r="J761" t="str">
        <f>VLOOKUP($A761,Medical_Table[#All],5,FALSE)</f>
        <v>Obesity</v>
      </c>
      <c r="K761" t="str">
        <f>VLOOKUP($A761,Medical_Table[#All],7,FALSE)</f>
        <v>Diabetes</v>
      </c>
      <c r="L761" s="22">
        <f>VLOOKUP($A761,Hospitalization_Table[#All],10,FALSE)</f>
        <v>22121</v>
      </c>
      <c r="M761" s="18">
        <f>VLOOKUP($A761,Hospitalization_Table[#All],6,FALSE)</f>
        <v>13470.86</v>
      </c>
      <c r="N761" t="str">
        <f>VLOOKUP($A761,Hospitalization_Table[#All],7,FALSE)</f>
        <v>tier - 3</v>
      </c>
      <c r="O761" t="str">
        <f>VLOOKUP($A761,Hospitalization_Table[#All],8,FALSE)</f>
        <v>tier - 3</v>
      </c>
      <c r="P761" t="str">
        <f>VLOOKUP($A761,Hospitalization_Table[#All],9,FALSE)</f>
        <v>R1011</v>
      </c>
      <c r="Q761">
        <f>VLOOKUP($A761,Hospitalization_Table[#All],11,FALSE)</f>
        <v>62</v>
      </c>
    </row>
    <row r="762" spans="1:17" ht="15.6" x14ac:dyDescent="0.3">
      <c r="A762" s="20" t="s">
        <v>1610</v>
      </c>
      <c r="B762" t="str">
        <f>VLOOKUP($A762,Customer_Table[#All],4,FALSE)</f>
        <v>Lisa</v>
      </c>
      <c r="C762">
        <f>VLOOKUP($A762,Medical_Table[#All],4,FALSE)</f>
        <v>39.159999999999997</v>
      </c>
      <c r="D762">
        <f>VLOOKUP($A762,Medical_Table[#All],6,FALSE)</f>
        <v>10.48</v>
      </c>
      <c r="E762" t="str">
        <f>VLOOKUP($A762,Medical_Table[#All],2,FALSE)</f>
        <v>No</v>
      </c>
      <c r="F762" t="str">
        <f>VLOOKUP($A762,Medical_Table[#All],8,FALSE)</f>
        <v>No</v>
      </c>
      <c r="G762" t="str">
        <f>VLOOKUP($A762,Medical_Table[#All],9,FALSE)</f>
        <v>No</v>
      </c>
      <c r="H762">
        <f>VLOOKUP($A762,Medical_Table[#All],10,FALSE)</f>
        <v>0</v>
      </c>
      <c r="I762" t="str">
        <f>VLOOKUP($A762,Medical_Table[#All],3,FALSE)</f>
        <v>No</v>
      </c>
      <c r="J762" t="str">
        <f>VLOOKUP($A762,Medical_Table[#All],5,FALSE)</f>
        <v>Obesity</v>
      </c>
      <c r="K762" t="str">
        <f>VLOOKUP($A762,Medical_Table[#All],7,FALSE)</f>
        <v>Diabetes</v>
      </c>
      <c r="L762" s="22">
        <f>VLOOKUP($A762,Hospitalization_Table[#All],10,FALSE)</f>
        <v>22125</v>
      </c>
      <c r="M762" s="18">
        <f>VLOOKUP($A762,Hospitalization_Table[#All],6,FALSE)</f>
        <v>13470.8</v>
      </c>
      <c r="N762" t="str">
        <f>VLOOKUP($A762,Hospitalization_Table[#All],7,FALSE)</f>
        <v>tier - 3</v>
      </c>
      <c r="O762" t="str">
        <f>VLOOKUP($A762,Hospitalization_Table[#All],8,FALSE)</f>
        <v>tier - 2</v>
      </c>
      <c r="P762" t="str">
        <f>VLOOKUP($A762,Hospitalization_Table[#All],9,FALSE)</f>
        <v>R1013</v>
      </c>
      <c r="Q762">
        <f>VLOOKUP($A762,Hospitalization_Table[#All],11,FALSE)</f>
        <v>62</v>
      </c>
    </row>
    <row r="763" spans="1:17" ht="15.6" x14ac:dyDescent="0.3">
      <c r="A763" s="20" t="s">
        <v>1609</v>
      </c>
      <c r="B763" t="str">
        <f>VLOOKUP($A763,Customer_Table[#All],4,FALSE)</f>
        <v>Jason</v>
      </c>
      <c r="C763">
        <f>VLOOKUP($A763,Medical_Table[#All],4,FALSE)</f>
        <v>44.1</v>
      </c>
      <c r="D763">
        <f>VLOOKUP($A763,Medical_Table[#All],6,FALSE)</f>
        <v>5.04</v>
      </c>
      <c r="E763" t="str">
        <f>VLOOKUP($A763,Medical_Table[#All],2,FALSE)</f>
        <v>Yes</v>
      </c>
      <c r="F763" t="str">
        <f>VLOOKUP($A763,Medical_Table[#All],8,FALSE)</f>
        <v>No</v>
      </c>
      <c r="G763" t="str">
        <f>VLOOKUP($A763,Medical_Table[#All],9,FALSE)</f>
        <v>No</v>
      </c>
      <c r="H763">
        <f>VLOOKUP($A763,Medical_Table[#All],10,FALSE)</f>
        <v>0</v>
      </c>
      <c r="I763" t="str">
        <f>VLOOKUP($A763,Medical_Table[#All],3,FALSE)</f>
        <v>No</v>
      </c>
      <c r="J763" t="str">
        <f>VLOOKUP($A763,Medical_Table[#All],5,FALSE)</f>
        <v>Obesity</v>
      </c>
      <c r="K763" t="str">
        <f>VLOOKUP($A763,Medical_Table[#All],7,FALSE)</f>
        <v>Normal</v>
      </c>
      <c r="L763" s="22">
        <f>VLOOKUP($A763,Hospitalization_Table[#All],10,FALSE)</f>
        <v>31278</v>
      </c>
      <c r="M763" s="18">
        <f>VLOOKUP($A763,Hospitalization_Table[#All],6,FALSE)</f>
        <v>13465.8</v>
      </c>
      <c r="N763" t="str">
        <f>VLOOKUP($A763,Hospitalization_Table[#All],7,FALSE)</f>
        <v>tier - 3</v>
      </c>
      <c r="O763" t="str">
        <f>VLOOKUP($A763,Hospitalization_Table[#All],8,FALSE)</f>
        <v>tier - 1</v>
      </c>
      <c r="P763" t="str">
        <f>VLOOKUP($A763,Hospitalization_Table[#All],9,FALSE)</f>
        <v>R1012</v>
      </c>
      <c r="Q763">
        <f>VLOOKUP($A763,Hospitalization_Table[#All],11,FALSE)</f>
        <v>37</v>
      </c>
    </row>
    <row r="764" spans="1:17" ht="15.6" x14ac:dyDescent="0.3">
      <c r="A764" s="20" t="s">
        <v>1608</v>
      </c>
      <c r="B764" t="str">
        <f>VLOOKUP($A764,Customer_Table[#All],4,FALSE)</f>
        <v>Courtney</v>
      </c>
      <c r="C764">
        <f>VLOOKUP($A764,Medical_Table[#All],4,FALSE)</f>
        <v>33.200000000000003</v>
      </c>
      <c r="D764">
        <f>VLOOKUP($A764,Medical_Table[#All],6,FALSE)</f>
        <v>9.06</v>
      </c>
      <c r="E764" t="str">
        <f>VLOOKUP($A764,Medical_Table[#All],2,FALSE)</f>
        <v>No</v>
      </c>
      <c r="F764" t="str">
        <f>VLOOKUP($A764,Medical_Table[#All],8,FALSE)</f>
        <v>No</v>
      </c>
      <c r="G764" t="str">
        <f>VLOOKUP($A764,Medical_Table[#All],9,FALSE)</f>
        <v>No</v>
      </c>
      <c r="H764">
        <f>VLOOKUP($A764,Medical_Table[#All],10,FALSE)</f>
        <v>0</v>
      </c>
      <c r="I764" t="str">
        <f>VLOOKUP($A764,Medical_Table[#All],3,FALSE)</f>
        <v>No</v>
      </c>
      <c r="J764" t="str">
        <f>VLOOKUP($A764,Medical_Table[#All],5,FALSE)</f>
        <v>Obesity</v>
      </c>
      <c r="K764" t="str">
        <f>VLOOKUP($A764,Medical_Table[#All],7,FALSE)</f>
        <v>Diabetes</v>
      </c>
      <c r="L764" s="22">
        <f>VLOOKUP($A764,Hospitalization_Table[#All],10,FALSE)</f>
        <v>22266</v>
      </c>
      <c r="M764" s="18">
        <f>VLOOKUP($A764,Hospitalization_Table[#All],6,FALSE)</f>
        <v>13462.52</v>
      </c>
      <c r="N764" t="str">
        <f>VLOOKUP($A764,Hospitalization_Table[#All],7,FALSE)</f>
        <v>tier - 3</v>
      </c>
      <c r="O764" t="str">
        <f>VLOOKUP($A764,Hospitalization_Table[#All],8,FALSE)</f>
        <v>tier - 2</v>
      </c>
      <c r="P764" t="str">
        <f>VLOOKUP($A764,Hospitalization_Table[#All],9,FALSE)</f>
        <v>R1011</v>
      </c>
      <c r="Q764">
        <f>VLOOKUP($A764,Hospitalization_Table[#All],11,FALSE)</f>
        <v>62</v>
      </c>
    </row>
    <row r="765" spans="1:17" ht="15.6" x14ac:dyDescent="0.3">
      <c r="A765" s="20" t="s">
        <v>1607</v>
      </c>
      <c r="B765" t="str">
        <f>VLOOKUP($A765,Customer_Table[#All],4,FALSE)</f>
        <v>Jennifer R.</v>
      </c>
      <c r="C765">
        <f>VLOOKUP($A765,Medical_Table[#All],4,FALSE)</f>
        <v>29.92</v>
      </c>
      <c r="D765">
        <f>VLOOKUP($A765,Medical_Table[#All],6,FALSE)</f>
        <v>11.07</v>
      </c>
      <c r="E765" t="str">
        <f>VLOOKUP($A765,Medical_Table[#All],2,FALSE)</f>
        <v>No</v>
      </c>
      <c r="F765" t="str">
        <f>VLOOKUP($A765,Medical_Table[#All],8,FALSE)</f>
        <v>No</v>
      </c>
      <c r="G765" t="str">
        <f>VLOOKUP($A765,Medical_Table[#All],9,FALSE)</f>
        <v>No</v>
      </c>
      <c r="H765">
        <f>VLOOKUP($A765,Medical_Table[#All],10,FALSE)</f>
        <v>0</v>
      </c>
      <c r="I765" t="str">
        <f>VLOOKUP($A765,Medical_Table[#All],3,FALSE)</f>
        <v>No</v>
      </c>
      <c r="J765" t="str">
        <f>VLOOKUP($A765,Medical_Table[#All],5,FALSE)</f>
        <v>Over Weight</v>
      </c>
      <c r="K765" t="str">
        <f>VLOOKUP($A765,Medical_Table[#All],7,FALSE)</f>
        <v>Diabetes</v>
      </c>
      <c r="L765" s="22">
        <f>VLOOKUP($A765,Hospitalization_Table[#All],10,FALSE)</f>
        <v>22108</v>
      </c>
      <c r="M765" s="18">
        <f>VLOOKUP($A765,Hospitalization_Table[#All],6,FALSE)</f>
        <v>13457.96</v>
      </c>
      <c r="N765" t="str">
        <f>VLOOKUP($A765,Hospitalization_Table[#All],7,FALSE)</f>
        <v>tier - 3</v>
      </c>
      <c r="O765" t="str">
        <f>VLOOKUP($A765,Hospitalization_Table[#All],8,FALSE)</f>
        <v>tier - 1</v>
      </c>
      <c r="P765" t="str">
        <f>VLOOKUP($A765,Hospitalization_Table[#All],9,FALSE)</f>
        <v>R1013</v>
      </c>
      <c r="Q765">
        <f>VLOOKUP($A765,Hospitalization_Table[#All],11,FALSE)</f>
        <v>62</v>
      </c>
    </row>
    <row r="766" spans="1:17" ht="15.6" x14ac:dyDescent="0.3">
      <c r="A766" s="20" t="s">
        <v>1606</v>
      </c>
      <c r="B766" t="str">
        <f>VLOOKUP($A766,Customer_Table[#All],4,FALSE)</f>
        <v>Lauren E</v>
      </c>
      <c r="C766">
        <f>VLOOKUP($A766,Medical_Table[#All],4,FALSE)</f>
        <v>25</v>
      </c>
      <c r="D766">
        <f>VLOOKUP($A766,Medical_Table[#All],6,FALSE)</f>
        <v>10.45</v>
      </c>
      <c r="E766" t="str">
        <f>VLOOKUP($A766,Medical_Table[#All],2,FALSE)</f>
        <v>No</v>
      </c>
      <c r="F766" t="str">
        <f>VLOOKUP($A766,Medical_Table[#All],8,FALSE)</f>
        <v>No</v>
      </c>
      <c r="G766" t="str">
        <f>VLOOKUP($A766,Medical_Table[#All],9,FALSE)</f>
        <v>No</v>
      </c>
      <c r="H766">
        <f>VLOOKUP($A766,Medical_Table[#All],10,FALSE)</f>
        <v>0</v>
      </c>
      <c r="I766" t="str">
        <f>VLOOKUP($A766,Medical_Table[#All],3,FALSE)</f>
        <v>No</v>
      </c>
      <c r="J766" t="str">
        <f>VLOOKUP($A766,Medical_Table[#All],5,FALSE)</f>
        <v>Over Weight</v>
      </c>
      <c r="K766" t="str">
        <f>VLOOKUP($A766,Medical_Table[#All],7,FALSE)</f>
        <v>Diabetes</v>
      </c>
      <c r="L766" s="22">
        <f>VLOOKUP($A766,Hospitalization_Table[#All],10,FALSE)</f>
        <v>22141</v>
      </c>
      <c r="M766" s="18">
        <f>VLOOKUP($A766,Hospitalization_Table[#All],6,FALSE)</f>
        <v>13451.12</v>
      </c>
      <c r="N766" t="str">
        <f>VLOOKUP($A766,Hospitalization_Table[#All],7,FALSE)</f>
        <v>tier - 3</v>
      </c>
      <c r="O766" t="str">
        <f>VLOOKUP($A766,Hospitalization_Table[#All],8,FALSE)</f>
        <v>tier - 1</v>
      </c>
      <c r="P766" t="str">
        <f>VLOOKUP($A766,Hospitalization_Table[#All],9,FALSE)</f>
        <v>R1011</v>
      </c>
      <c r="Q766">
        <f>VLOOKUP($A766,Hospitalization_Table[#All],11,FALSE)</f>
        <v>62</v>
      </c>
    </row>
    <row r="767" spans="1:17" ht="15.6" x14ac:dyDescent="0.3">
      <c r="A767" s="20" t="s">
        <v>1605</v>
      </c>
      <c r="B767" t="str">
        <f>VLOOKUP($A767,Customer_Table[#All],4,FALSE)</f>
        <v>Ashley M.</v>
      </c>
      <c r="C767">
        <f>VLOOKUP($A767,Medical_Table[#All],4,FALSE)</f>
        <v>38.869999999999997</v>
      </c>
      <c r="D767">
        <f>VLOOKUP($A767,Medical_Table[#All],6,FALSE)</f>
        <v>8.6300000000000008</v>
      </c>
      <c r="E767" t="str">
        <f>VLOOKUP($A767,Medical_Table[#All],2,FALSE)</f>
        <v>Yes</v>
      </c>
      <c r="F767" t="str">
        <f>VLOOKUP($A767,Medical_Table[#All],8,FALSE)</f>
        <v>No</v>
      </c>
      <c r="G767" t="str">
        <f>VLOOKUP($A767,Medical_Table[#All],9,FALSE)</f>
        <v>No</v>
      </c>
      <c r="H767">
        <f>VLOOKUP($A767,Medical_Table[#All],10,FALSE)</f>
        <v>1</v>
      </c>
      <c r="I767" t="str">
        <f>VLOOKUP($A767,Medical_Table[#All],3,FALSE)</f>
        <v>No</v>
      </c>
      <c r="J767" t="str">
        <f>VLOOKUP($A767,Medical_Table[#All],5,FALSE)</f>
        <v>Obesity</v>
      </c>
      <c r="K767" t="str">
        <f>VLOOKUP($A767,Medical_Table[#All],7,FALSE)</f>
        <v>Diabetes</v>
      </c>
      <c r="L767" s="22">
        <f>VLOOKUP($A767,Hospitalization_Table[#All],10,FALSE)</f>
        <v>27574</v>
      </c>
      <c r="M767" s="18">
        <f>VLOOKUP($A767,Hospitalization_Table[#All],6,FALSE)</f>
        <v>13440.7</v>
      </c>
      <c r="N767" t="str">
        <f>VLOOKUP($A767,Hospitalization_Table[#All],7,FALSE)</f>
        <v>tier - 3</v>
      </c>
      <c r="O767" t="str">
        <f>VLOOKUP($A767,Hospitalization_Table[#All],8,FALSE)</f>
        <v>tier - 2</v>
      </c>
      <c r="P767" t="str">
        <f>VLOOKUP($A767,Hospitalization_Table[#All],9,FALSE)</f>
        <v>R1012</v>
      </c>
      <c r="Q767">
        <f>VLOOKUP($A767,Hospitalization_Table[#All],11,FALSE)</f>
        <v>47</v>
      </c>
    </row>
    <row r="768" spans="1:17" ht="15.6" x14ac:dyDescent="0.3">
      <c r="A768" s="20" t="s">
        <v>1604</v>
      </c>
      <c r="B768" t="str">
        <f>VLOOKUP($A768,Customer_Table[#All],4,FALSE)</f>
        <v>Alison R.</v>
      </c>
      <c r="C768">
        <f>VLOOKUP($A768,Medical_Table[#All],4,FALSE)</f>
        <v>32.299999999999997</v>
      </c>
      <c r="D768">
        <f>VLOOKUP($A768,Medical_Table[#All],6,FALSE)</f>
        <v>5.28</v>
      </c>
      <c r="E768" t="str">
        <f>VLOOKUP($A768,Medical_Table[#All],2,FALSE)</f>
        <v>Yes</v>
      </c>
      <c r="F768" t="str">
        <f>VLOOKUP($A768,Medical_Table[#All],8,FALSE)</f>
        <v>No</v>
      </c>
      <c r="G768" t="str">
        <f>VLOOKUP($A768,Medical_Table[#All],9,FALSE)</f>
        <v>No</v>
      </c>
      <c r="H768">
        <f>VLOOKUP($A768,Medical_Table[#All],10,FALSE)</f>
        <v>2</v>
      </c>
      <c r="I768" t="str">
        <f>VLOOKUP($A768,Medical_Table[#All],3,FALSE)</f>
        <v>No</v>
      </c>
      <c r="J768" t="str">
        <f>VLOOKUP($A768,Medical_Table[#All],5,FALSE)</f>
        <v>Obesity</v>
      </c>
      <c r="K768" t="str">
        <f>VLOOKUP($A768,Medical_Table[#All],7,FALSE)</f>
        <v>Normal</v>
      </c>
      <c r="L768" s="22">
        <f>VLOOKUP($A768,Hospitalization_Table[#All],10,FALSE)</f>
        <v>24425</v>
      </c>
      <c r="M768" s="18">
        <f>VLOOKUP($A768,Hospitalization_Table[#All],6,FALSE)</f>
        <v>13430.27</v>
      </c>
      <c r="N768" t="str">
        <f>VLOOKUP($A768,Hospitalization_Table[#All],7,FALSE)</f>
        <v>tier - 3</v>
      </c>
      <c r="O768" t="str">
        <f>VLOOKUP($A768,Hospitalization_Table[#All],8,FALSE)</f>
        <v>tier - 3</v>
      </c>
      <c r="P768" t="str">
        <f>VLOOKUP($A768,Hospitalization_Table[#All],9,FALSE)</f>
        <v>R1024</v>
      </c>
      <c r="Q768">
        <f>VLOOKUP($A768,Hospitalization_Table[#All],11,FALSE)</f>
        <v>56</v>
      </c>
    </row>
    <row r="769" spans="1:17" ht="15.6" x14ac:dyDescent="0.3">
      <c r="A769" s="20" t="s">
        <v>1603</v>
      </c>
      <c r="B769" t="str">
        <f>VLOOKUP($A769,Customer_Table[#All],4,FALSE)</f>
        <v>Madeleine</v>
      </c>
      <c r="C769">
        <f>VLOOKUP($A769,Medical_Table[#All],4,FALSE)</f>
        <v>31.16</v>
      </c>
      <c r="D769">
        <f>VLOOKUP($A769,Medical_Table[#All],6,FALSE)</f>
        <v>7.49</v>
      </c>
      <c r="E769" t="str">
        <f>VLOOKUP($A769,Medical_Table[#All],2,FALSE)</f>
        <v>Yes</v>
      </c>
      <c r="F769" t="str">
        <f>VLOOKUP($A769,Medical_Table[#All],8,FALSE)</f>
        <v>No</v>
      </c>
      <c r="G769" t="str">
        <f>VLOOKUP($A769,Medical_Table[#All],9,FALSE)</f>
        <v>No</v>
      </c>
      <c r="H769">
        <f>VLOOKUP($A769,Medical_Table[#All],10,FALSE)</f>
        <v>2</v>
      </c>
      <c r="I769" t="str">
        <f>VLOOKUP($A769,Medical_Table[#All],3,FALSE)</f>
        <v>No</v>
      </c>
      <c r="J769" t="str">
        <f>VLOOKUP($A769,Medical_Table[#All],5,FALSE)</f>
        <v>Obesity</v>
      </c>
      <c r="K769" t="str">
        <f>VLOOKUP($A769,Medical_Table[#All],7,FALSE)</f>
        <v>Diabetes</v>
      </c>
      <c r="L769" s="22">
        <f>VLOOKUP($A769,Hospitalization_Table[#All],10,FALSE)</f>
        <v>22588</v>
      </c>
      <c r="M769" s="18">
        <f>VLOOKUP($A769,Hospitalization_Table[#All],6,FALSE)</f>
        <v>13429.04</v>
      </c>
      <c r="N769" t="str">
        <f>VLOOKUP($A769,Hospitalization_Table[#All],7,FALSE)</f>
        <v>tier - 3</v>
      </c>
      <c r="O769" t="str">
        <f>VLOOKUP($A769,Hospitalization_Table[#All],8,FALSE)</f>
        <v>tier - 3</v>
      </c>
      <c r="P769" t="str">
        <f>VLOOKUP($A769,Hospitalization_Table[#All],9,FALSE)</f>
        <v>R1012</v>
      </c>
      <c r="Q769">
        <f>VLOOKUP($A769,Hospitalization_Table[#All],11,FALSE)</f>
        <v>61</v>
      </c>
    </row>
    <row r="770" spans="1:17" ht="15.6" x14ac:dyDescent="0.3">
      <c r="A770" s="20" t="s">
        <v>1602</v>
      </c>
      <c r="B770" t="str">
        <f>VLOOKUP($A770,Customer_Table[#All],4,FALSE)</f>
        <v>Stacey</v>
      </c>
      <c r="C770">
        <f>VLOOKUP($A770,Medical_Table[#All],4,FALSE)</f>
        <v>54.59</v>
      </c>
      <c r="D770">
        <f>VLOOKUP($A770,Medical_Table[#All],6,FALSE)</f>
        <v>4.2699999999999996</v>
      </c>
      <c r="E770" t="str">
        <f>VLOOKUP($A770,Medical_Table[#All],2,FALSE)</f>
        <v>No</v>
      </c>
      <c r="F770" t="str">
        <f>VLOOKUP($A770,Medical_Table[#All],8,FALSE)</f>
        <v>No</v>
      </c>
      <c r="G770" t="str">
        <f>VLOOKUP($A770,Medical_Table[#All],9,FALSE)</f>
        <v>No</v>
      </c>
      <c r="H770">
        <f>VLOOKUP($A770,Medical_Table[#All],10,FALSE)</f>
        <v>0</v>
      </c>
      <c r="I770" t="str">
        <f>VLOOKUP($A770,Medical_Table[#All],3,FALSE)</f>
        <v>No</v>
      </c>
      <c r="J770" t="str">
        <f>VLOOKUP($A770,Medical_Table[#All],5,FALSE)</f>
        <v>Obesity</v>
      </c>
      <c r="K770" t="str">
        <f>VLOOKUP($A770,Medical_Table[#All],7,FALSE)</f>
        <v>Normal</v>
      </c>
      <c r="L770" s="22">
        <f>VLOOKUP($A770,Hospitalization_Table[#All],10,FALSE)</f>
        <v>34502</v>
      </c>
      <c r="M770" s="18">
        <f>VLOOKUP($A770,Hospitalization_Table[#All],6,FALSE)</f>
        <v>13417.05</v>
      </c>
      <c r="N770" t="str">
        <f>VLOOKUP($A770,Hospitalization_Table[#All],7,FALSE)</f>
        <v>tier - 3</v>
      </c>
      <c r="O770" t="str">
        <f>VLOOKUP($A770,Hospitalization_Table[#All],8,FALSE)</f>
        <v>tier - 3</v>
      </c>
      <c r="P770" t="str">
        <f>VLOOKUP($A770,Hospitalization_Table[#All],9,FALSE)</f>
        <v>R1012</v>
      </c>
      <c r="Q770">
        <f>VLOOKUP($A770,Hospitalization_Table[#All],11,FALSE)</f>
        <v>28</v>
      </c>
    </row>
    <row r="771" spans="1:17" ht="15.6" x14ac:dyDescent="0.3">
      <c r="A771" s="20" t="s">
        <v>1601</v>
      </c>
      <c r="B771" t="str">
        <f>VLOOKUP($A771,Customer_Table[#All],4,FALSE)</f>
        <v>Kimberly</v>
      </c>
      <c r="C771">
        <f>VLOOKUP($A771,Medical_Table[#All],4,FALSE)</f>
        <v>21.09</v>
      </c>
      <c r="D771">
        <f>VLOOKUP($A771,Medical_Table[#All],6,FALSE)</f>
        <v>9.2200000000000006</v>
      </c>
      <c r="E771" t="str">
        <f>VLOOKUP($A771,Medical_Table[#All],2,FALSE)</f>
        <v>Yes</v>
      </c>
      <c r="F771" t="str">
        <f>VLOOKUP($A771,Medical_Table[#All],8,FALSE)</f>
        <v>No</v>
      </c>
      <c r="G771" t="str">
        <f>VLOOKUP($A771,Medical_Table[#All],9,FALSE)</f>
        <v>No</v>
      </c>
      <c r="H771">
        <f>VLOOKUP($A771,Medical_Table[#All],10,FALSE)</f>
        <v>2</v>
      </c>
      <c r="I771" t="str">
        <f>VLOOKUP($A771,Medical_Table[#All],3,FALSE)</f>
        <v>No</v>
      </c>
      <c r="J771" t="str">
        <f>VLOOKUP($A771,Medical_Table[#All],5,FALSE)</f>
        <v>Normal Weight</v>
      </c>
      <c r="K771" t="str">
        <f>VLOOKUP($A771,Medical_Table[#All],7,FALSE)</f>
        <v>Diabetes</v>
      </c>
      <c r="L771" s="22">
        <f>VLOOKUP($A771,Hospitalization_Table[#All],10,FALSE)</f>
        <v>22484</v>
      </c>
      <c r="M771" s="18">
        <f>VLOOKUP($A771,Hospitalization_Table[#All],6,FALSE)</f>
        <v>13415.04</v>
      </c>
      <c r="N771" t="str">
        <f>VLOOKUP($A771,Hospitalization_Table[#All],7,FALSE)</f>
        <v>tier - 3</v>
      </c>
      <c r="O771" t="str">
        <f>VLOOKUP($A771,Hospitalization_Table[#All],8,FALSE)</f>
        <v>tier - 2</v>
      </c>
      <c r="P771" t="str">
        <f>VLOOKUP($A771,Hospitalization_Table[#All],9,FALSE)</f>
        <v>R1012</v>
      </c>
      <c r="Q771">
        <f>VLOOKUP($A771,Hospitalization_Table[#All],11,FALSE)</f>
        <v>61</v>
      </c>
    </row>
    <row r="772" spans="1:17" ht="15.6" x14ac:dyDescent="0.3">
      <c r="A772" s="20" t="s">
        <v>1600</v>
      </c>
      <c r="B772" t="str">
        <f>VLOOKUP($A772,Customer_Table[#All],4,FALSE)</f>
        <v>Matthew D</v>
      </c>
      <c r="C772">
        <f>VLOOKUP($A772,Medical_Table[#All],4,FALSE)</f>
        <v>52.41</v>
      </c>
      <c r="D772">
        <f>VLOOKUP($A772,Medical_Table[#All],6,FALSE)</f>
        <v>5.99</v>
      </c>
      <c r="E772" t="str">
        <f>VLOOKUP($A772,Medical_Table[#All],2,FALSE)</f>
        <v>No</v>
      </c>
      <c r="F772" t="str">
        <f>VLOOKUP($A772,Medical_Table[#All],8,FALSE)</f>
        <v>No</v>
      </c>
      <c r="G772" t="str">
        <f>VLOOKUP($A772,Medical_Table[#All],9,FALSE)</f>
        <v>No</v>
      </c>
      <c r="H772">
        <f>VLOOKUP($A772,Medical_Table[#All],10,FALSE)</f>
        <v>1</v>
      </c>
      <c r="I772" t="str">
        <f>VLOOKUP($A772,Medical_Table[#All],3,FALSE)</f>
        <v>No</v>
      </c>
      <c r="J772" t="str">
        <f>VLOOKUP($A772,Medical_Table[#All],5,FALSE)</f>
        <v>Obesity</v>
      </c>
      <c r="K772" t="str">
        <f>VLOOKUP($A772,Medical_Table[#All],7,FALSE)</f>
        <v>Prediabetes</v>
      </c>
      <c r="L772" s="22">
        <f>VLOOKUP($A772,Hospitalization_Table[#All],10,FALSE)</f>
        <v>33957</v>
      </c>
      <c r="M772" s="18">
        <f>VLOOKUP($A772,Hospitalization_Table[#All],6,FALSE)</f>
        <v>13412.97</v>
      </c>
      <c r="N772" t="str">
        <f>VLOOKUP($A772,Hospitalization_Table[#All],7,FALSE)</f>
        <v>tier - 3</v>
      </c>
      <c r="O772" t="str">
        <f>VLOOKUP($A772,Hospitalization_Table[#All],8,FALSE)</f>
        <v>tier - 3</v>
      </c>
      <c r="P772" t="str">
        <f>VLOOKUP($A772,Hospitalization_Table[#All],9,FALSE)</f>
        <v>R1023</v>
      </c>
      <c r="Q772">
        <f>VLOOKUP($A772,Hospitalization_Table[#All],11,FALSE)</f>
        <v>30</v>
      </c>
    </row>
    <row r="773" spans="1:17" ht="15.6" x14ac:dyDescent="0.3">
      <c r="A773" s="20" t="s">
        <v>1599</v>
      </c>
      <c r="B773" t="str">
        <f>VLOOKUP($A773,Customer_Table[#All],4,FALSE)</f>
        <v>Michael</v>
      </c>
      <c r="C773">
        <f>VLOOKUP($A773,Medical_Table[#All],4,FALSE)</f>
        <v>41.47</v>
      </c>
      <c r="D773">
        <f>VLOOKUP($A773,Medical_Table[#All],6,FALSE)</f>
        <v>5.86</v>
      </c>
      <c r="E773" t="str">
        <f>VLOOKUP($A773,Medical_Table[#All],2,FALSE)</f>
        <v>Yes</v>
      </c>
      <c r="F773" t="str">
        <f>VLOOKUP($A773,Medical_Table[#All],8,FALSE)</f>
        <v>No</v>
      </c>
      <c r="G773" t="str">
        <f>VLOOKUP($A773,Medical_Table[#All],9,FALSE)</f>
        <v>No</v>
      </c>
      <c r="H773">
        <f>VLOOKUP($A773,Medical_Table[#All],10,FALSE)</f>
        <v>2</v>
      </c>
      <c r="I773" t="str">
        <f>VLOOKUP($A773,Medical_Table[#All],3,FALSE)</f>
        <v>No</v>
      </c>
      <c r="J773" t="str">
        <f>VLOOKUP($A773,Medical_Table[#All],5,FALSE)</f>
        <v>Obesity</v>
      </c>
      <c r="K773" t="str">
        <f>VLOOKUP($A773,Medical_Table[#All],7,FALSE)</f>
        <v>Prediabetes</v>
      </c>
      <c r="L773" s="22">
        <f>VLOOKUP($A773,Hospitalization_Table[#All],10,FALSE)</f>
        <v>21904</v>
      </c>
      <c r="M773" s="18">
        <f>VLOOKUP($A773,Hospitalization_Table[#All],6,FALSE)</f>
        <v>13405.39</v>
      </c>
      <c r="N773" t="str">
        <f>VLOOKUP($A773,Hospitalization_Table[#All],7,FALSE)</f>
        <v>tier - 3</v>
      </c>
      <c r="O773" t="str">
        <f>VLOOKUP($A773,Hospitalization_Table[#All],8,FALSE)</f>
        <v>tier - 3</v>
      </c>
      <c r="P773" t="str">
        <f>VLOOKUP($A773,Hospitalization_Table[#All],9,FALSE)</f>
        <v>R1013</v>
      </c>
      <c r="Q773">
        <f>VLOOKUP($A773,Hospitalization_Table[#All],11,FALSE)</f>
        <v>63</v>
      </c>
    </row>
    <row r="774" spans="1:17" ht="15.6" x14ac:dyDescent="0.3">
      <c r="A774" s="20" t="s">
        <v>1598</v>
      </c>
      <c r="B774" t="str">
        <f>VLOOKUP($A774,Customer_Table[#All],4,FALSE)</f>
        <v>Ben</v>
      </c>
      <c r="C774">
        <f>VLOOKUP($A774,Medical_Table[#All],4,FALSE)</f>
        <v>33.1</v>
      </c>
      <c r="D774">
        <f>VLOOKUP($A774,Medical_Table[#All],6,FALSE)</f>
        <v>5.19</v>
      </c>
      <c r="E774" t="str">
        <f>VLOOKUP($A774,Medical_Table[#All],2,FALSE)</f>
        <v>Yes</v>
      </c>
      <c r="F774" t="str">
        <f>VLOOKUP($A774,Medical_Table[#All],8,FALSE)</f>
        <v>No</v>
      </c>
      <c r="G774" t="str">
        <f>VLOOKUP($A774,Medical_Table[#All],9,FALSE)</f>
        <v>No</v>
      </c>
      <c r="H774">
        <f>VLOOKUP($A774,Medical_Table[#All],10,FALSE)</f>
        <v>2</v>
      </c>
      <c r="I774" t="str">
        <f>VLOOKUP($A774,Medical_Table[#All],3,FALSE)</f>
        <v>No</v>
      </c>
      <c r="J774" t="str">
        <f>VLOOKUP($A774,Medical_Table[#All],5,FALSE)</f>
        <v>Obesity</v>
      </c>
      <c r="K774" t="str">
        <f>VLOOKUP($A774,Medical_Table[#All],7,FALSE)</f>
        <v>Normal</v>
      </c>
      <c r="L774" s="22">
        <f>VLOOKUP($A774,Hospitalization_Table[#All],10,FALSE)</f>
        <v>21879</v>
      </c>
      <c r="M774" s="18">
        <f>VLOOKUP($A774,Hospitalization_Table[#All],6,FALSE)</f>
        <v>13393.76</v>
      </c>
      <c r="N774" t="str">
        <f>VLOOKUP($A774,Hospitalization_Table[#All],7,FALSE)</f>
        <v>tier - 3</v>
      </c>
      <c r="O774" t="str">
        <f>VLOOKUP($A774,Hospitalization_Table[#All],8,FALSE)</f>
        <v>tier - 1</v>
      </c>
      <c r="P774" t="str">
        <f>VLOOKUP($A774,Hospitalization_Table[#All],9,FALSE)</f>
        <v>R1011</v>
      </c>
      <c r="Q774">
        <f>VLOOKUP($A774,Hospitalization_Table[#All],11,FALSE)</f>
        <v>63</v>
      </c>
    </row>
    <row r="775" spans="1:17" ht="15.6" x14ac:dyDescent="0.3">
      <c r="A775" s="20" t="s">
        <v>1597</v>
      </c>
      <c r="B775" t="str">
        <f>VLOOKUP($A775,Customer_Table[#All],4,FALSE)</f>
        <v>Chris</v>
      </c>
      <c r="C775">
        <f>VLOOKUP($A775,Medical_Table[#All],4,FALSE)</f>
        <v>30.8</v>
      </c>
      <c r="D775">
        <f>VLOOKUP($A775,Medical_Table[#All],6,FALSE)</f>
        <v>4.37</v>
      </c>
      <c r="E775" t="str">
        <f>VLOOKUP($A775,Medical_Table[#All],2,FALSE)</f>
        <v>Yes</v>
      </c>
      <c r="F775" t="str">
        <f>VLOOKUP($A775,Medical_Table[#All],8,FALSE)</f>
        <v>No</v>
      </c>
      <c r="G775" t="str">
        <f>VLOOKUP($A775,Medical_Table[#All],9,FALSE)</f>
        <v>No</v>
      </c>
      <c r="H775">
        <f>VLOOKUP($A775,Medical_Table[#All],10,FALSE)</f>
        <v>2</v>
      </c>
      <c r="I775" t="str">
        <f>VLOOKUP($A775,Medical_Table[#All],3,FALSE)</f>
        <v>No</v>
      </c>
      <c r="J775" t="str">
        <f>VLOOKUP($A775,Medical_Table[#All],5,FALSE)</f>
        <v>Obesity</v>
      </c>
      <c r="K775" t="str">
        <f>VLOOKUP($A775,Medical_Table[#All],7,FALSE)</f>
        <v>Normal</v>
      </c>
      <c r="L775" s="22">
        <f>VLOOKUP($A775,Hospitalization_Table[#All],10,FALSE)</f>
        <v>21893</v>
      </c>
      <c r="M775" s="18">
        <f>VLOOKUP($A775,Hospitalization_Table[#All],6,FALSE)</f>
        <v>13390.56</v>
      </c>
      <c r="N775" t="str">
        <f>VLOOKUP($A775,Hospitalization_Table[#All],7,FALSE)</f>
        <v>tier - 3</v>
      </c>
      <c r="O775" t="str">
        <f>VLOOKUP($A775,Hospitalization_Table[#All],8,FALSE)</f>
        <v>tier - 3</v>
      </c>
      <c r="P775" t="str">
        <f>VLOOKUP($A775,Hospitalization_Table[#All],9,FALSE)</f>
        <v>R1011</v>
      </c>
      <c r="Q775">
        <f>VLOOKUP($A775,Hospitalization_Table[#All],11,FALSE)</f>
        <v>63</v>
      </c>
    </row>
    <row r="776" spans="1:17" ht="15.6" x14ac:dyDescent="0.3">
      <c r="A776" s="20" t="s">
        <v>1596</v>
      </c>
      <c r="B776" t="str">
        <f>VLOOKUP($A776,Customer_Table[#All],4,FALSE)</f>
        <v>Jeremy J</v>
      </c>
      <c r="C776">
        <f>VLOOKUP($A776,Medical_Table[#All],4,FALSE)</f>
        <v>42.06</v>
      </c>
      <c r="D776">
        <f>VLOOKUP($A776,Medical_Table[#All],6,FALSE)</f>
        <v>5.32</v>
      </c>
      <c r="E776" t="str">
        <f>VLOOKUP($A776,Medical_Table[#All],2,FALSE)</f>
        <v>No</v>
      </c>
      <c r="F776" t="str">
        <f>VLOOKUP($A776,Medical_Table[#All],8,FALSE)</f>
        <v>No</v>
      </c>
      <c r="G776" t="str">
        <f>VLOOKUP($A776,Medical_Table[#All],9,FALSE)</f>
        <v>No</v>
      </c>
      <c r="H776">
        <f>VLOOKUP($A776,Medical_Table[#All],10,FALSE)</f>
        <v>1</v>
      </c>
      <c r="I776" t="str">
        <f>VLOOKUP($A776,Medical_Table[#All],3,FALSE)</f>
        <v>No</v>
      </c>
      <c r="J776" t="str">
        <f>VLOOKUP($A776,Medical_Table[#All],5,FALSE)</f>
        <v>Obesity</v>
      </c>
      <c r="K776" t="str">
        <f>VLOOKUP($A776,Medical_Table[#All],7,FALSE)</f>
        <v>Normal</v>
      </c>
      <c r="L776" s="22">
        <f>VLOOKUP($A776,Hospitalization_Table[#All],10,FALSE)</f>
        <v>30839</v>
      </c>
      <c r="M776" s="18">
        <f>VLOOKUP($A776,Hospitalization_Table[#All],6,FALSE)</f>
        <v>13383.67</v>
      </c>
      <c r="N776" t="str">
        <f>VLOOKUP($A776,Hospitalization_Table[#All],7,FALSE)</f>
        <v>tier - 3</v>
      </c>
      <c r="O776" t="str">
        <f>VLOOKUP($A776,Hospitalization_Table[#All],8,FALSE)</f>
        <v>tier - 2</v>
      </c>
      <c r="P776" t="str">
        <f>VLOOKUP($A776,Hospitalization_Table[#All],9,FALSE)</f>
        <v>R1023</v>
      </c>
      <c r="Q776">
        <f>VLOOKUP($A776,Hospitalization_Table[#All],11,FALSE)</f>
        <v>39</v>
      </c>
    </row>
    <row r="777" spans="1:17" ht="15.6" x14ac:dyDescent="0.3">
      <c r="A777" s="20" t="s">
        <v>1595</v>
      </c>
      <c r="B777" t="str">
        <f>VLOOKUP($A777,Customer_Table[#All],4,FALSE)</f>
        <v>Amy L.</v>
      </c>
      <c r="C777">
        <f>VLOOKUP($A777,Medical_Table[#All],4,FALSE)</f>
        <v>39.270000000000003</v>
      </c>
      <c r="D777">
        <f>VLOOKUP($A777,Medical_Table[#All],6,FALSE)</f>
        <v>5.64</v>
      </c>
      <c r="E777" t="str">
        <f>VLOOKUP($A777,Medical_Table[#All],2,FALSE)</f>
        <v>No</v>
      </c>
      <c r="F777" t="str">
        <f>VLOOKUP($A777,Medical_Table[#All],8,FALSE)</f>
        <v>No</v>
      </c>
      <c r="G777" t="str">
        <f>VLOOKUP($A777,Medical_Table[#All],9,FALSE)</f>
        <v>Yes</v>
      </c>
      <c r="H777">
        <f>VLOOKUP($A777,Medical_Table[#All],10,FALSE)</f>
        <v>1</v>
      </c>
      <c r="I777" t="str">
        <f>VLOOKUP($A777,Medical_Table[#All],3,FALSE)</f>
        <v>No</v>
      </c>
      <c r="J777" t="str">
        <f>VLOOKUP($A777,Medical_Table[#All],5,FALSE)</f>
        <v>Obesity</v>
      </c>
      <c r="K777" t="str">
        <f>VLOOKUP($A777,Medical_Table[#All],7,FALSE)</f>
        <v>Normal</v>
      </c>
      <c r="L777" s="22">
        <f>VLOOKUP($A777,Hospitalization_Table[#All],10,FALSE)</f>
        <v>29128</v>
      </c>
      <c r="M777" s="18">
        <f>VLOOKUP($A777,Hospitalization_Table[#All],6,FALSE)</f>
        <v>13377.41</v>
      </c>
      <c r="N777" t="str">
        <f>VLOOKUP($A777,Hospitalization_Table[#All],7,FALSE)</f>
        <v>tier - 3</v>
      </c>
      <c r="O777" t="str">
        <f>VLOOKUP($A777,Hospitalization_Table[#All],8,FALSE)</f>
        <v>tier - 3</v>
      </c>
      <c r="P777" t="str">
        <f>VLOOKUP($A777,Hospitalization_Table[#All],9,FALSE)</f>
        <v>R1026</v>
      </c>
      <c r="Q777">
        <f>VLOOKUP($A777,Hospitalization_Table[#All],11,FALSE)</f>
        <v>43</v>
      </c>
    </row>
    <row r="778" spans="1:17" ht="15.6" x14ac:dyDescent="0.3">
      <c r="A778" s="20" t="s">
        <v>1594</v>
      </c>
      <c r="B778" t="str">
        <f>VLOOKUP($A778,Customer_Table[#All],4,FALSE)</f>
        <v>Karen L.</v>
      </c>
      <c r="C778">
        <f>VLOOKUP($A778,Medical_Table[#All],4,FALSE)</f>
        <v>30.71</v>
      </c>
      <c r="D778">
        <f>VLOOKUP($A778,Medical_Table[#All],6,FALSE)</f>
        <v>5.59</v>
      </c>
      <c r="E778" t="str">
        <f>VLOOKUP($A778,Medical_Table[#All],2,FALSE)</f>
        <v>Yes</v>
      </c>
      <c r="F778" t="str">
        <f>VLOOKUP($A778,Medical_Table[#All],8,FALSE)</f>
        <v>No</v>
      </c>
      <c r="G778" t="str">
        <f>VLOOKUP($A778,Medical_Table[#All],9,FALSE)</f>
        <v>No</v>
      </c>
      <c r="H778">
        <f>VLOOKUP($A778,Medical_Table[#All],10,FALSE)</f>
        <v>1</v>
      </c>
      <c r="I778" t="str">
        <f>VLOOKUP($A778,Medical_Table[#All],3,FALSE)</f>
        <v>No</v>
      </c>
      <c r="J778" t="str">
        <f>VLOOKUP($A778,Medical_Table[#All],5,FALSE)</f>
        <v>Obesity</v>
      </c>
      <c r="K778" t="str">
        <f>VLOOKUP($A778,Medical_Table[#All],7,FALSE)</f>
        <v>Normal</v>
      </c>
      <c r="L778" s="22">
        <f>VLOOKUP($A778,Hospitalization_Table[#All],10,FALSE)</f>
        <v>23644</v>
      </c>
      <c r="M778" s="18">
        <f>VLOOKUP($A778,Hospitalization_Table[#All],6,FALSE)</f>
        <v>13375.76</v>
      </c>
      <c r="N778" t="str">
        <f>VLOOKUP($A778,Hospitalization_Table[#All],7,FALSE)</f>
        <v>tier - 3</v>
      </c>
      <c r="O778" t="str">
        <f>VLOOKUP($A778,Hospitalization_Table[#All],8,FALSE)</f>
        <v>tier - 2</v>
      </c>
      <c r="P778" t="str">
        <f>VLOOKUP($A778,Hospitalization_Table[#All],9,FALSE)</f>
        <v>R1025</v>
      </c>
      <c r="Q778">
        <f>VLOOKUP($A778,Hospitalization_Table[#All],11,FALSE)</f>
        <v>58</v>
      </c>
    </row>
    <row r="779" spans="1:17" ht="15.6" x14ac:dyDescent="0.3">
      <c r="A779" s="20" t="s">
        <v>1593</v>
      </c>
      <c r="B779" t="str">
        <f>VLOOKUP($A779,Customer_Table[#All],4,FALSE)</f>
        <v>Tennille</v>
      </c>
      <c r="C779">
        <f>VLOOKUP($A779,Medical_Table[#All],4,FALSE)</f>
        <v>47.19</v>
      </c>
      <c r="D779">
        <f>VLOOKUP($A779,Medical_Table[#All],6,FALSE)</f>
        <v>5.29</v>
      </c>
      <c r="E779" t="str">
        <f>VLOOKUP($A779,Medical_Table[#All],2,FALSE)</f>
        <v>No</v>
      </c>
      <c r="F779" t="str">
        <f>VLOOKUP($A779,Medical_Table[#All],8,FALSE)</f>
        <v>No</v>
      </c>
      <c r="G779" t="str">
        <f>VLOOKUP($A779,Medical_Table[#All],9,FALSE)</f>
        <v>No</v>
      </c>
      <c r="H779">
        <f>VLOOKUP($A779,Medical_Table[#All],10,FALSE)</f>
        <v>0</v>
      </c>
      <c r="I779" t="str">
        <f>VLOOKUP($A779,Medical_Table[#All],3,FALSE)</f>
        <v>No</v>
      </c>
      <c r="J779" t="str">
        <f>VLOOKUP($A779,Medical_Table[#All],5,FALSE)</f>
        <v>Obesity</v>
      </c>
      <c r="K779" t="str">
        <f>VLOOKUP($A779,Medical_Table[#All],7,FALSE)</f>
        <v>Normal</v>
      </c>
      <c r="L779" s="22">
        <f>VLOOKUP($A779,Hospitalization_Table[#All],10,FALSE)</f>
        <v>33148</v>
      </c>
      <c r="M779" s="18">
        <f>VLOOKUP($A779,Hospitalization_Table[#All],6,FALSE)</f>
        <v>13360.94</v>
      </c>
      <c r="N779" t="str">
        <f>VLOOKUP($A779,Hospitalization_Table[#All],7,FALSE)</f>
        <v>tier - 3</v>
      </c>
      <c r="O779" t="str">
        <f>VLOOKUP($A779,Hospitalization_Table[#All],8,FALSE)</f>
        <v>tier - 1</v>
      </c>
      <c r="P779" t="str">
        <f>VLOOKUP($A779,Hospitalization_Table[#All],9,FALSE)</f>
        <v>R1012</v>
      </c>
      <c r="Q779">
        <f>VLOOKUP($A779,Hospitalization_Table[#All],11,FALSE)</f>
        <v>32</v>
      </c>
    </row>
    <row r="780" spans="1:17" ht="15.6" x14ac:dyDescent="0.3">
      <c r="A780" s="20" t="s">
        <v>1592</v>
      </c>
      <c r="B780" t="str">
        <f>VLOOKUP($A780,Customer_Table[#All],4,FALSE)</f>
        <v>Matt</v>
      </c>
      <c r="C780">
        <f>VLOOKUP($A780,Medical_Table[#All],4,FALSE)</f>
        <v>30.02</v>
      </c>
      <c r="D780">
        <f>VLOOKUP($A780,Medical_Table[#All],6,FALSE)</f>
        <v>6.65</v>
      </c>
      <c r="E780" t="str">
        <f>VLOOKUP($A780,Medical_Table[#All],2,FALSE)</f>
        <v>No</v>
      </c>
      <c r="F780" t="str">
        <f>VLOOKUP($A780,Medical_Table[#All],8,FALSE)</f>
        <v>No</v>
      </c>
      <c r="G780" t="str">
        <f>VLOOKUP($A780,Medical_Table[#All],9,FALSE)</f>
        <v>No</v>
      </c>
      <c r="H780">
        <f>VLOOKUP($A780,Medical_Table[#All],10,FALSE)</f>
        <v>0</v>
      </c>
      <c r="I780" t="str">
        <f>VLOOKUP($A780,Medical_Table[#All],3,FALSE)</f>
        <v>No</v>
      </c>
      <c r="J780" t="str">
        <f>VLOOKUP($A780,Medical_Table[#All],5,FALSE)</f>
        <v>Obesity</v>
      </c>
      <c r="K780" t="str">
        <f>VLOOKUP($A780,Medical_Table[#All],7,FALSE)</f>
        <v>Diabetes</v>
      </c>
      <c r="L780" s="22">
        <f>VLOOKUP($A780,Hospitalization_Table[#All],10,FALSE)</f>
        <v>22231</v>
      </c>
      <c r="M780" s="18">
        <f>VLOOKUP($A780,Hospitalization_Table[#All],6,FALSE)</f>
        <v>13352.1</v>
      </c>
      <c r="N780" t="str">
        <f>VLOOKUP($A780,Hospitalization_Table[#All],7,FALSE)</f>
        <v>tier - 3</v>
      </c>
      <c r="O780" t="str">
        <f>VLOOKUP($A780,Hospitalization_Table[#All],8,FALSE)</f>
        <v>tier - 1</v>
      </c>
      <c r="P780" t="str">
        <f>VLOOKUP($A780,Hospitalization_Table[#All],9,FALSE)</f>
        <v>R1012</v>
      </c>
      <c r="Q780">
        <f>VLOOKUP($A780,Hospitalization_Table[#All],11,FALSE)</f>
        <v>62</v>
      </c>
    </row>
    <row r="781" spans="1:17" ht="15.6" x14ac:dyDescent="0.3">
      <c r="A781" s="20" t="s">
        <v>1591</v>
      </c>
      <c r="B781" t="str">
        <f>VLOOKUP($A781,Customer_Table[#All],4,FALSE)</f>
        <v>Emily</v>
      </c>
      <c r="C781">
        <f>VLOOKUP($A781,Medical_Table[#All],4,FALSE)</f>
        <v>37.909999999999997</v>
      </c>
      <c r="D781">
        <f>VLOOKUP($A781,Medical_Table[#All],6,FALSE)</f>
        <v>5.68</v>
      </c>
      <c r="E781" t="str">
        <f>VLOOKUP($A781,Medical_Table[#All],2,FALSE)</f>
        <v>Yes</v>
      </c>
      <c r="F781" t="str">
        <f>VLOOKUP($A781,Medical_Table[#All],8,FALSE)</f>
        <v>No</v>
      </c>
      <c r="G781" t="str">
        <f>VLOOKUP($A781,Medical_Table[#All],9,FALSE)</f>
        <v>No</v>
      </c>
      <c r="H781">
        <f>VLOOKUP($A781,Medical_Table[#All],10,FALSE)</f>
        <v>0</v>
      </c>
      <c r="I781" t="str">
        <f>VLOOKUP($A781,Medical_Table[#All],3,FALSE)</f>
        <v>No</v>
      </c>
      <c r="J781" t="str">
        <f>VLOOKUP($A781,Medical_Table[#All],5,FALSE)</f>
        <v>Obesity</v>
      </c>
      <c r="K781" t="str">
        <f>VLOOKUP($A781,Medical_Table[#All],7,FALSE)</f>
        <v>Normal</v>
      </c>
      <c r="L781" s="22">
        <f>VLOOKUP($A781,Hospitalization_Table[#All],10,FALSE)</f>
        <v>27995</v>
      </c>
      <c r="M781" s="18">
        <f>VLOOKUP($A781,Hospitalization_Table[#All],6,FALSE)</f>
        <v>13333.71</v>
      </c>
      <c r="N781" t="str">
        <f>VLOOKUP($A781,Hospitalization_Table[#All],7,FALSE)</f>
        <v>tier - 3</v>
      </c>
      <c r="O781" t="str">
        <f>VLOOKUP($A781,Hospitalization_Table[#All],8,FALSE)</f>
        <v>tier - 2</v>
      </c>
      <c r="P781" t="str">
        <f>VLOOKUP($A781,Hospitalization_Table[#All],9,FALSE)</f>
        <v>R1012</v>
      </c>
      <c r="Q781">
        <f>VLOOKUP($A781,Hospitalization_Table[#All],11,FALSE)</f>
        <v>46</v>
      </c>
    </row>
    <row r="782" spans="1:17" ht="15.6" x14ac:dyDescent="0.3">
      <c r="A782" s="20" t="s">
        <v>1590</v>
      </c>
      <c r="B782" t="str">
        <f>VLOOKUP($A782,Customer_Table[#All],4,FALSE)</f>
        <v>Justin E</v>
      </c>
      <c r="C782">
        <f>VLOOKUP($A782,Medical_Table[#All],4,FALSE)</f>
        <v>54.61</v>
      </c>
      <c r="D782">
        <f>VLOOKUP($A782,Medical_Table[#All],6,FALSE)</f>
        <v>4.49</v>
      </c>
      <c r="E782" t="str">
        <f>VLOOKUP($A782,Medical_Table[#All],2,FALSE)</f>
        <v>No</v>
      </c>
      <c r="F782" t="str">
        <f>VLOOKUP($A782,Medical_Table[#All],8,FALSE)</f>
        <v>No</v>
      </c>
      <c r="G782" t="str">
        <f>VLOOKUP($A782,Medical_Table[#All],9,FALSE)</f>
        <v>No</v>
      </c>
      <c r="H782">
        <f>VLOOKUP($A782,Medical_Table[#All],10,FALSE)</f>
        <v>0</v>
      </c>
      <c r="I782" t="str">
        <f>VLOOKUP($A782,Medical_Table[#All],3,FALSE)</f>
        <v>No</v>
      </c>
      <c r="J782" t="str">
        <f>VLOOKUP($A782,Medical_Table[#All],5,FALSE)</f>
        <v>Obesity</v>
      </c>
      <c r="K782" t="str">
        <f>VLOOKUP($A782,Medical_Table[#All],7,FALSE)</f>
        <v>Normal</v>
      </c>
      <c r="L782" s="22">
        <f>VLOOKUP($A782,Hospitalization_Table[#All],10,FALSE)</f>
        <v>34516</v>
      </c>
      <c r="M782" s="18">
        <f>VLOOKUP($A782,Hospitalization_Table[#All],6,FALSE)</f>
        <v>13292.52</v>
      </c>
      <c r="N782" t="str">
        <f>VLOOKUP($A782,Hospitalization_Table[#All],7,FALSE)</f>
        <v>tier - 3</v>
      </c>
      <c r="O782" t="str">
        <f>VLOOKUP($A782,Hospitalization_Table[#All],8,FALSE)</f>
        <v>tier - 3</v>
      </c>
      <c r="P782" t="str">
        <f>VLOOKUP($A782,Hospitalization_Table[#All],9,FALSE)</f>
        <v>R1012</v>
      </c>
      <c r="Q782">
        <f>VLOOKUP($A782,Hospitalization_Table[#All],11,FALSE)</f>
        <v>28</v>
      </c>
    </row>
    <row r="783" spans="1:17" ht="15.6" x14ac:dyDescent="0.3">
      <c r="A783" s="20" t="s">
        <v>1589</v>
      </c>
      <c r="B783" t="str">
        <f>VLOOKUP($A783,Customer_Table[#All],4,FALSE)</f>
        <v>Shalane</v>
      </c>
      <c r="C783">
        <f>VLOOKUP($A783,Medical_Table[#All],4,FALSE)</f>
        <v>36.005000000000003</v>
      </c>
      <c r="D783">
        <f>VLOOKUP($A783,Medical_Table[#All],6,FALSE)</f>
        <v>6.9</v>
      </c>
      <c r="E783" t="str">
        <f>VLOOKUP($A783,Medical_Table[#All],2,FALSE)</f>
        <v>No</v>
      </c>
      <c r="F783" t="str">
        <f>VLOOKUP($A783,Medical_Table[#All],8,FALSE)</f>
        <v>No</v>
      </c>
      <c r="G783" t="str">
        <f>VLOOKUP($A783,Medical_Table[#All],9,FALSE)</f>
        <v>No</v>
      </c>
      <c r="H783">
        <f>VLOOKUP($A783,Medical_Table[#All],10,FALSE)</f>
        <v>0</v>
      </c>
      <c r="I783" t="str">
        <f>VLOOKUP($A783,Medical_Table[#All],3,FALSE)</f>
        <v>No</v>
      </c>
      <c r="J783" t="str">
        <f>VLOOKUP($A783,Medical_Table[#All],5,FALSE)</f>
        <v>Obesity</v>
      </c>
      <c r="K783" t="str">
        <f>VLOOKUP($A783,Medical_Table[#All],7,FALSE)</f>
        <v>Diabetes</v>
      </c>
      <c r="L783" s="22">
        <f>VLOOKUP($A783,Hospitalization_Table[#All],10,FALSE)</f>
        <v>22930</v>
      </c>
      <c r="M783" s="18">
        <f>VLOOKUP($A783,Hospitalization_Table[#All],6,FALSE)</f>
        <v>13228.85</v>
      </c>
      <c r="N783" t="str">
        <f>VLOOKUP($A783,Hospitalization_Table[#All],7,FALSE)</f>
        <v>tier - 3</v>
      </c>
      <c r="O783" t="str">
        <f>VLOOKUP($A783,Hospitalization_Table[#All],8,FALSE)</f>
        <v>tier - 3</v>
      </c>
      <c r="P783" t="str">
        <f>VLOOKUP($A783,Hospitalization_Table[#All],9,FALSE)</f>
        <v>R1023</v>
      </c>
      <c r="Q783">
        <f>VLOOKUP($A783,Hospitalization_Table[#All],11,FALSE)</f>
        <v>60</v>
      </c>
    </row>
    <row r="784" spans="1:17" ht="15.6" x14ac:dyDescent="0.3">
      <c r="A784" s="20" t="s">
        <v>1588</v>
      </c>
      <c r="B784" t="str">
        <f>VLOOKUP($A784,Customer_Table[#All],4,FALSE)</f>
        <v>Jessica N.</v>
      </c>
      <c r="C784">
        <f>VLOOKUP($A784,Medical_Table[#All],4,FALSE)</f>
        <v>28.7</v>
      </c>
      <c r="D784">
        <f>VLOOKUP($A784,Medical_Table[#All],6,FALSE)</f>
        <v>11.52</v>
      </c>
      <c r="E784" t="str">
        <f>VLOOKUP($A784,Medical_Table[#All],2,FALSE)</f>
        <v>No</v>
      </c>
      <c r="F784" t="str">
        <f>VLOOKUP($A784,Medical_Table[#All],8,FALSE)</f>
        <v>No</v>
      </c>
      <c r="G784" t="str">
        <f>VLOOKUP($A784,Medical_Table[#All],9,FALSE)</f>
        <v>No</v>
      </c>
      <c r="H784">
        <f>VLOOKUP($A784,Medical_Table[#All],10,FALSE)</f>
        <v>0</v>
      </c>
      <c r="I784" t="str">
        <f>VLOOKUP($A784,Medical_Table[#All],3,FALSE)</f>
        <v>No</v>
      </c>
      <c r="J784" t="str">
        <f>VLOOKUP($A784,Medical_Table[#All],5,FALSE)</f>
        <v>Over Weight</v>
      </c>
      <c r="K784" t="str">
        <f>VLOOKUP($A784,Medical_Table[#All],7,FALSE)</f>
        <v>Diabetes</v>
      </c>
      <c r="L784" s="22">
        <f>VLOOKUP($A784,Hospitalization_Table[#All],10,FALSE)</f>
        <v>22974</v>
      </c>
      <c r="M784" s="18">
        <f>VLOOKUP($A784,Hospitalization_Table[#All],6,FALSE)</f>
        <v>13224.69</v>
      </c>
      <c r="N784" t="str">
        <f>VLOOKUP($A784,Hospitalization_Table[#All],7,FALSE)</f>
        <v>tier - 3</v>
      </c>
      <c r="O784" t="str">
        <f>VLOOKUP($A784,Hospitalization_Table[#All],8,FALSE)</f>
        <v>tier - 2</v>
      </c>
      <c r="P784" t="str">
        <f>VLOOKUP($A784,Hospitalization_Table[#All],9,FALSE)</f>
        <v>R1011</v>
      </c>
      <c r="Q784">
        <f>VLOOKUP($A784,Hospitalization_Table[#All],11,FALSE)</f>
        <v>60</v>
      </c>
    </row>
    <row r="785" spans="1:17" ht="15.6" x14ac:dyDescent="0.3">
      <c r="A785" s="20" t="s">
        <v>1587</v>
      </c>
      <c r="B785" t="str">
        <f>VLOOKUP($A785,Customer_Table[#All],4,FALSE)</f>
        <v>Melanie</v>
      </c>
      <c r="C785">
        <f>VLOOKUP($A785,Medical_Table[#All],4,FALSE)</f>
        <v>34.295000000000002</v>
      </c>
      <c r="D785">
        <f>VLOOKUP($A785,Medical_Table[#All],6,FALSE)</f>
        <v>11.24</v>
      </c>
      <c r="E785" t="str">
        <f>VLOOKUP($A785,Medical_Table[#All],2,FALSE)</f>
        <v>No</v>
      </c>
      <c r="F785" t="str">
        <f>VLOOKUP($A785,Medical_Table[#All],8,FALSE)</f>
        <v>No</v>
      </c>
      <c r="G785" t="str">
        <f>VLOOKUP($A785,Medical_Table[#All],9,FALSE)</f>
        <v>No</v>
      </c>
      <c r="H785">
        <f>VLOOKUP($A785,Medical_Table[#All],10,FALSE)</f>
        <v>0</v>
      </c>
      <c r="I785" t="str">
        <f>VLOOKUP($A785,Medical_Table[#All],3,FALSE)</f>
        <v>No</v>
      </c>
      <c r="J785" t="str">
        <f>VLOOKUP($A785,Medical_Table[#All],5,FALSE)</f>
        <v>Obesity</v>
      </c>
      <c r="K785" t="str">
        <f>VLOOKUP($A785,Medical_Table[#All],7,FALSE)</f>
        <v>Diabetes</v>
      </c>
      <c r="L785" s="22">
        <f>VLOOKUP($A785,Hospitalization_Table[#All],10,FALSE)</f>
        <v>24059</v>
      </c>
      <c r="M785" s="18">
        <f>VLOOKUP($A785,Hospitalization_Table[#All],6,FALSE)</f>
        <v>13224.06</v>
      </c>
      <c r="N785" t="str">
        <f>VLOOKUP($A785,Hospitalization_Table[#All],7,FALSE)</f>
        <v>tier - 3</v>
      </c>
      <c r="O785" t="str">
        <f>VLOOKUP($A785,Hospitalization_Table[#All],8,FALSE)</f>
        <v>tier - 3</v>
      </c>
      <c r="P785" t="str">
        <f>VLOOKUP($A785,Hospitalization_Table[#All],9,FALSE)</f>
        <v>R1024</v>
      </c>
      <c r="Q785">
        <f>VLOOKUP($A785,Hospitalization_Table[#All],11,FALSE)</f>
        <v>57</v>
      </c>
    </row>
    <row r="786" spans="1:17" ht="15.6" x14ac:dyDescent="0.3">
      <c r="A786" s="20" t="s">
        <v>1586</v>
      </c>
      <c r="B786" t="str">
        <f>VLOOKUP($A786,Customer_Table[#All],4,FALSE)</f>
        <v>Ruth Angelica</v>
      </c>
      <c r="C786">
        <f>VLOOKUP($A786,Medical_Table[#All],4,FALSE)</f>
        <v>27.55</v>
      </c>
      <c r="D786">
        <f>VLOOKUP($A786,Medical_Table[#All],6,FALSE)</f>
        <v>10.98</v>
      </c>
      <c r="E786" t="str">
        <f>VLOOKUP($A786,Medical_Table[#All],2,FALSE)</f>
        <v>No</v>
      </c>
      <c r="F786" t="str">
        <f>VLOOKUP($A786,Medical_Table[#All],8,FALSE)</f>
        <v>No</v>
      </c>
      <c r="G786" t="str">
        <f>VLOOKUP($A786,Medical_Table[#All],9,FALSE)</f>
        <v>No</v>
      </c>
      <c r="H786">
        <f>VLOOKUP($A786,Medical_Table[#All],10,FALSE)</f>
        <v>0</v>
      </c>
      <c r="I786" t="str">
        <f>VLOOKUP($A786,Medical_Table[#All],3,FALSE)</f>
        <v>No</v>
      </c>
      <c r="J786" t="str">
        <f>VLOOKUP($A786,Medical_Table[#All],5,FALSE)</f>
        <v>Over Weight</v>
      </c>
      <c r="K786" t="str">
        <f>VLOOKUP($A786,Medical_Table[#All],7,FALSE)</f>
        <v>Diabetes</v>
      </c>
      <c r="L786" s="22">
        <f>VLOOKUP($A786,Hospitalization_Table[#All],10,FALSE)</f>
        <v>22987</v>
      </c>
      <c r="M786" s="18">
        <f>VLOOKUP($A786,Hospitalization_Table[#All],6,FALSE)</f>
        <v>13217.09</v>
      </c>
      <c r="N786" t="str">
        <f>VLOOKUP($A786,Hospitalization_Table[#All],7,FALSE)</f>
        <v>tier - 3</v>
      </c>
      <c r="O786" t="str">
        <f>VLOOKUP($A786,Hospitalization_Table[#All],8,FALSE)</f>
        <v>tier - 1</v>
      </c>
      <c r="P786" t="str">
        <f>VLOOKUP($A786,Hospitalization_Table[#All],9,FALSE)</f>
        <v>R1024</v>
      </c>
      <c r="Q786">
        <f>VLOOKUP($A786,Hospitalization_Table[#All],11,FALSE)</f>
        <v>60</v>
      </c>
    </row>
    <row r="787" spans="1:17" ht="15.6" x14ac:dyDescent="0.3">
      <c r="A787" s="20" t="s">
        <v>1585</v>
      </c>
      <c r="B787" t="str">
        <f>VLOOKUP($A787,Customer_Table[#All],4,FALSE)</f>
        <v>Una M</v>
      </c>
      <c r="C787">
        <f>VLOOKUP($A787,Medical_Table[#All],4,FALSE)</f>
        <v>40.700000000000003</v>
      </c>
      <c r="D787">
        <f>VLOOKUP($A787,Medical_Table[#All],6,FALSE)</f>
        <v>5.42</v>
      </c>
      <c r="E787" t="str">
        <f>VLOOKUP($A787,Medical_Table[#All],2,FALSE)</f>
        <v>No</v>
      </c>
      <c r="F787" t="str">
        <f>VLOOKUP($A787,Medical_Table[#All],8,FALSE)</f>
        <v>No</v>
      </c>
      <c r="G787" t="str">
        <f>VLOOKUP($A787,Medical_Table[#All],9,FALSE)</f>
        <v>No</v>
      </c>
      <c r="H787">
        <f>VLOOKUP($A787,Medical_Table[#All],10,FALSE)</f>
        <v>0</v>
      </c>
      <c r="I787" t="str">
        <f>VLOOKUP($A787,Medical_Table[#All],3,FALSE)</f>
        <v>No</v>
      </c>
      <c r="J787" t="str">
        <f>VLOOKUP($A787,Medical_Table[#All],5,FALSE)</f>
        <v>Obesity</v>
      </c>
      <c r="K787" t="str">
        <f>VLOOKUP($A787,Medical_Table[#All],7,FALSE)</f>
        <v>Normal</v>
      </c>
      <c r="L787" s="22">
        <f>VLOOKUP($A787,Hospitalization_Table[#All],10,FALSE)</f>
        <v>30239</v>
      </c>
      <c r="M787" s="18">
        <f>VLOOKUP($A787,Hospitalization_Table[#All],6,FALSE)</f>
        <v>13214.43</v>
      </c>
      <c r="N787" t="str">
        <f>VLOOKUP($A787,Hospitalization_Table[#All],7,FALSE)</f>
        <v>tier - 3</v>
      </c>
      <c r="O787" t="str">
        <f>VLOOKUP($A787,Hospitalization_Table[#All],8,FALSE)</f>
        <v>tier - 2</v>
      </c>
      <c r="P787" t="str">
        <f>VLOOKUP($A787,Hospitalization_Table[#All],9,FALSE)</f>
        <v>R1012</v>
      </c>
      <c r="Q787">
        <f>VLOOKUP($A787,Hospitalization_Table[#All],11,FALSE)</f>
        <v>40</v>
      </c>
    </row>
    <row r="788" spans="1:17" ht="15.6" x14ac:dyDescent="0.3">
      <c r="A788" s="20" t="s">
        <v>1584</v>
      </c>
      <c r="B788" t="str">
        <f>VLOOKUP($A788,Customer_Table[#All],4,FALSE)</f>
        <v>Taralyn</v>
      </c>
      <c r="C788">
        <f>VLOOKUP($A788,Medical_Table[#All],4,FALSE)</f>
        <v>18.335000000000001</v>
      </c>
      <c r="D788">
        <f>VLOOKUP($A788,Medical_Table[#All],6,FALSE)</f>
        <v>10.97</v>
      </c>
      <c r="E788" t="str">
        <f>VLOOKUP($A788,Medical_Table[#All],2,FALSE)</f>
        <v>No</v>
      </c>
      <c r="F788" t="str">
        <f>VLOOKUP($A788,Medical_Table[#All],8,FALSE)</f>
        <v>No</v>
      </c>
      <c r="G788" t="str">
        <f>VLOOKUP($A788,Medical_Table[#All],9,FALSE)</f>
        <v>No</v>
      </c>
      <c r="H788">
        <f>VLOOKUP($A788,Medical_Table[#All],10,FALSE)</f>
        <v>0</v>
      </c>
      <c r="I788" t="str">
        <f>VLOOKUP($A788,Medical_Table[#All],3,FALSE)</f>
        <v>No</v>
      </c>
      <c r="J788" t="str">
        <f>VLOOKUP($A788,Medical_Table[#All],5,FALSE)</f>
        <v>Under Weight</v>
      </c>
      <c r="K788" t="str">
        <f>VLOOKUP($A788,Medical_Table[#All],7,FALSE)</f>
        <v>Diabetes</v>
      </c>
      <c r="L788" s="22">
        <f>VLOOKUP($A788,Hospitalization_Table[#All],10,FALSE)</f>
        <v>22863</v>
      </c>
      <c r="M788" s="18">
        <f>VLOOKUP($A788,Hospitalization_Table[#All],6,FALSE)</f>
        <v>13204.29</v>
      </c>
      <c r="N788" t="str">
        <f>VLOOKUP($A788,Hospitalization_Table[#All],7,FALSE)</f>
        <v>tier - 3</v>
      </c>
      <c r="O788" t="str">
        <f>VLOOKUP($A788,Hospitalization_Table[#All],8,FALSE)</f>
        <v>tier - 1</v>
      </c>
      <c r="P788" t="str">
        <f>VLOOKUP($A788,Hospitalization_Table[#All],9,FALSE)</f>
        <v>R1024</v>
      </c>
      <c r="Q788">
        <f>VLOOKUP($A788,Hospitalization_Table[#All],11,FALSE)</f>
        <v>60</v>
      </c>
    </row>
    <row r="789" spans="1:17" ht="15.6" x14ac:dyDescent="0.3">
      <c r="A789" s="20" t="s">
        <v>1583</v>
      </c>
      <c r="B789" t="str">
        <f>VLOOKUP($A789,Customer_Table[#All],4,FALSE)</f>
        <v>James A</v>
      </c>
      <c r="C789">
        <f>VLOOKUP($A789,Medical_Table[#All],4,FALSE)</f>
        <v>33.914999999999999</v>
      </c>
      <c r="D789">
        <f>VLOOKUP($A789,Medical_Table[#All],6,FALSE)</f>
        <v>9.56</v>
      </c>
      <c r="E789" t="str">
        <f>VLOOKUP($A789,Medical_Table[#All],2,FALSE)</f>
        <v>Yes</v>
      </c>
      <c r="F789" t="str">
        <f>VLOOKUP($A789,Medical_Table[#All],8,FALSE)</f>
        <v>No</v>
      </c>
      <c r="G789" t="str">
        <f>VLOOKUP($A789,Medical_Table[#All],9,FALSE)</f>
        <v>No</v>
      </c>
      <c r="H789">
        <f>VLOOKUP($A789,Medical_Table[#All],10,FALSE)</f>
        <v>2</v>
      </c>
      <c r="I789" t="str">
        <f>VLOOKUP($A789,Medical_Table[#All],3,FALSE)</f>
        <v>No</v>
      </c>
      <c r="J789" t="str">
        <f>VLOOKUP($A789,Medical_Table[#All],5,FALSE)</f>
        <v>Obesity</v>
      </c>
      <c r="K789" t="str">
        <f>VLOOKUP($A789,Medical_Table[#All],7,FALSE)</f>
        <v>Diabetes</v>
      </c>
      <c r="L789" s="22">
        <f>VLOOKUP($A789,Hospitalization_Table[#All],10,FALSE)</f>
        <v>22621</v>
      </c>
      <c r="M789" s="18">
        <f>VLOOKUP($A789,Hospitalization_Table[#All],6,FALSE)</f>
        <v>13143.86</v>
      </c>
      <c r="N789" t="str">
        <f>VLOOKUP($A789,Hospitalization_Table[#All],7,FALSE)</f>
        <v>tier - 3</v>
      </c>
      <c r="O789" t="str">
        <f>VLOOKUP($A789,Hospitalization_Table[#All],8,FALSE)</f>
        <v>tier - 2</v>
      </c>
      <c r="P789" t="str">
        <f>VLOOKUP($A789,Hospitalization_Table[#All],9,FALSE)</f>
        <v>R1016</v>
      </c>
      <c r="Q789">
        <f>VLOOKUP($A789,Hospitalization_Table[#All],11,FALSE)</f>
        <v>61</v>
      </c>
    </row>
    <row r="790" spans="1:17" ht="15.6" x14ac:dyDescent="0.3">
      <c r="A790" s="20" t="s">
        <v>1582</v>
      </c>
      <c r="B790" t="str">
        <f>VLOOKUP($A790,Customer_Table[#All],4,FALSE)</f>
        <v>Ning</v>
      </c>
      <c r="C790">
        <f>VLOOKUP($A790,Medical_Table[#All],4,FALSE)</f>
        <v>33.534999999999997</v>
      </c>
      <c r="D790">
        <f>VLOOKUP($A790,Medical_Table[#All],6,FALSE)</f>
        <v>9.4</v>
      </c>
      <c r="E790" t="str">
        <f>VLOOKUP($A790,Medical_Table[#All],2,FALSE)</f>
        <v>Yes</v>
      </c>
      <c r="F790" t="str">
        <f>VLOOKUP($A790,Medical_Table[#All],8,FALSE)</f>
        <v>No</v>
      </c>
      <c r="G790" t="str">
        <f>VLOOKUP($A790,Medical_Table[#All],9,FALSE)</f>
        <v>No</v>
      </c>
      <c r="H790">
        <f>VLOOKUP($A790,Medical_Table[#All],10,FALSE)</f>
        <v>2</v>
      </c>
      <c r="I790" t="str">
        <f>VLOOKUP($A790,Medical_Table[#All],3,FALSE)</f>
        <v>No</v>
      </c>
      <c r="J790" t="str">
        <f>VLOOKUP($A790,Medical_Table[#All],5,FALSE)</f>
        <v>Obesity</v>
      </c>
      <c r="K790" t="str">
        <f>VLOOKUP($A790,Medical_Table[#All],7,FALSE)</f>
        <v>Diabetes</v>
      </c>
      <c r="L790" s="22">
        <f>VLOOKUP($A790,Hospitalization_Table[#All],10,FALSE)</f>
        <v>22621</v>
      </c>
      <c r="M790" s="18">
        <f>VLOOKUP($A790,Hospitalization_Table[#All],6,FALSE)</f>
        <v>13143.34</v>
      </c>
      <c r="N790" t="str">
        <f>VLOOKUP($A790,Hospitalization_Table[#All],7,FALSE)</f>
        <v>tier - 3</v>
      </c>
      <c r="O790" t="str">
        <f>VLOOKUP($A790,Hospitalization_Table[#All],8,FALSE)</f>
        <v>tier - 2</v>
      </c>
      <c r="P790" t="str">
        <f>VLOOKUP($A790,Hospitalization_Table[#All],9,FALSE)</f>
        <v>R1020</v>
      </c>
      <c r="Q790">
        <f>VLOOKUP($A790,Hospitalization_Table[#All],11,FALSE)</f>
        <v>61</v>
      </c>
    </row>
    <row r="791" spans="1:17" ht="15.6" x14ac:dyDescent="0.3">
      <c r="A791" s="20" t="s">
        <v>1581</v>
      </c>
      <c r="B791" t="str">
        <f>VLOOKUP($A791,Customer_Table[#All],4,FALSE)</f>
        <v>Joel</v>
      </c>
      <c r="C791">
        <f>VLOOKUP($A791,Medical_Table[#All],4,FALSE)</f>
        <v>23.655000000000001</v>
      </c>
      <c r="D791">
        <f>VLOOKUP($A791,Medical_Table[#All],6,FALSE)</f>
        <v>8.48</v>
      </c>
      <c r="E791" t="str">
        <f>VLOOKUP($A791,Medical_Table[#All],2,FALSE)</f>
        <v>Yes</v>
      </c>
      <c r="F791" t="str">
        <f>VLOOKUP($A791,Medical_Table[#All],8,FALSE)</f>
        <v>No</v>
      </c>
      <c r="G791" t="str">
        <f>VLOOKUP($A791,Medical_Table[#All],9,FALSE)</f>
        <v>No</v>
      </c>
      <c r="H791">
        <f>VLOOKUP($A791,Medical_Table[#All],10,FALSE)</f>
        <v>2</v>
      </c>
      <c r="I791" t="str">
        <f>VLOOKUP($A791,Medical_Table[#All],3,FALSE)</f>
        <v>No</v>
      </c>
      <c r="J791" t="str">
        <f>VLOOKUP($A791,Medical_Table[#All],5,FALSE)</f>
        <v>Normal Weight</v>
      </c>
      <c r="K791" t="str">
        <f>VLOOKUP($A791,Medical_Table[#All],7,FALSE)</f>
        <v>Diabetes</v>
      </c>
      <c r="L791" s="22">
        <f>VLOOKUP($A791,Hospitalization_Table[#All],10,FALSE)</f>
        <v>22531</v>
      </c>
      <c r="M791" s="18">
        <f>VLOOKUP($A791,Hospitalization_Table[#All],6,FALSE)</f>
        <v>13129.6</v>
      </c>
      <c r="N791" t="str">
        <f>VLOOKUP($A791,Hospitalization_Table[#All],7,FALSE)</f>
        <v>tier - 3</v>
      </c>
      <c r="O791" t="str">
        <f>VLOOKUP($A791,Hospitalization_Table[#All],8,FALSE)</f>
        <v>tier - 2</v>
      </c>
      <c r="P791" t="str">
        <f>VLOOKUP($A791,Hospitalization_Table[#All],9,FALSE)</f>
        <v>R1017</v>
      </c>
      <c r="Q791">
        <f>VLOOKUP($A791,Hospitalization_Table[#All],11,FALSE)</f>
        <v>61</v>
      </c>
    </row>
    <row r="792" spans="1:17" ht="15.6" x14ac:dyDescent="0.3">
      <c r="A792" s="20" t="s">
        <v>1580</v>
      </c>
      <c r="B792" t="str">
        <f>VLOOKUP($A792,Customer_Table[#All],4,FALSE)</f>
        <v>Pamela J.</v>
      </c>
      <c r="C792">
        <f>VLOOKUP($A792,Medical_Table[#All],4,FALSE)</f>
        <v>28</v>
      </c>
      <c r="D792">
        <f>VLOOKUP($A792,Medical_Table[#All],6,FALSE)</f>
        <v>5.57</v>
      </c>
      <c r="E792" t="str">
        <f>VLOOKUP($A792,Medical_Table[#All],2,FALSE)</f>
        <v>No</v>
      </c>
      <c r="F792" t="str">
        <f>VLOOKUP($A792,Medical_Table[#All],8,FALSE)</f>
        <v>No</v>
      </c>
      <c r="G792" t="str">
        <f>VLOOKUP($A792,Medical_Table[#All],9,FALSE)</f>
        <v>No</v>
      </c>
      <c r="H792">
        <f>VLOOKUP($A792,Medical_Table[#All],10,FALSE)</f>
        <v>0</v>
      </c>
      <c r="I792" t="str">
        <f>VLOOKUP($A792,Medical_Table[#All],3,FALSE)</f>
        <v>No</v>
      </c>
      <c r="J792" t="str">
        <f>VLOOKUP($A792,Medical_Table[#All],5,FALSE)</f>
        <v>Over Weight</v>
      </c>
      <c r="K792" t="str">
        <f>VLOOKUP($A792,Medical_Table[#All],7,FALSE)</f>
        <v>Normal</v>
      </c>
      <c r="L792" s="22">
        <f>VLOOKUP($A792,Hospitalization_Table[#All],10,FALSE)</f>
        <v>36388</v>
      </c>
      <c r="M792" s="18">
        <f>VLOOKUP($A792,Hospitalization_Table[#All],6,FALSE)</f>
        <v>13126.68</v>
      </c>
      <c r="N792" t="str">
        <f>VLOOKUP($A792,Hospitalization_Table[#All],7,FALSE)</f>
        <v>tier - 3</v>
      </c>
      <c r="O792" t="str">
        <f>VLOOKUP($A792,Hospitalization_Table[#All],8,FALSE)</f>
        <v>tier - 3</v>
      </c>
      <c r="P792" t="str">
        <f>VLOOKUP($A792,Hospitalization_Table[#All],9,FALSE)</f>
        <v>R1011</v>
      </c>
      <c r="Q792">
        <f>VLOOKUP($A792,Hospitalization_Table[#All],11,FALSE)</f>
        <v>23</v>
      </c>
    </row>
    <row r="793" spans="1:17" ht="15.6" x14ac:dyDescent="0.3">
      <c r="A793" s="20" t="s">
        <v>1579</v>
      </c>
      <c r="B793" t="str">
        <f>VLOOKUP($A793,Customer_Table[#All],4,FALSE)</f>
        <v>Brittney</v>
      </c>
      <c r="C793">
        <f>VLOOKUP($A793,Medical_Table[#All],4,FALSE)</f>
        <v>30.23</v>
      </c>
      <c r="D793">
        <f>VLOOKUP($A793,Medical_Table[#All],6,FALSE)</f>
        <v>6.94</v>
      </c>
      <c r="E793" t="str">
        <f>VLOOKUP($A793,Medical_Table[#All],2,FALSE)</f>
        <v>Yes</v>
      </c>
      <c r="F793" t="str">
        <f>VLOOKUP($A793,Medical_Table[#All],8,FALSE)</f>
        <v>No</v>
      </c>
      <c r="G793" t="str">
        <f>VLOOKUP($A793,Medical_Table[#All],9,FALSE)</f>
        <v>Yes</v>
      </c>
      <c r="H793">
        <f>VLOOKUP($A793,Medical_Table[#All],10,FALSE)</f>
        <v>1</v>
      </c>
      <c r="I793" t="str">
        <f>VLOOKUP($A793,Medical_Table[#All],3,FALSE)</f>
        <v>No</v>
      </c>
      <c r="J793" t="str">
        <f>VLOOKUP($A793,Medical_Table[#All],5,FALSE)</f>
        <v>Obesity</v>
      </c>
      <c r="K793" t="str">
        <f>VLOOKUP($A793,Medical_Table[#All],7,FALSE)</f>
        <v>Diabetes</v>
      </c>
      <c r="L793" s="22">
        <f>VLOOKUP($A793,Hospitalization_Table[#All],10,FALSE)</f>
        <v>23268</v>
      </c>
      <c r="M793" s="18">
        <f>VLOOKUP($A793,Hospitalization_Table[#All],6,FALSE)</f>
        <v>13116.84</v>
      </c>
      <c r="N793" t="str">
        <f>VLOOKUP($A793,Hospitalization_Table[#All],7,FALSE)</f>
        <v>tier - 3</v>
      </c>
      <c r="O793" t="str">
        <f>VLOOKUP($A793,Hospitalization_Table[#All],8,FALSE)</f>
        <v>tier - 1</v>
      </c>
      <c r="P793" t="str">
        <f>VLOOKUP($A793,Hospitalization_Table[#All],9,FALSE)</f>
        <v>R1012</v>
      </c>
      <c r="Q793">
        <f>VLOOKUP($A793,Hospitalization_Table[#All],11,FALSE)</f>
        <v>59</v>
      </c>
    </row>
    <row r="794" spans="1:17" ht="15.6" x14ac:dyDescent="0.3">
      <c r="A794" s="20" t="s">
        <v>1578</v>
      </c>
      <c r="B794" t="str">
        <f>VLOOKUP($A794,Customer_Table[#All],4,FALSE)</f>
        <v>Sheila</v>
      </c>
      <c r="C794">
        <f>VLOOKUP($A794,Medical_Table[#All],4,FALSE)</f>
        <v>51.14</v>
      </c>
      <c r="D794">
        <f>VLOOKUP($A794,Medical_Table[#All],6,FALSE)</f>
        <v>4.05</v>
      </c>
      <c r="E794" t="str">
        <f>VLOOKUP($A794,Medical_Table[#All],2,FALSE)</f>
        <v>No</v>
      </c>
      <c r="F794" t="str">
        <f>VLOOKUP($A794,Medical_Table[#All],8,FALSE)</f>
        <v>No</v>
      </c>
      <c r="G794" t="str">
        <f>VLOOKUP($A794,Medical_Table[#All],9,FALSE)</f>
        <v>No</v>
      </c>
      <c r="H794">
        <f>VLOOKUP($A794,Medical_Table[#All],10,FALSE)</f>
        <v>1</v>
      </c>
      <c r="I794" t="str">
        <f>VLOOKUP($A794,Medical_Table[#All],3,FALSE)</f>
        <v>No</v>
      </c>
      <c r="J794" t="str">
        <f>VLOOKUP($A794,Medical_Table[#All],5,FALSE)</f>
        <v>Obesity</v>
      </c>
      <c r="K794" t="str">
        <f>VLOOKUP($A794,Medical_Table[#All],7,FALSE)</f>
        <v>Normal</v>
      </c>
      <c r="L794" s="22">
        <f>VLOOKUP($A794,Hospitalization_Table[#All],10,FALSE)</f>
        <v>33828</v>
      </c>
      <c r="M794" s="18">
        <f>VLOOKUP($A794,Hospitalization_Table[#All],6,FALSE)</f>
        <v>13113.51</v>
      </c>
      <c r="N794" t="str">
        <f>VLOOKUP($A794,Hospitalization_Table[#All],7,FALSE)</f>
        <v>tier - 3</v>
      </c>
      <c r="O794" t="str">
        <f>VLOOKUP($A794,Hospitalization_Table[#All],8,FALSE)</f>
        <v>tier - 2</v>
      </c>
      <c r="P794" t="str">
        <f>VLOOKUP($A794,Hospitalization_Table[#All],9,FALSE)</f>
        <v>R1026</v>
      </c>
      <c r="Q794">
        <f>VLOOKUP($A794,Hospitalization_Table[#All],11,FALSE)</f>
        <v>30</v>
      </c>
    </row>
    <row r="795" spans="1:17" ht="15.6" x14ac:dyDescent="0.3">
      <c r="A795" s="20" t="s">
        <v>1577</v>
      </c>
      <c r="B795" t="str">
        <f>VLOOKUP($A795,Customer_Table[#All],4,FALSE)</f>
        <v>Koji</v>
      </c>
      <c r="C795">
        <f>VLOOKUP($A795,Medical_Table[#All],4,FALSE)</f>
        <v>24.32</v>
      </c>
      <c r="D795">
        <f>VLOOKUP($A795,Medical_Table[#All],6,FALSE)</f>
        <v>10.220000000000001</v>
      </c>
      <c r="E795" t="str">
        <f>VLOOKUP($A795,Medical_Table[#All],2,FALSE)</f>
        <v>No</v>
      </c>
      <c r="F795" t="str">
        <f>VLOOKUP($A795,Medical_Table[#All],8,FALSE)</f>
        <v>No</v>
      </c>
      <c r="G795" t="str">
        <f>VLOOKUP($A795,Medical_Table[#All],9,FALSE)</f>
        <v>No</v>
      </c>
      <c r="H795">
        <f>VLOOKUP($A795,Medical_Table[#All],10,FALSE)</f>
        <v>0</v>
      </c>
      <c r="I795" t="str">
        <f>VLOOKUP($A795,Medical_Table[#All],3,FALSE)</f>
        <v>No</v>
      </c>
      <c r="J795" t="str">
        <f>VLOOKUP($A795,Medical_Table[#All],5,FALSE)</f>
        <v>Normal Weight</v>
      </c>
      <c r="K795" t="str">
        <f>VLOOKUP($A795,Medical_Table[#All],7,FALSE)</f>
        <v>Diabetes</v>
      </c>
      <c r="L795" s="22">
        <f>VLOOKUP($A795,Hospitalization_Table[#All],10,FALSE)</f>
        <v>22860</v>
      </c>
      <c r="M795" s="18">
        <f>VLOOKUP($A795,Hospitalization_Table[#All],6,FALSE)</f>
        <v>13112.6</v>
      </c>
      <c r="N795" t="str">
        <f>VLOOKUP($A795,Hospitalization_Table[#All],7,FALSE)</f>
        <v>tier - 3</v>
      </c>
      <c r="O795" t="str">
        <f>VLOOKUP($A795,Hospitalization_Table[#All],8,FALSE)</f>
        <v>tier - 3</v>
      </c>
      <c r="P795" t="str">
        <f>VLOOKUP($A795,Hospitalization_Table[#All],9,FALSE)</f>
        <v>R1012</v>
      </c>
      <c r="Q795">
        <f>VLOOKUP($A795,Hospitalization_Table[#All],11,FALSE)</f>
        <v>60</v>
      </c>
    </row>
    <row r="796" spans="1:17" ht="15.6" x14ac:dyDescent="0.3">
      <c r="A796" s="20" t="s">
        <v>1576</v>
      </c>
      <c r="B796" t="str">
        <f>VLOOKUP($A796,Customer_Table[#All],4,FALSE)</f>
        <v>Sarah</v>
      </c>
      <c r="C796">
        <f>VLOOKUP($A796,Medical_Table[#All],4,FALSE)</f>
        <v>38.06</v>
      </c>
      <c r="D796">
        <f>VLOOKUP($A796,Medical_Table[#All],6,FALSE)</f>
        <v>9.24</v>
      </c>
      <c r="E796" t="str">
        <f>VLOOKUP($A796,Medical_Table[#All],2,FALSE)</f>
        <v>No</v>
      </c>
      <c r="F796" t="str">
        <f>VLOOKUP($A796,Medical_Table[#All],8,FALSE)</f>
        <v>No</v>
      </c>
      <c r="G796" t="str">
        <f>VLOOKUP($A796,Medical_Table[#All],9,FALSE)</f>
        <v>No</v>
      </c>
      <c r="H796">
        <f>VLOOKUP($A796,Medical_Table[#All],10,FALSE)</f>
        <v>0</v>
      </c>
      <c r="I796" t="str">
        <f>VLOOKUP($A796,Medical_Table[#All],3,FALSE)</f>
        <v>No</v>
      </c>
      <c r="J796" t="str">
        <f>VLOOKUP($A796,Medical_Table[#All],5,FALSE)</f>
        <v>Obesity</v>
      </c>
      <c r="K796" t="str">
        <f>VLOOKUP($A796,Medical_Table[#All],7,FALSE)</f>
        <v>Diabetes</v>
      </c>
      <c r="L796" s="22">
        <f>VLOOKUP($A796,Hospitalization_Table[#All],10,FALSE)</f>
        <v>26236</v>
      </c>
      <c r="M796" s="18">
        <f>VLOOKUP($A796,Hospitalization_Table[#All],6,FALSE)</f>
        <v>13110.79</v>
      </c>
      <c r="N796" t="str">
        <f>VLOOKUP($A796,Hospitalization_Table[#All],7,FALSE)</f>
        <v>tier - 3</v>
      </c>
      <c r="O796" t="str">
        <f>VLOOKUP($A796,Hospitalization_Table[#All],8,FALSE)</f>
        <v>tier - 2</v>
      </c>
      <c r="P796" t="str">
        <f>VLOOKUP($A796,Hospitalization_Table[#All],9,FALSE)</f>
        <v>R1011</v>
      </c>
      <c r="Q796">
        <f>VLOOKUP($A796,Hospitalization_Table[#All],11,FALSE)</f>
        <v>51</v>
      </c>
    </row>
    <row r="797" spans="1:17" ht="15.6" x14ac:dyDescent="0.3">
      <c r="A797" s="20" t="s">
        <v>1575</v>
      </c>
      <c r="B797" t="str">
        <f>VLOOKUP($A797,Customer_Table[#All],4,FALSE)</f>
        <v>Colleen M</v>
      </c>
      <c r="C797">
        <f>VLOOKUP($A797,Medical_Table[#All],4,FALSE)</f>
        <v>37.700000000000003</v>
      </c>
      <c r="D797">
        <f>VLOOKUP($A797,Medical_Table[#All],6,FALSE)</f>
        <v>8.6</v>
      </c>
      <c r="E797" t="str">
        <f>VLOOKUP($A797,Medical_Table[#All],2,FALSE)</f>
        <v>No</v>
      </c>
      <c r="F797" t="str">
        <f>VLOOKUP($A797,Medical_Table[#All],8,FALSE)</f>
        <v>No</v>
      </c>
      <c r="G797" t="str">
        <f>VLOOKUP($A797,Medical_Table[#All],9,FALSE)</f>
        <v>No</v>
      </c>
      <c r="H797">
        <f>VLOOKUP($A797,Medical_Table[#All],10,FALSE)</f>
        <v>0</v>
      </c>
      <c r="I797" t="str">
        <f>VLOOKUP($A797,Medical_Table[#All],3,FALSE)</f>
        <v>No</v>
      </c>
      <c r="J797" t="str">
        <f>VLOOKUP($A797,Medical_Table[#All],5,FALSE)</f>
        <v>Obesity</v>
      </c>
      <c r="K797" t="str">
        <f>VLOOKUP($A797,Medical_Table[#All],7,FALSE)</f>
        <v>Diabetes</v>
      </c>
      <c r="L797" s="22">
        <f>VLOOKUP($A797,Hospitalization_Table[#All],10,FALSE)</f>
        <v>28688</v>
      </c>
      <c r="M797" s="18">
        <f>VLOOKUP($A797,Hospitalization_Table[#All],6,FALSE)</f>
        <v>13101.74</v>
      </c>
      <c r="N797" t="str">
        <f>VLOOKUP($A797,Hospitalization_Table[#All],7,FALSE)</f>
        <v>tier - 3</v>
      </c>
      <c r="O797" t="str">
        <f>VLOOKUP($A797,Hospitalization_Table[#All],8,FALSE)</f>
        <v>tier - 2</v>
      </c>
      <c r="P797" t="str">
        <f>VLOOKUP($A797,Hospitalization_Table[#All],9,FALSE)</f>
        <v>R1026</v>
      </c>
      <c r="Q797">
        <f>VLOOKUP($A797,Hospitalization_Table[#All],11,FALSE)</f>
        <v>44</v>
      </c>
    </row>
    <row r="798" spans="1:17" ht="15.6" x14ac:dyDescent="0.3">
      <c r="A798" s="20" t="s">
        <v>1574</v>
      </c>
      <c r="B798" t="str">
        <f>VLOOKUP($A798,Customer_Table[#All],4,FALSE)</f>
        <v>Deedra G.</v>
      </c>
      <c r="C798">
        <f>VLOOKUP($A798,Medical_Table[#All],4,FALSE)</f>
        <v>44</v>
      </c>
      <c r="D798">
        <f>VLOOKUP($A798,Medical_Table[#All],6,FALSE)</f>
        <v>9.32</v>
      </c>
      <c r="E798" t="str">
        <f>VLOOKUP($A798,Medical_Table[#All],2,FALSE)</f>
        <v>Yes</v>
      </c>
      <c r="F798" t="str">
        <f>VLOOKUP($A798,Medical_Table[#All],8,FALSE)</f>
        <v>No</v>
      </c>
      <c r="G798" t="str">
        <f>VLOOKUP($A798,Medical_Table[#All],9,FALSE)</f>
        <v>No</v>
      </c>
      <c r="H798">
        <f>VLOOKUP($A798,Medical_Table[#All],10,FALSE)</f>
        <v>2</v>
      </c>
      <c r="I798" t="str">
        <f>VLOOKUP($A798,Medical_Table[#All],3,FALSE)</f>
        <v>No</v>
      </c>
      <c r="J798" t="str">
        <f>VLOOKUP($A798,Medical_Table[#All],5,FALSE)</f>
        <v>Obesity</v>
      </c>
      <c r="K798" t="str">
        <f>VLOOKUP($A798,Medical_Table[#All],7,FALSE)</f>
        <v>Diabetes</v>
      </c>
      <c r="L798" s="22">
        <f>VLOOKUP($A798,Hospitalization_Table[#All],10,FALSE)</f>
        <v>22591</v>
      </c>
      <c r="M798" s="18">
        <f>VLOOKUP($A798,Hospitalization_Table[#All],6,FALSE)</f>
        <v>13063.88</v>
      </c>
      <c r="N798" t="str">
        <f>VLOOKUP($A798,Hospitalization_Table[#All],7,FALSE)</f>
        <v>tier - 3</v>
      </c>
      <c r="O798" t="str">
        <f>VLOOKUP($A798,Hospitalization_Table[#All],8,FALSE)</f>
        <v>tier - 2</v>
      </c>
      <c r="P798" t="str">
        <f>VLOOKUP($A798,Hospitalization_Table[#All],9,FALSE)</f>
        <v>R1011</v>
      </c>
      <c r="Q798">
        <f>VLOOKUP($A798,Hospitalization_Table[#All],11,FALSE)</f>
        <v>61</v>
      </c>
    </row>
    <row r="799" spans="1:17" ht="15.6" x14ac:dyDescent="0.3">
      <c r="A799" s="20" t="s">
        <v>1573</v>
      </c>
      <c r="B799" t="str">
        <f>VLOOKUP($A799,Customer_Table[#All],4,FALSE)</f>
        <v>Kulwinder</v>
      </c>
      <c r="C799">
        <f>VLOOKUP($A799,Medical_Table[#All],4,FALSE)</f>
        <v>41.45</v>
      </c>
      <c r="D799">
        <f>VLOOKUP($A799,Medical_Table[#All],6,FALSE)</f>
        <v>6.12</v>
      </c>
      <c r="E799" t="str">
        <f>VLOOKUP($A799,Medical_Table[#All],2,FALSE)</f>
        <v>Yes</v>
      </c>
      <c r="F799" t="str">
        <f>VLOOKUP($A799,Medical_Table[#All],8,FALSE)</f>
        <v>No</v>
      </c>
      <c r="G799" t="str">
        <f>VLOOKUP($A799,Medical_Table[#All],9,FALSE)</f>
        <v>No</v>
      </c>
      <c r="H799">
        <f>VLOOKUP($A799,Medical_Table[#All],10,FALSE)</f>
        <v>0</v>
      </c>
      <c r="I799" t="str">
        <f>VLOOKUP($A799,Medical_Table[#All],3,FALSE)</f>
        <v>No</v>
      </c>
      <c r="J799" t="str">
        <f>VLOOKUP($A799,Medical_Table[#All],5,FALSE)</f>
        <v>Obesity</v>
      </c>
      <c r="K799" t="str">
        <f>VLOOKUP($A799,Medical_Table[#All],7,FALSE)</f>
        <v>Prediabetes</v>
      </c>
      <c r="L799" s="22">
        <f>VLOOKUP($A799,Hospitalization_Table[#All],10,FALSE)</f>
        <v>31346</v>
      </c>
      <c r="M799" s="18">
        <f>VLOOKUP($A799,Hospitalization_Table[#All],6,FALSE)</f>
        <v>13051.22</v>
      </c>
      <c r="N799" t="str">
        <f>VLOOKUP($A799,Hospitalization_Table[#All],7,FALSE)</f>
        <v>tier - 3</v>
      </c>
      <c r="O799" t="str">
        <f>VLOOKUP($A799,Hospitalization_Table[#All],8,FALSE)</f>
        <v>tier - 1</v>
      </c>
      <c r="P799" t="str">
        <f>VLOOKUP($A799,Hospitalization_Table[#All],9,FALSE)</f>
        <v>R1026</v>
      </c>
      <c r="Q799">
        <f>VLOOKUP($A799,Hospitalization_Table[#All],11,FALSE)</f>
        <v>37</v>
      </c>
    </row>
    <row r="800" spans="1:17" ht="15.6" x14ac:dyDescent="0.3">
      <c r="A800" s="20" t="s">
        <v>1572</v>
      </c>
      <c r="B800" t="str">
        <f>VLOOKUP($A800,Customer_Table[#All],4,FALSE)</f>
        <v>Ann M.</v>
      </c>
      <c r="C800">
        <f>VLOOKUP($A800,Medical_Table[#All],4,FALSE)</f>
        <v>25.364999999999998</v>
      </c>
      <c r="D800">
        <f>VLOOKUP($A800,Medical_Table[#All],6,FALSE)</f>
        <v>9.19</v>
      </c>
      <c r="E800" t="str">
        <f>VLOOKUP($A800,Medical_Table[#All],2,FALSE)</f>
        <v>Yes</v>
      </c>
      <c r="F800" t="str">
        <f>VLOOKUP($A800,Medical_Table[#All],8,FALSE)</f>
        <v>No</v>
      </c>
      <c r="G800" t="str">
        <f>VLOOKUP($A800,Medical_Table[#All],9,FALSE)</f>
        <v>No</v>
      </c>
      <c r="H800">
        <f>VLOOKUP($A800,Medical_Table[#All],10,FALSE)</f>
        <v>0</v>
      </c>
      <c r="I800" t="str">
        <f>VLOOKUP($A800,Medical_Table[#All],3,FALSE)</f>
        <v>No</v>
      </c>
      <c r="J800" t="str">
        <f>VLOOKUP($A800,Medical_Table[#All],5,FALSE)</f>
        <v>Over Weight</v>
      </c>
      <c r="K800" t="str">
        <f>VLOOKUP($A800,Medical_Table[#All],7,FALSE)</f>
        <v>Diabetes</v>
      </c>
      <c r="L800" s="22">
        <f>VLOOKUP($A800,Hospitalization_Table[#All],10,FALSE)</f>
        <v>24690</v>
      </c>
      <c r="M800" s="18">
        <f>VLOOKUP($A800,Hospitalization_Table[#All],6,FALSE)</f>
        <v>13047.33</v>
      </c>
      <c r="N800" t="str">
        <f>VLOOKUP($A800,Hospitalization_Table[#All],7,FALSE)</f>
        <v>tier - 3</v>
      </c>
      <c r="O800" t="str">
        <f>VLOOKUP($A800,Hospitalization_Table[#All],8,FALSE)</f>
        <v>tier - 3</v>
      </c>
      <c r="P800" t="str">
        <f>VLOOKUP($A800,Hospitalization_Table[#All],9,FALSE)</f>
        <v>R1024</v>
      </c>
      <c r="Q800">
        <f>VLOOKUP($A800,Hospitalization_Table[#All],11,FALSE)</f>
        <v>55</v>
      </c>
    </row>
    <row r="801" spans="1:17" ht="15.6" x14ac:dyDescent="0.3">
      <c r="A801" s="20" t="s">
        <v>1571</v>
      </c>
      <c r="B801" t="str">
        <f>VLOOKUP($A801,Customer_Table[#All],4,FALSE)</f>
        <v>Sarah E</v>
      </c>
      <c r="C801">
        <f>VLOOKUP($A801,Medical_Table[#All],4,FALSE)</f>
        <v>34.56</v>
      </c>
      <c r="D801">
        <f>VLOOKUP($A801,Medical_Table[#All],6,FALSE)</f>
        <v>5.84</v>
      </c>
      <c r="E801" t="str">
        <f>VLOOKUP($A801,Medical_Table[#All],2,FALSE)</f>
        <v>Yes</v>
      </c>
      <c r="F801" t="str">
        <f>VLOOKUP($A801,Medical_Table[#All],8,FALSE)</f>
        <v>No</v>
      </c>
      <c r="G801" t="str">
        <f>VLOOKUP($A801,Medical_Table[#All],9,FALSE)</f>
        <v>Yes</v>
      </c>
      <c r="H801">
        <f>VLOOKUP($A801,Medical_Table[#All],10,FALSE)</f>
        <v>1</v>
      </c>
      <c r="I801" t="str">
        <f>VLOOKUP($A801,Medical_Table[#All],3,FALSE)</f>
        <v>No</v>
      </c>
      <c r="J801" t="str">
        <f>VLOOKUP($A801,Medical_Table[#All],5,FALSE)</f>
        <v>Obesity</v>
      </c>
      <c r="K801" t="str">
        <f>VLOOKUP($A801,Medical_Table[#All],7,FALSE)</f>
        <v>Prediabetes</v>
      </c>
      <c r="L801" s="22">
        <f>VLOOKUP($A801,Hospitalization_Table[#All],10,FALSE)</f>
        <v>25469</v>
      </c>
      <c r="M801" s="18">
        <f>VLOOKUP($A801,Hospitalization_Table[#All],6,FALSE)</f>
        <v>13044.41</v>
      </c>
      <c r="N801" t="str">
        <f>VLOOKUP($A801,Hospitalization_Table[#All],7,FALSE)</f>
        <v>tier - 3</v>
      </c>
      <c r="O801" t="str">
        <f>VLOOKUP($A801,Hospitalization_Table[#All],8,FALSE)</f>
        <v>tier - 1</v>
      </c>
      <c r="P801" t="str">
        <f>VLOOKUP($A801,Hospitalization_Table[#All],9,FALSE)</f>
        <v>R1012</v>
      </c>
      <c r="Q801">
        <f>VLOOKUP($A801,Hospitalization_Table[#All],11,FALSE)</f>
        <v>53</v>
      </c>
    </row>
    <row r="802" spans="1:17" ht="15.6" x14ac:dyDescent="0.3">
      <c r="A802" s="20" t="s">
        <v>1570</v>
      </c>
      <c r="B802" t="str">
        <f>VLOOKUP($A802,Customer_Table[#All],4,FALSE)</f>
        <v>Apryl J.</v>
      </c>
      <c r="C802">
        <f>VLOOKUP($A802,Medical_Table[#All],4,FALSE)</f>
        <v>28.2</v>
      </c>
      <c r="D802">
        <f>VLOOKUP($A802,Medical_Table[#All],6,FALSE)</f>
        <v>7.19</v>
      </c>
      <c r="E802" t="str">
        <f>VLOOKUP($A802,Medical_Table[#All],2,FALSE)</f>
        <v>Yes</v>
      </c>
      <c r="F802" t="str">
        <f>VLOOKUP($A802,Medical_Table[#All],8,FALSE)</f>
        <v>No</v>
      </c>
      <c r="G802" t="str">
        <f>VLOOKUP($A802,Medical_Table[#All],9,FALSE)</f>
        <v>No</v>
      </c>
      <c r="H802">
        <f>VLOOKUP($A802,Medical_Table[#All],10,FALSE)</f>
        <v>2</v>
      </c>
      <c r="I802" t="str">
        <f>VLOOKUP($A802,Medical_Table[#All],3,FALSE)</f>
        <v>No</v>
      </c>
      <c r="J802" t="str">
        <f>VLOOKUP($A802,Medical_Table[#All],5,FALSE)</f>
        <v>Over Weight</v>
      </c>
      <c r="K802" t="str">
        <f>VLOOKUP($A802,Medical_Table[#All],7,FALSE)</f>
        <v>Diabetes</v>
      </c>
      <c r="L802" s="22">
        <f>VLOOKUP($A802,Hospitalization_Table[#All],10,FALSE)</f>
        <v>22594</v>
      </c>
      <c r="M802" s="18">
        <f>VLOOKUP($A802,Hospitalization_Table[#All],6,FALSE)</f>
        <v>13041.92</v>
      </c>
      <c r="N802" t="str">
        <f>VLOOKUP($A802,Hospitalization_Table[#All],7,FALSE)</f>
        <v>tier - 3</v>
      </c>
      <c r="O802" t="str">
        <f>VLOOKUP($A802,Hospitalization_Table[#All],8,FALSE)</f>
        <v>tier - 1</v>
      </c>
      <c r="P802" t="str">
        <f>VLOOKUP($A802,Hospitalization_Table[#All],9,FALSE)</f>
        <v>R1011</v>
      </c>
      <c r="Q802">
        <f>VLOOKUP($A802,Hospitalization_Table[#All],11,FALSE)</f>
        <v>61</v>
      </c>
    </row>
    <row r="803" spans="1:17" ht="15.6" x14ac:dyDescent="0.3">
      <c r="A803" s="20" t="s">
        <v>1569</v>
      </c>
      <c r="B803" t="str">
        <f>VLOOKUP($A803,Customer_Table[#All],4,FALSE)</f>
        <v>Ilana</v>
      </c>
      <c r="C803">
        <f>VLOOKUP($A803,Medical_Table[#All],4,FALSE)</f>
        <v>30.43</v>
      </c>
      <c r="D803">
        <f>VLOOKUP($A803,Medical_Table[#All],6,FALSE)</f>
        <v>9.39</v>
      </c>
      <c r="E803" t="str">
        <f>VLOOKUP($A803,Medical_Table[#All],2,FALSE)</f>
        <v>No</v>
      </c>
      <c r="F803" t="str">
        <f>VLOOKUP($A803,Medical_Table[#All],8,FALSE)</f>
        <v>No</v>
      </c>
      <c r="G803" t="str">
        <f>VLOOKUP($A803,Medical_Table[#All],9,FALSE)</f>
        <v>No</v>
      </c>
      <c r="H803">
        <f>VLOOKUP($A803,Medical_Table[#All],10,FALSE)</f>
        <v>0</v>
      </c>
      <c r="I803" t="str">
        <f>VLOOKUP($A803,Medical_Table[#All],3,FALSE)</f>
        <v>No</v>
      </c>
      <c r="J803" t="str">
        <f>VLOOKUP($A803,Medical_Table[#All],5,FALSE)</f>
        <v>Obesity</v>
      </c>
      <c r="K803" t="str">
        <f>VLOOKUP($A803,Medical_Table[#All],7,FALSE)</f>
        <v>Diabetes</v>
      </c>
      <c r="L803" s="22">
        <f>VLOOKUP($A803,Hospitalization_Table[#All],10,FALSE)</f>
        <v>24050</v>
      </c>
      <c r="M803" s="18">
        <f>VLOOKUP($A803,Hospitalization_Table[#All],6,FALSE)</f>
        <v>13023.93</v>
      </c>
      <c r="N803" t="str">
        <f>VLOOKUP($A803,Hospitalization_Table[#All],7,FALSE)</f>
        <v>tier - 3</v>
      </c>
      <c r="O803" t="str">
        <f>VLOOKUP($A803,Hospitalization_Table[#All],8,FALSE)</f>
        <v>tier - 2</v>
      </c>
      <c r="P803" t="str">
        <f>VLOOKUP($A803,Hospitalization_Table[#All],9,FALSE)</f>
        <v>R1025</v>
      </c>
      <c r="Q803">
        <f>VLOOKUP($A803,Hospitalization_Table[#All],11,FALSE)</f>
        <v>57</v>
      </c>
    </row>
    <row r="804" spans="1:17" ht="15.6" x14ac:dyDescent="0.3">
      <c r="A804" s="20" t="s">
        <v>1568</v>
      </c>
      <c r="B804" t="str">
        <f>VLOOKUP($A804,Customer_Table[#All],4,FALSE)</f>
        <v>Katherine</v>
      </c>
      <c r="C804">
        <f>VLOOKUP($A804,Medical_Table[#All],4,FALSE)</f>
        <v>32.395000000000003</v>
      </c>
      <c r="D804">
        <f>VLOOKUP($A804,Medical_Table[#All],6,FALSE)</f>
        <v>4.2699999999999996</v>
      </c>
      <c r="E804" t="str">
        <f>VLOOKUP($A804,Medical_Table[#All],2,FALSE)</f>
        <v>Yes</v>
      </c>
      <c r="F804" t="str">
        <f>VLOOKUP($A804,Medical_Table[#All],8,FALSE)</f>
        <v>No</v>
      </c>
      <c r="G804" t="str">
        <f>VLOOKUP($A804,Medical_Table[#All],9,FALSE)</f>
        <v>No</v>
      </c>
      <c r="H804">
        <f>VLOOKUP($A804,Medical_Table[#All],10,FALSE)</f>
        <v>1</v>
      </c>
      <c r="I804" t="str">
        <f>VLOOKUP($A804,Medical_Table[#All],3,FALSE)</f>
        <v>No</v>
      </c>
      <c r="J804" t="str">
        <f>VLOOKUP($A804,Medical_Table[#All],5,FALSE)</f>
        <v>Obesity</v>
      </c>
      <c r="K804" t="str">
        <f>VLOOKUP($A804,Medical_Table[#All],7,FALSE)</f>
        <v>Normal</v>
      </c>
      <c r="L804" s="22">
        <f>VLOOKUP($A804,Hospitalization_Table[#All],10,FALSE)</f>
        <v>23643</v>
      </c>
      <c r="M804" s="18">
        <f>VLOOKUP($A804,Hospitalization_Table[#All],6,FALSE)</f>
        <v>13019.16</v>
      </c>
      <c r="N804" t="str">
        <f>VLOOKUP($A804,Hospitalization_Table[#All],7,FALSE)</f>
        <v>tier - 3</v>
      </c>
      <c r="O804" t="str">
        <f>VLOOKUP($A804,Hospitalization_Table[#All],8,FALSE)</f>
        <v>tier - 1</v>
      </c>
      <c r="P804" t="str">
        <f>VLOOKUP($A804,Hospitalization_Table[#All],9,FALSE)</f>
        <v>R1024</v>
      </c>
      <c r="Q804">
        <f>VLOOKUP($A804,Hospitalization_Table[#All],11,FALSE)</f>
        <v>58</v>
      </c>
    </row>
    <row r="805" spans="1:17" ht="15.6" x14ac:dyDescent="0.3">
      <c r="A805" s="20" t="s">
        <v>1567</v>
      </c>
      <c r="B805" t="str">
        <f>VLOOKUP($A805,Customer_Table[#All],4,FALSE)</f>
        <v>Katherine</v>
      </c>
      <c r="C805">
        <f>VLOOKUP($A805,Medical_Table[#All],4,FALSE)</f>
        <v>24.035</v>
      </c>
      <c r="D805">
        <f>VLOOKUP($A805,Medical_Table[#All],6,FALSE)</f>
        <v>11.71</v>
      </c>
      <c r="E805" t="str">
        <f>VLOOKUP($A805,Medical_Table[#All],2,FALSE)</f>
        <v>No</v>
      </c>
      <c r="F805" t="str">
        <f>VLOOKUP($A805,Medical_Table[#All],8,FALSE)</f>
        <v>No</v>
      </c>
      <c r="G805" t="str">
        <f>VLOOKUP($A805,Medical_Table[#All],9,FALSE)</f>
        <v>No</v>
      </c>
      <c r="H805">
        <f>VLOOKUP($A805,Medical_Table[#All],10,FALSE)</f>
        <v>0</v>
      </c>
      <c r="I805" t="str">
        <f>VLOOKUP($A805,Medical_Table[#All],3,FALSE)</f>
        <v>No</v>
      </c>
      <c r="J805" t="str">
        <f>VLOOKUP($A805,Medical_Table[#All],5,FALSE)</f>
        <v>Normal Weight</v>
      </c>
      <c r="K805" t="str">
        <f>VLOOKUP($A805,Medical_Table[#All],7,FALSE)</f>
        <v>Diabetes</v>
      </c>
      <c r="L805" s="22">
        <f>VLOOKUP($A805,Hospitalization_Table[#All],10,FALSE)</f>
        <v>22847</v>
      </c>
      <c r="M805" s="18">
        <f>VLOOKUP($A805,Hospitalization_Table[#All],6,FALSE)</f>
        <v>13012.21</v>
      </c>
      <c r="N805" t="str">
        <f>VLOOKUP($A805,Hospitalization_Table[#All],7,FALSE)</f>
        <v>tier - 3</v>
      </c>
      <c r="O805" t="str">
        <f>VLOOKUP($A805,Hospitalization_Table[#All],8,FALSE)</f>
        <v>tier - 1</v>
      </c>
      <c r="P805" t="str">
        <f>VLOOKUP($A805,Hospitalization_Table[#All],9,FALSE)</f>
        <v>R1012</v>
      </c>
      <c r="Q805">
        <f>VLOOKUP($A805,Hospitalization_Table[#All],11,FALSE)</f>
        <v>60</v>
      </c>
    </row>
    <row r="806" spans="1:17" ht="15.6" x14ac:dyDescent="0.3">
      <c r="A806" s="20" t="s">
        <v>1566</v>
      </c>
      <c r="B806" t="str">
        <f>VLOOKUP($A806,Customer_Table[#All],4,FALSE)</f>
        <v>Karl</v>
      </c>
      <c r="C806">
        <f>VLOOKUP($A806,Medical_Table[#All],4,FALSE)</f>
        <v>37.119999999999997</v>
      </c>
      <c r="D806">
        <f>VLOOKUP($A806,Medical_Table[#All],6,FALSE)</f>
        <v>5.29</v>
      </c>
      <c r="E806" t="str">
        <f>VLOOKUP($A806,Medical_Table[#All],2,FALSE)</f>
        <v>No</v>
      </c>
      <c r="F806" t="str">
        <f>VLOOKUP($A806,Medical_Table[#All],8,FALSE)</f>
        <v>No</v>
      </c>
      <c r="G806" t="str">
        <f>VLOOKUP($A806,Medical_Table[#All],9,FALSE)</f>
        <v>No</v>
      </c>
      <c r="H806">
        <f>VLOOKUP($A806,Medical_Table[#All],10,FALSE)</f>
        <v>2</v>
      </c>
      <c r="I806" t="str">
        <f>VLOOKUP($A806,Medical_Table[#All],3,FALSE)</f>
        <v>No</v>
      </c>
      <c r="J806" t="str">
        <f>VLOOKUP($A806,Medical_Table[#All],5,FALSE)</f>
        <v>Obesity</v>
      </c>
      <c r="K806" t="str">
        <f>VLOOKUP($A806,Medical_Table[#All],7,FALSE)</f>
        <v>Normal</v>
      </c>
      <c r="L806" s="22">
        <f>VLOOKUP($A806,Hospitalization_Table[#All],10,FALSE)</f>
        <v>26569</v>
      </c>
      <c r="M806" s="18">
        <f>VLOOKUP($A806,Hospitalization_Table[#All],6,FALSE)</f>
        <v>13010.86</v>
      </c>
      <c r="N806" t="str">
        <f>VLOOKUP($A806,Hospitalization_Table[#All],7,FALSE)</f>
        <v>tier - 3</v>
      </c>
      <c r="O806" t="str">
        <f>VLOOKUP($A806,Hospitalization_Table[#All],8,FALSE)</f>
        <v>tier - 2</v>
      </c>
      <c r="P806" t="str">
        <f>VLOOKUP($A806,Hospitalization_Table[#All],9,FALSE)</f>
        <v>R1012</v>
      </c>
      <c r="Q806">
        <f>VLOOKUP($A806,Hospitalization_Table[#All],11,FALSE)</f>
        <v>50</v>
      </c>
    </row>
    <row r="807" spans="1:17" ht="15.6" x14ac:dyDescent="0.3">
      <c r="A807" s="20" t="s">
        <v>1565</v>
      </c>
      <c r="B807" t="str">
        <f>VLOOKUP($A807,Customer_Table[#All],4,FALSE)</f>
        <v>Stephen</v>
      </c>
      <c r="C807">
        <f>VLOOKUP($A807,Medical_Table[#All],4,FALSE)</f>
        <v>34.840000000000003</v>
      </c>
      <c r="D807">
        <f>VLOOKUP($A807,Medical_Table[#All],6,FALSE)</f>
        <v>6</v>
      </c>
      <c r="E807" t="str">
        <f>VLOOKUP($A807,Medical_Table[#All],2,FALSE)</f>
        <v>Yes</v>
      </c>
      <c r="F807" t="str">
        <f>VLOOKUP($A807,Medical_Table[#All],8,FALSE)</f>
        <v>No</v>
      </c>
      <c r="G807" t="str">
        <f>VLOOKUP($A807,Medical_Table[#All],9,FALSE)</f>
        <v>Yes</v>
      </c>
      <c r="H807">
        <f>VLOOKUP($A807,Medical_Table[#All],10,FALSE)</f>
        <v>1</v>
      </c>
      <c r="I807" t="str">
        <f>VLOOKUP($A807,Medical_Table[#All],3,FALSE)</f>
        <v>No</v>
      </c>
      <c r="J807" t="str">
        <f>VLOOKUP($A807,Medical_Table[#All],5,FALSE)</f>
        <v>Obesity</v>
      </c>
      <c r="K807" t="str">
        <f>VLOOKUP($A807,Medical_Table[#All],7,FALSE)</f>
        <v>Prediabetes</v>
      </c>
      <c r="L807" s="22">
        <f>VLOOKUP($A807,Hospitalization_Table[#All],10,FALSE)</f>
        <v>25550</v>
      </c>
      <c r="M807" s="18">
        <f>VLOOKUP($A807,Hospitalization_Table[#All],6,FALSE)</f>
        <v>13008.07</v>
      </c>
      <c r="N807" t="str">
        <f>VLOOKUP($A807,Hospitalization_Table[#All],7,FALSE)</f>
        <v>tier - 3</v>
      </c>
      <c r="O807" t="str">
        <f>VLOOKUP($A807,Hospitalization_Table[#All],8,FALSE)</f>
        <v>tier - 3</v>
      </c>
      <c r="P807" t="str">
        <f>VLOOKUP($A807,Hospitalization_Table[#All],9,FALSE)</f>
        <v>R1012</v>
      </c>
      <c r="Q807">
        <f>VLOOKUP($A807,Hospitalization_Table[#All],11,FALSE)</f>
        <v>53</v>
      </c>
    </row>
    <row r="808" spans="1:17" ht="15.6" x14ac:dyDescent="0.3">
      <c r="A808" s="20" t="s">
        <v>1564</v>
      </c>
      <c r="B808" t="str">
        <f>VLOOKUP($A808,Customer_Table[#All],4,FALSE)</f>
        <v>Will</v>
      </c>
      <c r="C808">
        <f>VLOOKUP($A808,Medical_Table[#All],4,FALSE)</f>
        <v>29.53</v>
      </c>
      <c r="D808">
        <f>VLOOKUP($A808,Medical_Table[#All],6,FALSE)</f>
        <v>10.64</v>
      </c>
      <c r="E808" t="str">
        <f>VLOOKUP($A808,Medical_Table[#All],2,FALSE)</f>
        <v>No</v>
      </c>
      <c r="F808" t="str">
        <f>VLOOKUP($A808,Medical_Table[#All],8,FALSE)</f>
        <v>No</v>
      </c>
      <c r="G808" t="str">
        <f>VLOOKUP($A808,Medical_Table[#All],9,FALSE)</f>
        <v>No</v>
      </c>
      <c r="H808">
        <f>VLOOKUP($A808,Medical_Table[#All],10,FALSE)</f>
        <v>0</v>
      </c>
      <c r="I808" t="str">
        <f>VLOOKUP($A808,Medical_Table[#All],3,FALSE)</f>
        <v>No</v>
      </c>
      <c r="J808" t="str">
        <f>VLOOKUP($A808,Medical_Table[#All],5,FALSE)</f>
        <v>Over Weight</v>
      </c>
      <c r="K808" t="str">
        <f>VLOOKUP($A808,Medical_Table[#All],7,FALSE)</f>
        <v>Diabetes</v>
      </c>
      <c r="L808" s="22">
        <f>VLOOKUP($A808,Hospitalization_Table[#All],10,FALSE)</f>
        <v>22821</v>
      </c>
      <c r="M808" s="18">
        <f>VLOOKUP($A808,Hospitalization_Table[#All],6,FALSE)</f>
        <v>13004.95</v>
      </c>
      <c r="N808" t="str">
        <f>VLOOKUP($A808,Hospitalization_Table[#All],7,FALSE)</f>
        <v>tier - 3</v>
      </c>
      <c r="O808" t="str">
        <f>VLOOKUP($A808,Hospitalization_Table[#All],8,FALSE)</f>
        <v>tier - 1</v>
      </c>
      <c r="P808" t="str">
        <f>VLOOKUP($A808,Hospitalization_Table[#All],9,FALSE)</f>
        <v>R1012</v>
      </c>
      <c r="Q808">
        <f>VLOOKUP($A808,Hospitalization_Table[#All],11,FALSE)</f>
        <v>60</v>
      </c>
    </row>
    <row r="809" spans="1:17" ht="15.6" x14ac:dyDescent="0.3">
      <c r="A809" s="20" t="s">
        <v>1563</v>
      </c>
      <c r="B809" t="str">
        <f>VLOOKUP($A809,Customer_Table[#All],4,FALSE)</f>
        <v>Bradley D</v>
      </c>
      <c r="C809">
        <f>VLOOKUP($A809,Medical_Table[#All],4,FALSE)</f>
        <v>42.51</v>
      </c>
      <c r="D809">
        <f>VLOOKUP($A809,Medical_Table[#All],6,FALSE)</f>
        <v>8.2100000000000009</v>
      </c>
      <c r="E809" t="str">
        <f>VLOOKUP($A809,Medical_Table[#All],2,FALSE)</f>
        <v>Yes</v>
      </c>
      <c r="F809" t="str">
        <f>VLOOKUP($A809,Medical_Table[#All],8,FALSE)</f>
        <v>No</v>
      </c>
      <c r="G809" t="str">
        <f>VLOOKUP($A809,Medical_Table[#All],9,FALSE)</f>
        <v>No</v>
      </c>
      <c r="H809">
        <f>VLOOKUP($A809,Medical_Table[#All],10,FALSE)</f>
        <v>0</v>
      </c>
      <c r="I809" t="str">
        <f>VLOOKUP($A809,Medical_Table[#All],3,FALSE)</f>
        <v>No</v>
      </c>
      <c r="J809" t="str">
        <f>VLOOKUP($A809,Medical_Table[#All],5,FALSE)</f>
        <v>Obesity</v>
      </c>
      <c r="K809" t="str">
        <f>VLOOKUP($A809,Medical_Table[#All],7,FALSE)</f>
        <v>Diabetes</v>
      </c>
      <c r="L809" s="22">
        <f>VLOOKUP($A809,Hospitalization_Table[#All],10,FALSE)</f>
        <v>29889</v>
      </c>
      <c r="M809" s="18">
        <f>VLOOKUP($A809,Hospitalization_Table[#All],6,FALSE)</f>
        <v>13002.91</v>
      </c>
      <c r="N809" t="str">
        <f>VLOOKUP($A809,Hospitalization_Table[#All],7,FALSE)</f>
        <v>tier - 3</v>
      </c>
      <c r="O809" t="str">
        <f>VLOOKUP($A809,Hospitalization_Table[#All],8,FALSE)</f>
        <v>tier - 1</v>
      </c>
      <c r="P809" t="str">
        <f>VLOOKUP($A809,Hospitalization_Table[#All],9,FALSE)</f>
        <v>R1012</v>
      </c>
      <c r="Q809">
        <f>VLOOKUP($A809,Hospitalization_Table[#All],11,FALSE)</f>
        <v>41</v>
      </c>
    </row>
    <row r="810" spans="1:17" ht="15.6" x14ac:dyDescent="0.3">
      <c r="A810" s="20" t="s">
        <v>1562</v>
      </c>
      <c r="B810" t="str">
        <f>VLOOKUP($A810,Customer_Table[#All],4,FALSE)</f>
        <v>Amy M</v>
      </c>
      <c r="C810">
        <f>VLOOKUP($A810,Medical_Table[#All],4,FALSE)</f>
        <v>38.14</v>
      </c>
      <c r="D810">
        <f>VLOOKUP($A810,Medical_Table[#All],6,FALSE)</f>
        <v>5.58</v>
      </c>
      <c r="E810" t="str">
        <f>VLOOKUP($A810,Medical_Table[#All],2,FALSE)</f>
        <v>No</v>
      </c>
      <c r="F810" t="str">
        <f>VLOOKUP($A810,Medical_Table[#All],8,FALSE)</f>
        <v>No</v>
      </c>
      <c r="G810" t="str">
        <f>VLOOKUP($A810,Medical_Table[#All],9,FALSE)</f>
        <v>Yes</v>
      </c>
      <c r="H810">
        <f>VLOOKUP($A810,Medical_Table[#All],10,FALSE)</f>
        <v>1</v>
      </c>
      <c r="I810" t="str">
        <f>VLOOKUP($A810,Medical_Table[#All],3,FALSE)</f>
        <v>No</v>
      </c>
      <c r="J810" t="str">
        <f>VLOOKUP($A810,Medical_Table[#All],5,FALSE)</f>
        <v>Obesity</v>
      </c>
      <c r="K810" t="str">
        <f>VLOOKUP($A810,Medical_Table[#All],7,FALSE)</f>
        <v>Normal</v>
      </c>
      <c r="L810" s="22">
        <f>VLOOKUP($A810,Hospitalization_Table[#All],10,FALSE)</f>
        <v>29186</v>
      </c>
      <c r="M810" s="18">
        <f>VLOOKUP($A810,Hospitalization_Table[#All],6,FALSE)</f>
        <v>12994.12</v>
      </c>
      <c r="N810" t="str">
        <f>VLOOKUP($A810,Hospitalization_Table[#All],7,FALSE)</f>
        <v>tier - 3</v>
      </c>
      <c r="O810" t="str">
        <f>VLOOKUP($A810,Hospitalization_Table[#All],8,FALSE)</f>
        <v>tier - 2</v>
      </c>
      <c r="P810" t="str">
        <f>VLOOKUP($A810,Hospitalization_Table[#All],9,FALSE)</f>
        <v>R1026</v>
      </c>
      <c r="Q810">
        <f>VLOOKUP($A810,Hospitalization_Table[#All],11,FALSE)</f>
        <v>43</v>
      </c>
    </row>
    <row r="811" spans="1:17" ht="15.6" x14ac:dyDescent="0.3">
      <c r="A811" s="20" t="s">
        <v>1561</v>
      </c>
      <c r="B811" t="str">
        <f>VLOOKUP($A811,Customer_Table[#All],4,FALSE)</f>
        <v>Matthew W.</v>
      </c>
      <c r="C811">
        <f>VLOOKUP($A811,Medical_Table[#All],4,FALSE)</f>
        <v>39.93</v>
      </c>
      <c r="D811">
        <f>VLOOKUP($A811,Medical_Table[#All],6,FALSE)</f>
        <v>8.75</v>
      </c>
      <c r="E811" t="str">
        <f>VLOOKUP($A811,Medical_Table[#All],2,FALSE)</f>
        <v>No</v>
      </c>
      <c r="F811" t="str">
        <f>VLOOKUP($A811,Medical_Table[#All],8,FALSE)</f>
        <v>No</v>
      </c>
      <c r="G811" t="str">
        <f>VLOOKUP($A811,Medical_Table[#All],9,FALSE)</f>
        <v>No</v>
      </c>
      <c r="H811">
        <f>VLOOKUP($A811,Medical_Table[#All],10,FALSE)</f>
        <v>0</v>
      </c>
      <c r="I811" t="str">
        <f>VLOOKUP($A811,Medical_Table[#All],3,FALSE)</f>
        <v>No</v>
      </c>
      <c r="J811" t="str">
        <f>VLOOKUP($A811,Medical_Table[#All],5,FALSE)</f>
        <v>Obesity</v>
      </c>
      <c r="K811" t="str">
        <f>VLOOKUP($A811,Medical_Table[#All],7,FALSE)</f>
        <v>Diabetes</v>
      </c>
      <c r="L811" s="22">
        <f>VLOOKUP($A811,Hospitalization_Table[#All],10,FALSE)</f>
        <v>22248</v>
      </c>
      <c r="M811" s="18">
        <f>VLOOKUP($A811,Hospitalization_Table[#All],6,FALSE)</f>
        <v>12982.87</v>
      </c>
      <c r="N811" t="str">
        <f>VLOOKUP($A811,Hospitalization_Table[#All],7,FALSE)</f>
        <v>tier - 3</v>
      </c>
      <c r="O811" t="str">
        <f>VLOOKUP($A811,Hospitalization_Table[#All],8,FALSE)</f>
        <v>tier - 1</v>
      </c>
      <c r="P811" t="str">
        <f>VLOOKUP($A811,Hospitalization_Table[#All],9,FALSE)</f>
        <v>R1013</v>
      </c>
      <c r="Q811">
        <f>VLOOKUP($A811,Hospitalization_Table[#All],11,FALSE)</f>
        <v>62</v>
      </c>
    </row>
    <row r="812" spans="1:17" ht="15.6" x14ac:dyDescent="0.3">
      <c r="A812" s="20" t="s">
        <v>1560</v>
      </c>
      <c r="B812" t="str">
        <f>VLOOKUP($A812,Customer_Table[#All],4,FALSE)</f>
        <v>Doug</v>
      </c>
      <c r="C812">
        <f>VLOOKUP($A812,Medical_Table[#All],4,FALSE)</f>
        <v>38.83</v>
      </c>
      <c r="D812">
        <f>VLOOKUP($A812,Medical_Table[#All],6,FALSE)</f>
        <v>11.86</v>
      </c>
      <c r="E812" t="str">
        <f>VLOOKUP($A812,Medical_Table[#All],2,FALSE)</f>
        <v>No</v>
      </c>
      <c r="F812" t="str">
        <f>VLOOKUP($A812,Medical_Table[#All],8,FALSE)</f>
        <v>No</v>
      </c>
      <c r="G812" t="str">
        <f>VLOOKUP($A812,Medical_Table[#All],9,FALSE)</f>
        <v>No</v>
      </c>
      <c r="H812">
        <f>VLOOKUP($A812,Medical_Table[#All],10,FALSE)</f>
        <v>0</v>
      </c>
      <c r="I812" t="str">
        <f>VLOOKUP($A812,Medical_Table[#All],3,FALSE)</f>
        <v>No</v>
      </c>
      <c r="J812" t="str">
        <f>VLOOKUP($A812,Medical_Table[#All],5,FALSE)</f>
        <v>Obesity</v>
      </c>
      <c r="K812" t="str">
        <f>VLOOKUP($A812,Medical_Table[#All],7,FALSE)</f>
        <v>Diabetes</v>
      </c>
      <c r="L812" s="22">
        <f>VLOOKUP($A812,Hospitalization_Table[#All],10,FALSE)</f>
        <v>22182</v>
      </c>
      <c r="M812" s="18">
        <f>VLOOKUP($A812,Hospitalization_Table[#All],6,FALSE)</f>
        <v>12981.35</v>
      </c>
      <c r="N812" t="str">
        <f>VLOOKUP($A812,Hospitalization_Table[#All],7,FALSE)</f>
        <v>tier - 3</v>
      </c>
      <c r="O812" t="str">
        <f>VLOOKUP($A812,Hospitalization_Table[#All],8,FALSE)</f>
        <v>tier - 3</v>
      </c>
      <c r="P812" t="str">
        <f>VLOOKUP($A812,Hospitalization_Table[#All],9,FALSE)</f>
        <v>R1013</v>
      </c>
      <c r="Q812">
        <f>VLOOKUP($A812,Hospitalization_Table[#All],11,FALSE)</f>
        <v>62</v>
      </c>
    </row>
    <row r="813" spans="1:17" ht="15.6" x14ac:dyDescent="0.3">
      <c r="A813" s="20" t="s">
        <v>1559</v>
      </c>
      <c r="B813" t="str">
        <f>VLOOKUP($A813,Customer_Table[#All],4,FALSE)</f>
        <v>Tom</v>
      </c>
      <c r="C813">
        <f>VLOOKUP($A813,Medical_Table[#All],4,FALSE)</f>
        <v>37.4</v>
      </c>
      <c r="D813">
        <f>VLOOKUP($A813,Medical_Table[#All],6,FALSE)</f>
        <v>11.46</v>
      </c>
      <c r="E813" t="str">
        <f>VLOOKUP($A813,Medical_Table[#All],2,FALSE)</f>
        <v>No</v>
      </c>
      <c r="F813" t="str">
        <f>VLOOKUP($A813,Medical_Table[#All],8,FALSE)</f>
        <v>No</v>
      </c>
      <c r="G813" t="str">
        <f>VLOOKUP($A813,Medical_Table[#All],9,FALSE)</f>
        <v>No</v>
      </c>
      <c r="H813">
        <f>VLOOKUP($A813,Medical_Table[#All],10,FALSE)</f>
        <v>0</v>
      </c>
      <c r="I813" t="str">
        <f>VLOOKUP($A813,Medical_Table[#All],3,FALSE)</f>
        <v>No</v>
      </c>
      <c r="J813" t="str">
        <f>VLOOKUP($A813,Medical_Table[#All],5,FALSE)</f>
        <v>Obesity</v>
      </c>
      <c r="K813" t="str">
        <f>VLOOKUP($A813,Medical_Table[#All],7,FALSE)</f>
        <v>Diabetes</v>
      </c>
      <c r="L813" s="22">
        <f>VLOOKUP($A813,Hospitalization_Table[#All],10,FALSE)</f>
        <v>22089</v>
      </c>
      <c r="M813" s="18">
        <f>VLOOKUP($A813,Hospitalization_Table[#All],6,FALSE)</f>
        <v>12979.36</v>
      </c>
      <c r="N813" t="str">
        <f>VLOOKUP($A813,Hospitalization_Table[#All],7,FALSE)</f>
        <v>tier - 3</v>
      </c>
      <c r="O813" t="str">
        <f>VLOOKUP($A813,Hospitalization_Table[#All],8,FALSE)</f>
        <v>tier - 1</v>
      </c>
      <c r="P813" t="str">
        <f>VLOOKUP($A813,Hospitalization_Table[#All],9,FALSE)</f>
        <v>R1011</v>
      </c>
      <c r="Q813">
        <f>VLOOKUP($A813,Hospitalization_Table[#All],11,FALSE)</f>
        <v>62</v>
      </c>
    </row>
    <row r="814" spans="1:17" ht="15.6" x14ac:dyDescent="0.3">
      <c r="A814" s="20" t="s">
        <v>1558</v>
      </c>
      <c r="B814" t="str">
        <f>VLOOKUP($A814,Customer_Table[#All],4,FALSE)</f>
        <v>Jonathan</v>
      </c>
      <c r="C814">
        <f>VLOOKUP($A814,Medical_Table[#All],4,FALSE)</f>
        <v>21.4</v>
      </c>
      <c r="D814">
        <f>VLOOKUP($A814,Medical_Table[#All],6,FALSE)</f>
        <v>9.0299999999999994</v>
      </c>
      <c r="E814" t="str">
        <f>VLOOKUP($A814,Medical_Table[#All],2,FALSE)</f>
        <v>No</v>
      </c>
      <c r="F814" t="str">
        <f>VLOOKUP($A814,Medical_Table[#All],8,FALSE)</f>
        <v>No</v>
      </c>
      <c r="G814" t="str">
        <f>VLOOKUP($A814,Medical_Table[#All],9,FALSE)</f>
        <v>No</v>
      </c>
      <c r="H814">
        <f>VLOOKUP($A814,Medical_Table[#All],10,FALSE)</f>
        <v>0</v>
      </c>
      <c r="I814" t="str">
        <f>VLOOKUP($A814,Medical_Table[#All],3,FALSE)</f>
        <v>No</v>
      </c>
      <c r="J814" t="str">
        <f>VLOOKUP($A814,Medical_Table[#All],5,FALSE)</f>
        <v>Normal Weight</v>
      </c>
      <c r="K814" t="str">
        <f>VLOOKUP($A814,Medical_Table[#All],7,FALSE)</f>
        <v>Diabetes</v>
      </c>
      <c r="L814" s="22">
        <f>VLOOKUP($A814,Hospitalization_Table[#All],10,FALSE)</f>
        <v>22224</v>
      </c>
      <c r="M814" s="18">
        <f>VLOOKUP($A814,Hospitalization_Table[#All],6,FALSE)</f>
        <v>12957.12</v>
      </c>
      <c r="N814" t="str">
        <f>VLOOKUP($A814,Hospitalization_Table[#All],7,FALSE)</f>
        <v>tier - 3</v>
      </c>
      <c r="O814" t="str">
        <f>VLOOKUP($A814,Hospitalization_Table[#All],8,FALSE)</f>
        <v>tier - 1</v>
      </c>
      <c r="P814" t="str">
        <f>VLOOKUP($A814,Hospitalization_Table[#All],9,FALSE)</f>
        <v>R1011</v>
      </c>
      <c r="Q814">
        <f>VLOOKUP($A814,Hospitalization_Table[#All],11,FALSE)</f>
        <v>62</v>
      </c>
    </row>
    <row r="815" spans="1:17" ht="15.6" x14ac:dyDescent="0.3">
      <c r="A815" s="20" t="s">
        <v>1557</v>
      </c>
      <c r="B815" t="str">
        <f>VLOOKUP($A815,Customer_Table[#All],4,FALSE)</f>
        <v>Wayne A.</v>
      </c>
      <c r="C815">
        <f>VLOOKUP($A815,Medical_Table[#All],4,FALSE)</f>
        <v>38.380000000000003</v>
      </c>
      <c r="D815">
        <f>VLOOKUP($A815,Medical_Table[#All],6,FALSE)</f>
        <v>8.26</v>
      </c>
      <c r="E815" t="str">
        <f>VLOOKUP($A815,Medical_Table[#All],2,FALSE)</f>
        <v>Yes</v>
      </c>
      <c r="F815" t="str">
        <f>VLOOKUP($A815,Medical_Table[#All],8,FALSE)</f>
        <v>No</v>
      </c>
      <c r="G815" t="str">
        <f>VLOOKUP($A815,Medical_Table[#All],9,FALSE)</f>
        <v>No</v>
      </c>
      <c r="H815">
        <f>VLOOKUP($A815,Medical_Table[#All],10,FALSE)</f>
        <v>2</v>
      </c>
      <c r="I815" t="str">
        <f>VLOOKUP($A815,Medical_Table[#All],3,FALSE)</f>
        <v>No</v>
      </c>
      <c r="J815" t="str">
        <f>VLOOKUP($A815,Medical_Table[#All],5,FALSE)</f>
        <v>Obesity</v>
      </c>
      <c r="K815" t="str">
        <f>VLOOKUP($A815,Medical_Table[#All],7,FALSE)</f>
        <v>Diabetes</v>
      </c>
      <c r="L815" s="22">
        <f>VLOOKUP($A815,Hospitalization_Table[#All],10,FALSE)</f>
        <v>22513</v>
      </c>
      <c r="M815" s="18">
        <f>VLOOKUP($A815,Hospitalization_Table[#All],6,FALSE)</f>
        <v>12950.07</v>
      </c>
      <c r="N815" t="str">
        <f>VLOOKUP($A815,Hospitalization_Table[#All],7,FALSE)</f>
        <v>tier - 3</v>
      </c>
      <c r="O815" t="str">
        <f>VLOOKUP($A815,Hospitalization_Table[#All],8,FALSE)</f>
        <v>tier - 1</v>
      </c>
      <c r="P815" t="str">
        <f>VLOOKUP($A815,Hospitalization_Table[#All],9,FALSE)</f>
        <v>R1012</v>
      </c>
      <c r="Q815">
        <f>VLOOKUP($A815,Hospitalization_Table[#All],11,FALSE)</f>
        <v>61</v>
      </c>
    </row>
    <row r="816" spans="1:17" ht="15.6" x14ac:dyDescent="0.3">
      <c r="A816" s="20" t="s">
        <v>1556</v>
      </c>
      <c r="B816" t="str">
        <f>VLOOKUP($A816,Customer_Table[#All],4,FALSE)</f>
        <v>Nobuyori</v>
      </c>
      <c r="C816">
        <f>VLOOKUP($A816,Medical_Table[#All],4,FALSE)</f>
        <v>33.659999999999997</v>
      </c>
      <c r="D816">
        <f>VLOOKUP($A816,Medical_Table[#All],6,FALSE)</f>
        <v>5.42</v>
      </c>
      <c r="E816" t="str">
        <f>VLOOKUP($A816,Medical_Table[#All],2,FALSE)</f>
        <v>Yes</v>
      </c>
      <c r="F816" t="str">
        <f>VLOOKUP($A816,Medical_Table[#All],8,FALSE)</f>
        <v>No</v>
      </c>
      <c r="G816" t="str">
        <f>VLOOKUP($A816,Medical_Table[#All],9,FALSE)</f>
        <v>No</v>
      </c>
      <c r="H816">
        <f>VLOOKUP($A816,Medical_Table[#All],10,FALSE)</f>
        <v>2</v>
      </c>
      <c r="I816" t="str">
        <f>VLOOKUP($A816,Medical_Table[#All],3,FALSE)</f>
        <v>No</v>
      </c>
      <c r="J816" t="str">
        <f>VLOOKUP($A816,Medical_Table[#All],5,FALSE)</f>
        <v>Obesity</v>
      </c>
      <c r="K816" t="str">
        <f>VLOOKUP($A816,Medical_Table[#All],7,FALSE)</f>
        <v>Normal</v>
      </c>
      <c r="L816" s="22">
        <f>VLOOKUP($A816,Hospitalization_Table[#All],10,FALSE)</f>
        <v>24463</v>
      </c>
      <c r="M816" s="18">
        <f>VLOOKUP($A816,Hospitalization_Table[#All],6,FALSE)</f>
        <v>12949.16</v>
      </c>
      <c r="N816" t="str">
        <f>VLOOKUP($A816,Hospitalization_Table[#All],7,FALSE)</f>
        <v>tier - 3</v>
      </c>
      <c r="O816" t="str">
        <f>VLOOKUP($A816,Hospitalization_Table[#All],8,FALSE)</f>
        <v>tier - 3</v>
      </c>
      <c r="P816" t="str">
        <f>VLOOKUP($A816,Hospitalization_Table[#All],9,FALSE)</f>
        <v>R1013</v>
      </c>
      <c r="Q816">
        <f>VLOOKUP($A816,Hospitalization_Table[#All],11,FALSE)</f>
        <v>56</v>
      </c>
    </row>
    <row r="817" spans="1:17" ht="15.6" x14ac:dyDescent="0.3">
      <c r="A817" s="20" t="s">
        <v>1555</v>
      </c>
      <c r="B817" t="str">
        <f>VLOOKUP($A817,Customer_Table[#All],4,FALSE)</f>
        <v>Rich</v>
      </c>
      <c r="C817">
        <f>VLOOKUP($A817,Medical_Table[#All],4,FALSE)</f>
        <v>31.79</v>
      </c>
      <c r="D817">
        <f>VLOOKUP($A817,Medical_Table[#All],6,FALSE)</f>
        <v>11.33</v>
      </c>
      <c r="E817" t="str">
        <f>VLOOKUP($A817,Medical_Table[#All],2,FALSE)</f>
        <v>Yes</v>
      </c>
      <c r="F817" t="str">
        <f>VLOOKUP($A817,Medical_Table[#All],8,FALSE)</f>
        <v>No</v>
      </c>
      <c r="G817" t="str">
        <f>VLOOKUP($A817,Medical_Table[#All],9,FALSE)</f>
        <v>Yes</v>
      </c>
      <c r="H817">
        <f>VLOOKUP($A817,Medical_Table[#All],10,FALSE)</f>
        <v>1</v>
      </c>
      <c r="I817" t="str">
        <f>VLOOKUP($A817,Medical_Table[#All],3,FALSE)</f>
        <v>No</v>
      </c>
      <c r="J817" t="str">
        <f>VLOOKUP($A817,Medical_Table[#All],5,FALSE)</f>
        <v>Obesity</v>
      </c>
      <c r="K817" t="str">
        <f>VLOOKUP($A817,Medical_Table[#All],7,FALSE)</f>
        <v>Diabetes</v>
      </c>
      <c r="L817" s="22">
        <f>VLOOKUP($A817,Hospitalization_Table[#All],10,FALSE)</f>
        <v>23237</v>
      </c>
      <c r="M817" s="18">
        <f>VLOOKUP($A817,Hospitalization_Table[#All],6,FALSE)</f>
        <v>12928.79</v>
      </c>
      <c r="N817" t="str">
        <f>VLOOKUP($A817,Hospitalization_Table[#All],7,FALSE)</f>
        <v>tier - 3</v>
      </c>
      <c r="O817" t="str">
        <f>VLOOKUP($A817,Hospitalization_Table[#All],8,FALSE)</f>
        <v>tier - 2</v>
      </c>
      <c r="P817" t="str">
        <f>VLOOKUP($A817,Hospitalization_Table[#All],9,FALSE)</f>
        <v>R1013</v>
      </c>
      <c r="Q817">
        <f>VLOOKUP($A817,Hospitalization_Table[#All],11,FALSE)</f>
        <v>59</v>
      </c>
    </row>
    <row r="818" spans="1:17" ht="15.6" x14ac:dyDescent="0.3">
      <c r="A818" s="20" t="s">
        <v>1554</v>
      </c>
      <c r="B818" t="str">
        <f>VLOOKUP($A818,Customer_Table[#All],4,FALSE)</f>
        <v>Marcos S</v>
      </c>
      <c r="C818">
        <f>VLOOKUP($A818,Medical_Table[#All],4,FALSE)</f>
        <v>29.7</v>
      </c>
      <c r="D818">
        <f>VLOOKUP($A818,Medical_Table[#All],6,FALSE)</f>
        <v>7.69</v>
      </c>
      <c r="E818" t="str">
        <f>VLOOKUP($A818,Medical_Table[#All],2,FALSE)</f>
        <v>Yes</v>
      </c>
      <c r="F818" t="str">
        <f>VLOOKUP($A818,Medical_Table[#All],8,FALSE)</f>
        <v>No</v>
      </c>
      <c r="G818" t="str">
        <f>VLOOKUP($A818,Medical_Table[#All],9,FALSE)</f>
        <v>Yes</v>
      </c>
      <c r="H818">
        <f>VLOOKUP($A818,Medical_Table[#All],10,FALSE)</f>
        <v>1</v>
      </c>
      <c r="I818" t="str">
        <f>VLOOKUP($A818,Medical_Table[#All],3,FALSE)</f>
        <v>No</v>
      </c>
      <c r="J818" t="str">
        <f>VLOOKUP($A818,Medical_Table[#All],5,FALSE)</f>
        <v>Over Weight</v>
      </c>
      <c r="K818" t="str">
        <f>VLOOKUP($A818,Medical_Table[#All],7,FALSE)</f>
        <v>Diabetes</v>
      </c>
      <c r="L818" s="22">
        <f>VLOOKUP($A818,Hospitalization_Table[#All],10,FALSE)</f>
        <v>23255</v>
      </c>
      <c r="M818" s="18">
        <f>VLOOKUP($A818,Hospitalization_Table[#All],6,FALSE)</f>
        <v>12925.89</v>
      </c>
      <c r="N818" t="str">
        <f>VLOOKUP($A818,Hospitalization_Table[#All],7,FALSE)</f>
        <v>tier - 3</v>
      </c>
      <c r="O818" t="str">
        <f>VLOOKUP($A818,Hospitalization_Table[#All],8,FALSE)</f>
        <v>tier - 2</v>
      </c>
      <c r="P818" t="str">
        <f>VLOOKUP($A818,Hospitalization_Table[#All],9,FALSE)</f>
        <v>R1013</v>
      </c>
      <c r="Q818">
        <f>VLOOKUP($A818,Hospitalization_Table[#All],11,FALSE)</f>
        <v>59</v>
      </c>
    </row>
    <row r="819" spans="1:17" ht="15.6" x14ac:dyDescent="0.3">
      <c r="A819" s="20" t="s">
        <v>1553</v>
      </c>
      <c r="B819" t="str">
        <f>VLOOKUP($A819,Customer_Table[#All],4,FALSE)</f>
        <v>Dave</v>
      </c>
      <c r="C819">
        <f>VLOOKUP($A819,Medical_Table[#All],4,FALSE)</f>
        <v>25.46</v>
      </c>
      <c r="D819">
        <f>VLOOKUP($A819,Medical_Table[#All],6,FALSE)</f>
        <v>8.77</v>
      </c>
      <c r="E819" t="str">
        <f>VLOOKUP($A819,Medical_Table[#All],2,FALSE)</f>
        <v>Yes</v>
      </c>
      <c r="F819" t="str">
        <f>VLOOKUP($A819,Medical_Table[#All],8,FALSE)</f>
        <v>No</v>
      </c>
      <c r="G819" t="str">
        <f>VLOOKUP($A819,Medical_Table[#All],9,FALSE)</f>
        <v>Yes</v>
      </c>
      <c r="H819">
        <f>VLOOKUP($A819,Medical_Table[#All],10,FALSE)</f>
        <v>1</v>
      </c>
      <c r="I819" t="str">
        <f>VLOOKUP($A819,Medical_Table[#All],3,FALSE)</f>
        <v>No</v>
      </c>
      <c r="J819" t="str">
        <f>VLOOKUP($A819,Medical_Table[#All],5,FALSE)</f>
        <v>Over Weight</v>
      </c>
      <c r="K819" t="str">
        <f>VLOOKUP($A819,Medical_Table[#All],7,FALSE)</f>
        <v>Diabetes</v>
      </c>
      <c r="L819" s="22">
        <f>VLOOKUP($A819,Hospitalization_Table[#All],10,FALSE)</f>
        <v>23239</v>
      </c>
      <c r="M819" s="18">
        <f>VLOOKUP($A819,Hospitalization_Table[#All],6,FALSE)</f>
        <v>12913.99</v>
      </c>
      <c r="N819" t="str">
        <f>VLOOKUP($A819,Hospitalization_Table[#All],7,FALSE)</f>
        <v>tier - 3</v>
      </c>
      <c r="O819" t="str">
        <f>VLOOKUP($A819,Hospitalization_Table[#All],8,FALSE)</f>
        <v>tier - 2</v>
      </c>
      <c r="P819" t="str">
        <f>VLOOKUP($A819,Hospitalization_Table[#All],9,FALSE)</f>
        <v>R1016</v>
      </c>
      <c r="Q819">
        <f>VLOOKUP($A819,Hospitalization_Table[#All],11,FALSE)</f>
        <v>59</v>
      </c>
    </row>
    <row r="820" spans="1:17" ht="15.6" x14ac:dyDescent="0.3">
      <c r="A820" s="20" t="s">
        <v>1552</v>
      </c>
      <c r="B820" t="str">
        <f>VLOOKUP($A820,Customer_Table[#All],4,FALSE)</f>
        <v>Andy</v>
      </c>
      <c r="C820">
        <f>VLOOKUP($A820,Medical_Table[#All],4,FALSE)</f>
        <v>39.14</v>
      </c>
      <c r="D820">
        <f>VLOOKUP($A820,Medical_Table[#All],6,FALSE)</f>
        <v>4.91</v>
      </c>
      <c r="E820" t="str">
        <f>VLOOKUP($A820,Medical_Table[#All],2,FALSE)</f>
        <v>No</v>
      </c>
      <c r="F820" t="str">
        <f>VLOOKUP($A820,Medical_Table[#All],8,FALSE)</f>
        <v>yes</v>
      </c>
      <c r="G820" t="str">
        <f>VLOOKUP($A820,Medical_Table[#All],9,FALSE)</f>
        <v>No</v>
      </c>
      <c r="H820">
        <f>VLOOKUP($A820,Medical_Table[#All],10,FALSE)</f>
        <v>1</v>
      </c>
      <c r="I820" t="str">
        <f>VLOOKUP($A820,Medical_Table[#All],3,FALSE)</f>
        <v>No</v>
      </c>
      <c r="J820" t="str">
        <f>VLOOKUP($A820,Medical_Table[#All],5,FALSE)</f>
        <v>Obesity</v>
      </c>
      <c r="K820" t="str">
        <f>VLOOKUP($A820,Medical_Table[#All],7,FALSE)</f>
        <v>Normal</v>
      </c>
      <c r="L820" s="22">
        <f>VLOOKUP($A820,Hospitalization_Table[#All],10,FALSE)</f>
        <v>38177</v>
      </c>
      <c r="M820" s="18">
        <f>VLOOKUP($A820,Hospitalization_Table[#All],6,FALSE)</f>
        <v>12890.06</v>
      </c>
      <c r="N820" t="str">
        <f>VLOOKUP($A820,Hospitalization_Table[#All],7,FALSE)</f>
        <v>tier - 3</v>
      </c>
      <c r="O820" t="str">
        <f>VLOOKUP($A820,Hospitalization_Table[#All],8,FALSE)</f>
        <v>tier - 1</v>
      </c>
      <c r="P820" t="str">
        <f>VLOOKUP($A820,Hospitalization_Table[#All],9,FALSE)</f>
        <v>R1019</v>
      </c>
      <c r="Q820">
        <f>VLOOKUP($A820,Hospitalization_Table[#All],11,FALSE)</f>
        <v>18</v>
      </c>
    </row>
    <row r="821" spans="1:17" ht="15.6" x14ac:dyDescent="0.3">
      <c r="A821" s="20" t="s">
        <v>1551</v>
      </c>
      <c r="B821" t="str">
        <f>VLOOKUP($A821,Customer_Table[#All],4,FALSE)</f>
        <v>Mary</v>
      </c>
      <c r="C821">
        <f>VLOOKUP($A821,Medical_Table[#All],4,FALSE)</f>
        <v>41.2</v>
      </c>
      <c r="D821">
        <f>VLOOKUP($A821,Medical_Table[#All],6,FALSE)</f>
        <v>4.95</v>
      </c>
      <c r="E821" t="str">
        <f>VLOOKUP($A821,Medical_Table[#All],2,FALSE)</f>
        <v>No</v>
      </c>
      <c r="F821" t="str">
        <f>VLOOKUP($A821,Medical_Table[#All],8,FALSE)</f>
        <v>No</v>
      </c>
      <c r="G821" t="str">
        <f>VLOOKUP($A821,Medical_Table[#All],9,FALSE)</f>
        <v>No</v>
      </c>
      <c r="H821">
        <f>VLOOKUP($A821,Medical_Table[#All],10,FALSE)</f>
        <v>1</v>
      </c>
      <c r="I821" t="str">
        <f>VLOOKUP($A821,Medical_Table[#All],3,FALSE)</f>
        <v>No</v>
      </c>
      <c r="J821" t="str">
        <f>VLOOKUP($A821,Medical_Table[#All],5,FALSE)</f>
        <v>Obesity</v>
      </c>
      <c r="K821" t="str">
        <f>VLOOKUP($A821,Medical_Table[#All],7,FALSE)</f>
        <v>Normal</v>
      </c>
      <c r="L821" s="22">
        <f>VLOOKUP($A821,Hospitalization_Table[#All],10,FALSE)</f>
        <v>30900</v>
      </c>
      <c r="M821" s="18">
        <f>VLOOKUP($A821,Hospitalization_Table[#All],6,FALSE)</f>
        <v>12870.31</v>
      </c>
      <c r="N821" t="str">
        <f>VLOOKUP($A821,Hospitalization_Table[#All],7,FALSE)</f>
        <v>tier - 3</v>
      </c>
      <c r="O821" t="str">
        <f>VLOOKUP($A821,Hospitalization_Table[#All],8,FALSE)</f>
        <v>tier - 3</v>
      </c>
      <c r="P821" t="str">
        <f>VLOOKUP($A821,Hospitalization_Table[#All],9,FALSE)</f>
        <v>R1012</v>
      </c>
      <c r="Q821">
        <f>VLOOKUP($A821,Hospitalization_Table[#All],11,FALSE)</f>
        <v>38</v>
      </c>
    </row>
    <row r="822" spans="1:17" ht="15.6" x14ac:dyDescent="0.3">
      <c r="A822" s="20" t="s">
        <v>1550</v>
      </c>
      <c r="B822" t="str">
        <f>VLOOKUP($A822,Customer_Table[#All],4,FALSE)</f>
        <v>Marcus B</v>
      </c>
      <c r="C822">
        <f>VLOOKUP($A822,Medical_Table[#All],4,FALSE)</f>
        <v>28.81</v>
      </c>
      <c r="D822">
        <f>VLOOKUP($A822,Medical_Table[#All],6,FALSE)</f>
        <v>10.8</v>
      </c>
      <c r="E822" t="str">
        <f>VLOOKUP($A822,Medical_Table[#All],2,FALSE)</f>
        <v>Yes</v>
      </c>
      <c r="F822" t="str">
        <f>VLOOKUP($A822,Medical_Table[#All],8,FALSE)</f>
        <v>No</v>
      </c>
      <c r="G822" t="str">
        <f>VLOOKUP($A822,Medical_Table[#All],9,FALSE)</f>
        <v>Yes</v>
      </c>
      <c r="H822">
        <f>VLOOKUP($A822,Medical_Table[#All],10,FALSE)</f>
        <v>1</v>
      </c>
      <c r="I822" t="str">
        <f>VLOOKUP($A822,Medical_Table[#All],3,FALSE)</f>
        <v>No</v>
      </c>
      <c r="J822" t="str">
        <f>VLOOKUP($A822,Medical_Table[#All],5,FALSE)</f>
        <v>Over Weight</v>
      </c>
      <c r="K822" t="str">
        <f>VLOOKUP($A822,Medical_Table[#All],7,FALSE)</f>
        <v>Diabetes</v>
      </c>
      <c r="L822" s="22">
        <f>VLOOKUP($A822,Hospitalization_Table[#All],10,FALSE)</f>
        <v>23281</v>
      </c>
      <c r="M822" s="18">
        <f>VLOOKUP($A822,Hospitalization_Table[#All],6,FALSE)</f>
        <v>12856.84</v>
      </c>
      <c r="N822" t="str">
        <f>VLOOKUP($A822,Hospitalization_Table[#All],7,FALSE)</f>
        <v>tier - 3</v>
      </c>
      <c r="O822" t="str">
        <f>VLOOKUP($A822,Hospitalization_Table[#All],8,FALSE)</f>
        <v>tier - 3</v>
      </c>
      <c r="P822" t="str">
        <f>VLOOKUP($A822,Hospitalization_Table[#All],9,FALSE)</f>
        <v>R1021</v>
      </c>
      <c r="Q822">
        <f>VLOOKUP($A822,Hospitalization_Table[#All],11,FALSE)</f>
        <v>59</v>
      </c>
    </row>
    <row r="823" spans="1:17" ht="15.6" x14ac:dyDescent="0.3">
      <c r="A823" s="20" t="s">
        <v>1549</v>
      </c>
      <c r="B823" t="str">
        <f>VLOOKUP($A823,Customer_Table[#All],4,FALSE)</f>
        <v>Thomas K.</v>
      </c>
      <c r="C823">
        <f>VLOOKUP($A823,Medical_Table[#All],4,FALSE)</f>
        <v>37.409999999999997</v>
      </c>
      <c r="D823">
        <f>VLOOKUP($A823,Medical_Table[#All],6,FALSE)</f>
        <v>7.21</v>
      </c>
      <c r="E823" t="str">
        <f>VLOOKUP($A823,Medical_Table[#All],2,FALSE)</f>
        <v>No</v>
      </c>
      <c r="F823" t="str">
        <f>VLOOKUP($A823,Medical_Table[#All],8,FALSE)</f>
        <v>No</v>
      </c>
      <c r="G823" t="str">
        <f>VLOOKUP($A823,Medical_Table[#All],9,FALSE)</f>
        <v>No</v>
      </c>
      <c r="H823">
        <f>VLOOKUP($A823,Medical_Table[#All],10,FALSE)</f>
        <v>2</v>
      </c>
      <c r="I823" t="str">
        <f>VLOOKUP($A823,Medical_Table[#All],3,FALSE)</f>
        <v>No</v>
      </c>
      <c r="J823" t="str">
        <f>VLOOKUP($A823,Medical_Table[#All],5,FALSE)</f>
        <v>Obesity</v>
      </c>
      <c r="K823" t="str">
        <f>VLOOKUP($A823,Medical_Table[#All],7,FALSE)</f>
        <v>Diabetes</v>
      </c>
      <c r="L823" s="22">
        <f>VLOOKUP($A823,Hospitalization_Table[#All],10,FALSE)</f>
        <v>26929</v>
      </c>
      <c r="M823" s="18">
        <f>VLOOKUP($A823,Hospitalization_Table[#All],6,FALSE)</f>
        <v>12852.37</v>
      </c>
      <c r="N823" t="str">
        <f>VLOOKUP($A823,Hospitalization_Table[#All],7,FALSE)</f>
        <v>tier - 3</v>
      </c>
      <c r="O823" t="str">
        <f>VLOOKUP($A823,Hospitalization_Table[#All],8,FALSE)</f>
        <v>tier - 1</v>
      </c>
      <c r="P823" t="str">
        <f>VLOOKUP($A823,Hospitalization_Table[#All],9,FALSE)</f>
        <v>R1012</v>
      </c>
      <c r="Q823">
        <f>VLOOKUP($A823,Hospitalization_Table[#All],11,FALSE)</f>
        <v>49</v>
      </c>
    </row>
    <row r="824" spans="1:17" ht="15.6" x14ac:dyDescent="0.3">
      <c r="A824" s="20" t="s">
        <v>1548</v>
      </c>
      <c r="B824" t="str">
        <f>VLOOKUP($A824,Customer_Table[#All],4,FALSE)</f>
        <v>Robert</v>
      </c>
      <c r="C824">
        <f>VLOOKUP($A824,Medical_Table[#All],4,FALSE)</f>
        <v>52.54</v>
      </c>
      <c r="D824">
        <f>VLOOKUP($A824,Medical_Table[#All],6,FALSE)</f>
        <v>5.12</v>
      </c>
      <c r="E824" t="str">
        <f>VLOOKUP($A824,Medical_Table[#All],2,FALSE)</f>
        <v>No</v>
      </c>
      <c r="F824" t="str">
        <f>VLOOKUP($A824,Medical_Table[#All],8,FALSE)</f>
        <v>No</v>
      </c>
      <c r="G824" t="str">
        <f>VLOOKUP($A824,Medical_Table[#All],9,FALSE)</f>
        <v>Yes</v>
      </c>
      <c r="H824">
        <f>VLOOKUP($A824,Medical_Table[#All],10,FALSE)</f>
        <v>1</v>
      </c>
      <c r="I824" t="str">
        <f>VLOOKUP($A824,Medical_Table[#All],3,FALSE)</f>
        <v>No</v>
      </c>
      <c r="J824" t="str">
        <f>VLOOKUP($A824,Medical_Table[#All],5,FALSE)</f>
        <v>Obesity</v>
      </c>
      <c r="K824" t="str">
        <f>VLOOKUP($A824,Medical_Table[#All],7,FALSE)</f>
        <v>Normal</v>
      </c>
      <c r="L824" s="22">
        <f>VLOOKUP($A824,Hospitalization_Table[#All],10,FALSE)</f>
        <v>34239</v>
      </c>
      <c r="M824" s="18">
        <f>VLOOKUP($A824,Hospitalization_Table[#All],6,FALSE)</f>
        <v>12847.24</v>
      </c>
      <c r="N824" t="str">
        <f>VLOOKUP($A824,Hospitalization_Table[#All],7,FALSE)</f>
        <v>tier - 3</v>
      </c>
      <c r="O824" t="str">
        <f>VLOOKUP($A824,Hospitalization_Table[#All],8,FALSE)</f>
        <v>tier - 2</v>
      </c>
      <c r="P824" t="str">
        <f>VLOOKUP($A824,Hospitalization_Table[#All],9,FALSE)</f>
        <v>R1012</v>
      </c>
      <c r="Q824">
        <f>VLOOKUP($A824,Hospitalization_Table[#All],11,FALSE)</f>
        <v>29</v>
      </c>
    </row>
    <row r="825" spans="1:17" ht="15.6" x14ac:dyDescent="0.3">
      <c r="A825" s="20" t="s">
        <v>1547</v>
      </c>
      <c r="B825" t="str">
        <f>VLOOKUP($A825,Customer_Table[#All],4,FALSE)</f>
        <v>Geoff</v>
      </c>
      <c r="C825">
        <f>VLOOKUP($A825,Medical_Table[#All],4,FALSE)</f>
        <v>17.29</v>
      </c>
      <c r="D825">
        <f>VLOOKUP($A825,Medical_Table[#All],6,FALSE)</f>
        <v>4.62</v>
      </c>
      <c r="E825" t="str">
        <f>VLOOKUP($A825,Medical_Table[#All],2,FALSE)</f>
        <v>No</v>
      </c>
      <c r="F825" t="str">
        <f>VLOOKUP($A825,Medical_Table[#All],8,FALSE)</f>
        <v>yes</v>
      </c>
      <c r="G825" t="str">
        <f>VLOOKUP($A825,Medical_Table[#All],9,FALSE)</f>
        <v>No</v>
      </c>
      <c r="H825">
        <f>VLOOKUP($A825,Medical_Table[#All],10,FALSE)</f>
        <v>1</v>
      </c>
      <c r="I825" t="str">
        <f>VLOOKUP($A825,Medical_Table[#All],3,FALSE)</f>
        <v>Yes</v>
      </c>
      <c r="J825" t="str">
        <f>VLOOKUP($A825,Medical_Table[#All],5,FALSE)</f>
        <v>Under Weight</v>
      </c>
      <c r="K825" t="str">
        <f>VLOOKUP($A825,Medical_Table[#All],7,FALSE)</f>
        <v>Normal</v>
      </c>
      <c r="L825" s="22">
        <f>VLOOKUP($A825,Hospitalization_Table[#All],10,FALSE)</f>
        <v>38300</v>
      </c>
      <c r="M825" s="18">
        <f>VLOOKUP($A825,Hospitalization_Table[#All],6,FALSE)</f>
        <v>12829.46</v>
      </c>
      <c r="N825" t="str">
        <f>VLOOKUP($A825,Hospitalization_Table[#All],7,FALSE)</f>
        <v>tier - 3</v>
      </c>
      <c r="O825" t="str">
        <f>VLOOKUP($A825,Hospitalization_Table[#All],8,FALSE)</f>
        <v>tier - 3</v>
      </c>
      <c r="P825" t="str">
        <f>VLOOKUP($A825,Hospitalization_Table[#All],9,FALSE)</f>
        <v>R1016</v>
      </c>
      <c r="Q825">
        <f>VLOOKUP($A825,Hospitalization_Table[#All],11,FALSE)</f>
        <v>18</v>
      </c>
    </row>
    <row r="826" spans="1:17" ht="15.6" x14ac:dyDescent="0.3">
      <c r="A826" s="20" t="s">
        <v>1546</v>
      </c>
      <c r="B826" t="str">
        <f>VLOOKUP($A826,Customer_Table[#All],4,FALSE)</f>
        <v>Chris J.</v>
      </c>
      <c r="C826">
        <f>VLOOKUP($A826,Medical_Table[#All],4,FALSE)</f>
        <v>31.74</v>
      </c>
      <c r="D826">
        <f>VLOOKUP($A826,Medical_Table[#All],6,FALSE)</f>
        <v>7.68</v>
      </c>
      <c r="E826" t="str">
        <f>VLOOKUP($A826,Medical_Table[#All],2,FALSE)</f>
        <v>Yes</v>
      </c>
      <c r="F826" t="str">
        <f>VLOOKUP($A826,Medical_Table[#All],8,FALSE)</f>
        <v>No</v>
      </c>
      <c r="G826" t="str">
        <f>VLOOKUP($A826,Medical_Table[#All],9,FALSE)</f>
        <v>No</v>
      </c>
      <c r="H826">
        <f>VLOOKUP($A826,Medical_Table[#All],10,FALSE)</f>
        <v>0</v>
      </c>
      <c r="I826" t="str">
        <f>VLOOKUP($A826,Medical_Table[#All],3,FALSE)</f>
        <v>No</v>
      </c>
      <c r="J826" t="str">
        <f>VLOOKUP($A826,Medical_Table[#All],5,FALSE)</f>
        <v>Obesity</v>
      </c>
      <c r="K826" t="str">
        <f>VLOOKUP($A826,Medical_Table[#All],7,FALSE)</f>
        <v>Diabetes</v>
      </c>
      <c r="L826" s="22">
        <f>VLOOKUP($A826,Hospitalization_Table[#All],10,FALSE)</f>
        <v>24740</v>
      </c>
      <c r="M826" s="18">
        <f>VLOOKUP($A826,Hospitalization_Table[#All],6,FALSE)</f>
        <v>12823.25</v>
      </c>
      <c r="N826" t="str">
        <f>VLOOKUP($A826,Hospitalization_Table[#All],7,FALSE)</f>
        <v>tier - 3</v>
      </c>
      <c r="O826" t="str">
        <f>VLOOKUP($A826,Hospitalization_Table[#All],8,FALSE)</f>
        <v>tier - 3</v>
      </c>
      <c r="P826" t="str">
        <f>VLOOKUP($A826,Hospitalization_Table[#All],9,FALSE)</f>
        <v>R1021</v>
      </c>
      <c r="Q826">
        <f>VLOOKUP($A826,Hospitalization_Table[#All],11,FALSE)</f>
        <v>55</v>
      </c>
    </row>
    <row r="827" spans="1:17" ht="15.6" x14ac:dyDescent="0.3">
      <c r="A827" s="20" t="s">
        <v>1545</v>
      </c>
      <c r="B827" t="str">
        <f>VLOOKUP($A827,Customer_Table[#All],4,FALSE)</f>
        <v>Kate A.</v>
      </c>
      <c r="C827">
        <f>VLOOKUP($A827,Medical_Table[#All],4,FALSE)</f>
        <v>26.504999999999999</v>
      </c>
      <c r="D827">
        <f>VLOOKUP($A827,Medical_Table[#All],6,FALSE)</f>
        <v>6.79</v>
      </c>
      <c r="E827" t="str">
        <f>VLOOKUP($A827,Medical_Table[#All],2,FALSE)</f>
        <v>Yes</v>
      </c>
      <c r="F827" t="str">
        <f>VLOOKUP($A827,Medical_Table[#All],8,FALSE)</f>
        <v>No</v>
      </c>
      <c r="G827" t="str">
        <f>VLOOKUP($A827,Medical_Table[#All],9,FALSE)</f>
        <v>Yes</v>
      </c>
      <c r="H827">
        <f>VLOOKUP($A827,Medical_Table[#All],10,FALSE)</f>
        <v>1</v>
      </c>
      <c r="I827" t="str">
        <f>VLOOKUP($A827,Medical_Table[#All],3,FALSE)</f>
        <v>No</v>
      </c>
      <c r="J827" t="str">
        <f>VLOOKUP($A827,Medical_Table[#All],5,FALSE)</f>
        <v>Over Weight</v>
      </c>
      <c r="K827" t="str">
        <f>VLOOKUP($A827,Medical_Table[#All],7,FALSE)</f>
        <v>Diabetes</v>
      </c>
      <c r="L827" s="22">
        <f>VLOOKUP($A827,Hospitalization_Table[#All],10,FALSE)</f>
        <v>23212</v>
      </c>
      <c r="M827" s="18">
        <f>VLOOKUP($A827,Hospitalization_Table[#All],6,FALSE)</f>
        <v>12815.44</v>
      </c>
      <c r="N827" t="str">
        <f>VLOOKUP($A827,Hospitalization_Table[#All],7,FALSE)</f>
        <v>tier - 3</v>
      </c>
      <c r="O827" t="str">
        <f>VLOOKUP($A827,Hospitalization_Table[#All],8,FALSE)</f>
        <v>tier - 3</v>
      </c>
      <c r="P827" t="str">
        <f>VLOOKUP($A827,Hospitalization_Table[#All],9,FALSE)</f>
        <v>R1024</v>
      </c>
      <c r="Q827">
        <f>VLOOKUP($A827,Hospitalization_Table[#All],11,FALSE)</f>
        <v>59</v>
      </c>
    </row>
    <row r="828" spans="1:17" ht="15.6" x14ac:dyDescent="0.3">
      <c r="A828" s="20" t="s">
        <v>1544</v>
      </c>
      <c r="B828" t="str">
        <f>VLOOKUP($A828,Customer_Table[#All],4,FALSE)</f>
        <v>Kelli</v>
      </c>
      <c r="C828">
        <f>VLOOKUP($A828,Medical_Table[#All],4,FALSE)</f>
        <v>36.479999999999997</v>
      </c>
      <c r="D828">
        <f>VLOOKUP($A828,Medical_Table[#All],6,FALSE)</f>
        <v>11.09</v>
      </c>
      <c r="E828" t="str">
        <f>VLOOKUP($A828,Medical_Table[#All],2,FALSE)</f>
        <v>No</v>
      </c>
      <c r="F828" t="str">
        <f>VLOOKUP($A828,Medical_Table[#All],8,FALSE)</f>
        <v>No</v>
      </c>
      <c r="G828" t="str">
        <f>VLOOKUP($A828,Medical_Table[#All],9,FALSE)</f>
        <v>No</v>
      </c>
      <c r="H828">
        <f>VLOOKUP($A828,Medical_Table[#All],10,FALSE)</f>
        <v>0</v>
      </c>
      <c r="I828" t="str">
        <f>VLOOKUP($A828,Medical_Table[#All],3,FALSE)</f>
        <v>No</v>
      </c>
      <c r="J828" t="str">
        <f>VLOOKUP($A828,Medical_Table[#All],5,FALSE)</f>
        <v>Obesity</v>
      </c>
      <c r="K828" t="str">
        <f>VLOOKUP($A828,Medical_Table[#All],7,FALSE)</f>
        <v>Diabetes</v>
      </c>
      <c r="L828" s="22">
        <f>VLOOKUP($A828,Hospitalization_Table[#All],10,FALSE)</f>
        <v>28695</v>
      </c>
      <c r="M828" s="18">
        <f>VLOOKUP($A828,Hospitalization_Table[#All],6,FALSE)</f>
        <v>12797.21</v>
      </c>
      <c r="N828" t="str">
        <f>VLOOKUP($A828,Hospitalization_Table[#All],7,FALSE)</f>
        <v>tier - 3</v>
      </c>
      <c r="O828" t="str">
        <f>VLOOKUP($A828,Hospitalization_Table[#All],8,FALSE)</f>
        <v>tier - 1</v>
      </c>
      <c r="P828" t="str">
        <f>VLOOKUP($A828,Hospitalization_Table[#All],9,FALSE)</f>
        <v>R1024</v>
      </c>
      <c r="Q828">
        <f>VLOOKUP($A828,Hospitalization_Table[#All],11,FALSE)</f>
        <v>44</v>
      </c>
    </row>
    <row r="829" spans="1:17" ht="15.6" x14ac:dyDescent="0.3">
      <c r="A829" s="20" t="s">
        <v>1543</v>
      </c>
      <c r="B829" t="str">
        <f>VLOOKUP($A829,Customer_Table[#All],4,FALSE)</f>
        <v>Maggie M</v>
      </c>
      <c r="C829">
        <f>VLOOKUP($A829,Medical_Table[#All],4,FALSE)</f>
        <v>39.159999999999997</v>
      </c>
      <c r="D829">
        <f>VLOOKUP($A829,Medical_Table[#All],6,FALSE)</f>
        <v>5.24</v>
      </c>
      <c r="E829" t="str">
        <f>VLOOKUP($A829,Medical_Table[#All],2,FALSE)</f>
        <v>Yes</v>
      </c>
      <c r="F829" t="str">
        <f>VLOOKUP($A829,Medical_Table[#All],8,FALSE)</f>
        <v>No</v>
      </c>
      <c r="G829" t="str">
        <f>VLOOKUP($A829,Medical_Table[#All],9,FALSE)</f>
        <v>Yes</v>
      </c>
      <c r="H829">
        <f>VLOOKUP($A829,Medical_Table[#All],10,FALSE)</f>
        <v>1</v>
      </c>
      <c r="I829" t="str">
        <f>VLOOKUP($A829,Medical_Table[#All],3,FALSE)</f>
        <v>No</v>
      </c>
      <c r="J829" t="str">
        <f>VLOOKUP($A829,Medical_Table[#All],5,FALSE)</f>
        <v>Obesity</v>
      </c>
      <c r="K829" t="str">
        <f>VLOOKUP($A829,Medical_Table[#All],7,FALSE)</f>
        <v>Normal</v>
      </c>
      <c r="L829" s="22">
        <f>VLOOKUP($A829,Hospitalization_Table[#All],10,FALSE)</f>
        <v>30618</v>
      </c>
      <c r="M829" s="18">
        <f>VLOOKUP($A829,Hospitalization_Table[#All],6,FALSE)</f>
        <v>12788.18</v>
      </c>
      <c r="N829" t="str">
        <f>VLOOKUP($A829,Hospitalization_Table[#All],7,FALSE)</f>
        <v>tier - 3</v>
      </c>
      <c r="O829" t="str">
        <f>VLOOKUP($A829,Hospitalization_Table[#All],8,FALSE)</f>
        <v>tier - 1</v>
      </c>
      <c r="P829" t="str">
        <f>VLOOKUP($A829,Hospitalization_Table[#All],9,FALSE)</f>
        <v>R1026</v>
      </c>
      <c r="Q829">
        <f>VLOOKUP($A829,Hospitalization_Table[#All],11,FALSE)</f>
        <v>39</v>
      </c>
    </row>
    <row r="830" spans="1:17" ht="15.6" x14ac:dyDescent="0.3">
      <c r="A830" s="20" t="s">
        <v>1542</v>
      </c>
      <c r="B830" t="str">
        <f>VLOOKUP($A830,Customer_Table[#All],4,FALSE)</f>
        <v>Michelle L.</v>
      </c>
      <c r="C830">
        <f>VLOOKUP($A830,Medical_Table[#All],4,FALSE)</f>
        <v>28.22</v>
      </c>
      <c r="D830">
        <f>VLOOKUP($A830,Medical_Table[#All],6,FALSE)</f>
        <v>7.51</v>
      </c>
      <c r="E830" t="str">
        <f>VLOOKUP($A830,Medical_Table[#All],2,FALSE)</f>
        <v>Yes</v>
      </c>
      <c r="F830" t="str">
        <f>VLOOKUP($A830,Medical_Table[#All],8,FALSE)</f>
        <v>No</v>
      </c>
      <c r="G830" t="str">
        <f>VLOOKUP($A830,Medical_Table[#All],9,FALSE)</f>
        <v>Yes</v>
      </c>
      <c r="H830">
        <f>VLOOKUP($A830,Medical_Table[#All],10,FALSE)</f>
        <v>1</v>
      </c>
      <c r="I830" t="str">
        <f>VLOOKUP($A830,Medical_Table[#All],3,FALSE)</f>
        <v>No</v>
      </c>
      <c r="J830" t="str">
        <f>VLOOKUP($A830,Medical_Table[#All],5,FALSE)</f>
        <v>Over Weight</v>
      </c>
      <c r="K830" t="str">
        <f>VLOOKUP($A830,Medical_Table[#All],7,FALSE)</f>
        <v>Diabetes</v>
      </c>
      <c r="L830" s="22">
        <f>VLOOKUP($A830,Hospitalization_Table[#All],10,FALSE)</f>
        <v>23350</v>
      </c>
      <c r="M830" s="18">
        <f>VLOOKUP($A830,Hospitalization_Table[#All],6,FALSE)</f>
        <v>12788.03</v>
      </c>
      <c r="N830" t="str">
        <f>VLOOKUP($A830,Hospitalization_Table[#All],7,FALSE)</f>
        <v>tier - 3</v>
      </c>
      <c r="O830" t="str">
        <f>VLOOKUP($A830,Hospitalization_Table[#All],8,FALSE)</f>
        <v>tier - 3</v>
      </c>
      <c r="P830" t="str">
        <f>VLOOKUP($A830,Hospitalization_Table[#All],9,FALSE)</f>
        <v>R1025</v>
      </c>
      <c r="Q830">
        <f>VLOOKUP($A830,Hospitalization_Table[#All],11,FALSE)</f>
        <v>59</v>
      </c>
    </row>
    <row r="831" spans="1:17" ht="15.6" x14ac:dyDescent="0.3">
      <c r="A831" s="20" t="s">
        <v>1541</v>
      </c>
      <c r="B831" t="str">
        <f>VLOOKUP($A831,Customer_Table[#All],4,FALSE)</f>
        <v>Ashley K</v>
      </c>
      <c r="C831">
        <f>VLOOKUP($A831,Medical_Table[#All],4,FALSE)</f>
        <v>35</v>
      </c>
      <c r="D831">
        <f>VLOOKUP($A831,Medical_Table[#All],6,FALSE)</f>
        <v>4.13</v>
      </c>
      <c r="E831" t="str">
        <f>VLOOKUP($A831,Medical_Table[#All],2,FALSE)</f>
        <v>No</v>
      </c>
      <c r="F831" t="str">
        <f>VLOOKUP($A831,Medical_Table[#All],8,FALSE)</f>
        <v>No</v>
      </c>
      <c r="G831" t="str">
        <f>VLOOKUP($A831,Medical_Table[#All],9,FALSE)</f>
        <v>No</v>
      </c>
      <c r="H831">
        <f>VLOOKUP($A831,Medical_Table[#All],10,FALSE)</f>
        <v>2</v>
      </c>
      <c r="I831" t="str">
        <f>VLOOKUP($A831,Medical_Table[#All],3,FALSE)</f>
        <v>No</v>
      </c>
      <c r="J831" t="str">
        <f>VLOOKUP($A831,Medical_Table[#All],5,FALSE)</f>
        <v>Obesity</v>
      </c>
      <c r="K831" t="str">
        <f>VLOOKUP($A831,Medical_Table[#All],7,FALSE)</f>
        <v>Normal</v>
      </c>
      <c r="L831" s="22">
        <f>VLOOKUP($A831,Hospitalization_Table[#All],10,FALSE)</f>
        <v>26579</v>
      </c>
      <c r="M831" s="18">
        <f>VLOOKUP($A831,Hospitalization_Table[#All],6,FALSE)</f>
        <v>12776.05</v>
      </c>
      <c r="N831" t="str">
        <f>VLOOKUP($A831,Hospitalization_Table[#All],7,FALSE)</f>
        <v>tier - 3</v>
      </c>
      <c r="O831" t="str">
        <f>VLOOKUP($A831,Hospitalization_Table[#All],8,FALSE)</f>
        <v>tier - 3</v>
      </c>
      <c r="P831" t="str">
        <f>VLOOKUP($A831,Hospitalization_Table[#All],9,FALSE)</f>
        <v>R1026</v>
      </c>
      <c r="Q831">
        <f>VLOOKUP($A831,Hospitalization_Table[#All],11,FALSE)</f>
        <v>50</v>
      </c>
    </row>
    <row r="832" spans="1:17" ht="15.6" x14ac:dyDescent="0.3">
      <c r="A832" s="20" t="s">
        <v>1540</v>
      </c>
      <c r="B832" t="str">
        <f>VLOOKUP($A832,Customer_Table[#All],4,FALSE)</f>
        <v>Michael</v>
      </c>
      <c r="C832">
        <f>VLOOKUP($A832,Medical_Table[#All],4,FALSE)</f>
        <v>36.24</v>
      </c>
      <c r="D832">
        <f>VLOOKUP($A832,Medical_Table[#All],6,FALSE)</f>
        <v>8.3800000000000008</v>
      </c>
      <c r="E832" t="str">
        <f>VLOOKUP($A832,Medical_Table[#All],2,FALSE)</f>
        <v>Yes</v>
      </c>
      <c r="F832" t="str">
        <f>VLOOKUP($A832,Medical_Table[#All],8,FALSE)</f>
        <v>No</v>
      </c>
      <c r="G832" t="str">
        <f>VLOOKUP($A832,Medical_Table[#All],9,FALSE)</f>
        <v>No</v>
      </c>
      <c r="H832">
        <f>VLOOKUP($A832,Medical_Table[#All],10,FALSE)</f>
        <v>1</v>
      </c>
      <c r="I832" t="str">
        <f>VLOOKUP($A832,Medical_Table[#All],3,FALSE)</f>
        <v>No</v>
      </c>
      <c r="J832" t="str">
        <f>VLOOKUP($A832,Medical_Table[#All],5,FALSE)</f>
        <v>Obesity</v>
      </c>
      <c r="K832" t="str">
        <f>VLOOKUP($A832,Medical_Table[#All],7,FALSE)</f>
        <v>Diabetes</v>
      </c>
      <c r="L832" s="22">
        <f>VLOOKUP($A832,Hospitalization_Table[#All],10,FALSE)</f>
        <v>27662</v>
      </c>
      <c r="M832" s="18">
        <f>VLOOKUP($A832,Hospitalization_Table[#All],6,FALSE)</f>
        <v>12770.27</v>
      </c>
      <c r="N832" t="str">
        <f>VLOOKUP($A832,Hospitalization_Table[#All],7,FALSE)</f>
        <v>tier - 3</v>
      </c>
      <c r="O832" t="str">
        <f>VLOOKUP($A832,Hospitalization_Table[#All],8,FALSE)</f>
        <v>tier - 3</v>
      </c>
      <c r="P832" t="str">
        <f>VLOOKUP($A832,Hospitalization_Table[#All],9,FALSE)</f>
        <v>R1021</v>
      </c>
      <c r="Q832">
        <f>VLOOKUP($A832,Hospitalization_Table[#All],11,FALSE)</f>
        <v>47</v>
      </c>
    </row>
    <row r="833" spans="1:17" ht="15.6" x14ac:dyDescent="0.3">
      <c r="A833" s="20" t="s">
        <v>1539</v>
      </c>
      <c r="B833" t="str">
        <f>VLOOKUP($A833,Customer_Table[#All],4,FALSE)</f>
        <v>Ryan K.</v>
      </c>
      <c r="C833">
        <f>VLOOKUP($A833,Medical_Table[#All],4,FALSE)</f>
        <v>36.954999999999998</v>
      </c>
      <c r="D833">
        <f>VLOOKUP($A833,Medical_Table[#All],6,FALSE)</f>
        <v>8.07</v>
      </c>
      <c r="E833" t="str">
        <f>VLOOKUP($A833,Medical_Table[#All],2,FALSE)</f>
        <v>No</v>
      </c>
      <c r="F833" t="str">
        <f>VLOOKUP($A833,Medical_Table[#All],8,FALSE)</f>
        <v>No</v>
      </c>
      <c r="G833" t="str">
        <f>VLOOKUP($A833,Medical_Table[#All],9,FALSE)</f>
        <v>No</v>
      </c>
      <c r="H833">
        <f>VLOOKUP($A833,Medical_Table[#All],10,FALSE)</f>
        <v>0</v>
      </c>
      <c r="I833" t="str">
        <f>VLOOKUP($A833,Medical_Table[#All],3,FALSE)</f>
        <v>No</v>
      </c>
      <c r="J833" t="str">
        <f>VLOOKUP($A833,Medical_Table[#All],5,FALSE)</f>
        <v>Obesity</v>
      </c>
      <c r="K833" t="str">
        <f>VLOOKUP($A833,Medical_Table[#All],7,FALSE)</f>
        <v>Diabetes</v>
      </c>
      <c r="L833" s="22">
        <f>VLOOKUP($A833,Hospitalization_Table[#All],10,FALSE)</f>
        <v>22920</v>
      </c>
      <c r="M833" s="18">
        <f>VLOOKUP($A833,Hospitalization_Table[#All],6,FALSE)</f>
        <v>12741.17</v>
      </c>
      <c r="N833" t="str">
        <f>VLOOKUP($A833,Hospitalization_Table[#All],7,FALSE)</f>
        <v>tier - 3</v>
      </c>
      <c r="O833" t="str">
        <f>VLOOKUP($A833,Hospitalization_Table[#All],8,FALSE)</f>
        <v>tier - 1</v>
      </c>
      <c r="P833" t="str">
        <f>VLOOKUP($A833,Hospitalization_Table[#All],9,FALSE)</f>
        <v>R1017</v>
      </c>
      <c r="Q833">
        <f>VLOOKUP($A833,Hospitalization_Table[#All],11,FALSE)</f>
        <v>60</v>
      </c>
    </row>
    <row r="834" spans="1:17" ht="15.6" x14ac:dyDescent="0.3">
      <c r="A834" s="20" t="s">
        <v>1538</v>
      </c>
      <c r="B834" t="str">
        <f>VLOOKUP($A834,Customer_Table[#All],4,FALSE)</f>
        <v>Matthew J</v>
      </c>
      <c r="C834">
        <f>VLOOKUP($A834,Medical_Table[#All],4,FALSE)</f>
        <v>29.64</v>
      </c>
      <c r="D834">
        <f>VLOOKUP($A834,Medical_Table[#All],6,FALSE)</f>
        <v>8.9499999999999993</v>
      </c>
      <c r="E834" t="str">
        <f>VLOOKUP($A834,Medical_Table[#All],2,FALSE)</f>
        <v>No</v>
      </c>
      <c r="F834" t="str">
        <f>VLOOKUP($A834,Medical_Table[#All],8,FALSE)</f>
        <v>No</v>
      </c>
      <c r="G834" t="str">
        <f>VLOOKUP($A834,Medical_Table[#All],9,FALSE)</f>
        <v>No</v>
      </c>
      <c r="H834">
        <f>VLOOKUP($A834,Medical_Table[#All],10,FALSE)</f>
        <v>0</v>
      </c>
      <c r="I834" t="str">
        <f>VLOOKUP($A834,Medical_Table[#All],3,FALSE)</f>
        <v>No</v>
      </c>
      <c r="J834" t="str">
        <f>VLOOKUP($A834,Medical_Table[#All],5,FALSE)</f>
        <v>Over Weight</v>
      </c>
      <c r="K834" t="str">
        <f>VLOOKUP($A834,Medical_Table[#All],7,FALSE)</f>
        <v>Diabetes</v>
      </c>
      <c r="L834" s="22">
        <f>VLOOKUP($A834,Hospitalization_Table[#All],10,FALSE)</f>
        <v>22891</v>
      </c>
      <c r="M834" s="18">
        <f>VLOOKUP($A834,Hospitalization_Table[#All],6,FALSE)</f>
        <v>12731</v>
      </c>
      <c r="N834" t="str">
        <f>VLOOKUP($A834,Hospitalization_Table[#All],7,FALSE)</f>
        <v>tier - 3</v>
      </c>
      <c r="O834" t="str">
        <f>VLOOKUP($A834,Hospitalization_Table[#All],8,FALSE)</f>
        <v>tier - 3</v>
      </c>
      <c r="P834" t="str">
        <f>VLOOKUP($A834,Hospitalization_Table[#All],9,FALSE)</f>
        <v>R1016</v>
      </c>
      <c r="Q834">
        <f>VLOOKUP($A834,Hospitalization_Table[#All],11,FALSE)</f>
        <v>60</v>
      </c>
    </row>
    <row r="835" spans="1:17" ht="15.6" x14ac:dyDescent="0.3">
      <c r="A835" s="20" t="s">
        <v>1537</v>
      </c>
      <c r="B835" t="str">
        <f>VLOOKUP($A835,Customer_Table[#All],4,FALSE)</f>
        <v>Karine</v>
      </c>
      <c r="C835">
        <f>VLOOKUP($A835,Medical_Table[#All],4,FALSE)</f>
        <v>42.74</v>
      </c>
      <c r="D835">
        <f>VLOOKUP($A835,Medical_Table[#All],6,FALSE)</f>
        <v>6.31</v>
      </c>
      <c r="E835" t="str">
        <f>VLOOKUP($A835,Medical_Table[#All],2,FALSE)</f>
        <v>Yes</v>
      </c>
      <c r="F835" t="str">
        <f>VLOOKUP($A835,Medical_Table[#All],8,FALSE)</f>
        <v>No</v>
      </c>
      <c r="G835" t="str">
        <f>VLOOKUP($A835,Medical_Table[#All],9,FALSE)</f>
        <v>No</v>
      </c>
      <c r="H835">
        <f>VLOOKUP($A835,Medical_Table[#All],10,FALSE)</f>
        <v>1</v>
      </c>
      <c r="I835" t="str">
        <f>VLOOKUP($A835,Medical_Table[#All],3,FALSE)</f>
        <v>No</v>
      </c>
      <c r="J835" t="str">
        <f>VLOOKUP($A835,Medical_Table[#All],5,FALSE)</f>
        <v>Obesity</v>
      </c>
      <c r="K835" t="str">
        <f>VLOOKUP($A835,Medical_Table[#All],7,FALSE)</f>
        <v>Prediabetes</v>
      </c>
      <c r="L835" s="22">
        <f>VLOOKUP($A835,Hospitalization_Table[#All],10,FALSE)</f>
        <v>32341</v>
      </c>
      <c r="M835" s="18">
        <f>VLOOKUP($A835,Hospitalization_Table[#All],6,FALSE)</f>
        <v>12718.21</v>
      </c>
      <c r="N835" t="str">
        <f>VLOOKUP($A835,Hospitalization_Table[#All],7,FALSE)</f>
        <v>tier - 3</v>
      </c>
      <c r="O835" t="str">
        <f>VLOOKUP($A835,Hospitalization_Table[#All],8,FALSE)</f>
        <v>tier - 1</v>
      </c>
      <c r="P835" t="str">
        <f>VLOOKUP($A835,Hospitalization_Table[#All],9,FALSE)</f>
        <v>R1026</v>
      </c>
      <c r="Q835">
        <f>VLOOKUP($A835,Hospitalization_Table[#All],11,FALSE)</f>
        <v>34</v>
      </c>
    </row>
    <row r="836" spans="1:17" ht="15.6" x14ac:dyDescent="0.3">
      <c r="A836" s="20" t="s">
        <v>1536</v>
      </c>
      <c r="B836" t="str">
        <f>VLOOKUP($A836,Customer_Table[#All],4,FALSE)</f>
        <v>Antonia G</v>
      </c>
      <c r="C836">
        <f>VLOOKUP($A836,Medical_Table[#All],4,FALSE)</f>
        <v>36.130000000000003</v>
      </c>
      <c r="D836">
        <f>VLOOKUP($A836,Medical_Table[#All],6,FALSE)</f>
        <v>7.19</v>
      </c>
      <c r="E836" t="str">
        <f>VLOOKUP($A836,Medical_Table[#All],2,FALSE)</f>
        <v>Yes</v>
      </c>
      <c r="F836" t="str">
        <f>VLOOKUP($A836,Medical_Table[#All],8,FALSE)</f>
        <v>No</v>
      </c>
      <c r="G836" t="str">
        <f>VLOOKUP($A836,Medical_Table[#All],9,FALSE)</f>
        <v>No</v>
      </c>
      <c r="H836">
        <f>VLOOKUP($A836,Medical_Table[#All],10,FALSE)</f>
        <v>2</v>
      </c>
      <c r="I836" t="str">
        <f>VLOOKUP($A836,Medical_Table[#All],3,FALSE)</f>
        <v>No</v>
      </c>
      <c r="J836" t="str">
        <f>VLOOKUP($A836,Medical_Table[#All],5,FALSE)</f>
        <v>Obesity</v>
      </c>
      <c r="K836" t="str">
        <f>VLOOKUP($A836,Medical_Table[#All],7,FALSE)</f>
        <v>Diabetes</v>
      </c>
      <c r="L836" s="22">
        <f>VLOOKUP($A836,Hospitalization_Table[#All],10,FALSE)</f>
        <v>25757</v>
      </c>
      <c r="M836" s="18">
        <f>VLOOKUP($A836,Hospitalization_Table[#All],6,FALSE)</f>
        <v>12713</v>
      </c>
      <c r="N836" t="str">
        <f>VLOOKUP($A836,Hospitalization_Table[#All],7,FALSE)</f>
        <v>tier - 3</v>
      </c>
      <c r="O836" t="str">
        <f>VLOOKUP($A836,Hospitalization_Table[#All],8,FALSE)</f>
        <v>tier - 1</v>
      </c>
      <c r="P836" t="str">
        <f>VLOOKUP($A836,Hospitalization_Table[#All],9,FALSE)</f>
        <v>R1011</v>
      </c>
      <c r="Q836">
        <f>VLOOKUP($A836,Hospitalization_Table[#All],11,FALSE)</f>
        <v>52</v>
      </c>
    </row>
    <row r="837" spans="1:17" ht="15.6" x14ac:dyDescent="0.3">
      <c r="A837" s="20" t="s">
        <v>1535</v>
      </c>
      <c r="B837" t="str">
        <f>VLOOKUP($A837,Customer_Table[#All],4,FALSE)</f>
        <v>Casondra L</v>
      </c>
      <c r="C837">
        <f>VLOOKUP($A837,Medical_Table[#All],4,FALSE)</f>
        <v>31.55</v>
      </c>
      <c r="D837">
        <f>VLOOKUP($A837,Medical_Table[#All],6,FALSE)</f>
        <v>6.11</v>
      </c>
      <c r="E837" t="str">
        <f>VLOOKUP($A837,Medical_Table[#All],2,FALSE)</f>
        <v>Yes</v>
      </c>
      <c r="F837" t="str">
        <f>VLOOKUP($A837,Medical_Table[#All],8,FALSE)</f>
        <v>No</v>
      </c>
      <c r="G837" t="str">
        <f>VLOOKUP($A837,Medical_Table[#All],9,FALSE)</f>
        <v>No</v>
      </c>
      <c r="H837">
        <f>VLOOKUP($A837,Medical_Table[#All],10,FALSE)</f>
        <v>1</v>
      </c>
      <c r="I837" t="str">
        <f>VLOOKUP($A837,Medical_Table[#All],3,FALSE)</f>
        <v>No</v>
      </c>
      <c r="J837" t="str">
        <f>VLOOKUP($A837,Medical_Table[#All],5,FALSE)</f>
        <v>Obesity</v>
      </c>
      <c r="K837" t="str">
        <f>VLOOKUP($A837,Medical_Table[#All],7,FALSE)</f>
        <v>Prediabetes</v>
      </c>
      <c r="L837" s="22">
        <f>VLOOKUP($A837,Hospitalization_Table[#All],10,FALSE)</f>
        <v>23709</v>
      </c>
      <c r="M837" s="18">
        <f>VLOOKUP($A837,Hospitalization_Table[#All],6,FALSE)</f>
        <v>12700.63</v>
      </c>
      <c r="N837" t="str">
        <f>VLOOKUP($A837,Hospitalization_Table[#All],7,FALSE)</f>
        <v>tier - 3</v>
      </c>
      <c r="O837" t="str">
        <f>VLOOKUP($A837,Hospitalization_Table[#All],8,FALSE)</f>
        <v>tier - 3</v>
      </c>
      <c r="P837" t="str">
        <f>VLOOKUP($A837,Hospitalization_Table[#All],9,FALSE)</f>
        <v>R1011</v>
      </c>
      <c r="Q837">
        <f>VLOOKUP($A837,Hospitalization_Table[#All],11,FALSE)</f>
        <v>58</v>
      </c>
    </row>
    <row r="838" spans="1:17" ht="15.6" x14ac:dyDescent="0.3">
      <c r="A838" s="20" t="s">
        <v>1534</v>
      </c>
      <c r="B838" t="str">
        <f>VLOOKUP($A838,Customer_Table[#All],4,FALSE)</f>
        <v>Wendy</v>
      </c>
      <c r="C838">
        <f>VLOOKUP($A838,Medical_Table[#All],4,FALSE)</f>
        <v>52.75</v>
      </c>
      <c r="D838">
        <f>VLOOKUP($A838,Medical_Table[#All],6,FALSE)</f>
        <v>6.02</v>
      </c>
      <c r="E838" t="str">
        <f>VLOOKUP($A838,Medical_Table[#All],2,FALSE)</f>
        <v>No</v>
      </c>
      <c r="F838" t="str">
        <f>VLOOKUP($A838,Medical_Table[#All],8,FALSE)</f>
        <v>No</v>
      </c>
      <c r="G838" t="str">
        <f>VLOOKUP($A838,Medical_Table[#All],9,FALSE)</f>
        <v>No</v>
      </c>
      <c r="H838">
        <f>VLOOKUP($A838,Medical_Table[#All],10,FALSE)</f>
        <v>1</v>
      </c>
      <c r="I838" t="str">
        <f>VLOOKUP($A838,Medical_Table[#All],3,FALSE)</f>
        <v>No</v>
      </c>
      <c r="J838" t="str">
        <f>VLOOKUP($A838,Medical_Table[#All],5,FALSE)</f>
        <v>Obesity</v>
      </c>
      <c r="K838" t="str">
        <f>VLOOKUP($A838,Medical_Table[#All],7,FALSE)</f>
        <v>Prediabetes</v>
      </c>
      <c r="L838" s="22">
        <f>VLOOKUP($A838,Hospitalization_Table[#All],10,FALSE)</f>
        <v>33792</v>
      </c>
      <c r="M838" s="18">
        <f>VLOOKUP($A838,Hospitalization_Table[#All],6,FALSE)</f>
        <v>12699.56</v>
      </c>
      <c r="N838" t="str">
        <f>VLOOKUP($A838,Hospitalization_Table[#All],7,FALSE)</f>
        <v>tier - 3</v>
      </c>
      <c r="O838" t="str">
        <f>VLOOKUP($A838,Hospitalization_Table[#All],8,FALSE)</f>
        <v>tier - 2</v>
      </c>
      <c r="P838" t="str">
        <f>VLOOKUP($A838,Hospitalization_Table[#All],9,FALSE)</f>
        <v>R1011</v>
      </c>
      <c r="Q838">
        <f>VLOOKUP($A838,Hospitalization_Table[#All],11,FALSE)</f>
        <v>30</v>
      </c>
    </row>
    <row r="839" spans="1:17" ht="15.6" x14ac:dyDescent="0.3">
      <c r="A839" s="20" t="s">
        <v>1533</v>
      </c>
      <c r="B839" t="str">
        <f>VLOOKUP($A839,Customer_Table[#All],4,FALSE)</f>
        <v>Eric D</v>
      </c>
      <c r="C839">
        <f>VLOOKUP($A839,Medical_Table[#All],4,FALSE)</f>
        <v>36.67</v>
      </c>
      <c r="D839">
        <f>VLOOKUP($A839,Medical_Table[#All],6,FALSE)</f>
        <v>11.86</v>
      </c>
      <c r="E839" t="str">
        <f>VLOOKUP($A839,Medical_Table[#All],2,FALSE)</f>
        <v>No</v>
      </c>
      <c r="F839" t="str">
        <f>VLOOKUP($A839,Medical_Table[#All],8,FALSE)</f>
        <v>No</v>
      </c>
      <c r="G839" t="str">
        <f>VLOOKUP($A839,Medical_Table[#All],9,FALSE)</f>
        <v>No</v>
      </c>
      <c r="H839">
        <f>VLOOKUP($A839,Medical_Table[#All],10,FALSE)</f>
        <v>0</v>
      </c>
      <c r="I839" t="str">
        <f>VLOOKUP($A839,Medical_Table[#All],3,FALSE)</f>
        <v>No</v>
      </c>
      <c r="J839" t="str">
        <f>VLOOKUP($A839,Medical_Table[#All],5,FALSE)</f>
        <v>Obesity</v>
      </c>
      <c r="K839" t="str">
        <f>VLOOKUP($A839,Medical_Table[#All],7,FALSE)</f>
        <v>Diabetes</v>
      </c>
      <c r="L839" s="22">
        <f>VLOOKUP($A839,Hospitalization_Table[#All],10,FALSE)</f>
        <v>27296</v>
      </c>
      <c r="M839" s="18">
        <f>VLOOKUP($A839,Hospitalization_Table[#All],6,FALSE)</f>
        <v>12697.48</v>
      </c>
      <c r="N839" t="str">
        <f>VLOOKUP($A839,Hospitalization_Table[#All],7,FALSE)</f>
        <v>tier - 3</v>
      </c>
      <c r="O839" t="str">
        <f>VLOOKUP($A839,Hospitalization_Table[#All],8,FALSE)</f>
        <v>tier - 3</v>
      </c>
      <c r="P839" t="str">
        <f>VLOOKUP($A839,Hospitalization_Table[#All],9,FALSE)</f>
        <v>R1021</v>
      </c>
      <c r="Q839">
        <f>VLOOKUP($A839,Hospitalization_Table[#All],11,FALSE)</f>
        <v>48</v>
      </c>
    </row>
    <row r="840" spans="1:17" ht="15.6" x14ac:dyDescent="0.3">
      <c r="A840" s="20" t="s">
        <v>1532</v>
      </c>
      <c r="B840" t="str">
        <f>VLOOKUP($A840,Customer_Table[#All],4,FALSE)</f>
        <v>Elizabeth</v>
      </c>
      <c r="C840">
        <f>VLOOKUP($A840,Medical_Table[#All],4,FALSE)</f>
        <v>38.06</v>
      </c>
      <c r="D840">
        <f>VLOOKUP($A840,Medical_Table[#All],6,FALSE)</f>
        <v>8.25</v>
      </c>
      <c r="E840" t="str">
        <f>VLOOKUP($A840,Medical_Table[#All],2,FALSE)</f>
        <v>No</v>
      </c>
      <c r="F840" t="str">
        <f>VLOOKUP($A840,Medical_Table[#All],8,FALSE)</f>
        <v>No</v>
      </c>
      <c r="G840" t="str">
        <f>VLOOKUP($A840,Medical_Table[#All],9,FALSE)</f>
        <v>No</v>
      </c>
      <c r="H840">
        <f>VLOOKUP($A840,Medical_Table[#All],10,FALSE)</f>
        <v>0</v>
      </c>
      <c r="I840" t="str">
        <f>VLOOKUP($A840,Medical_Table[#All],3,FALSE)</f>
        <v>No</v>
      </c>
      <c r="J840" t="str">
        <f>VLOOKUP($A840,Medical_Table[#All],5,FALSE)</f>
        <v>Obesity</v>
      </c>
      <c r="K840" t="str">
        <f>VLOOKUP($A840,Medical_Table[#All],7,FALSE)</f>
        <v>Diabetes</v>
      </c>
      <c r="L840" s="22">
        <f>VLOOKUP($A840,Hospitalization_Table[#All],10,FALSE)</f>
        <v>22885</v>
      </c>
      <c r="M840" s="18">
        <f>VLOOKUP($A840,Hospitalization_Table[#All],6,FALSE)</f>
        <v>12648.7</v>
      </c>
      <c r="N840" t="str">
        <f>VLOOKUP($A840,Hospitalization_Table[#All],7,FALSE)</f>
        <v>tier - 3</v>
      </c>
      <c r="O840" t="str">
        <f>VLOOKUP($A840,Hospitalization_Table[#All],8,FALSE)</f>
        <v>tier - 2</v>
      </c>
      <c r="P840" t="str">
        <f>VLOOKUP($A840,Hospitalization_Table[#All],9,FALSE)</f>
        <v>R1013</v>
      </c>
      <c r="Q840">
        <f>VLOOKUP($A840,Hospitalization_Table[#All],11,FALSE)</f>
        <v>60</v>
      </c>
    </row>
    <row r="841" spans="1:17" ht="15.6" x14ac:dyDescent="0.3">
      <c r="A841" s="20" t="s">
        <v>1531</v>
      </c>
      <c r="B841" t="str">
        <f>VLOOKUP($A841,Customer_Table[#All],4,FALSE)</f>
        <v>Laura F</v>
      </c>
      <c r="C841">
        <f>VLOOKUP($A841,Medical_Table[#All],4,FALSE)</f>
        <v>38</v>
      </c>
      <c r="D841">
        <f>VLOOKUP($A841,Medical_Table[#All],6,FALSE)</f>
        <v>8.1300000000000008</v>
      </c>
      <c r="E841" t="str">
        <f>VLOOKUP($A841,Medical_Table[#All],2,FALSE)</f>
        <v>No</v>
      </c>
      <c r="F841" t="str">
        <f>VLOOKUP($A841,Medical_Table[#All],8,FALSE)</f>
        <v>No</v>
      </c>
      <c r="G841" t="str">
        <f>VLOOKUP($A841,Medical_Table[#All],9,FALSE)</f>
        <v>No</v>
      </c>
      <c r="H841">
        <f>VLOOKUP($A841,Medical_Table[#All],10,FALSE)</f>
        <v>0</v>
      </c>
      <c r="I841" t="str">
        <f>VLOOKUP($A841,Medical_Table[#All],3,FALSE)</f>
        <v>No</v>
      </c>
      <c r="J841" t="str">
        <f>VLOOKUP($A841,Medical_Table[#All],5,FALSE)</f>
        <v>Obesity</v>
      </c>
      <c r="K841" t="str">
        <f>VLOOKUP($A841,Medical_Table[#All],7,FALSE)</f>
        <v>Diabetes</v>
      </c>
      <c r="L841" s="22">
        <f>VLOOKUP($A841,Hospitalization_Table[#All],10,FALSE)</f>
        <v>23999</v>
      </c>
      <c r="M841" s="18">
        <f>VLOOKUP($A841,Hospitalization_Table[#All],6,FALSE)</f>
        <v>12646.21</v>
      </c>
      <c r="N841" t="str">
        <f>VLOOKUP($A841,Hospitalization_Table[#All],7,FALSE)</f>
        <v>tier - 3</v>
      </c>
      <c r="O841" t="str">
        <f>VLOOKUP($A841,Hospitalization_Table[#All],8,FALSE)</f>
        <v>tier - 2</v>
      </c>
      <c r="P841" t="str">
        <f>VLOOKUP($A841,Hospitalization_Table[#All],9,FALSE)</f>
        <v>R1011</v>
      </c>
      <c r="Q841">
        <f>VLOOKUP($A841,Hospitalization_Table[#All],11,FALSE)</f>
        <v>57</v>
      </c>
    </row>
    <row r="842" spans="1:17" ht="15.6" x14ac:dyDescent="0.3">
      <c r="A842" s="20" t="s">
        <v>1530</v>
      </c>
      <c r="B842" t="str">
        <f>VLOOKUP($A842,Customer_Table[#All],4,FALSE)</f>
        <v>Amelia F.</v>
      </c>
      <c r="C842">
        <f>VLOOKUP($A842,Medical_Table[#All],4,FALSE)</f>
        <v>35.1</v>
      </c>
      <c r="D842">
        <f>VLOOKUP($A842,Medical_Table[#All],6,FALSE)</f>
        <v>10.1</v>
      </c>
      <c r="E842" t="str">
        <f>VLOOKUP($A842,Medical_Table[#All],2,FALSE)</f>
        <v>No</v>
      </c>
      <c r="F842" t="str">
        <f>VLOOKUP($A842,Medical_Table[#All],8,FALSE)</f>
        <v>No</v>
      </c>
      <c r="G842" t="str">
        <f>VLOOKUP($A842,Medical_Table[#All],9,FALSE)</f>
        <v>No</v>
      </c>
      <c r="H842">
        <f>VLOOKUP($A842,Medical_Table[#All],10,FALSE)</f>
        <v>0</v>
      </c>
      <c r="I842" t="str">
        <f>VLOOKUP($A842,Medical_Table[#All],3,FALSE)</f>
        <v>No</v>
      </c>
      <c r="J842" t="str">
        <f>VLOOKUP($A842,Medical_Table[#All],5,FALSE)</f>
        <v>Obesity</v>
      </c>
      <c r="K842" t="str">
        <f>VLOOKUP($A842,Medical_Table[#All],7,FALSE)</f>
        <v>Diabetes</v>
      </c>
      <c r="L842" s="22">
        <f>VLOOKUP($A842,Hospitalization_Table[#All],10,FALSE)</f>
        <v>22838</v>
      </c>
      <c r="M842" s="18">
        <f>VLOOKUP($A842,Hospitalization_Table[#All],6,FALSE)</f>
        <v>12644.59</v>
      </c>
      <c r="N842" t="str">
        <f>VLOOKUP($A842,Hospitalization_Table[#All],7,FALSE)</f>
        <v>tier - 3</v>
      </c>
      <c r="O842" t="str">
        <f>VLOOKUP($A842,Hospitalization_Table[#All],8,FALSE)</f>
        <v>tier - 2</v>
      </c>
      <c r="P842" t="str">
        <f>VLOOKUP($A842,Hospitalization_Table[#All],9,FALSE)</f>
        <v>R1011</v>
      </c>
      <c r="Q842">
        <f>VLOOKUP($A842,Hospitalization_Table[#All],11,FALSE)</f>
        <v>60</v>
      </c>
    </row>
    <row r="843" spans="1:17" ht="15.6" x14ac:dyDescent="0.3">
      <c r="A843" s="20" t="s">
        <v>1529</v>
      </c>
      <c r="B843" t="str">
        <f>VLOOKUP($A843,Customer_Table[#All],4,FALSE)</f>
        <v>Amy L.</v>
      </c>
      <c r="C843">
        <f>VLOOKUP($A843,Medical_Table[#All],4,FALSE)</f>
        <v>33.82</v>
      </c>
      <c r="D843">
        <f>VLOOKUP($A843,Medical_Table[#All],6,FALSE)</f>
        <v>5.89</v>
      </c>
      <c r="E843" t="str">
        <f>VLOOKUP($A843,Medical_Table[#All],2,FALSE)</f>
        <v>Yes</v>
      </c>
      <c r="F843" t="str">
        <f>VLOOKUP($A843,Medical_Table[#All],8,FALSE)</f>
        <v>No</v>
      </c>
      <c r="G843" t="str">
        <f>VLOOKUP($A843,Medical_Table[#All],9,FALSE)</f>
        <v>No</v>
      </c>
      <c r="H843">
        <f>VLOOKUP($A843,Medical_Table[#All],10,FALSE)</f>
        <v>2</v>
      </c>
      <c r="I843" t="str">
        <f>VLOOKUP($A843,Medical_Table[#All],3,FALSE)</f>
        <v>No</v>
      </c>
      <c r="J843" t="str">
        <f>VLOOKUP($A843,Medical_Table[#All],5,FALSE)</f>
        <v>Obesity</v>
      </c>
      <c r="K843" t="str">
        <f>VLOOKUP($A843,Medical_Table[#All],7,FALSE)</f>
        <v>Prediabetes</v>
      </c>
      <c r="L843" s="22">
        <f>VLOOKUP($A843,Hospitalization_Table[#All],10,FALSE)</f>
        <v>24458</v>
      </c>
      <c r="M843" s="18">
        <f>VLOOKUP($A843,Hospitalization_Table[#All],6,FALSE)</f>
        <v>12643.38</v>
      </c>
      <c r="N843" t="str">
        <f>VLOOKUP($A843,Hospitalization_Table[#All],7,FALSE)</f>
        <v>tier - 3</v>
      </c>
      <c r="O843" t="str">
        <f>VLOOKUP($A843,Hospitalization_Table[#All],8,FALSE)</f>
        <v>tier - 1</v>
      </c>
      <c r="P843" t="str">
        <f>VLOOKUP($A843,Hospitalization_Table[#All],9,FALSE)</f>
        <v>R1012</v>
      </c>
      <c r="Q843">
        <f>VLOOKUP($A843,Hospitalization_Table[#All],11,FALSE)</f>
        <v>56</v>
      </c>
    </row>
    <row r="844" spans="1:17" ht="15.6" x14ac:dyDescent="0.3">
      <c r="A844" s="20" t="s">
        <v>1528</v>
      </c>
      <c r="B844" t="str">
        <f>VLOOKUP($A844,Customer_Table[#All],4,FALSE)</f>
        <v>Katie J</v>
      </c>
      <c r="C844">
        <f>VLOOKUP($A844,Medical_Table[#All],4,FALSE)</f>
        <v>37.43</v>
      </c>
      <c r="D844">
        <f>VLOOKUP($A844,Medical_Table[#All],6,FALSE)</f>
        <v>4.97</v>
      </c>
      <c r="E844" t="str">
        <f>VLOOKUP($A844,Medical_Table[#All],2,FALSE)</f>
        <v>No</v>
      </c>
      <c r="F844" t="str">
        <f>VLOOKUP($A844,Medical_Table[#All],8,FALSE)</f>
        <v>No</v>
      </c>
      <c r="G844" t="str">
        <f>VLOOKUP($A844,Medical_Table[#All],9,FALSE)</f>
        <v>No</v>
      </c>
      <c r="H844">
        <f>VLOOKUP($A844,Medical_Table[#All],10,FALSE)</f>
        <v>2</v>
      </c>
      <c r="I844" t="str">
        <f>VLOOKUP($A844,Medical_Table[#All],3,FALSE)</f>
        <v>No</v>
      </c>
      <c r="J844" t="str">
        <f>VLOOKUP($A844,Medical_Table[#All],5,FALSE)</f>
        <v>Obesity</v>
      </c>
      <c r="K844" t="str">
        <f>VLOOKUP($A844,Medical_Table[#All],7,FALSE)</f>
        <v>Normal</v>
      </c>
      <c r="L844" s="22">
        <f>VLOOKUP($A844,Hospitalization_Table[#All],10,FALSE)</f>
        <v>26547</v>
      </c>
      <c r="M844" s="18">
        <f>VLOOKUP($A844,Hospitalization_Table[#All],6,FALSE)</f>
        <v>12640.24</v>
      </c>
      <c r="N844" t="str">
        <f>VLOOKUP($A844,Hospitalization_Table[#All],7,FALSE)</f>
        <v>tier - 3</v>
      </c>
      <c r="O844" t="str">
        <f>VLOOKUP($A844,Hospitalization_Table[#All],8,FALSE)</f>
        <v>tier - 1</v>
      </c>
      <c r="P844" t="str">
        <f>VLOOKUP($A844,Hospitalization_Table[#All],9,FALSE)</f>
        <v>R1011</v>
      </c>
      <c r="Q844">
        <f>VLOOKUP($A844,Hospitalization_Table[#All],11,FALSE)</f>
        <v>50</v>
      </c>
    </row>
    <row r="845" spans="1:17" ht="15.6" x14ac:dyDescent="0.3">
      <c r="A845" s="20" t="s">
        <v>1527</v>
      </c>
      <c r="B845" t="str">
        <f>VLOOKUP($A845,Customer_Table[#All],4,FALSE)</f>
        <v>Laura E.</v>
      </c>
      <c r="C845">
        <f>VLOOKUP($A845,Medical_Table[#All],4,FALSE)</f>
        <v>30.5</v>
      </c>
      <c r="D845">
        <f>VLOOKUP($A845,Medical_Table[#All],6,FALSE)</f>
        <v>9.9</v>
      </c>
      <c r="E845" t="str">
        <f>VLOOKUP($A845,Medical_Table[#All],2,FALSE)</f>
        <v>No</v>
      </c>
      <c r="F845" t="str">
        <f>VLOOKUP($A845,Medical_Table[#All],8,FALSE)</f>
        <v>No</v>
      </c>
      <c r="G845" t="str">
        <f>VLOOKUP($A845,Medical_Table[#All],9,FALSE)</f>
        <v>No</v>
      </c>
      <c r="H845">
        <f>VLOOKUP($A845,Medical_Table[#All],10,FALSE)</f>
        <v>0</v>
      </c>
      <c r="I845" t="str">
        <f>VLOOKUP($A845,Medical_Table[#All],3,FALSE)</f>
        <v>No</v>
      </c>
      <c r="J845" t="str">
        <f>VLOOKUP($A845,Medical_Table[#All],5,FALSE)</f>
        <v>Obesity</v>
      </c>
      <c r="K845" t="str">
        <f>VLOOKUP($A845,Medical_Table[#All],7,FALSE)</f>
        <v>Diabetes</v>
      </c>
      <c r="L845" s="22">
        <f>VLOOKUP($A845,Hospitalization_Table[#All],10,FALSE)</f>
        <v>22849</v>
      </c>
      <c r="M845" s="18">
        <f>VLOOKUP($A845,Hospitalization_Table[#All],6,FALSE)</f>
        <v>12638.2</v>
      </c>
      <c r="N845" t="str">
        <f>VLOOKUP($A845,Hospitalization_Table[#All],7,FALSE)</f>
        <v>tier - 3</v>
      </c>
      <c r="O845" t="str">
        <f>VLOOKUP($A845,Hospitalization_Table[#All],8,FALSE)</f>
        <v>tier - 1</v>
      </c>
      <c r="P845" t="str">
        <f>VLOOKUP($A845,Hospitalization_Table[#All],9,FALSE)</f>
        <v>R1011</v>
      </c>
      <c r="Q845">
        <f>VLOOKUP($A845,Hospitalization_Table[#All],11,FALSE)</f>
        <v>60</v>
      </c>
    </row>
    <row r="846" spans="1:17" ht="15.6" x14ac:dyDescent="0.3">
      <c r="A846" s="20" t="s">
        <v>1526</v>
      </c>
      <c r="B846" t="str">
        <f>VLOOKUP($A846,Customer_Table[#All],4,FALSE)</f>
        <v>Mayumi</v>
      </c>
      <c r="C846">
        <f>VLOOKUP($A846,Medical_Table[#All],4,FALSE)</f>
        <v>24.53</v>
      </c>
      <c r="D846">
        <f>VLOOKUP($A846,Medical_Table[#All],6,FALSE)</f>
        <v>9.0500000000000007</v>
      </c>
      <c r="E846" t="str">
        <f>VLOOKUP($A846,Medical_Table[#All],2,FALSE)</f>
        <v>No</v>
      </c>
      <c r="F846" t="str">
        <f>VLOOKUP($A846,Medical_Table[#All],8,FALSE)</f>
        <v>No</v>
      </c>
      <c r="G846" t="str">
        <f>VLOOKUP($A846,Medical_Table[#All],9,FALSE)</f>
        <v>No</v>
      </c>
      <c r="H846">
        <f>VLOOKUP($A846,Medical_Table[#All],10,FALSE)</f>
        <v>0</v>
      </c>
      <c r="I846" t="str">
        <f>VLOOKUP($A846,Medical_Table[#All],3,FALSE)</f>
        <v>No</v>
      </c>
      <c r="J846" t="str">
        <f>VLOOKUP($A846,Medical_Table[#All],5,FALSE)</f>
        <v>Normal Weight</v>
      </c>
      <c r="K846" t="str">
        <f>VLOOKUP($A846,Medical_Table[#All],7,FALSE)</f>
        <v>Diabetes</v>
      </c>
      <c r="L846" s="22">
        <f>VLOOKUP($A846,Hospitalization_Table[#All],10,FALSE)</f>
        <v>22972</v>
      </c>
      <c r="M846" s="18">
        <f>VLOOKUP($A846,Hospitalization_Table[#All],6,FALSE)</f>
        <v>12629.9</v>
      </c>
      <c r="N846" t="str">
        <f>VLOOKUP($A846,Hospitalization_Table[#All],7,FALSE)</f>
        <v>tier - 3</v>
      </c>
      <c r="O846" t="str">
        <f>VLOOKUP($A846,Hospitalization_Table[#All],8,FALSE)</f>
        <v>tier - 3</v>
      </c>
      <c r="P846" t="str">
        <f>VLOOKUP($A846,Hospitalization_Table[#All],9,FALSE)</f>
        <v>R1013</v>
      </c>
      <c r="Q846">
        <f>VLOOKUP($A846,Hospitalization_Table[#All],11,FALSE)</f>
        <v>60</v>
      </c>
    </row>
    <row r="847" spans="1:17" ht="15.6" x14ac:dyDescent="0.3">
      <c r="A847" s="20" t="s">
        <v>1525</v>
      </c>
      <c r="B847" t="str">
        <f>VLOOKUP($A847,Customer_Table[#All],4,FALSE)</f>
        <v>Vanessa</v>
      </c>
      <c r="C847">
        <f>VLOOKUP($A847,Medical_Table[#All],4,FALSE)</f>
        <v>25.74</v>
      </c>
      <c r="D847">
        <f>VLOOKUP($A847,Medical_Table[#All],6,FALSE)</f>
        <v>10.93</v>
      </c>
      <c r="E847" t="str">
        <f>VLOOKUP($A847,Medical_Table[#All],2,FALSE)</f>
        <v>No</v>
      </c>
      <c r="F847" t="str">
        <f>VLOOKUP($A847,Medical_Table[#All],8,FALSE)</f>
        <v>No</v>
      </c>
      <c r="G847" t="str">
        <f>VLOOKUP($A847,Medical_Table[#All],9,FALSE)</f>
        <v>No</v>
      </c>
      <c r="H847">
        <f>VLOOKUP($A847,Medical_Table[#All],10,FALSE)</f>
        <v>0</v>
      </c>
      <c r="I847" t="str">
        <f>VLOOKUP($A847,Medical_Table[#All],3,FALSE)</f>
        <v>No</v>
      </c>
      <c r="J847" t="str">
        <f>VLOOKUP($A847,Medical_Table[#All],5,FALSE)</f>
        <v>Over Weight</v>
      </c>
      <c r="K847" t="str">
        <f>VLOOKUP($A847,Medical_Table[#All],7,FALSE)</f>
        <v>Diabetes</v>
      </c>
      <c r="L847" s="22">
        <f>VLOOKUP($A847,Hospitalization_Table[#All],10,FALSE)</f>
        <v>24019</v>
      </c>
      <c r="M847" s="18">
        <f>VLOOKUP($A847,Hospitalization_Table[#All],6,FALSE)</f>
        <v>12629.17</v>
      </c>
      <c r="N847" t="str">
        <f>VLOOKUP($A847,Hospitalization_Table[#All],7,FALSE)</f>
        <v>tier - 3</v>
      </c>
      <c r="O847" t="str">
        <f>VLOOKUP($A847,Hospitalization_Table[#All],8,FALSE)</f>
        <v>tier - 1</v>
      </c>
      <c r="P847" t="str">
        <f>VLOOKUP($A847,Hospitalization_Table[#All],9,FALSE)</f>
        <v>R1013</v>
      </c>
      <c r="Q847">
        <f>VLOOKUP($A847,Hospitalization_Table[#All],11,FALSE)</f>
        <v>57</v>
      </c>
    </row>
    <row r="848" spans="1:17" ht="15.6" x14ac:dyDescent="0.3">
      <c r="A848" s="20" t="s">
        <v>1524</v>
      </c>
      <c r="B848" t="str">
        <f>VLOOKUP($A848,Customer_Table[#All],4,FALSE)</f>
        <v>Natali N</v>
      </c>
      <c r="C848">
        <f>VLOOKUP($A848,Medical_Table[#All],4,FALSE)</f>
        <v>34.08</v>
      </c>
      <c r="D848">
        <f>VLOOKUP($A848,Medical_Table[#All],6,FALSE)</f>
        <v>7.58</v>
      </c>
      <c r="E848" t="str">
        <f>VLOOKUP($A848,Medical_Table[#All],2,FALSE)</f>
        <v>Yes</v>
      </c>
      <c r="F848" t="str">
        <f>VLOOKUP($A848,Medical_Table[#All],8,FALSE)</f>
        <v>No</v>
      </c>
      <c r="G848" t="str">
        <f>VLOOKUP($A848,Medical_Table[#All],9,FALSE)</f>
        <v>No</v>
      </c>
      <c r="H848">
        <f>VLOOKUP($A848,Medical_Table[#All],10,FALSE)</f>
        <v>2</v>
      </c>
      <c r="I848" t="str">
        <f>VLOOKUP($A848,Medical_Table[#All],3,FALSE)</f>
        <v>No</v>
      </c>
      <c r="J848" t="str">
        <f>VLOOKUP($A848,Medical_Table[#All],5,FALSE)</f>
        <v>Obesity</v>
      </c>
      <c r="K848" t="str">
        <f>VLOOKUP($A848,Medical_Table[#All],7,FALSE)</f>
        <v>Diabetes</v>
      </c>
      <c r="L848" s="22">
        <f>VLOOKUP($A848,Hospitalization_Table[#All],10,FALSE)</f>
        <v>25930</v>
      </c>
      <c r="M848" s="18">
        <f>VLOOKUP($A848,Hospitalization_Table[#All],6,FALSE)</f>
        <v>12624.74</v>
      </c>
      <c r="N848" t="str">
        <f>VLOOKUP($A848,Hospitalization_Table[#All],7,FALSE)</f>
        <v>tier - 3</v>
      </c>
      <c r="O848" t="str">
        <f>VLOOKUP($A848,Hospitalization_Table[#All],8,FALSE)</f>
        <v>tier - 1</v>
      </c>
      <c r="P848" t="str">
        <f>VLOOKUP($A848,Hospitalization_Table[#All],9,FALSE)</f>
        <v>R1012</v>
      </c>
      <c r="Q848">
        <f>VLOOKUP($A848,Hospitalization_Table[#All],11,FALSE)</f>
        <v>52</v>
      </c>
    </row>
    <row r="849" spans="1:17" ht="15.6" x14ac:dyDescent="0.3">
      <c r="A849" s="20" t="s">
        <v>1523</v>
      </c>
      <c r="B849" t="str">
        <f>VLOOKUP($A849,Customer_Table[#All],4,FALSE)</f>
        <v>Beth</v>
      </c>
      <c r="C849">
        <f>VLOOKUP($A849,Medical_Table[#All],4,FALSE)</f>
        <v>31.35</v>
      </c>
      <c r="D849">
        <f>VLOOKUP($A849,Medical_Table[#All],6,FALSE)</f>
        <v>11</v>
      </c>
      <c r="E849" t="str">
        <f>VLOOKUP($A849,Medical_Table[#All],2,FALSE)</f>
        <v>Yes</v>
      </c>
      <c r="F849" t="str">
        <f>VLOOKUP($A849,Medical_Table[#All],8,FALSE)</f>
        <v>No</v>
      </c>
      <c r="G849" t="str">
        <f>VLOOKUP($A849,Medical_Table[#All],9,FALSE)</f>
        <v>Yes</v>
      </c>
      <c r="H849">
        <f>VLOOKUP($A849,Medical_Table[#All],10,FALSE)</f>
        <v>1</v>
      </c>
      <c r="I849" t="str">
        <f>VLOOKUP($A849,Medical_Table[#All],3,FALSE)</f>
        <v>No</v>
      </c>
      <c r="J849" t="str">
        <f>VLOOKUP($A849,Medical_Table[#All],5,FALSE)</f>
        <v>Obesity</v>
      </c>
      <c r="K849" t="str">
        <f>VLOOKUP($A849,Medical_Table[#All],7,FALSE)</f>
        <v>Diabetes</v>
      </c>
      <c r="L849" s="22">
        <f>VLOOKUP($A849,Hospitalization_Table[#All],10,FALSE)</f>
        <v>23242</v>
      </c>
      <c r="M849" s="18">
        <f>VLOOKUP($A849,Hospitalization_Table[#All],6,FALSE)</f>
        <v>12622.18</v>
      </c>
      <c r="N849" t="str">
        <f>VLOOKUP($A849,Hospitalization_Table[#All],7,FALSE)</f>
        <v>tier - 3</v>
      </c>
      <c r="O849" t="str">
        <f>VLOOKUP($A849,Hospitalization_Table[#All],8,FALSE)</f>
        <v>tier - 1</v>
      </c>
      <c r="P849" t="str">
        <f>VLOOKUP($A849,Hospitalization_Table[#All],9,FALSE)</f>
        <v>R1012</v>
      </c>
      <c r="Q849">
        <f>VLOOKUP($A849,Hospitalization_Table[#All],11,FALSE)</f>
        <v>59</v>
      </c>
    </row>
    <row r="850" spans="1:17" ht="15.6" x14ac:dyDescent="0.3">
      <c r="A850" s="20" t="s">
        <v>1522</v>
      </c>
      <c r="B850" t="str">
        <f>VLOOKUP($A850,Customer_Table[#All],4,FALSE)</f>
        <v>Alex</v>
      </c>
      <c r="C850">
        <f>VLOOKUP($A850,Medical_Table[#All],4,FALSE)</f>
        <v>26.79</v>
      </c>
      <c r="D850">
        <f>VLOOKUP($A850,Medical_Table[#All],6,FALSE)</f>
        <v>5.0599999999999996</v>
      </c>
      <c r="E850" t="str">
        <f>VLOOKUP($A850,Medical_Table[#All],2,FALSE)</f>
        <v>No</v>
      </c>
      <c r="F850" t="str">
        <f>VLOOKUP($A850,Medical_Table[#All],8,FALSE)</f>
        <v>No</v>
      </c>
      <c r="G850" t="str">
        <f>VLOOKUP($A850,Medical_Table[#All],9,FALSE)</f>
        <v>No</v>
      </c>
      <c r="H850">
        <f>VLOOKUP($A850,Medical_Table[#All],10,FALSE)</f>
        <v>1</v>
      </c>
      <c r="I850" t="str">
        <f>VLOOKUP($A850,Medical_Table[#All],3,FALSE)</f>
        <v>No</v>
      </c>
      <c r="J850" t="str">
        <f>VLOOKUP($A850,Medical_Table[#All],5,FALSE)</f>
        <v>Over Weight</v>
      </c>
      <c r="K850" t="str">
        <f>VLOOKUP($A850,Medical_Table[#All],7,FALSE)</f>
        <v>Normal</v>
      </c>
      <c r="L850" s="22">
        <f>VLOOKUP($A850,Hospitalization_Table[#All],10,FALSE)</f>
        <v>36117</v>
      </c>
      <c r="M850" s="18">
        <f>VLOOKUP($A850,Hospitalization_Table[#All],6,FALSE)</f>
        <v>12609.89</v>
      </c>
      <c r="N850" t="str">
        <f>VLOOKUP($A850,Hospitalization_Table[#All],7,FALSE)</f>
        <v>tier - 3</v>
      </c>
      <c r="O850" t="str">
        <f>VLOOKUP($A850,Hospitalization_Table[#All],8,FALSE)</f>
        <v>tier - 3</v>
      </c>
      <c r="P850" t="str">
        <f>VLOOKUP($A850,Hospitalization_Table[#All],9,FALSE)</f>
        <v>R1012</v>
      </c>
      <c r="Q850">
        <f>VLOOKUP($A850,Hospitalization_Table[#All],11,FALSE)</f>
        <v>24</v>
      </c>
    </row>
    <row r="851" spans="1:17" ht="15.6" x14ac:dyDescent="0.3">
      <c r="A851" s="20" t="s">
        <v>1521</v>
      </c>
      <c r="B851" t="str">
        <f>VLOOKUP($A851,Customer_Table[#All],4,FALSE)</f>
        <v>Spencer</v>
      </c>
      <c r="C851">
        <f>VLOOKUP($A851,Medical_Table[#All],4,FALSE)</f>
        <v>42.78</v>
      </c>
      <c r="D851">
        <f>VLOOKUP($A851,Medical_Table[#All],6,FALSE)</f>
        <v>6.11</v>
      </c>
      <c r="E851" t="str">
        <f>VLOOKUP($A851,Medical_Table[#All],2,FALSE)</f>
        <v>Yes</v>
      </c>
      <c r="F851" t="str">
        <f>VLOOKUP($A851,Medical_Table[#All],8,FALSE)</f>
        <v>No</v>
      </c>
      <c r="G851" t="str">
        <f>VLOOKUP($A851,Medical_Table[#All],9,FALSE)</f>
        <v>No</v>
      </c>
      <c r="H851">
        <f>VLOOKUP($A851,Medical_Table[#All],10,FALSE)</f>
        <v>1</v>
      </c>
      <c r="I851" t="str">
        <f>VLOOKUP($A851,Medical_Table[#All],3,FALSE)</f>
        <v>No</v>
      </c>
      <c r="J851" t="str">
        <f>VLOOKUP($A851,Medical_Table[#All],5,FALSE)</f>
        <v>Obesity</v>
      </c>
      <c r="K851" t="str">
        <f>VLOOKUP($A851,Medical_Table[#All],7,FALSE)</f>
        <v>Prediabetes</v>
      </c>
      <c r="L851" s="22">
        <f>VLOOKUP($A851,Hospitalization_Table[#All],10,FALSE)</f>
        <v>32366</v>
      </c>
      <c r="M851" s="18">
        <f>VLOOKUP($A851,Hospitalization_Table[#All],6,FALSE)</f>
        <v>12600.46</v>
      </c>
      <c r="N851" t="str">
        <f>VLOOKUP($A851,Hospitalization_Table[#All],7,FALSE)</f>
        <v>tier - 3</v>
      </c>
      <c r="O851" t="str">
        <f>VLOOKUP($A851,Hospitalization_Table[#All],8,FALSE)</f>
        <v>tier - 1</v>
      </c>
      <c r="P851" t="str">
        <f>VLOOKUP($A851,Hospitalization_Table[#All],9,FALSE)</f>
        <v>R1023</v>
      </c>
      <c r="Q851">
        <f>VLOOKUP($A851,Hospitalization_Table[#All],11,FALSE)</f>
        <v>34</v>
      </c>
    </row>
    <row r="852" spans="1:17" ht="15.6" x14ac:dyDescent="0.3">
      <c r="A852" s="20" t="s">
        <v>1520</v>
      </c>
      <c r="B852" t="str">
        <f>VLOOKUP($A852,Customer_Table[#All],4,FALSE)</f>
        <v>Andee W.</v>
      </c>
      <c r="C852">
        <f>VLOOKUP($A852,Medical_Table[#All],4,FALSE)</f>
        <v>46.75</v>
      </c>
      <c r="D852">
        <f>VLOOKUP($A852,Medical_Table[#All],6,FALSE)</f>
        <v>6.66</v>
      </c>
      <c r="E852" t="str">
        <f>VLOOKUP($A852,Medical_Table[#All],2,FALSE)</f>
        <v>Yes</v>
      </c>
      <c r="F852" t="str">
        <f>VLOOKUP($A852,Medical_Table[#All],8,FALSE)</f>
        <v>No</v>
      </c>
      <c r="G852" t="str">
        <f>VLOOKUP($A852,Medical_Table[#All],9,FALSE)</f>
        <v>No</v>
      </c>
      <c r="H852">
        <f>VLOOKUP($A852,Medical_Table[#All],10,FALSE)</f>
        <v>2</v>
      </c>
      <c r="I852" t="str">
        <f>VLOOKUP($A852,Medical_Table[#All],3,FALSE)</f>
        <v>No</v>
      </c>
      <c r="J852" t="str">
        <f>VLOOKUP($A852,Medical_Table[#All],5,FALSE)</f>
        <v>Obesity</v>
      </c>
      <c r="K852" t="str">
        <f>VLOOKUP($A852,Medical_Table[#All],7,FALSE)</f>
        <v>Diabetes</v>
      </c>
      <c r="L852" s="22">
        <f>VLOOKUP($A852,Hospitalization_Table[#All],10,FALSE)</f>
        <v>25737</v>
      </c>
      <c r="M852" s="18">
        <f>VLOOKUP($A852,Hospitalization_Table[#All],6,FALSE)</f>
        <v>12592.53</v>
      </c>
      <c r="N852" t="str">
        <f>VLOOKUP($A852,Hospitalization_Table[#All],7,FALSE)</f>
        <v>tier - 3</v>
      </c>
      <c r="O852" t="str">
        <f>VLOOKUP($A852,Hospitalization_Table[#All],8,FALSE)</f>
        <v>tier - 2</v>
      </c>
      <c r="P852" t="str">
        <f>VLOOKUP($A852,Hospitalization_Table[#All],9,FALSE)</f>
        <v>R1013</v>
      </c>
      <c r="Q852">
        <f>VLOOKUP($A852,Hospitalization_Table[#All],11,FALSE)</f>
        <v>52</v>
      </c>
    </row>
    <row r="853" spans="1:17" ht="15.6" x14ac:dyDescent="0.3">
      <c r="A853" s="20" t="s">
        <v>1519</v>
      </c>
      <c r="B853" t="str">
        <f>VLOOKUP($A853,Customer_Table[#All],4,FALSE)</f>
        <v>Amy</v>
      </c>
      <c r="C853">
        <f>VLOOKUP($A853,Medical_Table[#All],4,FALSE)</f>
        <v>32.15</v>
      </c>
      <c r="D853">
        <f>VLOOKUP($A853,Medical_Table[#All],6,FALSE)</f>
        <v>4.0199999999999996</v>
      </c>
      <c r="E853" t="str">
        <f>VLOOKUP($A853,Medical_Table[#All],2,FALSE)</f>
        <v>Yes</v>
      </c>
      <c r="F853" t="str">
        <f>VLOOKUP($A853,Medical_Table[#All],8,FALSE)</f>
        <v>No</v>
      </c>
      <c r="G853" t="str">
        <f>VLOOKUP($A853,Medical_Table[#All],9,FALSE)</f>
        <v>Yes</v>
      </c>
      <c r="H853">
        <f>VLOOKUP($A853,Medical_Table[#All],10,FALSE)</f>
        <v>1</v>
      </c>
      <c r="I853" t="str">
        <f>VLOOKUP($A853,Medical_Table[#All],3,FALSE)</f>
        <v>No</v>
      </c>
      <c r="J853" t="str">
        <f>VLOOKUP($A853,Medical_Table[#All],5,FALSE)</f>
        <v>Obesity</v>
      </c>
      <c r="K853" t="str">
        <f>VLOOKUP($A853,Medical_Table[#All],7,FALSE)</f>
        <v>Normal</v>
      </c>
      <c r="L853" s="22">
        <f>VLOOKUP($A853,Hospitalization_Table[#All],10,FALSE)</f>
        <v>25533</v>
      </c>
      <c r="M853" s="18">
        <f>VLOOKUP($A853,Hospitalization_Table[#All],6,FALSE)</f>
        <v>12579.92</v>
      </c>
      <c r="N853" t="str">
        <f>VLOOKUP($A853,Hospitalization_Table[#All],7,FALSE)</f>
        <v>tier - 3</v>
      </c>
      <c r="O853" t="str">
        <f>VLOOKUP($A853,Hospitalization_Table[#All],8,FALSE)</f>
        <v>tier - 1</v>
      </c>
      <c r="P853" t="str">
        <f>VLOOKUP($A853,Hospitalization_Table[#All],9,FALSE)</f>
        <v>R1025</v>
      </c>
      <c r="Q853">
        <f>VLOOKUP($A853,Hospitalization_Table[#All],11,FALSE)</f>
        <v>53</v>
      </c>
    </row>
    <row r="854" spans="1:17" ht="15.6" x14ac:dyDescent="0.3">
      <c r="A854" s="20" t="s">
        <v>1518</v>
      </c>
      <c r="B854" t="str">
        <f>VLOOKUP($A854,Customer_Table[#All],4,FALSE)</f>
        <v>Joshua</v>
      </c>
      <c r="C854">
        <f>VLOOKUP($A854,Medical_Table[#All],4,FALSE)</f>
        <v>43.4</v>
      </c>
      <c r="D854">
        <f>VLOOKUP($A854,Medical_Table[#All],6,FALSE)</f>
        <v>8.81</v>
      </c>
      <c r="E854" t="str">
        <f>VLOOKUP($A854,Medical_Table[#All],2,FALSE)</f>
        <v>Yes</v>
      </c>
      <c r="F854" t="str">
        <f>VLOOKUP($A854,Medical_Table[#All],8,FALSE)</f>
        <v>No</v>
      </c>
      <c r="G854" t="str">
        <f>VLOOKUP($A854,Medical_Table[#All],9,FALSE)</f>
        <v>No</v>
      </c>
      <c r="H854">
        <f>VLOOKUP($A854,Medical_Table[#All],10,FALSE)</f>
        <v>2</v>
      </c>
      <c r="I854" t="str">
        <f>VLOOKUP($A854,Medical_Table[#All],3,FALSE)</f>
        <v>No</v>
      </c>
      <c r="J854" t="str">
        <f>VLOOKUP($A854,Medical_Table[#All],5,FALSE)</f>
        <v>Obesity</v>
      </c>
      <c r="K854" t="str">
        <f>VLOOKUP($A854,Medical_Table[#All],7,FALSE)</f>
        <v>Diabetes</v>
      </c>
      <c r="L854" s="22">
        <f>VLOOKUP($A854,Hospitalization_Table[#All],10,FALSE)</f>
        <v>22613</v>
      </c>
      <c r="M854" s="18">
        <f>VLOOKUP($A854,Hospitalization_Table[#All],6,FALSE)</f>
        <v>12574.05</v>
      </c>
      <c r="N854" t="str">
        <f>VLOOKUP($A854,Hospitalization_Table[#All],7,FALSE)</f>
        <v>tier - 3</v>
      </c>
      <c r="O854" t="str">
        <f>VLOOKUP($A854,Hospitalization_Table[#All],8,FALSE)</f>
        <v>tier - 1</v>
      </c>
      <c r="P854" t="str">
        <f>VLOOKUP($A854,Hospitalization_Table[#All],9,FALSE)</f>
        <v>R1011</v>
      </c>
      <c r="Q854">
        <f>VLOOKUP($A854,Hospitalization_Table[#All],11,FALSE)</f>
        <v>61</v>
      </c>
    </row>
    <row r="855" spans="1:17" ht="15.6" x14ac:dyDescent="0.3">
      <c r="A855" s="20" t="s">
        <v>1517</v>
      </c>
      <c r="B855" t="str">
        <f>VLOOKUP($A855,Customer_Table[#All],4,FALSE)</f>
        <v>C Fred</v>
      </c>
      <c r="C855">
        <f>VLOOKUP($A855,Medical_Table[#All],4,FALSE)</f>
        <v>31.57</v>
      </c>
      <c r="D855">
        <f>VLOOKUP($A855,Medical_Table[#All],6,FALSE)</f>
        <v>7.92</v>
      </c>
      <c r="E855" t="str">
        <f>VLOOKUP($A855,Medical_Table[#All],2,FALSE)</f>
        <v>Yes</v>
      </c>
      <c r="F855" t="str">
        <f>VLOOKUP($A855,Medical_Table[#All],8,FALSE)</f>
        <v>No</v>
      </c>
      <c r="G855" t="str">
        <f>VLOOKUP($A855,Medical_Table[#All],9,FALSE)</f>
        <v>No</v>
      </c>
      <c r="H855">
        <f>VLOOKUP($A855,Medical_Table[#All],10,FALSE)</f>
        <v>2</v>
      </c>
      <c r="I855" t="str">
        <f>VLOOKUP($A855,Medical_Table[#All],3,FALSE)</f>
        <v>No</v>
      </c>
      <c r="J855" t="str">
        <f>VLOOKUP($A855,Medical_Table[#All],5,FALSE)</f>
        <v>Obesity</v>
      </c>
      <c r="K855" t="str">
        <f>VLOOKUP($A855,Medical_Table[#All],7,FALSE)</f>
        <v>Diabetes</v>
      </c>
      <c r="L855" s="22">
        <f>VLOOKUP($A855,Hospitalization_Table[#All],10,FALSE)</f>
        <v>22613</v>
      </c>
      <c r="M855" s="18">
        <f>VLOOKUP($A855,Hospitalization_Table[#All],6,FALSE)</f>
        <v>12557.61</v>
      </c>
      <c r="N855" t="str">
        <f>VLOOKUP($A855,Hospitalization_Table[#All],7,FALSE)</f>
        <v>tier - 3</v>
      </c>
      <c r="O855" t="str">
        <f>VLOOKUP($A855,Hospitalization_Table[#All],8,FALSE)</f>
        <v>tier - 3</v>
      </c>
      <c r="P855" t="str">
        <f>VLOOKUP($A855,Hospitalization_Table[#All],9,FALSE)</f>
        <v>R1013</v>
      </c>
      <c r="Q855">
        <f>VLOOKUP($A855,Hospitalization_Table[#All],11,FALSE)</f>
        <v>61</v>
      </c>
    </row>
    <row r="856" spans="1:17" ht="15.6" x14ac:dyDescent="0.3">
      <c r="A856" s="20" t="s">
        <v>1516</v>
      </c>
      <c r="B856" t="str">
        <f>VLOOKUP($A856,Customer_Table[#All],4,FALSE)</f>
        <v>Jeremy</v>
      </c>
      <c r="C856">
        <f>VLOOKUP($A856,Medical_Table[#All],4,FALSE)</f>
        <v>24.32</v>
      </c>
      <c r="D856">
        <f>VLOOKUP($A856,Medical_Table[#All],6,FALSE)</f>
        <v>7.48</v>
      </c>
      <c r="E856" t="str">
        <f>VLOOKUP($A856,Medical_Table[#All],2,FALSE)</f>
        <v>No</v>
      </c>
      <c r="F856" t="str">
        <f>VLOOKUP($A856,Medical_Table[#All],8,FALSE)</f>
        <v>No</v>
      </c>
      <c r="G856" t="str">
        <f>VLOOKUP($A856,Medical_Table[#All],9,FALSE)</f>
        <v>No</v>
      </c>
      <c r="H856">
        <f>VLOOKUP($A856,Medical_Table[#All],10,FALSE)</f>
        <v>0</v>
      </c>
      <c r="I856" t="str">
        <f>VLOOKUP($A856,Medical_Table[#All],3,FALSE)</f>
        <v>No</v>
      </c>
      <c r="J856" t="str">
        <f>VLOOKUP($A856,Medical_Table[#All],5,FALSE)</f>
        <v>Normal Weight</v>
      </c>
      <c r="K856" t="str">
        <f>VLOOKUP($A856,Medical_Table[#All],7,FALSE)</f>
        <v>Diabetes</v>
      </c>
      <c r="L856" s="22">
        <f>VLOOKUP($A856,Hospitalization_Table[#All],10,FALSE)</f>
        <v>22935</v>
      </c>
      <c r="M856" s="18">
        <f>VLOOKUP($A856,Hospitalization_Table[#All],6,FALSE)</f>
        <v>12523.6</v>
      </c>
      <c r="N856" t="str">
        <f>VLOOKUP($A856,Hospitalization_Table[#All],7,FALSE)</f>
        <v>tier - 3</v>
      </c>
      <c r="O856" t="str">
        <f>VLOOKUP($A856,Hospitalization_Table[#All],8,FALSE)</f>
        <v>tier - 3</v>
      </c>
      <c r="P856" t="str">
        <f>VLOOKUP($A856,Hospitalization_Table[#All],9,FALSE)</f>
        <v>R1012</v>
      </c>
      <c r="Q856">
        <f>VLOOKUP($A856,Hospitalization_Table[#All],11,FALSE)</f>
        <v>60</v>
      </c>
    </row>
    <row r="857" spans="1:17" ht="15.6" x14ac:dyDescent="0.3">
      <c r="A857" s="20" t="s">
        <v>1515</v>
      </c>
      <c r="B857" t="str">
        <f>VLOOKUP($A857,Customer_Table[#All],4,FALSE)</f>
        <v>Patrick Sr.</v>
      </c>
      <c r="C857">
        <f>VLOOKUP($A857,Medical_Table[#All],4,FALSE)</f>
        <v>31.07</v>
      </c>
      <c r="D857">
        <f>VLOOKUP($A857,Medical_Table[#All],6,FALSE)</f>
        <v>4.62</v>
      </c>
      <c r="E857" t="str">
        <f>VLOOKUP($A857,Medical_Table[#All],2,FALSE)</f>
        <v>Yes</v>
      </c>
      <c r="F857" t="str">
        <f>VLOOKUP($A857,Medical_Table[#All],8,FALSE)</f>
        <v>No</v>
      </c>
      <c r="G857" t="str">
        <f>VLOOKUP($A857,Medical_Table[#All],9,FALSE)</f>
        <v>No</v>
      </c>
      <c r="H857">
        <f>VLOOKUP($A857,Medical_Table[#All],10,FALSE)</f>
        <v>2</v>
      </c>
      <c r="I857" t="str">
        <f>VLOOKUP($A857,Medical_Table[#All],3,FALSE)</f>
        <v>No</v>
      </c>
      <c r="J857" t="str">
        <f>VLOOKUP($A857,Medical_Table[#All],5,FALSE)</f>
        <v>Obesity</v>
      </c>
      <c r="K857" t="str">
        <f>VLOOKUP($A857,Medical_Table[#All],7,FALSE)</f>
        <v>Normal</v>
      </c>
      <c r="L857" s="22">
        <f>VLOOKUP($A857,Hospitalization_Table[#All],10,FALSE)</f>
        <v>24300</v>
      </c>
      <c r="M857" s="18">
        <f>VLOOKUP($A857,Hospitalization_Table[#All],6,FALSE)</f>
        <v>12499.88</v>
      </c>
      <c r="N857" t="str">
        <f>VLOOKUP($A857,Hospitalization_Table[#All],7,FALSE)</f>
        <v>tier - 3</v>
      </c>
      <c r="O857" t="str">
        <f>VLOOKUP($A857,Hospitalization_Table[#All],8,FALSE)</f>
        <v>tier - 2</v>
      </c>
      <c r="P857" t="str">
        <f>VLOOKUP($A857,Hospitalization_Table[#All],9,FALSE)</f>
        <v>R1012</v>
      </c>
      <c r="Q857">
        <f>VLOOKUP($A857,Hospitalization_Table[#All],11,FALSE)</f>
        <v>56</v>
      </c>
    </row>
    <row r="858" spans="1:17" ht="15.6" x14ac:dyDescent="0.3">
      <c r="A858" s="20" t="s">
        <v>1514</v>
      </c>
      <c r="B858" t="str">
        <f>VLOOKUP($A858,Customer_Table[#All],4,FALSE)</f>
        <v>Kelly M.</v>
      </c>
      <c r="C858">
        <f>VLOOKUP($A858,Medical_Table[#All],4,FALSE)</f>
        <v>35.814999999999998</v>
      </c>
      <c r="D858">
        <f>VLOOKUP($A858,Medical_Table[#All],6,FALSE)</f>
        <v>8.4700000000000006</v>
      </c>
      <c r="E858" t="str">
        <f>VLOOKUP($A858,Medical_Table[#All],2,FALSE)</f>
        <v>No</v>
      </c>
      <c r="F858" t="str">
        <f>VLOOKUP($A858,Medical_Table[#All],8,FALSE)</f>
        <v>No</v>
      </c>
      <c r="G858" t="str">
        <f>VLOOKUP($A858,Medical_Table[#All],9,FALSE)</f>
        <v>No</v>
      </c>
      <c r="H858">
        <f>VLOOKUP($A858,Medical_Table[#All],10,FALSE)</f>
        <v>0</v>
      </c>
      <c r="I858" t="str">
        <f>VLOOKUP($A858,Medical_Table[#All],3,FALSE)</f>
        <v>No</v>
      </c>
      <c r="J858" t="str">
        <f>VLOOKUP($A858,Medical_Table[#All],5,FALSE)</f>
        <v>Obesity</v>
      </c>
      <c r="K858" t="str">
        <f>VLOOKUP($A858,Medical_Table[#All],7,FALSE)</f>
        <v>Diabetes</v>
      </c>
      <c r="L858" s="22">
        <f>VLOOKUP($A858,Hospitalization_Table[#All],10,FALSE)</f>
        <v>25175</v>
      </c>
      <c r="M858" s="18">
        <f>VLOOKUP($A858,Hospitalization_Table[#All],6,FALSE)</f>
        <v>12495.29</v>
      </c>
      <c r="N858" t="str">
        <f>VLOOKUP($A858,Hospitalization_Table[#All],7,FALSE)</f>
        <v>tier - 3</v>
      </c>
      <c r="O858" t="str">
        <f>VLOOKUP($A858,Hospitalization_Table[#All],8,FALSE)</f>
        <v>tier - 3</v>
      </c>
      <c r="P858" t="str">
        <f>VLOOKUP($A858,Hospitalization_Table[#All],9,FALSE)</f>
        <v>R1012</v>
      </c>
      <c r="Q858">
        <f>VLOOKUP($A858,Hospitalization_Table[#All],11,FALSE)</f>
        <v>54</v>
      </c>
    </row>
    <row r="859" spans="1:17" ht="15.6" x14ac:dyDescent="0.3">
      <c r="A859" s="20" t="s">
        <v>1513</v>
      </c>
      <c r="B859" t="str">
        <f>VLOOKUP($A859,Customer_Table[#All],4,FALSE)</f>
        <v>Katherine</v>
      </c>
      <c r="C859">
        <f>VLOOKUP($A859,Medical_Table[#All],4,FALSE)</f>
        <v>40.81</v>
      </c>
      <c r="D859">
        <f>VLOOKUP($A859,Medical_Table[#All],6,FALSE)</f>
        <v>10.58</v>
      </c>
      <c r="E859" t="str">
        <f>VLOOKUP($A859,Medical_Table[#All],2,FALSE)</f>
        <v>Yes</v>
      </c>
      <c r="F859" t="str">
        <f>VLOOKUP($A859,Medical_Table[#All],8,FALSE)</f>
        <v>No</v>
      </c>
      <c r="G859" t="str">
        <f>VLOOKUP($A859,Medical_Table[#All],9,FALSE)</f>
        <v>No</v>
      </c>
      <c r="H859">
        <f>VLOOKUP($A859,Medical_Table[#All],10,FALSE)</f>
        <v>0</v>
      </c>
      <c r="I859" t="str">
        <f>VLOOKUP($A859,Medical_Table[#All],3,FALSE)</f>
        <v>No</v>
      </c>
      <c r="J859" t="str">
        <f>VLOOKUP($A859,Medical_Table[#All],5,FALSE)</f>
        <v>Obesity</v>
      </c>
      <c r="K859" t="str">
        <f>VLOOKUP($A859,Medical_Table[#All],7,FALSE)</f>
        <v>Diabetes</v>
      </c>
      <c r="L859" s="22">
        <f>VLOOKUP($A859,Hospitalization_Table[#All],10,FALSE)</f>
        <v>24716</v>
      </c>
      <c r="M859" s="18">
        <f>VLOOKUP($A859,Hospitalization_Table[#All],6,FALSE)</f>
        <v>12485.8</v>
      </c>
      <c r="N859" t="str">
        <f>VLOOKUP($A859,Hospitalization_Table[#All],7,FALSE)</f>
        <v>tier - 3</v>
      </c>
      <c r="O859" t="str">
        <f>VLOOKUP($A859,Hospitalization_Table[#All],8,FALSE)</f>
        <v>tier - 3</v>
      </c>
      <c r="P859" t="str">
        <f>VLOOKUP($A859,Hospitalization_Table[#All],9,FALSE)</f>
        <v>R1013</v>
      </c>
      <c r="Q859">
        <f>VLOOKUP($A859,Hospitalization_Table[#All],11,FALSE)</f>
        <v>55</v>
      </c>
    </row>
    <row r="860" spans="1:17" ht="15.6" x14ac:dyDescent="0.3">
      <c r="A860" s="20" t="s">
        <v>1512</v>
      </c>
      <c r="B860" t="str">
        <f>VLOOKUP($A860,Customer_Table[#All],4,FALSE)</f>
        <v>Keila L</v>
      </c>
      <c r="C860">
        <f>VLOOKUP($A860,Medical_Table[#All],4,FALSE)</f>
        <v>24.605</v>
      </c>
      <c r="D860">
        <f>VLOOKUP($A860,Medical_Table[#All],6,FALSE)</f>
        <v>7.48</v>
      </c>
      <c r="E860" t="str">
        <f>VLOOKUP($A860,Medical_Table[#All],2,FALSE)</f>
        <v>No</v>
      </c>
      <c r="F860" t="str">
        <f>VLOOKUP($A860,Medical_Table[#All],8,FALSE)</f>
        <v>No</v>
      </c>
      <c r="G860" t="str">
        <f>VLOOKUP($A860,Medical_Table[#All],9,FALSE)</f>
        <v>No</v>
      </c>
      <c r="H860">
        <f>VLOOKUP($A860,Medical_Table[#All],10,FALSE)</f>
        <v>0</v>
      </c>
      <c r="I860" t="str">
        <f>VLOOKUP($A860,Medical_Table[#All],3,FALSE)</f>
        <v>No</v>
      </c>
      <c r="J860" t="str">
        <f>VLOOKUP($A860,Medical_Table[#All],5,FALSE)</f>
        <v>Normal Weight</v>
      </c>
      <c r="K860" t="str">
        <f>VLOOKUP($A860,Medical_Table[#All],7,FALSE)</f>
        <v>Diabetes</v>
      </c>
      <c r="L860" s="22">
        <f>VLOOKUP($A860,Hospitalization_Table[#All],10,FALSE)</f>
        <v>25154</v>
      </c>
      <c r="M860" s="18">
        <f>VLOOKUP($A860,Hospitalization_Table[#All],6,FALSE)</f>
        <v>12479.71</v>
      </c>
      <c r="N860" t="str">
        <f>VLOOKUP($A860,Hospitalization_Table[#All],7,FALSE)</f>
        <v>tier - 3</v>
      </c>
      <c r="O860" t="str">
        <f>VLOOKUP($A860,Hospitalization_Table[#All],8,FALSE)</f>
        <v>tier - 3</v>
      </c>
      <c r="P860" t="str">
        <f>VLOOKUP($A860,Hospitalization_Table[#All],9,FALSE)</f>
        <v>R1012</v>
      </c>
      <c r="Q860">
        <f>VLOOKUP($A860,Hospitalization_Table[#All],11,FALSE)</f>
        <v>54</v>
      </c>
    </row>
    <row r="861" spans="1:17" ht="15.6" x14ac:dyDescent="0.3">
      <c r="A861" s="20" t="s">
        <v>1511</v>
      </c>
      <c r="B861" t="str">
        <f>VLOOKUP($A861,Customer_Table[#All],4,FALSE)</f>
        <v>Zanae E</v>
      </c>
      <c r="C861">
        <f>VLOOKUP($A861,Medical_Table[#All],4,FALSE)</f>
        <v>21.47</v>
      </c>
      <c r="D861">
        <f>VLOOKUP($A861,Medical_Table[#All],6,FALSE)</f>
        <v>7.82</v>
      </c>
      <c r="E861" t="str">
        <f>VLOOKUP($A861,Medical_Table[#All],2,FALSE)</f>
        <v>No</v>
      </c>
      <c r="F861" t="str">
        <f>VLOOKUP($A861,Medical_Table[#All],8,FALSE)</f>
        <v>No</v>
      </c>
      <c r="G861" t="str">
        <f>VLOOKUP($A861,Medical_Table[#All],9,FALSE)</f>
        <v>No</v>
      </c>
      <c r="H861">
        <f>VLOOKUP($A861,Medical_Table[#All],10,FALSE)</f>
        <v>0</v>
      </c>
      <c r="I861" t="str">
        <f>VLOOKUP($A861,Medical_Table[#All],3,FALSE)</f>
        <v>No</v>
      </c>
      <c r="J861" t="str">
        <f>VLOOKUP($A861,Medical_Table[#All],5,FALSE)</f>
        <v>Normal Weight</v>
      </c>
      <c r="K861" t="str">
        <f>VLOOKUP($A861,Medical_Table[#All],7,FALSE)</f>
        <v>Diabetes</v>
      </c>
      <c r="L861" s="22">
        <f>VLOOKUP($A861,Hospitalization_Table[#All],10,FALSE)</f>
        <v>25168</v>
      </c>
      <c r="M861" s="18">
        <f>VLOOKUP($A861,Hospitalization_Table[#All],6,FALSE)</f>
        <v>12475.35</v>
      </c>
      <c r="N861" t="str">
        <f>VLOOKUP($A861,Hospitalization_Table[#All],7,FALSE)</f>
        <v>tier - 3</v>
      </c>
      <c r="O861" t="str">
        <f>VLOOKUP($A861,Hospitalization_Table[#All],8,FALSE)</f>
        <v>tier - 1</v>
      </c>
      <c r="P861" t="str">
        <f>VLOOKUP($A861,Hospitalization_Table[#All],9,FALSE)</f>
        <v>R1012</v>
      </c>
      <c r="Q861">
        <f>VLOOKUP($A861,Hospitalization_Table[#All],11,FALSE)</f>
        <v>54</v>
      </c>
    </row>
    <row r="862" spans="1:17" ht="15.6" x14ac:dyDescent="0.3">
      <c r="A862" s="20" t="s">
        <v>1510</v>
      </c>
      <c r="B862" t="str">
        <f>VLOOKUP($A862,Customer_Table[#All],4,FALSE)</f>
        <v>Alex</v>
      </c>
      <c r="C862">
        <f>VLOOKUP($A862,Medical_Table[#All],4,FALSE)</f>
        <v>52.89</v>
      </c>
      <c r="D862">
        <f>VLOOKUP($A862,Medical_Table[#All],6,FALSE)</f>
        <v>4.96</v>
      </c>
      <c r="E862" t="str">
        <f>VLOOKUP($A862,Medical_Table[#All],2,FALSE)</f>
        <v>Yes</v>
      </c>
      <c r="F862" t="str">
        <f>VLOOKUP($A862,Medical_Table[#All],8,FALSE)</f>
        <v>No</v>
      </c>
      <c r="G862" t="str">
        <f>VLOOKUP($A862,Medical_Table[#All],9,FALSE)</f>
        <v>No</v>
      </c>
      <c r="H862">
        <f>VLOOKUP($A862,Medical_Table[#All],10,FALSE)</f>
        <v>1</v>
      </c>
      <c r="I862" t="str">
        <f>VLOOKUP($A862,Medical_Table[#All],3,FALSE)</f>
        <v>No</v>
      </c>
      <c r="J862" t="str">
        <f>VLOOKUP($A862,Medical_Table[#All],5,FALSE)</f>
        <v>Obesity</v>
      </c>
      <c r="K862" t="str">
        <f>VLOOKUP($A862,Medical_Table[#All],7,FALSE)</f>
        <v>Normal</v>
      </c>
      <c r="L862" s="22">
        <f>VLOOKUP($A862,Hospitalization_Table[#All],10,FALSE)</f>
        <v>34920</v>
      </c>
      <c r="M862" s="18">
        <f>VLOOKUP($A862,Hospitalization_Table[#All],6,FALSE)</f>
        <v>12452.25</v>
      </c>
      <c r="N862" t="str">
        <f>VLOOKUP($A862,Hospitalization_Table[#All],7,FALSE)</f>
        <v>tier - 3</v>
      </c>
      <c r="O862" t="str">
        <f>VLOOKUP($A862,Hospitalization_Table[#All],8,FALSE)</f>
        <v>tier - 3</v>
      </c>
      <c r="P862" t="str">
        <f>VLOOKUP($A862,Hospitalization_Table[#All],9,FALSE)</f>
        <v>R1012</v>
      </c>
      <c r="Q862">
        <f>VLOOKUP($A862,Hospitalization_Table[#All],11,FALSE)</f>
        <v>27</v>
      </c>
    </row>
    <row r="863" spans="1:17" ht="15.6" x14ac:dyDescent="0.3">
      <c r="A863" s="20" t="s">
        <v>1509</v>
      </c>
      <c r="B863" t="str">
        <f>VLOOKUP($A863,Customer_Table[#All],4,FALSE)</f>
        <v>Kathryn</v>
      </c>
      <c r="C863">
        <f>VLOOKUP($A863,Medical_Table[#All],4,FALSE)</f>
        <v>32.965000000000003</v>
      </c>
      <c r="D863">
        <f>VLOOKUP($A863,Medical_Table[#All],6,FALSE)</f>
        <v>6.15</v>
      </c>
      <c r="E863" t="str">
        <f>VLOOKUP($A863,Medical_Table[#All],2,FALSE)</f>
        <v>Yes</v>
      </c>
      <c r="F863" t="str">
        <f>VLOOKUP($A863,Medical_Table[#All],8,FALSE)</f>
        <v>No</v>
      </c>
      <c r="G863" t="str">
        <f>VLOOKUP($A863,Medical_Table[#All],9,FALSE)</f>
        <v>No</v>
      </c>
      <c r="H863">
        <f>VLOOKUP($A863,Medical_Table[#All],10,FALSE)</f>
        <v>1</v>
      </c>
      <c r="I863" t="str">
        <f>VLOOKUP($A863,Medical_Table[#All],3,FALSE)</f>
        <v>No</v>
      </c>
      <c r="J863" t="str">
        <f>VLOOKUP($A863,Medical_Table[#All],5,FALSE)</f>
        <v>Obesity</v>
      </c>
      <c r="K863" t="str">
        <f>VLOOKUP($A863,Medical_Table[#All],7,FALSE)</f>
        <v>Prediabetes</v>
      </c>
      <c r="L863" s="22">
        <f>VLOOKUP($A863,Hospitalization_Table[#All],10,FALSE)</f>
        <v>23593</v>
      </c>
      <c r="M863" s="18">
        <f>VLOOKUP($A863,Hospitalization_Table[#All],6,FALSE)</f>
        <v>12430.95</v>
      </c>
      <c r="N863" t="str">
        <f>VLOOKUP($A863,Hospitalization_Table[#All],7,FALSE)</f>
        <v>tier - 3</v>
      </c>
      <c r="O863" t="str">
        <f>VLOOKUP($A863,Hospitalization_Table[#All],8,FALSE)</f>
        <v>tier - 3</v>
      </c>
      <c r="P863" t="str">
        <f>VLOOKUP($A863,Hospitalization_Table[#All],9,FALSE)</f>
        <v>R1024</v>
      </c>
      <c r="Q863">
        <f>VLOOKUP($A863,Hospitalization_Table[#All],11,FALSE)</f>
        <v>58</v>
      </c>
    </row>
    <row r="864" spans="1:17" ht="15.6" x14ac:dyDescent="0.3">
      <c r="A864" s="20" t="s">
        <v>1508</v>
      </c>
      <c r="B864" t="str">
        <f>VLOOKUP($A864,Customer_Table[#All],4,FALSE)</f>
        <v>Jason L.</v>
      </c>
      <c r="C864">
        <f>VLOOKUP($A864,Medical_Table[#All],4,FALSE)</f>
        <v>36.799999999999997</v>
      </c>
      <c r="D864">
        <f>VLOOKUP($A864,Medical_Table[#All],6,FALSE)</f>
        <v>4.62</v>
      </c>
      <c r="E864" t="str">
        <f>VLOOKUP($A864,Medical_Table[#All],2,FALSE)</f>
        <v>No</v>
      </c>
      <c r="F864" t="str">
        <f>VLOOKUP($A864,Medical_Table[#All],8,FALSE)</f>
        <v>No</v>
      </c>
      <c r="G864" t="str">
        <f>VLOOKUP($A864,Medical_Table[#All],9,FALSE)</f>
        <v>Yes</v>
      </c>
      <c r="H864">
        <f>VLOOKUP($A864,Medical_Table[#All],10,FALSE)</f>
        <v>1</v>
      </c>
      <c r="I864" t="str">
        <f>VLOOKUP($A864,Medical_Table[#All],3,FALSE)</f>
        <v>No</v>
      </c>
      <c r="J864" t="str">
        <f>VLOOKUP($A864,Medical_Table[#All],5,FALSE)</f>
        <v>Obesity</v>
      </c>
      <c r="K864" t="str">
        <f>VLOOKUP($A864,Medical_Table[#All],7,FALSE)</f>
        <v>Normal</v>
      </c>
      <c r="L864" s="22">
        <f>VLOOKUP($A864,Hospitalization_Table[#All],10,FALSE)</f>
        <v>29050</v>
      </c>
      <c r="M864" s="18">
        <f>VLOOKUP($A864,Hospitalization_Table[#All],6,FALSE)</f>
        <v>12408.29</v>
      </c>
      <c r="N864" t="str">
        <f>VLOOKUP($A864,Hospitalization_Table[#All],7,FALSE)</f>
        <v>tier - 3</v>
      </c>
      <c r="O864" t="str">
        <f>VLOOKUP($A864,Hospitalization_Table[#All],8,FALSE)</f>
        <v>tier - 1</v>
      </c>
      <c r="P864" t="str">
        <f>VLOOKUP($A864,Hospitalization_Table[#All],9,FALSE)</f>
        <v>R1022</v>
      </c>
      <c r="Q864">
        <f>VLOOKUP($A864,Hospitalization_Table[#All],11,FALSE)</f>
        <v>43</v>
      </c>
    </row>
    <row r="865" spans="1:17" ht="15.6" x14ac:dyDescent="0.3">
      <c r="A865" s="20" t="s">
        <v>1507</v>
      </c>
      <c r="B865" t="str">
        <f>VLOOKUP($A865,Customer_Table[#All],4,FALSE)</f>
        <v>Benjamin J.</v>
      </c>
      <c r="C865">
        <f>VLOOKUP($A865,Medical_Table[#All],4,FALSE)</f>
        <v>34.299999999999997</v>
      </c>
      <c r="D865">
        <f>VLOOKUP($A865,Medical_Table[#All],6,FALSE)</f>
        <v>4.87</v>
      </c>
      <c r="E865" t="str">
        <f>VLOOKUP($A865,Medical_Table[#All],2,FALSE)</f>
        <v>No</v>
      </c>
      <c r="F865" t="str">
        <f>VLOOKUP($A865,Medical_Table[#All],8,FALSE)</f>
        <v>No</v>
      </c>
      <c r="G865" t="str">
        <f>VLOOKUP($A865,Medical_Table[#All],9,FALSE)</f>
        <v>No</v>
      </c>
      <c r="H865">
        <f>VLOOKUP($A865,Medical_Table[#All],10,FALSE)</f>
        <v>2</v>
      </c>
      <c r="I865" t="str">
        <f>VLOOKUP($A865,Medical_Table[#All],3,FALSE)</f>
        <v>No</v>
      </c>
      <c r="J865" t="str">
        <f>VLOOKUP($A865,Medical_Table[#All],5,FALSE)</f>
        <v>Obesity</v>
      </c>
      <c r="K865" t="str">
        <f>VLOOKUP($A865,Medical_Table[#All],7,FALSE)</f>
        <v>Normal</v>
      </c>
      <c r="L865" s="22">
        <f>VLOOKUP($A865,Hospitalization_Table[#All],10,FALSE)</f>
        <v>26532</v>
      </c>
      <c r="M865" s="18">
        <f>VLOOKUP($A865,Hospitalization_Table[#All],6,FALSE)</f>
        <v>12407.3</v>
      </c>
      <c r="N865" t="str">
        <f>VLOOKUP($A865,Hospitalization_Table[#All],7,FALSE)</f>
        <v>tier - 3</v>
      </c>
      <c r="O865" t="str">
        <f>VLOOKUP($A865,Hospitalization_Table[#All],8,FALSE)</f>
        <v>tier - 2</v>
      </c>
      <c r="P865" t="str">
        <f>VLOOKUP($A865,Hospitalization_Table[#All],9,FALSE)</f>
        <v>R1021</v>
      </c>
      <c r="Q865">
        <f>VLOOKUP($A865,Hospitalization_Table[#All],11,FALSE)</f>
        <v>50</v>
      </c>
    </row>
    <row r="866" spans="1:17" ht="15.6" x14ac:dyDescent="0.3">
      <c r="A866" s="20" t="s">
        <v>1506</v>
      </c>
      <c r="B866" t="str">
        <f>VLOOKUP($A866,Customer_Table[#All],4,FALSE)</f>
        <v>Steven M.</v>
      </c>
      <c r="C866">
        <f>VLOOKUP($A866,Medical_Table[#All],4,FALSE)</f>
        <v>35.244999999999997</v>
      </c>
      <c r="D866">
        <f>VLOOKUP($A866,Medical_Table[#All],6,FALSE)</f>
        <v>4.63</v>
      </c>
      <c r="E866" t="str">
        <f>VLOOKUP($A866,Medical_Table[#All],2,FALSE)</f>
        <v>No</v>
      </c>
      <c r="F866" t="str">
        <f>VLOOKUP($A866,Medical_Table[#All],8,FALSE)</f>
        <v>No</v>
      </c>
      <c r="G866" t="str">
        <f>VLOOKUP($A866,Medical_Table[#All],9,FALSE)</f>
        <v>No</v>
      </c>
      <c r="H866">
        <f>VLOOKUP($A866,Medical_Table[#All],10,FALSE)</f>
        <v>0</v>
      </c>
      <c r="I866" t="str">
        <f>VLOOKUP($A866,Medical_Table[#All],3,FALSE)</f>
        <v>No</v>
      </c>
      <c r="J866" t="str">
        <f>VLOOKUP($A866,Medical_Table[#All],5,FALSE)</f>
        <v>Obesity</v>
      </c>
      <c r="K866" t="str">
        <f>VLOOKUP($A866,Medical_Table[#All],7,FALSE)</f>
        <v>Normal</v>
      </c>
      <c r="L866" s="22">
        <f>VLOOKUP($A866,Hospitalization_Table[#All],10,FALSE)</f>
        <v>32871</v>
      </c>
      <c r="M866" s="18">
        <f>VLOOKUP($A866,Hospitalization_Table[#All],6,FALSE)</f>
        <v>12404.88</v>
      </c>
      <c r="N866" t="str">
        <f>VLOOKUP($A866,Hospitalization_Table[#All],7,FALSE)</f>
        <v>tier - 3</v>
      </c>
      <c r="O866" t="str">
        <f>VLOOKUP($A866,Hospitalization_Table[#All],8,FALSE)</f>
        <v>tier - 3</v>
      </c>
      <c r="P866" t="str">
        <f>VLOOKUP($A866,Hospitalization_Table[#All],9,FALSE)</f>
        <v>R1016</v>
      </c>
      <c r="Q866">
        <f>VLOOKUP($A866,Hospitalization_Table[#All],11,FALSE)</f>
        <v>33</v>
      </c>
    </row>
    <row r="867" spans="1:17" ht="15.6" x14ac:dyDescent="0.3">
      <c r="A867" s="20" t="s">
        <v>1505</v>
      </c>
      <c r="B867" t="str">
        <f>VLOOKUP($A867,Customer_Table[#All],4,FALSE)</f>
        <v>Erika</v>
      </c>
      <c r="C867">
        <f>VLOOKUP($A867,Medical_Table[#All],4,FALSE)</f>
        <v>26.23</v>
      </c>
      <c r="D867">
        <f>VLOOKUP($A867,Medical_Table[#All],6,FALSE)</f>
        <v>11.93</v>
      </c>
      <c r="E867" t="str">
        <f>VLOOKUP($A867,Medical_Table[#All],2,FALSE)</f>
        <v>No</v>
      </c>
      <c r="F867" t="str">
        <f>VLOOKUP($A867,Medical_Table[#All],8,FALSE)</f>
        <v>No</v>
      </c>
      <c r="G867" t="str">
        <f>VLOOKUP($A867,Medical_Table[#All],9,FALSE)</f>
        <v>No</v>
      </c>
      <c r="H867">
        <f>VLOOKUP($A867,Medical_Table[#All],10,FALSE)</f>
        <v>0</v>
      </c>
      <c r="I867" t="str">
        <f>VLOOKUP($A867,Medical_Table[#All],3,FALSE)</f>
        <v>No</v>
      </c>
      <c r="J867" t="str">
        <f>VLOOKUP($A867,Medical_Table[#All],5,FALSE)</f>
        <v>Over Weight</v>
      </c>
      <c r="K867" t="str">
        <f>VLOOKUP($A867,Medical_Table[#All],7,FALSE)</f>
        <v>Diabetes</v>
      </c>
      <c r="L867" s="22">
        <f>VLOOKUP($A867,Hospitalization_Table[#All],10,FALSE)</f>
        <v>22915</v>
      </c>
      <c r="M867" s="18">
        <f>VLOOKUP($A867,Hospitalization_Table[#All],6,FALSE)</f>
        <v>12369.89</v>
      </c>
      <c r="N867" t="str">
        <f>VLOOKUP($A867,Hospitalization_Table[#All],7,FALSE)</f>
        <v>tier - 3</v>
      </c>
      <c r="O867" t="str">
        <f>VLOOKUP($A867,Hospitalization_Table[#All],8,FALSE)</f>
        <v>tier - 2</v>
      </c>
      <c r="P867" t="str">
        <f>VLOOKUP($A867,Hospitalization_Table[#All],9,FALSE)</f>
        <v>R1024</v>
      </c>
      <c r="Q867">
        <f>VLOOKUP($A867,Hospitalization_Table[#All],11,FALSE)</f>
        <v>60</v>
      </c>
    </row>
    <row r="868" spans="1:17" ht="15.6" x14ac:dyDescent="0.3">
      <c r="A868" s="20" t="s">
        <v>1504</v>
      </c>
      <c r="B868" t="str">
        <f>VLOOKUP($A868,Customer_Table[#All],4,FALSE)</f>
        <v>Chad</v>
      </c>
      <c r="C868">
        <f>VLOOKUP($A868,Medical_Table[#All],4,FALSE)</f>
        <v>36.1</v>
      </c>
      <c r="D868">
        <f>VLOOKUP($A868,Medical_Table[#All],6,FALSE)</f>
        <v>5.65</v>
      </c>
      <c r="E868" t="str">
        <f>VLOOKUP($A868,Medical_Table[#All],2,FALSE)</f>
        <v>Yes</v>
      </c>
      <c r="F868" t="str">
        <f>VLOOKUP($A868,Medical_Table[#All],8,FALSE)</f>
        <v>No</v>
      </c>
      <c r="G868" t="str">
        <f>VLOOKUP($A868,Medical_Table[#All],9,FALSE)</f>
        <v>No</v>
      </c>
      <c r="H868">
        <f>VLOOKUP($A868,Medical_Table[#All],10,FALSE)</f>
        <v>2</v>
      </c>
      <c r="I868" t="str">
        <f>VLOOKUP($A868,Medical_Table[#All],3,FALSE)</f>
        <v>No</v>
      </c>
      <c r="J868" t="str">
        <f>VLOOKUP($A868,Medical_Table[#All],5,FALSE)</f>
        <v>Obesity</v>
      </c>
      <c r="K868" t="str">
        <f>VLOOKUP($A868,Medical_Table[#All],7,FALSE)</f>
        <v>Normal</v>
      </c>
      <c r="L868" s="22">
        <f>VLOOKUP($A868,Hospitalization_Table[#All],10,FALSE)</f>
        <v>24470</v>
      </c>
      <c r="M868" s="18">
        <f>VLOOKUP($A868,Hospitalization_Table[#All],6,FALSE)</f>
        <v>12363.55</v>
      </c>
      <c r="N868" t="str">
        <f>VLOOKUP($A868,Hospitalization_Table[#All],7,FALSE)</f>
        <v>tier - 3</v>
      </c>
      <c r="O868" t="str">
        <f>VLOOKUP($A868,Hospitalization_Table[#All],8,FALSE)</f>
        <v>tier - 3</v>
      </c>
      <c r="P868" t="str">
        <f>VLOOKUP($A868,Hospitalization_Table[#All],9,FALSE)</f>
        <v>R1011</v>
      </c>
      <c r="Q868">
        <f>VLOOKUP($A868,Hospitalization_Table[#All],11,FALSE)</f>
        <v>56</v>
      </c>
    </row>
    <row r="869" spans="1:17" ht="15.6" x14ac:dyDescent="0.3">
      <c r="A869" s="20" t="s">
        <v>1503</v>
      </c>
      <c r="B869" t="str">
        <f>VLOOKUP($A869,Customer_Table[#All],4,FALSE)</f>
        <v>Mark</v>
      </c>
      <c r="C869">
        <f>VLOOKUP($A869,Medical_Table[#All],4,FALSE)</f>
        <v>37.1</v>
      </c>
      <c r="D869">
        <f>VLOOKUP($A869,Medical_Table[#All],6,FALSE)</f>
        <v>11.21</v>
      </c>
      <c r="E869" t="str">
        <f>VLOOKUP($A869,Medical_Table[#All],2,FALSE)</f>
        <v>Yes</v>
      </c>
      <c r="F869" t="str">
        <f>VLOOKUP($A869,Medical_Table[#All],8,FALSE)</f>
        <v>No</v>
      </c>
      <c r="G869" t="str">
        <f>VLOOKUP($A869,Medical_Table[#All],9,FALSE)</f>
        <v>Yes</v>
      </c>
      <c r="H869">
        <f>VLOOKUP($A869,Medical_Table[#All],10,FALSE)</f>
        <v>1</v>
      </c>
      <c r="I869" t="str">
        <f>VLOOKUP($A869,Medical_Table[#All],3,FALSE)</f>
        <v>No</v>
      </c>
      <c r="J869" t="str">
        <f>VLOOKUP($A869,Medical_Table[#All],5,FALSE)</f>
        <v>Obesity</v>
      </c>
      <c r="K869" t="str">
        <f>VLOOKUP($A869,Medical_Table[#All],7,FALSE)</f>
        <v>Diabetes</v>
      </c>
      <c r="L869" s="22">
        <f>VLOOKUP($A869,Hospitalization_Table[#All],10,FALSE)</f>
        <v>23276</v>
      </c>
      <c r="M869" s="18">
        <f>VLOOKUP($A869,Hospitalization_Table[#All],6,FALSE)</f>
        <v>12347.17</v>
      </c>
      <c r="N869" t="str">
        <f>VLOOKUP($A869,Hospitalization_Table[#All],7,FALSE)</f>
        <v>tier - 3</v>
      </c>
      <c r="O869" t="str">
        <f>VLOOKUP($A869,Hospitalization_Table[#All],8,FALSE)</f>
        <v>tier - 3</v>
      </c>
      <c r="P869" t="str">
        <f>VLOOKUP($A869,Hospitalization_Table[#All],9,FALSE)</f>
        <v>R1011</v>
      </c>
      <c r="Q869">
        <f>VLOOKUP($A869,Hospitalization_Table[#All],11,FALSE)</f>
        <v>59</v>
      </c>
    </row>
    <row r="870" spans="1:17" ht="15.6" x14ac:dyDescent="0.3">
      <c r="A870" s="20" t="s">
        <v>1502</v>
      </c>
      <c r="B870" t="str">
        <f>VLOOKUP($A870,Customer_Table[#All],4,FALSE)</f>
        <v>David</v>
      </c>
      <c r="C870">
        <f>VLOOKUP($A870,Medical_Table[#All],4,FALSE)</f>
        <v>27.5</v>
      </c>
      <c r="D870">
        <f>VLOOKUP($A870,Medical_Table[#All],6,FALSE)</f>
        <v>10.62</v>
      </c>
      <c r="E870" t="str">
        <f>VLOOKUP($A870,Medical_Table[#All],2,FALSE)</f>
        <v>Yes</v>
      </c>
      <c r="F870" t="str">
        <f>VLOOKUP($A870,Medical_Table[#All],8,FALSE)</f>
        <v>No</v>
      </c>
      <c r="G870" t="str">
        <f>VLOOKUP($A870,Medical_Table[#All],9,FALSE)</f>
        <v>Yes</v>
      </c>
      <c r="H870">
        <f>VLOOKUP($A870,Medical_Table[#All],10,FALSE)</f>
        <v>1</v>
      </c>
      <c r="I870" t="str">
        <f>VLOOKUP($A870,Medical_Table[#All],3,FALSE)</f>
        <v>No</v>
      </c>
      <c r="J870" t="str">
        <f>VLOOKUP($A870,Medical_Table[#All],5,FALSE)</f>
        <v>Over Weight</v>
      </c>
      <c r="K870" t="str">
        <f>VLOOKUP($A870,Medical_Table[#All],7,FALSE)</f>
        <v>Diabetes</v>
      </c>
      <c r="L870" s="22">
        <f>VLOOKUP($A870,Hospitalization_Table[#All],10,FALSE)</f>
        <v>23225</v>
      </c>
      <c r="M870" s="18">
        <f>VLOOKUP($A870,Hospitalization_Table[#All],6,FALSE)</f>
        <v>12333.83</v>
      </c>
      <c r="N870" t="str">
        <f>VLOOKUP($A870,Hospitalization_Table[#All],7,FALSE)</f>
        <v>tier - 3</v>
      </c>
      <c r="O870" t="str">
        <f>VLOOKUP($A870,Hospitalization_Table[#All],8,FALSE)</f>
        <v>tier - 2</v>
      </c>
      <c r="P870" t="str">
        <f>VLOOKUP($A870,Hospitalization_Table[#All],9,FALSE)</f>
        <v>R1011</v>
      </c>
      <c r="Q870">
        <f>VLOOKUP($A870,Hospitalization_Table[#All],11,FALSE)</f>
        <v>59</v>
      </c>
    </row>
    <row r="871" spans="1:17" ht="15.6" x14ac:dyDescent="0.3">
      <c r="A871" s="20" t="s">
        <v>1501</v>
      </c>
      <c r="B871" t="str">
        <f>VLOOKUP($A871,Customer_Table[#All],4,FALSE)</f>
        <v>Matthew R</v>
      </c>
      <c r="C871">
        <f>VLOOKUP($A871,Medical_Table[#All],4,FALSE)</f>
        <v>24.7</v>
      </c>
      <c r="D871">
        <f>VLOOKUP($A871,Medical_Table[#All],6,FALSE)</f>
        <v>10.7</v>
      </c>
      <c r="E871" t="str">
        <f>VLOOKUP($A871,Medical_Table[#All],2,FALSE)</f>
        <v>Yes</v>
      </c>
      <c r="F871" t="str">
        <f>VLOOKUP($A871,Medical_Table[#All],8,FALSE)</f>
        <v>No</v>
      </c>
      <c r="G871" t="str">
        <f>VLOOKUP($A871,Medical_Table[#All],9,FALSE)</f>
        <v>Yes</v>
      </c>
      <c r="H871">
        <f>VLOOKUP($A871,Medical_Table[#All],10,FALSE)</f>
        <v>1</v>
      </c>
      <c r="I871" t="str">
        <f>VLOOKUP($A871,Medical_Table[#All],3,FALSE)</f>
        <v>No</v>
      </c>
      <c r="J871" t="str">
        <f>VLOOKUP($A871,Medical_Table[#All],5,FALSE)</f>
        <v>Normal Weight</v>
      </c>
      <c r="K871" t="str">
        <f>VLOOKUP($A871,Medical_Table[#All],7,FALSE)</f>
        <v>Diabetes</v>
      </c>
      <c r="L871" s="22">
        <f>VLOOKUP($A871,Hospitalization_Table[#All],10,FALSE)</f>
        <v>23252</v>
      </c>
      <c r="M871" s="18">
        <f>VLOOKUP($A871,Hospitalization_Table[#All],6,FALSE)</f>
        <v>12323.94</v>
      </c>
      <c r="N871" t="str">
        <f>VLOOKUP($A871,Hospitalization_Table[#All],7,FALSE)</f>
        <v>tier - 3</v>
      </c>
      <c r="O871" t="str">
        <f>VLOOKUP($A871,Hospitalization_Table[#All],8,FALSE)</f>
        <v>tier - 3</v>
      </c>
      <c r="P871" t="str">
        <f>VLOOKUP($A871,Hospitalization_Table[#All],9,FALSE)</f>
        <v>R1017</v>
      </c>
      <c r="Q871">
        <f>VLOOKUP($A871,Hospitalization_Table[#All],11,FALSE)</f>
        <v>59</v>
      </c>
    </row>
    <row r="872" spans="1:17" ht="15.6" x14ac:dyDescent="0.3">
      <c r="A872" s="20" t="s">
        <v>1500</v>
      </c>
      <c r="B872" t="str">
        <f>VLOOKUP($A872,Customer_Table[#All],4,FALSE)</f>
        <v>Orla</v>
      </c>
      <c r="C872">
        <f>VLOOKUP($A872,Medical_Table[#All],4,FALSE)</f>
        <v>26.78</v>
      </c>
      <c r="D872">
        <f>VLOOKUP($A872,Medical_Table[#All],6,FALSE)</f>
        <v>10.02</v>
      </c>
      <c r="E872" t="str">
        <f>VLOOKUP($A872,Medical_Table[#All],2,FALSE)</f>
        <v>Yes</v>
      </c>
      <c r="F872" t="str">
        <f>VLOOKUP($A872,Medical_Table[#All],8,FALSE)</f>
        <v>No</v>
      </c>
      <c r="G872" t="str">
        <f>VLOOKUP($A872,Medical_Table[#All],9,FALSE)</f>
        <v>Yes</v>
      </c>
      <c r="H872">
        <f>VLOOKUP($A872,Medical_Table[#All],10,FALSE)</f>
        <v>1</v>
      </c>
      <c r="I872" t="str">
        <f>VLOOKUP($A872,Medical_Table[#All],3,FALSE)</f>
        <v>No</v>
      </c>
      <c r="J872" t="str">
        <f>VLOOKUP($A872,Medical_Table[#All],5,FALSE)</f>
        <v>Over Weight</v>
      </c>
      <c r="K872" t="str">
        <f>VLOOKUP($A872,Medical_Table[#All],7,FALSE)</f>
        <v>Diabetes</v>
      </c>
      <c r="L872" s="22">
        <f>VLOOKUP($A872,Hospitalization_Table[#All],10,FALSE)</f>
        <v>23312</v>
      </c>
      <c r="M872" s="18">
        <f>VLOOKUP($A872,Hospitalization_Table[#All],6,FALSE)</f>
        <v>12299.59</v>
      </c>
      <c r="N872" t="str">
        <f>VLOOKUP($A872,Hospitalization_Table[#All],7,FALSE)</f>
        <v>tier - 3</v>
      </c>
      <c r="O872" t="str">
        <f>VLOOKUP($A872,Hospitalization_Table[#All],8,FALSE)</f>
        <v>tier - 1</v>
      </c>
      <c r="P872" t="str">
        <f>VLOOKUP($A872,Hospitalization_Table[#All],9,FALSE)</f>
        <v>R1025</v>
      </c>
      <c r="Q872">
        <f>VLOOKUP($A872,Hospitalization_Table[#All],11,FALSE)</f>
        <v>59</v>
      </c>
    </row>
    <row r="873" spans="1:17" ht="15.6" x14ac:dyDescent="0.3">
      <c r="A873" s="20" t="s">
        <v>1499</v>
      </c>
      <c r="B873" t="str">
        <f>VLOOKUP($A873,Customer_Table[#All],4,FALSE)</f>
        <v>Shaista S</v>
      </c>
      <c r="C873">
        <f>VLOOKUP($A873,Medical_Table[#All],4,FALSE)</f>
        <v>45.8</v>
      </c>
      <c r="D873">
        <f>VLOOKUP($A873,Medical_Table[#All],6,FALSE)</f>
        <v>4.8499999999999996</v>
      </c>
      <c r="E873" t="str">
        <f>VLOOKUP($A873,Medical_Table[#All],2,FALSE)</f>
        <v>No</v>
      </c>
      <c r="F873" t="str">
        <f>VLOOKUP($A873,Medical_Table[#All],8,FALSE)</f>
        <v>No</v>
      </c>
      <c r="G873" t="str">
        <f>VLOOKUP($A873,Medical_Table[#All],9,FALSE)</f>
        <v>No</v>
      </c>
      <c r="H873">
        <f>VLOOKUP($A873,Medical_Table[#All],10,FALSE)</f>
        <v>0</v>
      </c>
      <c r="I873" t="str">
        <f>VLOOKUP($A873,Medical_Table[#All],3,FALSE)</f>
        <v>No</v>
      </c>
      <c r="J873" t="str">
        <f>VLOOKUP($A873,Medical_Table[#All],5,FALSE)</f>
        <v>Obesity</v>
      </c>
      <c r="K873" t="str">
        <f>VLOOKUP($A873,Medical_Table[#All],7,FALSE)</f>
        <v>Normal</v>
      </c>
      <c r="L873" s="22">
        <f>VLOOKUP($A873,Hospitalization_Table[#All],10,FALSE)</f>
        <v>33175</v>
      </c>
      <c r="M873" s="18">
        <f>VLOOKUP($A873,Hospitalization_Table[#All],6,FALSE)</f>
        <v>12282.38</v>
      </c>
      <c r="N873" t="str">
        <f>VLOOKUP($A873,Hospitalization_Table[#All],7,FALSE)</f>
        <v>tier - 3</v>
      </c>
      <c r="O873" t="str">
        <f>VLOOKUP($A873,Hospitalization_Table[#All],8,FALSE)</f>
        <v>tier - 1</v>
      </c>
      <c r="P873" t="str">
        <f>VLOOKUP($A873,Hospitalization_Table[#All],9,FALSE)</f>
        <v>R1011</v>
      </c>
      <c r="Q873">
        <f>VLOOKUP($A873,Hospitalization_Table[#All],11,FALSE)</f>
        <v>32</v>
      </c>
    </row>
    <row r="874" spans="1:17" ht="15.6" x14ac:dyDescent="0.3">
      <c r="A874" s="20" t="s">
        <v>1498</v>
      </c>
      <c r="B874" t="str">
        <f>VLOOKUP($A874,Customer_Table[#All],4,FALSE)</f>
        <v>Emily</v>
      </c>
      <c r="C874">
        <f>VLOOKUP($A874,Medical_Table[#All],4,FALSE)</f>
        <v>29</v>
      </c>
      <c r="D874">
        <f>VLOOKUP($A874,Medical_Table[#All],6,FALSE)</f>
        <v>4.3899999999999997</v>
      </c>
      <c r="E874" t="str">
        <f>VLOOKUP($A874,Medical_Table[#All],2,FALSE)</f>
        <v>Yes</v>
      </c>
      <c r="F874" t="str">
        <f>VLOOKUP($A874,Medical_Table[#All],8,FALSE)</f>
        <v>No</v>
      </c>
      <c r="G874" t="str">
        <f>VLOOKUP($A874,Medical_Table[#All],9,FALSE)</f>
        <v>No</v>
      </c>
      <c r="H874">
        <f>VLOOKUP($A874,Medical_Table[#All],10,FALSE)</f>
        <v>2</v>
      </c>
      <c r="I874" t="str">
        <f>VLOOKUP($A874,Medical_Table[#All],3,FALSE)</f>
        <v>No</v>
      </c>
      <c r="J874" t="str">
        <f>VLOOKUP($A874,Medical_Table[#All],5,FALSE)</f>
        <v>Over Weight</v>
      </c>
      <c r="K874" t="str">
        <f>VLOOKUP($A874,Medical_Table[#All],7,FALSE)</f>
        <v>Normal</v>
      </c>
      <c r="L874" s="22">
        <f>VLOOKUP($A874,Hospitalization_Table[#All],10,FALSE)</f>
        <v>24427</v>
      </c>
      <c r="M874" s="18">
        <f>VLOOKUP($A874,Hospitalization_Table[#All],6,FALSE)</f>
        <v>12282.03</v>
      </c>
      <c r="N874" t="str">
        <f>VLOOKUP($A874,Hospitalization_Table[#All],7,FALSE)</f>
        <v>tier - 3</v>
      </c>
      <c r="O874" t="str">
        <f>VLOOKUP($A874,Hospitalization_Table[#All],8,FALSE)</f>
        <v>tier - 1</v>
      </c>
      <c r="P874" t="str">
        <f>VLOOKUP($A874,Hospitalization_Table[#All],9,FALSE)</f>
        <v>R1025</v>
      </c>
      <c r="Q874">
        <f>VLOOKUP($A874,Hospitalization_Table[#All],11,FALSE)</f>
        <v>56</v>
      </c>
    </row>
    <row r="875" spans="1:17" ht="15.6" x14ac:dyDescent="0.3">
      <c r="A875" s="20" t="s">
        <v>1497</v>
      </c>
      <c r="B875" t="str">
        <f>VLOOKUP($A875,Customer_Table[#All],4,FALSE)</f>
        <v>Julie A.</v>
      </c>
      <c r="C875">
        <f>VLOOKUP($A875,Medical_Table[#All],4,FALSE)</f>
        <v>33.534999999999997</v>
      </c>
      <c r="D875">
        <f>VLOOKUP($A875,Medical_Table[#All],6,FALSE)</f>
        <v>8.24</v>
      </c>
      <c r="E875" t="str">
        <f>VLOOKUP($A875,Medical_Table[#All],2,FALSE)</f>
        <v>Yes</v>
      </c>
      <c r="F875" t="str">
        <f>VLOOKUP($A875,Medical_Table[#All],8,FALSE)</f>
        <v>No</v>
      </c>
      <c r="G875" t="str">
        <f>VLOOKUP($A875,Medical_Table[#All],9,FALSE)</f>
        <v>No</v>
      </c>
      <c r="H875">
        <f>VLOOKUP($A875,Medical_Table[#All],10,FALSE)</f>
        <v>0</v>
      </c>
      <c r="I875" t="str">
        <f>VLOOKUP($A875,Medical_Table[#All],3,FALSE)</f>
        <v>No</v>
      </c>
      <c r="J875" t="str">
        <f>VLOOKUP($A875,Medical_Table[#All],5,FALSE)</f>
        <v>Obesity</v>
      </c>
      <c r="K875" t="str">
        <f>VLOOKUP($A875,Medical_Table[#All],7,FALSE)</f>
        <v>Diabetes</v>
      </c>
      <c r="L875" s="22">
        <f>VLOOKUP($A875,Hospitalization_Table[#All],10,FALSE)</f>
        <v>24712</v>
      </c>
      <c r="M875" s="18">
        <f>VLOOKUP($A875,Hospitalization_Table[#All],6,FALSE)</f>
        <v>12269.69</v>
      </c>
      <c r="N875" t="str">
        <f>VLOOKUP($A875,Hospitalization_Table[#All],7,FALSE)</f>
        <v>tier - 3</v>
      </c>
      <c r="O875" t="str">
        <f>VLOOKUP($A875,Hospitalization_Table[#All],8,FALSE)</f>
        <v>tier - 2</v>
      </c>
      <c r="P875" t="str">
        <f>VLOOKUP($A875,Hospitalization_Table[#All],9,FALSE)</f>
        <v>R1012</v>
      </c>
      <c r="Q875">
        <f>VLOOKUP($A875,Hospitalization_Table[#All],11,FALSE)</f>
        <v>55</v>
      </c>
    </row>
    <row r="876" spans="1:17" ht="15.6" x14ac:dyDescent="0.3">
      <c r="A876" s="20" t="s">
        <v>1496</v>
      </c>
      <c r="B876" t="str">
        <f>VLOOKUP($A876,Customer_Table[#All],4,FALSE)</f>
        <v>Megumi</v>
      </c>
      <c r="C876">
        <f>VLOOKUP($A876,Medical_Table[#All],4,FALSE)</f>
        <v>32.774999999999999</v>
      </c>
      <c r="D876">
        <f>VLOOKUP($A876,Medical_Table[#All],6,FALSE)</f>
        <v>9.77</v>
      </c>
      <c r="E876" t="str">
        <f>VLOOKUP($A876,Medical_Table[#All],2,FALSE)</f>
        <v>Yes</v>
      </c>
      <c r="F876" t="str">
        <f>VLOOKUP($A876,Medical_Table[#All],8,FALSE)</f>
        <v>No</v>
      </c>
      <c r="G876" t="str">
        <f>VLOOKUP($A876,Medical_Table[#All],9,FALSE)</f>
        <v>No</v>
      </c>
      <c r="H876">
        <f>VLOOKUP($A876,Medical_Table[#All],10,FALSE)</f>
        <v>0</v>
      </c>
      <c r="I876" t="str">
        <f>VLOOKUP($A876,Medical_Table[#All],3,FALSE)</f>
        <v>No</v>
      </c>
      <c r="J876" t="str">
        <f>VLOOKUP($A876,Medical_Table[#All],5,FALSE)</f>
        <v>Obesity</v>
      </c>
      <c r="K876" t="str">
        <f>VLOOKUP($A876,Medical_Table[#All],7,FALSE)</f>
        <v>Diabetes</v>
      </c>
      <c r="L876" s="22">
        <f>VLOOKUP($A876,Hospitalization_Table[#All],10,FALSE)</f>
        <v>24836</v>
      </c>
      <c r="M876" s="18">
        <f>VLOOKUP($A876,Hospitalization_Table[#All],6,FALSE)</f>
        <v>12268.63</v>
      </c>
      <c r="N876" t="str">
        <f>VLOOKUP($A876,Hospitalization_Table[#All],7,FALSE)</f>
        <v>tier - 3</v>
      </c>
      <c r="O876" t="str">
        <f>VLOOKUP($A876,Hospitalization_Table[#All],8,FALSE)</f>
        <v>tier - 1</v>
      </c>
      <c r="P876" t="str">
        <f>VLOOKUP($A876,Hospitalization_Table[#All],9,FALSE)</f>
        <v>R1012</v>
      </c>
      <c r="Q876">
        <f>VLOOKUP($A876,Hospitalization_Table[#All],11,FALSE)</f>
        <v>55</v>
      </c>
    </row>
    <row r="877" spans="1:17" ht="15.6" x14ac:dyDescent="0.3">
      <c r="A877" s="20" t="s">
        <v>1495</v>
      </c>
      <c r="B877" t="str">
        <f>VLOOKUP($A877,Customer_Table[#All],4,FALSE)</f>
        <v>Skylar</v>
      </c>
      <c r="C877">
        <f>VLOOKUP($A877,Medical_Table[#All],4,FALSE)</f>
        <v>37.51</v>
      </c>
      <c r="D877">
        <f>VLOOKUP($A877,Medical_Table[#All],6,FALSE)</f>
        <v>5.5</v>
      </c>
      <c r="E877" t="str">
        <f>VLOOKUP($A877,Medical_Table[#All],2,FALSE)</f>
        <v>Yes</v>
      </c>
      <c r="F877" t="str">
        <f>VLOOKUP($A877,Medical_Table[#All],8,FALSE)</f>
        <v>No</v>
      </c>
      <c r="G877" t="str">
        <f>VLOOKUP($A877,Medical_Table[#All],9,FALSE)</f>
        <v>No</v>
      </c>
      <c r="H877">
        <f>VLOOKUP($A877,Medical_Table[#All],10,FALSE)</f>
        <v>2</v>
      </c>
      <c r="I877" t="str">
        <f>VLOOKUP($A877,Medical_Table[#All],3,FALSE)</f>
        <v>No</v>
      </c>
      <c r="J877" t="str">
        <f>VLOOKUP($A877,Medical_Table[#All],5,FALSE)</f>
        <v>Obesity</v>
      </c>
      <c r="K877" t="str">
        <f>VLOOKUP($A877,Medical_Table[#All],7,FALSE)</f>
        <v>Normal</v>
      </c>
      <c r="L877" s="22">
        <f>VLOOKUP($A877,Hospitalization_Table[#All],10,FALSE)</f>
        <v>24447</v>
      </c>
      <c r="M877" s="18">
        <f>VLOOKUP($A877,Hospitalization_Table[#All],6,FALSE)</f>
        <v>12265.51</v>
      </c>
      <c r="N877" t="str">
        <f>VLOOKUP($A877,Hospitalization_Table[#All],7,FALSE)</f>
        <v>tier - 3</v>
      </c>
      <c r="O877" t="str">
        <f>VLOOKUP($A877,Hospitalization_Table[#All],8,FALSE)</f>
        <v>tier - 3</v>
      </c>
      <c r="P877" t="str">
        <f>VLOOKUP($A877,Hospitalization_Table[#All],9,FALSE)</f>
        <v>R1013</v>
      </c>
      <c r="Q877">
        <f>VLOOKUP($A877,Hospitalization_Table[#All],11,FALSE)</f>
        <v>56</v>
      </c>
    </row>
    <row r="878" spans="1:17" ht="15.6" x14ac:dyDescent="0.3">
      <c r="A878" s="20" t="s">
        <v>1494</v>
      </c>
      <c r="B878" t="str">
        <f>VLOOKUP($A878,Customer_Table[#All],4,FALSE)</f>
        <v>Victoria</v>
      </c>
      <c r="C878">
        <f>VLOOKUP($A878,Medical_Table[#All],4,FALSE)</f>
        <v>39.86</v>
      </c>
      <c r="D878">
        <f>VLOOKUP($A878,Medical_Table[#All],6,FALSE)</f>
        <v>11.84</v>
      </c>
      <c r="E878" t="str">
        <f>VLOOKUP($A878,Medical_Table[#All],2,FALSE)</f>
        <v>Yes</v>
      </c>
      <c r="F878" t="str">
        <f>VLOOKUP($A878,Medical_Table[#All],8,FALSE)</f>
        <v>No</v>
      </c>
      <c r="G878" t="str">
        <f>VLOOKUP($A878,Medical_Table[#All],9,FALSE)</f>
        <v>No</v>
      </c>
      <c r="H878">
        <f>VLOOKUP($A878,Medical_Table[#All],10,FALSE)</f>
        <v>1</v>
      </c>
      <c r="I878" t="str">
        <f>VLOOKUP($A878,Medical_Table[#All],3,FALSE)</f>
        <v>No</v>
      </c>
      <c r="J878" t="str">
        <f>VLOOKUP($A878,Medical_Table[#All],5,FALSE)</f>
        <v>Obesity</v>
      </c>
      <c r="K878" t="str">
        <f>VLOOKUP($A878,Medical_Table[#All],7,FALSE)</f>
        <v>Diabetes</v>
      </c>
      <c r="L878" s="22">
        <f>VLOOKUP($A878,Hospitalization_Table[#All],10,FALSE)</f>
        <v>31637</v>
      </c>
      <c r="M878" s="18">
        <f>VLOOKUP($A878,Hospitalization_Table[#All],6,FALSE)</f>
        <v>12255.04</v>
      </c>
      <c r="N878" t="str">
        <f>VLOOKUP($A878,Hospitalization_Table[#All],7,FALSE)</f>
        <v>tier - 3</v>
      </c>
      <c r="O878" t="str">
        <f>VLOOKUP($A878,Hospitalization_Table[#All],8,FALSE)</f>
        <v>tier - 2</v>
      </c>
      <c r="P878" t="str">
        <f>VLOOKUP($A878,Hospitalization_Table[#All],9,FALSE)</f>
        <v>R1026</v>
      </c>
      <c r="Q878">
        <f>VLOOKUP($A878,Hospitalization_Table[#All],11,FALSE)</f>
        <v>36</v>
      </c>
    </row>
    <row r="879" spans="1:17" ht="15.6" x14ac:dyDescent="0.3">
      <c r="A879" s="20" t="s">
        <v>1493</v>
      </c>
      <c r="B879" t="str">
        <f>VLOOKUP($A879,Customer_Table[#All],4,FALSE)</f>
        <v>Amanda L</v>
      </c>
      <c r="C879">
        <f>VLOOKUP($A879,Medical_Table[#All],4,FALSE)</f>
        <v>42.13</v>
      </c>
      <c r="D879">
        <f>VLOOKUP($A879,Medical_Table[#All],6,FALSE)</f>
        <v>4.66</v>
      </c>
      <c r="E879" t="str">
        <f>VLOOKUP($A879,Medical_Table[#All],2,FALSE)</f>
        <v>No</v>
      </c>
      <c r="F879" t="str">
        <f>VLOOKUP($A879,Medical_Table[#All],8,FALSE)</f>
        <v>No</v>
      </c>
      <c r="G879" t="str">
        <f>VLOOKUP($A879,Medical_Table[#All],9,FALSE)</f>
        <v>No</v>
      </c>
      <c r="H879">
        <f>VLOOKUP($A879,Medical_Table[#All],10,FALSE)</f>
        <v>0</v>
      </c>
      <c r="I879" t="str">
        <f>VLOOKUP($A879,Medical_Table[#All],3,FALSE)</f>
        <v>No</v>
      </c>
      <c r="J879" t="str">
        <f>VLOOKUP($A879,Medical_Table[#All],5,FALSE)</f>
        <v>Obesity</v>
      </c>
      <c r="K879" t="str">
        <f>VLOOKUP($A879,Medical_Table[#All],7,FALSE)</f>
        <v>Normal</v>
      </c>
      <c r="L879" s="22">
        <f>VLOOKUP($A879,Hospitalization_Table[#All],10,FALSE)</f>
        <v>32835</v>
      </c>
      <c r="M879" s="18">
        <f>VLOOKUP($A879,Hospitalization_Table[#All],6,FALSE)</f>
        <v>12254.44</v>
      </c>
      <c r="N879" t="str">
        <f>VLOOKUP($A879,Hospitalization_Table[#All],7,FALSE)</f>
        <v>tier - 3</v>
      </c>
      <c r="O879" t="str">
        <f>VLOOKUP($A879,Hospitalization_Table[#All],8,FALSE)</f>
        <v>tier - 3</v>
      </c>
      <c r="P879" t="str">
        <f>VLOOKUP($A879,Hospitalization_Table[#All],9,FALSE)</f>
        <v>R1026</v>
      </c>
      <c r="Q879">
        <f>VLOOKUP($A879,Hospitalization_Table[#All],11,FALSE)</f>
        <v>33</v>
      </c>
    </row>
    <row r="880" spans="1:17" ht="15.6" x14ac:dyDescent="0.3">
      <c r="A880" s="20" t="s">
        <v>1492</v>
      </c>
      <c r="B880" t="str">
        <f>VLOOKUP($A880,Customer_Table[#All],4,FALSE)</f>
        <v>Renee</v>
      </c>
      <c r="C880">
        <f>VLOOKUP($A880,Medical_Table[#All],4,FALSE)</f>
        <v>35.99</v>
      </c>
      <c r="D880">
        <f>VLOOKUP($A880,Medical_Table[#All],6,FALSE)</f>
        <v>11.11</v>
      </c>
      <c r="E880" t="str">
        <f>VLOOKUP($A880,Medical_Table[#All],2,FALSE)</f>
        <v>No</v>
      </c>
      <c r="F880" t="str">
        <f>VLOOKUP($A880,Medical_Table[#All],8,FALSE)</f>
        <v>No</v>
      </c>
      <c r="G880" t="str">
        <f>VLOOKUP($A880,Medical_Table[#All],9,FALSE)</f>
        <v>No</v>
      </c>
      <c r="H880">
        <f>VLOOKUP($A880,Medical_Table[#All],10,FALSE)</f>
        <v>0</v>
      </c>
      <c r="I880" t="str">
        <f>VLOOKUP($A880,Medical_Table[#All],3,FALSE)</f>
        <v>No</v>
      </c>
      <c r="J880" t="str">
        <f>VLOOKUP($A880,Medical_Table[#All],5,FALSE)</f>
        <v>Obesity</v>
      </c>
      <c r="K880" t="str">
        <f>VLOOKUP($A880,Medical_Table[#All],7,FALSE)</f>
        <v>Diabetes</v>
      </c>
      <c r="L880" s="22">
        <f>VLOOKUP($A880,Hospitalization_Table[#All],10,FALSE)</f>
        <v>27203</v>
      </c>
      <c r="M880" s="18">
        <f>VLOOKUP($A880,Hospitalization_Table[#All],6,FALSE)</f>
        <v>12245.17</v>
      </c>
      <c r="N880" t="str">
        <f>VLOOKUP($A880,Hospitalization_Table[#All],7,FALSE)</f>
        <v>tier - 3</v>
      </c>
      <c r="O880" t="str">
        <f>VLOOKUP($A880,Hospitalization_Table[#All],8,FALSE)</f>
        <v>tier - 1</v>
      </c>
      <c r="P880" t="str">
        <f>VLOOKUP($A880,Hospitalization_Table[#All],9,FALSE)</f>
        <v>R1012</v>
      </c>
      <c r="Q880">
        <f>VLOOKUP($A880,Hospitalization_Table[#All],11,FALSE)</f>
        <v>48</v>
      </c>
    </row>
    <row r="881" spans="1:17" ht="15.6" x14ac:dyDescent="0.3">
      <c r="A881" s="20" t="s">
        <v>1491</v>
      </c>
      <c r="B881" t="str">
        <f>VLOOKUP($A881,Customer_Table[#All],4,FALSE)</f>
        <v>Nellie A.</v>
      </c>
      <c r="C881">
        <f>VLOOKUP($A881,Medical_Table[#All],4,FALSE)</f>
        <v>35.200000000000003</v>
      </c>
      <c r="D881">
        <f>VLOOKUP($A881,Medical_Table[#All],6,FALSE)</f>
        <v>7.72</v>
      </c>
      <c r="E881" t="str">
        <f>VLOOKUP($A881,Medical_Table[#All],2,FALSE)</f>
        <v>Yes</v>
      </c>
      <c r="F881" t="str">
        <f>VLOOKUP($A881,Medical_Table[#All],8,FALSE)</f>
        <v>No</v>
      </c>
      <c r="G881" t="str">
        <f>VLOOKUP($A881,Medical_Table[#All],9,FALSE)</f>
        <v>Yes</v>
      </c>
      <c r="H881">
        <f>VLOOKUP($A881,Medical_Table[#All],10,FALSE)</f>
        <v>1</v>
      </c>
      <c r="I881" t="str">
        <f>VLOOKUP($A881,Medical_Table[#All],3,FALSE)</f>
        <v>No</v>
      </c>
      <c r="J881" t="str">
        <f>VLOOKUP($A881,Medical_Table[#All],5,FALSE)</f>
        <v>Obesity</v>
      </c>
      <c r="K881" t="str">
        <f>VLOOKUP($A881,Medical_Table[#All],7,FALSE)</f>
        <v>Diabetes</v>
      </c>
      <c r="L881" s="22">
        <f>VLOOKUP($A881,Hospitalization_Table[#All],10,FALSE)</f>
        <v>23209</v>
      </c>
      <c r="M881" s="18">
        <f>VLOOKUP($A881,Hospitalization_Table[#All],6,FALSE)</f>
        <v>12244.53</v>
      </c>
      <c r="N881" t="str">
        <f>VLOOKUP($A881,Hospitalization_Table[#All],7,FALSE)</f>
        <v>tier - 3</v>
      </c>
      <c r="O881" t="str">
        <f>VLOOKUP($A881,Hospitalization_Table[#All],8,FALSE)</f>
        <v>tier - 1</v>
      </c>
      <c r="P881" t="str">
        <f>VLOOKUP($A881,Hospitalization_Table[#All],9,FALSE)</f>
        <v>R1013</v>
      </c>
      <c r="Q881">
        <f>VLOOKUP($A881,Hospitalization_Table[#All],11,FALSE)</f>
        <v>59</v>
      </c>
    </row>
    <row r="882" spans="1:17" ht="15.6" x14ac:dyDescent="0.3">
      <c r="A882" s="20" t="s">
        <v>1490</v>
      </c>
      <c r="B882" t="str">
        <f>VLOOKUP($A882,Customer_Table[#All],4,FALSE)</f>
        <v>Tamara</v>
      </c>
      <c r="C882">
        <f>VLOOKUP($A882,Medical_Table[#All],4,FALSE)</f>
        <v>29.91</v>
      </c>
      <c r="D882">
        <f>VLOOKUP($A882,Medical_Table[#All],6,FALSE)</f>
        <v>5.55</v>
      </c>
      <c r="E882" t="str">
        <f>VLOOKUP($A882,Medical_Table[#All],2,FALSE)</f>
        <v>Yes</v>
      </c>
      <c r="F882" t="str">
        <f>VLOOKUP($A882,Medical_Table[#All],8,FALSE)</f>
        <v>No</v>
      </c>
      <c r="G882" t="str">
        <f>VLOOKUP($A882,Medical_Table[#All],9,FALSE)</f>
        <v>No</v>
      </c>
      <c r="H882">
        <f>VLOOKUP($A882,Medical_Table[#All],10,FALSE)</f>
        <v>2</v>
      </c>
      <c r="I882" t="str">
        <f>VLOOKUP($A882,Medical_Table[#All],3,FALSE)</f>
        <v>No</v>
      </c>
      <c r="J882" t="str">
        <f>VLOOKUP($A882,Medical_Table[#All],5,FALSE)</f>
        <v>Over Weight</v>
      </c>
      <c r="K882" t="str">
        <f>VLOOKUP($A882,Medical_Table[#All],7,FALSE)</f>
        <v>Normal</v>
      </c>
      <c r="L882" s="22">
        <f>VLOOKUP($A882,Hospitalization_Table[#All],10,FALSE)</f>
        <v>24317</v>
      </c>
      <c r="M882" s="18">
        <f>VLOOKUP($A882,Hospitalization_Table[#All],6,FALSE)</f>
        <v>12237.73</v>
      </c>
      <c r="N882" t="str">
        <f>VLOOKUP($A882,Hospitalization_Table[#All],7,FALSE)</f>
        <v>tier - 3</v>
      </c>
      <c r="O882" t="str">
        <f>VLOOKUP($A882,Hospitalization_Table[#All],8,FALSE)</f>
        <v>tier - 3</v>
      </c>
      <c r="P882" t="str">
        <f>VLOOKUP($A882,Hospitalization_Table[#All],9,FALSE)</f>
        <v>R1012</v>
      </c>
      <c r="Q882">
        <f>VLOOKUP($A882,Hospitalization_Table[#All],11,FALSE)</f>
        <v>56</v>
      </c>
    </row>
    <row r="883" spans="1:17" ht="15.6" x14ac:dyDescent="0.3">
      <c r="A883" s="20" t="s">
        <v>1489</v>
      </c>
      <c r="B883" t="str">
        <f>VLOOKUP($A883,Customer_Table[#All],4,FALSE)</f>
        <v>Joan</v>
      </c>
      <c r="C883">
        <f>VLOOKUP($A883,Medical_Table[#All],4,FALSE)</f>
        <v>36.479999999999997</v>
      </c>
      <c r="D883">
        <f>VLOOKUP($A883,Medical_Table[#All],6,FALSE)</f>
        <v>5.05</v>
      </c>
      <c r="E883" t="str">
        <f>VLOOKUP($A883,Medical_Table[#All],2,FALSE)</f>
        <v>Yes</v>
      </c>
      <c r="F883" t="str">
        <f>VLOOKUP($A883,Medical_Table[#All],8,FALSE)</f>
        <v>No</v>
      </c>
      <c r="G883" t="str">
        <f>VLOOKUP($A883,Medical_Table[#All],9,FALSE)</f>
        <v>No</v>
      </c>
      <c r="H883">
        <f>VLOOKUP($A883,Medical_Table[#All],10,FALSE)</f>
        <v>1</v>
      </c>
      <c r="I883" t="str">
        <f>VLOOKUP($A883,Medical_Table[#All],3,FALSE)</f>
        <v>No</v>
      </c>
      <c r="J883" t="str">
        <f>VLOOKUP($A883,Medical_Table[#All],5,FALSE)</f>
        <v>Obesity</v>
      </c>
      <c r="K883" t="str">
        <f>VLOOKUP($A883,Medical_Table[#All],7,FALSE)</f>
        <v>Normal</v>
      </c>
      <c r="L883" s="22">
        <f>VLOOKUP($A883,Hospitalization_Table[#All],10,FALSE)</f>
        <v>23665</v>
      </c>
      <c r="M883" s="18">
        <f>VLOOKUP($A883,Hospitalization_Table[#All],6,FALSE)</f>
        <v>12235.84</v>
      </c>
      <c r="N883" t="str">
        <f>VLOOKUP($A883,Hospitalization_Table[#All],7,FALSE)</f>
        <v>tier - 3</v>
      </c>
      <c r="O883" t="str">
        <f>VLOOKUP($A883,Hospitalization_Table[#All],8,FALSE)</f>
        <v>tier - 3</v>
      </c>
      <c r="P883" t="str">
        <f>VLOOKUP($A883,Hospitalization_Table[#All],9,FALSE)</f>
        <v>R1012</v>
      </c>
      <c r="Q883">
        <f>VLOOKUP($A883,Hospitalization_Table[#All],11,FALSE)</f>
        <v>58</v>
      </c>
    </row>
    <row r="884" spans="1:17" ht="15.6" x14ac:dyDescent="0.3">
      <c r="A884" s="20" t="s">
        <v>1488</v>
      </c>
      <c r="B884" t="str">
        <f>VLOOKUP($A884,Customer_Table[#All],4,FALSE)</f>
        <v>Aimee J.</v>
      </c>
      <c r="C884">
        <f>VLOOKUP($A884,Medical_Table[#All],4,FALSE)</f>
        <v>27.5</v>
      </c>
      <c r="D884">
        <f>VLOOKUP($A884,Medical_Table[#All],6,FALSE)</f>
        <v>8.69</v>
      </c>
      <c r="E884" t="str">
        <f>VLOOKUP($A884,Medical_Table[#All],2,FALSE)</f>
        <v>Yes</v>
      </c>
      <c r="F884" t="str">
        <f>VLOOKUP($A884,Medical_Table[#All],8,FALSE)</f>
        <v>No</v>
      </c>
      <c r="G884" t="str">
        <f>VLOOKUP($A884,Medical_Table[#All],9,FALSE)</f>
        <v>Yes</v>
      </c>
      <c r="H884">
        <f>VLOOKUP($A884,Medical_Table[#All],10,FALSE)</f>
        <v>1</v>
      </c>
      <c r="I884" t="str">
        <f>VLOOKUP($A884,Medical_Table[#All],3,FALSE)</f>
        <v>No</v>
      </c>
      <c r="J884" t="str">
        <f>VLOOKUP($A884,Medical_Table[#All],5,FALSE)</f>
        <v>Over Weight</v>
      </c>
      <c r="K884" t="str">
        <f>VLOOKUP($A884,Medical_Table[#All],7,FALSE)</f>
        <v>Diabetes</v>
      </c>
      <c r="L884" s="22">
        <f>VLOOKUP($A884,Hospitalization_Table[#All],10,FALSE)</f>
        <v>23211</v>
      </c>
      <c r="M884" s="18">
        <f>VLOOKUP($A884,Hospitalization_Table[#All],6,FALSE)</f>
        <v>12233.83</v>
      </c>
      <c r="N884" t="str">
        <f>VLOOKUP($A884,Hospitalization_Table[#All],7,FALSE)</f>
        <v>tier - 3</v>
      </c>
      <c r="O884" t="str">
        <f>VLOOKUP($A884,Hospitalization_Table[#All],8,FALSE)</f>
        <v>tier - 1</v>
      </c>
      <c r="P884" t="str">
        <f>VLOOKUP($A884,Hospitalization_Table[#All],9,FALSE)</f>
        <v>R1011</v>
      </c>
      <c r="Q884">
        <f>VLOOKUP($A884,Hospitalization_Table[#All],11,FALSE)</f>
        <v>59</v>
      </c>
    </row>
    <row r="885" spans="1:17" ht="15.6" x14ac:dyDescent="0.3">
      <c r="A885" s="20" t="s">
        <v>1487</v>
      </c>
      <c r="B885" t="str">
        <f>VLOOKUP($A885,Customer_Table[#All],4,FALSE)</f>
        <v>Suzanne</v>
      </c>
      <c r="C885">
        <f>VLOOKUP($A885,Medical_Table[#All],4,FALSE)</f>
        <v>33.44</v>
      </c>
      <c r="D885">
        <f>VLOOKUP($A885,Medical_Table[#All],6,FALSE)</f>
        <v>5.9</v>
      </c>
      <c r="E885" t="str">
        <f>VLOOKUP($A885,Medical_Table[#All],2,FALSE)</f>
        <v>Yes</v>
      </c>
      <c r="F885" t="str">
        <f>VLOOKUP($A885,Medical_Table[#All],8,FALSE)</f>
        <v>No</v>
      </c>
      <c r="G885" t="str">
        <f>VLOOKUP($A885,Medical_Table[#All],9,FALSE)</f>
        <v>No</v>
      </c>
      <c r="H885">
        <f>VLOOKUP($A885,Medical_Table[#All],10,FALSE)</f>
        <v>1</v>
      </c>
      <c r="I885" t="str">
        <f>VLOOKUP($A885,Medical_Table[#All],3,FALSE)</f>
        <v>No</v>
      </c>
      <c r="J885" t="str">
        <f>VLOOKUP($A885,Medical_Table[#All],5,FALSE)</f>
        <v>Obesity</v>
      </c>
      <c r="K885" t="str">
        <f>VLOOKUP($A885,Medical_Table[#All],7,FALSE)</f>
        <v>Prediabetes</v>
      </c>
      <c r="L885" s="22">
        <f>VLOOKUP($A885,Hospitalization_Table[#All],10,FALSE)</f>
        <v>23552</v>
      </c>
      <c r="M885" s="18">
        <f>VLOOKUP($A885,Hospitalization_Table[#All],6,FALSE)</f>
        <v>12231.61</v>
      </c>
      <c r="N885" t="str">
        <f>VLOOKUP($A885,Hospitalization_Table[#All],7,FALSE)</f>
        <v>tier - 3</v>
      </c>
      <c r="O885" t="str">
        <f>VLOOKUP($A885,Hospitalization_Table[#All],8,FALSE)</f>
        <v>tier - 3</v>
      </c>
      <c r="P885" t="str">
        <f>VLOOKUP($A885,Hospitalization_Table[#All],9,FALSE)</f>
        <v>R1012</v>
      </c>
      <c r="Q885">
        <f>VLOOKUP($A885,Hospitalization_Table[#All],11,FALSE)</f>
        <v>58</v>
      </c>
    </row>
    <row r="886" spans="1:17" ht="15.6" x14ac:dyDescent="0.3">
      <c r="A886" s="20" t="s">
        <v>1486</v>
      </c>
      <c r="B886" t="str">
        <f>VLOOKUP($A886,Customer_Table[#All],4,FALSE)</f>
        <v>Kristin A.</v>
      </c>
      <c r="C886">
        <f>VLOOKUP($A886,Medical_Table[#All],4,FALSE)</f>
        <v>28.215</v>
      </c>
      <c r="D886">
        <f>VLOOKUP($A886,Medical_Table[#All],6,FALSE)</f>
        <v>6.29</v>
      </c>
      <c r="E886" t="str">
        <f>VLOOKUP($A886,Medical_Table[#All],2,FALSE)</f>
        <v>Yes</v>
      </c>
      <c r="F886" t="str">
        <f>VLOOKUP($A886,Medical_Table[#All],8,FALSE)</f>
        <v>No</v>
      </c>
      <c r="G886" t="str">
        <f>VLOOKUP($A886,Medical_Table[#All],9,FALSE)</f>
        <v>No</v>
      </c>
      <c r="H886">
        <f>VLOOKUP($A886,Medical_Table[#All],10,FALSE)</f>
        <v>1</v>
      </c>
      <c r="I886" t="str">
        <f>VLOOKUP($A886,Medical_Table[#All],3,FALSE)</f>
        <v>No</v>
      </c>
      <c r="J886" t="str">
        <f>VLOOKUP($A886,Medical_Table[#All],5,FALSE)</f>
        <v>Over Weight</v>
      </c>
      <c r="K886" t="str">
        <f>VLOOKUP($A886,Medical_Table[#All],7,FALSE)</f>
        <v>Prediabetes</v>
      </c>
      <c r="L886" s="22">
        <f>VLOOKUP($A886,Hospitalization_Table[#All],10,FALSE)</f>
        <v>23560</v>
      </c>
      <c r="M886" s="18">
        <f>VLOOKUP($A886,Hospitalization_Table[#All],6,FALSE)</f>
        <v>12224.35</v>
      </c>
      <c r="N886" t="str">
        <f>VLOOKUP($A886,Hospitalization_Table[#All],7,FALSE)</f>
        <v>tier - 3</v>
      </c>
      <c r="O886" t="str">
        <f>VLOOKUP($A886,Hospitalization_Table[#All],8,FALSE)</f>
        <v>tier - 1</v>
      </c>
      <c r="P886" t="str">
        <f>VLOOKUP($A886,Hospitalization_Table[#All],9,FALSE)</f>
        <v>R1012</v>
      </c>
      <c r="Q886">
        <f>VLOOKUP($A886,Hospitalization_Table[#All],11,FALSE)</f>
        <v>58</v>
      </c>
    </row>
    <row r="887" spans="1:17" ht="15.6" x14ac:dyDescent="0.3">
      <c r="A887" s="20" t="s">
        <v>1485</v>
      </c>
      <c r="B887" t="str">
        <f>VLOOKUP($A887,Customer_Table[#All],4,FALSE)</f>
        <v>Bronwyn</v>
      </c>
      <c r="C887">
        <f>VLOOKUP($A887,Medical_Table[#All],4,FALSE)</f>
        <v>27.17</v>
      </c>
      <c r="D887">
        <f>VLOOKUP($A887,Medical_Table[#All],6,FALSE)</f>
        <v>5.84</v>
      </c>
      <c r="E887" t="str">
        <f>VLOOKUP($A887,Medical_Table[#All],2,FALSE)</f>
        <v>Yes</v>
      </c>
      <c r="F887" t="str">
        <f>VLOOKUP($A887,Medical_Table[#All],8,FALSE)</f>
        <v>No</v>
      </c>
      <c r="G887" t="str">
        <f>VLOOKUP($A887,Medical_Table[#All],9,FALSE)</f>
        <v>No</v>
      </c>
      <c r="H887">
        <f>VLOOKUP($A887,Medical_Table[#All],10,FALSE)</f>
        <v>1</v>
      </c>
      <c r="I887" t="str">
        <f>VLOOKUP($A887,Medical_Table[#All],3,FALSE)</f>
        <v>No</v>
      </c>
      <c r="J887" t="str">
        <f>VLOOKUP($A887,Medical_Table[#All],5,FALSE)</f>
        <v>Over Weight</v>
      </c>
      <c r="K887" t="str">
        <f>VLOOKUP($A887,Medical_Table[#All],7,FALSE)</f>
        <v>Prediabetes</v>
      </c>
      <c r="L887" s="22">
        <f>VLOOKUP($A887,Hospitalization_Table[#All],10,FALSE)</f>
        <v>23578</v>
      </c>
      <c r="M887" s="18">
        <f>VLOOKUP($A887,Hospitalization_Table[#All],6,FALSE)</f>
        <v>12222.9</v>
      </c>
      <c r="N887" t="str">
        <f>VLOOKUP($A887,Hospitalization_Table[#All],7,FALSE)</f>
        <v>tier - 3</v>
      </c>
      <c r="O887" t="str">
        <f>VLOOKUP($A887,Hospitalization_Table[#All],8,FALSE)</f>
        <v>tier - 2</v>
      </c>
      <c r="P887" t="str">
        <f>VLOOKUP($A887,Hospitalization_Table[#All],9,FALSE)</f>
        <v>R1012</v>
      </c>
      <c r="Q887">
        <f>VLOOKUP($A887,Hospitalization_Table[#All],11,FALSE)</f>
        <v>58</v>
      </c>
    </row>
    <row r="888" spans="1:17" ht="15.6" x14ac:dyDescent="0.3">
      <c r="A888" s="20" t="s">
        <v>1484</v>
      </c>
      <c r="B888" t="str">
        <f>VLOOKUP($A888,Customer_Table[#All],4,FALSE)</f>
        <v>Taylor J</v>
      </c>
      <c r="C888">
        <f>VLOOKUP($A888,Medical_Table[#All],4,FALSE)</f>
        <v>35.380000000000003</v>
      </c>
      <c r="D888">
        <f>VLOOKUP($A888,Medical_Table[#All],6,FALSE)</f>
        <v>6.12</v>
      </c>
      <c r="E888" t="str">
        <f>VLOOKUP($A888,Medical_Table[#All],2,FALSE)</f>
        <v>No</v>
      </c>
      <c r="F888" t="str">
        <f>VLOOKUP($A888,Medical_Table[#All],8,FALSE)</f>
        <v>No</v>
      </c>
      <c r="G888" t="str">
        <f>VLOOKUP($A888,Medical_Table[#All],9,FALSE)</f>
        <v>No</v>
      </c>
      <c r="H888">
        <f>VLOOKUP($A888,Medical_Table[#All],10,FALSE)</f>
        <v>0</v>
      </c>
      <c r="I888" t="str">
        <f>VLOOKUP($A888,Medical_Table[#All],3,FALSE)</f>
        <v>No</v>
      </c>
      <c r="J888" t="str">
        <f>VLOOKUP($A888,Medical_Table[#All],5,FALSE)</f>
        <v>Obesity</v>
      </c>
      <c r="K888" t="str">
        <f>VLOOKUP($A888,Medical_Table[#All],7,FALSE)</f>
        <v>Prediabetes</v>
      </c>
      <c r="L888" s="22">
        <f>VLOOKUP($A888,Hospitalization_Table[#All],10,FALSE)</f>
        <v>28351</v>
      </c>
      <c r="M888" s="18">
        <f>VLOOKUP($A888,Hospitalization_Table[#All],6,FALSE)</f>
        <v>12218.7</v>
      </c>
      <c r="N888" t="str">
        <f>VLOOKUP($A888,Hospitalization_Table[#All],7,FALSE)</f>
        <v>tier - 3</v>
      </c>
      <c r="O888" t="str">
        <f>VLOOKUP($A888,Hospitalization_Table[#All],8,FALSE)</f>
        <v>tier - 1</v>
      </c>
      <c r="P888" t="str">
        <f>VLOOKUP($A888,Hospitalization_Table[#All],9,FALSE)</f>
        <v>R1012</v>
      </c>
      <c r="Q888">
        <f>VLOOKUP($A888,Hospitalization_Table[#All],11,FALSE)</f>
        <v>45</v>
      </c>
    </row>
    <row r="889" spans="1:17" ht="15.6" x14ac:dyDescent="0.3">
      <c r="A889" s="20" t="s">
        <v>1483</v>
      </c>
      <c r="B889" t="str">
        <f>VLOOKUP($A889,Customer_Table[#All],4,FALSE)</f>
        <v>Kimberly M.</v>
      </c>
      <c r="C889">
        <f>VLOOKUP($A889,Medical_Table[#All],4,FALSE)</f>
        <v>43.48</v>
      </c>
      <c r="D889">
        <f>VLOOKUP($A889,Medical_Table[#All],6,FALSE)</f>
        <v>6.24</v>
      </c>
      <c r="E889" t="str">
        <f>VLOOKUP($A889,Medical_Table[#All],2,FALSE)</f>
        <v>No</v>
      </c>
      <c r="F889" t="str">
        <f>VLOOKUP($A889,Medical_Table[#All],8,FALSE)</f>
        <v>No</v>
      </c>
      <c r="G889" t="str">
        <f>VLOOKUP($A889,Medical_Table[#All],9,FALSE)</f>
        <v>No</v>
      </c>
      <c r="H889">
        <f>VLOOKUP($A889,Medical_Table[#All],10,FALSE)</f>
        <v>0</v>
      </c>
      <c r="I889" t="str">
        <f>VLOOKUP($A889,Medical_Table[#All],3,FALSE)</f>
        <v>No</v>
      </c>
      <c r="J889" t="str">
        <f>VLOOKUP($A889,Medical_Table[#All],5,FALSE)</f>
        <v>Obesity</v>
      </c>
      <c r="K889" t="str">
        <f>VLOOKUP($A889,Medical_Table[#All],7,FALSE)</f>
        <v>Prediabetes</v>
      </c>
      <c r="L889" s="22">
        <f>VLOOKUP($A889,Hospitalization_Table[#All],10,FALSE)</f>
        <v>33479</v>
      </c>
      <c r="M889" s="18">
        <f>VLOOKUP($A889,Hospitalization_Table[#All],6,FALSE)</f>
        <v>12198.64</v>
      </c>
      <c r="N889" t="str">
        <f>VLOOKUP($A889,Hospitalization_Table[#All],7,FALSE)</f>
        <v>tier - 3</v>
      </c>
      <c r="O889" t="str">
        <f>VLOOKUP($A889,Hospitalization_Table[#All],8,FALSE)</f>
        <v>tier - 3</v>
      </c>
      <c r="P889" t="str">
        <f>VLOOKUP($A889,Hospitalization_Table[#All],9,FALSE)</f>
        <v>R1026</v>
      </c>
      <c r="Q889">
        <f>VLOOKUP($A889,Hospitalization_Table[#All],11,FALSE)</f>
        <v>31</v>
      </c>
    </row>
    <row r="890" spans="1:17" ht="15.6" x14ac:dyDescent="0.3">
      <c r="A890" s="20" t="s">
        <v>1482</v>
      </c>
      <c r="B890" t="str">
        <f>VLOOKUP($A890,Customer_Table[#All],4,FALSE)</f>
        <v>Joshua E.</v>
      </c>
      <c r="C890">
        <f>VLOOKUP($A890,Medical_Table[#All],4,FALSE)</f>
        <v>41.73</v>
      </c>
      <c r="D890">
        <f>VLOOKUP($A890,Medical_Table[#All],6,FALSE)</f>
        <v>6.25</v>
      </c>
      <c r="E890" t="str">
        <f>VLOOKUP($A890,Medical_Table[#All],2,FALSE)</f>
        <v>No</v>
      </c>
      <c r="F890" t="str">
        <f>VLOOKUP($A890,Medical_Table[#All],8,FALSE)</f>
        <v>No</v>
      </c>
      <c r="G890" t="str">
        <f>VLOOKUP($A890,Medical_Table[#All],9,FALSE)</f>
        <v>No</v>
      </c>
      <c r="H890">
        <f>VLOOKUP($A890,Medical_Table[#All],10,FALSE)</f>
        <v>1</v>
      </c>
      <c r="I890" t="str">
        <f>VLOOKUP($A890,Medical_Table[#All],3,FALSE)</f>
        <v>No</v>
      </c>
      <c r="J890" t="str">
        <f>VLOOKUP($A890,Medical_Table[#All],5,FALSE)</f>
        <v>Obesity</v>
      </c>
      <c r="K890" t="str">
        <f>VLOOKUP($A890,Medical_Table[#All],7,FALSE)</f>
        <v>Prediabetes</v>
      </c>
      <c r="L890" s="22">
        <f>VLOOKUP($A890,Hospitalization_Table[#All],10,FALSE)</f>
        <v>32055</v>
      </c>
      <c r="M890" s="18">
        <f>VLOOKUP($A890,Hospitalization_Table[#All],6,FALSE)</f>
        <v>12148.2</v>
      </c>
      <c r="N890" t="str">
        <f>VLOOKUP($A890,Hospitalization_Table[#All],7,FALSE)</f>
        <v>tier - 3</v>
      </c>
      <c r="O890" t="str">
        <f>VLOOKUP($A890,Hospitalization_Table[#All],8,FALSE)</f>
        <v>tier - 3</v>
      </c>
      <c r="P890" t="str">
        <f>VLOOKUP($A890,Hospitalization_Table[#All],9,FALSE)</f>
        <v>R1012</v>
      </c>
      <c r="Q890">
        <f>VLOOKUP($A890,Hospitalization_Table[#All],11,FALSE)</f>
        <v>35</v>
      </c>
    </row>
    <row r="891" spans="1:17" ht="15.6" x14ac:dyDescent="0.3">
      <c r="A891" s="20" t="s">
        <v>1481</v>
      </c>
      <c r="B891" t="str">
        <f>VLOOKUP($A891,Customer_Table[#All],4,FALSE)</f>
        <v>Jeffrey</v>
      </c>
      <c r="C891">
        <f>VLOOKUP($A891,Medical_Table[#All],4,FALSE)</f>
        <v>28.9</v>
      </c>
      <c r="D891">
        <f>VLOOKUP($A891,Medical_Table[#All],6,FALSE)</f>
        <v>11.96</v>
      </c>
      <c r="E891" t="str">
        <f>VLOOKUP($A891,Medical_Table[#All],2,FALSE)</f>
        <v>No</v>
      </c>
      <c r="F891" t="str">
        <f>VLOOKUP($A891,Medical_Table[#All],8,FALSE)</f>
        <v>No</v>
      </c>
      <c r="G891" t="str">
        <f>VLOOKUP($A891,Medical_Table[#All],9,FALSE)</f>
        <v>No</v>
      </c>
      <c r="H891">
        <f>VLOOKUP($A891,Medical_Table[#All],10,FALSE)</f>
        <v>0</v>
      </c>
      <c r="I891" t="str">
        <f>VLOOKUP($A891,Medical_Table[#All],3,FALSE)</f>
        <v>No</v>
      </c>
      <c r="J891" t="str">
        <f>VLOOKUP($A891,Medical_Table[#All],5,FALSE)</f>
        <v>Over Weight</v>
      </c>
      <c r="K891" t="str">
        <f>VLOOKUP($A891,Medical_Table[#All],7,FALSE)</f>
        <v>Diabetes</v>
      </c>
      <c r="L891" s="22">
        <f>VLOOKUP($A891,Hospitalization_Table[#All],10,FALSE)</f>
        <v>22904</v>
      </c>
      <c r="M891" s="18">
        <f>VLOOKUP($A891,Hospitalization_Table[#All],6,FALSE)</f>
        <v>12146.97</v>
      </c>
      <c r="N891" t="str">
        <f>VLOOKUP($A891,Hospitalization_Table[#All],7,FALSE)</f>
        <v>tier - 3</v>
      </c>
      <c r="O891" t="str">
        <f>VLOOKUP($A891,Hospitalization_Table[#All],8,FALSE)</f>
        <v>tier - 3</v>
      </c>
      <c r="P891" t="str">
        <f>VLOOKUP($A891,Hospitalization_Table[#All],9,FALSE)</f>
        <v>R1011</v>
      </c>
      <c r="Q891">
        <f>VLOOKUP($A891,Hospitalization_Table[#All],11,FALSE)</f>
        <v>60</v>
      </c>
    </row>
    <row r="892" spans="1:17" ht="15.6" x14ac:dyDescent="0.3">
      <c r="A892" s="20" t="s">
        <v>1480</v>
      </c>
      <c r="B892" t="str">
        <f>VLOOKUP($A892,Customer_Table[#All],4,FALSE)</f>
        <v>Andrew R</v>
      </c>
      <c r="C892">
        <f>VLOOKUP($A892,Medical_Table[#All],4,FALSE)</f>
        <v>25.74</v>
      </c>
      <c r="D892">
        <f>VLOOKUP($A892,Medical_Table[#All],6,FALSE)</f>
        <v>7.69</v>
      </c>
      <c r="E892" t="str">
        <f>VLOOKUP($A892,Medical_Table[#All],2,FALSE)</f>
        <v>No</v>
      </c>
      <c r="F892" t="str">
        <f>VLOOKUP($A892,Medical_Table[#All],8,FALSE)</f>
        <v>No</v>
      </c>
      <c r="G892" t="str">
        <f>VLOOKUP($A892,Medical_Table[#All],9,FALSE)</f>
        <v>No</v>
      </c>
      <c r="H892">
        <f>VLOOKUP($A892,Medical_Table[#All],10,FALSE)</f>
        <v>0</v>
      </c>
      <c r="I892" t="str">
        <f>VLOOKUP($A892,Medical_Table[#All],3,FALSE)</f>
        <v>No</v>
      </c>
      <c r="J892" t="str">
        <f>VLOOKUP($A892,Medical_Table[#All],5,FALSE)</f>
        <v>Over Weight</v>
      </c>
      <c r="K892" t="str">
        <f>VLOOKUP($A892,Medical_Table[#All],7,FALSE)</f>
        <v>Diabetes</v>
      </c>
      <c r="L892" s="22">
        <f>VLOOKUP($A892,Hospitalization_Table[#All],10,FALSE)</f>
        <v>22954</v>
      </c>
      <c r="M892" s="18">
        <f>VLOOKUP($A892,Hospitalization_Table[#All],6,FALSE)</f>
        <v>12142.58</v>
      </c>
      <c r="N892" t="str">
        <f>VLOOKUP($A892,Hospitalization_Table[#All],7,FALSE)</f>
        <v>tier - 3</v>
      </c>
      <c r="O892" t="str">
        <f>VLOOKUP($A892,Hospitalization_Table[#All],8,FALSE)</f>
        <v>tier - 2</v>
      </c>
      <c r="P892" t="str">
        <f>VLOOKUP($A892,Hospitalization_Table[#All],9,FALSE)</f>
        <v>R1013</v>
      </c>
      <c r="Q892">
        <f>VLOOKUP($A892,Hospitalization_Table[#All],11,FALSE)</f>
        <v>60</v>
      </c>
    </row>
    <row r="893" spans="1:17" ht="15.6" x14ac:dyDescent="0.3">
      <c r="A893" s="20" t="s">
        <v>1479</v>
      </c>
      <c r="B893" t="str">
        <f>VLOOKUP($A893,Customer_Table[#All],4,FALSE)</f>
        <v>Francisco J. Sr.</v>
      </c>
      <c r="C893">
        <f>VLOOKUP($A893,Medical_Table[#All],4,FALSE)</f>
        <v>36.06</v>
      </c>
      <c r="D893">
        <f>VLOOKUP($A893,Medical_Table[#All],6,FALSE)</f>
        <v>8.83</v>
      </c>
      <c r="E893" t="str">
        <f>VLOOKUP($A893,Medical_Table[#All],2,FALSE)</f>
        <v>No</v>
      </c>
      <c r="F893" t="str">
        <f>VLOOKUP($A893,Medical_Table[#All],8,FALSE)</f>
        <v>No</v>
      </c>
      <c r="G893" t="str">
        <f>VLOOKUP($A893,Medical_Table[#All],9,FALSE)</f>
        <v>No</v>
      </c>
      <c r="H893">
        <f>VLOOKUP($A893,Medical_Table[#All],10,FALSE)</f>
        <v>0</v>
      </c>
      <c r="I893" t="str">
        <f>VLOOKUP($A893,Medical_Table[#All],3,FALSE)</f>
        <v>No</v>
      </c>
      <c r="J893" t="str">
        <f>VLOOKUP($A893,Medical_Table[#All],5,FALSE)</f>
        <v>Obesity</v>
      </c>
      <c r="K893" t="str">
        <f>VLOOKUP($A893,Medical_Table[#All],7,FALSE)</f>
        <v>Diabetes</v>
      </c>
      <c r="L893" s="22">
        <f>VLOOKUP($A893,Hospitalization_Table[#All],10,FALSE)</f>
        <v>27288</v>
      </c>
      <c r="M893" s="18">
        <f>VLOOKUP($A893,Hospitalization_Table[#All],6,FALSE)</f>
        <v>12137.6</v>
      </c>
      <c r="N893" t="str">
        <f>VLOOKUP($A893,Hospitalization_Table[#All],7,FALSE)</f>
        <v>tier - 3</v>
      </c>
      <c r="O893" t="str">
        <f>VLOOKUP($A893,Hospitalization_Table[#All],8,FALSE)</f>
        <v>tier - 3</v>
      </c>
      <c r="P893" t="str">
        <f>VLOOKUP($A893,Hospitalization_Table[#All],9,FALSE)</f>
        <v>R1012</v>
      </c>
      <c r="Q893">
        <f>VLOOKUP($A893,Hospitalization_Table[#All],11,FALSE)</f>
        <v>48</v>
      </c>
    </row>
    <row r="894" spans="1:17" ht="15.6" x14ac:dyDescent="0.3">
      <c r="A894" s="20" t="s">
        <v>1478</v>
      </c>
      <c r="B894" t="str">
        <f>VLOOKUP($A894,Customer_Table[#All],4,FALSE)</f>
        <v>Rhonda</v>
      </c>
      <c r="C894">
        <f>VLOOKUP($A894,Medical_Table[#All],4,FALSE)</f>
        <v>43.28</v>
      </c>
      <c r="D894">
        <f>VLOOKUP($A894,Medical_Table[#All],6,FALSE)</f>
        <v>4.41</v>
      </c>
      <c r="E894" t="str">
        <f>VLOOKUP($A894,Medical_Table[#All],2,FALSE)</f>
        <v>No</v>
      </c>
      <c r="F894" t="str">
        <f>VLOOKUP($A894,Medical_Table[#All],8,FALSE)</f>
        <v>No</v>
      </c>
      <c r="G894" t="str">
        <f>VLOOKUP($A894,Medical_Table[#All],9,FALSE)</f>
        <v>No</v>
      </c>
      <c r="H894">
        <f>VLOOKUP($A894,Medical_Table[#All],10,FALSE)</f>
        <v>0</v>
      </c>
      <c r="I894" t="str">
        <f>VLOOKUP($A894,Medical_Table[#All],3,FALSE)</f>
        <v>No</v>
      </c>
      <c r="J894" t="str">
        <f>VLOOKUP($A894,Medical_Table[#All],5,FALSE)</f>
        <v>Obesity</v>
      </c>
      <c r="K894" t="str">
        <f>VLOOKUP($A894,Medical_Table[#All],7,FALSE)</f>
        <v>Normal</v>
      </c>
      <c r="L894" s="22">
        <f>VLOOKUP($A894,Hospitalization_Table[#All],10,FALSE)</f>
        <v>33548</v>
      </c>
      <c r="M894" s="18">
        <f>VLOOKUP($A894,Hospitalization_Table[#All],6,FALSE)</f>
        <v>12130.8</v>
      </c>
      <c r="N894" t="str">
        <f>VLOOKUP($A894,Hospitalization_Table[#All],7,FALSE)</f>
        <v>tier - 3</v>
      </c>
      <c r="O894" t="str">
        <f>VLOOKUP($A894,Hospitalization_Table[#All],8,FALSE)</f>
        <v>tier - 3</v>
      </c>
      <c r="P894" t="str">
        <f>VLOOKUP($A894,Hospitalization_Table[#All],9,FALSE)</f>
        <v>R1026</v>
      </c>
      <c r="Q894">
        <f>VLOOKUP($A894,Hospitalization_Table[#All],11,FALSE)</f>
        <v>31</v>
      </c>
    </row>
    <row r="895" spans="1:17" ht="15.6" x14ac:dyDescent="0.3">
      <c r="A895" s="20" t="s">
        <v>1477</v>
      </c>
      <c r="B895" t="str">
        <f>VLOOKUP($A895,Customer_Table[#All],4,FALSE)</f>
        <v>John</v>
      </c>
      <c r="C895">
        <f>VLOOKUP($A895,Medical_Table[#All],4,FALSE)</f>
        <v>28.785</v>
      </c>
      <c r="D895">
        <f>VLOOKUP($A895,Medical_Table[#All],6,FALSE)</f>
        <v>9.1</v>
      </c>
      <c r="E895" t="str">
        <f>VLOOKUP($A895,Medical_Table[#All],2,FALSE)</f>
        <v>Yes</v>
      </c>
      <c r="F895" t="str">
        <f>VLOOKUP($A895,Medical_Table[#All],8,FALSE)</f>
        <v>No</v>
      </c>
      <c r="G895" t="str">
        <f>VLOOKUP($A895,Medical_Table[#All],9,FALSE)</f>
        <v>Yes</v>
      </c>
      <c r="H895">
        <f>VLOOKUP($A895,Medical_Table[#All],10,FALSE)</f>
        <v>1</v>
      </c>
      <c r="I895" t="str">
        <f>VLOOKUP($A895,Medical_Table[#All],3,FALSE)</f>
        <v>No</v>
      </c>
      <c r="J895" t="str">
        <f>VLOOKUP($A895,Medical_Table[#All],5,FALSE)</f>
        <v>Over Weight</v>
      </c>
      <c r="K895" t="str">
        <f>VLOOKUP($A895,Medical_Table[#All],7,FALSE)</f>
        <v>Diabetes</v>
      </c>
      <c r="L895" s="22">
        <f>VLOOKUP($A895,Hospitalization_Table[#All],10,FALSE)</f>
        <v>23166</v>
      </c>
      <c r="M895" s="18">
        <f>VLOOKUP($A895,Hospitalization_Table[#All],6,FALSE)</f>
        <v>12129.61</v>
      </c>
      <c r="N895" t="str">
        <f>VLOOKUP($A895,Hospitalization_Table[#All],7,FALSE)</f>
        <v>tier - 3</v>
      </c>
      <c r="O895" t="str">
        <f>VLOOKUP($A895,Hospitalization_Table[#All],8,FALSE)</f>
        <v>tier - 1</v>
      </c>
      <c r="P895" t="str">
        <f>VLOOKUP($A895,Hospitalization_Table[#All],9,FALSE)</f>
        <v>R1012</v>
      </c>
      <c r="Q895">
        <f>VLOOKUP($A895,Hospitalization_Table[#All],11,FALSE)</f>
        <v>60</v>
      </c>
    </row>
    <row r="896" spans="1:17" ht="15.6" x14ac:dyDescent="0.3">
      <c r="A896" s="20" t="s">
        <v>1476</v>
      </c>
      <c r="B896" t="str">
        <f>VLOOKUP($A896,Customer_Table[#All],4,FALSE)</f>
        <v>Miles J.</v>
      </c>
      <c r="C896">
        <f>VLOOKUP($A896,Medical_Table[#All],4,FALSE)</f>
        <v>25.46</v>
      </c>
      <c r="D896">
        <f>VLOOKUP($A896,Medical_Table[#All],6,FALSE)</f>
        <v>11.52</v>
      </c>
      <c r="E896" t="str">
        <f>VLOOKUP($A896,Medical_Table[#All],2,FALSE)</f>
        <v>Yes</v>
      </c>
      <c r="F896" t="str">
        <f>VLOOKUP($A896,Medical_Table[#All],8,FALSE)</f>
        <v>No</v>
      </c>
      <c r="G896" t="str">
        <f>VLOOKUP($A896,Medical_Table[#All],9,FALSE)</f>
        <v>Yes</v>
      </c>
      <c r="H896">
        <f>VLOOKUP($A896,Medical_Table[#All],10,FALSE)</f>
        <v>1</v>
      </c>
      <c r="I896" t="str">
        <f>VLOOKUP($A896,Medical_Table[#All],3,FALSE)</f>
        <v>No</v>
      </c>
      <c r="J896" t="str">
        <f>VLOOKUP($A896,Medical_Table[#All],5,FALSE)</f>
        <v>Over Weight</v>
      </c>
      <c r="K896" t="str">
        <f>VLOOKUP($A896,Medical_Table[#All],7,FALSE)</f>
        <v>Diabetes</v>
      </c>
      <c r="L896" s="22">
        <f>VLOOKUP($A896,Hospitalization_Table[#All],10,FALSE)</f>
        <v>23212</v>
      </c>
      <c r="M896" s="18">
        <f>VLOOKUP($A896,Hospitalization_Table[#All],6,FALSE)</f>
        <v>12124.99</v>
      </c>
      <c r="N896" t="str">
        <f>VLOOKUP($A896,Hospitalization_Table[#All],7,FALSE)</f>
        <v>tier - 3</v>
      </c>
      <c r="O896" t="str">
        <f>VLOOKUP($A896,Hospitalization_Table[#All],8,FALSE)</f>
        <v>tier - 1</v>
      </c>
      <c r="P896" t="str">
        <f>VLOOKUP($A896,Hospitalization_Table[#All],9,FALSE)</f>
        <v>R1012</v>
      </c>
      <c r="Q896">
        <f>VLOOKUP($A896,Hospitalization_Table[#All],11,FALSE)</f>
        <v>59</v>
      </c>
    </row>
    <row r="897" spans="1:17" ht="15.6" x14ac:dyDescent="0.3">
      <c r="A897" s="20" t="s">
        <v>1475</v>
      </c>
      <c r="B897" t="str">
        <f>VLOOKUP($A897,Customer_Table[#All],4,FALSE)</f>
        <v>Justyna I.</v>
      </c>
      <c r="C897">
        <f>VLOOKUP($A897,Medical_Table[#All],4,FALSE)</f>
        <v>30.8</v>
      </c>
      <c r="D897">
        <f>VLOOKUP($A897,Medical_Table[#All],6,FALSE)</f>
        <v>10.95</v>
      </c>
      <c r="E897" t="str">
        <f>VLOOKUP($A897,Medical_Table[#All],2,FALSE)</f>
        <v>No</v>
      </c>
      <c r="F897" t="str">
        <f>VLOOKUP($A897,Medical_Table[#All],8,FALSE)</f>
        <v>No</v>
      </c>
      <c r="G897" t="str">
        <f>VLOOKUP($A897,Medical_Table[#All],9,FALSE)</f>
        <v>No</v>
      </c>
      <c r="H897">
        <f>VLOOKUP($A897,Medical_Table[#All],10,FALSE)</f>
        <v>0</v>
      </c>
      <c r="I897" t="str">
        <f>VLOOKUP($A897,Medical_Table[#All],3,FALSE)</f>
        <v>No</v>
      </c>
      <c r="J897" t="str">
        <f>VLOOKUP($A897,Medical_Table[#All],5,FALSE)</f>
        <v>Obesity</v>
      </c>
      <c r="K897" t="str">
        <f>VLOOKUP($A897,Medical_Table[#All],7,FALSE)</f>
        <v>Diabetes</v>
      </c>
      <c r="L897" s="22">
        <f>VLOOKUP($A897,Hospitalization_Table[#All],10,FALSE)</f>
        <v>25136</v>
      </c>
      <c r="M897" s="18">
        <f>VLOOKUP($A897,Hospitalization_Table[#All],6,FALSE)</f>
        <v>12105.32</v>
      </c>
      <c r="N897" t="str">
        <f>VLOOKUP($A897,Hospitalization_Table[#All],7,FALSE)</f>
        <v>tier - 3</v>
      </c>
      <c r="O897" t="str">
        <f>VLOOKUP($A897,Hospitalization_Table[#All],8,FALSE)</f>
        <v>tier - 3</v>
      </c>
      <c r="P897" t="str">
        <f>VLOOKUP($A897,Hospitalization_Table[#All],9,FALSE)</f>
        <v>R1011</v>
      </c>
      <c r="Q897">
        <f>VLOOKUP($A897,Hospitalization_Table[#All],11,FALSE)</f>
        <v>54</v>
      </c>
    </row>
    <row r="898" spans="1:17" ht="15.6" x14ac:dyDescent="0.3">
      <c r="A898" s="20" t="s">
        <v>1474</v>
      </c>
      <c r="B898" t="str">
        <f>VLOOKUP($A898,Customer_Table[#All],4,FALSE)</f>
        <v>Lucille</v>
      </c>
      <c r="C898">
        <f>VLOOKUP($A898,Medical_Table[#All],4,FALSE)</f>
        <v>28.88</v>
      </c>
      <c r="D898">
        <f>VLOOKUP($A898,Medical_Table[#All],6,FALSE)</f>
        <v>11.5</v>
      </c>
      <c r="E898" t="str">
        <f>VLOOKUP($A898,Medical_Table[#All],2,FALSE)</f>
        <v>No</v>
      </c>
      <c r="F898" t="str">
        <f>VLOOKUP($A898,Medical_Table[#All],8,FALSE)</f>
        <v>No</v>
      </c>
      <c r="G898" t="str">
        <f>VLOOKUP($A898,Medical_Table[#All],9,FALSE)</f>
        <v>No</v>
      </c>
      <c r="H898">
        <f>VLOOKUP($A898,Medical_Table[#All],10,FALSE)</f>
        <v>0</v>
      </c>
      <c r="I898" t="str">
        <f>VLOOKUP($A898,Medical_Table[#All],3,FALSE)</f>
        <v>No</v>
      </c>
      <c r="J898" t="str">
        <f>VLOOKUP($A898,Medical_Table[#All],5,FALSE)</f>
        <v>Over Weight</v>
      </c>
      <c r="K898" t="str">
        <f>VLOOKUP($A898,Medical_Table[#All],7,FALSE)</f>
        <v>Diabetes</v>
      </c>
      <c r="L898" s="22">
        <f>VLOOKUP($A898,Hospitalization_Table[#All],10,FALSE)</f>
        <v>25181</v>
      </c>
      <c r="M898" s="18">
        <f>VLOOKUP($A898,Hospitalization_Table[#All],6,FALSE)</f>
        <v>12096.65</v>
      </c>
      <c r="N898" t="str">
        <f>VLOOKUP($A898,Hospitalization_Table[#All],7,FALSE)</f>
        <v>tier - 3</v>
      </c>
      <c r="O898" t="str">
        <f>VLOOKUP($A898,Hospitalization_Table[#All],8,FALSE)</f>
        <v>tier - 1</v>
      </c>
      <c r="P898" t="str">
        <f>VLOOKUP($A898,Hospitalization_Table[#All],9,FALSE)</f>
        <v>R1024</v>
      </c>
      <c r="Q898">
        <f>VLOOKUP($A898,Hospitalization_Table[#All],11,FALSE)</f>
        <v>54</v>
      </c>
    </row>
    <row r="899" spans="1:17" ht="15.6" x14ac:dyDescent="0.3">
      <c r="A899" s="20" t="s">
        <v>1473</v>
      </c>
      <c r="B899" t="str">
        <f>VLOOKUP($A899,Customer_Table[#All],4,FALSE)</f>
        <v>April</v>
      </c>
      <c r="C899">
        <f>VLOOKUP($A899,Medical_Table[#All],4,FALSE)</f>
        <v>23</v>
      </c>
      <c r="D899">
        <f>VLOOKUP($A899,Medical_Table[#All],6,FALSE)</f>
        <v>9.8800000000000008</v>
      </c>
      <c r="E899" t="str">
        <f>VLOOKUP($A899,Medical_Table[#All],2,FALSE)</f>
        <v>No</v>
      </c>
      <c r="F899" t="str">
        <f>VLOOKUP($A899,Medical_Table[#All],8,FALSE)</f>
        <v>No</v>
      </c>
      <c r="G899" t="str">
        <f>VLOOKUP($A899,Medical_Table[#All],9,FALSE)</f>
        <v>No</v>
      </c>
      <c r="H899">
        <f>VLOOKUP($A899,Medical_Table[#All],10,FALSE)</f>
        <v>0</v>
      </c>
      <c r="I899" t="str">
        <f>VLOOKUP($A899,Medical_Table[#All],3,FALSE)</f>
        <v>No</v>
      </c>
      <c r="J899" t="str">
        <f>VLOOKUP($A899,Medical_Table[#All],5,FALSE)</f>
        <v>Normal Weight</v>
      </c>
      <c r="K899" t="str">
        <f>VLOOKUP($A899,Medical_Table[#All],7,FALSE)</f>
        <v>Diabetes</v>
      </c>
      <c r="L899" s="22">
        <f>VLOOKUP($A899,Hospitalization_Table[#All],10,FALSE)</f>
        <v>25010</v>
      </c>
      <c r="M899" s="18">
        <f>VLOOKUP($A899,Hospitalization_Table[#All],6,FALSE)</f>
        <v>12094.48</v>
      </c>
      <c r="N899" t="str">
        <f>VLOOKUP($A899,Hospitalization_Table[#All],7,FALSE)</f>
        <v>tier - 3</v>
      </c>
      <c r="O899" t="str">
        <f>VLOOKUP($A899,Hospitalization_Table[#All],8,FALSE)</f>
        <v>tier - 3</v>
      </c>
      <c r="P899" t="str">
        <f>VLOOKUP($A899,Hospitalization_Table[#All],9,FALSE)</f>
        <v>R1011</v>
      </c>
      <c r="Q899">
        <f>VLOOKUP($A899,Hospitalization_Table[#All],11,FALSE)</f>
        <v>54</v>
      </c>
    </row>
    <row r="900" spans="1:17" ht="15.6" x14ac:dyDescent="0.3">
      <c r="A900" s="20" t="s">
        <v>1472</v>
      </c>
      <c r="B900" t="str">
        <f>VLOOKUP($A900,Customer_Table[#All],4,FALSE)</f>
        <v>Robert</v>
      </c>
      <c r="C900">
        <f>VLOOKUP($A900,Medical_Table[#All],4,FALSE)</f>
        <v>38.25</v>
      </c>
      <c r="D900">
        <f>VLOOKUP($A900,Medical_Table[#All],6,FALSE)</f>
        <v>6.2</v>
      </c>
      <c r="E900" t="str">
        <f>VLOOKUP($A900,Medical_Table[#All],2,FALSE)</f>
        <v>No</v>
      </c>
      <c r="F900" t="str">
        <f>VLOOKUP($A900,Medical_Table[#All],8,FALSE)</f>
        <v>No</v>
      </c>
      <c r="G900" t="str">
        <f>VLOOKUP($A900,Medical_Table[#All],9,FALSE)</f>
        <v>No</v>
      </c>
      <c r="H900">
        <f>VLOOKUP($A900,Medical_Table[#All],10,FALSE)</f>
        <v>1</v>
      </c>
      <c r="I900" t="str">
        <f>VLOOKUP($A900,Medical_Table[#All],3,FALSE)</f>
        <v>No</v>
      </c>
      <c r="J900" t="str">
        <f>VLOOKUP($A900,Medical_Table[#All],5,FALSE)</f>
        <v>Obesity</v>
      </c>
      <c r="K900" t="str">
        <f>VLOOKUP($A900,Medical_Table[#All],7,FALSE)</f>
        <v>Prediabetes</v>
      </c>
      <c r="L900" s="22">
        <f>VLOOKUP($A900,Hospitalization_Table[#All],10,FALSE)</f>
        <v>30927</v>
      </c>
      <c r="M900" s="18">
        <f>VLOOKUP($A900,Hospitalization_Table[#All],6,FALSE)</f>
        <v>12091.34</v>
      </c>
      <c r="N900" t="str">
        <f>VLOOKUP($A900,Hospitalization_Table[#All],7,FALSE)</f>
        <v>tier - 3</v>
      </c>
      <c r="O900" t="str">
        <f>VLOOKUP($A900,Hospitalization_Table[#All],8,FALSE)</f>
        <v>tier - 2</v>
      </c>
      <c r="P900" t="str">
        <f>VLOOKUP($A900,Hospitalization_Table[#All],9,FALSE)</f>
        <v>R1022</v>
      </c>
      <c r="Q900">
        <f>VLOOKUP($A900,Hospitalization_Table[#All],11,FALSE)</f>
        <v>38</v>
      </c>
    </row>
    <row r="901" spans="1:17" ht="15.6" x14ac:dyDescent="0.3">
      <c r="A901" s="20" t="s">
        <v>1471</v>
      </c>
      <c r="B901" t="str">
        <f>VLOOKUP($A901,Customer_Table[#All],4,FALSE)</f>
        <v>Alyssa</v>
      </c>
      <c r="C901">
        <f>VLOOKUP($A901,Medical_Table[#All],4,FALSE)</f>
        <v>39.25</v>
      </c>
      <c r="D901">
        <f>VLOOKUP($A901,Medical_Table[#All],6,FALSE)</f>
        <v>8.41</v>
      </c>
      <c r="E901" t="str">
        <f>VLOOKUP($A901,Medical_Table[#All],2,FALSE)</f>
        <v>Yes</v>
      </c>
      <c r="F901" t="str">
        <f>VLOOKUP($A901,Medical_Table[#All],8,FALSE)</f>
        <v>No</v>
      </c>
      <c r="G901" t="str">
        <f>VLOOKUP($A901,Medical_Table[#All],9,FALSE)</f>
        <v>No</v>
      </c>
      <c r="H901">
        <f>VLOOKUP($A901,Medical_Table[#All],10,FALSE)</f>
        <v>1</v>
      </c>
      <c r="I901" t="str">
        <f>VLOOKUP($A901,Medical_Table[#All],3,FALSE)</f>
        <v>No</v>
      </c>
      <c r="J901" t="str">
        <f>VLOOKUP($A901,Medical_Table[#All],5,FALSE)</f>
        <v>Obesity</v>
      </c>
      <c r="K901" t="str">
        <f>VLOOKUP($A901,Medical_Table[#All],7,FALSE)</f>
        <v>Diabetes</v>
      </c>
      <c r="L901" s="22">
        <f>VLOOKUP($A901,Hospitalization_Table[#All],10,FALSE)</f>
        <v>31662</v>
      </c>
      <c r="M901" s="18">
        <f>VLOOKUP($A901,Hospitalization_Table[#All],6,FALSE)</f>
        <v>12048.13</v>
      </c>
      <c r="N901" t="str">
        <f>VLOOKUP($A901,Hospitalization_Table[#All],7,FALSE)</f>
        <v>tier - 3</v>
      </c>
      <c r="O901" t="str">
        <f>VLOOKUP($A901,Hospitalization_Table[#All],8,FALSE)</f>
        <v>tier - 2</v>
      </c>
      <c r="P901" t="str">
        <f>VLOOKUP($A901,Hospitalization_Table[#All],9,FALSE)</f>
        <v>R1026</v>
      </c>
      <c r="Q901">
        <f>VLOOKUP($A901,Hospitalization_Table[#All],11,FALSE)</f>
        <v>36</v>
      </c>
    </row>
    <row r="902" spans="1:17" ht="15.6" x14ac:dyDescent="0.3">
      <c r="A902" s="20" t="s">
        <v>1470</v>
      </c>
      <c r="B902" t="str">
        <f>VLOOKUP($A902,Customer_Table[#All],4,FALSE)</f>
        <v>Jessica E.</v>
      </c>
      <c r="C902">
        <f>VLOOKUP($A902,Medical_Table[#All],4,FALSE)</f>
        <v>26.6</v>
      </c>
      <c r="D902">
        <f>VLOOKUP($A902,Medical_Table[#All],6,FALSE)</f>
        <v>5.07</v>
      </c>
      <c r="E902" t="str">
        <f>VLOOKUP($A902,Medical_Table[#All],2,FALSE)</f>
        <v>Yes</v>
      </c>
      <c r="F902" t="str">
        <f>VLOOKUP($A902,Medical_Table[#All],8,FALSE)</f>
        <v>No</v>
      </c>
      <c r="G902" t="str">
        <f>VLOOKUP($A902,Medical_Table[#All],9,FALSE)</f>
        <v>No</v>
      </c>
      <c r="H902">
        <f>VLOOKUP($A902,Medical_Table[#All],10,FALSE)</f>
        <v>2</v>
      </c>
      <c r="I902" t="str">
        <f>VLOOKUP($A902,Medical_Table[#All],3,FALSE)</f>
        <v>No</v>
      </c>
      <c r="J902" t="str">
        <f>VLOOKUP($A902,Medical_Table[#All],5,FALSE)</f>
        <v>Over Weight</v>
      </c>
      <c r="K902" t="str">
        <f>VLOOKUP($A902,Medical_Table[#All],7,FALSE)</f>
        <v>Normal</v>
      </c>
      <c r="L902" s="22">
        <f>VLOOKUP($A902,Hospitalization_Table[#All],10,FALSE)</f>
        <v>24435</v>
      </c>
      <c r="M902" s="18">
        <f>VLOOKUP($A902,Hospitalization_Table[#All],6,FALSE)</f>
        <v>12044.34</v>
      </c>
      <c r="N902" t="str">
        <f>VLOOKUP($A902,Hospitalization_Table[#All],7,FALSE)</f>
        <v>tier - 3</v>
      </c>
      <c r="O902" t="str">
        <f>VLOOKUP($A902,Hospitalization_Table[#All],8,FALSE)</f>
        <v>tier - 1</v>
      </c>
      <c r="P902" t="str">
        <f>VLOOKUP($A902,Hospitalization_Table[#All],9,FALSE)</f>
        <v>R1012</v>
      </c>
      <c r="Q902">
        <f>VLOOKUP($A902,Hospitalization_Table[#All],11,FALSE)</f>
        <v>56</v>
      </c>
    </row>
    <row r="903" spans="1:17" ht="15.6" x14ac:dyDescent="0.3">
      <c r="A903" s="20" t="s">
        <v>1469</v>
      </c>
      <c r="B903" t="str">
        <f>VLOOKUP($A903,Customer_Table[#All],4,FALSE)</f>
        <v>Patrick J.</v>
      </c>
      <c r="C903">
        <f>VLOOKUP($A903,Medical_Table[#All],4,FALSE)</f>
        <v>35.700000000000003</v>
      </c>
      <c r="D903">
        <f>VLOOKUP($A903,Medical_Table[#All],6,FALSE)</f>
        <v>4.0599999999999996</v>
      </c>
      <c r="E903" t="str">
        <f>VLOOKUP($A903,Medical_Table[#All],2,FALSE)</f>
        <v>No</v>
      </c>
      <c r="F903" t="str">
        <f>VLOOKUP($A903,Medical_Table[#All],8,FALSE)</f>
        <v>No</v>
      </c>
      <c r="G903" t="str">
        <f>VLOOKUP($A903,Medical_Table[#All],9,FALSE)</f>
        <v>Yes</v>
      </c>
      <c r="H903">
        <f>VLOOKUP($A903,Medical_Table[#All],10,FALSE)</f>
        <v>1</v>
      </c>
      <c r="I903" t="str">
        <f>VLOOKUP($A903,Medical_Table[#All],3,FALSE)</f>
        <v>No</v>
      </c>
      <c r="J903" t="str">
        <f>VLOOKUP($A903,Medical_Table[#All],5,FALSE)</f>
        <v>Obesity</v>
      </c>
      <c r="K903" t="str">
        <f>VLOOKUP($A903,Medical_Table[#All],7,FALSE)</f>
        <v>Normal</v>
      </c>
      <c r="L903" s="22">
        <f>VLOOKUP($A903,Hospitalization_Table[#All],10,FALSE)</f>
        <v>29144</v>
      </c>
      <c r="M903" s="18">
        <f>VLOOKUP($A903,Hospitalization_Table[#All],6,FALSE)</f>
        <v>12035.18</v>
      </c>
      <c r="N903" t="str">
        <f>VLOOKUP($A903,Hospitalization_Table[#All],7,FALSE)</f>
        <v>tier - 3</v>
      </c>
      <c r="O903" t="str">
        <f>VLOOKUP($A903,Hospitalization_Table[#All],8,FALSE)</f>
        <v>tier - 3</v>
      </c>
      <c r="P903" t="str">
        <f>VLOOKUP($A903,Hospitalization_Table[#All],9,FALSE)</f>
        <v>R1021</v>
      </c>
      <c r="Q903">
        <f>VLOOKUP($A903,Hospitalization_Table[#All],11,FALSE)</f>
        <v>43</v>
      </c>
    </row>
    <row r="904" spans="1:17" ht="15.6" x14ac:dyDescent="0.3">
      <c r="A904" s="20" t="s">
        <v>1468</v>
      </c>
      <c r="B904" t="str">
        <f>VLOOKUP($A904,Customer_Table[#All],4,FALSE)</f>
        <v>Emilie</v>
      </c>
      <c r="C904">
        <f>VLOOKUP($A904,Medical_Table[#All],4,FALSE)</f>
        <v>20.100000000000001</v>
      </c>
      <c r="D904">
        <f>VLOOKUP($A904,Medical_Table[#All],6,FALSE)</f>
        <v>10.52</v>
      </c>
      <c r="E904" t="str">
        <f>VLOOKUP($A904,Medical_Table[#All],2,FALSE)</f>
        <v>No</v>
      </c>
      <c r="F904" t="str">
        <f>VLOOKUP($A904,Medical_Table[#All],8,FALSE)</f>
        <v>No</v>
      </c>
      <c r="G904" t="str">
        <f>VLOOKUP($A904,Medical_Table[#All],9,FALSE)</f>
        <v>No</v>
      </c>
      <c r="H904">
        <f>VLOOKUP($A904,Medical_Table[#All],10,FALSE)</f>
        <v>0</v>
      </c>
      <c r="I904" t="str">
        <f>VLOOKUP($A904,Medical_Table[#All],3,FALSE)</f>
        <v>No</v>
      </c>
      <c r="J904" t="str">
        <f>VLOOKUP($A904,Medical_Table[#All],5,FALSE)</f>
        <v>Normal Weight</v>
      </c>
      <c r="K904" t="str">
        <f>VLOOKUP($A904,Medical_Table[#All],7,FALSE)</f>
        <v>Diabetes</v>
      </c>
      <c r="L904" s="22">
        <f>VLOOKUP($A904,Hospitalization_Table[#All],10,FALSE)</f>
        <v>24044</v>
      </c>
      <c r="M904" s="18">
        <f>VLOOKUP($A904,Hospitalization_Table[#All],6,FALSE)</f>
        <v>12032.33</v>
      </c>
      <c r="N904" t="str">
        <f>VLOOKUP($A904,Hospitalization_Table[#All],7,FALSE)</f>
        <v>tier - 3</v>
      </c>
      <c r="O904" t="str">
        <f>VLOOKUP($A904,Hospitalization_Table[#All],8,FALSE)</f>
        <v>tier - 1</v>
      </c>
      <c r="P904" t="str">
        <f>VLOOKUP($A904,Hospitalization_Table[#All],9,FALSE)</f>
        <v>R1011</v>
      </c>
      <c r="Q904">
        <f>VLOOKUP($A904,Hospitalization_Table[#All],11,FALSE)</f>
        <v>57</v>
      </c>
    </row>
    <row r="905" spans="1:17" ht="15.6" x14ac:dyDescent="0.3">
      <c r="A905" s="20" t="s">
        <v>1467</v>
      </c>
      <c r="B905" t="str">
        <f>VLOOKUP($A905,Customer_Table[#All],4,FALSE)</f>
        <v>Caitlin B.</v>
      </c>
      <c r="C905">
        <f>VLOOKUP($A905,Medical_Table[#All],4,FALSE)</f>
        <v>22.23</v>
      </c>
      <c r="D905">
        <f>VLOOKUP($A905,Medical_Table[#All],6,FALSE)</f>
        <v>9.65</v>
      </c>
      <c r="E905" t="str">
        <f>VLOOKUP($A905,Medical_Table[#All],2,FALSE)</f>
        <v>No</v>
      </c>
      <c r="F905" t="str">
        <f>VLOOKUP($A905,Medical_Table[#All],8,FALSE)</f>
        <v>No</v>
      </c>
      <c r="G905" t="str">
        <f>VLOOKUP($A905,Medical_Table[#All],9,FALSE)</f>
        <v>No</v>
      </c>
      <c r="H905">
        <f>VLOOKUP($A905,Medical_Table[#All],10,FALSE)</f>
        <v>0</v>
      </c>
      <c r="I905" t="str">
        <f>VLOOKUP($A905,Medical_Table[#All],3,FALSE)</f>
        <v>No</v>
      </c>
      <c r="J905" t="str">
        <f>VLOOKUP($A905,Medical_Table[#All],5,FALSE)</f>
        <v>Normal Weight</v>
      </c>
      <c r="K905" t="str">
        <f>VLOOKUP($A905,Medical_Table[#All],7,FALSE)</f>
        <v>Diabetes</v>
      </c>
      <c r="L905" s="22">
        <f>VLOOKUP($A905,Hospitalization_Table[#All],10,FALSE)</f>
        <v>23902</v>
      </c>
      <c r="M905" s="18">
        <f>VLOOKUP($A905,Hospitalization_Table[#All],6,FALSE)</f>
        <v>12029.29</v>
      </c>
      <c r="N905" t="str">
        <f>VLOOKUP($A905,Hospitalization_Table[#All],7,FALSE)</f>
        <v>tier - 3</v>
      </c>
      <c r="O905" t="str">
        <f>VLOOKUP($A905,Hospitalization_Table[#All],8,FALSE)</f>
        <v>tier - 2</v>
      </c>
      <c r="P905" t="str">
        <f>VLOOKUP($A905,Hospitalization_Table[#All],9,FALSE)</f>
        <v>R1024</v>
      </c>
      <c r="Q905">
        <f>VLOOKUP($A905,Hospitalization_Table[#All],11,FALSE)</f>
        <v>57</v>
      </c>
    </row>
    <row r="906" spans="1:17" ht="15.6" x14ac:dyDescent="0.3">
      <c r="A906" s="20" t="s">
        <v>1466</v>
      </c>
      <c r="B906" t="str">
        <f>VLOOKUP($A906,Customer_Table[#All],4,FALSE)</f>
        <v>Joseph W</v>
      </c>
      <c r="C906">
        <f>VLOOKUP($A906,Medical_Table[#All],4,FALSE)</f>
        <v>36.47</v>
      </c>
      <c r="D906">
        <f>VLOOKUP($A906,Medical_Table[#All],6,FALSE)</f>
        <v>6.21</v>
      </c>
      <c r="E906" t="str">
        <f>VLOOKUP($A906,Medical_Table[#All],2,FALSE)</f>
        <v>No</v>
      </c>
      <c r="F906" t="str">
        <f>VLOOKUP($A906,Medical_Table[#All],8,FALSE)</f>
        <v>No</v>
      </c>
      <c r="G906" t="str">
        <f>VLOOKUP($A906,Medical_Table[#All],9,FALSE)</f>
        <v>No</v>
      </c>
      <c r="H906">
        <f>VLOOKUP($A906,Medical_Table[#All],10,FALSE)</f>
        <v>0</v>
      </c>
      <c r="I906" t="str">
        <f>VLOOKUP($A906,Medical_Table[#All],3,FALSE)</f>
        <v>No</v>
      </c>
      <c r="J906" t="str">
        <f>VLOOKUP($A906,Medical_Table[#All],5,FALSE)</f>
        <v>Obesity</v>
      </c>
      <c r="K906" t="str">
        <f>VLOOKUP($A906,Medical_Table[#All],7,FALSE)</f>
        <v>Prediabetes</v>
      </c>
      <c r="L906" s="22">
        <f>VLOOKUP($A906,Hospitalization_Table[#All],10,FALSE)</f>
        <v>30241</v>
      </c>
      <c r="M906" s="18">
        <f>VLOOKUP($A906,Hospitalization_Table[#All],6,FALSE)</f>
        <v>12001.29</v>
      </c>
      <c r="N906" t="str">
        <f>VLOOKUP($A906,Hospitalization_Table[#All],7,FALSE)</f>
        <v>tier - 3</v>
      </c>
      <c r="O906" t="str">
        <f>VLOOKUP($A906,Hospitalization_Table[#All],8,FALSE)</f>
        <v>tier - 3</v>
      </c>
      <c r="P906" t="str">
        <f>VLOOKUP($A906,Hospitalization_Table[#All],9,FALSE)</f>
        <v>R1021</v>
      </c>
      <c r="Q906">
        <f>VLOOKUP($A906,Hospitalization_Table[#All],11,FALSE)</f>
        <v>40</v>
      </c>
    </row>
    <row r="907" spans="1:17" ht="15.6" x14ac:dyDescent="0.3">
      <c r="A907" s="20" t="s">
        <v>1465</v>
      </c>
      <c r="B907" t="str">
        <f>VLOOKUP($A907,Customer_Table[#All],4,FALSE)</f>
        <v>Wendy</v>
      </c>
      <c r="C907">
        <f>VLOOKUP($A907,Medical_Table[#All],4,FALSE)</f>
        <v>49.64</v>
      </c>
      <c r="D907">
        <f>VLOOKUP($A907,Medical_Table[#All],6,FALSE)</f>
        <v>4.76</v>
      </c>
      <c r="E907" t="str">
        <f>VLOOKUP($A907,Medical_Table[#All],2,FALSE)</f>
        <v>No</v>
      </c>
      <c r="F907" t="str">
        <f>VLOOKUP($A907,Medical_Table[#All],8,FALSE)</f>
        <v>No</v>
      </c>
      <c r="G907" t="str">
        <f>VLOOKUP($A907,Medical_Table[#All],9,FALSE)</f>
        <v>Yes</v>
      </c>
      <c r="H907">
        <f>VLOOKUP($A907,Medical_Table[#All],10,FALSE)</f>
        <v>1</v>
      </c>
      <c r="I907" t="str">
        <f>VLOOKUP($A907,Medical_Table[#All],3,FALSE)</f>
        <v>No</v>
      </c>
      <c r="J907" t="str">
        <f>VLOOKUP($A907,Medical_Table[#All],5,FALSE)</f>
        <v>Obesity</v>
      </c>
      <c r="K907" t="str">
        <f>VLOOKUP($A907,Medical_Table[#All],7,FALSE)</f>
        <v>Normal</v>
      </c>
      <c r="L907" s="22">
        <f>VLOOKUP($A907,Hospitalization_Table[#All],10,FALSE)</f>
        <v>34315</v>
      </c>
      <c r="M907" s="18">
        <f>VLOOKUP($A907,Hospitalization_Table[#All],6,FALSE)</f>
        <v>11994.89</v>
      </c>
      <c r="N907" t="str">
        <f>VLOOKUP($A907,Hospitalization_Table[#All],7,FALSE)</f>
        <v>tier - 3</v>
      </c>
      <c r="O907" t="str">
        <f>VLOOKUP($A907,Hospitalization_Table[#All],8,FALSE)</f>
        <v>tier - 2</v>
      </c>
      <c r="P907" t="str">
        <f>VLOOKUP($A907,Hospitalization_Table[#All],9,FALSE)</f>
        <v>R1012</v>
      </c>
      <c r="Q907">
        <f>VLOOKUP($A907,Hospitalization_Table[#All],11,FALSE)</f>
        <v>29</v>
      </c>
    </row>
    <row r="908" spans="1:17" ht="15.6" x14ac:dyDescent="0.3">
      <c r="A908" s="20" t="s">
        <v>1464</v>
      </c>
      <c r="B908" t="str">
        <f>VLOOKUP($A908,Customer_Table[#All],4,FALSE)</f>
        <v>Leah L.</v>
      </c>
      <c r="C908">
        <f>VLOOKUP($A908,Medical_Table[#All],4,FALSE)</f>
        <v>36.799999999999997</v>
      </c>
      <c r="D908">
        <f>VLOOKUP($A908,Medical_Table[#All],6,FALSE)</f>
        <v>5.73</v>
      </c>
      <c r="E908" t="str">
        <f>VLOOKUP($A908,Medical_Table[#All],2,FALSE)</f>
        <v>Yes</v>
      </c>
      <c r="F908" t="str">
        <f>VLOOKUP($A908,Medical_Table[#All],8,FALSE)</f>
        <v>No</v>
      </c>
      <c r="G908" t="str">
        <f>VLOOKUP($A908,Medical_Table[#All],9,FALSE)</f>
        <v>Yes</v>
      </c>
      <c r="H908">
        <f>VLOOKUP($A908,Medical_Table[#All],10,FALSE)</f>
        <v>1</v>
      </c>
      <c r="I908" t="str">
        <f>VLOOKUP($A908,Medical_Table[#All],3,FALSE)</f>
        <v>No</v>
      </c>
      <c r="J908" t="str">
        <f>VLOOKUP($A908,Medical_Table[#All],5,FALSE)</f>
        <v>Obesity</v>
      </c>
      <c r="K908" t="str">
        <f>VLOOKUP($A908,Medical_Table[#All],7,FALSE)</f>
        <v>Prediabetes</v>
      </c>
      <c r="L908" s="22">
        <f>VLOOKUP($A908,Hospitalization_Table[#All],10,FALSE)</f>
        <v>30501</v>
      </c>
      <c r="M908" s="18">
        <f>VLOOKUP($A908,Hospitalization_Table[#All],6,FALSE)</f>
        <v>11987.68</v>
      </c>
      <c r="N908" t="str">
        <f>VLOOKUP($A908,Hospitalization_Table[#All],7,FALSE)</f>
        <v>tier - 3</v>
      </c>
      <c r="O908" t="str">
        <f>VLOOKUP($A908,Hospitalization_Table[#All],8,FALSE)</f>
        <v>tier - 2</v>
      </c>
      <c r="P908" t="str">
        <f>VLOOKUP($A908,Hospitalization_Table[#All],9,FALSE)</f>
        <v>R1026</v>
      </c>
      <c r="Q908">
        <f>VLOOKUP($A908,Hospitalization_Table[#All],11,FALSE)</f>
        <v>39</v>
      </c>
    </row>
    <row r="909" spans="1:17" ht="15.6" x14ac:dyDescent="0.3">
      <c r="A909" s="20" t="s">
        <v>1463</v>
      </c>
      <c r="B909" t="str">
        <f>VLOOKUP($A909,Customer_Table[#All],4,FALSE)</f>
        <v>Wayne L.</v>
      </c>
      <c r="C909">
        <f>VLOOKUP($A909,Medical_Table[#All],4,FALSE)</f>
        <v>33.880000000000003</v>
      </c>
      <c r="D909">
        <f>VLOOKUP($A909,Medical_Table[#All],6,FALSE)</f>
        <v>10.78</v>
      </c>
      <c r="E909" t="str">
        <f>VLOOKUP($A909,Medical_Table[#All],2,FALSE)</f>
        <v>Yes</v>
      </c>
      <c r="F909" t="str">
        <f>VLOOKUP($A909,Medical_Table[#All],8,FALSE)</f>
        <v>No</v>
      </c>
      <c r="G909" t="str">
        <f>VLOOKUP($A909,Medical_Table[#All],9,FALSE)</f>
        <v>No</v>
      </c>
      <c r="H909">
        <f>VLOOKUP($A909,Medical_Table[#All],10,FALSE)</f>
        <v>0</v>
      </c>
      <c r="I909" t="str">
        <f>VLOOKUP($A909,Medical_Table[#All],3,FALSE)</f>
        <v>No</v>
      </c>
      <c r="J909" t="str">
        <f>VLOOKUP($A909,Medical_Table[#All],5,FALSE)</f>
        <v>Obesity</v>
      </c>
      <c r="K909" t="str">
        <f>VLOOKUP($A909,Medical_Table[#All],7,FALSE)</f>
        <v>Diabetes</v>
      </c>
      <c r="L909" s="22">
        <f>VLOOKUP($A909,Hospitalization_Table[#All],10,FALSE)</f>
        <v>24828</v>
      </c>
      <c r="M909" s="18">
        <f>VLOOKUP($A909,Hospitalization_Table[#All],6,FALSE)</f>
        <v>11987.17</v>
      </c>
      <c r="N909" t="str">
        <f>VLOOKUP($A909,Hospitalization_Table[#All],7,FALSE)</f>
        <v>tier - 3</v>
      </c>
      <c r="O909" t="str">
        <f>VLOOKUP($A909,Hospitalization_Table[#All],8,FALSE)</f>
        <v>tier - 3</v>
      </c>
      <c r="P909" t="str">
        <f>VLOOKUP($A909,Hospitalization_Table[#All],9,FALSE)</f>
        <v>R1013</v>
      </c>
      <c r="Q909">
        <f>VLOOKUP($A909,Hospitalization_Table[#All],11,FALSE)</f>
        <v>55</v>
      </c>
    </row>
    <row r="910" spans="1:17" ht="15.6" x14ac:dyDescent="0.3">
      <c r="A910" s="20" t="s">
        <v>1462</v>
      </c>
      <c r="B910" t="str">
        <f>VLOOKUP($A910,Customer_Table[#All],4,FALSE)</f>
        <v>Jason M.</v>
      </c>
      <c r="C910">
        <f>VLOOKUP($A910,Medical_Table[#All],4,FALSE)</f>
        <v>32.01</v>
      </c>
      <c r="D910">
        <f>VLOOKUP($A910,Medical_Table[#All],6,FALSE)</f>
        <v>5.08</v>
      </c>
      <c r="E910" t="str">
        <f>VLOOKUP($A910,Medical_Table[#All],2,FALSE)</f>
        <v>Yes</v>
      </c>
      <c r="F910" t="str">
        <f>VLOOKUP($A910,Medical_Table[#All],8,FALSE)</f>
        <v>No</v>
      </c>
      <c r="G910" t="str">
        <f>VLOOKUP($A910,Medical_Table[#All],9,FALSE)</f>
        <v>No</v>
      </c>
      <c r="H910">
        <f>VLOOKUP($A910,Medical_Table[#All],10,FALSE)</f>
        <v>1</v>
      </c>
      <c r="I910" t="str">
        <f>VLOOKUP($A910,Medical_Table[#All],3,FALSE)</f>
        <v>No</v>
      </c>
      <c r="J910" t="str">
        <f>VLOOKUP($A910,Medical_Table[#All],5,FALSE)</f>
        <v>Obesity</v>
      </c>
      <c r="K910" t="str">
        <f>VLOOKUP($A910,Medical_Table[#All],7,FALSE)</f>
        <v>Normal</v>
      </c>
      <c r="L910" s="22">
        <f>VLOOKUP($A910,Hospitalization_Table[#All],10,FALSE)</f>
        <v>23649</v>
      </c>
      <c r="M910" s="18">
        <f>VLOOKUP($A910,Hospitalization_Table[#All],6,FALSE)</f>
        <v>11946.63</v>
      </c>
      <c r="N910" t="str">
        <f>VLOOKUP($A910,Hospitalization_Table[#All],7,FALSE)</f>
        <v>tier - 3</v>
      </c>
      <c r="O910" t="str">
        <f>VLOOKUP($A910,Hospitalization_Table[#All],8,FALSE)</f>
        <v>tier - 2</v>
      </c>
      <c r="P910" t="str">
        <f>VLOOKUP($A910,Hospitalization_Table[#All],9,FALSE)</f>
        <v>R1013</v>
      </c>
      <c r="Q910">
        <f>VLOOKUP($A910,Hospitalization_Table[#All],11,FALSE)</f>
        <v>58</v>
      </c>
    </row>
    <row r="911" spans="1:17" ht="15.6" x14ac:dyDescent="0.3">
      <c r="A911" s="20" t="s">
        <v>1461</v>
      </c>
      <c r="B911" t="str">
        <f>VLOOKUP($A911,Customer_Table[#All],4,FALSE)</f>
        <v>Floris</v>
      </c>
      <c r="C911">
        <f>VLOOKUP($A911,Medical_Table[#All],4,FALSE)</f>
        <v>33.630000000000003</v>
      </c>
      <c r="D911">
        <f>VLOOKUP($A911,Medical_Table[#All],6,FALSE)</f>
        <v>11.39</v>
      </c>
      <c r="E911" t="str">
        <f>VLOOKUP($A911,Medical_Table[#All],2,FALSE)</f>
        <v>No</v>
      </c>
      <c r="F911" t="str">
        <f>VLOOKUP($A911,Medical_Table[#All],8,FALSE)</f>
        <v>No</v>
      </c>
      <c r="G911" t="str">
        <f>VLOOKUP($A911,Medical_Table[#All],9,FALSE)</f>
        <v>No</v>
      </c>
      <c r="H911">
        <f>VLOOKUP($A911,Medical_Table[#All],10,FALSE)</f>
        <v>0</v>
      </c>
      <c r="I911" t="str">
        <f>VLOOKUP($A911,Medical_Table[#All],3,FALSE)</f>
        <v>No</v>
      </c>
      <c r="J911" t="str">
        <f>VLOOKUP($A911,Medical_Table[#All],5,FALSE)</f>
        <v>Obesity</v>
      </c>
      <c r="K911" t="str">
        <f>VLOOKUP($A911,Medical_Table[#All],7,FALSE)</f>
        <v>Diabetes</v>
      </c>
      <c r="L911" s="22">
        <f>VLOOKUP($A911,Hospitalization_Table[#All],10,FALSE)</f>
        <v>24047</v>
      </c>
      <c r="M911" s="18">
        <f>VLOOKUP($A911,Hospitalization_Table[#All],6,FALSE)</f>
        <v>11945.13</v>
      </c>
      <c r="N911" t="str">
        <f>VLOOKUP($A911,Hospitalization_Table[#All],7,FALSE)</f>
        <v>tier - 3</v>
      </c>
      <c r="O911" t="str">
        <f>VLOOKUP($A911,Hospitalization_Table[#All],8,FALSE)</f>
        <v>tier - 2</v>
      </c>
      <c r="P911" t="str">
        <f>VLOOKUP($A911,Hospitalization_Table[#All],9,FALSE)</f>
        <v>R1012</v>
      </c>
      <c r="Q911">
        <f>VLOOKUP($A911,Hospitalization_Table[#All],11,FALSE)</f>
        <v>57</v>
      </c>
    </row>
    <row r="912" spans="1:17" ht="15.6" x14ac:dyDescent="0.3">
      <c r="A912" s="20" t="s">
        <v>1460</v>
      </c>
      <c r="B912" t="str">
        <f>VLOOKUP($A912,Customer_Table[#All],4,FALSE)</f>
        <v>Marc</v>
      </c>
      <c r="C912">
        <f>VLOOKUP($A912,Medical_Table[#All],4,FALSE)</f>
        <v>34.865000000000002</v>
      </c>
      <c r="D912">
        <f>VLOOKUP($A912,Medical_Table[#All],6,FALSE)</f>
        <v>5.35</v>
      </c>
      <c r="E912" t="str">
        <f>VLOOKUP($A912,Medical_Table[#All],2,FALSE)</f>
        <v>Yes</v>
      </c>
      <c r="F912" t="str">
        <f>VLOOKUP($A912,Medical_Table[#All],8,FALSE)</f>
        <v>No</v>
      </c>
      <c r="G912" t="str">
        <f>VLOOKUP($A912,Medical_Table[#All],9,FALSE)</f>
        <v>No</v>
      </c>
      <c r="H912">
        <f>VLOOKUP($A912,Medical_Table[#All],10,FALSE)</f>
        <v>1</v>
      </c>
      <c r="I912" t="str">
        <f>VLOOKUP($A912,Medical_Table[#All],3,FALSE)</f>
        <v>No</v>
      </c>
      <c r="J912" t="str">
        <f>VLOOKUP($A912,Medical_Table[#All],5,FALSE)</f>
        <v>Obesity</v>
      </c>
      <c r="K912" t="str">
        <f>VLOOKUP($A912,Medical_Table[#All],7,FALSE)</f>
        <v>Normal</v>
      </c>
      <c r="L912" s="22">
        <f>VLOOKUP($A912,Hospitalization_Table[#All],10,FALSE)</f>
        <v>23736</v>
      </c>
      <c r="M912" s="18">
        <f>VLOOKUP($A912,Hospitalization_Table[#All],6,FALSE)</f>
        <v>11944.59</v>
      </c>
      <c r="N912" t="str">
        <f>VLOOKUP($A912,Hospitalization_Table[#All],7,FALSE)</f>
        <v>tier - 3</v>
      </c>
      <c r="O912" t="str">
        <f>VLOOKUP($A912,Hospitalization_Table[#All],8,FALSE)</f>
        <v>tier - 2</v>
      </c>
      <c r="P912" t="str">
        <f>VLOOKUP($A912,Hospitalization_Table[#All],9,FALSE)</f>
        <v>R1016</v>
      </c>
      <c r="Q912">
        <f>VLOOKUP($A912,Hospitalization_Table[#All],11,FALSE)</f>
        <v>58</v>
      </c>
    </row>
    <row r="913" spans="1:17" ht="15.6" x14ac:dyDescent="0.3">
      <c r="A913" s="20" t="s">
        <v>1459</v>
      </c>
      <c r="B913" t="str">
        <f>VLOOKUP($A913,Customer_Table[#All],4,FALSE)</f>
        <v>Christopher</v>
      </c>
      <c r="C913">
        <f>VLOOKUP($A913,Medical_Table[#All],4,FALSE)</f>
        <v>43.11</v>
      </c>
      <c r="D913">
        <f>VLOOKUP($A913,Medical_Table[#All],6,FALSE)</f>
        <v>5.6</v>
      </c>
      <c r="E913" t="str">
        <f>VLOOKUP($A913,Medical_Table[#All],2,FALSE)</f>
        <v>No</v>
      </c>
      <c r="F913" t="str">
        <f>VLOOKUP($A913,Medical_Table[#All],8,FALSE)</f>
        <v>No</v>
      </c>
      <c r="G913" t="str">
        <f>VLOOKUP($A913,Medical_Table[#All],9,FALSE)</f>
        <v>No</v>
      </c>
      <c r="H913">
        <f>VLOOKUP($A913,Medical_Table[#All],10,FALSE)</f>
        <v>0</v>
      </c>
      <c r="I913" t="str">
        <f>VLOOKUP($A913,Medical_Table[#All],3,FALSE)</f>
        <v>No</v>
      </c>
      <c r="J913" t="str">
        <f>VLOOKUP($A913,Medical_Table[#All],5,FALSE)</f>
        <v>Obesity</v>
      </c>
      <c r="K913" t="str">
        <f>VLOOKUP($A913,Medical_Table[#All],7,FALSE)</f>
        <v>Normal</v>
      </c>
      <c r="L913" s="22">
        <f>VLOOKUP($A913,Hospitalization_Table[#All],10,FALSE)</f>
        <v>33530</v>
      </c>
      <c r="M913" s="18">
        <f>VLOOKUP($A913,Hospitalization_Table[#All],6,FALSE)</f>
        <v>11941.83</v>
      </c>
      <c r="N913" t="str">
        <f>VLOOKUP($A913,Hospitalization_Table[#All],7,FALSE)</f>
        <v>tier - 3</v>
      </c>
      <c r="O913" t="str">
        <f>VLOOKUP($A913,Hospitalization_Table[#All],8,FALSE)</f>
        <v>tier - 1</v>
      </c>
      <c r="P913" t="str">
        <f>VLOOKUP($A913,Hospitalization_Table[#All],9,FALSE)</f>
        <v>R1023</v>
      </c>
      <c r="Q913">
        <f>VLOOKUP($A913,Hospitalization_Table[#All],11,FALSE)</f>
        <v>31</v>
      </c>
    </row>
    <row r="914" spans="1:17" ht="15.6" x14ac:dyDescent="0.3">
      <c r="A914" s="20" t="s">
        <v>1458</v>
      </c>
      <c r="B914" t="str">
        <f>VLOOKUP($A914,Customer_Table[#All],4,FALSE)</f>
        <v>Kevin</v>
      </c>
      <c r="C914">
        <f>VLOOKUP($A914,Medical_Table[#All],4,FALSE)</f>
        <v>30.305</v>
      </c>
      <c r="D914">
        <f>VLOOKUP($A914,Medical_Table[#All],6,FALSE)</f>
        <v>4.2699999999999996</v>
      </c>
      <c r="E914" t="str">
        <f>VLOOKUP($A914,Medical_Table[#All],2,FALSE)</f>
        <v>Yes</v>
      </c>
      <c r="F914" t="str">
        <f>VLOOKUP($A914,Medical_Table[#All],8,FALSE)</f>
        <v>No</v>
      </c>
      <c r="G914" t="str">
        <f>VLOOKUP($A914,Medical_Table[#All],9,FALSE)</f>
        <v>No</v>
      </c>
      <c r="H914">
        <f>VLOOKUP($A914,Medical_Table[#All],10,FALSE)</f>
        <v>1</v>
      </c>
      <c r="I914" t="str">
        <f>VLOOKUP($A914,Medical_Table[#All],3,FALSE)</f>
        <v>No</v>
      </c>
      <c r="J914" t="str">
        <f>VLOOKUP($A914,Medical_Table[#All],5,FALSE)</f>
        <v>Obesity</v>
      </c>
      <c r="K914" t="str">
        <f>VLOOKUP($A914,Medical_Table[#All],7,FALSE)</f>
        <v>Normal</v>
      </c>
      <c r="L914" s="22">
        <f>VLOOKUP($A914,Hospitalization_Table[#All],10,FALSE)</f>
        <v>23591</v>
      </c>
      <c r="M914" s="18">
        <f>VLOOKUP($A914,Hospitalization_Table[#All],6,FALSE)</f>
        <v>11938.26</v>
      </c>
      <c r="N914" t="str">
        <f>VLOOKUP($A914,Hospitalization_Table[#All],7,FALSE)</f>
        <v>tier - 3</v>
      </c>
      <c r="O914" t="str">
        <f>VLOOKUP($A914,Hospitalization_Table[#All],8,FALSE)</f>
        <v>tier - 3</v>
      </c>
      <c r="P914" t="str">
        <f>VLOOKUP($A914,Hospitalization_Table[#All],9,FALSE)</f>
        <v>R1019</v>
      </c>
      <c r="Q914">
        <f>VLOOKUP($A914,Hospitalization_Table[#All],11,FALSE)</f>
        <v>58</v>
      </c>
    </row>
    <row r="915" spans="1:17" ht="15.6" x14ac:dyDescent="0.3">
      <c r="A915" s="20" t="s">
        <v>1457</v>
      </c>
      <c r="B915" t="str">
        <f>VLOOKUP($A915,Customer_Table[#All],4,FALSE)</f>
        <v>Aharon N</v>
      </c>
      <c r="C915">
        <f>VLOOKUP($A915,Medical_Table[#All],4,FALSE)</f>
        <v>25.175000000000001</v>
      </c>
      <c r="D915">
        <f>VLOOKUP($A915,Medical_Table[#All],6,FALSE)</f>
        <v>5.57</v>
      </c>
      <c r="E915" t="str">
        <f>VLOOKUP($A915,Medical_Table[#All],2,FALSE)</f>
        <v>Yes</v>
      </c>
      <c r="F915" t="str">
        <f>VLOOKUP($A915,Medical_Table[#All],8,FALSE)</f>
        <v>No</v>
      </c>
      <c r="G915" t="str">
        <f>VLOOKUP($A915,Medical_Table[#All],9,FALSE)</f>
        <v>No</v>
      </c>
      <c r="H915">
        <f>VLOOKUP($A915,Medical_Table[#All],10,FALSE)</f>
        <v>1</v>
      </c>
      <c r="I915" t="str">
        <f>VLOOKUP($A915,Medical_Table[#All],3,FALSE)</f>
        <v>No</v>
      </c>
      <c r="J915" t="str">
        <f>VLOOKUP($A915,Medical_Table[#All],5,FALSE)</f>
        <v>Over Weight</v>
      </c>
      <c r="K915" t="str">
        <f>VLOOKUP($A915,Medical_Table[#All],7,FALSE)</f>
        <v>Normal</v>
      </c>
      <c r="L915" s="22">
        <f>VLOOKUP($A915,Hospitalization_Table[#All],10,FALSE)</f>
        <v>23731</v>
      </c>
      <c r="M915" s="18">
        <f>VLOOKUP($A915,Hospitalization_Table[#All],6,FALSE)</f>
        <v>11931.13</v>
      </c>
      <c r="N915" t="str">
        <f>VLOOKUP($A915,Hospitalization_Table[#All],7,FALSE)</f>
        <v>tier - 3</v>
      </c>
      <c r="O915" t="str">
        <f>VLOOKUP($A915,Hospitalization_Table[#All],8,FALSE)</f>
        <v>tier - 1</v>
      </c>
      <c r="P915" t="str">
        <f>VLOOKUP($A915,Hospitalization_Table[#All],9,FALSE)</f>
        <v>R1019</v>
      </c>
      <c r="Q915">
        <f>VLOOKUP($A915,Hospitalization_Table[#All],11,FALSE)</f>
        <v>58</v>
      </c>
    </row>
    <row r="916" spans="1:17" ht="15.6" x14ac:dyDescent="0.3">
      <c r="A916" s="20" t="s">
        <v>1456</v>
      </c>
      <c r="B916" t="str">
        <f>VLOOKUP($A916,Customer_Table[#All],4,FALSE)</f>
        <v>Lawrence D.</v>
      </c>
      <c r="C916">
        <f>VLOOKUP($A916,Medical_Table[#All],4,FALSE)</f>
        <v>26.8</v>
      </c>
      <c r="D916">
        <f>VLOOKUP($A916,Medical_Table[#All],6,FALSE)</f>
        <v>5.68</v>
      </c>
      <c r="E916" t="str">
        <f>VLOOKUP($A916,Medical_Table[#All],2,FALSE)</f>
        <v>Yes</v>
      </c>
      <c r="F916" t="str">
        <f>VLOOKUP($A916,Medical_Table[#All],8,FALSE)</f>
        <v>No</v>
      </c>
      <c r="G916" t="str">
        <f>VLOOKUP($A916,Medical_Table[#All],9,FALSE)</f>
        <v>No</v>
      </c>
      <c r="H916">
        <f>VLOOKUP($A916,Medical_Table[#All],10,FALSE)</f>
        <v>1</v>
      </c>
      <c r="I916" t="str">
        <f>VLOOKUP($A916,Medical_Table[#All],3,FALSE)</f>
        <v>No</v>
      </c>
      <c r="J916" t="str">
        <f>VLOOKUP($A916,Medical_Table[#All],5,FALSE)</f>
        <v>Over Weight</v>
      </c>
      <c r="K916" t="str">
        <f>VLOOKUP($A916,Medical_Table[#All],7,FALSE)</f>
        <v>Normal</v>
      </c>
      <c r="L916" s="22">
        <f>VLOOKUP($A916,Hospitalization_Table[#All],10,FALSE)</f>
        <v>23700</v>
      </c>
      <c r="M916" s="18">
        <f>VLOOKUP($A916,Hospitalization_Table[#All],6,FALSE)</f>
        <v>11918.2</v>
      </c>
      <c r="N916" t="str">
        <f>VLOOKUP($A916,Hospitalization_Table[#All],7,FALSE)</f>
        <v>tier - 3</v>
      </c>
      <c r="O916" t="str">
        <f>VLOOKUP($A916,Hospitalization_Table[#All],8,FALSE)</f>
        <v>tier - 1</v>
      </c>
      <c r="P916" t="str">
        <f>VLOOKUP($A916,Hospitalization_Table[#All],9,FALSE)</f>
        <v>R1021</v>
      </c>
      <c r="Q916">
        <f>VLOOKUP($A916,Hospitalization_Table[#All],11,FALSE)</f>
        <v>58</v>
      </c>
    </row>
    <row r="917" spans="1:17" ht="15.6" x14ac:dyDescent="0.3">
      <c r="A917" s="20" t="s">
        <v>1455</v>
      </c>
      <c r="B917" t="str">
        <f>VLOOKUP($A917,Customer_Table[#All],4,FALSE)</f>
        <v>Malcolm</v>
      </c>
      <c r="C917">
        <f>VLOOKUP($A917,Medical_Table[#All],4,FALSE)</f>
        <v>21.78</v>
      </c>
      <c r="D917">
        <f>VLOOKUP($A917,Medical_Table[#All],6,FALSE)</f>
        <v>5.3</v>
      </c>
      <c r="E917" t="str">
        <f>VLOOKUP($A917,Medical_Table[#All],2,FALSE)</f>
        <v>No</v>
      </c>
      <c r="F917" t="str">
        <f>VLOOKUP($A917,Medical_Table[#All],8,FALSE)</f>
        <v>yes</v>
      </c>
      <c r="G917" t="str">
        <f>VLOOKUP($A917,Medical_Table[#All],9,FALSE)</f>
        <v>No</v>
      </c>
      <c r="H917">
        <f>VLOOKUP($A917,Medical_Table[#All],10,FALSE)</f>
        <v>1</v>
      </c>
      <c r="I917" t="str">
        <f>VLOOKUP($A917,Medical_Table[#All],3,FALSE)</f>
        <v>No</v>
      </c>
      <c r="J917" t="str">
        <f>VLOOKUP($A917,Medical_Table[#All],5,FALSE)</f>
        <v>Normal Weight</v>
      </c>
      <c r="K917" t="str">
        <f>VLOOKUP($A917,Medical_Table[#All],7,FALSE)</f>
        <v>Normal</v>
      </c>
      <c r="L917" s="22">
        <f>VLOOKUP($A917,Hospitalization_Table[#All],10,FALSE)</f>
        <v>38140</v>
      </c>
      <c r="M917" s="18">
        <f>VLOOKUP($A917,Hospitalization_Table[#All],6,FALSE)</f>
        <v>11884.05</v>
      </c>
      <c r="N917" t="str">
        <f>VLOOKUP($A917,Hospitalization_Table[#All],7,FALSE)</f>
        <v>tier - 3</v>
      </c>
      <c r="O917" t="str">
        <f>VLOOKUP($A917,Hospitalization_Table[#All],8,FALSE)</f>
        <v>tier - 3</v>
      </c>
      <c r="P917" t="str">
        <f>VLOOKUP($A917,Hospitalization_Table[#All],9,FALSE)</f>
        <v>R1013</v>
      </c>
      <c r="Q917">
        <f>VLOOKUP($A917,Hospitalization_Table[#All],11,FALSE)</f>
        <v>19</v>
      </c>
    </row>
    <row r="918" spans="1:17" ht="15.6" x14ac:dyDescent="0.3">
      <c r="A918" s="20" t="s">
        <v>1454</v>
      </c>
      <c r="B918" t="str">
        <f>VLOOKUP($A918,Customer_Table[#All],4,FALSE)</f>
        <v>Anna E.</v>
      </c>
      <c r="C918">
        <f>VLOOKUP($A918,Medical_Table[#All],4,FALSE)</f>
        <v>30.14</v>
      </c>
      <c r="D918">
        <f>VLOOKUP($A918,Medical_Table[#All],6,FALSE)</f>
        <v>9.4499999999999993</v>
      </c>
      <c r="E918" t="str">
        <f>VLOOKUP($A918,Medical_Table[#All],2,FALSE)</f>
        <v>Yes</v>
      </c>
      <c r="F918" t="str">
        <f>VLOOKUP($A918,Medical_Table[#All],8,FALSE)</f>
        <v>No</v>
      </c>
      <c r="G918" t="str">
        <f>VLOOKUP($A918,Medical_Table[#All],9,FALSE)</f>
        <v>No</v>
      </c>
      <c r="H918">
        <f>VLOOKUP($A918,Medical_Table[#All],10,FALSE)</f>
        <v>0</v>
      </c>
      <c r="I918" t="str">
        <f>VLOOKUP($A918,Medical_Table[#All],3,FALSE)</f>
        <v>No</v>
      </c>
      <c r="J918" t="str">
        <f>VLOOKUP($A918,Medical_Table[#All],5,FALSE)</f>
        <v>Obesity</v>
      </c>
      <c r="K918" t="str">
        <f>VLOOKUP($A918,Medical_Table[#All],7,FALSE)</f>
        <v>Diabetes</v>
      </c>
      <c r="L918" s="22">
        <f>VLOOKUP($A918,Hospitalization_Table[#All],10,FALSE)</f>
        <v>24774</v>
      </c>
      <c r="M918" s="18">
        <f>VLOOKUP($A918,Hospitalization_Table[#All],6,FALSE)</f>
        <v>11881.97</v>
      </c>
      <c r="N918" t="str">
        <f>VLOOKUP($A918,Hospitalization_Table[#All],7,FALSE)</f>
        <v>tier - 3</v>
      </c>
      <c r="O918" t="str">
        <f>VLOOKUP($A918,Hospitalization_Table[#All],8,FALSE)</f>
        <v>tier - 1</v>
      </c>
      <c r="P918" t="str">
        <f>VLOOKUP($A918,Hospitalization_Table[#All],9,FALSE)</f>
        <v>R1013</v>
      </c>
      <c r="Q918">
        <f>VLOOKUP($A918,Hospitalization_Table[#All],11,FALSE)</f>
        <v>55</v>
      </c>
    </row>
    <row r="919" spans="1:17" ht="15.6" x14ac:dyDescent="0.3">
      <c r="A919" s="20" t="s">
        <v>1453</v>
      </c>
      <c r="B919" t="str">
        <f>VLOOKUP($A919,Customer_Table[#All],4,FALSE)</f>
        <v>Jenny</v>
      </c>
      <c r="C919">
        <f>VLOOKUP($A919,Medical_Table[#All],4,FALSE)</f>
        <v>29.7</v>
      </c>
      <c r="D919">
        <f>VLOOKUP($A919,Medical_Table[#All],6,FALSE)</f>
        <v>6.79</v>
      </c>
      <c r="E919" t="str">
        <f>VLOOKUP($A919,Medical_Table[#All],2,FALSE)</f>
        <v>Yes</v>
      </c>
      <c r="F919" t="str">
        <f>VLOOKUP($A919,Medical_Table[#All],8,FALSE)</f>
        <v>No</v>
      </c>
      <c r="G919" t="str">
        <f>VLOOKUP($A919,Medical_Table[#All],9,FALSE)</f>
        <v>No</v>
      </c>
      <c r="H919">
        <f>VLOOKUP($A919,Medical_Table[#All],10,FALSE)</f>
        <v>0</v>
      </c>
      <c r="I919" t="str">
        <f>VLOOKUP($A919,Medical_Table[#All],3,FALSE)</f>
        <v>No</v>
      </c>
      <c r="J919" t="str">
        <f>VLOOKUP($A919,Medical_Table[#All],5,FALSE)</f>
        <v>Over Weight</v>
      </c>
      <c r="K919" t="str">
        <f>VLOOKUP($A919,Medical_Table[#All],7,FALSE)</f>
        <v>Diabetes</v>
      </c>
      <c r="L919" s="22">
        <f>VLOOKUP($A919,Hospitalization_Table[#All],10,FALSE)</f>
        <v>24667</v>
      </c>
      <c r="M919" s="18">
        <f>VLOOKUP($A919,Hospitalization_Table[#All],6,FALSE)</f>
        <v>11881.36</v>
      </c>
      <c r="N919" t="str">
        <f>VLOOKUP($A919,Hospitalization_Table[#All],7,FALSE)</f>
        <v>tier - 3</v>
      </c>
      <c r="O919" t="str">
        <f>VLOOKUP($A919,Hospitalization_Table[#All],8,FALSE)</f>
        <v>tier - 2</v>
      </c>
      <c r="P919" t="str">
        <f>VLOOKUP($A919,Hospitalization_Table[#All],9,FALSE)</f>
        <v>R1011</v>
      </c>
      <c r="Q919">
        <f>VLOOKUP($A919,Hospitalization_Table[#All],11,FALSE)</f>
        <v>55</v>
      </c>
    </row>
    <row r="920" spans="1:17" ht="15.6" x14ac:dyDescent="0.3">
      <c r="A920" s="20" t="s">
        <v>1452</v>
      </c>
      <c r="B920" t="str">
        <f>VLOOKUP($A920,Customer_Table[#All],4,FALSE)</f>
        <v>Melissa L</v>
      </c>
      <c r="C920">
        <f>VLOOKUP($A920,Medical_Table[#All],4,FALSE)</f>
        <v>32.395000000000003</v>
      </c>
      <c r="D920">
        <f>VLOOKUP($A920,Medical_Table[#All],6,FALSE)</f>
        <v>11.1</v>
      </c>
      <c r="E920" t="str">
        <f>VLOOKUP($A920,Medical_Table[#All],2,FALSE)</f>
        <v>Yes</v>
      </c>
      <c r="F920" t="str">
        <f>VLOOKUP($A920,Medical_Table[#All],8,FALSE)</f>
        <v>No</v>
      </c>
      <c r="G920" t="str">
        <f>VLOOKUP($A920,Medical_Table[#All],9,FALSE)</f>
        <v>No</v>
      </c>
      <c r="H920">
        <f>VLOOKUP($A920,Medical_Table[#All],10,FALSE)</f>
        <v>0</v>
      </c>
      <c r="I920" t="str">
        <f>VLOOKUP($A920,Medical_Table[#All],3,FALSE)</f>
        <v>No</v>
      </c>
      <c r="J920" t="str">
        <f>VLOOKUP($A920,Medical_Table[#All],5,FALSE)</f>
        <v>Obesity</v>
      </c>
      <c r="K920" t="str">
        <f>VLOOKUP($A920,Medical_Table[#All],7,FALSE)</f>
        <v>Diabetes</v>
      </c>
      <c r="L920" s="22">
        <f>VLOOKUP($A920,Hospitalization_Table[#All],10,FALSE)</f>
        <v>24708</v>
      </c>
      <c r="M920" s="18">
        <f>VLOOKUP($A920,Hospitalization_Table[#All],6,FALSE)</f>
        <v>11879.1</v>
      </c>
      <c r="N920" t="str">
        <f>VLOOKUP($A920,Hospitalization_Table[#All],7,FALSE)</f>
        <v>tier - 3</v>
      </c>
      <c r="O920" t="str">
        <f>VLOOKUP($A920,Hospitalization_Table[#All],8,FALSE)</f>
        <v>tier - 3</v>
      </c>
      <c r="P920" t="str">
        <f>VLOOKUP($A920,Hospitalization_Table[#All],9,FALSE)</f>
        <v>R1024</v>
      </c>
      <c r="Q920">
        <f>VLOOKUP($A920,Hospitalization_Table[#All],11,FALSE)</f>
        <v>55</v>
      </c>
    </row>
    <row r="921" spans="1:17" ht="15.6" x14ac:dyDescent="0.3">
      <c r="A921" s="20" t="s">
        <v>1451</v>
      </c>
      <c r="B921" t="str">
        <f>VLOOKUP($A921,Customer_Table[#All],4,FALSE)</f>
        <v>Chia J.</v>
      </c>
      <c r="C921">
        <f>VLOOKUP($A921,Medical_Table[#All],4,FALSE)</f>
        <v>36.64</v>
      </c>
      <c r="D921">
        <f>VLOOKUP($A921,Medical_Table[#All],6,FALSE)</f>
        <v>7.26</v>
      </c>
      <c r="E921" t="str">
        <f>VLOOKUP($A921,Medical_Table[#All],2,FALSE)</f>
        <v>No</v>
      </c>
      <c r="F921" t="str">
        <f>VLOOKUP($A921,Medical_Table[#All],8,FALSE)</f>
        <v>No</v>
      </c>
      <c r="G921" t="str">
        <f>VLOOKUP($A921,Medical_Table[#All],9,FALSE)</f>
        <v>No</v>
      </c>
      <c r="H921">
        <f>VLOOKUP($A921,Medical_Table[#All],10,FALSE)</f>
        <v>0</v>
      </c>
      <c r="I921" t="str">
        <f>VLOOKUP($A921,Medical_Table[#All],3,FALSE)</f>
        <v>No</v>
      </c>
      <c r="J921" t="str">
        <f>VLOOKUP($A921,Medical_Table[#All],5,FALSE)</f>
        <v>Obesity</v>
      </c>
      <c r="K921" t="str">
        <f>VLOOKUP($A921,Medical_Table[#All],7,FALSE)</f>
        <v>Diabetes</v>
      </c>
      <c r="L921" s="22">
        <f>VLOOKUP($A921,Hospitalization_Table[#All],10,FALSE)</f>
        <v>27217</v>
      </c>
      <c r="M921" s="18">
        <f>VLOOKUP($A921,Hospitalization_Table[#All],6,FALSE)</f>
        <v>11858.56</v>
      </c>
      <c r="N921" t="str">
        <f>VLOOKUP($A921,Hospitalization_Table[#All],7,FALSE)</f>
        <v>tier - 3</v>
      </c>
      <c r="O921" t="str">
        <f>VLOOKUP($A921,Hospitalization_Table[#All],8,FALSE)</f>
        <v>tier - 3</v>
      </c>
      <c r="P921" t="str">
        <f>VLOOKUP($A921,Hospitalization_Table[#All],9,FALSE)</f>
        <v>R1011</v>
      </c>
      <c r="Q921">
        <f>VLOOKUP($A921,Hospitalization_Table[#All],11,FALSE)</f>
        <v>48</v>
      </c>
    </row>
    <row r="922" spans="1:17" ht="15.6" x14ac:dyDescent="0.3">
      <c r="A922" s="20" t="s">
        <v>1450</v>
      </c>
      <c r="B922" t="str">
        <f>VLOOKUP($A922,Customer_Table[#All],4,FALSE)</f>
        <v>Laura A</v>
      </c>
      <c r="C922">
        <f>VLOOKUP($A922,Medical_Table[#All],4,FALSE)</f>
        <v>39.049999999999997</v>
      </c>
      <c r="D922">
        <f>VLOOKUP($A922,Medical_Table[#All],6,FALSE)</f>
        <v>5.27</v>
      </c>
      <c r="E922" t="str">
        <f>VLOOKUP($A922,Medical_Table[#All],2,FALSE)</f>
        <v>Yes</v>
      </c>
      <c r="F922" t="str">
        <f>VLOOKUP($A922,Medical_Table[#All],8,FALSE)</f>
        <v>No</v>
      </c>
      <c r="G922" t="str">
        <f>VLOOKUP($A922,Medical_Table[#All],9,FALSE)</f>
        <v>No</v>
      </c>
      <c r="H922">
        <f>VLOOKUP($A922,Medical_Table[#All],10,FALSE)</f>
        <v>1</v>
      </c>
      <c r="I922" t="str">
        <f>VLOOKUP($A922,Medical_Table[#All],3,FALSE)</f>
        <v>No</v>
      </c>
      <c r="J922" t="str">
        <f>VLOOKUP($A922,Medical_Table[#All],5,FALSE)</f>
        <v>Obesity</v>
      </c>
      <c r="K922" t="str">
        <f>VLOOKUP($A922,Medical_Table[#All],7,FALSE)</f>
        <v>Normal</v>
      </c>
      <c r="L922" s="22">
        <f>VLOOKUP($A922,Hospitalization_Table[#All],10,FALSE)</f>
        <v>23649</v>
      </c>
      <c r="M922" s="18">
        <f>VLOOKUP($A922,Hospitalization_Table[#All],6,FALSE)</f>
        <v>11856.41</v>
      </c>
      <c r="N922" t="str">
        <f>VLOOKUP($A922,Hospitalization_Table[#All],7,FALSE)</f>
        <v>tier - 3</v>
      </c>
      <c r="O922" t="str">
        <f>VLOOKUP($A922,Hospitalization_Table[#All],8,FALSE)</f>
        <v>tier - 2</v>
      </c>
      <c r="P922" t="str">
        <f>VLOOKUP($A922,Hospitalization_Table[#All],9,FALSE)</f>
        <v>R1013</v>
      </c>
      <c r="Q922">
        <f>VLOOKUP($A922,Hospitalization_Table[#All],11,FALSE)</f>
        <v>58</v>
      </c>
    </row>
    <row r="923" spans="1:17" ht="15.6" x14ac:dyDescent="0.3">
      <c r="A923" s="20" t="s">
        <v>1449</v>
      </c>
      <c r="B923" t="str">
        <f>VLOOKUP($A923,Customer_Table[#All],4,FALSE)</f>
        <v>Aditi</v>
      </c>
      <c r="C923">
        <f>VLOOKUP($A923,Medical_Table[#All],4,FALSE)</f>
        <v>33.1</v>
      </c>
      <c r="D923">
        <f>VLOOKUP($A923,Medical_Table[#All],6,FALSE)</f>
        <v>5.46</v>
      </c>
      <c r="E923" t="str">
        <f>VLOOKUP($A923,Medical_Table[#All],2,FALSE)</f>
        <v>Yes</v>
      </c>
      <c r="F923" t="str">
        <f>VLOOKUP($A923,Medical_Table[#All],8,FALSE)</f>
        <v>No</v>
      </c>
      <c r="G923" t="str">
        <f>VLOOKUP($A923,Medical_Table[#All],9,FALSE)</f>
        <v>No</v>
      </c>
      <c r="H923">
        <f>VLOOKUP($A923,Medical_Table[#All],10,FALSE)</f>
        <v>1</v>
      </c>
      <c r="I923" t="str">
        <f>VLOOKUP($A923,Medical_Table[#All],3,FALSE)</f>
        <v>No</v>
      </c>
      <c r="J923" t="str">
        <f>VLOOKUP($A923,Medical_Table[#All],5,FALSE)</f>
        <v>Obesity</v>
      </c>
      <c r="K923" t="str">
        <f>VLOOKUP($A923,Medical_Table[#All],7,FALSE)</f>
        <v>Normal</v>
      </c>
      <c r="L923" s="22">
        <f>VLOOKUP($A923,Hospitalization_Table[#All],10,FALSE)</f>
        <v>23555</v>
      </c>
      <c r="M923" s="18">
        <f>VLOOKUP($A923,Hospitalization_Table[#All],6,FALSE)</f>
        <v>11848.14</v>
      </c>
      <c r="N923" t="str">
        <f>VLOOKUP($A923,Hospitalization_Table[#All],7,FALSE)</f>
        <v>tier - 3</v>
      </c>
      <c r="O923" t="str">
        <f>VLOOKUP($A923,Hospitalization_Table[#All],8,FALSE)</f>
        <v>tier - 2</v>
      </c>
      <c r="P923" t="str">
        <f>VLOOKUP($A923,Hospitalization_Table[#All],9,FALSE)</f>
        <v>R1011</v>
      </c>
      <c r="Q923">
        <f>VLOOKUP($A923,Hospitalization_Table[#All],11,FALSE)</f>
        <v>58</v>
      </c>
    </row>
    <row r="924" spans="1:17" ht="15.6" x14ac:dyDescent="0.3">
      <c r="A924" s="20" t="s">
        <v>1448</v>
      </c>
      <c r="B924" t="str">
        <f>VLOOKUP($A924,Customer_Table[#All],4,FALSE)</f>
        <v>Leah A.</v>
      </c>
      <c r="C924">
        <f>VLOOKUP($A924,Medical_Table[#All],4,FALSE)</f>
        <v>31.824999999999999</v>
      </c>
      <c r="D924">
        <f>VLOOKUP($A924,Medical_Table[#All],6,FALSE)</f>
        <v>8.1300000000000008</v>
      </c>
      <c r="E924" t="str">
        <f>VLOOKUP($A924,Medical_Table[#All],2,FALSE)</f>
        <v>No</v>
      </c>
      <c r="F924" t="str">
        <f>VLOOKUP($A924,Medical_Table[#All],8,FALSE)</f>
        <v>No</v>
      </c>
      <c r="G924" t="str">
        <f>VLOOKUP($A924,Medical_Table[#All],9,FALSE)</f>
        <v>No</v>
      </c>
      <c r="H924">
        <f>VLOOKUP($A924,Medical_Table[#All],10,FALSE)</f>
        <v>0</v>
      </c>
      <c r="I924" t="str">
        <f>VLOOKUP($A924,Medical_Table[#All],3,FALSE)</f>
        <v>No</v>
      </c>
      <c r="J924" t="str">
        <f>VLOOKUP($A924,Medical_Table[#All],5,FALSE)</f>
        <v>Obesity</v>
      </c>
      <c r="K924" t="str">
        <f>VLOOKUP($A924,Medical_Table[#All],7,FALSE)</f>
        <v>Diabetes</v>
      </c>
      <c r="L924" s="22">
        <f>VLOOKUP($A924,Hospitalization_Table[#All],10,FALSE)</f>
        <v>24056</v>
      </c>
      <c r="M924" s="18">
        <f>VLOOKUP($A924,Hospitalization_Table[#All],6,FALSE)</f>
        <v>11842.62</v>
      </c>
      <c r="N924" t="str">
        <f>VLOOKUP($A924,Hospitalization_Table[#All],7,FALSE)</f>
        <v>tier - 3</v>
      </c>
      <c r="O924" t="str">
        <f>VLOOKUP($A924,Hospitalization_Table[#All],8,FALSE)</f>
        <v>tier - 3</v>
      </c>
      <c r="P924" t="str">
        <f>VLOOKUP($A924,Hospitalization_Table[#All],9,FALSE)</f>
        <v>R1012</v>
      </c>
      <c r="Q924">
        <f>VLOOKUP($A924,Hospitalization_Table[#All],11,FALSE)</f>
        <v>57</v>
      </c>
    </row>
    <row r="925" spans="1:17" ht="15.6" x14ac:dyDescent="0.3">
      <c r="A925" s="20" t="s">
        <v>1447</v>
      </c>
      <c r="B925" t="str">
        <f>VLOOKUP($A925,Customer_Table[#All],4,FALSE)</f>
        <v>Marianne</v>
      </c>
      <c r="C925">
        <f>VLOOKUP($A925,Medical_Table[#All],4,FALSE)</f>
        <v>29</v>
      </c>
      <c r="D925">
        <f>VLOOKUP($A925,Medical_Table[#All],6,FALSE)</f>
        <v>4.25</v>
      </c>
      <c r="E925" t="str">
        <f>VLOOKUP($A925,Medical_Table[#All],2,FALSE)</f>
        <v>Yes</v>
      </c>
      <c r="F925" t="str">
        <f>VLOOKUP($A925,Medical_Table[#All],8,FALSE)</f>
        <v>No</v>
      </c>
      <c r="G925" t="str">
        <f>VLOOKUP($A925,Medical_Table[#All],9,FALSE)</f>
        <v>No</v>
      </c>
      <c r="H925">
        <f>VLOOKUP($A925,Medical_Table[#All],10,FALSE)</f>
        <v>1</v>
      </c>
      <c r="I925" t="str">
        <f>VLOOKUP($A925,Medical_Table[#All],3,FALSE)</f>
        <v>No</v>
      </c>
      <c r="J925" t="str">
        <f>VLOOKUP($A925,Medical_Table[#All],5,FALSE)</f>
        <v>Over Weight</v>
      </c>
      <c r="K925" t="str">
        <f>VLOOKUP($A925,Medical_Table[#All],7,FALSE)</f>
        <v>Normal</v>
      </c>
      <c r="L925" s="22">
        <f>VLOOKUP($A925,Hospitalization_Table[#All],10,FALSE)</f>
        <v>23569</v>
      </c>
      <c r="M925" s="18">
        <f>VLOOKUP($A925,Hospitalization_Table[#All],6,FALSE)</f>
        <v>11842.44</v>
      </c>
      <c r="N925" t="str">
        <f>VLOOKUP($A925,Hospitalization_Table[#All],7,FALSE)</f>
        <v>tier - 3</v>
      </c>
      <c r="O925" t="str">
        <f>VLOOKUP($A925,Hospitalization_Table[#All],8,FALSE)</f>
        <v>tier - 2</v>
      </c>
      <c r="P925" t="str">
        <f>VLOOKUP($A925,Hospitalization_Table[#All],9,FALSE)</f>
        <v>R1011</v>
      </c>
      <c r="Q925">
        <f>VLOOKUP($A925,Hospitalization_Table[#All],11,FALSE)</f>
        <v>58</v>
      </c>
    </row>
    <row r="926" spans="1:17" ht="15.6" x14ac:dyDescent="0.3">
      <c r="A926" s="20" t="s">
        <v>1446</v>
      </c>
      <c r="B926" t="str">
        <f>VLOOKUP($A926,Customer_Table[#All],4,FALSE)</f>
        <v>Carla</v>
      </c>
      <c r="C926">
        <f>VLOOKUP($A926,Medical_Table[#All],4,FALSE)</f>
        <v>30.495000000000001</v>
      </c>
      <c r="D926">
        <f>VLOOKUP($A926,Medical_Table[#All],6,FALSE)</f>
        <v>8.68</v>
      </c>
      <c r="E926" t="str">
        <f>VLOOKUP($A926,Medical_Table[#All],2,FALSE)</f>
        <v>No</v>
      </c>
      <c r="F926" t="str">
        <f>VLOOKUP($A926,Medical_Table[#All],8,FALSE)</f>
        <v>No</v>
      </c>
      <c r="G926" t="str">
        <f>VLOOKUP($A926,Medical_Table[#All],9,FALSE)</f>
        <v>No</v>
      </c>
      <c r="H926">
        <f>VLOOKUP($A926,Medical_Table[#All],10,FALSE)</f>
        <v>0</v>
      </c>
      <c r="I926" t="str">
        <f>VLOOKUP($A926,Medical_Table[#All],3,FALSE)</f>
        <v>No</v>
      </c>
      <c r="J926" t="str">
        <f>VLOOKUP($A926,Medical_Table[#All],5,FALSE)</f>
        <v>Obesity</v>
      </c>
      <c r="K926" t="str">
        <f>VLOOKUP($A926,Medical_Table[#All],7,FALSE)</f>
        <v>Diabetes</v>
      </c>
      <c r="L926" s="22">
        <f>VLOOKUP($A926,Hospitalization_Table[#All],10,FALSE)</f>
        <v>24010</v>
      </c>
      <c r="M926" s="18">
        <f>VLOOKUP($A926,Hospitalization_Table[#All],6,FALSE)</f>
        <v>11840.78</v>
      </c>
      <c r="N926" t="str">
        <f>VLOOKUP($A926,Hospitalization_Table[#All],7,FALSE)</f>
        <v>tier - 3</v>
      </c>
      <c r="O926" t="str">
        <f>VLOOKUP($A926,Hospitalization_Table[#All],8,FALSE)</f>
        <v>tier - 2</v>
      </c>
      <c r="P926" t="str">
        <f>VLOOKUP($A926,Hospitalization_Table[#All],9,FALSE)</f>
        <v>R1012</v>
      </c>
      <c r="Q926">
        <f>VLOOKUP($A926,Hospitalization_Table[#All],11,FALSE)</f>
        <v>57</v>
      </c>
    </row>
    <row r="927" spans="1:17" ht="15.6" x14ac:dyDescent="0.3">
      <c r="A927" s="20" t="s">
        <v>1445</v>
      </c>
      <c r="B927" t="str">
        <f>VLOOKUP($A927,Customer_Table[#All],4,FALSE)</f>
        <v>Oksana</v>
      </c>
      <c r="C927">
        <f>VLOOKUP($A927,Medical_Table[#All],4,FALSE)</f>
        <v>25.2</v>
      </c>
      <c r="D927">
        <f>VLOOKUP($A927,Medical_Table[#All],6,FALSE)</f>
        <v>6.25</v>
      </c>
      <c r="E927" t="str">
        <f>VLOOKUP($A927,Medical_Table[#All],2,FALSE)</f>
        <v>Yes</v>
      </c>
      <c r="F927" t="str">
        <f>VLOOKUP($A927,Medical_Table[#All],8,FALSE)</f>
        <v>No</v>
      </c>
      <c r="G927" t="str">
        <f>VLOOKUP($A927,Medical_Table[#All],9,FALSE)</f>
        <v>No</v>
      </c>
      <c r="H927">
        <f>VLOOKUP($A927,Medical_Table[#All],10,FALSE)</f>
        <v>1</v>
      </c>
      <c r="I927" t="str">
        <f>VLOOKUP($A927,Medical_Table[#All],3,FALSE)</f>
        <v>No</v>
      </c>
      <c r="J927" t="str">
        <f>VLOOKUP($A927,Medical_Table[#All],5,FALSE)</f>
        <v>Over Weight</v>
      </c>
      <c r="K927" t="str">
        <f>VLOOKUP($A927,Medical_Table[#All],7,FALSE)</f>
        <v>Prediabetes</v>
      </c>
      <c r="L927" s="22">
        <f>VLOOKUP($A927,Hospitalization_Table[#All],10,FALSE)</f>
        <v>23631</v>
      </c>
      <c r="M927" s="18">
        <f>VLOOKUP($A927,Hospitalization_Table[#All],6,FALSE)</f>
        <v>11837.16</v>
      </c>
      <c r="N927" t="str">
        <f>VLOOKUP($A927,Hospitalization_Table[#All],7,FALSE)</f>
        <v>tier - 3</v>
      </c>
      <c r="O927" t="str">
        <f>VLOOKUP($A927,Hospitalization_Table[#All],8,FALSE)</f>
        <v>tier - 3</v>
      </c>
      <c r="P927" t="str">
        <f>VLOOKUP($A927,Hospitalization_Table[#All],9,FALSE)</f>
        <v>R1011</v>
      </c>
      <c r="Q927">
        <f>VLOOKUP($A927,Hospitalization_Table[#All],11,FALSE)</f>
        <v>58</v>
      </c>
    </row>
    <row r="928" spans="1:17" ht="15.6" x14ac:dyDescent="0.3">
      <c r="A928" s="20" t="s">
        <v>1444</v>
      </c>
      <c r="B928" t="str">
        <f>VLOOKUP($A928,Customer_Table[#All],4,FALSE)</f>
        <v>Rebecca B.</v>
      </c>
      <c r="C928">
        <f>VLOOKUP($A928,Medical_Table[#All],4,FALSE)</f>
        <v>22.77</v>
      </c>
      <c r="D928">
        <f>VLOOKUP($A928,Medical_Table[#All],6,FALSE)</f>
        <v>4.47</v>
      </c>
      <c r="E928" t="str">
        <f>VLOOKUP($A928,Medical_Table[#All],2,FALSE)</f>
        <v>Yes</v>
      </c>
      <c r="F928" t="str">
        <f>VLOOKUP($A928,Medical_Table[#All],8,FALSE)</f>
        <v>No</v>
      </c>
      <c r="G928" t="str">
        <f>VLOOKUP($A928,Medical_Table[#All],9,FALSE)</f>
        <v>No</v>
      </c>
      <c r="H928">
        <f>VLOOKUP($A928,Medical_Table[#All],10,FALSE)</f>
        <v>1</v>
      </c>
      <c r="I928" t="str">
        <f>VLOOKUP($A928,Medical_Table[#All],3,FALSE)</f>
        <v>No</v>
      </c>
      <c r="J928" t="str">
        <f>VLOOKUP($A928,Medical_Table[#All],5,FALSE)</f>
        <v>Normal Weight</v>
      </c>
      <c r="K928" t="str">
        <f>VLOOKUP($A928,Medical_Table[#All],7,FALSE)</f>
        <v>Normal</v>
      </c>
      <c r="L928" s="22">
        <f>VLOOKUP($A928,Hospitalization_Table[#All],10,FALSE)</f>
        <v>23555</v>
      </c>
      <c r="M928" s="18">
        <f>VLOOKUP($A928,Hospitalization_Table[#All],6,FALSE)</f>
        <v>11833.78</v>
      </c>
      <c r="N928" t="str">
        <f>VLOOKUP($A928,Hospitalization_Table[#All],7,FALSE)</f>
        <v>tier - 3</v>
      </c>
      <c r="O928" t="str">
        <f>VLOOKUP($A928,Hospitalization_Table[#All],8,FALSE)</f>
        <v>tier - 3</v>
      </c>
      <c r="P928" t="str">
        <f>VLOOKUP($A928,Hospitalization_Table[#All],9,FALSE)</f>
        <v>R1013</v>
      </c>
      <c r="Q928">
        <f>VLOOKUP($A928,Hospitalization_Table[#All],11,FALSE)</f>
        <v>58</v>
      </c>
    </row>
    <row r="929" spans="1:17" ht="15.6" x14ac:dyDescent="0.3">
      <c r="A929" s="20" t="s">
        <v>1443</v>
      </c>
      <c r="B929" t="str">
        <f>VLOOKUP($A929,Customer_Table[#All],4,FALSE)</f>
        <v>Maria A.</v>
      </c>
      <c r="C929">
        <f>VLOOKUP($A929,Medical_Table[#All],4,FALSE)</f>
        <v>23.18</v>
      </c>
      <c r="D929">
        <f>VLOOKUP($A929,Medical_Table[#All],6,FALSE)</f>
        <v>8.31</v>
      </c>
      <c r="E929" t="str">
        <f>VLOOKUP($A929,Medical_Table[#All],2,FALSE)</f>
        <v>No</v>
      </c>
      <c r="F929" t="str">
        <f>VLOOKUP($A929,Medical_Table[#All],8,FALSE)</f>
        <v>No</v>
      </c>
      <c r="G929" t="str">
        <f>VLOOKUP($A929,Medical_Table[#All],9,FALSE)</f>
        <v>No</v>
      </c>
      <c r="H929">
        <f>VLOOKUP($A929,Medical_Table[#All],10,FALSE)</f>
        <v>0</v>
      </c>
      <c r="I929" t="str">
        <f>VLOOKUP($A929,Medical_Table[#All],3,FALSE)</f>
        <v>No</v>
      </c>
      <c r="J929" t="str">
        <f>VLOOKUP($A929,Medical_Table[#All],5,FALSE)</f>
        <v>Normal Weight</v>
      </c>
      <c r="K929" t="str">
        <f>VLOOKUP($A929,Medical_Table[#All],7,FALSE)</f>
        <v>Diabetes</v>
      </c>
      <c r="L929" s="22">
        <f>VLOOKUP($A929,Hospitalization_Table[#All],10,FALSE)</f>
        <v>24018</v>
      </c>
      <c r="M929" s="18">
        <f>VLOOKUP($A929,Hospitalization_Table[#All],6,FALSE)</f>
        <v>11830.61</v>
      </c>
      <c r="N929" t="str">
        <f>VLOOKUP($A929,Hospitalization_Table[#All],7,FALSE)</f>
        <v>tier - 3</v>
      </c>
      <c r="O929" t="str">
        <f>VLOOKUP($A929,Hospitalization_Table[#All],8,FALSE)</f>
        <v>tier - 1</v>
      </c>
      <c r="P929" t="str">
        <f>VLOOKUP($A929,Hospitalization_Table[#All],9,FALSE)</f>
        <v>R1012</v>
      </c>
      <c r="Q929">
        <f>VLOOKUP($A929,Hospitalization_Table[#All],11,FALSE)</f>
        <v>57</v>
      </c>
    </row>
    <row r="930" spans="1:17" ht="15.6" x14ac:dyDescent="0.3">
      <c r="A930" s="20" t="s">
        <v>1442</v>
      </c>
      <c r="B930" t="str">
        <f>VLOOKUP($A930,Customer_Table[#All],4,FALSE)</f>
        <v>Lisa M</v>
      </c>
      <c r="C930">
        <f>VLOOKUP($A930,Medical_Table[#All],4,FALSE)</f>
        <v>35.409999999999997</v>
      </c>
      <c r="D930">
        <f>VLOOKUP($A930,Medical_Table[#All],6,FALSE)</f>
        <v>5.68</v>
      </c>
      <c r="E930" t="str">
        <f>VLOOKUP($A930,Medical_Table[#All],2,FALSE)</f>
        <v>No</v>
      </c>
      <c r="F930" t="str">
        <f>VLOOKUP($A930,Medical_Table[#All],8,FALSE)</f>
        <v>No</v>
      </c>
      <c r="G930" t="str">
        <f>VLOOKUP($A930,Medical_Table[#All],9,FALSE)</f>
        <v>No</v>
      </c>
      <c r="H930">
        <f>VLOOKUP($A930,Medical_Table[#All],10,FALSE)</f>
        <v>0</v>
      </c>
      <c r="I930" t="str">
        <f>VLOOKUP($A930,Medical_Table[#All],3,FALSE)</f>
        <v>No</v>
      </c>
      <c r="J930" t="str">
        <f>VLOOKUP($A930,Medical_Table[#All],5,FALSE)</f>
        <v>Obesity</v>
      </c>
      <c r="K930" t="str">
        <f>VLOOKUP($A930,Medical_Table[#All],7,FALSE)</f>
        <v>Normal</v>
      </c>
      <c r="L930" s="22">
        <f>VLOOKUP($A930,Hospitalization_Table[#All],10,FALSE)</f>
        <v>30275</v>
      </c>
      <c r="M930" s="18">
        <f>VLOOKUP($A930,Hospitalization_Table[#All],6,FALSE)</f>
        <v>11773.06</v>
      </c>
      <c r="N930" t="str">
        <f>VLOOKUP($A930,Hospitalization_Table[#All],7,FALSE)</f>
        <v>tier - 3</v>
      </c>
      <c r="O930" t="str">
        <f>VLOOKUP($A930,Hospitalization_Table[#All],8,FALSE)</f>
        <v>tier - 3</v>
      </c>
      <c r="P930" t="str">
        <f>VLOOKUP($A930,Hospitalization_Table[#All],9,FALSE)</f>
        <v>R1026</v>
      </c>
      <c r="Q930">
        <f>VLOOKUP($A930,Hospitalization_Table[#All],11,FALSE)</f>
        <v>40</v>
      </c>
    </row>
    <row r="931" spans="1:17" ht="15.6" x14ac:dyDescent="0.3">
      <c r="A931" s="20" t="s">
        <v>1441</v>
      </c>
      <c r="B931" t="str">
        <f>VLOOKUP($A931,Customer_Table[#All],4,FALSE)</f>
        <v>Steve Jr.</v>
      </c>
      <c r="C931">
        <f>VLOOKUP($A931,Medical_Table[#All],4,FALSE)</f>
        <v>32.11</v>
      </c>
      <c r="D931">
        <f>VLOOKUP($A931,Medical_Table[#All],6,FALSE)</f>
        <v>4.75</v>
      </c>
      <c r="E931" t="str">
        <f>VLOOKUP($A931,Medical_Table[#All],2,FALSE)</f>
        <v>Yes</v>
      </c>
      <c r="F931" t="str">
        <f>VLOOKUP($A931,Medical_Table[#All],8,FALSE)</f>
        <v>No</v>
      </c>
      <c r="G931" t="str">
        <f>VLOOKUP($A931,Medical_Table[#All],9,FALSE)</f>
        <v>No</v>
      </c>
      <c r="H931">
        <f>VLOOKUP($A931,Medical_Table[#All],10,FALSE)</f>
        <v>2</v>
      </c>
      <c r="I931" t="str">
        <f>VLOOKUP($A931,Medical_Table[#All],3,FALSE)</f>
        <v>No</v>
      </c>
      <c r="J931" t="str">
        <f>VLOOKUP($A931,Medical_Table[#All],5,FALSE)</f>
        <v>Obesity</v>
      </c>
      <c r="K931" t="str">
        <f>VLOOKUP($A931,Medical_Table[#All],7,FALSE)</f>
        <v>Normal</v>
      </c>
      <c r="L931" s="22">
        <f>VLOOKUP($A931,Hospitalization_Table[#All],10,FALSE)</f>
        <v>24313</v>
      </c>
      <c r="M931" s="18">
        <f>VLOOKUP($A931,Hospitalization_Table[#All],6,FALSE)</f>
        <v>11763</v>
      </c>
      <c r="N931" t="str">
        <f>VLOOKUP($A931,Hospitalization_Table[#All],7,FALSE)</f>
        <v>tier - 3</v>
      </c>
      <c r="O931" t="str">
        <f>VLOOKUP($A931,Hospitalization_Table[#All],8,FALSE)</f>
        <v>tier - 3</v>
      </c>
      <c r="P931" t="str">
        <f>VLOOKUP($A931,Hospitalization_Table[#All],9,FALSE)</f>
        <v>R1016</v>
      </c>
      <c r="Q931">
        <f>VLOOKUP($A931,Hospitalization_Table[#All],11,FALSE)</f>
        <v>56</v>
      </c>
    </row>
    <row r="932" spans="1:17" ht="15.6" x14ac:dyDescent="0.3">
      <c r="A932" s="20" t="s">
        <v>1440</v>
      </c>
      <c r="B932" t="str">
        <f>VLOOKUP($A932,Customer_Table[#All],4,FALSE)</f>
        <v>Tiffany</v>
      </c>
      <c r="C932">
        <f>VLOOKUP($A932,Medical_Table[#All],4,FALSE)</f>
        <v>34.479999999999997</v>
      </c>
      <c r="D932">
        <f>VLOOKUP($A932,Medical_Table[#All],6,FALSE)</f>
        <v>6.31</v>
      </c>
      <c r="E932" t="str">
        <f>VLOOKUP($A932,Medical_Table[#All],2,FALSE)</f>
        <v>No</v>
      </c>
      <c r="F932" t="str">
        <f>VLOOKUP($A932,Medical_Table[#All],8,FALSE)</f>
        <v>No</v>
      </c>
      <c r="G932" t="str">
        <f>VLOOKUP($A932,Medical_Table[#All],9,FALSE)</f>
        <v>Yes</v>
      </c>
      <c r="H932">
        <f>VLOOKUP($A932,Medical_Table[#All],10,FALSE)</f>
        <v>1</v>
      </c>
      <c r="I932" t="str">
        <f>VLOOKUP($A932,Medical_Table[#All],3,FALSE)</f>
        <v>No</v>
      </c>
      <c r="J932" t="str">
        <f>VLOOKUP($A932,Medical_Table[#All],5,FALSE)</f>
        <v>Obesity</v>
      </c>
      <c r="K932" t="str">
        <f>VLOOKUP($A932,Medical_Table[#All],7,FALSE)</f>
        <v>Prediabetes</v>
      </c>
      <c r="L932" s="22">
        <f>VLOOKUP($A932,Hospitalization_Table[#All],10,FALSE)</f>
        <v>29165</v>
      </c>
      <c r="M932" s="18">
        <f>VLOOKUP($A932,Hospitalization_Table[#All],6,FALSE)</f>
        <v>11752.68</v>
      </c>
      <c r="N932" t="str">
        <f>VLOOKUP($A932,Hospitalization_Table[#All],7,FALSE)</f>
        <v>tier - 3</v>
      </c>
      <c r="O932" t="str">
        <f>VLOOKUP($A932,Hospitalization_Table[#All],8,FALSE)</f>
        <v>tier - 1</v>
      </c>
      <c r="P932" t="str">
        <f>VLOOKUP($A932,Hospitalization_Table[#All],9,FALSE)</f>
        <v>R1026</v>
      </c>
      <c r="Q932">
        <f>VLOOKUP($A932,Hospitalization_Table[#All],11,FALSE)</f>
        <v>43</v>
      </c>
    </row>
    <row r="933" spans="1:17" ht="15.6" x14ac:dyDescent="0.3">
      <c r="A933" s="20" t="s">
        <v>1439</v>
      </c>
      <c r="B933" t="str">
        <f>VLOOKUP($A933,Customer_Table[#All],4,FALSE)</f>
        <v>Greg</v>
      </c>
      <c r="C933">
        <f>VLOOKUP($A933,Medical_Table[#All],4,FALSE)</f>
        <v>34.39</v>
      </c>
      <c r="D933">
        <f>VLOOKUP($A933,Medical_Table[#All],6,FALSE)</f>
        <v>6.28</v>
      </c>
      <c r="E933" t="str">
        <f>VLOOKUP($A933,Medical_Table[#All],2,FALSE)</f>
        <v>Yes</v>
      </c>
      <c r="F933" t="str">
        <f>VLOOKUP($A933,Medical_Table[#All],8,FALSE)</f>
        <v>No</v>
      </c>
      <c r="G933" t="str">
        <f>VLOOKUP($A933,Medical_Table[#All],9,FALSE)</f>
        <v>No</v>
      </c>
      <c r="H933">
        <f>VLOOKUP($A933,Medical_Table[#All],10,FALSE)</f>
        <v>1</v>
      </c>
      <c r="I933" t="str">
        <f>VLOOKUP($A933,Medical_Table[#All],3,FALSE)</f>
        <v>No</v>
      </c>
      <c r="J933" t="str">
        <f>VLOOKUP($A933,Medical_Table[#All],5,FALSE)</f>
        <v>Obesity</v>
      </c>
      <c r="K933" t="str">
        <f>VLOOKUP($A933,Medical_Table[#All],7,FALSE)</f>
        <v>Prediabetes</v>
      </c>
      <c r="L933" s="22">
        <f>VLOOKUP($A933,Hospitalization_Table[#All],10,FALSE)</f>
        <v>23713</v>
      </c>
      <c r="M933" s="18">
        <f>VLOOKUP($A933,Hospitalization_Table[#All],6,FALSE)</f>
        <v>11743.93</v>
      </c>
      <c r="N933" t="str">
        <f>VLOOKUP($A933,Hospitalization_Table[#All],7,FALSE)</f>
        <v>tier - 3</v>
      </c>
      <c r="O933" t="str">
        <f>VLOOKUP($A933,Hospitalization_Table[#All],8,FALSE)</f>
        <v>tier - 1</v>
      </c>
      <c r="P933" t="str">
        <f>VLOOKUP($A933,Hospitalization_Table[#All],9,FALSE)</f>
        <v>R1012</v>
      </c>
      <c r="Q933">
        <f>VLOOKUP($A933,Hospitalization_Table[#All],11,FALSE)</f>
        <v>58</v>
      </c>
    </row>
    <row r="934" spans="1:17" ht="15.6" x14ac:dyDescent="0.3">
      <c r="A934" s="20" t="s">
        <v>1438</v>
      </c>
      <c r="B934" t="str">
        <f>VLOOKUP($A934,Customer_Table[#All],4,FALSE)</f>
        <v>Dale</v>
      </c>
      <c r="C934">
        <f>VLOOKUP($A934,Medical_Table[#All],4,FALSE)</f>
        <v>26.4</v>
      </c>
      <c r="D934">
        <f>VLOOKUP($A934,Medical_Table[#All],6,FALSE)</f>
        <v>9.2899999999999991</v>
      </c>
      <c r="E934" t="str">
        <f>VLOOKUP($A934,Medical_Table[#All],2,FALSE)</f>
        <v>Yes</v>
      </c>
      <c r="F934" t="str">
        <f>VLOOKUP($A934,Medical_Table[#All],8,FALSE)</f>
        <v>No</v>
      </c>
      <c r="G934" t="str">
        <f>VLOOKUP($A934,Medical_Table[#All],9,FALSE)</f>
        <v>Yes</v>
      </c>
      <c r="H934">
        <f>VLOOKUP($A934,Medical_Table[#All],10,FALSE)</f>
        <v>1</v>
      </c>
      <c r="I934" t="str">
        <f>VLOOKUP($A934,Medical_Table[#All],3,FALSE)</f>
        <v>No</v>
      </c>
      <c r="J934" t="str">
        <f>VLOOKUP($A934,Medical_Table[#All],5,FALSE)</f>
        <v>Over Weight</v>
      </c>
      <c r="K934" t="str">
        <f>VLOOKUP($A934,Medical_Table[#All],7,FALSE)</f>
        <v>Diabetes</v>
      </c>
      <c r="L934" s="22">
        <f>VLOOKUP($A934,Hospitalization_Table[#All],10,FALSE)</f>
        <v>23171</v>
      </c>
      <c r="M934" s="18">
        <f>VLOOKUP($A934,Hospitalization_Table[#All],6,FALSE)</f>
        <v>11743.3</v>
      </c>
      <c r="N934" t="str">
        <f>VLOOKUP($A934,Hospitalization_Table[#All],7,FALSE)</f>
        <v>tier - 3</v>
      </c>
      <c r="O934" t="str">
        <f>VLOOKUP($A934,Hospitalization_Table[#All],8,FALSE)</f>
        <v>tier - 3</v>
      </c>
      <c r="P934" t="str">
        <f>VLOOKUP($A934,Hospitalization_Table[#All],9,FALSE)</f>
        <v>R1013</v>
      </c>
      <c r="Q934">
        <f>VLOOKUP($A934,Hospitalization_Table[#All],11,FALSE)</f>
        <v>59</v>
      </c>
    </row>
    <row r="935" spans="1:17" ht="15.6" x14ac:dyDescent="0.3">
      <c r="A935" s="20" t="s">
        <v>1437</v>
      </c>
      <c r="B935" t="str">
        <f>VLOOKUP($A935,Customer_Table[#All],4,FALSE)</f>
        <v>Brittany A.</v>
      </c>
      <c r="C935">
        <f>VLOOKUP($A935,Medical_Table[#All],4,FALSE)</f>
        <v>28.1</v>
      </c>
      <c r="D935">
        <f>VLOOKUP($A935,Medical_Table[#All],6,FALSE)</f>
        <v>5.79</v>
      </c>
      <c r="E935" t="str">
        <f>VLOOKUP($A935,Medical_Table[#All],2,FALSE)</f>
        <v>Yes</v>
      </c>
      <c r="F935" t="str">
        <f>VLOOKUP($A935,Medical_Table[#All],8,FALSE)</f>
        <v>No</v>
      </c>
      <c r="G935" t="str">
        <f>VLOOKUP($A935,Medical_Table[#All],9,FALSE)</f>
        <v>Yes</v>
      </c>
      <c r="H935">
        <f>VLOOKUP($A935,Medical_Table[#All],10,FALSE)</f>
        <v>1</v>
      </c>
      <c r="I935" t="str">
        <f>VLOOKUP($A935,Medical_Table[#All],3,FALSE)</f>
        <v>No</v>
      </c>
      <c r="J935" t="str">
        <f>VLOOKUP($A935,Medical_Table[#All],5,FALSE)</f>
        <v>Over Weight</v>
      </c>
      <c r="K935" t="str">
        <f>VLOOKUP($A935,Medical_Table[#All],7,FALSE)</f>
        <v>Prediabetes</v>
      </c>
      <c r="L935" s="22">
        <f>VLOOKUP($A935,Hospitalization_Table[#All],10,FALSE)</f>
        <v>25519</v>
      </c>
      <c r="M935" s="18">
        <f>VLOOKUP($A935,Hospitalization_Table[#All],6,FALSE)</f>
        <v>11741.73</v>
      </c>
      <c r="N935" t="str">
        <f>VLOOKUP($A935,Hospitalization_Table[#All],7,FALSE)</f>
        <v>tier - 3</v>
      </c>
      <c r="O935" t="str">
        <f>VLOOKUP($A935,Hospitalization_Table[#All],8,FALSE)</f>
        <v>tier - 1</v>
      </c>
      <c r="P935" t="str">
        <f>VLOOKUP($A935,Hospitalization_Table[#All],9,FALSE)</f>
        <v>R1011</v>
      </c>
      <c r="Q935">
        <f>VLOOKUP($A935,Hospitalization_Table[#All],11,FALSE)</f>
        <v>53</v>
      </c>
    </row>
    <row r="936" spans="1:17" ht="15.6" x14ac:dyDescent="0.3">
      <c r="A936" s="20" t="s">
        <v>1436</v>
      </c>
      <c r="B936" t="str">
        <f>VLOOKUP($A936,Customer_Table[#All],4,FALSE)</f>
        <v>Robert S</v>
      </c>
      <c r="C936">
        <f>VLOOKUP($A936,Medical_Table[#All],4,FALSE)</f>
        <v>27</v>
      </c>
      <c r="D936">
        <f>VLOOKUP($A936,Medical_Table[#All],6,FALSE)</f>
        <v>4.54</v>
      </c>
      <c r="E936" t="str">
        <f>VLOOKUP($A936,Medical_Table[#All],2,FALSE)</f>
        <v>Yes</v>
      </c>
      <c r="F936" t="str">
        <f>VLOOKUP($A936,Medical_Table[#All],8,FALSE)</f>
        <v>No</v>
      </c>
      <c r="G936" t="str">
        <f>VLOOKUP($A936,Medical_Table[#All],9,FALSE)</f>
        <v>No</v>
      </c>
      <c r="H936">
        <f>VLOOKUP($A936,Medical_Table[#All],10,FALSE)</f>
        <v>1</v>
      </c>
      <c r="I936" t="str">
        <f>VLOOKUP($A936,Medical_Table[#All],3,FALSE)</f>
        <v>No</v>
      </c>
      <c r="J936" t="str">
        <f>VLOOKUP($A936,Medical_Table[#All],5,FALSE)</f>
        <v>Over Weight</v>
      </c>
      <c r="K936" t="str">
        <f>VLOOKUP($A936,Medical_Table[#All],7,FALSE)</f>
        <v>Normal</v>
      </c>
      <c r="L936" s="22">
        <f>VLOOKUP($A936,Hospitalization_Table[#All],10,FALSE)</f>
        <v>32391</v>
      </c>
      <c r="M936" s="18">
        <f>VLOOKUP($A936,Hospitalization_Table[#All],6,FALSE)</f>
        <v>11737.85</v>
      </c>
      <c r="N936" t="str">
        <f>VLOOKUP($A936,Hospitalization_Table[#All],7,FALSE)</f>
        <v>tier - 3</v>
      </c>
      <c r="O936" t="str">
        <f>VLOOKUP($A936,Hospitalization_Table[#All],8,FALSE)</f>
        <v>tier - 1</v>
      </c>
      <c r="P936" t="str">
        <f>VLOOKUP($A936,Hospitalization_Table[#All],9,FALSE)</f>
        <v>R1011</v>
      </c>
      <c r="Q936">
        <f>VLOOKUP($A936,Hospitalization_Table[#All],11,FALSE)</f>
        <v>34</v>
      </c>
    </row>
    <row r="937" spans="1:17" ht="15.6" x14ac:dyDescent="0.3">
      <c r="A937" s="20" t="s">
        <v>1435</v>
      </c>
      <c r="B937" t="str">
        <f>VLOOKUP($A937,Customer_Table[#All],4,FALSE)</f>
        <v>Cameron</v>
      </c>
      <c r="C937">
        <f>VLOOKUP($A937,Medical_Table[#All],4,FALSE)</f>
        <v>28.594999999999999</v>
      </c>
      <c r="D937">
        <f>VLOOKUP($A937,Medical_Table[#All],6,FALSE)</f>
        <v>4.68</v>
      </c>
      <c r="E937" t="str">
        <f>VLOOKUP($A937,Medical_Table[#All],2,FALSE)</f>
        <v>Yes</v>
      </c>
      <c r="F937" t="str">
        <f>VLOOKUP($A937,Medical_Table[#All],8,FALSE)</f>
        <v>No</v>
      </c>
      <c r="G937" t="str">
        <f>VLOOKUP($A937,Medical_Table[#All],9,FALSE)</f>
        <v>No</v>
      </c>
      <c r="H937">
        <f>VLOOKUP($A937,Medical_Table[#All],10,FALSE)</f>
        <v>1</v>
      </c>
      <c r="I937" t="str">
        <f>VLOOKUP($A937,Medical_Table[#All],3,FALSE)</f>
        <v>No</v>
      </c>
      <c r="J937" t="str">
        <f>VLOOKUP($A937,Medical_Table[#All],5,FALSE)</f>
        <v>Over Weight</v>
      </c>
      <c r="K937" t="str">
        <f>VLOOKUP($A937,Medical_Table[#All],7,FALSE)</f>
        <v>Normal</v>
      </c>
      <c r="L937" s="22">
        <f>VLOOKUP($A937,Hospitalization_Table[#All],10,FALSE)</f>
        <v>23690</v>
      </c>
      <c r="M937" s="18">
        <f>VLOOKUP($A937,Hospitalization_Table[#All],6,FALSE)</f>
        <v>11735.88</v>
      </c>
      <c r="N937" t="str">
        <f>VLOOKUP($A937,Hospitalization_Table[#All],7,FALSE)</f>
        <v>tier - 3</v>
      </c>
      <c r="O937" t="str">
        <f>VLOOKUP($A937,Hospitalization_Table[#All],8,FALSE)</f>
        <v>tier - 1</v>
      </c>
      <c r="P937" t="str">
        <f>VLOOKUP($A937,Hospitalization_Table[#All],9,FALSE)</f>
        <v>R1012</v>
      </c>
      <c r="Q937">
        <f>VLOOKUP($A937,Hospitalization_Table[#All],11,FALSE)</f>
        <v>58</v>
      </c>
    </row>
    <row r="938" spans="1:17" ht="15.6" x14ac:dyDescent="0.3">
      <c r="A938" s="20" t="s">
        <v>1434</v>
      </c>
      <c r="B938" t="str">
        <f>VLOOKUP($A938,Customer_Table[#All],4,FALSE)</f>
        <v>Ulrike</v>
      </c>
      <c r="C938">
        <f>VLOOKUP($A938,Medical_Table[#All],4,FALSE)</f>
        <v>36.799999999999997</v>
      </c>
      <c r="D938">
        <f>VLOOKUP($A938,Medical_Table[#All],6,FALSE)</f>
        <v>5.88</v>
      </c>
      <c r="E938" t="str">
        <f>VLOOKUP($A938,Medical_Table[#All],2,FALSE)</f>
        <v>No</v>
      </c>
      <c r="F938" t="str">
        <f>VLOOKUP($A938,Medical_Table[#All],8,FALSE)</f>
        <v>No</v>
      </c>
      <c r="G938" t="str">
        <f>VLOOKUP($A938,Medical_Table[#All],9,FALSE)</f>
        <v>No</v>
      </c>
      <c r="H938">
        <f>VLOOKUP($A938,Medical_Table[#All],10,FALSE)</f>
        <v>1</v>
      </c>
      <c r="I938" t="str">
        <f>VLOOKUP($A938,Medical_Table[#All],3,FALSE)</f>
        <v>No</v>
      </c>
      <c r="J938" t="str">
        <f>VLOOKUP($A938,Medical_Table[#All],5,FALSE)</f>
        <v>Obesity</v>
      </c>
      <c r="K938" t="str">
        <f>VLOOKUP($A938,Medical_Table[#All],7,FALSE)</f>
        <v>Prediabetes</v>
      </c>
      <c r="L938" s="22">
        <f>VLOOKUP($A938,Hospitalization_Table[#All],10,FALSE)</f>
        <v>31012</v>
      </c>
      <c r="M938" s="18">
        <f>VLOOKUP($A938,Hospitalization_Table[#All],6,FALSE)</f>
        <v>11730.82</v>
      </c>
      <c r="N938" t="str">
        <f>VLOOKUP($A938,Hospitalization_Table[#All],7,FALSE)</f>
        <v>tier - 3</v>
      </c>
      <c r="O938" t="str">
        <f>VLOOKUP($A938,Hospitalization_Table[#All],8,FALSE)</f>
        <v>tier - 3</v>
      </c>
      <c r="P938" t="str">
        <f>VLOOKUP($A938,Hospitalization_Table[#All],9,FALSE)</f>
        <v>R1026</v>
      </c>
      <c r="Q938">
        <f>VLOOKUP($A938,Hospitalization_Table[#All],11,FALSE)</f>
        <v>38</v>
      </c>
    </row>
    <row r="939" spans="1:17" ht="15.6" x14ac:dyDescent="0.3">
      <c r="A939" s="20" t="s">
        <v>1433</v>
      </c>
      <c r="B939" t="str">
        <f>VLOOKUP($A939,Customer_Table[#All],4,FALSE)</f>
        <v>Katlyn A.</v>
      </c>
      <c r="C939">
        <f>VLOOKUP($A939,Medical_Table[#All],4,FALSE)</f>
        <v>23.75</v>
      </c>
      <c r="D939">
        <f>VLOOKUP($A939,Medical_Table[#All],6,FALSE)</f>
        <v>5.42</v>
      </c>
      <c r="E939" t="str">
        <f>VLOOKUP($A939,Medical_Table[#All],2,FALSE)</f>
        <v>Yes</v>
      </c>
      <c r="F939" t="str">
        <f>VLOOKUP($A939,Medical_Table[#All],8,FALSE)</f>
        <v>No</v>
      </c>
      <c r="G939" t="str">
        <f>VLOOKUP($A939,Medical_Table[#All],9,FALSE)</f>
        <v>Yes</v>
      </c>
      <c r="H939">
        <f>VLOOKUP($A939,Medical_Table[#All],10,FALSE)</f>
        <v>1</v>
      </c>
      <c r="I939" t="str">
        <f>VLOOKUP($A939,Medical_Table[#All],3,FALSE)</f>
        <v>No</v>
      </c>
      <c r="J939" t="str">
        <f>VLOOKUP($A939,Medical_Table[#All],5,FALSE)</f>
        <v>Normal Weight</v>
      </c>
      <c r="K939" t="str">
        <f>VLOOKUP($A939,Medical_Table[#All],7,FALSE)</f>
        <v>Normal</v>
      </c>
      <c r="L939" s="22">
        <f>VLOOKUP($A939,Hospitalization_Table[#All],10,FALSE)</f>
        <v>25488</v>
      </c>
      <c r="M939" s="18">
        <f>VLOOKUP($A939,Hospitalization_Table[#All],6,FALSE)</f>
        <v>11729.68</v>
      </c>
      <c r="N939" t="str">
        <f>VLOOKUP($A939,Hospitalization_Table[#All],7,FALSE)</f>
        <v>tier - 3</v>
      </c>
      <c r="O939" t="str">
        <f>VLOOKUP($A939,Hospitalization_Table[#All],8,FALSE)</f>
        <v>tier - 1</v>
      </c>
      <c r="P939" t="str">
        <f>VLOOKUP($A939,Hospitalization_Table[#All],9,FALSE)</f>
        <v>R1024</v>
      </c>
      <c r="Q939">
        <f>VLOOKUP($A939,Hospitalization_Table[#All],11,FALSE)</f>
        <v>53</v>
      </c>
    </row>
    <row r="940" spans="1:17" ht="15.6" x14ac:dyDescent="0.3">
      <c r="A940" s="20" t="s">
        <v>1432</v>
      </c>
      <c r="B940" t="str">
        <f>VLOOKUP($A940,Customer_Table[#All],4,FALSE)</f>
        <v>Morgan B.</v>
      </c>
      <c r="C940">
        <f>VLOOKUP($A940,Medical_Table[#All],4,FALSE)</f>
        <v>35.619999999999997</v>
      </c>
      <c r="D940">
        <f>VLOOKUP($A940,Medical_Table[#All],6,FALSE)</f>
        <v>4.16</v>
      </c>
      <c r="E940" t="str">
        <f>VLOOKUP($A940,Medical_Table[#All],2,FALSE)</f>
        <v>No</v>
      </c>
      <c r="F940" t="str">
        <f>VLOOKUP($A940,Medical_Table[#All],8,FALSE)</f>
        <v>No</v>
      </c>
      <c r="G940" t="str">
        <f>VLOOKUP($A940,Medical_Table[#All],9,FALSE)</f>
        <v>No</v>
      </c>
      <c r="H940">
        <f>VLOOKUP($A940,Medical_Table[#All],10,FALSE)</f>
        <v>0</v>
      </c>
      <c r="I940" t="str">
        <f>VLOOKUP($A940,Medical_Table[#All],3,FALSE)</f>
        <v>No</v>
      </c>
      <c r="J940" t="str">
        <f>VLOOKUP($A940,Medical_Table[#All],5,FALSE)</f>
        <v>Obesity</v>
      </c>
      <c r="K940" t="str">
        <f>VLOOKUP($A940,Medical_Table[#All],7,FALSE)</f>
        <v>Normal</v>
      </c>
      <c r="L940" s="22">
        <f>VLOOKUP($A940,Hospitalization_Table[#All],10,FALSE)</f>
        <v>30245</v>
      </c>
      <c r="M940" s="18">
        <f>VLOOKUP($A940,Hospitalization_Table[#All],6,FALSE)</f>
        <v>11712.97</v>
      </c>
      <c r="N940" t="str">
        <f>VLOOKUP($A940,Hospitalization_Table[#All],7,FALSE)</f>
        <v>tier - 3</v>
      </c>
      <c r="O940" t="str">
        <f>VLOOKUP($A940,Hospitalization_Table[#All],8,FALSE)</f>
        <v>tier - 2</v>
      </c>
      <c r="P940" t="str">
        <f>VLOOKUP($A940,Hospitalization_Table[#All],9,FALSE)</f>
        <v>R1021</v>
      </c>
      <c r="Q940">
        <f>VLOOKUP($A940,Hospitalization_Table[#All],11,FALSE)</f>
        <v>40</v>
      </c>
    </row>
    <row r="941" spans="1:17" ht="15.6" x14ac:dyDescent="0.3">
      <c r="A941" s="20" t="s">
        <v>1431</v>
      </c>
      <c r="B941" t="str">
        <f>VLOOKUP($A941,Customer_Table[#All],4,FALSE)</f>
        <v>Peter</v>
      </c>
      <c r="C941">
        <f>VLOOKUP($A941,Medical_Table[#All],4,FALSE)</f>
        <v>30.69</v>
      </c>
      <c r="D941">
        <f>VLOOKUP($A941,Medical_Table[#All],6,FALSE)</f>
        <v>7.05</v>
      </c>
      <c r="E941" t="str">
        <f>VLOOKUP($A941,Medical_Table[#All],2,FALSE)</f>
        <v>Yes</v>
      </c>
      <c r="F941" t="str">
        <f>VLOOKUP($A941,Medical_Table[#All],8,FALSE)</f>
        <v>No</v>
      </c>
      <c r="G941" t="str">
        <f>VLOOKUP($A941,Medical_Table[#All],9,FALSE)</f>
        <v>No</v>
      </c>
      <c r="H941">
        <f>VLOOKUP($A941,Medical_Table[#All],10,FALSE)</f>
        <v>2</v>
      </c>
      <c r="I941" t="str">
        <f>VLOOKUP($A941,Medical_Table[#All],3,FALSE)</f>
        <v>No</v>
      </c>
      <c r="J941" t="str">
        <f>VLOOKUP($A941,Medical_Table[#All],5,FALSE)</f>
        <v>Obesity</v>
      </c>
      <c r="K941" t="str">
        <f>VLOOKUP($A941,Medical_Table[#All],7,FALSE)</f>
        <v>Diabetes</v>
      </c>
      <c r="L941" s="22">
        <f>VLOOKUP($A941,Hospitalization_Table[#All],10,FALSE)</f>
        <v>25903</v>
      </c>
      <c r="M941" s="18">
        <f>VLOOKUP($A941,Hospitalization_Table[#All],6,FALSE)</f>
        <v>11696.52</v>
      </c>
      <c r="N941" t="str">
        <f>VLOOKUP($A941,Hospitalization_Table[#All],7,FALSE)</f>
        <v>tier - 3</v>
      </c>
      <c r="O941" t="str">
        <f>VLOOKUP($A941,Hospitalization_Table[#All],8,FALSE)</f>
        <v>tier - 1</v>
      </c>
      <c r="P941" t="str">
        <f>VLOOKUP($A941,Hospitalization_Table[#All],9,FALSE)</f>
        <v>R1021</v>
      </c>
      <c r="Q941">
        <f>VLOOKUP($A941,Hospitalization_Table[#All],11,FALSE)</f>
        <v>52</v>
      </c>
    </row>
    <row r="942" spans="1:17" ht="15.6" x14ac:dyDescent="0.3">
      <c r="A942" s="20" t="s">
        <v>1430</v>
      </c>
      <c r="B942" t="str">
        <f>VLOOKUP($A942,Customer_Table[#All],4,FALSE)</f>
        <v>Chandler</v>
      </c>
      <c r="C942">
        <f>VLOOKUP($A942,Medical_Table[#All],4,FALSE)</f>
        <v>35.799999999999997</v>
      </c>
      <c r="D942">
        <f>VLOOKUP($A942,Medical_Table[#All],6,FALSE)</f>
        <v>5.63</v>
      </c>
      <c r="E942" t="str">
        <f>VLOOKUP($A942,Medical_Table[#All],2,FALSE)</f>
        <v>Yes</v>
      </c>
      <c r="F942" t="str">
        <f>VLOOKUP($A942,Medical_Table[#All],8,FALSE)</f>
        <v>No</v>
      </c>
      <c r="G942" t="str">
        <f>VLOOKUP($A942,Medical_Table[#All],9,FALSE)</f>
        <v>No</v>
      </c>
      <c r="H942">
        <f>VLOOKUP($A942,Medical_Table[#All],10,FALSE)</f>
        <v>2</v>
      </c>
      <c r="I942" t="str">
        <f>VLOOKUP($A942,Medical_Table[#All],3,FALSE)</f>
        <v>No</v>
      </c>
      <c r="J942" t="str">
        <f>VLOOKUP($A942,Medical_Table[#All],5,FALSE)</f>
        <v>Obesity</v>
      </c>
      <c r="K942" t="str">
        <f>VLOOKUP($A942,Medical_Table[#All],7,FALSE)</f>
        <v>Normal</v>
      </c>
      <c r="L942" s="22">
        <f>VLOOKUP($A942,Hospitalization_Table[#All],10,FALSE)</f>
        <v>24420</v>
      </c>
      <c r="M942" s="18">
        <f>VLOOKUP($A942,Hospitalization_Table[#All],6,FALSE)</f>
        <v>11674.13</v>
      </c>
      <c r="N942" t="str">
        <f>VLOOKUP($A942,Hospitalization_Table[#All],7,FALSE)</f>
        <v>tier - 3</v>
      </c>
      <c r="O942" t="str">
        <f>VLOOKUP($A942,Hospitalization_Table[#All],8,FALSE)</f>
        <v>tier - 1</v>
      </c>
      <c r="P942" t="str">
        <f>VLOOKUP($A942,Hospitalization_Table[#All],9,FALSE)</f>
        <v>R1011</v>
      </c>
      <c r="Q942">
        <f>VLOOKUP($A942,Hospitalization_Table[#All],11,FALSE)</f>
        <v>56</v>
      </c>
    </row>
    <row r="943" spans="1:17" ht="15.6" x14ac:dyDescent="0.3">
      <c r="A943" s="20" t="s">
        <v>1429</v>
      </c>
      <c r="B943" t="str">
        <f>VLOOKUP($A943,Customer_Table[#All],4,FALSE)</f>
        <v>Silvana M.</v>
      </c>
      <c r="C943">
        <f>VLOOKUP($A943,Medical_Table[#All],4,FALSE)</f>
        <v>28.785</v>
      </c>
      <c r="D943">
        <f>VLOOKUP($A943,Medical_Table[#All],6,FALSE)</f>
        <v>4.24</v>
      </c>
      <c r="E943" t="str">
        <f>VLOOKUP($A943,Medical_Table[#All],2,FALSE)</f>
        <v>Yes</v>
      </c>
      <c r="F943" t="str">
        <f>VLOOKUP($A943,Medical_Table[#All],8,FALSE)</f>
        <v>No</v>
      </c>
      <c r="G943" t="str">
        <f>VLOOKUP($A943,Medical_Table[#All],9,FALSE)</f>
        <v>No</v>
      </c>
      <c r="H943">
        <f>VLOOKUP($A943,Medical_Table[#All],10,FALSE)</f>
        <v>2</v>
      </c>
      <c r="I943" t="str">
        <f>VLOOKUP($A943,Medical_Table[#All],3,FALSE)</f>
        <v>No</v>
      </c>
      <c r="J943" t="str">
        <f>VLOOKUP($A943,Medical_Table[#All],5,FALSE)</f>
        <v>Over Weight</v>
      </c>
      <c r="K943" t="str">
        <f>VLOOKUP($A943,Medical_Table[#All],7,FALSE)</f>
        <v>Normal</v>
      </c>
      <c r="L943" s="22">
        <f>VLOOKUP($A943,Hospitalization_Table[#All],10,FALSE)</f>
        <v>24342</v>
      </c>
      <c r="M943" s="18">
        <f>VLOOKUP($A943,Hospitalization_Table[#All],6,FALSE)</f>
        <v>11658.38</v>
      </c>
      <c r="N943" t="str">
        <f>VLOOKUP($A943,Hospitalization_Table[#All],7,FALSE)</f>
        <v>tier - 3</v>
      </c>
      <c r="O943" t="str">
        <f>VLOOKUP($A943,Hospitalization_Table[#All],8,FALSE)</f>
        <v>tier - 3</v>
      </c>
      <c r="P943" t="str">
        <f>VLOOKUP($A943,Hospitalization_Table[#All],9,FALSE)</f>
        <v>R1024</v>
      </c>
      <c r="Q943">
        <f>VLOOKUP($A943,Hospitalization_Table[#All],11,FALSE)</f>
        <v>56</v>
      </c>
    </row>
    <row r="944" spans="1:17" ht="15.6" x14ac:dyDescent="0.3">
      <c r="A944" s="20" t="s">
        <v>1428</v>
      </c>
      <c r="B944" t="str">
        <f>VLOOKUP($A944,Customer_Table[#All],4,FALSE)</f>
        <v>Natty</v>
      </c>
      <c r="C944">
        <f>VLOOKUP($A944,Medical_Table[#All],4,FALSE)</f>
        <v>28.594999999999999</v>
      </c>
      <c r="D944">
        <f>VLOOKUP($A944,Medical_Table[#All],6,FALSE)</f>
        <v>4.96</v>
      </c>
      <c r="E944" t="str">
        <f>VLOOKUP($A944,Medical_Table[#All],2,FALSE)</f>
        <v>Yes</v>
      </c>
      <c r="F944" t="str">
        <f>VLOOKUP($A944,Medical_Table[#All],8,FALSE)</f>
        <v>No</v>
      </c>
      <c r="G944" t="str">
        <f>VLOOKUP($A944,Medical_Table[#All],9,FALSE)</f>
        <v>No</v>
      </c>
      <c r="H944">
        <f>VLOOKUP($A944,Medical_Table[#All],10,FALSE)</f>
        <v>2</v>
      </c>
      <c r="I944" t="str">
        <f>VLOOKUP($A944,Medical_Table[#All],3,FALSE)</f>
        <v>No</v>
      </c>
      <c r="J944" t="str">
        <f>VLOOKUP($A944,Medical_Table[#All],5,FALSE)</f>
        <v>Over Weight</v>
      </c>
      <c r="K944" t="str">
        <f>VLOOKUP($A944,Medical_Table[#All],7,FALSE)</f>
        <v>Normal</v>
      </c>
      <c r="L944" s="22">
        <f>VLOOKUP($A944,Hospitalization_Table[#All],10,FALSE)</f>
        <v>24294</v>
      </c>
      <c r="M944" s="18">
        <f>VLOOKUP($A944,Hospitalization_Table[#All],6,FALSE)</f>
        <v>11658.12</v>
      </c>
      <c r="N944" t="str">
        <f>VLOOKUP($A944,Hospitalization_Table[#All],7,FALSE)</f>
        <v>tier - 3</v>
      </c>
      <c r="O944" t="str">
        <f>VLOOKUP($A944,Hospitalization_Table[#All],8,FALSE)</f>
        <v>tier - 1</v>
      </c>
      <c r="P944" t="str">
        <f>VLOOKUP($A944,Hospitalization_Table[#All],9,FALSE)</f>
        <v>R1024</v>
      </c>
      <c r="Q944">
        <f>VLOOKUP($A944,Hospitalization_Table[#All],11,FALSE)</f>
        <v>56</v>
      </c>
    </row>
    <row r="945" spans="1:17" ht="15.6" x14ac:dyDescent="0.3">
      <c r="A945" s="20" t="s">
        <v>1427</v>
      </c>
      <c r="B945" t="str">
        <f>VLOOKUP($A945,Customer_Table[#All],4,FALSE)</f>
        <v>Nicholas T</v>
      </c>
      <c r="C945">
        <f>VLOOKUP($A945,Medical_Table[#All],4,FALSE)</f>
        <v>48.75</v>
      </c>
      <c r="D945">
        <f>VLOOKUP($A945,Medical_Table[#All],6,FALSE)</f>
        <v>4.34</v>
      </c>
      <c r="E945" t="str">
        <f>VLOOKUP($A945,Medical_Table[#All],2,FALSE)</f>
        <v>No</v>
      </c>
      <c r="F945" t="str">
        <f>VLOOKUP($A945,Medical_Table[#All],8,FALSE)</f>
        <v>No</v>
      </c>
      <c r="G945" t="str">
        <f>VLOOKUP($A945,Medical_Table[#All],9,FALSE)</f>
        <v>No</v>
      </c>
      <c r="H945">
        <f>VLOOKUP($A945,Medical_Table[#All],10,FALSE)</f>
        <v>0</v>
      </c>
      <c r="I945" t="str">
        <f>VLOOKUP($A945,Medical_Table[#All],3,FALSE)</f>
        <v>No</v>
      </c>
      <c r="J945" t="str">
        <f>VLOOKUP($A945,Medical_Table[#All],5,FALSE)</f>
        <v>Obesity</v>
      </c>
      <c r="K945" t="str">
        <f>VLOOKUP($A945,Medical_Table[#All],7,FALSE)</f>
        <v>Normal</v>
      </c>
      <c r="L945" s="22">
        <f>VLOOKUP($A945,Hospitalization_Table[#All],10,FALSE)</f>
        <v>34535</v>
      </c>
      <c r="M945" s="18">
        <f>VLOOKUP($A945,Hospitalization_Table[#All],6,FALSE)</f>
        <v>11657.81</v>
      </c>
      <c r="N945" t="str">
        <f>VLOOKUP($A945,Hospitalization_Table[#All],7,FALSE)</f>
        <v>tier - 3</v>
      </c>
      <c r="O945" t="str">
        <f>VLOOKUP($A945,Hospitalization_Table[#All],8,FALSE)</f>
        <v>tier - 2</v>
      </c>
      <c r="P945" t="str">
        <f>VLOOKUP($A945,Hospitalization_Table[#All],9,FALSE)</f>
        <v>R1023</v>
      </c>
      <c r="Q945">
        <f>VLOOKUP($A945,Hospitalization_Table[#All],11,FALSE)</f>
        <v>28</v>
      </c>
    </row>
    <row r="946" spans="1:17" ht="15.6" x14ac:dyDescent="0.3">
      <c r="A946" s="20" t="s">
        <v>1426</v>
      </c>
      <c r="B946" t="str">
        <f>VLOOKUP($A946,Customer_Table[#All],4,FALSE)</f>
        <v>Rebecca</v>
      </c>
      <c r="C946">
        <f>VLOOKUP($A946,Medical_Table[#All],4,FALSE)</f>
        <v>28.31</v>
      </c>
      <c r="D946">
        <f>VLOOKUP($A946,Medical_Table[#All],6,FALSE)</f>
        <v>5.43</v>
      </c>
      <c r="E946" t="str">
        <f>VLOOKUP($A946,Medical_Table[#All],2,FALSE)</f>
        <v>Yes</v>
      </c>
      <c r="F946" t="str">
        <f>VLOOKUP($A946,Medical_Table[#All],8,FALSE)</f>
        <v>No</v>
      </c>
      <c r="G946" t="str">
        <f>VLOOKUP($A946,Medical_Table[#All],9,FALSE)</f>
        <v>No</v>
      </c>
      <c r="H946">
        <f>VLOOKUP($A946,Medical_Table[#All],10,FALSE)</f>
        <v>2</v>
      </c>
      <c r="I946" t="str">
        <f>VLOOKUP($A946,Medical_Table[#All],3,FALSE)</f>
        <v>No</v>
      </c>
      <c r="J946" t="str">
        <f>VLOOKUP($A946,Medical_Table[#All],5,FALSE)</f>
        <v>Over Weight</v>
      </c>
      <c r="K946" t="str">
        <f>VLOOKUP($A946,Medical_Table[#All],7,FALSE)</f>
        <v>Normal</v>
      </c>
      <c r="L946" s="22">
        <f>VLOOKUP($A946,Hospitalization_Table[#All],10,FALSE)</f>
        <v>24384</v>
      </c>
      <c r="M946" s="18">
        <f>VLOOKUP($A946,Hospitalization_Table[#All],6,FALSE)</f>
        <v>11657.72</v>
      </c>
      <c r="N946" t="str">
        <f>VLOOKUP($A946,Hospitalization_Table[#All],7,FALSE)</f>
        <v>tier - 3</v>
      </c>
      <c r="O946" t="str">
        <f>VLOOKUP($A946,Hospitalization_Table[#All],8,FALSE)</f>
        <v>tier - 2</v>
      </c>
      <c r="P946" t="str">
        <f>VLOOKUP($A946,Hospitalization_Table[#All],9,FALSE)</f>
        <v>R1024</v>
      </c>
      <c r="Q946">
        <f>VLOOKUP($A946,Hospitalization_Table[#All],11,FALSE)</f>
        <v>56</v>
      </c>
    </row>
    <row r="947" spans="1:17" ht="15.6" x14ac:dyDescent="0.3">
      <c r="A947" s="20" t="s">
        <v>1425</v>
      </c>
      <c r="B947" t="str">
        <f>VLOOKUP($A947,Customer_Table[#All],4,FALSE)</f>
        <v>John</v>
      </c>
      <c r="C947">
        <f>VLOOKUP($A947,Medical_Table[#All],4,FALSE)</f>
        <v>38.39</v>
      </c>
      <c r="D947">
        <f>VLOOKUP($A947,Medical_Table[#All],6,FALSE)</f>
        <v>8.33</v>
      </c>
      <c r="E947" t="str">
        <f>VLOOKUP($A947,Medical_Table[#All],2,FALSE)</f>
        <v>Yes</v>
      </c>
      <c r="F947" t="str">
        <f>VLOOKUP($A947,Medical_Table[#All],8,FALSE)</f>
        <v>No</v>
      </c>
      <c r="G947" t="str">
        <f>VLOOKUP($A947,Medical_Table[#All],9,FALSE)</f>
        <v>No</v>
      </c>
      <c r="H947">
        <f>VLOOKUP($A947,Medical_Table[#All],10,FALSE)</f>
        <v>1</v>
      </c>
      <c r="I947" t="str">
        <f>VLOOKUP($A947,Medical_Table[#All],3,FALSE)</f>
        <v>No</v>
      </c>
      <c r="J947" t="str">
        <f>VLOOKUP($A947,Medical_Table[#All],5,FALSE)</f>
        <v>Obesity</v>
      </c>
      <c r="K947" t="str">
        <f>VLOOKUP($A947,Medical_Table[#All],7,FALSE)</f>
        <v>Diabetes</v>
      </c>
      <c r="L947" s="22">
        <f>VLOOKUP($A947,Hospitalization_Table[#All],10,FALSE)</f>
        <v>31610</v>
      </c>
      <c r="M947" s="18">
        <f>VLOOKUP($A947,Hospitalization_Table[#All],6,FALSE)</f>
        <v>11625.11</v>
      </c>
      <c r="N947" t="str">
        <f>VLOOKUP($A947,Hospitalization_Table[#All],7,FALSE)</f>
        <v>tier - 3</v>
      </c>
      <c r="O947" t="str">
        <f>VLOOKUP($A947,Hospitalization_Table[#All],8,FALSE)</f>
        <v>tier - 3</v>
      </c>
      <c r="P947" t="str">
        <f>VLOOKUP($A947,Hospitalization_Table[#All],9,FALSE)</f>
        <v>R1022</v>
      </c>
      <c r="Q947">
        <f>VLOOKUP($A947,Hospitalization_Table[#All],11,FALSE)</f>
        <v>36</v>
      </c>
    </row>
    <row r="948" spans="1:17" ht="15.6" x14ac:dyDescent="0.3">
      <c r="A948" s="20" t="s">
        <v>1424</v>
      </c>
      <c r="B948" t="str">
        <f>VLOOKUP($A948,Customer_Table[#All],4,FALSE)</f>
        <v>Antony G</v>
      </c>
      <c r="C948">
        <f>VLOOKUP($A948,Medical_Table[#All],4,FALSE)</f>
        <v>25.87</v>
      </c>
      <c r="D948">
        <f>VLOOKUP($A948,Medical_Table[#All],6,FALSE)</f>
        <v>5.63</v>
      </c>
      <c r="E948" t="str">
        <f>VLOOKUP($A948,Medical_Table[#All],2,FALSE)</f>
        <v>Yes</v>
      </c>
      <c r="F948" t="str">
        <f>VLOOKUP($A948,Medical_Table[#All],8,FALSE)</f>
        <v>No</v>
      </c>
      <c r="G948" t="str">
        <f>VLOOKUP($A948,Medical_Table[#All],9,FALSE)</f>
        <v>No</v>
      </c>
      <c r="H948">
        <f>VLOOKUP($A948,Medical_Table[#All],10,FALSE)</f>
        <v>1</v>
      </c>
      <c r="I948" t="str">
        <f>VLOOKUP($A948,Medical_Table[#All],3,FALSE)</f>
        <v>No</v>
      </c>
      <c r="J948" t="str">
        <f>VLOOKUP($A948,Medical_Table[#All],5,FALSE)</f>
        <v>Over Weight</v>
      </c>
      <c r="K948" t="str">
        <f>VLOOKUP($A948,Medical_Table[#All],7,FALSE)</f>
        <v>Normal</v>
      </c>
      <c r="L948" s="22">
        <f>VLOOKUP($A948,Hospitalization_Table[#All],10,FALSE)</f>
        <v>23548</v>
      </c>
      <c r="M948" s="18">
        <f>VLOOKUP($A948,Hospitalization_Table[#All],6,FALSE)</f>
        <v>11602.75</v>
      </c>
      <c r="N948" t="str">
        <f>VLOOKUP($A948,Hospitalization_Table[#All],7,FALSE)</f>
        <v>tier - 3</v>
      </c>
      <c r="O948" t="str">
        <f>VLOOKUP($A948,Hospitalization_Table[#All],8,FALSE)</f>
        <v>tier - 1</v>
      </c>
      <c r="P948" t="str">
        <f>VLOOKUP($A948,Hospitalization_Table[#All],9,FALSE)</f>
        <v>R1020</v>
      </c>
      <c r="Q948">
        <f>VLOOKUP($A948,Hospitalization_Table[#All],11,FALSE)</f>
        <v>58</v>
      </c>
    </row>
    <row r="949" spans="1:17" ht="15.6" x14ac:dyDescent="0.3">
      <c r="A949" s="20" t="s">
        <v>1423</v>
      </c>
      <c r="B949" t="str">
        <f>VLOOKUP($A949,Customer_Table[#All],4,FALSE)</f>
        <v>Eric</v>
      </c>
      <c r="C949">
        <f>VLOOKUP($A949,Medical_Table[#All],4,FALSE)</f>
        <v>43.7</v>
      </c>
      <c r="D949">
        <f>VLOOKUP($A949,Medical_Table[#All],6,FALSE)</f>
        <v>7.23</v>
      </c>
      <c r="E949" t="str">
        <f>VLOOKUP($A949,Medical_Table[#All],2,FALSE)</f>
        <v>No</v>
      </c>
      <c r="F949" t="str">
        <f>VLOOKUP($A949,Medical_Table[#All],8,FALSE)</f>
        <v>No</v>
      </c>
      <c r="G949" t="str">
        <f>VLOOKUP($A949,Medical_Table[#All],9,FALSE)</f>
        <v>No</v>
      </c>
      <c r="H949">
        <f>VLOOKUP($A949,Medical_Table[#All],10,FALSE)</f>
        <v>0</v>
      </c>
      <c r="I949" t="str">
        <f>VLOOKUP($A949,Medical_Table[#All],3,FALSE)</f>
        <v>No</v>
      </c>
      <c r="J949" t="str">
        <f>VLOOKUP($A949,Medical_Table[#All],5,FALSE)</f>
        <v>Obesity</v>
      </c>
      <c r="K949" t="str">
        <f>VLOOKUP($A949,Medical_Table[#All],7,FALSE)</f>
        <v>Diabetes</v>
      </c>
      <c r="L949" s="22">
        <f>VLOOKUP($A949,Hospitalization_Table[#All],10,FALSE)</f>
        <v>24052</v>
      </c>
      <c r="M949" s="18">
        <f>VLOOKUP($A949,Hospitalization_Table[#All],6,FALSE)</f>
        <v>11576.13</v>
      </c>
      <c r="N949" t="str">
        <f>VLOOKUP($A949,Hospitalization_Table[#All],7,FALSE)</f>
        <v>tier - 3</v>
      </c>
      <c r="O949" t="str">
        <f>VLOOKUP($A949,Hospitalization_Table[#All],8,FALSE)</f>
        <v>tier - 3</v>
      </c>
      <c r="P949" t="str">
        <f>VLOOKUP($A949,Hospitalization_Table[#All],9,FALSE)</f>
        <v>R1011</v>
      </c>
      <c r="Q949">
        <f>VLOOKUP($A949,Hospitalization_Table[#All],11,FALSE)</f>
        <v>57</v>
      </c>
    </row>
    <row r="950" spans="1:17" ht="15.6" x14ac:dyDescent="0.3">
      <c r="A950" s="20" t="s">
        <v>1422</v>
      </c>
      <c r="B950" t="str">
        <f>VLOOKUP($A950,Customer_Table[#All],4,FALSE)</f>
        <v>Erik</v>
      </c>
      <c r="C950">
        <f>VLOOKUP($A950,Medical_Table[#All],4,FALSE)</f>
        <v>40.945</v>
      </c>
      <c r="D950">
        <f>VLOOKUP($A950,Medical_Table[#All],6,FALSE)</f>
        <v>10.57</v>
      </c>
      <c r="E950" t="str">
        <f>VLOOKUP($A950,Medical_Table[#All],2,FALSE)</f>
        <v>No</v>
      </c>
      <c r="F950" t="str">
        <f>VLOOKUP($A950,Medical_Table[#All],8,FALSE)</f>
        <v>No</v>
      </c>
      <c r="G950" t="str">
        <f>VLOOKUP($A950,Medical_Table[#All],9,FALSE)</f>
        <v>No</v>
      </c>
      <c r="H950">
        <f>VLOOKUP($A950,Medical_Table[#All],10,FALSE)</f>
        <v>0</v>
      </c>
      <c r="I950" t="str">
        <f>VLOOKUP($A950,Medical_Table[#All],3,FALSE)</f>
        <v>No</v>
      </c>
      <c r="J950" t="str">
        <f>VLOOKUP($A950,Medical_Table[#All],5,FALSE)</f>
        <v>Obesity</v>
      </c>
      <c r="K950" t="str">
        <f>VLOOKUP($A950,Medical_Table[#All],7,FALSE)</f>
        <v>Diabetes</v>
      </c>
      <c r="L950" s="22">
        <f>VLOOKUP($A950,Hospitalization_Table[#All],10,FALSE)</f>
        <v>24101</v>
      </c>
      <c r="M950" s="18">
        <f>VLOOKUP($A950,Hospitalization_Table[#All],6,FALSE)</f>
        <v>11566.3</v>
      </c>
      <c r="N950" t="str">
        <f>VLOOKUP($A950,Hospitalization_Table[#All],7,FALSE)</f>
        <v>tier - 3</v>
      </c>
      <c r="O950" t="str">
        <f>VLOOKUP($A950,Hospitalization_Table[#All],8,FALSE)</f>
        <v>tier - 3</v>
      </c>
      <c r="P950" t="str">
        <f>VLOOKUP($A950,Hospitalization_Table[#All],9,FALSE)</f>
        <v>R1016</v>
      </c>
      <c r="Q950">
        <f>VLOOKUP($A950,Hospitalization_Table[#All],11,FALSE)</f>
        <v>57</v>
      </c>
    </row>
    <row r="951" spans="1:17" ht="15.6" x14ac:dyDescent="0.3">
      <c r="A951" s="20" t="s">
        <v>1421</v>
      </c>
      <c r="B951" t="str">
        <f>VLOOKUP($A951,Customer_Table[#All],4,FALSE)</f>
        <v>Matthew T</v>
      </c>
      <c r="C951">
        <f>VLOOKUP($A951,Medical_Table[#All],4,FALSE)</f>
        <v>27.94</v>
      </c>
      <c r="D951">
        <f>VLOOKUP($A951,Medical_Table[#All],6,FALSE)</f>
        <v>7.92</v>
      </c>
      <c r="E951" t="str">
        <f>VLOOKUP($A951,Medical_Table[#All],2,FALSE)</f>
        <v>No</v>
      </c>
      <c r="F951" t="str">
        <f>VLOOKUP($A951,Medical_Table[#All],8,FALSE)</f>
        <v>No</v>
      </c>
      <c r="G951" t="str">
        <f>VLOOKUP($A951,Medical_Table[#All],9,FALSE)</f>
        <v>No</v>
      </c>
      <c r="H951">
        <f>VLOOKUP($A951,Medical_Table[#All],10,FALSE)</f>
        <v>0</v>
      </c>
      <c r="I951" t="str">
        <f>VLOOKUP($A951,Medical_Table[#All],3,FALSE)</f>
        <v>No</v>
      </c>
      <c r="J951" t="str">
        <f>VLOOKUP($A951,Medical_Table[#All],5,FALSE)</f>
        <v>Over Weight</v>
      </c>
      <c r="K951" t="str">
        <f>VLOOKUP($A951,Medical_Table[#All],7,FALSE)</f>
        <v>Diabetes</v>
      </c>
      <c r="L951" s="22">
        <f>VLOOKUP($A951,Hospitalization_Table[#All],10,FALSE)</f>
        <v>24042</v>
      </c>
      <c r="M951" s="18">
        <f>VLOOKUP($A951,Hospitalization_Table[#All],6,FALSE)</f>
        <v>11554.22</v>
      </c>
      <c r="N951" t="str">
        <f>VLOOKUP($A951,Hospitalization_Table[#All],7,FALSE)</f>
        <v>tier - 3</v>
      </c>
      <c r="O951" t="str">
        <f>VLOOKUP($A951,Hospitalization_Table[#All],8,FALSE)</f>
        <v>tier - 1</v>
      </c>
      <c r="P951" t="str">
        <f>VLOOKUP($A951,Hospitalization_Table[#All],9,FALSE)</f>
        <v>R1013</v>
      </c>
      <c r="Q951">
        <f>VLOOKUP($A951,Hospitalization_Table[#All],11,FALSE)</f>
        <v>57</v>
      </c>
    </row>
    <row r="952" spans="1:17" ht="15.6" x14ac:dyDescent="0.3">
      <c r="A952" s="20" t="s">
        <v>1420</v>
      </c>
      <c r="B952" t="str">
        <f>VLOOKUP($A952,Customer_Table[#All],4,FALSE)</f>
        <v>Cassandra</v>
      </c>
      <c r="C952">
        <f>VLOOKUP($A952,Medical_Table[#All],4,FALSE)</f>
        <v>31.9</v>
      </c>
      <c r="D952">
        <f>VLOOKUP($A952,Medical_Table[#All],6,FALSE)</f>
        <v>10.119999999999999</v>
      </c>
      <c r="E952" t="str">
        <f>VLOOKUP($A952,Medical_Table[#All],2,FALSE)</f>
        <v>No</v>
      </c>
      <c r="F952" t="str">
        <f>VLOOKUP($A952,Medical_Table[#All],8,FALSE)</f>
        <v>No</v>
      </c>
      <c r="G952" t="str">
        <f>VLOOKUP($A952,Medical_Table[#All],9,FALSE)</f>
        <v>No</v>
      </c>
      <c r="H952">
        <f>VLOOKUP($A952,Medical_Table[#All],10,FALSE)</f>
        <v>2</v>
      </c>
      <c r="I952" t="str">
        <f>VLOOKUP($A952,Medical_Table[#All],3,FALSE)</f>
        <v>No</v>
      </c>
      <c r="J952" t="str">
        <f>VLOOKUP($A952,Medical_Table[#All],5,FALSE)</f>
        <v>Obesity</v>
      </c>
      <c r="K952" t="str">
        <f>VLOOKUP($A952,Medical_Table[#All],7,FALSE)</f>
        <v>Diabetes</v>
      </c>
      <c r="L952" s="22">
        <f>VLOOKUP($A952,Hospitalization_Table[#All],10,FALSE)</f>
        <v>26868</v>
      </c>
      <c r="M952" s="18">
        <f>VLOOKUP($A952,Hospitalization_Table[#All],6,FALSE)</f>
        <v>11552.9</v>
      </c>
      <c r="N952" t="str">
        <f>VLOOKUP($A952,Hospitalization_Table[#All],7,FALSE)</f>
        <v>tier - 3</v>
      </c>
      <c r="O952" t="str">
        <f>VLOOKUP($A952,Hospitalization_Table[#All],8,FALSE)</f>
        <v>tier - 2</v>
      </c>
      <c r="P952" t="str">
        <f>VLOOKUP($A952,Hospitalization_Table[#All],9,FALSE)</f>
        <v>R1011</v>
      </c>
      <c r="Q952">
        <f>VLOOKUP($A952,Hospitalization_Table[#All],11,FALSE)</f>
        <v>49</v>
      </c>
    </row>
    <row r="953" spans="1:17" ht="15.6" x14ac:dyDescent="0.3">
      <c r="A953" s="20" t="s">
        <v>1419</v>
      </c>
      <c r="B953" t="str">
        <f>VLOOKUP($A953,Customer_Table[#All],4,FALSE)</f>
        <v>Rosemary C</v>
      </c>
      <c r="C953">
        <f>VLOOKUP($A953,Medical_Table[#All],4,FALSE)</f>
        <v>31.64</v>
      </c>
      <c r="D953">
        <f>VLOOKUP($A953,Medical_Table[#All],6,FALSE)</f>
        <v>7.91</v>
      </c>
      <c r="E953" t="str">
        <f>VLOOKUP($A953,Medical_Table[#All],2,FALSE)</f>
        <v>No</v>
      </c>
      <c r="F953" t="str">
        <f>VLOOKUP($A953,Medical_Table[#All],8,FALSE)</f>
        <v>No</v>
      </c>
      <c r="G953" t="str">
        <f>VLOOKUP($A953,Medical_Table[#All],9,FALSE)</f>
        <v>No</v>
      </c>
      <c r="H953">
        <f>VLOOKUP($A953,Medical_Table[#All],10,FALSE)</f>
        <v>0</v>
      </c>
      <c r="I953" t="str">
        <f>VLOOKUP($A953,Medical_Table[#All],3,FALSE)</f>
        <v>No</v>
      </c>
      <c r="J953" t="str">
        <f>VLOOKUP($A953,Medical_Table[#All],5,FALSE)</f>
        <v>Obesity</v>
      </c>
      <c r="K953" t="str">
        <f>VLOOKUP($A953,Medical_Table[#All],7,FALSE)</f>
        <v>Diabetes</v>
      </c>
      <c r="L953" s="22">
        <f>VLOOKUP($A953,Hospitalization_Table[#All],10,FALSE)</f>
        <v>26268</v>
      </c>
      <c r="M953" s="18">
        <f>VLOOKUP($A953,Hospitalization_Table[#All],6,FALSE)</f>
        <v>11540.25</v>
      </c>
      <c r="N953" t="str">
        <f>VLOOKUP($A953,Hospitalization_Table[#All],7,FALSE)</f>
        <v>tier - 3</v>
      </c>
      <c r="O953" t="str">
        <f>VLOOKUP($A953,Hospitalization_Table[#All],8,FALSE)</f>
        <v>tier - 1</v>
      </c>
      <c r="P953" t="str">
        <f>VLOOKUP($A953,Hospitalization_Table[#All],9,FALSE)</f>
        <v>R1012</v>
      </c>
      <c r="Q953">
        <f>VLOOKUP($A953,Hospitalization_Table[#All],11,FALSE)</f>
        <v>51</v>
      </c>
    </row>
    <row r="954" spans="1:17" ht="15.6" x14ac:dyDescent="0.3">
      <c r="A954" s="20" t="s">
        <v>1418</v>
      </c>
      <c r="B954" t="str">
        <f>VLOOKUP($A954,Customer_Table[#All],4,FALSE)</f>
        <v>Carrie A.</v>
      </c>
      <c r="C954">
        <f>VLOOKUP($A954,Medical_Table[#All],4,FALSE)</f>
        <v>46.7</v>
      </c>
      <c r="D954">
        <f>VLOOKUP($A954,Medical_Table[#All],6,FALSE)</f>
        <v>10.9</v>
      </c>
      <c r="E954" t="str">
        <f>VLOOKUP($A954,Medical_Table[#All],2,FALSE)</f>
        <v>No</v>
      </c>
      <c r="F954" t="str">
        <f>VLOOKUP($A954,Medical_Table[#All],8,FALSE)</f>
        <v>No</v>
      </c>
      <c r="G954" t="str">
        <f>VLOOKUP($A954,Medical_Table[#All],9,FALSE)</f>
        <v>No</v>
      </c>
      <c r="H954">
        <f>VLOOKUP($A954,Medical_Table[#All],10,FALSE)</f>
        <v>0</v>
      </c>
      <c r="I954" t="str">
        <f>VLOOKUP($A954,Medical_Table[#All],3,FALSE)</f>
        <v>No</v>
      </c>
      <c r="J954" t="str">
        <f>VLOOKUP($A954,Medical_Table[#All],5,FALSE)</f>
        <v>Obesity</v>
      </c>
      <c r="K954" t="str">
        <f>VLOOKUP($A954,Medical_Table[#All],7,FALSE)</f>
        <v>Diabetes</v>
      </c>
      <c r="L954" s="22">
        <f>VLOOKUP($A954,Hospitalization_Table[#All],10,FALSE)</f>
        <v>25156</v>
      </c>
      <c r="M954" s="18">
        <f>VLOOKUP($A954,Hospitalization_Table[#All],6,FALSE)</f>
        <v>11538.42</v>
      </c>
      <c r="N954" t="str">
        <f>VLOOKUP($A954,Hospitalization_Table[#All],7,FALSE)</f>
        <v>tier - 3</v>
      </c>
      <c r="O954" t="str">
        <f>VLOOKUP($A954,Hospitalization_Table[#All],8,FALSE)</f>
        <v>tier - 1</v>
      </c>
      <c r="P954" t="str">
        <f>VLOOKUP($A954,Hospitalization_Table[#All],9,FALSE)</f>
        <v>R1011</v>
      </c>
      <c r="Q954">
        <f>VLOOKUP($A954,Hospitalization_Table[#All],11,FALSE)</f>
        <v>54</v>
      </c>
    </row>
    <row r="955" spans="1:17" ht="15.6" x14ac:dyDescent="0.3">
      <c r="A955" s="20" t="s">
        <v>1417</v>
      </c>
      <c r="B955" t="str">
        <f>VLOOKUP($A955,Customer_Table[#All],4,FALSE)</f>
        <v>Gerardo Sr.</v>
      </c>
      <c r="C955">
        <f>VLOOKUP($A955,Medical_Table[#All],4,FALSE)</f>
        <v>18.335000000000001</v>
      </c>
      <c r="D955">
        <f>VLOOKUP($A955,Medical_Table[#All],6,FALSE)</f>
        <v>11.83</v>
      </c>
      <c r="E955" t="str">
        <f>VLOOKUP($A955,Medical_Table[#All],2,FALSE)</f>
        <v>No</v>
      </c>
      <c r="F955" t="str">
        <f>VLOOKUP($A955,Medical_Table[#All],8,FALSE)</f>
        <v>No</v>
      </c>
      <c r="G955" t="str">
        <f>VLOOKUP($A955,Medical_Table[#All],9,FALSE)</f>
        <v>No</v>
      </c>
      <c r="H955">
        <f>VLOOKUP($A955,Medical_Table[#All],10,FALSE)</f>
        <v>0</v>
      </c>
      <c r="I955" t="str">
        <f>VLOOKUP($A955,Medical_Table[#All],3,FALSE)</f>
        <v>No</v>
      </c>
      <c r="J955" t="str">
        <f>VLOOKUP($A955,Medical_Table[#All],5,FALSE)</f>
        <v>Under Weight</v>
      </c>
      <c r="K955" t="str">
        <f>VLOOKUP($A955,Medical_Table[#All],7,FALSE)</f>
        <v>Diabetes</v>
      </c>
      <c r="L955" s="22">
        <f>VLOOKUP($A955,Hospitalization_Table[#All],10,FALSE)</f>
        <v>24018</v>
      </c>
      <c r="M955" s="18">
        <f>VLOOKUP($A955,Hospitalization_Table[#All],6,FALSE)</f>
        <v>11534.87</v>
      </c>
      <c r="N955" t="str">
        <f>VLOOKUP($A955,Hospitalization_Table[#All],7,FALSE)</f>
        <v>tier - 3</v>
      </c>
      <c r="O955" t="str">
        <f>VLOOKUP($A955,Hospitalization_Table[#All],8,FALSE)</f>
        <v>tier - 1</v>
      </c>
      <c r="P955" t="str">
        <f>VLOOKUP($A955,Hospitalization_Table[#All],9,FALSE)</f>
        <v>R1017</v>
      </c>
      <c r="Q955">
        <f>VLOOKUP($A955,Hospitalization_Table[#All],11,FALSE)</f>
        <v>57</v>
      </c>
    </row>
    <row r="956" spans="1:17" ht="15.6" x14ac:dyDescent="0.3">
      <c r="A956" s="20" t="s">
        <v>1416</v>
      </c>
      <c r="B956" t="str">
        <f>VLOOKUP($A956,Customer_Table[#All],4,FALSE)</f>
        <v>Matthew R.</v>
      </c>
      <c r="C956">
        <f>VLOOKUP($A956,Medical_Table[#All],4,FALSE)</f>
        <v>31.24</v>
      </c>
      <c r="D956">
        <f>VLOOKUP($A956,Medical_Table[#All],6,FALSE)</f>
        <v>7.42</v>
      </c>
      <c r="E956" t="str">
        <f>VLOOKUP($A956,Medical_Table[#All],2,FALSE)</f>
        <v>Yes</v>
      </c>
      <c r="F956" t="str">
        <f>VLOOKUP($A956,Medical_Table[#All],8,FALSE)</f>
        <v>No</v>
      </c>
      <c r="G956" t="str">
        <f>VLOOKUP($A956,Medical_Table[#All],9,FALSE)</f>
        <v>No</v>
      </c>
      <c r="H956">
        <f>VLOOKUP($A956,Medical_Table[#All],10,FALSE)</f>
        <v>2</v>
      </c>
      <c r="I956" t="str">
        <f>VLOOKUP($A956,Medical_Table[#All],3,FALSE)</f>
        <v>No</v>
      </c>
      <c r="J956" t="str">
        <f>VLOOKUP($A956,Medical_Table[#All],5,FALSE)</f>
        <v>Obesity</v>
      </c>
      <c r="K956" t="str">
        <f>VLOOKUP($A956,Medical_Table[#All],7,FALSE)</f>
        <v>Diabetes</v>
      </c>
      <c r="L956" s="22">
        <f>VLOOKUP($A956,Hospitalization_Table[#All],10,FALSE)</f>
        <v>25772</v>
      </c>
      <c r="M956" s="18">
        <f>VLOOKUP($A956,Hospitalization_Table[#All],6,FALSE)</f>
        <v>11530.12</v>
      </c>
      <c r="N956" t="str">
        <f>VLOOKUP($A956,Hospitalization_Table[#All],7,FALSE)</f>
        <v>tier - 3</v>
      </c>
      <c r="O956" t="str">
        <f>VLOOKUP($A956,Hospitalization_Table[#All],8,FALSE)</f>
        <v>tier - 1</v>
      </c>
      <c r="P956" t="str">
        <f>VLOOKUP($A956,Hospitalization_Table[#All],9,FALSE)</f>
        <v>R1012</v>
      </c>
      <c r="Q956">
        <f>VLOOKUP($A956,Hospitalization_Table[#All],11,FALSE)</f>
        <v>52</v>
      </c>
    </row>
    <row r="957" spans="1:17" ht="15.6" x14ac:dyDescent="0.3">
      <c r="A957" s="20" t="s">
        <v>1415</v>
      </c>
      <c r="B957" t="str">
        <f>VLOOKUP($A957,Customer_Table[#All],4,FALSE)</f>
        <v>Meghan E</v>
      </c>
      <c r="C957">
        <f>VLOOKUP($A957,Medical_Table[#All],4,FALSE)</f>
        <v>39.22</v>
      </c>
      <c r="D957">
        <f>VLOOKUP($A957,Medical_Table[#All],6,FALSE)</f>
        <v>5.62</v>
      </c>
      <c r="E957" t="str">
        <f>VLOOKUP($A957,Medical_Table[#All],2,FALSE)</f>
        <v>Yes</v>
      </c>
      <c r="F957" t="str">
        <f>VLOOKUP($A957,Medical_Table[#All],8,FALSE)</f>
        <v>No</v>
      </c>
      <c r="G957" t="str">
        <f>VLOOKUP($A957,Medical_Table[#All],9,FALSE)</f>
        <v>No</v>
      </c>
      <c r="H957">
        <f>VLOOKUP($A957,Medical_Table[#All],10,FALSE)</f>
        <v>1</v>
      </c>
      <c r="I957" t="str">
        <f>VLOOKUP($A957,Medical_Table[#All],3,FALSE)</f>
        <v>No</v>
      </c>
      <c r="J957" t="str">
        <f>VLOOKUP($A957,Medical_Table[#All],5,FALSE)</f>
        <v>Obesity</v>
      </c>
      <c r="K957" t="str">
        <f>VLOOKUP($A957,Medical_Table[#All],7,FALSE)</f>
        <v>Normal</v>
      </c>
      <c r="L957" s="22">
        <f>VLOOKUP($A957,Hospitalization_Table[#All],10,FALSE)</f>
        <v>32306</v>
      </c>
      <c r="M957" s="18">
        <f>VLOOKUP($A957,Hospitalization_Table[#All],6,FALSE)</f>
        <v>11524.25</v>
      </c>
      <c r="N957" t="str">
        <f>VLOOKUP($A957,Hospitalization_Table[#All],7,FALSE)</f>
        <v>tier - 3</v>
      </c>
      <c r="O957" t="str">
        <f>VLOOKUP($A957,Hospitalization_Table[#All],8,FALSE)</f>
        <v>tier - 1</v>
      </c>
      <c r="P957" t="str">
        <f>VLOOKUP($A957,Hospitalization_Table[#All],9,FALSE)</f>
        <v>R1026</v>
      </c>
      <c r="Q957">
        <f>VLOOKUP($A957,Hospitalization_Table[#All],11,FALSE)</f>
        <v>34</v>
      </c>
    </row>
    <row r="958" spans="1:17" ht="15.6" x14ac:dyDescent="0.3">
      <c r="A958" s="20" t="s">
        <v>1414</v>
      </c>
      <c r="B958" t="str">
        <f>VLOOKUP($A958,Customer_Table[#All],4,FALSE)</f>
        <v>Eric</v>
      </c>
      <c r="C958">
        <f>VLOOKUP($A958,Medical_Table[#All],4,FALSE)</f>
        <v>24.414999999999999</v>
      </c>
      <c r="D958">
        <f>VLOOKUP($A958,Medical_Table[#All],6,FALSE)</f>
        <v>7.16</v>
      </c>
      <c r="E958" t="str">
        <f>VLOOKUP($A958,Medical_Table[#All],2,FALSE)</f>
        <v>No</v>
      </c>
      <c r="F958" t="str">
        <f>VLOOKUP($A958,Medical_Table[#All],8,FALSE)</f>
        <v>No</v>
      </c>
      <c r="G958" t="str">
        <f>VLOOKUP($A958,Medical_Table[#All],9,FALSE)</f>
        <v>No</v>
      </c>
      <c r="H958">
        <f>VLOOKUP($A958,Medical_Table[#All],10,FALSE)</f>
        <v>0</v>
      </c>
      <c r="I958" t="str">
        <f>VLOOKUP($A958,Medical_Table[#All],3,FALSE)</f>
        <v>No</v>
      </c>
      <c r="J958" t="str">
        <f>VLOOKUP($A958,Medical_Table[#All],5,FALSE)</f>
        <v>Normal Weight</v>
      </c>
      <c r="K958" t="str">
        <f>VLOOKUP($A958,Medical_Table[#All],7,FALSE)</f>
        <v>Diabetes</v>
      </c>
      <c r="L958" s="22">
        <f>VLOOKUP($A958,Hospitalization_Table[#All],10,FALSE)</f>
        <v>26286</v>
      </c>
      <c r="M958" s="18">
        <f>VLOOKUP($A958,Hospitalization_Table[#All],6,FALSE)</f>
        <v>11520.1</v>
      </c>
      <c r="N958" t="str">
        <f>VLOOKUP($A958,Hospitalization_Table[#All],7,FALSE)</f>
        <v>tier - 3</v>
      </c>
      <c r="O958" t="str">
        <f>VLOOKUP($A958,Hospitalization_Table[#All],8,FALSE)</f>
        <v>tier - 1</v>
      </c>
      <c r="P958" t="str">
        <f>VLOOKUP($A958,Hospitalization_Table[#All],9,FALSE)</f>
        <v>R1012</v>
      </c>
      <c r="Q958">
        <f>VLOOKUP($A958,Hospitalization_Table[#All],11,FALSE)</f>
        <v>51</v>
      </c>
    </row>
    <row r="959" spans="1:17" ht="15.6" x14ac:dyDescent="0.3">
      <c r="A959" s="20" t="s">
        <v>1413</v>
      </c>
      <c r="B959" t="str">
        <f>VLOOKUP($A959,Customer_Table[#All],4,FALSE)</f>
        <v>Lisa B</v>
      </c>
      <c r="C959">
        <f>VLOOKUP($A959,Medical_Table[#All],4,FALSE)</f>
        <v>32.299999999999997</v>
      </c>
      <c r="D959">
        <f>VLOOKUP($A959,Medical_Table[#All],6,FALSE)</f>
        <v>9.89</v>
      </c>
      <c r="E959" t="str">
        <f>VLOOKUP($A959,Medical_Table[#All],2,FALSE)</f>
        <v>No</v>
      </c>
      <c r="F959" t="str">
        <f>VLOOKUP($A959,Medical_Table[#All],8,FALSE)</f>
        <v>No</v>
      </c>
      <c r="G959" t="str">
        <f>VLOOKUP($A959,Medical_Table[#All],9,FALSE)</f>
        <v>No</v>
      </c>
      <c r="H959">
        <f>VLOOKUP($A959,Medical_Table[#All],10,FALSE)</f>
        <v>0</v>
      </c>
      <c r="I959" t="str">
        <f>VLOOKUP($A959,Medical_Table[#All],3,FALSE)</f>
        <v>No</v>
      </c>
      <c r="J959" t="str">
        <f>VLOOKUP($A959,Medical_Table[#All],5,FALSE)</f>
        <v>Obesity</v>
      </c>
      <c r="K959" t="str">
        <f>VLOOKUP($A959,Medical_Table[#All],7,FALSE)</f>
        <v>Diabetes</v>
      </c>
      <c r="L959" s="22">
        <f>VLOOKUP($A959,Hospitalization_Table[#All],10,FALSE)</f>
        <v>25013</v>
      </c>
      <c r="M959" s="18">
        <f>VLOOKUP($A959,Hospitalization_Table[#All],6,FALSE)</f>
        <v>11512.41</v>
      </c>
      <c r="N959" t="str">
        <f>VLOOKUP($A959,Hospitalization_Table[#All],7,FALSE)</f>
        <v>tier - 3</v>
      </c>
      <c r="O959" t="str">
        <f>VLOOKUP($A959,Hospitalization_Table[#All],8,FALSE)</f>
        <v>tier - 1</v>
      </c>
      <c r="P959" t="str">
        <f>VLOOKUP($A959,Hospitalization_Table[#All],9,FALSE)</f>
        <v>R1024</v>
      </c>
      <c r="Q959">
        <f>VLOOKUP($A959,Hospitalization_Table[#All],11,FALSE)</f>
        <v>54</v>
      </c>
    </row>
    <row r="960" spans="1:17" ht="15.6" x14ac:dyDescent="0.3">
      <c r="A960" s="20" t="s">
        <v>1412</v>
      </c>
      <c r="B960" t="str">
        <f>VLOOKUP($A960,Customer_Table[#All],4,FALSE)</f>
        <v>Jane R.</v>
      </c>
      <c r="C960">
        <f>VLOOKUP($A960,Medical_Table[#All],4,FALSE)</f>
        <v>39.94</v>
      </c>
      <c r="D960">
        <f>VLOOKUP($A960,Medical_Table[#All],6,FALSE)</f>
        <v>5.14</v>
      </c>
      <c r="E960" t="str">
        <f>VLOOKUP($A960,Medical_Table[#All],2,FALSE)</f>
        <v>No</v>
      </c>
      <c r="F960" t="str">
        <f>VLOOKUP($A960,Medical_Table[#All],8,FALSE)</f>
        <v>No</v>
      </c>
      <c r="G960" t="str">
        <f>VLOOKUP($A960,Medical_Table[#All],9,FALSE)</f>
        <v>No</v>
      </c>
      <c r="H960">
        <f>VLOOKUP($A960,Medical_Table[#All],10,FALSE)</f>
        <v>0</v>
      </c>
      <c r="I960" t="str">
        <f>VLOOKUP($A960,Medical_Table[#All],3,FALSE)</f>
        <v>No</v>
      </c>
      <c r="J960" t="str">
        <f>VLOOKUP($A960,Medical_Table[#All],5,FALSE)</f>
        <v>Obesity</v>
      </c>
      <c r="K960" t="str">
        <f>VLOOKUP($A960,Medical_Table[#All],7,FALSE)</f>
        <v>Normal</v>
      </c>
      <c r="L960" s="22">
        <f>VLOOKUP($A960,Hospitalization_Table[#All],10,FALSE)</f>
        <v>32787</v>
      </c>
      <c r="M960" s="18">
        <f>VLOOKUP($A960,Hospitalization_Table[#All],6,FALSE)</f>
        <v>11511.61</v>
      </c>
      <c r="N960" t="str">
        <f>VLOOKUP($A960,Hospitalization_Table[#All],7,FALSE)</f>
        <v>tier - 3</v>
      </c>
      <c r="O960" t="str">
        <f>VLOOKUP($A960,Hospitalization_Table[#All],8,FALSE)</f>
        <v>tier - 3</v>
      </c>
      <c r="P960" t="str">
        <f>VLOOKUP($A960,Hospitalization_Table[#All],9,FALSE)</f>
        <v>R1026</v>
      </c>
      <c r="Q960">
        <f>VLOOKUP($A960,Hospitalization_Table[#All],11,FALSE)</f>
        <v>33</v>
      </c>
    </row>
    <row r="961" spans="1:17" ht="15.6" x14ac:dyDescent="0.3">
      <c r="A961" s="20" t="s">
        <v>1411</v>
      </c>
      <c r="B961" t="str">
        <f>VLOOKUP($A961,Customer_Table[#All],4,FALSE)</f>
        <v>Allison M</v>
      </c>
      <c r="C961">
        <f>VLOOKUP($A961,Medical_Table[#All],4,FALSE)</f>
        <v>30</v>
      </c>
      <c r="D961">
        <f>VLOOKUP($A961,Medical_Table[#All],6,FALSE)</f>
        <v>5.61</v>
      </c>
      <c r="E961" t="str">
        <f>VLOOKUP($A961,Medical_Table[#All],2,FALSE)</f>
        <v>Yes</v>
      </c>
      <c r="F961" t="str">
        <f>VLOOKUP($A961,Medical_Table[#All],8,FALSE)</f>
        <v>No</v>
      </c>
      <c r="G961" t="str">
        <f>VLOOKUP($A961,Medical_Table[#All],9,FALSE)</f>
        <v>Yes</v>
      </c>
      <c r="H961">
        <f>VLOOKUP($A961,Medical_Table[#All],10,FALSE)</f>
        <v>1</v>
      </c>
      <c r="I961" t="str">
        <f>VLOOKUP($A961,Medical_Table[#All],3,FALSE)</f>
        <v>No</v>
      </c>
      <c r="J961" t="str">
        <f>VLOOKUP($A961,Medical_Table[#All],5,FALSE)</f>
        <v>Obesity</v>
      </c>
      <c r="K961" t="str">
        <f>VLOOKUP($A961,Medical_Table[#All],7,FALSE)</f>
        <v>Normal</v>
      </c>
      <c r="L961" s="22">
        <f>VLOOKUP($A961,Hospitalization_Table[#All],10,FALSE)</f>
        <v>25426</v>
      </c>
      <c r="M961" s="18">
        <f>VLOOKUP($A961,Hospitalization_Table[#All],6,FALSE)</f>
        <v>11497.69</v>
      </c>
      <c r="N961" t="str">
        <f>VLOOKUP($A961,Hospitalization_Table[#All],7,FALSE)</f>
        <v>tier - 3</v>
      </c>
      <c r="O961" t="str">
        <f>VLOOKUP($A961,Hospitalization_Table[#All],8,FALSE)</f>
        <v>tier - 1</v>
      </c>
      <c r="P961" t="str">
        <f>VLOOKUP($A961,Hospitalization_Table[#All],9,FALSE)</f>
        <v>R1012</v>
      </c>
      <c r="Q961">
        <f>VLOOKUP($A961,Hospitalization_Table[#All],11,FALSE)</f>
        <v>53</v>
      </c>
    </row>
    <row r="962" spans="1:17" ht="15.6" x14ac:dyDescent="0.3">
      <c r="A962" s="20" t="s">
        <v>1410</v>
      </c>
      <c r="B962" t="str">
        <f>VLOOKUP($A962,Customer_Table[#All],4,FALSE)</f>
        <v>Sarah E.</v>
      </c>
      <c r="C962">
        <f>VLOOKUP($A962,Medical_Table[#All],4,FALSE)</f>
        <v>35.340000000000003</v>
      </c>
      <c r="D962">
        <f>VLOOKUP($A962,Medical_Table[#All],6,FALSE)</f>
        <v>5.51</v>
      </c>
      <c r="E962" t="str">
        <f>VLOOKUP($A962,Medical_Table[#All],2,FALSE)</f>
        <v>Yes</v>
      </c>
      <c r="F962" t="str">
        <f>VLOOKUP($A962,Medical_Table[#All],8,FALSE)</f>
        <v>No</v>
      </c>
      <c r="G962" t="str">
        <f>VLOOKUP($A962,Medical_Table[#All],9,FALSE)</f>
        <v>Yes</v>
      </c>
      <c r="H962">
        <f>VLOOKUP($A962,Medical_Table[#All],10,FALSE)</f>
        <v>1</v>
      </c>
      <c r="I962" t="str">
        <f>VLOOKUP($A962,Medical_Table[#All],3,FALSE)</f>
        <v>No</v>
      </c>
      <c r="J962" t="str">
        <f>VLOOKUP($A962,Medical_Table[#All],5,FALSE)</f>
        <v>Obesity</v>
      </c>
      <c r="K962" t="str">
        <f>VLOOKUP($A962,Medical_Table[#All],7,FALSE)</f>
        <v>Normal</v>
      </c>
      <c r="L962" s="22">
        <f>VLOOKUP($A962,Hospitalization_Table[#All],10,FALSE)</f>
        <v>30474</v>
      </c>
      <c r="M962" s="18">
        <f>VLOOKUP($A962,Hospitalization_Table[#All],6,FALSE)</f>
        <v>11492.46</v>
      </c>
      <c r="N962" t="str">
        <f>VLOOKUP($A962,Hospitalization_Table[#All],7,FALSE)</f>
        <v>tier - 3</v>
      </c>
      <c r="O962" t="str">
        <f>VLOOKUP($A962,Hospitalization_Table[#All],8,FALSE)</f>
        <v>tier - 3</v>
      </c>
      <c r="P962" t="str">
        <f>VLOOKUP($A962,Hospitalization_Table[#All],9,FALSE)</f>
        <v>R1026</v>
      </c>
      <c r="Q962">
        <f>VLOOKUP($A962,Hospitalization_Table[#All],11,FALSE)</f>
        <v>40</v>
      </c>
    </row>
    <row r="963" spans="1:17" ht="15.6" x14ac:dyDescent="0.3">
      <c r="A963" s="20" t="s">
        <v>1409</v>
      </c>
      <c r="B963" t="str">
        <f>VLOOKUP($A963,Customer_Table[#All],4,FALSE)</f>
        <v>Philip J</v>
      </c>
      <c r="C963">
        <f>VLOOKUP($A963,Medical_Table[#All],4,FALSE)</f>
        <v>32.204999999999998</v>
      </c>
      <c r="D963">
        <f>VLOOKUP($A963,Medical_Table[#All],6,FALSE)</f>
        <v>8.3800000000000008</v>
      </c>
      <c r="E963" t="str">
        <f>VLOOKUP($A963,Medical_Table[#All],2,FALSE)</f>
        <v>Yes</v>
      </c>
      <c r="F963" t="str">
        <f>VLOOKUP($A963,Medical_Table[#All],8,FALSE)</f>
        <v>No</v>
      </c>
      <c r="G963" t="str">
        <f>VLOOKUP($A963,Medical_Table[#All],9,FALSE)</f>
        <v>No</v>
      </c>
      <c r="H963">
        <f>VLOOKUP($A963,Medical_Table[#All],10,FALSE)</f>
        <v>2</v>
      </c>
      <c r="I963" t="str">
        <f>VLOOKUP($A963,Medical_Table[#All],3,FALSE)</f>
        <v>No</v>
      </c>
      <c r="J963" t="str">
        <f>VLOOKUP($A963,Medical_Table[#All],5,FALSE)</f>
        <v>Obesity</v>
      </c>
      <c r="K963" t="str">
        <f>VLOOKUP($A963,Medical_Table[#All],7,FALSE)</f>
        <v>Diabetes</v>
      </c>
      <c r="L963" s="22">
        <f>VLOOKUP($A963,Hospitalization_Table[#All],10,FALSE)</f>
        <v>25854</v>
      </c>
      <c r="M963" s="18">
        <f>VLOOKUP($A963,Hospitalization_Table[#All],6,FALSE)</f>
        <v>11488.32</v>
      </c>
      <c r="N963" t="str">
        <f>VLOOKUP($A963,Hospitalization_Table[#All],7,FALSE)</f>
        <v>tier - 3</v>
      </c>
      <c r="O963" t="str">
        <f>VLOOKUP($A963,Hospitalization_Table[#All],8,FALSE)</f>
        <v>tier - 1</v>
      </c>
      <c r="P963" t="str">
        <f>VLOOKUP($A963,Hospitalization_Table[#All],9,FALSE)</f>
        <v>R1014</v>
      </c>
      <c r="Q963">
        <f>VLOOKUP($A963,Hospitalization_Table[#All],11,FALSE)</f>
        <v>52</v>
      </c>
    </row>
    <row r="964" spans="1:17" ht="15.6" x14ac:dyDescent="0.3">
      <c r="A964" s="20" t="s">
        <v>1408</v>
      </c>
      <c r="B964" t="str">
        <f>VLOOKUP($A964,Customer_Table[#All],4,FALSE)</f>
        <v>Jillian A.</v>
      </c>
      <c r="C964">
        <f>VLOOKUP($A964,Medical_Table[#All],4,FALSE)</f>
        <v>33.880000000000003</v>
      </c>
      <c r="D964">
        <f>VLOOKUP($A964,Medical_Table[#All],6,FALSE)</f>
        <v>4.68</v>
      </c>
      <c r="E964" t="str">
        <f>VLOOKUP($A964,Medical_Table[#All],2,FALSE)</f>
        <v>No</v>
      </c>
      <c r="F964" t="str">
        <f>VLOOKUP($A964,Medical_Table[#All],8,FALSE)</f>
        <v>yes</v>
      </c>
      <c r="G964" t="str">
        <f>VLOOKUP($A964,Medical_Table[#All],9,FALSE)</f>
        <v>No</v>
      </c>
      <c r="H964">
        <f>VLOOKUP($A964,Medical_Table[#All],10,FALSE)</f>
        <v>1</v>
      </c>
      <c r="I964" t="str">
        <f>VLOOKUP($A964,Medical_Table[#All],3,FALSE)</f>
        <v>No</v>
      </c>
      <c r="J964" t="str">
        <f>VLOOKUP($A964,Medical_Table[#All],5,FALSE)</f>
        <v>Obesity</v>
      </c>
      <c r="K964" t="str">
        <f>VLOOKUP($A964,Medical_Table[#All],7,FALSE)</f>
        <v>Normal</v>
      </c>
      <c r="L964" s="22">
        <f>VLOOKUP($A964,Hospitalization_Table[#All],10,FALSE)</f>
        <v>38240</v>
      </c>
      <c r="M964" s="18">
        <f>VLOOKUP($A964,Hospitalization_Table[#All],6,FALSE)</f>
        <v>11482.63</v>
      </c>
      <c r="N964" t="str">
        <f>VLOOKUP($A964,Hospitalization_Table[#All],7,FALSE)</f>
        <v>tier - 3</v>
      </c>
      <c r="O964" t="str">
        <f>VLOOKUP($A964,Hospitalization_Table[#All],8,FALSE)</f>
        <v>tier - 2</v>
      </c>
      <c r="P964" t="str">
        <f>VLOOKUP($A964,Hospitalization_Table[#All],9,FALSE)</f>
        <v>R1013</v>
      </c>
      <c r="Q964">
        <f>VLOOKUP($A964,Hospitalization_Table[#All],11,FALSE)</f>
        <v>18</v>
      </c>
    </row>
    <row r="965" spans="1:17" ht="15.6" x14ac:dyDescent="0.3">
      <c r="A965" s="20" t="s">
        <v>1407</v>
      </c>
      <c r="B965" t="str">
        <f>VLOOKUP($A965,Customer_Table[#All],4,FALSE)</f>
        <v>Laura D</v>
      </c>
      <c r="C965">
        <f>VLOOKUP($A965,Medical_Table[#All],4,FALSE)</f>
        <v>26.63</v>
      </c>
      <c r="D965">
        <f>VLOOKUP($A965,Medical_Table[#All],6,FALSE)</f>
        <v>4.3600000000000003</v>
      </c>
      <c r="E965" t="str">
        <f>VLOOKUP($A965,Medical_Table[#All],2,FALSE)</f>
        <v>Yes</v>
      </c>
      <c r="F965" t="str">
        <f>VLOOKUP($A965,Medical_Table[#All],8,FALSE)</f>
        <v>No</v>
      </c>
      <c r="G965" t="str">
        <f>VLOOKUP($A965,Medical_Table[#All],9,FALSE)</f>
        <v>No</v>
      </c>
      <c r="H965">
        <f>VLOOKUP($A965,Medical_Table[#All],10,FALSE)</f>
        <v>2</v>
      </c>
      <c r="I965" t="str">
        <f>VLOOKUP($A965,Medical_Table[#All],3,FALSE)</f>
        <v>No</v>
      </c>
      <c r="J965" t="str">
        <f>VLOOKUP($A965,Medical_Table[#All],5,FALSE)</f>
        <v>Over Weight</v>
      </c>
      <c r="K965" t="str">
        <f>VLOOKUP($A965,Medical_Table[#All],7,FALSE)</f>
        <v>Normal</v>
      </c>
      <c r="L965" s="22">
        <f>VLOOKUP($A965,Hospitalization_Table[#All],10,FALSE)</f>
        <v>24357</v>
      </c>
      <c r="M965" s="18">
        <f>VLOOKUP($A965,Hospitalization_Table[#All],6,FALSE)</f>
        <v>11478.14</v>
      </c>
      <c r="N965" t="str">
        <f>VLOOKUP($A965,Hospitalization_Table[#All],7,FALSE)</f>
        <v>tier - 3</v>
      </c>
      <c r="O965" t="str">
        <f>VLOOKUP($A965,Hospitalization_Table[#All],8,FALSE)</f>
        <v>tier - 2</v>
      </c>
      <c r="P965" t="str">
        <f>VLOOKUP($A965,Hospitalization_Table[#All],9,FALSE)</f>
        <v>R1025</v>
      </c>
      <c r="Q965">
        <f>VLOOKUP($A965,Hospitalization_Table[#All],11,FALSE)</f>
        <v>56</v>
      </c>
    </row>
    <row r="966" spans="1:17" ht="15.6" x14ac:dyDescent="0.3">
      <c r="A966" s="20" t="s">
        <v>1406</v>
      </c>
      <c r="B966" t="str">
        <f>VLOOKUP($A966,Customer_Table[#All],4,FALSE)</f>
        <v>Megan E.</v>
      </c>
      <c r="C966">
        <f>VLOOKUP($A966,Medical_Table[#All],4,FALSE)</f>
        <v>28.7</v>
      </c>
      <c r="D966">
        <f>VLOOKUP($A966,Medical_Table[#All],6,FALSE)</f>
        <v>7.74</v>
      </c>
      <c r="E966" t="str">
        <f>VLOOKUP($A966,Medical_Table[#All],2,FALSE)</f>
        <v>No</v>
      </c>
      <c r="F966" t="str">
        <f>VLOOKUP($A966,Medical_Table[#All],8,FALSE)</f>
        <v>No</v>
      </c>
      <c r="G966" t="str">
        <f>VLOOKUP($A966,Medical_Table[#All],9,FALSE)</f>
        <v>No</v>
      </c>
      <c r="H966">
        <f>VLOOKUP($A966,Medical_Table[#All],10,FALSE)</f>
        <v>0</v>
      </c>
      <c r="I966" t="str">
        <f>VLOOKUP($A966,Medical_Table[#All],3,FALSE)</f>
        <v>No</v>
      </c>
      <c r="J966" t="str">
        <f>VLOOKUP($A966,Medical_Table[#All],5,FALSE)</f>
        <v>Over Weight</v>
      </c>
      <c r="K966" t="str">
        <f>VLOOKUP($A966,Medical_Table[#All],7,FALSE)</f>
        <v>Diabetes</v>
      </c>
      <c r="L966" s="22">
        <f>VLOOKUP($A966,Hospitalization_Table[#All],10,FALSE)</f>
        <v>23916</v>
      </c>
      <c r="M966" s="18">
        <f>VLOOKUP($A966,Hospitalization_Table[#All],6,FALSE)</f>
        <v>11455.28</v>
      </c>
      <c r="N966" t="str">
        <f>VLOOKUP($A966,Hospitalization_Table[#All],7,FALSE)</f>
        <v>tier - 3</v>
      </c>
      <c r="O966" t="str">
        <f>VLOOKUP($A966,Hospitalization_Table[#All],8,FALSE)</f>
        <v>tier - 2</v>
      </c>
      <c r="P966" t="str">
        <f>VLOOKUP($A966,Hospitalization_Table[#All],9,FALSE)</f>
        <v>R1011</v>
      </c>
      <c r="Q966">
        <f>VLOOKUP($A966,Hospitalization_Table[#All],11,FALSE)</f>
        <v>57</v>
      </c>
    </row>
    <row r="967" spans="1:17" ht="15.6" x14ac:dyDescent="0.3">
      <c r="A967" s="20" t="s">
        <v>1405</v>
      </c>
      <c r="B967" t="str">
        <f>VLOOKUP($A967,Customer_Table[#All],4,FALSE)</f>
        <v>Shannon J.</v>
      </c>
      <c r="C967">
        <f>VLOOKUP($A967,Medical_Table[#All],4,FALSE)</f>
        <v>25.65</v>
      </c>
      <c r="D967">
        <f>VLOOKUP($A967,Medical_Table[#All],6,FALSE)</f>
        <v>4.05</v>
      </c>
      <c r="E967" t="str">
        <f>VLOOKUP($A967,Medical_Table[#All],2,FALSE)</f>
        <v>Yes</v>
      </c>
      <c r="F967" t="str">
        <f>VLOOKUP($A967,Medical_Table[#All],8,FALSE)</f>
        <v>No</v>
      </c>
      <c r="G967" t="str">
        <f>VLOOKUP($A967,Medical_Table[#All],9,FALSE)</f>
        <v>No</v>
      </c>
      <c r="H967">
        <f>VLOOKUP($A967,Medical_Table[#All],10,FALSE)</f>
        <v>2</v>
      </c>
      <c r="I967" t="str">
        <f>VLOOKUP($A967,Medical_Table[#All],3,FALSE)</f>
        <v>No</v>
      </c>
      <c r="J967" t="str">
        <f>VLOOKUP($A967,Medical_Table[#All],5,FALSE)</f>
        <v>Over Weight</v>
      </c>
      <c r="K967" t="str">
        <f>VLOOKUP($A967,Medical_Table[#All],7,FALSE)</f>
        <v>Normal</v>
      </c>
      <c r="L967" s="22">
        <f>VLOOKUP($A967,Hospitalization_Table[#All],10,FALSE)</f>
        <v>24272</v>
      </c>
      <c r="M967" s="18">
        <f>VLOOKUP($A967,Hospitalization_Table[#All],6,FALSE)</f>
        <v>11454.02</v>
      </c>
      <c r="N967" t="str">
        <f>VLOOKUP($A967,Hospitalization_Table[#All],7,FALSE)</f>
        <v>tier - 3</v>
      </c>
      <c r="O967" t="str">
        <f>VLOOKUP($A967,Hospitalization_Table[#All],8,FALSE)</f>
        <v>tier - 1</v>
      </c>
      <c r="P967" t="str">
        <f>VLOOKUP($A967,Hospitalization_Table[#All],9,FALSE)</f>
        <v>R1012</v>
      </c>
      <c r="Q967">
        <f>VLOOKUP($A967,Hospitalization_Table[#All],11,FALSE)</f>
        <v>56</v>
      </c>
    </row>
    <row r="968" spans="1:17" ht="15.6" x14ac:dyDescent="0.3">
      <c r="A968" s="20" t="s">
        <v>1404</v>
      </c>
      <c r="B968" t="str">
        <f>VLOOKUP($A968,Customer_Table[#All],4,FALSE)</f>
        <v>Rachelle M</v>
      </c>
      <c r="C968">
        <f>VLOOKUP($A968,Medical_Table[#All],4,FALSE)</f>
        <v>36.384999999999998</v>
      </c>
      <c r="D968">
        <f>VLOOKUP($A968,Medical_Table[#All],6,FALSE)</f>
        <v>11.49</v>
      </c>
      <c r="E968" t="str">
        <f>VLOOKUP($A968,Medical_Table[#All],2,FALSE)</f>
        <v>No</v>
      </c>
      <c r="F968" t="str">
        <f>VLOOKUP($A968,Medical_Table[#All],8,FALSE)</f>
        <v>No</v>
      </c>
      <c r="G968" t="str">
        <f>VLOOKUP($A968,Medical_Table[#All],9,FALSE)</f>
        <v>No</v>
      </c>
      <c r="H968">
        <f>VLOOKUP($A968,Medical_Table[#All],10,FALSE)</f>
        <v>0</v>
      </c>
      <c r="I968" t="str">
        <f>VLOOKUP($A968,Medical_Table[#All],3,FALSE)</f>
        <v>No</v>
      </c>
      <c r="J968" t="str">
        <f>VLOOKUP($A968,Medical_Table[#All],5,FALSE)</f>
        <v>Obesity</v>
      </c>
      <c r="K968" t="str">
        <f>VLOOKUP($A968,Medical_Table[#All],7,FALSE)</f>
        <v>Diabetes</v>
      </c>
      <c r="L968" s="22">
        <f>VLOOKUP($A968,Hospitalization_Table[#All],10,FALSE)</f>
        <v>26188</v>
      </c>
      <c r="M968" s="18">
        <f>VLOOKUP($A968,Hospitalization_Table[#All],6,FALSE)</f>
        <v>11436.74</v>
      </c>
      <c r="N968" t="str">
        <f>VLOOKUP($A968,Hospitalization_Table[#All],7,FALSE)</f>
        <v>tier - 3</v>
      </c>
      <c r="O968" t="str">
        <f>VLOOKUP($A968,Hospitalization_Table[#All],8,FALSE)</f>
        <v>tier - 3</v>
      </c>
      <c r="P968" t="str">
        <f>VLOOKUP($A968,Hospitalization_Table[#All],9,FALSE)</f>
        <v>R1012</v>
      </c>
      <c r="Q968">
        <f>VLOOKUP($A968,Hospitalization_Table[#All],11,FALSE)</f>
        <v>51</v>
      </c>
    </row>
    <row r="969" spans="1:17" ht="15.6" x14ac:dyDescent="0.3">
      <c r="A969" s="20" t="s">
        <v>1403</v>
      </c>
      <c r="B969" t="str">
        <f>VLOOKUP($A969,Customer_Table[#All],4,FALSE)</f>
        <v>Casey</v>
      </c>
      <c r="C969">
        <f>VLOOKUP($A969,Medical_Table[#All],4,FALSE)</f>
        <v>34.69</v>
      </c>
      <c r="D969">
        <f>VLOOKUP($A969,Medical_Table[#All],6,FALSE)</f>
        <v>5.65</v>
      </c>
      <c r="E969" t="str">
        <f>VLOOKUP($A969,Medical_Table[#All],2,FALSE)</f>
        <v>No</v>
      </c>
      <c r="F969" t="str">
        <f>VLOOKUP($A969,Medical_Table[#All],8,FALSE)</f>
        <v>No</v>
      </c>
      <c r="G969" t="str">
        <f>VLOOKUP($A969,Medical_Table[#All],9,FALSE)</f>
        <v>No</v>
      </c>
      <c r="H969">
        <f>VLOOKUP($A969,Medical_Table[#All],10,FALSE)</f>
        <v>0</v>
      </c>
      <c r="I969" t="str">
        <f>VLOOKUP($A969,Medical_Table[#All],3,FALSE)</f>
        <v>No</v>
      </c>
      <c r="J969" t="str">
        <f>VLOOKUP($A969,Medical_Table[#All],5,FALSE)</f>
        <v>Obesity</v>
      </c>
      <c r="K969" t="str">
        <f>VLOOKUP($A969,Medical_Table[#All],7,FALSE)</f>
        <v>Normal</v>
      </c>
      <c r="L969" s="22">
        <f>VLOOKUP($A969,Hospitalization_Table[#All],10,FALSE)</f>
        <v>29419</v>
      </c>
      <c r="M969" s="18">
        <f>VLOOKUP($A969,Hospitalization_Table[#All],6,FALSE)</f>
        <v>11435.74</v>
      </c>
      <c r="N969" t="str">
        <f>VLOOKUP($A969,Hospitalization_Table[#All],7,FALSE)</f>
        <v>tier - 3</v>
      </c>
      <c r="O969" t="str">
        <f>VLOOKUP($A969,Hospitalization_Table[#All],8,FALSE)</f>
        <v>tier - 3</v>
      </c>
      <c r="P969" t="str">
        <f>VLOOKUP($A969,Hospitalization_Table[#All],9,FALSE)</f>
        <v>R1021</v>
      </c>
      <c r="Q969">
        <f>VLOOKUP($A969,Hospitalization_Table[#All],11,FALSE)</f>
        <v>42</v>
      </c>
    </row>
    <row r="970" spans="1:17" ht="15.6" x14ac:dyDescent="0.3">
      <c r="A970" s="20" t="s">
        <v>1402</v>
      </c>
      <c r="B970" t="str">
        <f>VLOOKUP($A970,Customer_Table[#All],4,FALSE)</f>
        <v>Jessica L</v>
      </c>
      <c r="C970">
        <f>VLOOKUP($A970,Medical_Table[#All],4,FALSE)</f>
        <v>37.68</v>
      </c>
      <c r="D970">
        <f>VLOOKUP($A970,Medical_Table[#All],6,FALSE)</f>
        <v>4.29</v>
      </c>
      <c r="E970" t="str">
        <f>VLOOKUP($A970,Medical_Table[#All],2,FALSE)</f>
        <v>Yes</v>
      </c>
      <c r="F970" t="str">
        <f>VLOOKUP($A970,Medical_Table[#All],8,FALSE)</f>
        <v>No</v>
      </c>
      <c r="G970" t="str">
        <f>VLOOKUP($A970,Medical_Table[#All],9,FALSE)</f>
        <v>No</v>
      </c>
      <c r="H970">
        <f>VLOOKUP($A970,Medical_Table[#All],10,FALSE)</f>
        <v>0</v>
      </c>
      <c r="I970" t="str">
        <f>VLOOKUP($A970,Medical_Table[#All],3,FALSE)</f>
        <v>No</v>
      </c>
      <c r="J970" t="str">
        <f>VLOOKUP($A970,Medical_Table[#All],5,FALSE)</f>
        <v>Obesity</v>
      </c>
      <c r="K970" t="str">
        <f>VLOOKUP($A970,Medical_Table[#All],7,FALSE)</f>
        <v>Normal</v>
      </c>
      <c r="L970" s="22">
        <f>VLOOKUP($A970,Hospitalization_Table[#All],10,FALSE)</f>
        <v>31207</v>
      </c>
      <c r="M970" s="18">
        <f>VLOOKUP($A970,Hospitalization_Table[#All],6,FALSE)</f>
        <v>11419.49</v>
      </c>
      <c r="N970" t="str">
        <f>VLOOKUP($A970,Hospitalization_Table[#All],7,FALSE)</f>
        <v>tier - 3</v>
      </c>
      <c r="O970" t="str">
        <f>VLOOKUP($A970,Hospitalization_Table[#All],8,FALSE)</f>
        <v>tier - 1</v>
      </c>
      <c r="P970" t="str">
        <f>VLOOKUP($A970,Hospitalization_Table[#All],9,FALSE)</f>
        <v>R1012</v>
      </c>
      <c r="Q970">
        <f>VLOOKUP($A970,Hospitalization_Table[#All],11,FALSE)</f>
        <v>37</v>
      </c>
    </row>
    <row r="971" spans="1:17" ht="15.6" x14ac:dyDescent="0.3">
      <c r="A971" s="20" t="s">
        <v>1401</v>
      </c>
      <c r="B971" t="str">
        <f>VLOOKUP($A971,Customer_Table[#All],4,FALSE)</f>
        <v>Brandon F</v>
      </c>
      <c r="C971">
        <f>VLOOKUP($A971,Medical_Table[#All],4,FALSE)</f>
        <v>35.49</v>
      </c>
      <c r="D971">
        <f>VLOOKUP($A971,Medical_Table[#All],6,FALSE)</f>
        <v>4.74</v>
      </c>
      <c r="E971" t="str">
        <f>VLOOKUP($A971,Medical_Table[#All],2,FALSE)</f>
        <v>Yes</v>
      </c>
      <c r="F971" t="str">
        <f>VLOOKUP($A971,Medical_Table[#All],8,FALSE)</f>
        <v>No</v>
      </c>
      <c r="G971" t="str">
        <f>VLOOKUP($A971,Medical_Table[#All],9,FALSE)</f>
        <v>Yes</v>
      </c>
      <c r="H971">
        <f>VLOOKUP($A971,Medical_Table[#All],10,FALSE)</f>
        <v>1</v>
      </c>
      <c r="I971" t="str">
        <f>VLOOKUP($A971,Medical_Table[#All],3,FALSE)</f>
        <v>No</v>
      </c>
      <c r="J971" t="str">
        <f>VLOOKUP($A971,Medical_Table[#All],5,FALSE)</f>
        <v>Obesity</v>
      </c>
      <c r="K971" t="str">
        <f>VLOOKUP($A971,Medical_Table[#All],7,FALSE)</f>
        <v>Normal</v>
      </c>
      <c r="L971" s="22">
        <f>VLOOKUP($A971,Hospitalization_Table[#All],10,FALSE)</f>
        <v>30612</v>
      </c>
      <c r="M971" s="18">
        <f>VLOOKUP($A971,Hospitalization_Table[#All],6,FALSE)</f>
        <v>11412.02</v>
      </c>
      <c r="N971" t="str">
        <f>VLOOKUP($A971,Hospitalization_Table[#All],7,FALSE)</f>
        <v>tier - 3</v>
      </c>
      <c r="O971" t="str">
        <f>VLOOKUP($A971,Hospitalization_Table[#All],8,FALSE)</f>
        <v>tier - 1</v>
      </c>
      <c r="P971" t="str">
        <f>VLOOKUP($A971,Hospitalization_Table[#All],9,FALSE)</f>
        <v>R1021</v>
      </c>
      <c r="Q971">
        <f>VLOOKUP($A971,Hospitalization_Table[#All],11,FALSE)</f>
        <v>39</v>
      </c>
    </row>
    <row r="972" spans="1:17" ht="15.6" x14ac:dyDescent="0.3">
      <c r="A972" s="20" t="s">
        <v>1400</v>
      </c>
      <c r="B972" t="str">
        <f>VLOOKUP($A972,Customer_Table[#All],4,FALSE)</f>
        <v>Melissa</v>
      </c>
      <c r="C972">
        <f>VLOOKUP($A972,Medical_Table[#All],4,FALSE)</f>
        <v>44.7</v>
      </c>
      <c r="D972">
        <f>VLOOKUP($A972,Medical_Table[#All],6,FALSE)</f>
        <v>7.6</v>
      </c>
      <c r="E972" t="str">
        <f>VLOOKUP($A972,Medical_Table[#All],2,FALSE)</f>
        <v>Yes</v>
      </c>
      <c r="F972" t="str">
        <f>VLOOKUP($A972,Medical_Table[#All],8,FALSE)</f>
        <v>No</v>
      </c>
      <c r="G972" t="str">
        <f>VLOOKUP($A972,Medical_Table[#All],9,FALSE)</f>
        <v>No</v>
      </c>
      <c r="H972">
        <f>VLOOKUP($A972,Medical_Table[#All],10,FALSE)</f>
        <v>2</v>
      </c>
      <c r="I972" t="str">
        <f>VLOOKUP($A972,Medical_Table[#All],3,FALSE)</f>
        <v>No</v>
      </c>
      <c r="J972" t="str">
        <f>VLOOKUP($A972,Medical_Table[#All],5,FALSE)</f>
        <v>Obesity</v>
      </c>
      <c r="K972" t="str">
        <f>VLOOKUP($A972,Medical_Table[#All],7,FALSE)</f>
        <v>Diabetes</v>
      </c>
      <c r="L972" s="22">
        <f>VLOOKUP($A972,Hospitalization_Table[#All],10,FALSE)</f>
        <v>25848</v>
      </c>
      <c r="M972" s="18">
        <f>VLOOKUP($A972,Hospitalization_Table[#All],6,FALSE)</f>
        <v>11411.69</v>
      </c>
      <c r="N972" t="str">
        <f>VLOOKUP($A972,Hospitalization_Table[#All],7,FALSE)</f>
        <v>tier - 3</v>
      </c>
      <c r="O972" t="str">
        <f>VLOOKUP($A972,Hospitalization_Table[#All],8,FALSE)</f>
        <v>tier - 2</v>
      </c>
      <c r="P972" t="str">
        <f>VLOOKUP($A972,Hospitalization_Table[#All],9,FALSE)</f>
        <v>R1011</v>
      </c>
      <c r="Q972">
        <f>VLOOKUP($A972,Hospitalization_Table[#All],11,FALSE)</f>
        <v>52</v>
      </c>
    </row>
    <row r="973" spans="1:17" ht="15.6" x14ac:dyDescent="0.3">
      <c r="A973" s="20" t="s">
        <v>1399</v>
      </c>
      <c r="B973" t="str">
        <f>VLOOKUP($A973,Customer_Table[#All],4,FALSE)</f>
        <v>Danielle N</v>
      </c>
      <c r="C973">
        <f>VLOOKUP($A973,Medical_Table[#All],4,FALSE)</f>
        <v>38.380000000000003</v>
      </c>
      <c r="D973">
        <f>VLOOKUP($A973,Medical_Table[#All],6,FALSE)</f>
        <v>8.5</v>
      </c>
      <c r="E973" t="str">
        <f>VLOOKUP($A973,Medical_Table[#All],2,FALSE)</f>
        <v>Yes</v>
      </c>
      <c r="F973" t="str">
        <f>VLOOKUP($A973,Medical_Table[#All],8,FALSE)</f>
        <v>No</v>
      </c>
      <c r="G973" t="str">
        <f>VLOOKUP($A973,Medical_Table[#All],9,FALSE)</f>
        <v>No</v>
      </c>
      <c r="H973">
        <f>VLOOKUP($A973,Medical_Table[#All],10,FALSE)</f>
        <v>2</v>
      </c>
      <c r="I973" t="str">
        <f>VLOOKUP($A973,Medical_Table[#All],3,FALSE)</f>
        <v>No</v>
      </c>
      <c r="J973" t="str">
        <f>VLOOKUP($A973,Medical_Table[#All],5,FALSE)</f>
        <v>Obesity</v>
      </c>
      <c r="K973" t="str">
        <f>VLOOKUP($A973,Medical_Table[#All],7,FALSE)</f>
        <v>Diabetes</v>
      </c>
      <c r="L973" s="22">
        <f>VLOOKUP($A973,Hospitalization_Table[#All],10,FALSE)</f>
        <v>25843</v>
      </c>
      <c r="M973" s="18">
        <f>VLOOKUP($A973,Hospitalization_Table[#All],6,FALSE)</f>
        <v>11396.9</v>
      </c>
      <c r="N973" t="str">
        <f>VLOOKUP($A973,Hospitalization_Table[#All],7,FALSE)</f>
        <v>tier - 3</v>
      </c>
      <c r="O973" t="str">
        <f>VLOOKUP($A973,Hospitalization_Table[#All],8,FALSE)</f>
        <v>tier - 3</v>
      </c>
      <c r="P973" t="str">
        <f>VLOOKUP($A973,Hospitalization_Table[#All],9,FALSE)</f>
        <v>R1024</v>
      </c>
      <c r="Q973">
        <f>VLOOKUP($A973,Hospitalization_Table[#All],11,FALSE)</f>
        <v>52</v>
      </c>
    </row>
    <row r="974" spans="1:17" ht="15.6" x14ac:dyDescent="0.3">
      <c r="A974" s="20" t="s">
        <v>1398</v>
      </c>
      <c r="B974" t="str">
        <f>VLOOKUP($A974,Customer_Table[#All],4,FALSE)</f>
        <v>Matthew</v>
      </c>
      <c r="C974">
        <f>VLOOKUP($A974,Medical_Table[#All],4,FALSE)</f>
        <v>35.244999999999997</v>
      </c>
      <c r="D974">
        <f>VLOOKUP($A974,Medical_Table[#All],6,FALSE)</f>
        <v>11.22</v>
      </c>
      <c r="E974" t="str">
        <f>VLOOKUP($A974,Medical_Table[#All],2,FALSE)</f>
        <v>Yes</v>
      </c>
      <c r="F974" t="str">
        <f>VLOOKUP($A974,Medical_Table[#All],8,FALSE)</f>
        <v>No</v>
      </c>
      <c r="G974" t="str">
        <f>VLOOKUP($A974,Medical_Table[#All],9,FALSE)</f>
        <v>No</v>
      </c>
      <c r="H974">
        <f>VLOOKUP($A974,Medical_Table[#All],10,FALSE)</f>
        <v>0</v>
      </c>
      <c r="I974" t="str">
        <f>VLOOKUP($A974,Medical_Table[#All],3,FALSE)</f>
        <v>No</v>
      </c>
      <c r="J974" t="str">
        <f>VLOOKUP($A974,Medical_Table[#All],5,FALSE)</f>
        <v>Obesity</v>
      </c>
      <c r="K974" t="str">
        <f>VLOOKUP($A974,Medical_Table[#All],7,FALSE)</f>
        <v>Diabetes</v>
      </c>
      <c r="L974" s="22">
        <f>VLOOKUP($A974,Hospitalization_Table[#All],10,FALSE)</f>
        <v>24825</v>
      </c>
      <c r="M974" s="18">
        <f>VLOOKUP($A974,Hospitalization_Table[#All],6,FALSE)</f>
        <v>11394.07</v>
      </c>
      <c r="N974" t="str">
        <f>VLOOKUP($A974,Hospitalization_Table[#All],7,FALSE)</f>
        <v>tier - 3</v>
      </c>
      <c r="O974" t="str">
        <f>VLOOKUP($A974,Hospitalization_Table[#All],8,FALSE)</f>
        <v>tier - 1</v>
      </c>
      <c r="P974" t="str">
        <f>VLOOKUP($A974,Hospitalization_Table[#All],9,FALSE)</f>
        <v>R1018</v>
      </c>
      <c r="Q974">
        <f>VLOOKUP($A974,Hospitalization_Table[#All],11,FALSE)</f>
        <v>55</v>
      </c>
    </row>
    <row r="975" spans="1:17" ht="15.6" x14ac:dyDescent="0.3">
      <c r="A975" s="20" t="s">
        <v>1397</v>
      </c>
      <c r="B975" t="str">
        <f>VLOOKUP($A975,Customer_Table[#All],4,FALSE)</f>
        <v>Bettina</v>
      </c>
      <c r="C975">
        <f>VLOOKUP($A975,Medical_Table[#All],4,FALSE)</f>
        <v>49.84</v>
      </c>
      <c r="D975">
        <f>VLOOKUP($A975,Medical_Table[#All],6,FALSE)</f>
        <v>5.0999999999999996</v>
      </c>
      <c r="E975" t="str">
        <f>VLOOKUP($A975,Medical_Table[#All],2,FALSE)</f>
        <v>Yes</v>
      </c>
      <c r="F975" t="str">
        <f>VLOOKUP($A975,Medical_Table[#All],8,FALSE)</f>
        <v>No</v>
      </c>
      <c r="G975" t="str">
        <f>VLOOKUP($A975,Medical_Table[#All],9,FALSE)</f>
        <v>Yes</v>
      </c>
      <c r="H975">
        <f>VLOOKUP($A975,Medical_Table[#All],10,FALSE)</f>
        <v>1</v>
      </c>
      <c r="I975" t="str">
        <f>VLOOKUP($A975,Medical_Table[#All],3,FALSE)</f>
        <v>No</v>
      </c>
      <c r="J975" t="str">
        <f>VLOOKUP($A975,Medical_Table[#All],5,FALSE)</f>
        <v>Obesity</v>
      </c>
      <c r="K975" t="str">
        <f>VLOOKUP($A975,Medical_Table[#All],7,FALSE)</f>
        <v>Normal</v>
      </c>
      <c r="L975" s="22">
        <f>VLOOKUP($A975,Hospitalization_Table[#All],10,FALSE)</f>
        <v>35639</v>
      </c>
      <c r="M975" s="18">
        <f>VLOOKUP($A975,Hospitalization_Table[#All],6,FALSE)</f>
        <v>11388.27</v>
      </c>
      <c r="N975" t="str">
        <f>VLOOKUP($A975,Hospitalization_Table[#All],7,FALSE)</f>
        <v>tier - 3</v>
      </c>
      <c r="O975" t="str">
        <f>VLOOKUP($A975,Hospitalization_Table[#All],8,FALSE)</f>
        <v>tier - 2</v>
      </c>
      <c r="P975" t="str">
        <f>VLOOKUP($A975,Hospitalization_Table[#All],9,FALSE)</f>
        <v>R1026</v>
      </c>
      <c r="Q975">
        <f>VLOOKUP($A975,Hospitalization_Table[#All],11,FALSE)</f>
        <v>25</v>
      </c>
    </row>
    <row r="976" spans="1:17" ht="15.6" x14ac:dyDescent="0.3">
      <c r="A976" s="20" t="s">
        <v>1396</v>
      </c>
      <c r="B976" t="str">
        <f>VLOOKUP($A976,Customer_Table[#All],4,FALSE)</f>
        <v>Alexander</v>
      </c>
      <c r="C976">
        <f>VLOOKUP($A976,Medical_Table[#All],4,FALSE)</f>
        <v>49.06</v>
      </c>
      <c r="D976">
        <f>VLOOKUP($A976,Medical_Table[#All],6,FALSE)</f>
        <v>5.43</v>
      </c>
      <c r="E976" t="str">
        <f>VLOOKUP($A976,Medical_Table[#All],2,FALSE)</f>
        <v>Yes</v>
      </c>
      <c r="F976" t="str">
        <f>VLOOKUP($A976,Medical_Table[#All],8,FALSE)</f>
        <v>No</v>
      </c>
      <c r="G976" t="str">
        <f>VLOOKUP($A976,Medical_Table[#All],9,FALSE)</f>
        <v>No</v>
      </c>
      <c r="H976">
        <f>VLOOKUP($A976,Medical_Table[#All],10,FALSE)</f>
        <v>1</v>
      </c>
      <c r="I976" t="str">
        <f>VLOOKUP($A976,Medical_Table[#All],3,FALSE)</f>
        <v>No</v>
      </c>
      <c r="J976" t="str">
        <f>VLOOKUP($A976,Medical_Table[#All],5,FALSE)</f>
        <v>Obesity</v>
      </c>
      <c r="K976" t="str">
        <f>VLOOKUP($A976,Medical_Table[#All],7,FALSE)</f>
        <v>Normal</v>
      </c>
      <c r="L976" s="22">
        <f>VLOOKUP($A976,Hospitalization_Table[#All],10,FALSE)</f>
        <v>23541</v>
      </c>
      <c r="M976" s="18">
        <f>VLOOKUP($A976,Hospitalization_Table[#All],6,FALSE)</f>
        <v>11381.33</v>
      </c>
      <c r="N976" t="str">
        <f>VLOOKUP($A976,Hospitalization_Table[#All],7,FALSE)</f>
        <v>tier - 3</v>
      </c>
      <c r="O976" t="str">
        <f>VLOOKUP($A976,Hospitalization_Table[#All],8,FALSE)</f>
        <v>tier - 2</v>
      </c>
      <c r="P976" t="str">
        <f>VLOOKUP($A976,Hospitalization_Table[#All],9,FALSE)</f>
        <v>R1013</v>
      </c>
      <c r="Q976">
        <f>VLOOKUP($A976,Hospitalization_Table[#All],11,FALSE)</f>
        <v>58</v>
      </c>
    </row>
    <row r="977" spans="1:17" ht="15.6" x14ac:dyDescent="0.3">
      <c r="A977" s="20" t="s">
        <v>1395</v>
      </c>
      <c r="B977" t="str">
        <f>VLOOKUP($A977,Customer_Table[#All],4,FALSE)</f>
        <v>Holli</v>
      </c>
      <c r="C977">
        <f>VLOOKUP($A977,Medical_Table[#All],4,FALSE)</f>
        <v>30.88</v>
      </c>
      <c r="D977">
        <f>VLOOKUP($A977,Medical_Table[#All],6,FALSE)</f>
        <v>5.82</v>
      </c>
      <c r="E977" t="str">
        <f>VLOOKUP($A977,Medical_Table[#All],2,FALSE)</f>
        <v>No</v>
      </c>
      <c r="F977" t="str">
        <f>VLOOKUP($A977,Medical_Table[#All],8,FALSE)</f>
        <v>No</v>
      </c>
      <c r="G977" t="str">
        <f>VLOOKUP($A977,Medical_Table[#All],9,FALSE)</f>
        <v>No</v>
      </c>
      <c r="H977">
        <f>VLOOKUP($A977,Medical_Table[#All],10,FALSE)</f>
        <v>2</v>
      </c>
      <c r="I977" t="str">
        <f>VLOOKUP($A977,Medical_Table[#All],3,FALSE)</f>
        <v>No</v>
      </c>
      <c r="J977" t="str">
        <f>VLOOKUP($A977,Medical_Table[#All],5,FALSE)</f>
        <v>Obesity</v>
      </c>
      <c r="K977" t="str">
        <f>VLOOKUP($A977,Medical_Table[#All],7,FALSE)</f>
        <v>Prediabetes</v>
      </c>
      <c r="L977" s="22">
        <f>VLOOKUP($A977,Hospitalization_Table[#All],10,FALSE)</f>
        <v>26639</v>
      </c>
      <c r="M977" s="18">
        <f>VLOOKUP($A977,Hospitalization_Table[#All],6,FALSE)</f>
        <v>11378.57</v>
      </c>
      <c r="N977" t="str">
        <f>VLOOKUP($A977,Hospitalization_Table[#All],7,FALSE)</f>
        <v>tier - 3</v>
      </c>
      <c r="O977" t="str">
        <f>VLOOKUP($A977,Hospitalization_Table[#All],8,FALSE)</f>
        <v>tier - 2</v>
      </c>
      <c r="P977" t="str">
        <f>VLOOKUP($A977,Hospitalization_Table[#All],9,FALSE)</f>
        <v>R1025</v>
      </c>
      <c r="Q977">
        <f>VLOOKUP($A977,Hospitalization_Table[#All],11,FALSE)</f>
        <v>50</v>
      </c>
    </row>
    <row r="978" spans="1:17" ht="15.6" x14ac:dyDescent="0.3">
      <c r="A978" s="20" t="s">
        <v>1394</v>
      </c>
      <c r="B978" t="str">
        <f>VLOOKUP($A978,Customer_Table[#All],4,FALSE)</f>
        <v>Heather C</v>
      </c>
      <c r="C978">
        <f>VLOOKUP($A978,Medical_Table[#All],4,FALSE)</f>
        <v>33.35</v>
      </c>
      <c r="D978">
        <f>VLOOKUP($A978,Medical_Table[#All],6,FALSE)</f>
        <v>6.05</v>
      </c>
      <c r="E978" t="str">
        <f>VLOOKUP($A978,Medical_Table[#All],2,FALSE)</f>
        <v>No</v>
      </c>
      <c r="F978" t="str">
        <f>VLOOKUP($A978,Medical_Table[#All],8,FALSE)</f>
        <v>No</v>
      </c>
      <c r="G978" t="str">
        <f>VLOOKUP($A978,Medical_Table[#All],9,FALSE)</f>
        <v>Yes</v>
      </c>
      <c r="H978">
        <f>VLOOKUP($A978,Medical_Table[#All],10,FALSE)</f>
        <v>1</v>
      </c>
      <c r="I978" t="str">
        <f>VLOOKUP($A978,Medical_Table[#All],3,FALSE)</f>
        <v>No</v>
      </c>
      <c r="J978" t="str">
        <f>VLOOKUP($A978,Medical_Table[#All],5,FALSE)</f>
        <v>Obesity</v>
      </c>
      <c r="K978" t="str">
        <f>VLOOKUP($A978,Medical_Table[#All],7,FALSE)</f>
        <v>Prediabetes</v>
      </c>
      <c r="L978" s="22">
        <f>VLOOKUP($A978,Hospitalization_Table[#All],10,FALSE)</f>
        <v>29013</v>
      </c>
      <c r="M978" s="18">
        <f>VLOOKUP($A978,Hospitalization_Table[#All],6,FALSE)</f>
        <v>11369.39</v>
      </c>
      <c r="N978" t="str">
        <f>VLOOKUP($A978,Hospitalization_Table[#All],7,FALSE)</f>
        <v>tier - 3</v>
      </c>
      <c r="O978" t="str">
        <f>VLOOKUP($A978,Hospitalization_Table[#All],8,FALSE)</f>
        <v>tier - 1</v>
      </c>
      <c r="P978" t="str">
        <f>VLOOKUP($A978,Hospitalization_Table[#All],9,FALSE)</f>
        <v>R1026</v>
      </c>
      <c r="Q978">
        <f>VLOOKUP($A978,Hospitalization_Table[#All],11,FALSE)</f>
        <v>44</v>
      </c>
    </row>
    <row r="979" spans="1:17" ht="15.6" x14ac:dyDescent="0.3">
      <c r="A979" s="20" t="s">
        <v>1393</v>
      </c>
      <c r="B979" t="str">
        <f>VLOOKUP($A979,Customer_Table[#All],4,FALSE)</f>
        <v>Kyle</v>
      </c>
      <c r="C979">
        <f>VLOOKUP($A979,Medical_Table[#All],4,FALSE)</f>
        <v>38</v>
      </c>
      <c r="D979">
        <f>VLOOKUP($A979,Medical_Table[#All],6,FALSE)</f>
        <v>6.38</v>
      </c>
      <c r="E979" t="str">
        <f>VLOOKUP($A979,Medical_Table[#All],2,FALSE)</f>
        <v>Yes</v>
      </c>
      <c r="F979" t="str">
        <f>VLOOKUP($A979,Medical_Table[#All],8,FALSE)</f>
        <v>No</v>
      </c>
      <c r="G979" t="str">
        <f>VLOOKUP($A979,Medical_Table[#All],9,FALSE)</f>
        <v>No</v>
      </c>
      <c r="H979">
        <f>VLOOKUP($A979,Medical_Table[#All],10,FALSE)</f>
        <v>1</v>
      </c>
      <c r="I979" t="str">
        <f>VLOOKUP($A979,Medical_Table[#All],3,FALSE)</f>
        <v>No</v>
      </c>
      <c r="J979" t="str">
        <f>VLOOKUP($A979,Medical_Table[#All],5,FALSE)</f>
        <v>Obesity</v>
      </c>
      <c r="K979" t="str">
        <f>VLOOKUP($A979,Medical_Table[#All],7,FALSE)</f>
        <v>Prediabetes</v>
      </c>
      <c r="L979" s="22">
        <f>VLOOKUP($A979,Hospitalization_Table[#All],10,FALSE)</f>
        <v>23724</v>
      </c>
      <c r="M979" s="18">
        <f>VLOOKUP($A979,Hospitalization_Table[#All],6,FALSE)</f>
        <v>11365.95</v>
      </c>
      <c r="N979" t="str">
        <f>VLOOKUP($A979,Hospitalization_Table[#All],7,FALSE)</f>
        <v>tier - 3</v>
      </c>
      <c r="O979" t="str">
        <f>VLOOKUP($A979,Hospitalization_Table[#All],8,FALSE)</f>
        <v>tier - 2</v>
      </c>
      <c r="P979" t="str">
        <f>VLOOKUP($A979,Hospitalization_Table[#All],9,FALSE)</f>
        <v>R1011</v>
      </c>
      <c r="Q979">
        <f>VLOOKUP($A979,Hospitalization_Table[#All],11,FALSE)</f>
        <v>58</v>
      </c>
    </row>
    <row r="980" spans="1:17" ht="15.6" x14ac:dyDescent="0.3">
      <c r="A980" s="20" t="s">
        <v>1392</v>
      </c>
      <c r="B980" t="str">
        <f>VLOOKUP($A980,Customer_Table[#All],4,FALSE)</f>
        <v>Thomas J</v>
      </c>
      <c r="C980">
        <f>VLOOKUP($A980,Medical_Table[#All],4,FALSE)</f>
        <v>36.08</v>
      </c>
      <c r="D980">
        <f>VLOOKUP($A980,Medical_Table[#All],6,FALSE)</f>
        <v>5.73</v>
      </c>
      <c r="E980" t="str">
        <f>VLOOKUP($A980,Medical_Table[#All],2,FALSE)</f>
        <v>Yes</v>
      </c>
      <c r="F980" t="str">
        <f>VLOOKUP($A980,Medical_Table[#All],8,FALSE)</f>
        <v>No</v>
      </c>
      <c r="G980" t="str">
        <f>VLOOKUP($A980,Medical_Table[#All],9,FALSE)</f>
        <v>No</v>
      </c>
      <c r="H980">
        <f>VLOOKUP($A980,Medical_Table[#All],10,FALSE)</f>
        <v>1</v>
      </c>
      <c r="I980" t="str">
        <f>VLOOKUP($A980,Medical_Table[#All],3,FALSE)</f>
        <v>No</v>
      </c>
      <c r="J980" t="str">
        <f>VLOOKUP($A980,Medical_Table[#All],5,FALSE)</f>
        <v>Obesity</v>
      </c>
      <c r="K980" t="str">
        <f>VLOOKUP($A980,Medical_Table[#All],7,FALSE)</f>
        <v>Prediabetes</v>
      </c>
      <c r="L980" s="22">
        <f>VLOOKUP($A980,Hospitalization_Table[#All],10,FALSE)</f>
        <v>23561</v>
      </c>
      <c r="M980" s="18">
        <f>VLOOKUP($A980,Hospitalization_Table[#All],6,FALSE)</f>
        <v>11363.28</v>
      </c>
      <c r="N980" t="str">
        <f>VLOOKUP($A980,Hospitalization_Table[#All],7,FALSE)</f>
        <v>tier - 3</v>
      </c>
      <c r="O980" t="str">
        <f>VLOOKUP($A980,Hospitalization_Table[#All],8,FALSE)</f>
        <v>tier - 1</v>
      </c>
      <c r="P980" t="str">
        <f>VLOOKUP($A980,Hospitalization_Table[#All],9,FALSE)</f>
        <v>R1013</v>
      </c>
      <c r="Q980">
        <f>VLOOKUP($A980,Hospitalization_Table[#All],11,FALSE)</f>
        <v>58</v>
      </c>
    </row>
    <row r="981" spans="1:17" ht="15.6" x14ac:dyDescent="0.3">
      <c r="A981" s="20" t="s">
        <v>1391</v>
      </c>
      <c r="B981" t="str">
        <f>VLOOKUP($A981,Customer_Table[#All],4,FALSE)</f>
        <v>Chris</v>
      </c>
      <c r="C981">
        <f>VLOOKUP($A981,Medical_Table[#All],4,FALSE)</f>
        <v>35.700000000000003</v>
      </c>
      <c r="D981">
        <f>VLOOKUP($A981,Medical_Table[#All],6,FALSE)</f>
        <v>5.47</v>
      </c>
      <c r="E981" t="str">
        <f>VLOOKUP($A981,Medical_Table[#All],2,FALSE)</f>
        <v>Yes</v>
      </c>
      <c r="F981" t="str">
        <f>VLOOKUP($A981,Medical_Table[#All],8,FALSE)</f>
        <v>No</v>
      </c>
      <c r="G981" t="str">
        <f>VLOOKUP($A981,Medical_Table[#All],9,FALSE)</f>
        <v>No</v>
      </c>
      <c r="H981">
        <f>VLOOKUP($A981,Medical_Table[#All],10,FALSE)</f>
        <v>1</v>
      </c>
      <c r="I981" t="str">
        <f>VLOOKUP($A981,Medical_Table[#All],3,FALSE)</f>
        <v>No</v>
      </c>
      <c r="J981" t="str">
        <f>VLOOKUP($A981,Medical_Table[#All],5,FALSE)</f>
        <v>Obesity</v>
      </c>
      <c r="K981" t="str">
        <f>VLOOKUP($A981,Medical_Table[#All],7,FALSE)</f>
        <v>Normal</v>
      </c>
      <c r="L981" s="22">
        <f>VLOOKUP($A981,Hospitalization_Table[#All],10,FALSE)</f>
        <v>23562</v>
      </c>
      <c r="M981" s="18">
        <f>VLOOKUP($A981,Hospitalization_Table[#All],6,FALSE)</f>
        <v>11362.76</v>
      </c>
      <c r="N981" t="str">
        <f>VLOOKUP($A981,Hospitalization_Table[#All],7,FALSE)</f>
        <v>tier - 3</v>
      </c>
      <c r="O981" t="str">
        <f>VLOOKUP($A981,Hospitalization_Table[#All],8,FALSE)</f>
        <v>tier - 1</v>
      </c>
      <c r="P981" t="str">
        <f>VLOOKUP($A981,Hospitalization_Table[#All],9,FALSE)</f>
        <v>R1011</v>
      </c>
      <c r="Q981">
        <f>VLOOKUP($A981,Hospitalization_Table[#All],11,FALSE)</f>
        <v>58</v>
      </c>
    </row>
    <row r="982" spans="1:17" ht="15.6" x14ac:dyDescent="0.3">
      <c r="A982" s="20" t="s">
        <v>1390</v>
      </c>
      <c r="B982" t="str">
        <f>VLOOKUP($A982,Customer_Table[#All],4,FALSE)</f>
        <v>Graham</v>
      </c>
      <c r="C982">
        <f>VLOOKUP($A982,Medical_Table[#All],4,FALSE)</f>
        <v>34.01</v>
      </c>
      <c r="D982">
        <f>VLOOKUP($A982,Medical_Table[#All],6,FALSE)</f>
        <v>11.3</v>
      </c>
      <c r="E982" t="str">
        <f>VLOOKUP($A982,Medical_Table[#All],2,FALSE)</f>
        <v>No</v>
      </c>
      <c r="F982" t="str">
        <f>VLOOKUP($A982,Medical_Table[#All],8,FALSE)</f>
        <v>No</v>
      </c>
      <c r="G982" t="str">
        <f>VLOOKUP($A982,Medical_Table[#All],9,FALSE)</f>
        <v>No</v>
      </c>
      <c r="H982">
        <f>VLOOKUP($A982,Medical_Table[#All],10,FALSE)</f>
        <v>0</v>
      </c>
      <c r="I982" t="str">
        <f>VLOOKUP($A982,Medical_Table[#All],3,FALSE)</f>
        <v>No</v>
      </c>
      <c r="J982" t="str">
        <f>VLOOKUP($A982,Medical_Table[#All],5,FALSE)</f>
        <v>Obesity</v>
      </c>
      <c r="K982" t="str">
        <f>VLOOKUP($A982,Medical_Table[#All],7,FALSE)</f>
        <v>Diabetes</v>
      </c>
      <c r="L982" s="22">
        <f>VLOOKUP($A982,Hospitalization_Table[#All],10,FALSE)</f>
        <v>24011</v>
      </c>
      <c r="M982" s="18">
        <f>VLOOKUP($A982,Hospitalization_Table[#All],6,FALSE)</f>
        <v>11356.66</v>
      </c>
      <c r="N982" t="str">
        <f>VLOOKUP($A982,Hospitalization_Table[#All],7,FALSE)</f>
        <v>tier - 3</v>
      </c>
      <c r="O982" t="str">
        <f>VLOOKUP($A982,Hospitalization_Table[#All],8,FALSE)</f>
        <v>tier - 3</v>
      </c>
      <c r="P982" t="str">
        <f>VLOOKUP($A982,Hospitalization_Table[#All],9,FALSE)</f>
        <v>R1012</v>
      </c>
      <c r="Q982">
        <f>VLOOKUP($A982,Hospitalization_Table[#All],11,FALSE)</f>
        <v>57</v>
      </c>
    </row>
    <row r="983" spans="1:17" ht="15.6" x14ac:dyDescent="0.3">
      <c r="A983" s="20" t="s">
        <v>1389</v>
      </c>
      <c r="B983" t="str">
        <f>VLOOKUP($A983,Customer_Table[#All],4,FALSE)</f>
        <v>Garrett</v>
      </c>
      <c r="C983">
        <f>VLOOKUP($A983,Medical_Table[#All],4,FALSE)</f>
        <v>31.54</v>
      </c>
      <c r="D983">
        <f>VLOOKUP($A983,Medical_Table[#All],6,FALSE)</f>
        <v>6.72</v>
      </c>
      <c r="E983" t="str">
        <f>VLOOKUP($A983,Medical_Table[#All],2,FALSE)</f>
        <v>No</v>
      </c>
      <c r="F983" t="str">
        <f>VLOOKUP($A983,Medical_Table[#All],8,FALSE)</f>
        <v>No</v>
      </c>
      <c r="G983" t="str">
        <f>VLOOKUP($A983,Medical_Table[#All],9,FALSE)</f>
        <v>No</v>
      </c>
      <c r="H983">
        <f>VLOOKUP($A983,Medical_Table[#All],10,FALSE)</f>
        <v>0</v>
      </c>
      <c r="I983" t="str">
        <f>VLOOKUP($A983,Medical_Table[#All],3,FALSE)</f>
        <v>No</v>
      </c>
      <c r="J983" t="str">
        <f>VLOOKUP($A983,Medical_Table[#All],5,FALSE)</f>
        <v>Obesity</v>
      </c>
      <c r="K983" t="str">
        <f>VLOOKUP($A983,Medical_Table[#All],7,FALSE)</f>
        <v>Diabetes</v>
      </c>
      <c r="L983" s="22">
        <f>VLOOKUP($A983,Hospitalization_Table[#All],10,FALSE)</f>
        <v>24075</v>
      </c>
      <c r="M983" s="18">
        <f>VLOOKUP($A983,Hospitalization_Table[#All],6,FALSE)</f>
        <v>11353.23</v>
      </c>
      <c r="N983" t="str">
        <f>VLOOKUP($A983,Hospitalization_Table[#All],7,FALSE)</f>
        <v>tier - 3</v>
      </c>
      <c r="O983" t="str">
        <f>VLOOKUP($A983,Hospitalization_Table[#All],8,FALSE)</f>
        <v>tier - 1</v>
      </c>
      <c r="P983" t="str">
        <f>VLOOKUP($A983,Hospitalization_Table[#All],9,FALSE)</f>
        <v>R1012</v>
      </c>
      <c r="Q983">
        <f>VLOOKUP($A983,Hospitalization_Table[#All],11,FALSE)</f>
        <v>57</v>
      </c>
    </row>
    <row r="984" spans="1:17" ht="15.6" x14ac:dyDescent="0.3">
      <c r="A984" s="20" t="s">
        <v>1388</v>
      </c>
      <c r="B984" t="str">
        <f>VLOOKUP($A984,Customer_Table[#All],4,FALSE)</f>
        <v>Andrew</v>
      </c>
      <c r="C984">
        <f>VLOOKUP($A984,Medical_Table[#All],4,FALSE)</f>
        <v>23.3</v>
      </c>
      <c r="D984">
        <f>VLOOKUP($A984,Medical_Table[#All],6,FALSE)</f>
        <v>5.36</v>
      </c>
      <c r="E984" t="str">
        <f>VLOOKUP($A984,Medical_Table[#All],2,FALSE)</f>
        <v>Yes</v>
      </c>
      <c r="F984" t="str">
        <f>VLOOKUP($A984,Medical_Table[#All],8,FALSE)</f>
        <v>No</v>
      </c>
      <c r="G984" t="str">
        <f>VLOOKUP($A984,Medical_Table[#All],9,FALSE)</f>
        <v>No</v>
      </c>
      <c r="H984">
        <f>VLOOKUP($A984,Medical_Table[#All],10,FALSE)</f>
        <v>1</v>
      </c>
      <c r="I984" t="str">
        <f>VLOOKUP($A984,Medical_Table[#All],3,FALSE)</f>
        <v>No</v>
      </c>
      <c r="J984" t="str">
        <f>VLOOKUP($A984,Medical_Table[#All],5,FALSE)</f>
        <v>Normal Weight</v>
      </c>
      <c r="K984" t="str">
        <f>VLOOKUP($A984,Medical_Table[#All],7,FALSE)</f>
        <v>Normal</v>
      </c>
      <c r="L984" s="22">
        <f>VLOOKUP($A984,Hospitalization_Table[#All],10,FALSE)</f>
        <v>23570</v>
      </c>
      <c r="M984" s="18">
        <f>VLOOKUP($A984,Hospitalization_Table[#All],6,FALSE)</f>
        <v>11345.52</v>
      </c>
      <c r="N984" t="str">
        <f>VLOOKUP($A984,Hospitalization_Table[#All],7,FALSE)</f>
        <v>tier - 3</v>
      </c>
      <c r="O984" t="str">
        <f>VLOOKUP($A984,Hospitalization_Table[#All],8,FALSE)</f>
        <v>tier - 3</v>
      </c>
      <c r="P984" t="str">
        <f>VLOOKUP($A984,Hospitalization_Table[#All],9,FALSE)</f>
        <v>R1011</v>
      </c>
      <c r="Q984">
        <f>VLOOKUP($A984,Hospitalization_Table[#All],11,FALSE)</f>
        <v>58</v>
      </c>
    </row>
    <row r="985" spans="1:17" ht="15.6" x14ac:dyDescent="0.3">
      <c r="A985" s="20" t="s">
        <v>1387</v>
      </c>
      <c r="B985" t="str">
        <f>VLOOKUP($A985,Customer_Table[#All],4,FALSE)</f>
        <v>Annabelle M</v>
      </c>
      <c r="C985">
        <f>VLOOKUP($A985,Medical_Table[#All],4,FALSE)</f>
        <v>27.75</v>
      </c>
      <c r="D985">
        <f>VLOOKUP($A985,Medical_Table[#All],6,FALSE)</f>
        <v>9.8800000000000008</v>
      </c>
      <c r="E985" t="str">
        <f>VLOOKUP($A985,Medical_Table[#All],2,FALSE)</f>
        <v>No</v>
      </c>
      <c r="F985" t="str">
        <f>VLOOKUP($A985,Medical_Table[#All],8,FALSE)</f>
        <v>No</v>
      </c>
      <c r="G985" t="str">
        <f>VLOOKUP($A985,Medical_Table[#All],9,FALSE)</f>
        <v>No</v>
      </c>
      <c r="H985">
        <f>VLOOKUP($A985,Medical_Table[#All],10,FALSE)</f>
        <v>0</v>
      </c>
      <c r="I985" t="str">
        <f>VLOOKUP($A985,Medical_Table[#All],3,FALSE)</f>
        <v>No</v>
      </c>
      <c r="J985" t="str">
        <f>VLOOKUP($A985,Medical_Table[#All],5,FALSE)</f>
        <v>Over Weight</v>
      </c>
      <c r="K985" t="str">
        <f>VLOOKUP($A985,Medical_Table[#All],7,FALSE)</f>
        <v>Diabetes</v>
      </c>
      <c r="L985" s="22">
        <f>VLOOKUP($A985,Hospitalization_Table[#All],10,FALSE)</f>
        <v>25144</v>
      </c>
      <c r="M985" s="18">
        <f>VLOOKUP($A985,Hospitalization_Table[#All],6,FALSE)</f>
        <v>11344.32</v>
      </c>
      <c r="N985" t="str">
        <f>VLOOKUP($A985,Hospitalization_Table[#All],7,FALSE)</f>
        <v>tier - 3</v>
      </c>
      <c r="O985" t="str">
        <f>VLOOKUP($A985,Hospitalization_Table[#All],8,FALSE)</f>
        <v>tier - 2</v>
      </c>
      <c r="P985" t="str">
        <f>VLOOKUP($A985,Hospitalization_Table[#All],9,FALSE)</f>
        <v>R1025</v>
      </c>
      <c r="Q985">
        <f>VLOOKUP($A985,Hospitalization_Table[#All],11,FALSE)</f>
        <v>54</v>
      </c>
    </row>
    <row r="986" spans="1:17" ht="15.6" x14ac:dyDescent="0.3">
      <c r="A986" s="20" t="s">
        <v>1386</v>
      </c>
      <c r="B986" t="str">
        <f>VLOOKUP($A986,Customer_Table[#All],4,FALSE)</f>
        <v>Daniel T.</v>
      </c>
      <c r="C986">
        <f>VLOOKUP($A986,Medical_Table[#All],4,FALSE)</f>
        <v>42.46</v>
      </c>
      <c r="D986">
        <f>VLOOKUP($A986,Medical_Table[#All],6,FALSE)</f>
        <v>4.1100000000000003</v>
      </c>
      <c r="E986" t="str">
        <f>VLOOKUP($A986,Medical_Table[#All],2,FALSE)</f>
        <v>No</v>
      </c>
      <c r="F986" t="str">
        <f>VLOOKUP($A986,Medical_Table[#All],8,FALSE)</f>
        <v>No</v>
      </c>
      <c r="G986" t="str">
        <f>VLOOKUP($A986,Medical_Table[#All],9,FALSE)</f>
        <v>No</v>
      </c>
      <c r="H986">
        <f>VLOOKUP($A986,Medical_Table[#All],10,FALSE)</f>
        <v>0</v>
      </c>
      <c r="I986" t="str">
        <f>VLOOKUP($A986,Medical_Table[#All],3,FALSE)</f>
        <v>No</v>
      </c>
      <c r="J986" t="str">
        <f>VLOOKUP($A986,Medical_Table[#All],5,FALSE)</f>
        <v>Obesity</v>
      </c>
      <c r="K986" t="str">
        <f>VLOOKUP($A986,Medical_Table[#All],7,FALSE)</f>
        <v>Normal</v>
      </c>
      <c r="L986" s="22">
        <f>VLOOKUP($A986,Hospitalization_Table[#All],10,FALSE)</f>
        <v>32739</v>
      </c>
      <c r="M986" s="18">
        <f>VLOOKUP($A986,Hospitalization_Table[#All],6,FALSE)</f>
        <v>11326.71</v>
      </c>
      <c r="N986" t="str">
        <f>VLOOKUP($A986,Hospitalization_Table[#All],7,FALSE)</f>
        <v>tier - 3</v>
      </c>
      <c r="O986" t="str">
        <f>VLOOKUP($A986,Hospitalization_Table[#All],8,FALSE)</f>
        <v>tier - 3</v>
      </c>
      <c r="P986" t="str">
        <f>VLOOKUP($A986,Hospitalization_Table[#All],9,FALSE)</f>
        <v>R1013</v>
      </c>
      <c r="Q986">
        <f>VLOOKUP($A986,Hospitalization_Table[#All],11,FALSE)</f>
        <v>33</v>
      </c>
    </row>
    <row r="987" spans="1:17" ht="15.6" x14ac:dyDescent="0.3">
      <c r="A987" s="20" t="s">
        <v>1385</v>
      </c>
      <c r="B987" t="str">
        <f>VLOOKUP($A987,Customer_Table[#All],4,FALSE)</f>
        <v>Deanne</v>
      </c>
      <c r="C987">
        <f>VLOOKUP($A987,Medical_Table[#All],4,FALSE)</f>
        <v>54.47</v>
      </c>
      <c r="D987">
        <f>VLOOKUP($A987,Medical_Table[#All],6,FALSE)</f>
        <v>7.48</v>
      </c>
      <c r="E987" t="str">
        <f>VLOOKUP($A987,Medical_Table[#All],2,FALSE)</f>
        <v>No</v>
      </c>
      <c r="F987" t="str">
        <f>VLOOKUP($A987,Medical_Table[#All],8,FALSE)</f>
        <v>No</v>
      </c>
      <c r="G987" t="str">
        <f>VLOOKUP($A987,Medical_Table[#All],9,FALSE)</f>
        <v>No</v>
      </c>
      <c r="H987">
        <f>VLOOKUP($A987,Medical_Table[#All],10,FALSE)</f>
        <v>0</v>
      </c>
      <c r="I987" t="str">
        <f>VLOOKUP($A987,Medical_Table[#All],3,FALSE)</f>
        <v>No</v>
      </c>
      <c r="J987" t="str">
        <f>VLOOKUP($A987,Medical_Table[#All],5,FALSE)</f>
        <v>Obesity</v>
      </c>
      <c r="K987" t="str">
        <f>VLOOKUP($A987,Medical_Table[#All],7,FALSE)</f>
        <v>Diabetes</v>
      </c>
      <c r="L987" s="22">
        <f>VLOOKUP($A987,Hospitalization_Table[#All],10,FALSE)</f>
        <v>37519</v>
      </c>
      <c r="M987" s="18">
        <f>VLOOKUP($A987,Hospitalization_Table[#All],6,FALSE)</f>
        <v>11321.49</v>
      </c>
      <c r="N987" t="str">
        <f>VLOOKUP($A987,Hospitalization_Table[#All],7,FALSE)</f>
        <v>tier - 3</v>
      </c>
      <c r="O987" t="str">
        <f>VLOOKUP($A987,Hospitalization_Table[#All],8,FALSE)</f>
        <v>tier - 3</v>
      </c>
      <c r="P987" t="str">
        <f>VLOOKUP($A987,Hospitalization_Table[#All],9,FALSE)</f>
        <v>R1012</v>
      </c>
      <c r="Q987">
        <f>VLOOKUP($A987,Hospitalization_Table[#All],11,FALSE)</f>
        <v>20</v>
      </c>
    </row>
    <row r="988" spans="1:17" ht="15.6" x14ac:dyDescent="0.3">
      <c r="A988" s="20" t="s">
        <v>1384</v>
      </c>
      <c r="B988" t="str">
        <f>VLOOKUP($A988,Customer_Table[#All],4,FALSE)</f>
        <v>Carrie</v>
      </c>
      <c r="C988">
        <f>VLOOKUP($A988,Medical_Table[#All],4,FALSE)</f>
        <v>24.93</v>
      </c>
      <c r="D988">
        <f>VLOOKUP($A988,Medical_Table[#All],6,FALSE)</f>
        <v>9.18</v>
      </c>
      <c r="E988" t="str">
        <f>VLOOKUP($A988,Medical_Table[#All],2,FALSE)</f>
        <v>Yes</v>
      </c>
      <c r="F988" t="str">
        <f>VLOOKUP($A988,Medical_Table[#All],8,FALSE)</f>
        <v>No</v>
      </c>
      <c r="G988" t="str">
        <f>VLOOKUP($A988,Medical_Table[#All],9,FALSE)</f>
        <v>Yes</v>
      </c>
      <c r="H988">
        <f>VLOOKUP($A988,Medical_Table[#All],10,FALSE)</f>
        <v>1</v>
      </c>
      <c r="I988" t="str">
        <f>VLOOKUP($A988,Medical_Table[#All],3,FALSE)</f>
        <v>No</v>
      </c>
      <c r="J988" t="str">
        <f>VLOOKUP($A988,Medical_Table[#All],5,FALSE)</f>
        <v>Normal Weight</v>
      </c>
      <c r="K988" t="str">
        <f>VLOOKUP($A988,Medical_Table[#All],7,FALSE)</f>
        <v>Diabetes</v>
      </c>
      <c r="L988" s="22">
        <f>VLOOKUP($A988,Hospitalization_Table[#All],10,FALSE)</f>
        <v>23203</v>
      </c>
      <c r="M988" s="18">
        <f>VLOOKUP($A988,Hospitalization_Table[#All],6,FALSE)</f>
        <v>11319.12</v>
      </c>
      <c r="N988" t="str">
        <f>VLOOKUP($A988,Hospitalization_Table[#All],7,FALSE)</f>
        <v>tier - 3</v>
      </c>
      <c r="O988" t="str">
        <f>VLOOKUP($A988,Hospitalization_Table[#All],8,FALSE)</f>
        <v>tier - 1</v>
      </c>
      <c r="P988" t="str">
        <f>VLOOKUP($A988,Hospitalization_Table[#All],9,FALSE)</f>
        <v>R1012</v>
      </c>
      <c r="Q988">
        <f>VLOOKUP($A988,Hospitalization_Table[#All],11,FALSE)</f>
        <v>59</v>
      </c>
    </row>
    <row r="989" spans="1:17" ht="15.6" x14ac:dyDescent="0.3">
      <c r="A989" s="20" t="s">
        <v>1383</v>
      </c>
      <c r="B989" t="str">
        <f>VLOOKUP($A989,Customer_Table[#All],4,FALSE)</f>
        <v>Suzanne</v>
      </c>
      <c r="C989">
        <f>VLOOKUP($A989,Medical_Table[#All],4,FALSE)</f>
        <v>48.12</v>
      </c>
      <c r="D989">
        <f>VLOOKUP($A989,Medical_Table[#All],6,FALSE)</f>
        <v>4.51</v>
      </c>
      <c r="E989" t="str">
        <f>VLOOKUP($A989,Medical_Table[#All],2,FALSE)</f>
        <v>Yes</v>
      </c>
      <c r="F989" t="str">
        <f>VLOOKUP($A989,Medical_Table[#All],8,FALSE)</f>
        <v>No</v>
      </c>
      <c r="G989" t="str">
        <f>VLOOKUP($A989,Medical_Table[#All],9,FALSE)</f>
        <v>No</v>
      </c>
      <c r="H989">
        <f>VLOOKUP($A989,Medical_Table[#All],10,FALSE)</f>
        <v>1</v>
      </c>
      <c r="I989" t="str">
        <f>VLOOKUP($A989,Medical_Table[#All],3,FALSE)</f>
        <v>No</v>
      </c>
      <c r="J989" t="str">
        <f>VLOOKUP($A989,Medical_Table[#All],5,FALSE)</f>
        <v>Obesity</v>
      </c>
      <c r="K989" t="str">
        <f>VLOOKUP($A989,Medical_Table[#All],7,FALSE)</f>
        <v>Normal</v>
      </c>
      <c r="L989" s="22">
        <f>VLOOKUP($A989,Hospitalization_Table[#All],10,FALSE)</f>
        <v>35043</v>
      </c>
      <c r="M989" s="18">
        <f>VLOOKUP($A989,Hospitalization_Table[#All],6,FALSE)</f>
        <v>11318.57</v>
      </c>
      <c r="N989" t="str">
        <f>VLOOKUP($A989,Hospitalization_Table[#All],7,FALSE)</f>
        <v>tier - 3</v>
      </c>
      <c r="O989" t="str">
        <f>VLOOKUP($A989,Hospitalization_Table[#All],8,FALSE)</f>
        <v>tier - 2</v>
      </c>
      <c r="P989" t="str">
        <f>VLOOKUP($A989,Hospitalization_Table[#All],9,FALSE)</f>
        <v>R1026</v>
      </c>
      <c r="Q989">
        <f>VLOOKUP($A989,Hospitalization_Table[#All],11,FALSE)</f>
        <v>27</v>
      </c>
    </row>
    <row r="990" spans="1:17" ht="15.6" x14ac:dyDescent="0.3">
      <c r="A990" s="20" t="s">
        <v>1382</v>
      </c>
      <c r="B990" t="str">
        <f>VLOOKUP($A990,Customer_Table[#All],4,FALSE)</f>
        <v>Jasmine P.</v>
      </c>
      <c r="C990">
        <f>VLOOKUP($A990,Medical_Table[#All],4,FALSE)</f>
        <v>24.91</v>
      </c>
      <c r="D990">
        <f>VLOOKUP($A990,Medical_Table[#All],6,FALSE)</f>
        <v>7.33</v>
      </c>
      <c r="E990" t="str">
        <f>VLOOKUP($A990,Medical_Table[#All],2,FALSE)</f>
        <v>Yes</v>
      </c>
      <c r="F990" t="str">
        <f>VLOOKUP($A990,Medical_Table[#All],8,FALSE)</f>
        <v>No</v>
      </c>
      <c r="G990" t="str">
        <f>VLOOKUP($A990,Medical_Table[#All],9,FALSE)</f>
        <v>Yes</v>
      </c>
      <c r="H990">
        <f>VLOOKUP($A990,Medical_Table[#All],10,FALSE)</f>
        <v>1</v>
      </c>
      <c r="I990" t="str">
        <f>VLOOKUP($A990,Medical_Table[#All],3,FALSE)</f>
        <v>No</v>
      </c>
      <c r="J990" t="str">
        <f>VLOOKUP($A990,Medical_Table[#All],5,FALSE)</f>
        <v>Normal Weight</v>
      </c>
      <c r="K990" t="str">
        <f>VLOOKUP($A990,Medical_Table[#All],7,FALSE)</f>
        <v>Diabetes</v>
      </c>
      <c r="L990" s="22">
        <f>VLOOKUP($A990,Hospitalization_Table[#All],10,FALSE)</f>
        <v>23337</v>
      </c>
      <c r="M990" s="18">
        <f>VLOOKUP($A990,Hospitalization_Table[#All],6,FALSE)</f>
        <v>11312.33</v>
      </c>
      <c r="N990" t="str">
        <f>VLOOKUP($A990,Hospitalization_Table[#All],7,FALSE)</f>
        <v>tier - 3</v>
      </c>
      <c r="O990" t="str">
        <f>VLOOKUP($A990,Hospitalization_Table[#All],8,FALSE)</f>
        <v>tier - 3</v>
      </c>
      <c r="P990" t="str">
        <f>VLOOKUP($A990,Hospitalization_Table[#All],9,FALSE)</f>
        <v>R1012</v>
      </c>
      <c r="Q990">
        <f>VLOOKUP($A990,Hospitalization_Table[#All],11,FALSE)</f>
        <v>59</v>
      </c>
    </row>
    <row r="991" spans="1:17" ht="15.6" x14ac:dyDescent="0.3">
      <c r="A991" s="20" t="s">
        <v>1381</v>
      </c>
      <c r="B991" t="str">
        <f>VLOOKUP($A991,Customer_Table[#All],4,FALSE)</f>
        <v>Jennifer</v>
      </c>
      <c r="C991">
        <f>VLOOKUP($A991,Medical_Table[#All],4,FALSE)</f>
        <v>27.645</v>
      </c>
      <c r="D991">
        <f>VLOOKUP($A991,Medical_Table[#All],6,FALSE)</f>
        <v>10.56</v>
      </c>
      <c r="E991" t="str">
        <f>VLOOKUP($A991,Medical_Table[#All],2,FALSE)</f>
        <v>No</v>
      </c>
      <c r="F991" t="str">
        <f>VLOOKUP($A991,Medical_Table[#All],8,FALSE)</f>
        <v>No</v>
      </c>
      <c r="G991" t="str">
        <f>VLOOKUP($A991,Medical_Table[#All],9,FALSE)</f>
        <v>No</v>
      </c>
      <c r="H991">
        <f>VLOOKUP($A991,Medical_Table[#All],10,FALSE)</f>
        <v>0</v>
      </c>
      <c r="I991" t="str">
        <f>VLOOKUP($A991,Medical_Table[#All],3,FALSE)</f>
        <v>No</v>
      </c>
      <c r="J991" t="str">
        <f>VLOOKUP($A991,Medical_Table[#All],5,FALSE)</f>
        <v>Over Weight</v>
      </c>
      <c r="K991" t="str">
        <f>VLOOKUP($A991,Medical_Table[#All],7,FALSE)</f>
        <v>Diabetes</v>
      </c>
      <c r="L991" s="22">
        <f>VLOOKUP($A991,Hospitalization_Table[#All],10,FALSE)</f>
        <v>25117</v>
      </c>
      <c r="M991" s="18">
        <f>VLOOKUP($A991,Hospitalization_Table[#All],6,FALSE)</f>
        <v>11305.93</v>
      </c>
      <c r="N991" t="str">
        <f>VLOOKUP($A991,Hospitalization_Table[#All],7,FALSE)</f>
        <v>tier - 3</v>
      </c>
      <c r="O991" t="str">
        <f>VLOOKUP($A991,Hospitalization_Table[#All],8,FALSE)</f>
        <v>tier - 1</v>
      </c>
      <c r="P991" t="str">
        <f>VLOOKUP($A991,Hospitalization_Table[#All],9,FALSE)</f>
        <v>R1012</v>
      </c>
      <c r="Q991">
        <f>VLOOKUP($A991,Hospitalization_Table[#All],11,FALSE)</f>
        <v>54</v>
      </c>
    </row>
    <row r="992" spans="1:17" ht="15.6" x14ac:dyDescent="0.3">
      <c r="A992" s="20" t="s">
        <v>1380</v>
      </c>
      <c r="B992" t="str">
        <f>VLOOKUP($A992,Customer_Table[#All],4,FALSE)</f>
        <v>Tracie</v>
      </c>
      <c r="C992">
        <f>VLOOKUP($A992,Medical_Table[#All],4,FALSE)</f>
        <v>33.700000000000003</v>
      </c>
      <c r="D992">
        <f>VLOOKUP($A992,Medical_Table[#All],6,FALSE)</f>
        <v>4.01</v>
      </c>
      <c r="E992" t="str">
        <f>VLOOKUP($A992,Medical_Table[#All],2,FALSE)</f>
        <v>No</v>
      </c>
      <c r="F992" t="str">
        <f>VLOOKUP($A992,Medical_Table[#All],8,FALSE)</f>
        <v>No</v>
      </c>
      <c r="G992" t="str">
        <f>VLOOKUP($A992,Medical_Table[#All],9,FALSE)</f>
        <v>No</v>
      </c>
      <c r="H992">
        <f>VLOOKUP($A992,Medical_Table[#All],10,FALSE)</f>
        <v>2</v>
      </c>
      <c r="I992" t="str">
        <f>VLOOKUP($A992,Medical_Table[#All],3,FALSE)</f>
        <v>No</v>
      </c>
      <c r="J992" t="str">
        <f>VLOOKUP($A992,Medical_Table[#All],5,FALSE)</f>
        <v>Obesity</v>
      </c>
      <c r="K992" t="str">
        <f>VLOOKUP($A992,Medical_Table[#All],7,FALSE)</f>
        <v>Normal</v>
      </c>
      <c r="L992" s="22">
        <f>VLOOKUP($A992,Hospitalization_Table[#All],10,FALSE)</f>
        <v>26567</v>
      </c>
      <c r="M992" s="18">
        <f>VLOOKUP($A992,Hospitalization_Table[#All],6,FALSE)</f>
        <v>11299.34</v>
      </c>
      <c r="N992" t="str">
        <f>VLOOKUP($A992,Hospitalization_Table[#All],7,FALSE)</f>
        <v>tier - 3</v>
      </c>
      <c r="O992" t="str">
        <f>VLOOKUP($A992,Hospitalization_Table[#All],8,FALSE)</f>
        <v>tier - 2</v>
      </c>
      <c r="P992" t="str">
        <f>VLOOKUP($A992,Hospitalization_Table[#All],9,FALSE)</f>
        <v>R1011</v>
      </c>
      <c r="Q992">
        <f>VLOOKUP($A992,Hospitalization_Table[#All],11,FALSE)</f>
        <v>50</v>
      </c>
    </row>
    <row r="993" spans="1:17" ht="15.6" x14ac:dyDescent="0.3">
      <c r="A993" s="20" t="s">
        <v>1379</v>
      </c>
      <c r="B993" t="str">
        <f>VLOOKUP($A993,Customer_Table[#All],4,FALSE)</f>
        <v>Tristan D.</v>
      </c>
      <c r="C993">
        <f>VLOOKUP($A993,Medical_Table[#All],4,FALSE)</f>
        <v>38.93</v>
      </c>
      <c r="D993">
        <f>VLOOKUP($A993,Medical_Table[#All],6,FALSE)</f>
        <v>5.64</v>
      </c>
      <c r="E993" t="str">
        <f>VLOOKUP($A993,Medical_Table[#All],2,FALSE)</f>
        <v>Yes</v>
      </c>
      <c r="F993" t="str">
        <f>VLOOKUP($A993,Medical_Table[#All],8,FALSE)</f>
        <v>No</v>
      </c>
      <c r="G993" t="str">
        <f>VLOOKUP($A993,Medical_Table[#All],9,FALSE)</f>
        <v>No</v>
      </c>
      <c r="H993">
        <f>VLOOKUP($A993,Medical_Table[#All],10,FALSE)</f>
        <v>1</v>
      </c>
      <c r="I993" t="str">
        <f>VLOOKUP($A993,Medical_Table[#All],3,FALSE)</f>
        <v>No</v>
      </c>
      <c r="J993" t="str">
        <f>VLOOKUP($A993,Medical_Table[#All],5,FALSE)</f>
        <v>Obesity</v>
      </c>
      <c r="K993" t="str">
        <f>VLOOKUP($A993,Medical_Table[#All],7,FALSE)</f>
        <v>Normal</v>
      </c>
      <c r="L993" s="22">
        <f>VLOOKUP($A993,Hospitalization_Table[#All],10,FALSE)</f>
        <v>32461</v>
      </c>
      <c r="M993" s="18">
        <f>VLOOKUP($A993,Hospitalization_Table[#All],6,FALSE)</f>
        <v>11294.57</v>
      </c>
      <c r="N993" t="str">
        <f>VLOOKUP($A993,Hospitalization_Table[#All],7,FALSE)</f>
        <v>tier - 3</v>
      </c>
      <c r="O993" t="str">
        <f>VLOOKUP($A993,Hospitalization_Table[#All],8,FALSE)</f>
        <v>tier - 1</v>
      </c>
      <c r="P993" t="str">
        <f>VLOOKUP($A993,Hospitalization_Table[#All],9,FALSE)</f>
        <v>R1022</v>
      </c>
      <c r="Q993">
        <f>VLOOKUP($A993,Hospitalization_Table[#All],11,FALSE)</f>
        <v>34</v>
      </c>
    </row>
    <row r="994" spans="1:17" ht="15.6" x14ac:dyDescent="0.3">
      <c r="A994" s="20" t="s">
        <v>1378</v>
      </c>
      <c r="B994" t="str">
        <f>VLOOKUP($A994,Customer_Table[#All],4,FALSE)</f>
        <v>Peiweng</v>
      </c>
      <c r="C994">
        <f>VLOOKUP($A994,Medical_Table[#All],4,FALSE)</f>
        <v>32.774999999999999</v>
      </c>
      <c r="D994">
        <f>VLOOKUP($A994,Medical_Table[#All],6,FALSE)</f>
        <v>8.02</v>
      </c>
      <c r="E994" t="str">
        <f>VLOOKUP($A994,Medical_Table[#All],2,FALSE)</f>
        <v>Yes</v>
      </c>
      <c r="F994" t="str">
        <f>VLOOKUP($A994,Medical_Table[#All],8,FALSE)</f>
        <v>No</v>
      </c>
      <c r="G994" t="str">
        <f>VLOOKUP($A994,Medical_Table[#All],9,FALSE)</f>
        <v>No</v>
      </c>
      <c r="H994">
        <f>VLOOKUP($A994,Medical_Table[#All],10,FALSE)</f>
        <v>2</v>
      </c>
      <c r="I994" t="str">
        <f>VLOOKUP($A994,Medical_Table[#All],3,FALSE)</f>
        <v>No</v>
      </c>
      <c r="J994" t="str">
        <f>VLOOKUP($A994,Medical_Table[#All],5,FALSE)</f>
        <v>Obesity</v>
      </c>
      <c r="K994" t="str">
        <f>VLOOKUP($A994,Medical_Table[#All],7,FALSE)</f>
        <v>Diabetes</v>
      </c>
      <c r="L994" s="22">
        <f>VLOOKUP($A994,Hospitalization_Table[#All],10,FALSE)</f>
        <v>25741</v>
      </c>
      <c r="M994" s="18">
        <f>VLOOKUP($A994,Hospitalization_Table[#All],6,FALSE)</f>
        <v>11289.11</v>
      </c>
      <c r="N994" t="str">
        <f>VLOOKUP($A994,Hospitalization_Table[#All],7,FALSE)</f>
        <v>tier - 3</v>
      </c>
      <c r="O994" t="str">
        <f>VLOOKUP($A994,Hospitalization_Table[#All],8,FALSE)</f>
        <v>tier - 1</v>
      </c>
      <c r="P994" t="str">
        <f>VLOOKUP($A994,Hospitalization_Table[#All],9,FALSE)</f>
        <v>R1012</v>
      </c>
      <c r="Q994">
        <f>VLOOKUP($A994,Hospitalization_Table[#All],11,FALSE)</f>
        <v>52</v>
      </c>
    </row>
    <row r="995" spans="1:17" ht="15.6" x14ac:dyDescent="0.3">
      <c r="A995" s="20" t="s">
        <v>1377</v>
      </c>
      <c r="B995" t="str">
        <f>VLOOKUP($A995,Customer_Table[#All],4,FALSE)</f>
        <v>Theresa M.</v>
      </c>
      <c r="C995">
        <f>VLOOKUP($A995,Medical_Table[#All],4,FALSE)</f>
        <v>29.83</v>
      </c>
      <c r="D995">
        <f>VLOOKUP($A995,Medical_Table[#All],6,FALSE)</f>
        <v>7.2</v>
      </c>
      <c r="E995" t="str">
        <f>VLOOKUP($A995,Medical_Table[#All],2,FALSE)</f>
        <v>Yes</v>
      </c>
      <c r="F995" t="str">
        <f>VLOOKUP($A995,Medical_Table[#All],8,FALSE)</f>
        <v>No</v>
      </c>
      <c r="G995" t="str">
        <f>VLOOKUP($A995,Medical_Table[#All],9,FALSE)</f>
        <v>No</v>
      </c>
      <c r="H995">
        <f>VLOOKUP($A995,Medical_Table[#All],10,FALSE)</f>
        <v>0</v>
      </c>
      <c r="I995" t="str">
        <f>VLOOKUP($A995,Medical_Table[#All],3,FALSE)</f>
        <v>No</v>
      </c>
      <c r="J995" t="str">
        <f>VLOOKUP($A995,Medical_Table[#All],5,FALSE)</f>
        <v>Over Weight</v>
      </c>
      <c r="K995" t="str">
        <f>VLOOKUP($A995,Medical_Table[#All],7,FALSE)</f>
        <v>Diabetes</v>
      </c>
      <c r="L995" s="22">
        <f>VLOOKUP($A995,Hospitalization_Table[#All],10,FALSE)</f>
        <v>24637</v>
      </c>
      <c r="M995" s="18">
        <f>VLOOKUP($A995,Hospitalization_Table[#All],6,FALSE)</f>
        <v>11286.54</v>
      </c>
      <c r="N995" t="str">
        <f>VLOOKUP($A995,Hospitalization_Table[#All],7,FALSE)</f>
        <v>tier - 3</v>
      </c>
      <c r="O995" t="str">
        <f>VLOOKUP($A995,Hospitalization_Table[#All],8,FALSE)</f>
        <v>tier - 3</v>
      </c>
      <c r="P995" t="str">
        <f>VLOOKUP($A995,Hospitalization_Table[#All],9,FALSE)</f>
        <v>R1024</v>
      </c>
      <c r="Q995">
        <f>VLOOKUP($A995,Hospitalization_Table[#All],11,FALSE)</f>
        <v>55</v>
      </c>
    </row>
    <row r="996" spans="1:17" ht="15.6" x14ac:dyDescent="0.3">
      <c r="A996" s="20" t="s">
        <v>1376</v>
      </c>
      <c r="B996" t="str">
        <f>VLOOKUP($A996,Customer_Table[#All],4,FALSE)</f>
        <v>Daniel J</v>
      </c>
      <c r="C996">
        <f>VLOOKUP($A996,Medical_Table[#All],4,FALSE)</f>
        <v>28.31</v>
      </c>
      <c r="D996">
        <f>VLOOKUP($A996,Medical_Table[#All],6,FALSE)</f>
        <v>4.55</v>
      </c>
      <c r="E996" t="str">
        <f>VLOOKUP($A996,Medical_Table[#All],2,FALSE)</f>
        <v>No</v>
      </c>
      <c r="F996" t="str">
        <f>VLOOKUP($A996,Medical_Table[#All],8,FALSE)</f>
        <v>yes</v>
      </c>
      <c r="G996" t="str">
        <f>VLOOKUP($A996,Medical_Table[#All],9,FALSE)</f>
        <v>No</v>
      </c>
      <c r="H996">
        <f>VLOOKUP($A996,Medical_Table[#All],10,FALSE)</f>
        <v>1</v>
      </c>
      <c r="I996" t="str">
        <f>VLOOKUP($A996,Medical_Table[#All],3,FALSE)</f>
        <v>No</v>
      </c>
      <c r="J996" t="str">
        <f>VLOOKUP($A996,Medical_Table[#All],5,FALSE)</f>
        <v>Over Weight</v>
      </c>
      <c r="K996" t="str">
        <f>VLOOKUP($A996,Medical_Table[#All],7,FALSE)</f>
        <v>Normal</v>
      </c>
      <c r="L996" s="22">
        <f>VLOOKUP($A996,Hospitalization_Table[#All],10,FALSE)</f>
        <v>38264</v>
      </c>
      <c r="M996" s="18">
        <f>VLOOKUP($A996,Hospitalization_Table[#All],6,FALSE)</f>
        <v>11272.33</v>
      </c>
      <c r="N996" t="str">
        <f>VLOOKUP($A996,Hospitalization_Table[#All],7,FALSE)</f>
        <v>tier - 3</v>
      </c>
      <c r="O996" t="str">
        <f>VLOOKUP($A996,Hospitalization_Table[#All],8,FALSE)</f>
        <v>tier - 2</v>
      </c>
      <c r="P996" t="str">
        <f>VLOOKUP($A996,Hospitalization_Table[#All],9,FALSE)</f>
        <v>R1019</v>
      </c>
      <c r="Q996">
        <f>VLOOKUP($A996,Hospitalization_Table[#All],11,FALSE)</f>
        <v>18</v>
      </c>
    </row>
    <row r="997" spans="1:17" ht="15.6" x14ac:dyDescent="0.3">
      <c r="A997" s="20" t="s">
        <v>1375</v>
      </c>
      <c r="B997" t="str">
        <f>VLOOKUP($A997,Customer_Table[#All],4,FALSE)</f>
        <v>Courtney M.</v>
      </c>
      <c r="C997">
        <f>VLOOKUP($A997,Medical_Table[#All],4,FALSE)</f>
        <v>29.79</v>
      </c>
      <c r="D997">
        <f>VLOOKUP($A997,Medical_Table[#All],6,FALSE)</f>
        <v>9.0299999999999994</v>
      </c>
      <c r="E997" t="str">
        <f>VLOOKUP($A997,Medical_Table[#All],2,FALSE)</f>
        <v>No</v>
      </c>
      <c r="F997" t="str">
        <f>VLOOKUP($A997,Medical_Table[#All],8,FALSE)</f>
        <v>No</v>
      </c>
      <c r="G997" t="str">
        <f>VLOOKUP($A997,Medical_Table[#All],9,FALSE)</f>
        <v>No</v>
      </c>
      <c r="H997">
        <f>VLOOKUP($A997,Medical_Table[#All],10,FALSE)</f>
        <v>0</v>
      </c>
      <c r="I997" t="str">
        <f>VLOOKUP($A997,Medical_Table[#All],3,FALSE)</f>
        <v>No</v>
      </c>
      <c r="J997" t="str">
        <f>VLOOKUP($A997,Medical_Table[#All],5,FALSE)</f>
        <v>Over Weight</v>
      </c>
      <c r="K997" t="str">
        <f>VLOOKUP($A997,Medical_Table[#All],7,FALSE)</f>
        <v>Diabetes</v>
      </c>
      <c r="L997" s="22">
        <f>VLOOKUP($A997,Hospitalization_Table[#All],10,FALSE)</f>
        <v>26293</v>
      </c>
      <c r="M997" s="18">
        <f>VLOOKUP($A997,Hospitalization_Table[#All],6,FALSE)</f>
        <v>11265.71</v>
      </c>
      <c r="N997" t="str">
        <f>VLOOKUP($A997,Hospitalization_Table[#All],7,FALSE)</f>
        <v>tier - 3</v>
      </c>
      <c r="O997" t="str">
        <f>VLOOKUP($A997,Hospitalization_Table[#All],8,FALSE)</f>
        <v>tier - 1</v>
      </c>
      <c r="P997" t="str">
        <f>VLOOKUP($A997,Hospitalization_Table[#All],9,FALSE)</f>
        <v>R1025</v>
      </c>
      <c r="Q997">
        <f>VLOOKUP($A997,Hospitalization_Table[#All],11,FALSE)</f>
        <v>51</v>
      </c>
    </row>
    <row r="998" spans="1:17" ht="15.6" x14ac:dyDescent="0.3">
      <c r="A998" s="20" t="s">
        <v>1374</v>
      </c>
      <c r="B998" t="str">
        <f>VLOOKUP($A998,Customer_Table[#All],4,FALSE)</f>
        <v>Jose A.</v>
      </c>
      <c r="C998">
        <f>VLOOKUP($A998,Medical_Table[#All],4,FALSE)</f>
        <v>36.6</v>
      </c>
      <c r="D998">
        <f>VLOOKUP($A998,Medical_Table[#All],6,FALSE)</f>
        <v>5.2</v>
      </c>
      <c r="E998" t="str">
        <f>VLOOKUP($A998,Medical_Table[#All],2,FALSE)</f>
        <v>Yes</v>
      </c>
      <c r="F998" t="str">
        <f>VLOOKUP($A998,Medical_Table[#All],8,FALSE)</f>
        <v>No</v>
      </c>
      <c r="G998" t="str">
        <f>VLOOKUP($A998,Medical_Table[#All],9,FALSE)</f>
        <v>Yes</v>
      </c>
      <c r="H998">
        <f>VLOOKUP($A998,Medical_Table[#All],10,FALSE)</f>
        <v>1</v>
      </c>
      <c r="I998" t="str">
        <f>VLOOKUP($A998,Medical_Table[#All],3,FALSE)</f>
        <v>No</v>
      </c>
      <c r="J998" t="str">
        <f>VLOOKUP($A998,Medical_Table[#All],5,FALSE)</f>
        <v>Obesity</v>
      </c>
      <c r="K998" t="str">
        <f>VLOOKUP($A998,Medical_Table[#All],7,FALSE)</f>
        <v>Normal</v>
      </c>
      <c r="L998" s="22">
        <f>VLOOKUP($A998,Hospitalization_Table[#All],10,FALSE)</f>
        <v>25487</v>
      </c>
      <c r="M998" s="18">
        <f>VLOOKUP($A998,Hospitalization_Table[#All],6,FALSE)</f>
        <v>11264.54</v>
      </c>
      <c r="N998" t="str">
        <f>VLOOKUP($A998,Hospitalization_Table[#All],7,FALSE)</f>
        <v>tier - 3</v>
      </c>
      <c r="O998" t="str">
        <f>VLOOKUP($A998,Hospitalization_Table[#All],8,FALSE)</f>
        <v>tier - 2</v>
      </c>
      <c r="P998" t="str">
        <f>VLOOKUP($A998,Hospitalization_Table[#All],9,FALSE)</f>
        <v>R1011</v>
      </c>
      <c r="Q998">
        <f>VLOOKUP($A998,Hospitalization_Table[#All],11,FALSE)</f>
        <v>53</v>
      </c>
    </row>
    <row r="999" spans="1:17" ht="15.6" x14ac:dyDescent="0.3">
      <c r="A999" s="20" t="s">
        <v>1373</v>
      </c>
      <c r="B999" t="str">
        <f>VLOOKUP($A999,Customer_Table[#All],4,FALSE)</f>
        <v>Lauren</v>
      </c>
      <c r="C999">
        <f>VLOOKUP($A999,Medical_Table[#All],4,FALSE)</f>
        <v>35.93</v>
      </c>
      <c r="D999">
        <f>VLOOKUP($A999,Medical_Table[#All],6,FALSE)</f>
        <v>8.3000000000000007</v>
      </c>
      <c r="E999" t="str">
        <f>VLOOKUP($A999,Medical_Table[#All],2,FALSE)</f>
        <v>Yes</v>
      </c>
      <c r="F999" t="str">
        <f>VLOOKUP($A999,Medical_Table[#All],8,FALSE)</f>
        <v>No</v>
      </c>
      <c r="G999" t="str">
        <f>VLOOKUP($A999,Medical_Table[#All],9,FALSE)</f>
        <v>No</v>
      </c>
      <c r="H999">
        <f>VLOOKUP($A999,Medical_Table[#All],10,FALSE)</f>
        <v>0</v>
      </c>
      <c r="I999" t="str">
        <f>VLOOKUP($A999,Medical_Table[#All],3,FALSE)</f>
        <v>No</v>
      </c>
      <c r="J999" t="str">
        <f>VLOOKUP($A999,Medical_Table[#All],5,FALSE)</f>
        <v>Obesity</v>
      </c>
      <c r="K999" t="str">
        <f>VLOOKUP($A999,Medical_Table[#All],7,FALSE)</f>
        <v>Diabetes</v>
      </c>
      <c r="L999" s="22">
        <f>VLOOKUP($A999,Hospitalization_Table[#All],10,FALSE)</f>
        <v>29861</v>
      </c>
      <c r="M999" s="18">
        <f>VLOOKUP($A999,Hospitalization_Table[#All],6,FALSE)</f>
        <v>11255.29</v>
      </c>
      <c r="N999" t="str">
        <f>VLOOKUP($A999,Hospitalization_Table[#All],7,FALSE)</f>
        <v>tier - 3</v>
      </c>
      <c r="O999" t="str">
        <f>VLOOKUP($A999,Hospitalization_Table[#All],8,FALSE)</f>
        <v>tier - 1</v>
      </c>
      <c r="P999" t="str">
        <f>VLOOKUP($A999,Hospitalization_Table[#All],9,FALSE)</f>
        <v>R1026</v>
      </c>
      <c r="Q999">
        <f>VLOOKUP($A999,Hospitalization_Table[#All],11,FALSE)</f>
        <v>41</v>
      </c>
    </row>
    <row r="1000" spans="1:17" ht="15.6" x14ac:dyDescent="0.3">
      <c r="A1000" s="20" t="s">
        <v>1372</v>
      </c>
      <c r="B1000" t="str">
        <f>VLOOKUP($A1000,Customer_Table[#All],4,FALSE)</f>
        <v>Jonathon M.</v>
      </c>
      <c r="C1000">
        <f>VLOOKUP($A1000,Medical_Table[#All],4,FALSE)</f>
        <v>28.6</v>
      </c>
      <c r="D1000">
        <f>VLOOKUP($A1000,Medical_Table[#All],6,FALSE)</f>
        <v>5.56</v>
      </c>
      <c r="E1000" t="str">
        <f>VLOOKUP($A1000,Medical_Table[#All],2,FALSE)</f>
        <v>Yes</v>
      </c>
      <c r="F1000" t="str">
        <f>VLOOKUP($A1000,Medical_Table[#All],8,FALSE)</f>
        <v>No</v>
      </c>
      <c r="G1000" t="str">
        <f>VLOOKUP($A1000,Medical_Table[#All],9,FALSE)</f>
        <v>Yes</v>
      </c>
      <c r="H1000">
        <f>VLOOKUP($A1000,Medical_Table[#All],10,FALSE)</f>
        <v>1</v>
      </c>
      <c r="I1000" t="str">
        <f>VLOOKUP($A1000,Medical_Table[#All],3,FALSE)</f>
        <v>No</v>
      </c>
      <c r="J1000" t="str">
        <f>VLOOKUP($A1000,Medical_Table[#All],5,FALSE)</f>
        <v>Over Weight</v>
      </c>
      <c r="K1000" t="str">
        <f>VLOOKUP($A1000,Medical_Table[#All],7,FALSE)</f>
        <v>Normal</v>
      </c>
      <c r="L1000" s="22">
        <f>VLOOKUP($A1000,Hospitalization_Table[#All],10,FALSE)</f>
        <v>25435</v>
      </c>
      <c r="M1000" s="18">
        <f>VLOOKUP($A1000,Hospitalization_Table[#All],6,FALSE)</f>
        <v>11253.42</v>
      </c>
      <c r="N1000" t="str">
        <f>VLOOKUP($A1000,Hospitalization_Table[#All],7,FALSE)</f>
        <v>tier - 3</v>
      </c>
      <c r="O1000" t="str">
        <f>VLOOKUP($A1000,Hospitalization_Table[#All],8,FALSE)</f>
        <v>tier - 1</v>
      </c>
      <c r="P1000" t="str">
        <f>VLOOKUP($A1000,Hospitalization_Table[#All],9,FALSE)</f>
        <v>R1011</v>
      </c>
      <c r="Q1000">
        <f>VLOOKUP($A1000,Hospitalization_Table[#All],11,FALSE)</f>
        <v>53</v>
      </c>
    </row>
    <row r="1001" spans="1:17" ht="15.6" x14ac:dyDescent="0.3">
      <c r="A1001" s="20" t="s">
        <v>1371</v>
      </c>
      <c r="B1001" t="str">
        <f>VLOOKUP($A1001,Customer_Table[#All],4,FALSE)</f>
        <v>Stephanie A</v>
      </c>
      <c r="C1001">
        <f>VLOOKUP($A1001,Medical_Table[#All],4,FALSE)</f>
        <v>39.17</v>
      </c>
      <c r="D1001">
        <f>VLOOKUP($A1001,Medical_Table[#All],6,FALSE)</f>
        <v>4.1500000000000004</v>
      </c>
      <c r="E1001" t="str">
        <f>VLOOKUP($A1001,Medical_Table[#All],2,FALSE)</f>
        <v>No</v>
      </c>
      <c r="F1001" t="str">
        <f>VLOOKUP($A1001,Medical_Table[#All],8,FALSE)</f>
        <v>No</v>
      </c>
      <c r="G1001" t="str">
        <f>VLOOKUP($A1001,Medical_Table[#All],9,FALSE)</f>
        <v>No</v>
      </c>
      <c r="H1001">
        <f>VLOOKUP($A1001,Medical_Table[#All],10,FALSE)</f>
        <v>0</v>
      </c>
      <c r="I1001" t="str">
        <f>VLOOKUP($A1001,Medical_Table[#All],3,FALSE)</f>
        <v>No</v>
      </c>
      <c r="J1001" t="str">
        <f>VLOOKUP($A1001,Medical_Table[#All],5,FALSE)</f>
        <v>Obesity</v>
      </c>
      <c r="K1001" t="str">
        <f>VLOOKUP($A1001,Medical_Table[#All],7,FALSE)</f>
        <v>Normal</v>
      </c>
      <c r="L1001" s="22">
        <f>VLOOKUP($A1001,Hospitalization_Table[#All],10,FALSE)</f>
        <v>32859</v>
      </c>
      <c r="M1001" s="18">
        <f>VLOOKUP($A1001,Hospitalization_Table[#All],6,FALSE)</f>
        <v>11250.43</v>
      </c>
      <c r="N1001" t="str">
        <f>VLOOKUP($A1001,Hospitalization_Table[#All],7,FALSE)</f>
        <v>tier - 3</v>
      </c>
      <c r="O1001" t="str">
        <f>VLOOKUP($A1001,Hospitalization_Table[#All],8,FALSE)</f>
        <v>tier - 2</v>
      </c>
      <c r="P1001" t="str">
        <f>VLOOKUP($A1001,Hospitalization_Table[#All],9,FALSE)</f>
        <v>R1026</v>
      </c>
      <c r="Q1001">
        <f>VLOOKUP($A1001,Hospitalization_Table[#All],11,FALSE)</f>
        <v>33</v>
      </c>
    </row>
    <row r="1002" spans="1:17" ht="15.6" x14ac:dyDescent="0.3">
      <c r="A1002" s="20" t="s">
        <v>1370</v>
      </c>
      <c r="B1002" t="str">
        <f>VLOOKUP($A1002,Customer_Table[#All],4,FALSE)</f>
        <v>Patrick</v>
      </c>
      <c r="C1002">
        <f>VLOOKUP($A1002,Medical_Table[#All],4,FALSE)</f>
        <v>26.41</v>
      </c>
      <c r="D1002">
        <f>VLOOKUP($A1002,Medical_Table[#All],6,FALSE)</f>
        <v>5.99</v>
      </c>
      <c r="E1002" t="str">
        <f>VLOOKUP($A1002,Medical_Table[#All],2,FALSE)</f>
        <v>Yes</v>
      </c>
      <c r="F1002" t="str">
        <f>VLOOKUP($A1002,Medical_Table[#All],8,FALSE)</f>
        <v>No</v>
      </c>
      <c r="G1002" t="str">
        <f>VLOOKUP($A1002,Medical_Table[#All],9,FALSE)</f>
        <v>Yes</v>
      </c>
      <c r="H1002">
        <f>VLOOKUP($A1002,Medical_Table[#All],10,FALSE)</f>
        <v>1</v>
      </c>
      <c r="I1002" t="str">
        <f>VLOOKUP($A1002,Medical_Table[#All],3,FALSE)</f>
        <v>No</v>
      </c>
      <c r="J1002" t="str">
        <f>VLOOKUP($A1002,Medical_Table[#All],5,FALSE)</f>
        <v>Over Weight</v>
      </c>
      <c r="K1002" t="str">
        <f>VLOOKUP($A1002,Medical_Table[#All],7,FALSE)</f>
        <v>Prediabetes</v>
      </c>
      <c r="L1002" s="22">
        <f>VLOOKUP($A1002,Hospitalization_Table[#All],10,FALSE)</f>
        <v>25567</v>
      </c>
      <c r="M1002" s="18">
        <f>VLOOKUP($A1002,Hospitalization_Table[#All],6,FALSE)</f>
        <v>11244.38</v>
      </c>
      <c r="N1002" t="str">
        <f>VLOOKUP($A1002,Hospitalization_Table[#All],7,FALSE)</f>
        <v>tier - 3</v>
      </c>
      <c r="O1002" t="str">
        <f>VLOOKUP($A1002,Hospitalization_Table[#All],8,FALSE)</f>
        <v>tier - 1</v>
      </c>
      <c r="P1002" t="str">
        <f>VLOOKUP($A1002,Hospitalization_Table[#All],9,FALSE)</f>
        <v>R1016</v>
      </c>
      <c r="Q1002">
        <f>VLOOKUP($A1002,Hospitalization_Table[#All],11,FALSE)</f>
        <v>53</v>
      </c>
    </row>
    <row r="1003" spans="1:17" ht="15.6" x14ac:dyDescent="0.3">
      <c r="A1003" s="20" t="s">
        <v>1369</v>
      </c>
      <c r="B1003" t="str">
        <f>VLOOKUP($A1003,Customer_Table[#All],4,FALSE)</f>
        <v>Krista</v>
      </c>
      <c r="C1003">
        <f>VLOOKUP($A1003,Medical_Table[#All],4,FALSE)</f>
        <v>30.63</v>
      </c>
      <c r="D1003">
        <f>VLOOKUP($A1003,Medical_Table[#All],6,FALSE)</f>
        <v>5.8</v>
      </c>
      <c r="E1003" t="str">
        <f>VLOOKUP($A1003,Medical_Table[#All],2,FALSE)</f>
        <v>Yes</v>
      </c>
      <c r="F1003" t="str">
        <f>VLOOKUP($A1003,Medical_Table[#All],8,FALSE)</f>
        <v>No</v>
      </c>
      <c r="G1003" t="str">
        <f>VLOOKUP($A1003,Medical_Table[#All],9,FALSE)</f>
        <v>No</v>
      </c>
      <c r="H1003">
        <f>VLOOKUP($A1003,Medical_Table[#All],10,FALSE)</f>
        <v>0</v>
      </c>
      <c r="I1003" t="str">
        <f>VLOOKUP($A1003,Medical_Table[#All],3,FALSE)</f>
        <v>No</v>
      </c>
      <c r="J1003" t="str">
        <f>VLOOKUP($A1003,Medical_Table[#All],5,FALSE)</f>
        <v>Obesity</v>
      </c>
      <c r="K1003" t="str">
        <f>VLOOKUP($A1003,Medical_Table[#All],7,FALSE)</f>
        <v>Prediabetes</v>
      </c>
      <c r="L1003" s="22">
        <f>VLOOKUP($A1003,Hospitalization_Table[#All],10,FALSE)</f>
        <v>27939</v>
      </c>
      <c r="M1003" s="18">
        <f>VLOOKUP($A1003,Hospitalization_Table[#All],6,FALSE)</f>
        <v>11217.35</v>
      </c>
      <c r="N1003" t="str">
        <f>VLOOKUP($A1003,Hospitalization_Table[#All],7,FALSE)</f>
        <v>tier - 3</v>
      </c>
      <c r="O1003" t="str">
        <f>VLOOKUP($A1003,Hospitalization_Table[#All],8,FALSE)</f>
        <v>tier - 2</v>
      </c>
      <c r="P1003" t="str">
        <f>VLOOKUP($A1003,Hospitalization_Table[#All],9,FALSE)</f>
        <v>R1025</v>
      </c>
      <c r="Q1003">
        <f>VLOOKUP($A1003,Hospitalization_Table[#All],11,FALSE)</f>
        <v>46</v>
      </c>
    </row>
    <row r="1004" spans="1:17" ht="15.6" x14ac:dyDescent="0.3">
      <c r="A1004" s="20" t="s">
        <v>1368</v>
      </c>
      <c r="B1004" t="str">
        <f>VLOOKUP($A1004,Customer_Table[#All],4,FALSE)</f>
        <v>Jenessa</v>
      </c>
      <c r="C1004">
        <f>VLOOKUP($A1004,Medical_Table[#All],4,FALSE)</f>
        <v>31.73</v>
      </c>
      <c r="D1004">
        <f>VLOOKUP($A1004,Medical_Table[#All],6,FALSE)</f>
        <v>7.32</v>
      </c>
      <c r="E1004" t="str">
        <f>VLOOKUP($A1004,Medical_Table[#All],2,FALSE)</f>
        <v>Yes</v>
      </c>
      <c r="F1004" t="str">
        <f>VLOOKUP($A1004,Medical_Table[#All],8,FALSE)</f>
        <v>No</v>
      </c>
      <c r="G1004" t="str">
        <f>VLOOKUP($A1004,Medical_Table[#All],9,FALSE)</f>
        <v>No</v>
      </c>
      <c r="H1004">
        <f>VLOOKUP($A1004,Medical_Table[#All],10,FALSE)</f>
        <v>2</v>
      </c>
      <c r="I1004" t="str">
        <f>VLOOKUP($A1004,Medical_Table[#All],3,FALSE)</f>
        <v>No</v>
      </c>
      <c r="J1004" t="str">
        <f>VLOOKUP($A1004,Medical_Table[#All],5,FALSE)</f>
        <v>Obesity</v>
      </c>
      <c r="K1004" t="str">
        <f>VLOOKUP($A1004,Medical_Table[#All],7,FALSE)</f>
        <v>Diabetes</v>
      </c>
      <c r="L1004" s="22">
        <f>VLOOKUP($A1004,Hospitalization_Table[#All],10,FALSE)</f>
        <v>25733</v>
      </c>
      <c r="M1004" s="18">
        <f>VLOOKUP($A1004,Hospitalization_Table[#All],6,FALSE)</f>
        <v>11187.66</v>
      </c>
      <c r="N1004" t="str">
        <f>VLOOKUP($A1004,Hospitalization_Table[#All],7,FALSE)</f>
        <v>tier - 3</v>
      </c>
      <c r="O1004" t="str">
        <f>VLOOKUP($A1004,Hospitalization_Table[#All],8,FALSE)</f>
        <v>tier - 2</v>
      </c>
      <c r="P1004" t="str">
        <f>VLOOKUP($A1004,Hospitalization_Table[#All],9,FALSE)</f>
        <v>R1012</v>
      </c>
      <c r="Q1004">
        <f>VLOOKUP($A1004,Hospitalization_Table[#All],11,FALSE)</f>
        <v>52</v>
      </c>
    </row>
    <row r="1005" spans="1:17" ht="15.6" x14ac:dyDescent="0.3">
      <c r="A1005" s="20" t="s">
        <v>1367</v>
      </c>
      <c r="B1005" t="str">
        <f>VLOOKUP($A1005,Customer_Table[#All],4,FALSE)</f>
        <v>Ryan M.</v>
      </c>
      <c r="C1005">
        <f>VLOOKUP($A1005,Medical_Table[#All],4,FALSE)</f>
        <v>30.7</v>
      </c>
      <c r="D1005">
        <f>VLOOKUP($A1005,Medical_Table[#All],6,FALSE)</f>
        <v>5.16</v>
      </c>
      <c r="E1005" t="str">
        <f>VLOOKUP($A1005,Medical_Table[#All],2,FALSE)</f>
        <v>No</v>
      </c>
      <c r="F1005" t="str">
        <f>VLOOKUP($A1005,Medical_Table[#All],8,FALSE)</f>
        <v>No</v>
      </c>
      <c r="G1005" t="str">
        <f>VLOOKUP($A1005,Medical_Table[#All],9,FALSE)</f>
        <v>No</v>
      </c>
      <c r="H1005">
        <f>VLOOKUP($A1005,Medical_Table[#All],10,FALSE)</f>
        <v>2</v>
      </c>
      <c r="I1005" t="str">
        <f>VLOOKUP($A1005,Medical_Table[#All],3,FALSE)</f>
        <v>No</v>
      </c>
      <c r="J1005" t="str">
        <f>VLOOKUP($A1005,Medical_Table[#All],5,FALSE)</f>
        <v>Obesity</v>
      </c>
      <c r="K1005" t="str">
        <f>VLOOKUP($A1005,Medical_Table[#All],7,FALSE)</f>
        <v>Normal</v>
      </c>
      <c r="L1005" s="22">
        <f>VLOOKUP($A1005,Hospitalization_Table[#All],10,FALSE)</f>
        <v>26545</v>
      </c>
      <c r="M1005" s="18">
        <f>VLOOKUP($A1005,Hospitalization_Table[#All],6,FALSE)</f>
        <v>11186.2</v>
      </c>
      <c r="N1005" t="str">
        <f>VLOOKUP($A1005,Hospitalization_Table[#All],7,FALSE)</f>
        <v>tier - 3</v>
      </c>
      <c r="O1005" t="str">
        <f>VLOOKUP($A1005,Hospitalization_Table[#All],8,FALSE)</f>
        <v>tier - 2</v>
      </c>
      <c r="P1005" t="str">
        <f>VLOOKUP($A1005,Hospitalization_Table[#All],9,FALSE)</f>
        <v>R1021</v>
      </c>
      <c r="Q1005">
        <f>VLOOKUP($A1005,Hospitalization_Table[#All],11,FALSE)</f>
        <v>50</v>
      </c>
    </row>
    <row r="1006" spans="1:17" ht="15.6" x14ac:dyDescent="0.3">
      <c r="A1006" s="20" t="s">
        <v>1366</v>
      </c>
      <c r="B1006" t="str">
        <f>VLOOKUP($A1006,Customer_Table[#All],4,FALSE)</f>
        <v>Thomas</v>
      </c>
      <c r="C1006">
        <f>VLOOKUP($A1006,Medical_Table[#All],4,FALSE)</f>
        <v>25.934999999999999</v>
      </c>
      <c r="D1006">
        <f>VLOOKUP($A1006,Medical_Table[#All],6,FALSE)</f>
        <v>5.96</v>
      </c>
      <c r="E1006" t="str">
        <f>VLOOKUP($A1006,Medical_Table[#All],2,FALSE)</f>
        <v>Yes</v>
      </c>
      <c r="F1006" t="str">
        <f>VLOOKUP($A1006,Medical_Table[#All],8,FALSE)</f>
        <v>No</v>
      </c>
      <c r="G1006" t="str">
        <f>VLOOKUP($A1006,Medical_Table[#All],9,FALSE)</f>
        <v>No</v>
      </c>
      <c r="H1006">
        <f>VLOOKUP($A1006,Medical_Table[#All],10,FALSE)</f>
        <v>2</v>
      </c>
      <c r="I1006" t="str">
        <f>VLOOKUP($A1006,Medical_Table[#All],3,FALSE)</f>
        <v>No</v>
      </c>
      <c r="J1006" t="str">
        <f>VLOOKUP($A1006,Medical_Table[#All],5,FALSE)</f>
        <v>Over Weight</v>
      </c>
      <c r="K1006" t="str">
        <f>VLOOKUP($A1006,Medical_Table[#All],7,FALSE)</f>
        <v>Prediabetes</v>
      </c>
      <c r="L1006" s="22">
        <f>VLOOKUP($A1006,Hospitalization_Table[#All],10,FALSE)</f>
        <v>24325</v>
      </c>
      <c r="M1006" s="18">
        <f>VLOOKUP($A1006,Hospitalization_Table[#All],6,FALSE)</f>
        <v>11165.42</v>
      </c>
      <c r="N1006" t="str">
        <f>VLOOKUP($A1006,Hospitalization_Table[#All],7,FALSE)</f>
        <v>tier - 3</v>
      </c>
      <c r="O1006" t="str">
        <f>VLOOKUP($A1006,Hospitalization_Table[#All],8,FALSE)</f>
        <v>tier - 1</v>
      </c>
      <c r="P1006" t="str">
        <f>VLOOKUP($A1006,Hospitalization_Table[#All],9,FALSE)</f>
        <v>R1016</v>
      </c>
      <c r="Q1006">
        <f>VLOOKUP($A1006,Hospitalization_Table[#All],11,FALSE)</f>
        <v>56</v>
      </c>
    </row>
    <row r="1007" spans="1:17" ht="15.6" x14ac:dyDescent="0.3">
      <c r="A1007" s="20" t="s">
        <v>1365</v>
      </c>
      <c r="B1007" t="str">
        <f>VLOOKUP($A1007,Customer_Table[#All],4,FALSE)</f>
        <v>Amanda N.</v>
      </c>
      <c r="C1007">
        <f>VLOOKUP($A1007,Medical_Table[#All],4,FALSE)</f>
        <v>35.9</v>
      </c>
      <c r="D1007">
        <f>VLOOKUP($A1007,Medical_Table[#All],6,FALSE)</f>
        <v>4.8499999999999996</v>
      </c>
      <c r="E1007" t="str">
        <f>VLOOKUP($A1007,Medical_Table[#All],2,FALSE)</f>
        <v>Yes</v>
      </c>
      <c r="F1007" t="str">
        <f>VLOOKUP($A1007,Medical_Table[#All],8,FALSE)</f>
        <v>No</v>
      </c>
      <c r="G1007" t="str">
        <f>VLOOKUP($A1007,Medical_Table[#All],9,FALSE)</f>
        <v>Yes</v>
      </c>
      <c r="H1007">
        <f>VLOOKUP($A1007,Medical_Table[#All],10,FALSE)</f>
        <v>1</v>
      </c>
      <c r="I1007" t="str">
        <f>VLOOKUP($A1007,Medical_Table[#All],3,FALSE)</f>
        <v>No</v>
      </c>
      <c r="J1007" t="str">
        <f>VLOOKUP($A1007,Medical_Table[#All],5,FALSE)</f>
        <v>Obesity</v>
      </c>
      <c r="K1007" t="str">
        <f>VLOOKUP($A1007,Medical_Table[#All],7,FALSE)</f>
        <v>Normal</v>
      </c>
      <c r="L1007" s="22">
        <f>VLOOKUP($A1007,Hospitalization_Table[#All],10,FALSE)</f>
        <v>25379</v>
      </c>
      <c r="M1007" s="18">
        <f>VLOOKUP($A1007,Hospitalization_Table[#All],6,FALSE)</f>
        <v>11163.57</v>
      </c>
      <c r="N1007" t="str">
        <f>VLOOKUP($A1007,Hospitalization_Table[#All],7,FALSE)</f>
        <v>tier - 3</v>
      </c>
      <c r="O1007" t="str">
        <f>VLOOKUP($A1007,Hospitalization_Table[#All],8,FALSE)</f>
        <v>tier - 2</v>
      </c>
      <c r="P1007" t="str">
        <f>VLOOKUP($A1007,Hospitalization_Table[#All],9,FALSE)</f>
        <v>R1011</v>
      </c>
      <c r="Q1007">
        <f>VLOOKUP($A1007,Hospitalization_Table[#All],11,FALSE)</f>
        <v>53</v>
      </c>
    </row>
    <row r="1008" spans="1:17" ht="15.6" x14ac:dyDescent="0.3">
      <c r="A1008" s="20" t="s">
        <v>1364</v>
      </c>
      <c r="B1008" t="str">
        <f>VLOOKUP($A1008,Customer_Table[#All],4,FALSE)</f>
        <v>Teresa P.</v>
      </c>
      <c r="C1008">
        <f>VLOOKUP($A1008,Medical_Table[#All],4,FALSE)</f>
        <v>26.7</v>
      </c>
      <c r="D1008">
        <f>VLOOKUP($A1008,Medical_Table[#All],6,FALSE)</f>
        <v>5.09</v>
      </c>
      <c r="E1008" t="str">
        <f>VLOOKUP($A1008,Medical_Table[#All],2,FALSE)</f>
        <v>Yes</v>
      </c>
      <c r="F1008" t="str">
        <f>VLOOKUP($A1008,Medical_Table[#All],8,FALSE)</f>
        <v>No</v>
      </c>
      <c r="G1008" t="str">
        <f>VLOOKUP($A1008,Medical_Table[#All],9,FALSE)</f>
        <v>Yes</v>
      </c>
      <c r="H1008">
        <f>VLOOKUP($A1008,Medical_Table[#All],10,FALSE)</f>
        <v>1</v>
      </c>
      <c r="I1008" t="str">
        <f>VLOOKUP($A1008,Medical_Table[#All],3,FALSE)</f>
        <v>No</v>
      </c>
      <c r="J1008" t="str">
        <f>VLOOKUP($A1008,Medical_Table[#All],5,FALSE)</f>
        <v>Over Weight</v>
      </c>
      <c r="K1008" t="str">
        <f>VLOOKUP($A1008,Medical_Table[#All],7,FALSE)</f>
        <v>Normal</v>
      </c>
      <c r="L1008" s="22">
        <f>VLOOKUP($A1008,Hospitalization_Table[#All],10,FALSE)</f>
        <v>25537</v>
      </c>
      <c r="M1008" s="18">
        <f>VLOOKUP($A1008,Hospitalization_Table[#All],6,FALSE)</f>
        <v>11150.78</v>
      </c>
      <c r="N1008" t="str">
        <f>VLOOKUP($A1008,Hospitalization_Table[#All],7,FALSE)</f>
        <v>tier - 3</v>
      </c>
      <c r="O1008" t="str">
        <f>VLOOKUP($A1008,Hospitalization_Table[#All],8,FALSE)</f>
        <v>tier - 2</v>
      </c>
      <c r="P1008" t="str">
        <f>VLOOKUP($A1008,Hospitalization_Table[#All],9,FALSE)</f>
        <v>R1011</v>
      </c>
      <c r="Q1008">
        <f>VLOOKUP($A1008,Hospitalization_Table[#All],11,FALSE)</f>
        <v>53</v>
      </c>
    </row>
    <row r="1009" spans="1:17" ht="15.6" x14ac:dyDescent="0.3">
      <c r="A1009" s="20" t="s">
        <v>1363</v>
      </c>
      <c r="B1009" t="str">
        <f>VLOOKUP($A1009,Customer_Table[#All],4,FALSE)</f>
        <v>Dorian</v>
      </c>
      <c r="C1009">
        <f>VLOOKUP($A1009,Medical_Table[#All],4,FALSE)</f>
        <v>33.71</v>
      </c>
      <c r="D1009">
        <f>VLOOKUP($A1009,Medical_Table[#All],6,FALSE)</f>
        <v>4.9400000000000004</v>
      </c>
      <c r="E1009" t="str">
        <f>VLOOKUP($A1009,Medical_Table[#All],2,FALSE)</f>
        <v>No</v>
      </c>
      <c r="F1009" t="str">
        <f>VLOOKUP($A1009,Medical_Table[#All],8,FALSE)</f>
        <v>No</v>
      </c>
      <c r="G1009" t="str">
        <f>VLOOKUP($A1009,Medical_Table[#All],9,FALSE)</f>
        <v>No</v>
      </c>
      <c r="H1009">
        <f>VLOOKUP($A1009,Medical_Table[#All],10,FALSE)</f>
        <v>0</v>
      </c>
      <c r="I1009" t="str">
        <f>VLOOKUP($A1009,Medical_Table[#All],3,FALSE)</f>
        <v>No</v>
      </c>
      <c r="J1009" t="str">
        <f>VLOOKUP($A1009,Medical_Table[#All],5,FALSE)</f>
        <v>Obesity</v>
      </c>
      <c r="K1009" t="str">
        <f>VLOOKUP($A1009,Medical_Table[#All],7,FALSE)</f>
        <v>Normal</v>
      </c>
      <c r="L1009" s="22">
        <f>VLOOKUP($A1009,Hospitalization_Table[#All],10,FALSE)</f>
        <v>29453</v>
      </c>
      <c r="M1009" s="18">
        <f>VLOOKUP($A1009,Hospitalization_Table[#All],6,FALSE)</f>
        <v>11103.33</v>
      </c>
      <c r="N1009" t="str">
        <f>VLOOKUP($A1009,Hospitalization_Table[#All],7,FALSE)</f>
        <v>tier - 3</v>
      </c>
      <c r="O1009" t="str">
        <f>VLOOKUP($A1009,Hospitalization_Table[#All],8,FALSE)</f>
        <v>tier - 1</v>
      </c>
      <c r="P1009" t="str">
        <f>VLOOKUP($A1009,Hospitalization_Table[#All],9,FALSE)</f>
        <v>R1021</v>
      </c>
      <c r="Q1009">
        <f>VLOOKUP($A1009,Hospitalization_Table[#All],11,FALSE)</f>
        <v>42</v>
      </c>
    </row>
    <row r="1010" spans="1:17" ht="15.6" x14ac:dyDescent="0.3">
      <c r="A1010" s="20" t="s">
        <v>1362</v>
      </c>
      <c r="B1010" t="str">
        <f>VLOOKUP($A1010,Customer_Table[#All],4,FALSE)</f>
        <v>Amy</v>
      </c>
      <c r="C1010">
        <f>VLOOKUP($A1010,Medical_Table[#All],4,FALSE)</f>
        <v>41.91</v>
      </c>
      <c r="D1010">
        <f>VLOOKUP($A1010,Medical_Table[#All],6,FALSE)</f>
        <v>4.92</v>
      </c>
      <c r="E1010" t="str">
        <f>VLOOKUP($A1010,Medical_Table[#All],2,FALSE)</f>
        <v>Yes</v>
      </c>
      <c r="F1010" t="str">
        <f>VLOOKUP($A1010,Medical_Table[#All],8,FALSE)</f>
        <v>No</v>
      </c>
      <c r="G1010" t="str">
        <f>VLOOKUP($A1010,Medical_Table[#All],9,FALSE)</f>
        <v>No</v>
      </c>
      <c r="H1010">
        <f>VLOOKUP($A1010,Medical_Table[#All],10,FALSE)</f>
        <v>2</v>
      </c>
      <c r="I1010" t="str">
        <f>VLOOKUP($A1010,Medical_Table[#All],3,FALSE)</f>
        <v>No</v>
      </c>
      <c r="J1010" t="str">
        <f>VLOOKUP($A1010,Medical_Table[#All],5,FALSE)</f>
        <v>Obesity</v>
      </c>
      <c r="K1010" t="str">
        <f>VLOOKUP($A1010,Medical_Table[#All],7,FALSE)</f>
        <v>Normal</v>
      </c>
      <c r="L1010" s="22">
        <f>VLOOKUP($A1010,Hospitalization_Table[#All],10,FALSE)</f>
        <v>24293</v>
      </c>
      <c r="M1010" s="18">
        <f>VLOOKUP($A1010,Hospitalization_Table[#All],6,FALSE)</f>
        <v>11093.62</v>
      </c>
      <c r="N1010" t="str">
        <f>VLOOKUP($A1010,Hospitalization_Table[#All],7,FALSE)</f>
        <v>tier - 3</v>
      </c>
      <c r="O1010" t="str">
        <f>VLOOKUP($A1010,Hospitalization_Table[#All],8,FALSE)</f>
        <v>tier - 1</v>
      </c>
      <c r="P1010" t="str">
        <f>VLOOKUP($A1010,Hospitalization_Table[#All],9,FALSE)</f>
        <v>R1013</v>
      </c>
      <c r="Q1010">
        <f>VLOOKUP($A1010,Hospitalization_Table[#All],11,FALSE)</f>
        <v>56</v>
      </c>
    </row>
    <row r="1011" spans="1:17" ht="15.6" x14ac:dyDescent="0.3">
      <c r="A1011" s="20" t="s">
        <v>1361</v>
      </c>
      <c r="B1011" t="str">
        <f>VLOOKUP($A1011,Customer_Table[#All],4,FALSE)</f>
        <v>Aberu</v>
      </c>
      <c r="C1011">
        <f>VLOOKUP($A1011,Medical_Table[#All],4,FALSE)</f>
        <v>39.82</v>
      </c>
      <c r="D1011">
        <f>VLOOKUP($A1011,Medical_Table[#All],6,FALSE)</f>
        <v>6.05</v>
      </c>
      <c r="E1011" t="str">
        <f>VLOOKUP($A1011,Medical_Table[#All],2,FALSE)</f>
        <v>Yes</v>
      </c>
      <c r="F1011" t="str">
        <f>VLOOKUP($A1011,Medical_Table[#All],8,FALSE)</f>
        <v>No</v>
      </c>
      <c r="G1011" t="str">
        <f>VLOOKUP($A1011,Medical_Table[#All],9,FALSE)</f>
        <v>No</v>
      </c>
      <c r="H1011">
        <f>VLOOKUP($A1011,Medical_Table[#All],10,FALSE)</f>
        <v>2</v>
      </c>
      <c r="I1011" t="str">
        <f>VLOOKUP($A1011,Medical_Table[#All],3,FALSE)</f>
        <v>No</v>
      </c>
      <c r="J1011" t="str">
        <f>VLOOKUP($A1011,Medical_Table[#All],5,FALSE)</f>
        <v>Obesity</v>
      </c>
      <c r="K1011" t="str">
        <f>VLOOKUP($A1011,Medical_Table[#All],7,FALSE)</f>
        <v>Prediabetes</v>
      </c>
      <c r="L1011" s="22">
        <f>VLOOKUP($A1011,Hospitalization_Table[#All],10,FALSE)</f>
        <v>24359</v>
      </c>
      <c r="M1011" s="18">
        <f>VLOOKUP($A1011,Hospitalization_Table[#All],6,FALSE)</f>
        <v>11090.72</v>
      </c>
      <c r="N1011" t="str">
        <f>VLOOKUP($A1011,Hospitalization_Table[#All],7,FALSE)</f>
        <v>tier - 3</v>
      </c>
      <c r="O1011" t="str">
        <f>VLOOKUP($A1011,Hospitalization_Table[#All],8,FALSE)</f>
        <v>tier - 1</v>
      </c>
      <c r="P1011" t="str">
        <f>VLOOKUP($A1011,Hospitalization_Table[#All],9,FALSE)</f>
        <v>R1013</v>
      </c>
      <c r="Q1011">
        <f>VLOOKUP($A1011,Hospitalization_Table[#All],11,FALSE)</f>
        <v>56</v>
      </c>
    </row>
    <row r="1012" spans="1:17" ht="15.6" x14ac:dyDescent="0.3">
      <c r="A1012" s="20" t="s">
        <v>1360</v>
      </c>
      <c r="B1012" t="str">
        <f>VLOOKUP($A1012,Customer_Table[#All],4,FALSE)</f>
        <v>Ashley</v>
      </c>
      <c r="C1012">
        <f>VLOOKUP($A1012,Medical_Table[#All],4,FALSE)</f>
        <v>28.12</v>
      </c>
      <c r="D1012">
        <f>VLOOKUP($A1012,Medical_Table[#All],6,FALSE)</f>
        <v>4.67</v>
      </c>
      <c r="E1012" t="str">
        <f>VLOOKUP($A1012,Medical_Table[#All],2,FALSE)</f>
        <v>No</v>
      </c>
      <c r="F1012" t="str">
        <f>VLOOKUP($A1012,Medical_Table[#All],8,FALSE)</f>
        <v>No</v>
      </c>
      <c r="G1012" t="str">
        <f>VLOOKUP($A1012,Medical_Table[#All],9,FALSE)</f>
        <v>No</v>
      </c>
      <c r="H1012">
        <f>VLOOKUP($A1012,Medical_Table[#All],10,FALSE)</f>
        <v>2</v>
      </c>
      <c r="I1012" t="str">
        <f>VLOOKUP($A1012,Medical_Table[#All],3,FALSE)</f>
        <v>No</v>
      </c>
      <c r="J1012" t="str">
        <f>VLOOKUP($A1012,Medical_Table[#All],5,FALSE)</f>
        <v>Over Weight</v>
      </c>
      <c r="K1012" t="str">
        <f>VLOOKUP($A1012,Medical_Table[#All],7,FALSE)</f>
        <v>Normal</v>
      </c>
      <c r="L1012" s="22">
        <f>VLOOKUP($A1012,Hospitalization_Table[#All],10,FALSE)</f>
        <v>26579</v>
      </c>
      <c r="M1012" s="18">
        <f>VLOOKUP($A1012,Hospitalization_Table[#All],6,FALSE)</f>
        <v>11085.59</v>
      </c>
      <c r="N1012" t="str">
        <f>VLOOKUP($A1012,Hospitalization_Table[#All],7,FALSE)</f>
        <v>tier - 3</v>
      </c>
      <c r="O1012" t="str">
        <f>VLOOKUP($A1012,Hospitalization_Table[#All],8,FALSE)</f>
        <v>tier - 2</v>
      </c>
      <c r="P1012" t="str">
        <f>VLOOKUP($A1012,Hospitalization_Table[#All],9,FALSE)</f>
        <v>R1012</v>
      </c>
      <c r="Q1012">
        <f>VLOOKUP($A1012,Hospitalization_Table[#All],11,FALSE)</f>
        <v>50</v>
      </c>
    </row>
    <row r="1013" spans="1:17" ht="15.6" x14ac:dyDescent="0.3">
      <c r="A1013" s="20" t="s">
        <v>1359</v>
      </c>
      <c r="B1013" t="str">
        <f>VLOOKUP($A1013,Customer_Table[#All],4,FALSE)</f>
        <v>Anna E</v>
      </c>
      <c r="C1013">
        <f>VLOOKUP($A1013,Medical_Table[#All],4,FALSE)</f>
        <v>26.98</v>
      </c>
      <c r="D1013">
        <f>VLOOKUP($A1013,Medical_Table[#All],6,FALSE)</f>
        <v>9.81</v>
      </c>
      <c r="E1013" t="str">
        <f>VLOOKUP($A1013,Medical_Table[#All],2,FALSE)</f>
        <v>Yes</v>
      </c>
      <c r="F1013" t="str">
        <f>VLOOKUP($A1013,Medical_Table[#All],8,FALSE)</f>
        <v>No</v>
      </c>
      <c r="G1013" t="str">
        <f>VLOOKUP($A1013,Medical_Table[#All],9,FALSE)</f>
        <v>No</v>
      </c>
      <c r="H1013">
        <f>VLOOKUP($A1013,Medical_Table[#All],10,FALSE)</f>
        <v>0</v>
      </c>
      <c r="I1013" t="str">
        <f>VLOOKUP($A1013,Medical_Table[#All],3,FALSE)</f>
        <v>No</v>
      </c>
      <c r="J1013" t="str">
        <f>VLOOKUP($A1013,Medical_Table[#All],5,FALSE)</f>
        <v>Over Weight</v>
      </c>
      <c r="K1013" t="str">
        <f>VLOOKUP($A1013,Medical_Table[#All],7,FALSE)</f>
        <v>Diabetes</v>
      </c>
      <c r="L1013" s="22">
        <f>VLOOKUP($A1013,Hospitalization_Table[#All],10,FALSE)</f>
        <v>24719</v>
      </c>
      <c r="M1013" s="18">
        <f>VLOOKUP($A1013,Hospitalization_Table[#All],6,FALSE)</f>
        <v>11082.58</v>
      </c>
      <c r="N1013" t="str">
        <f>VLOOKUP($A1013,Hospitalization_Table[#All],7,FALSE)</f>
        <v>tier - 3</v>
      </c>
      <c r="O1013" t="str">
        <f>VLOOKUP($A1013,Hospitalization_Table[#All],8,FALSE)</f>
        <v>tier - 2</v>
      </c>
      <c r="P1013" t="str">
        <f>VLOOKUP($A1013,Hospitalization_Table[#All],9,FALSE)</f>
        <v>R1012</v>
      </c>
      <c r="Q1013">
        <f>VLOOKUP($A1013,Hospitalization_Table[#All],11,FALSE)</f>
        <v>55</v>
      </c>
    </row>
    <row r="1014" spans="1:17" ht="15.6" x14ac:dyDescent="0.3">
      <c r="A1014" s="20" t="s">
        <v>1358</v>
      </c>
      <c r="B1014" t="str">
        <f>VLOOKUP($A1014,Customer_Table[#All],4,FALSE)</f>
        <v>Tania K.</v>
      </c>
      <c r="C1014">
        <f>VLOOKUP($A1014,Medical_Table[#All],4,FALSE)</f>
        <v>27.2</v>
      </c>
      <c r="D1014">
        <f>VLOOKUP($A1014,Medical_Table[#All],6,FALSE)</f>
        <v>6.06</v>
      </c>
      <c r="E1014" t="str">
        <f>VLOOKUP($A1014,Medical_Table[#All],2,FALSE)</f>
        <v>Yes</v>
      </c>
      <c r="F1014" t="str">
        <f>VLOOKUP($A1014,Medical_Table[#All],8,FALSE)</f>
        <v>No</v>
      </c>
      <c r="G1014" t="str">
        <f>VLOOKUP($A1014,Medical_Table[#All],9,FALSE)</f>
        <v>No</v>
      </c>
      <c r="H1014">
        <f>VLOOKUP($A1014,Medical_Table[#All],10,FALSE)</f>
        <v>2</v>
      </c>
      <c r="I1014" t="str">
        <f>VLOOKUP($A1014,Medical_Table[#All],3,FALSE)</f>
        <v>No</v>
      </c>
      <c r="J1014" t="str">
        <f>VLOOKUP($A1014,Medical_Table[#All],5,FALSE)</f>
        <v>Over Weight</v>
      </c>
      <c r="K1014" t="str">
        <f>VLOOKUP($A1014,Medical_Table[#All],7,FALSE)</f>
        <v>Prediabetes</v>
      </c>
      <c r="L1014" s="22">
        <f>VLOOKUP($A1014,Hospitalization_Table[#All],10,FALSE)</f>
        <v>24431</v>
      </c>
      <c r="M1014" s="18">
        <f>VLOOKUP($A1014,Hospitalization_Table[#All],6,FALSE)</f>
        <v>11073.18</v>
      </c>
      <c r="N1014" t="str">
        <f>VLOOKUP($A1014,Hospitalization_Table[#All],7,FALSE)</f>
        <v>tier - 3</v>
      </c>
      <c r="O1014" t="str">
        <f>VLOOKUP($A1014,Hospitalization_Table[#All],8,FALSE)</f>
        <v>tier - 3</v>
      </c>
      <c r="P1014" t="str">
        <f>VLOOKUP($A1014,Hospitalization_Table[#All],9,FALSE)</f>
        <v>R1011</v>
      </c>
      <c r="Q1014">
        <f>VLOOKUP($A1014,Hospitalization_Table[#All],11,FALSE)</f>
        <v>56</v>
      </c>
    </row>
    <row r="1015" spans="1:17" ht="15.6" x14ac:dyDescent="0.3">
      <c r="A1015" s="20" t="s">
        <v>1357</v>
      </c>
      <c r="B1015" t="str">
        <f>VLOOKUP($A1015,Customer_Table[#All],4,FALSE)</f>
        <v>Ashley E</v>
      </c>
      <c r="C1015">
        <f>VLOOKUP($A1015,Medical_Table[#All],4,FALSE)</f>
        <v>25.3</v>
      </c>
      <c r="D1015">
        <f>VLOOKUP($A1015,Medical_Table[#All],6,FALSE)</f>
        <v>5.19</v>
      </c>
      <c r="E1015" t="str">
        <f>VLOOKUP($A1015,Medical_Table[#All],2,FALSE)</f>
        <v>Yes</v>
      </c>
      <c r="F1015" t="str">
        <f>VLOOKUP($A1015,Medical_Table[#All],8,FALSE)</f>
        <v>No</v>
      </c>
      <c r="G1015" t="str">
        <f>VLOOKUP($A1015,Medical_Table[#All],9,FALSE)</f>
        <v>No</v>
      </c>
      <c r="H1015">
        <f>VLOOKUP($A1015,Medical_Table[#All],10,FALSE)</f>
        <v>2</v>
      </c>
      <c r="I1015" t="str">
        <f>VLOOKUP($A1015,Medical_Table[#All],3,FALSE)</f>
        <v>No</v>
      </c>
      <c r="J1015" t="str">
        <f>VLOOKUP($A1015,Medical_Table[#All],5,FALSE)</f>
        <v>Over Weight</v>
      </c>
      <c r="K1015" t="str">
        <f>VLOOKUP($A1015,Medical_Table[#All],7,FALSE)</f>
        <v>Normal</v>
      </c>
      <c r="L1015" s="22">
        <f>VLOOKUP($A1015,Hospitalization_Table[#All],10,FALSE)</f>
        <v>24418</v>
      </c>
      <c r="M1015" s="18">
        <f>VLOOKUP($A1015,Hospitalization_Table[#All],6,FALSE)</f>
        <v>11070.54</v>
      </c>
      <c r="N1015" t="str">
        <f>VLOOKUP($A1015,Hospitalization_Table[#All],7,FALSE)</f>
        <v>tier - 3</v>
      </c>
      <c r="O1015" t="str">
        <f>VLOOKUP($A1015,Hospitalization_Table[#All],8,FALSE)</f>
        <v>tier - 3</v>
      </c>
      <c r="P1015" t="str">
        <f>VLOOKUP($A1015,Hospitalization_Table[#All],9,FALSE)</f>
        <v>R1011</v>
      </c>
      <c r="Q1015">
        <f>VLOOKUP($A1015,Hospitalization_Table[#All],11,FALSE)</f>
        <v>56</v>
      </c>
    </row>
    <row r="1016" spans="1:17" ht="15.6" x14ac:dyDescent="0.3">
      <c r="A1016" s="20" t="s">
        <v>1356</v>
      </c>
      <c r="B1016" t="str">
        <f>VLOOKUP($A1016,Customer_Table[#All],4,FALSE)</f>
        <v>Aleksandra</v>
      </c>
      <c r="C1016">
        <f>VLOOKUP($A1016,Medical_Table[#All],4,FALSE)</f>
        <v>30.25</v>
      </c>
      <c r="D1016">
        <f>VLOOKUP($A1016,Medical_Table[#All],6,FALSE)</f>
        <v>10.16</v>
      </c>
      <c r="E1016" t="str">
        <f>VLOOKUP($A1016,Medical_Table[#All],2,FALSE)</f>
        <v>No</v>
      </c>
      <c r="F1016" t="str">
        <f>VLOOKUP($A1016,Medical_Table[#All],8,FALSE)</f>
        <v>No</v>
      </c>
      <c r="G1016" t="str">
        <f>VLOOKUP($A1016,Medical_Table[#All],9,FALSE)</f>
        <v>No</v>
      </c>
      <c r="H1016">
        <f>VLOOKUP($A1016,Medical_Table[#All],10,FALSE)</f>
        <v>0</v>
      </c>
      <c r="I1016" t="str">
        <f>VLOOKUP($A1016,Medical_Table[#All],3,FALSE)</f>
        <v>No</v>
      </c>
      <c r="J1016" t="str">
        <f>VLOOKUP($A1016,Medical_Table[#All],5,FALSE)</f>
        <v>Obesity</v>
      </c>
      <c r="K1016" t="str">
        <f>VLOOKUP($A1016,Medical_Table[#All],7,FALSE)</f>
        <v>Diabetes</v>
      </c>
      <c r="L1016" s="22">
        <f>VLOOKUP($A1016,Hospitalization_Table[#All],10,FALSE)</f>
        <v>26246</v>
      </c>
      <c r="M1016" s="18">
        <f>VLOOKUP($A1016,Hospitalization_Table[#All],6,FALSE)</f>
        <v>11068.77</v>
      </c>
      <c r="N1016" t="str">
        <f>VLOOKUP($A1016,Hospitalization_Table[#All],7,FALSE)</f>
        <v>tier - 3</v>
      </c>
      <c r="O1016" t="str">
        <f>VLOOKUP($A1016,Hospitalization_Table[#All],8,FALSE)</f>
        <v>tier - 2</v>
      </c>
      <c r="P1016" t="str">
        <f>VLOOKUP($A1016,Hospitalization_Table[#All],9,FALSE)</f>
        <v>R1012</v>
      </c>
      <c r="Q1016">
        <f>VLOOKUP($A1016,Hospitalization_Table[#All],11,FALSE)</f>
        <v>51</v>
      </c>
    </row>
    <row r="1017" spans="1:17" ht="15.6" x14ac:dyDescent="0.3">
      <c r="A1017" s="20" t="s">
        <v>1355</v>
      </c>
      <c r="B1017" t="str">
        <f>VLOOKUP($A1017,Customer_Table[#All],4,FALSE)</f>
        <v>Valery L</v>
      </c>
      <c r="C1017">
        <f>VLOOKUP($A1017,Medical_Table[#All],4,FALSE)</f>
        <v>54</v>
      </c>
      <c r="D1017">
        <f>VLOOKUP($A1017,Medical_Table[#All],6,FALSE)</f>
        <v>4.68</v>
      </c>
      <c r="E1017" t="str">
        <f>VLOOKUP($A1017,Medical_Table[#All],2,FALSE)</f>
        <v>Yes</v>
      </c>
      <c r="F1017" t="str">
        <f>VLOOKUP($A1017,Medical_Table[#All],8,FALSE)</f>
        <v>yes</v>
      </c>
      <c r="G1017" t="str">
        <f>VLOOKUP($A1017,Medical_Table[#All],9,FALSE)</f>
        <v>No</v>
      </c>
      <c r="H1017">
        <f>VLOOKUP($A1017,Medical_Table[#All],10,FALSE)</f>
        <v>2</v>
      </c>
      <c r="I1017" t="str">
        <f>VLOOKUP($A1017,Medical_Table[#All],3,FALSE)</f>
        <v>No</v>
      </c>
      <c r="J1017" t="str">
        <f>VLOOKUP($A1017,Medical_Table[#All],5,FALSE)</f>
        <v>Obesity</v>
      </c>
      <c r="K1017" t="str">
        <f>VLOOKUP($A1017,Medical_Table[#All],7,FALSE)</f>
        <v>Normal</v>
      </c>
      <c r="L1017" s="22">
        <f>VLOOKUP($A1017,Hospitalization_Table[#All],10,FALSE)</f>
        <v>36787</v>
      </c>
      <c r="M1017" s="18">
        <f>VLOOKUP($A1017,Hospitalization_Table[#All],6,FALSE)</f>
        <v>11068.7</v>
      </c>
      <c r="N1017" t="str">
        <f>VLOOKUP($A1017,Hospitalization_Table[#All],7,FALSE)</f>
        <v>tier - 3</v>
      </c>
      <c r="O1017" t="str">
        <f>VLOOKUP($A1017,Hospitalization_Table[#All],8,FALSE)</f>
        <v>tier - 1</v>
      </c>
      <c r="P1017" t="str">
        <f>VLOOKUP($A1017,Hospitalization_Table[#All],9,FALSE)</f>
        <v>R1011</v>
      </c>
      <c r="Q1017">
        <f>VLOOKUP($A1017,Hospitalization_Table[#All],11,FALSE)</f>
        <v>22</v>
      </c>
    </row>
    <row r="1018" spans="1:17" ht="15.6" x14ac:dyDescent="0.3">
      <c r="A1018" s="20" t="s">
        <v>1354</v>
      </c>
      <c r="B1018" t="str">
        <f>VLOOKUP($A1018,Customer_Table[#All],4,FALSE)</f>
        <v>Joanna G.</v>
      </c>
      <c r="C1018">
        <f>VLOOKUP($A1018,Medical_Table[#All],4,FALSE)</f>
        <v>51.86</v>
      </c>
      <c r="D1018">
        <f>VLOOKUP($A1018,Medical_Table[#All],6,FALSE)</f>
        <v>5.32</v>
      </c>
      <c r="E1018" t="str">
        <f>VLOOKUP($A1018,Medical_Table[#All],2,FALSE)</f>
        <v>Yes</v>
      </c>
      <c r="F1018" t="str">
        <f>VLOOKUP($A1018,Medical_Table[#All],8,FALSE)</f>
        <v>No</v>
      </c>
      <c r="G1018" t="str">
        <f>VLOOKUP($A1018,Medical_Table[#All],9,FALSE)</f>
        <v>No</v>
      </c>
      <c r="H1018">
        <f>VLOOKUP($A1018,Medical_Table[#All],10,FALSE)</f>
        <v>0</v>
      </c>
      <c r="I1018" t="str">
        <f>VLOOKUP($A1018,Medical_Table[#All],3,FALSE)</f>
        <v>No</v>
      </c>
      <c r="J1018" t="str">
        <f>VLOOKUP($A1018,Medical_Table[#All],5,FALSE)</f>
        <v>Obesity</v>
      </c>
      <c r="K1018" t="str">
        <f>VLOOKUP($A1018,Medical_Table[#All],7,FALSE)</f>
        <v>Normal</v>
      </c>
      <c r="L1018" s="22">
        <f>VLOOKUP($A1018,Hospitalization_Table[#All],10,FALSE)</f>
        <v>37242</v>
      </c>
      <c r="M1018" s="18">
        <f>VLOOKUP($A1018,Hospitalization_Table[#All],6,FALSE)</f>
        <v>11046.02</v>
      </c>
      <c r="N1018" t="str">
        <f>VLOOKUP($A1018,Hospitalization_Table[#All],7,FALSE)</f>
        <v>tier - 3</v>
      </c>
      <c r="O1018" t="str">
        <f>VLOOKUP($A1018,Hospitalization_Table[#All],8,FALSE)</f>
        <v>tier - 1</v>
      </c>
      <c r="P1018" t="str">
        <f>VLOOKUP($A1018,Hospitalization_Table[#All],9,FALSE)</f>
        <v>R1026</v>
      </c>
      <c r="Q1018">
        <f>VLOOKUP($A1018,Hospitalization_Table[#All],11,FALSE)</f>
        <v>21</v>
      </c>
    </row>
    <row r="1019" spans="1:17" ht="15.6" x14ac:dyDescent="0.3">
      <c r="A1019" s="20" t="s">
        <v>1353</v>
      </c>
      <c r="B1019" t="str">
        <f>VLOOKUP($A1019,Customer_Table[#All],4,FALSE)</f>
        <v>Stefanie F.</v>
      </c>
      <c r="C1019">
        <f>VLOOKUP($A1019,Medical_Table[#All],4,FALSE)</f>
        <v>31.39</v>
      </c>
      <c r="D1019">
        <f>VLOOKUP($A1019,Medical_Table[#All],6,FALSE)</f>
        <v>6.99</v>
      </c>
      <c r="E1019" t="str">
        <f>VLOOKUP($A1019,Medical_Table[#All],2,FALSE)</f>
        <v>No</v>
      </c>
      <c r="F1019" t="str">
        <f>VLOOKUP($A1019,Medical_Table[#All],8,FALSE)</f>
        <v>No</v>
      </c>
      <c r="G1019" t="str">
        <f>VLOOKUP($A1019,Medical_Table[#All],9,FALSE)</f>
        <v>No</v>
      </c>
      <c r="H1019">
        <f>VLOOKUP($A1019,Medical_Table[#All],10,FALSE)</f>
        <v>0</v>
      </c>
      <c r="I1019" t="str">
        <f>VLOOKUP($A1019,Medical_Table[#All],3,FALSE)</f>
        <v>No</v>
      </c>
      <c r="J1019" t="str">
        <f>VLOOKUP($A1019,Medical_Table[#All],5,FALSE)</f>
        <v>Obesity</v>
      </c>
      <c r="K1019" t="str">
        <f>VLOOKUP($A1019,Medical_Table[#All],7,FALSE)</f>
        <v>Diabetes</v>
      </c>
      <c r="L1019" s="22">
        <f>VLOOKUP($A1019,Hospitalization_Table[#All],10,FALSE)</f>
        <v>27271</v>
      </c>
      <c r="M1019" s="18">
        <f>VLOOKUP($A1019,Hospitalization_Table[#All],6,FALSE)</f>
        <v>11037.85</v>
      </c>
      <c r="N1019" t="str">
        <f>VLOOKUP($A1019,Hospitalization_Table[#All],7,FALSE)</f>
        <v>tier - 3</v>
      </c>
      <c r="O1019" t="str">
        <f>VLOOKUP($A1019,Hospitalization_Table[#All],8,FALSE)</f>
        <v>tier - 2</v>
      </c>
      <c r="P1019" t="str">
        <f>VLOOKUP($A1019,Hospitalization_Table[#All],9,FALSE)</f>
        <v>R1025</v>
      </c>
      <c r="Q1019">
        <f>VLOOKUP($A1019,Hospitalization_Table[#All],11,FALSE)</f>
        <v>48</v>
      </c>
    </row>
    <row r="1020" spans="1:17" ht="15.6" x14ac:dyDescent="0.3">
      <c r="A1020" s="20" t="s">
        <v>1352</v>
      </c>
      <c r="B1020" t="str">
        <f>VLOOKUP($A1020,Customer_Table[#All],4,FALSE)</f>
        <v>Stephen</v>
      </c>
      <c r="C1020">
        <f>VLOOKUP($A1020,Medical_Table[#All],4,FALSE)</f>
        <v>39.97</v>
      </c>
      <c r="D1020">
        <f>VLOOKUP($A1020,Medical_Table[#All],6,FALSE)</f>
        <v>5.55</v>
      </c>
      <c r="E1020" t="str">
        <f>VLOOKUP($A1020,Medical_Table[#All],2,FALSE)</f>
        <v>No</v>
      </c>
      <c r="F1020" t="str">
        <f>VLOOKUP($A1020,Medical_Table[#All],8,FALSE)</f>
        <v>No</v>
      </c>
      <c r="G1020" t="str">
        <f>VLOOKUP($A1020,Medical_Table[#All],9,FALSE)</f>
        <v>No</v>
      </c>
      <c r="H1020">
        <f>VLOOKUP($A1020,Medical_Table[#All],10,FALSE)</f>
        <v>0</v>
      </c>
      <c r="I1020" t="str">
        <f>VLOOKUP($A1020,Medical_Table[#All],3,FALSE)</f>
        <v>No</v>
      </c>
      <c r="J1020" t="str">
        <f>VLOOKUP($A1020,Medical_Table[#All],5,FALSE)</f>
        <v>Obesity</v>
      </c>
      <c r="K1020" t="str">
        <f>VLOOKUP($A1020,Medical_Table[#All],7,FALSE)</f>
        <v>Normal</v>
      </c>
      <c r="L1020" s="22">
        <f>VLOOKUP($A1020,Hospitalization_Table[#All],10,FALSE)</f>
        <v>32806</v>
      </c>
      <c r="M1020" s="18">
        <f>VLOOKUP($A1020,Hospitalization_Table[#All],6,FALSE)</f>
        <v>11037.51</v>
      </c>
      <c r="N1020" t="str">
        <f>VLOOKUP($A1020,Hospitalization_Table[#All],7,FALSE)</f>
        <v>tier - 3</v>
      </c>
      <c r="O1020" t="str">
        <f>VLOOKUP($A1020,Hospitalization_Table[#All],8,FALSE)</f>
        <v>tier - 1</v>
      </c>
      <c r="P1020" t="str">
        <f>VLOOKUP($A1020,Hospitalization_Table[#All],9,FALSE)</f>
        <v>R1012</v>
      </c>
      <c r="Q1020">
        <f>VLOOKUP($A1020,Hospitalization_Table[#All],11,FALSE)</f>
        <v>33</v>
      </c>
    </row>
    <row r="1021" spans="1:17" ht="15.6" x14ac:dyDescent="0.3">
      <c r="A1021" s="20" t="s">
        <v>1351</v>
      </c>
      <c r="B1021" t="str">
        <f>VLOOKUP($A1021,Customer_Table[#All],4,FALSE)</f>
        <v>Liza J.</v>
      </c>
      <c r="C1021">
        <f>VLOOKUP($A1021,Medical_Table[#All],4,FALSE)</f>
        <v>41.23</v>
      </c>
      <c r="D1021">
        <f>VLOOKUP($A1021,Medical_Table[#All],6,FALSE)</f>
        <v>6.94</v>
      </c>
      <c r="E1021" t="str">
        <f>VLOOKUP($A1021,Medical_Table[#All],2,FALSE)</f>
        <v>No</v>
      </c>
      <c r="F1021" t="str">
        <f>VLOOKUP($A1021,Medical_Table[#All],8,FALSE)</f>
        <v>No</v>
      </c>
      <c r="G1021" t="str">
        <f>VLOOKUP($A1021,Medical_Table[#All],9,FALSE)</f>
        <v>No</v>
      </c>
      <c r="H1021">
        <f>VLOOKUP($A1021,Medical_Table[#All],10,FALSE)</f>
        <v>0</v>
      </c>
      <c r="I1021" t="str">
        <f>VLOOKUP($A1021,Medical_Table[#All],3,FALSE)</f>
        <v>No</v>
      </c>
      <c r="J1021" t="str">
        <f>VLOOKUP($A1021,Medical_Table[#All],5,FALSE)</f>
        <v>Obesity</v>
      </c>
      <c r="K1021" t="str">
        <f>VLOOKUP($A1021,Medical_Table[#All],7,FALSE)</f>
        <v>Diabetes</v>
      </c>
      <c r="L1021" s="22">
        <f>VLOOKUP($A1021,Hospitalization_Table[#All],10,FALSE)</f>
        <v>27373</v>
      </c>
      <c r="M1021" s="18">
        <f>VLOOKUP($A1021,Hospitalization_Table[#All],6,FALSE)</f>
        <v>11033.66</v>
      </c>
      <c r="N1021" t="str">
        <f>VLOOKUP($A1021,Hospitalization_Table[#All],7,FALSE)</f>
        <v>tier - 3</v>
      </c>
      <c r="O1021" t="str">
        <f>VLOOKUP($A1021,Hospitalization_Table[#All],8,FALSE)</f>
        <v>tier - 3</v>
      </c>
      <c r="P1021" t="str">
        <f>VLOOKUP($A1021,Hospitalization_Table[#All],9,FALSE)</f>
        <v>R1012</v>
      </c>
      <c r="Q1021">
        <f>VLOOKUP($A1021,Hospitalization_Table[#All],11,FALSE)</f>
        <v>48</v>
      </c>
    </row>
    <row r="1022" spans="1:17" ht="15.6" x14ac:dyDescent="0.3">
      <c r="A1022" s="20" t="s">
        <v>1350</v>
      </c>
      <c r="B1022" t="str">
        <f>VLOOKUP($A1022,Customer_Table[#All],4,FALSE)</f>
        <v>Ian M.</v>
      </c>
      <c r="C1022">
        <f>VLOOKUP($A1022,Medical_Table[#All],4,FALSE)</f>
        <v>49.45</v>
      </c>
      <c r="D1022">
        <f>VLOOKUP($A1022,Medical_Table[#All],6,FALSE)</f>
        <v>4.2</v>
      </c>
      <c r="E1022" t="str">
        <f>VLOOKUP($A1022,Medical_Table[#All],2,FALSE)</f>
        <v>Yes</v>
      </c>
      <c r="F1022" t="str">
        <f>VLOOKUP($A1022,Medical_Table[#All],8,FALSE)</f>
        <v>No</v>
      </c>
      <c r="G1022" t="str">
        <f>VLOOKUP($A1022,Medical_Table[#All],9,FALSE)</f>
        <v>No</v>
      </c>
      <c r="H1022">
        <f>VLOOKUP($A1022,Medical_Table[#All],10,FALSE)</f>
        <v>0</v>
      </c>
      <c r="I1022" t="str">
        <f>VLOOKUP($A1022,Medical_Table[#All],3,FALSE)</f>
        <v>No</v>
      </c>
      <c r="J1022" t="str">
        <f>VLOOKUP($A1022,Medical_Table[#All],5,FALSE)</f>
        <v>Obesity</v>
      </c>
      <c r="K1022" t="str">
        <f>VLOOKUP($A1022,Medical_Table[#All],7,FALSE)</f>
        <v>Normal</v>
      </c>
      <c r="L1022" s="22">
        <f>VLOOKUP($A1022,Hospitalization_Table[#All],10,FALSE)</f>
        <v>35267</v>
      </c>
      <c r="M1022" s="18">
        <f>VLOOKUP($A1022,Hospitalization_Table[#All],6,FALSE)</f>
        <v>11028.56</v>
      </c>
      <c r="N1022" t="str">
        <f>VLOOKUP($A1022,Hospitalization_Table[#All],7,FALSE)</f>
        <v>tier - 3</v>
      </c>
      <c r="O1022" t="str">
        <f>VLOOKUP($A1022,Hospitalization_Table[#All],8,FALSE)</f>
        <v>tier - 3</v>
      </c>
      <c r="P1022" t="str">
        <f>VLOOKUP($A1022,Hospitalization_Table[#All],9,FALSE)</f>
        <v>R1012</v>
      </c>
      <c r="Q1022">
        <f>VLOOKUP($A1022,Hospitalization_Table[#All],11,FALSE)</f>
        <v>26</v>
      </c>
    </row>
    <row r="1023" spans="1:17" ht="15.6" x14ac:dyDescent="0.3">
      <c r="A1023" s="20" t="s">
        <v>1349</v>
      </c>
      <c r="B1023" t="str">
        <f>VLOOKUP($A1023,Customer_Table[#All],4,FALSE)</f>
        <v>Claudia L.</v>
      </c>
      <c r="C1023">
        <f>VLOOKUP($A1023,Medical_Table[#All],4,FALSE)</f>
        <v>41.04</v>
      </c>
      <c r="D1023">
        <f>VLOOKUP($A1023,Medical_Table[#All],6,FALSE)</f>
        <v>5.59</v>
      </c>
      <c r="E1023" t="str">
        <f>VLOOKUP($A1023,Medical_Table[#All],2,FALSE)</f>
        <v>No</v>
      </c>
      <c r="F1023" t="str">
        <f>VLOOKUP($A1023,Medical_Table[#All],8,FALSE)</f>
        <v>No</v>
      </c>
      <c r="G1023" t="str">
        <f>VLOOKUP($A1023,Medical_Table[#All],9,FALSE)</f>
        <v>No</v>
      </c>
      <c r="H1023">
        <f>VLOOKUP($A1023,Medical_Table[#All],10,FALSE)</f>
        <v>0</v>
      </c>
      <c r="I1023" t="str">
        <f>VLOOKUP($A1023,Medical_Table[#All],3,FALSE)</f>
        <v>No</v>
      </c>
      <c r="J1023" t="str">
        <f>VLOOKUP($A1023,Medical_Table[#All],5,FALSE)</f>
        <v>Obesity</v>
      </c>
      <c r="K1023" t="str">
        <f>VLOOKUP($A1023,Medical_Table[#All],7,FALSE)</f>
        <v>Normal</v>
      </c>
      <c r="L1023" s="22">
        <f>VLOOKUP($A1023,Hospitalization_Table[#All],10,FALSE)</f>
        <v>33415</v>
      </c>
      <c r="M1023" s="18">
        <f>VLOOKUP($A1023,Hospitalization_Table[#All],6,FALSE)</f>
        <v>11018.05</v>
      </c>
      <c r="N1023" t="str">
        <f>VLOOKUP($A1023,Hospitalization_Table[#All],7,FALSE)</f>
        <v>tier - 3</v>
      </c>
      <c r="O1023" t="str">
        <f>VLOOKUP($A1023,Hospitalization_Table[#All],8,FALSE)</f>
        <v>tier - 2</v>
      </c>
      <c r="P1023" t="str">
        <f>VLOOKUP($A1023,Hospitalization_Table[#All],9,FALSE)</f>
        <v>R1012</v>
      </c>
      <c r="Q1023">
        <f>VLOOKUP($A1023,Hospitalization_Table[#All],11,FALSE)</f>
        <v>31</v>
      </c>
    </row>
    <row r="1024" spans="1:17" ht="15.6" x14ac:dyDescent="0.3">
      <c r="A1024" s="20" t="s">
        <v>1348</v>
      </c>
      <c r="B1024" t="str">
        <f>VLOOKUP($A1024,Customer_Table[#All],4,FALSE)</f>
        <v>Jessica M</v>
      </c>
      <c r="C1024">
        <f>VLOOKUP($A1024,Medical_Table[#All],4,FALSE)</f>
        <v>27.93</v>
      </c>
      <c r="D1024">
        <f>VLOOKUP($A1024,Medical_Table[#All],6,FALSE)</f>
        <v>9.9600000000000009</v>
      </c>
      <c r="E1024" t="str">
        <f>VLOOKUP($A1024,Medical_Table[#All],2,FALSE)</f>
        <v>No</v>
      </c>
      <c r="F1024" t="str">
        <f>VLOOKUP($A1024,Medical_Table[#All],8,FALSE)</f>
        <v>No</v>
      </c>
      <c r="G1024" t="str">
        <f>VLOOKUP($A1024,Medical_Table[#All],9,FALSE)</f>
        <v>No</v>
      </c>
      <c r="H1024">
        <f>VLOOKUP($A1024,Medical_Table[#All],10,FALSE)</f>
        <v>0</v>
      </c>
      <c r="I1024" t="str">
        <f>VLOOKUP($A1024,Medical_Table[#All],3,FALSE)</f>
        <v>No</v>
      </c>
      <c r="J1024" t="str">
        <f>VLOOKUP($A1024,Medical_Table[#All],5,FALSE)</f>
        <v>Over Weight</v>
      </c>
      <c r="K1024" t="str">
        <f>VLOOKUP($A1024,Medical_Table[#All],7,FALSE)</f>
        <v>Diabetes</v>
      </c>
      <c r="L1024" s="22">
        <f>VLOOKUP($A1024,Hospitalization_Table[#All],10,FALSE)</f>
        <v>27378</v>
      </c>
      <c r="M1024" s="18">
        <f>VLOOKUP($A1024,Hospitalization_Table[#All],6,FALSE)</f>
        <v>11015.17</v>
      </c>
      <c r="N1024" t="str">
        <f>VLOOKUP($A1024,Hospitalization_Table[#All],7,FALSE)</f>
        <v>tier - 3</v>
      </c>
      <c r="O1024" t="str">
        <f>VLOOKUP($A1024,Hospitalization_Table[#All],8,FALSE)</f>
        <v>tier - 1</v>
      </c>
      <c r="P1024" t="str">
        <f>VLOOKUP($A1024,Hospitalization_Table[#All],9,FALSE)</f>
        <v>R1012</v>
      </c>
      <c r="Q1024">
        <f>VLOOKUP($A1024,Hospitalization_Table[#All],11,FALSE)</f>
        <v>48</v>
      </c>
    </row>
    <row r="1025" spans="1:17" ht="15.6" x14ac:dyDescent="0.3">
      <c r="A1025" s="20" t="s">
        <v>1347</v>
      </c>
      <c r="B1025" t="str">
        <f>VLOOKUP($A1025,Customer_Table[#All],4,FALSE)</f>
        <v>Billy Jr.</v>
      </c>
      <c r="C1025">
        <f>VLOOKUP($A1025,Medical_Table[#All],4,FALSE)</f>
        <v>21.01</v>
      </c>
      <c r="D1025">
        <f>VLOOKUP($A1025,Medical_Table[#All],6,FALSE)</f>
        <v>7.37</v>
      </c>
      <c r="E1025" t="str">
        <f>VLOOKUP($A1025,Medical_Table[#All],2,FALSE)</f>
        <v>No</v>
      </c>
      <c r="F1025" t="str">
        <f>VLOOKUP($A1025,Medical_Table[#All],8,FALSE)</f>
        <v>No</v>
      </c>
      <c r="G1025" t="str">
        <f>VLOOKUP($A1025,Medical_Table[#All],9,FALSE)</f>
        <v>No</v>
      </c>
      <c r="H1025">
        <f>VLOOKUP($A1025,Medical_Table[#All],10,FALSE)</f>
        <v>0</v>
      </c>
      <c r="I1025" t="str">
        <f>VLOOKUP($A1025,Medical_Table[#All],3,FALSE)</f>
        <v>No</v>
      </c>
      <c r="J1025" t="str">
        <f>VLOOKUP($A1025,Medical_Table[#All],5,FALSE)</f>
        <v>Normal Weight</v>
      </c>
      <c r="K1025" t="str">
        <f>VLOOKUP($A1025,Medical_Table[#All],7,FALSE)</f>
        <v>Diabetes</v>
      </c>
      <c r="L1025" s="22">
        <f>VLOOKUP($A1025,Hospitalization_Table[#All],10,FALSE)</f>
        <v>25135</v>
      </c>
      <c r="M1025" s="18">
        <f>VLOOKUP($A1025,Hospitalization_Table[#All],6,FALSE)</f>
        <v>11013.71</v>
      </c>
      <c r="N1025" t="str">
        <f>VLOOKUP($A1025,Hospitalization_Table[#All],7,FALSE)</f>
        <v>tier - 3</v>
      </c>
      <c r="O1025" t="str">
        <f>VLOOKUP($A1025,Hospitalization_Table[#All],8,FALSE)</f>
        <v>tier - 1</v>
      </c>
      <c r="P1025" t="str">
        <f>VLOOKUP($A1025,Hospitalization_Table[#All],9,FALSE)</f>
        <v>R1013</v>
      </c>
      <c r="Q1025">
        <f>VLOOKUP($A1025,Hospitalization_Table[#All],11,FALSE)</f>
        <v>54</v>
      </c>
    </row>
    <row r="1026" spans="1:17" ht="15.6" x14ac:dyDescent="0.3">
      <c r="A1026" s="20" t="s">
        <v>1346</v>
      </c>
      <c r="B1026" t="str">
        <f>VLOOKUP($A1026,Customer_Table[#All],4,FALSE)</f>
        <v>David</v>
      </c>
      <c r="C1026">
        <f>VLOOKUP($A1026,Medical_Table[#All],4,FALSE)</f>
        <v>52.37</v>
      </c>
      <c r="D1026">
        <f>VLOOKUP($A1026,Medical_Table[#All],6,FALSE)</f>
        <v>5.0599999999999996</v>
      </c>
      <c r="E1026" t="str">
        <f>VLOOKUP($A1026,Medical_Table[#All],2,FALSE)</f>
        <v>Yes</v>
      </c>
      <c r="F1026" t="str">
        <f>VLOOKUP($A1026,Medical_Table[#All],8,FALSE)</f>
        <v>yes</v>
      </c>
      <c r="G1026" t="str">
        <f>VLOOKUP($A1026,Medical_Table[#All],9,FALSE)</f>
        <v>No</v>
      </c>
      <c r="H1026">
        <f>VLOOKUP($A1026,Medical_Table[#All],10,FALSE)</f>
        <v>2</v>
      </c>
      <c r="I1026" t="str">
        <f>VLOOKUP($A1026,Medical_Table[#All],3,FALSE)</f>
        <v>No</v>
      </c>
      <c r="J1026" t="str">
        <f>VLOOKUP($A1026,Medical_Table[#All],5,FALSE)</f>
        <v>Obesity</v>
      </c>
      <c r="K1026" t="str">
        <f>VLOOKUP($A1026,Medical_Table[#All],7,FALSE)</f>
        <v>Normal</v>
      </c>
      <c r="L1026" s="22">
        <f>VLOOKUP($A1026,Hospitalization_Table[#All],10,FALSE)</f>
        <v>36786</v>
      </c>
      <c r="M1026" s="18">
        <f>VLOOKUP($A1026,Hospitalization_Table[#All],6,FALSE)</f>
        <v>10991.58</v>
      </c>
      <c r="N1026" t="str">
        <f>VLOOKUP($A1026,Hospitalization_Table[#All],7,FALSE)</f>
        <v>tier - 3</v>
      </c>
      <c r="O1026" t="str">
        <f>VLOOKUP($A1026,Hospitalization_Table[#All],8,FALSE)</f>
        <v>tier - 3</v>
      </c>
      <c r="P1026" t="str">
        <f>VLOOKUP($A1026,Hospitalization_Table[#All],9,FALSE)</f>
        <v>R1012</v>
      </c>
      <c r="Q1026">
        <f>VLOOKUP($A1026,Hospitalization_Table[#All],11,FALSE)</f>
        <v>22</v>
      </c>
    </row>
    <row r="1027" spans="1:17" ht="15.6" x14ac:dyDescent="0.3">
      <c r="A1027" s="20" t="s">
        <v>1345</v>
      </c>
      <c r="B1027" t="str">
        <f>VLOOKUP($A1027,Customer_Table[#All],4,FALSE)</f>
        <v>Tim</v>
      </c>
      <c r="C1027">
        <f>VLOOKUP($A1027,Medical_Table[#All],4,FALSE)</f>
        <v>40.369999999999997</v>
      </c>
      <c r="D1027">
        <f>VLOOKUP($A1027,Medical_Table[#All],6,FALSE)</f>
        <v>8.2100000000000009</v>
      </c>
      <c r="E1027" t="str">
        <f>VLOOKUP($A1027,Medical_Table[#All],2,FALSE)</f>
        <v>No</v>
      </c>
      <c r="F1027" t="str">
        <f>VLOOKUP($A1027,Medical_Table[#All],8,FALSE)</f>
        <v>No</v>
      </c>
      <c r="G1027" t="str">
        <f>VLOOKUP($A1027,Medical_Table[#All],9,FALSE)</f>
        <v>No</v>
      </c>
      <c r="H1027">
        <f>VLOOKUP($A1027,Medical_Table[#All],10,FALSE)</f>
        <v>0</v>
      </c>
      <c r="I1027" t="str">
        <f>VLOOKUP($A1027,Medical_Table[#All],3,FALSE)</f>
        <v>No</v>
      </c>
      <c r="J1027" t="str">
        <f>VLOOKUP($A1027,Medical_Table[#All],5,FALSE)</f>
        <v>Obesity</v>
      </c>
      <c r="K1027" t="str">
        <f>VLOOKUP($A1027,Medical_Table[#All],7,FALSE)</f>
        <v>Diabetes</v>
      </c>
      <c r="L1027" s="22">
        <f>VLOOKUP($A1027,Hospitalization_Table[#All],10,FALSE)</f>
        <v>24094</v>
      </c>
      <c r="M1027" s="18">
        <f>VLOOKUP($A1027,Hospitalization_Table[#All],6,FALSE)</f>
        <v>10982.5</v>
      </c>
      <c r="N1027" t="str">
        <f>VLOOKUP($A1027,Hospitalization_Table[#All],7,FALSE)</f>
        <v>tier - 3</v>
      </c>
      <c r="O1027" t="str">
        <f>VLOOKUP($A1027,Hospitalization_Table[#All],8,FALSE)</f>
        <v>tier - 3</v>
      </c>
      <c r="P1027" t="str">
        <f>VLOOKUP($A1027,Hospitalization_Table[#All],9,FALSE)</f>
        <v>R1013</v>
      </c>
      <c r="Q1027">
        <f>VLOOKUP($A1027,Hospitalization_Table[#All],11,FALSE)</f>
        <v>57</v>
      </c>
    </row>
    <row r="1028" spans="1:17" ht="15.6" x14ac:dyDescent="0.3">
      <c r="A1028" s="20" t="s">
        <v>1344</v>
      </c>
      <c r="B1028" t="str">
        <f>VLOOKUP($A1028,Customer_Table[#All],4,FALSE)</f>
        <v>Emma M</v>
      </c>
      <c r="C1028">
        <f>VLOOKUP($A1028,Medical_Table[#All],4,FALSE)</f>
        <v>41.47</v>
      </c>
      <c r="D1028">
        <f>VLOOKUP($A1028,Medical_Table[#All],6,FALSE)</f>
        <v>10.34</v>
      </c>
      <c r="E1028" t="str">
        <f>VLOOKUP($A1028,Medical_Table[#All],2,FALSE)</f>
        <v>No</v>
      </c>
      <c r="F1028" t="str">
        <f>VLOOKUP($A1028,Medical_Table[#All],8,FALSE)</f>
        <v>No</v>
      </c>
      <c r="G1028" t="str">
        <f>VLOOKUP($A1028,Medical_Table[#All],9,FALSE)</f>
        <v>No</v>
      </c>
      <c r="H1028">
        <f>VLOOKUP($A1028,Medical_Table[#All],10,FALSE)</f>
        <v>2</v>
      </c>
      <c r="I1028" t="str">
        <f>VLOOKUP($A1028,Medical_Table[#All],3,FALSE)</f>
        <v>No</v>
      </c>
      <c r="J1028" t="str">
        <f>VLOOKUP($A1028,Medical_Table[#All],5,FALSE)</f>
        <v>Obesity</v>
      </c>
      <c r="K1028" t="str">
        <f>VLOOKUP($A1028,Medical_Table[#All],7,FALSE)</f>
        <v>Diabetes</v>
      </c>
      <c r="L1028" s="22">
        <f>VLOOKUP($A1028,Hospitalization_Table[#All],10,FALSE)</f>
        <v>26958</v>
      </c>
      <c r="M1028" s="18">
        <f>VLOOKUP($A1028,Hospitalization_Table[#All],6,FALSE)</f>
        <v>10977.21</v>
      </c>
      <c r="N1028" t="str">
        <f>VLOOKUP($A1028,Hospitalization_Table[#All],7,FALSE)</f>
        <v>tier - 3</v>
      </c>
      <c r="O1028" t="str">
        <f>VLOOKUP($A1028,Hospitalization_Table[#All],8,FALSE)</f>
        <v>tier - 1</v>
      </c>
      <c r="P1028" t="str">
        <f>VLOOKUP($A1028,Hospitalization_Table[#All],9,FALSE)</f>
        <v>R1013</v>
      </c>
      <c r="Q1028">
        <f>VLOOKUP($A1028,Hospitalization_Table[#All],11,FALSE)</f>
        <v>49</v>
      </c>
    </row>
    <row r="1029" spans="1:17" ht="15.6" x14ac:dyDescent="0.3">
      <c r="A1029" s="20" t="s">
        <v>1343</v>
      </c>
      <c r="B1029" t="str">
        <f>VLOOKUP($A1029,Customer_Table[#All],4,FALSE)</f>
        <v>Tim</v>
      </c>
      <c r="C1029">
        <f>VLOOKUP($A1029,Medical_Table[#All],4,FALSE)</f>
        <v>33.725000000000001</v>
      </c>
      <c r="D1029">
        <f>VLOOKUP($A1029,Medical_Table[#All],6,FALSE)</f>
        <v>5.51</v>
      </c>
      <c r="E1029" t="str">
        <f>VLOOKUP($A1029,Medical_Table[#All],2,FALSE)</f>
        <v>Yes</v>
      </c>
      <c r="F1029" t="str">
        <f>VLOOKUP($A1029,Medical_Table[#All],8,FALSE)</f>
        <v>No</v>
      </c>
      <c r="G1029" t="str">
        <f>VLOOKUP($A1029,Medical_Table[#All],9,FALSE)</f>
        <v>No</v>
      </c>
      <c r="H1029">
        <f>VLOOKUP($A1029,Medical_Table[#All],10,FALSE)</f>
        <v>2</v>
      </c>
      <c r="I1029" t="str">
        <f>VLOOKUP($A1029,Medical_Table[#All],3,FALSE)</f>
        <v>No</v>
      </c>
      <c r="J1029" t="str">
        <f>VLOOKUP($A1029,Medical_Table[#All],5,FALSE)</f>
        <v>Obesity</v>
      </c>
      <c r="K1029" t="str">
        <f>VLOOKUP($A1029,Medical_Table[#All],7,FALSE)</f>
        <v>Normal</v>
      </c>
      <c r="L1029" s="22">
        <f>VLOOKUP($A1029,Hospitalization_Table[#All],10,FALSE)</f>
        <v>24297</v>
      </c>
      <c r="M1029" s="18">
        <f>VLOOKUP($A1029,Hospitalization_Table[#All],6,FALSE)</f>
        <v>10976.25</v>
      </c>
      <c r="N1029" t="str">
        <f>VLOOKUP($A1029,Hospitalization_Table[#All],7,FALSE)</f>
        <v>tier - 3</v>
      </c>
      <c r="O1029" t="str">
        <f>VLOOKUP($A1029,Hospitalization_Table[#All],8,FALSE)</f>
        <v>tier - 2</v>
      </c>
      <c r="P1029" t="str">
        <f>VLOOKUP($A1029,Hospitalization_Table[#All],9,FALSE)</f>
        <v>R1012</v>
      </c>
      <c r="Q1029">
        <f>VLOOKUP($A1029,Hospitalization_Table[#All],11,FALSE)</f>
        <v>56</v>
      </c>
    </row>
    <row r="1030" spans="1:17" ht="15.6" x14ac:dyDescent="0.3">
      <c r="A1030" s="20" t="s">
        <v>1342</v>
      </c>
      <c r="B1030" t="str">
        <f>VLOOKUP($A1030,Customer_Table[#All],4,FALSE)</f>
        <v>Patrick</v>
      </c>
      <c r="C1030">
        <f>VLOOKUP($A1030,Medical_Table[#All],4,FALSE)</f>
        <v>28.1</v>
      </c>
      <c r="D1030">
        <f>VLOOKUP($A1030,Medical_Table[#All],6,FALSE)</f>
        <v>11.2</v>
      </c>
      <c r="E1030" t="str">
        <f>VLOOKUP($A1030,Medical_Table[#All],2,FALSE)</f>
        <v>No</v>
      </c>
      <c r="F1030" t="str">
        <f>VLOOKUP($A1030,Medical_Table[#All],8,FALSE)</f>
        <v>No</v>
      </c>
      <c r="G1030" t="str">
        <f>VLOOKUP($A1030,Medical_Table[#All],9,FALSE)</f>
        <v>No</v>
      </c>
      <c r="H1030">
        <f>VLOOKUP($A1030,Medical_Table[#All],10,FALSE)</f>
        <v>0</v>
      </c>
      <c r="I1030" t="str">
        <f>VLOOKUP($A1030,Medical_Table[#All],3,FALSE)</f>
        <v>No</v>
      </c>
      <c r="J1030" t="str">
        <f>VLOOKUP($A1030,Medical_Table[#All],5,FALSE)</f>
        <v>Over Weight</v>
      </c>
      <c r="K1030" t="str">
        <f>VLOOKUP($A1030,Medical_Table[#All],7,FALSE)</f>
        <v>Diabetes</v>
      </c>
      <c r="L1030" s="22">
        <f>VLOOKUP($A1030,Hospitalization_Table[#All],10,FALSE)</f>
        <v>23912</v>
      </c>
      <c r="M1030" s="18">
        <f>VLOOKUP($A1030,Hospitalization_Table[#All],6,FALSE)</f>
        <v>10965.45</v>
      </c>
      <c r="N1030" t="str">
        <f>VLOOKUP($A1030,Hospitalization_Table[#All],7,FALSE)</f>
        <v>tier - 3</v>
      </c>
      <c r="O1030" t="str">
        <f>VLOOKUP($A1030,Hospitalization_Table[#All],8,FALSE)</f>
        <v>tier - 2</v>
      </c>
      <c r="P1030" t="str">
        <f>VLOOKUP($A1030,Hospitalization_Table[#All],9,FALSE)</f>
        <v>R1011</v>
      </c>
      <c r="Q1030">
        <f>VLOOKUP($A1030,Hospitalization_Table[#All],11,FALSE)</f>
        <v>57</v>
      </c>
    </row>
    <row r="1031" spans="1:17" ht="15.6" x14ac:dyDescent="0.3">
      <c r="A1031" s="20" t="s">
        <v>1341</v>
      </c>
      <c r="B1031" t="str">
        <f>VLOOKUP($A1031,Customer_Table[#All],4,FALSE)</f>
        <v>Bridget K.</v>
      </c>
      <c r="C1031">
        <f>VLOOKUP($A1031,Medical_Table[#All],4,FALSE)</f>
        <v>37.43</v>
      </c>
      <c r="D1031">
        <f>VLOOKUP($A1031,Medical_Table[#All],6,FALSE)</f>
        <v>4.3499999999999996</v>
      </c>
      <c r="E1031" t="str">
        <f>VLOOKUP($A1031,Medical_Table[#All],2,FALSE)</f>
        <v>Yes</v>
      </c>
      <c r="F1031" t="str">
        <f>VLOOKUP($A1031,Medical_Table[#All],8,FALSE)</f>
        <v>No</v>
      </c>
      <c r="G1031" t="str">
        <f>VLOOKUP($A1031,Medical_Table[#All],9,FALSE)</f>
        <v>Yes</v>
      </c>
      <c r="H1031">
        <f>VLOOKUP($A1031,Medical_Table[#All],10,FALSE)</f>
        <v>1</v>
      </c>
      <c r="I1031" t="str">
        <f>VLOOKUP($A1031,Medical_Table[#All],3,FALSE)</f>
        <v>No</v>
      </c>
      <c r="J1031" t="str">
        <f>VLOOKUP($A1031,Medical_Table[#All],5,FALSE)</f>
        <v>Obesity</v>
      </c>
      <c r="K1031" t="str">
        <f>VLOOKUP($A1031,Medical_Table[#All],7,FALSE)</f>
        <v>Normal</v>
      </c>
      <c r="L1031" s="22">
        <f>VLOOKUP($A1031,Hospitalization_Table[#All],10,FALSE)</f>
        <v>25429</v>
      </c>
      <c r="M1031" s="18">
        <f>VLOOKUP($A1031,Hospitalization_Table[#All],6,FALSE)</f>
        <v>10959.69</v>
      </c>
      <c r="N1031" t="str">
        <f>VLOOKUP($A1031,Hospitalization_Table[#All],7,FALSE)</f>
        <v>tier - 3</v>
      </c>
      <c r="O1031" t="str">
        <f>VLOOKUP($A1031,Hospitalization_Table[#All],8,FALSE)</f>
        <v>tier - 3</v>
      </c>
      <c r="P1031" t="str">
        <f>VLOOKUP($A1031,Hospitalization_Table[#All],9,FALSE)</f>
        <v>R1012</v>
      </c>
      <c r="Q1031">
        <f>VLOOKUP($A1031,Hospitalization_Table[#All],11,FALSE)</f>
        <v>53</v>
      </c>
    </row>
    <row r="1032" spans="1:17" ht="15.6" x14ac:dyDescent="0.3">
      <c r="A1032" s="20" t="s">
        <v>1340</v>
      </c>
      <c r="B1032" t="str">
        <f>VLOOKUP($A1032,Customer_Table[#All],4,FALSE)</f>
        <v>Gabriel</v>
      </c>
      <c r="C1032">
        <f>VLOOKUP($A1032,Medical_Table[#All],4,FALSE)</f>
        <v>23.7</v>
      </c>
      <c r="D1032">
        <f>VLOOKUP($A1032,Medical_Table[#All],6,FALSE)</f>
        <v>10.45</v>
      </c>
      <c r="E1032" t="str">
        <f>VLOOKUP($A1032,Medical_Table[#All],2,FALSE)</f>
        <v>No</v>
      </c>
      <c r="F1032" t="str">
        <f>VLOOKUP($A1032,Medical_Table[#All],8,FALSE)</f>
        <v>No</v>
      </c>
      <c r="G1032" t="str">
        <f>VLOOKUP($A1032,Medical_Table[#All],9,FALSE)</f>
        <v>No</v>
      </c>
      <c r="H1032">
        <f>VLOOKUP($A1032,Medical_Table[#All],10,FALSE)</f>
        <v>0</v>
      </c>
      <c r="I1032" t="str">
        <f>VLOOKUP($A1032,Medical_Table[#All],3,FALSE)</f>
        <v>No</v>
      </c>
      <c r="J1032" t="str">
        <f>VLOOKUP($A1032,Medical_Table[#All],5,FALSE)</f>
        <v>Normal Weight</v>
      </c>
      <c r="K1032" t="str">
        <f>VLOOKUP($A1032,Medical_Table[#All],7,FALSE)</f>
        <v>Diabetes</v>
      </c>
      <c r="L1032" s="22">
        <f>VLOOKUP($A1032,Hospitalization_Table[#All],10,FALSE)</f>
        <v>24080</v>
      </c>
      <c r="M1032" s="18">
        <f>VLOOKUP($A1032,Hospitalization_Table[#All],6,FALSE)</f>
        <v>10959.33</v>
      </c>
      <c r="N1032" t="str">
        <f>VLOOKUP($A1032,Hospitalization_Table[#All],7,FALSE)</f>
        <v>tier - 3</v>
      </c>
      <c r="O1032" t="str">
        <f>VLOOKUP($A1032,Hospitalization_Table[#All],8,FALSE)</f>
        <v>tier - 3</v>
      </c>
      <c r="P1032" t="str">
        <f>VLOOKUP($A1032,Hospitalization_Table[#All],9,FALSE)</f>
        <v>R1011</v>
      </c>
      <c r="Q1032">
        <f>VLOOKUP($A1032,Hospitalization_Table[#All],11,FALSE)</f>
        <v>57</v>
      </c>
    </row>
    <row r="1033" spans="1:17" ht="15.6" x14ac:dyDescent="0.3">
      <c r="A1033" s="20" t="s">
        <v>1339</v>
      </c>
      <c r="B1033" t="str">
        <f>VLOOKUP($A1033,Customer_Table[#All],4,FALSE)</f>
        <v>Natasha</v>
      </c>
      <c r="C1033">
        <f>VLOOKUP($A1033,Medical_Table[#All],4,FALSE)</f>
        <v>24.795000000000002</v>
      </c>
      <c r="D1033">
        <f>VLOOKUP($A1033,Medical_Table[#All],6,FALSE)</f>
        <v>4.07</v>
      </c>
      <c r="E1033" t="str">
        <f>VLOOKUP($A1033,Medical_Table[#All],2,FALSE)</f>
        <v>Yes</v>
      </c>
      <c r="F1033" t="str">
        <f>VLOOKUP($A1033,Medical_Table[#All],8,FALSE)</f>
        <v>No</v>
      </c>
      <c r="G1033" t="str">
        <f>VLOOKUP($A1033,Medical_Table[#All],9,FALSE)</f>
        <v>Yes</v>
      </c>
      <c r="H1033">
        <f>VLOOKUP($A1033,Medical_Table[#All],10,FALSE)</f>
        <v>1</v>
      </c>
      <c r="I1033" t="str">
        <f>VLOOKUP($A1033,Medical_Table[#All],3,FALSE)</f>
        <v>No</v>
      </c>
      <c r="J1033" t="str">
        <f>VLOOKUP($A1033,Medical_Table[#All],5,FALSE)</f>
        <v>Normal Weight</v>
      </c>
      <c r="K1033" t="str">
        <f>VLOOKUP($A1033,Medical_Table[#All],7,FALSE)</f>
        <v>Normal</v>
      </c>
      <c r="L1033" s="22">
        <f>VLOOKUP($A1033,Hospitalization_Table[#All],10,FALSE)</f>
        <v>25517</v>
      </c>
      <c r="M1033" s="18">
        <f>VLOOKUP($A1033,Hospitalization_Table[#All],6,FALSE)</f>
        <v>10942.13</v>
      </c>
      <c r="N1033" t="str">
        <f>VLOOKUP($A1033,Hospitalization_Table[#All],7,FALSE)</f>
        <v>tier - 3</v>
      </c>
      <c r="O1033" t="str">
        <f>VLOOKUP($A1033,Hospitalization_Table[#All],8,FALSE)</f>
        <v>tier - 3</v>
      </c>
      <c r="P1033" t="str">
        <f>VLOOKUP($A1033,Hospitalization_Table[#All],9,FALSE)</f>
        <v>R1012</v>
      </c>
      <c r="Q1033">
        <f>VLOOKUP($A1033,Hospitalization_Table[#All],11,FALSE)</f>
        <v>53</v>
      </c>
    </row>
    <row r="1034" spans="1:17" ht="15.6" x14ac:dyDescent="0.3">
      <c r="A1034" s="20" t="s">
        <v>1338</v>
      </c>
      <c r="B1034" t="str">
        <f>VLOOKUP($A1034,Customer_Table[#All],4,FALSE)</f>
        <v>Abby A.</v>
      </c>
      <c r="C1034">
        <f>VLOOKUP($A1034,Medical_Table[#All],4,FALSE)</f>
        <v>31.9</v>
      </c>
      <c r="D1034">
        <f>VLOOKUP($A1034,Medical_Table[#All],6,FALSE)</f>
        <v>8.34</v>
      </c>
      <c r="E1034" t="str">
        <f>VLOOKUP($A1034,Medical_Table[#All],2,FALSE)</f>
        <v>No</v>
      </c>
      <c r="F1034" t="str">
        <f>VLOOKUP($A1034,Medical_Table[#All],8,FALSE)</f>
        <v>No</v>
      </c>
      <c r="G1034" t="str">
        <f>VLOOKUP($A1034,Medical_Table[#All],9,FALSE)</f>
        <v>No</v>
      </c>
      <c r="H1034">
        <f>VLOOKUP($A1034,Medical_Table[#All],10,FALSE)</f>
        <v>0</v>
      </c>
      <c r="I1034" t="str">
        <f>VLOOKUP($A1034,Medical_Table[#All],3,FALSE)</f>
        <v>No</v>
      </c>
      <c r="J1034" t="str">
        <f>VLOOKUP($A1034,Medical_Table[#All],5,FALSE)</f>
        <v>Obesity</v>
      </c>
      <c r="K1034" t="str">
        <f>VLOOKUP($A1034,Medical_Table[#All],7,FALSE)</f>
        <v>Diabetes</v>
      </c>
      <c r="L1034" s="22">
        <f>VLOOKUP($A1034,Hospitalization_Table[#All],10,FALSE)</f>
        <v>25154</v>
      </c>
      <c r="M1034" s="18">
        <f>VLOOKUP($A1034,Hospitalization_Table[#All],6,FALSE)</f>
        <v>10928.85</v>
      </c>
      <c r="N1034" t="str">
        <f>VLOOKUP($A1034,Hospitalization_Table[#All],7,FALSE)</f>
        <v>tier - 3</v>
      </c>
      <c r="O1034" t="str">
        <f>VLOOKUP($A1034,Hospitalization_Table[#All],8,FALSE)</f>
        <v>tier - 3</v>
      </c>
      <c r="P1034" t="str">
        <f>VLOOKUP($A1034,Hospitalization_Table[#All],9,FALSE)</f>
        <v>R1013</v>
      </c>
      <c r="Q1034">
        <f>VLOOKUP($A1034,Hospitalization_Table[#All],11,FALSE)</f>
        <v>54</v>
      </c>
    </row>
    <row r="1035" spans="1:17" ht="15.6" x14ac:dyDescent="0.3">
      <c r="A1035" s="20" t="s">
        <v>1337</v>
      </c>
      <c r="B1035" t="str">
        <f>VLOOKUP($A1035,Customer_Table[#All],4,FALSE)</f>
        <v>Michelle</v>
      </c>
      <c r="C1035">
        <f>VLOOKUP($A1035,Medical_Table[#All],4,FALSE)</f>
        <v>32.68</v>
      </c>
      <c r="D1035">
        <f>VLOOKUP($A1035,Medical_Table[#All],6,FALSE)</f>
        <v>7.41</v>
      </c>
      <c r="E1035" t="str">
        <f>VLOOKUP($A1035,Medical_Table[#All],2,FALSE)</f>
        <v>No</v>
      </c>
      <c r="F1035" t="str">
        <f>VLOOKUP($A1035,Medical_Table[#All],8,FALSE)</f>
        <v>No</v>
      </c>
      <c r="G1035" t="str">
        <f>VLOOKUP($A1035,Medical_Table[#All],9,FALSE)</f>
        <v>No</v>
      </c>
      <c r="H1035">
        <f>VLOOKUP($A1035,Medical_Table[#All],10,FALSE)</f>
        <v>0</v>
      </c>
      <c r="I1035" t="str">
        <f>VLOOKUP($A1035,Medical_Table[#All],3,FALSE)</f>
        <v>No</v>
      </c>
      <c r="J1035" t="str">
        <f>VLOOKUP($A1035,Medical_Table[#All],5,FALSE)</f>
        <v>Obesity</v>
      </c>
      <c r="K1035" t="str">
        <f>VLOOKUP($A1035,Medical_Table[#All],7,FALSE)</f>
        <v>Diabetes</v>
      </c>
      <c r="L1035" s="22">
        <f>VLOOKUP($A1035,Hospitalization_Table[#All],10,FALSE)</f>
        <v>25155</v>
      </c>
      <c r="M1035" s="18">
        <f>VLOOKUP($A1035,Hospitalization_Table[#All],6,FALSE)</f>
        <v>10923.93</v>
      </c>
      <c r="N1035" t="str">
        <f>VLOOKUP($A1035,Hospitalization_Table[#All],7,FALSE)</f>
        <v>tier - 3</v>
      </c>
      <c r="O1035" t="str">
        <f>VLOOKUP($A1035,Hospitalization_Table[#All],8,FALSE)</f>
        <v>tier - 1</v>
      </c>
      <c r="P1035" t="str">
        <f>VLOOKUP($A1035,Hospitalization_Table[#All],9,FALSE)</f>
        <v>R1024</v>
      </c>
      <c r="Q1035">
        <f>VLOOKUP($A1035,Hospitalization_Table[#All],11,FALSE)</f>
        <v>54</v>
      </c>
    </row>
    <row r="1036" spans="1:17" ht="15.6" x14ac:dyDescent="0.3">
      <c r="A1036" s="20" t="s">
        <v>1336</v>
      </c>
      <c r="B1036" t="str">
        <f>VLOOKUP($A1036,Customer_Table[#All],4,FALSE)</f>
        <v>Mckendree</v>
      </c>
      <c r="C1036">
        <f>VLOOKUP($A1036,Medical_Table[#All],4,FALSE)</f>
        <v>47.13</v>
      </c>
      <c r="D1036">
        <f>VLOOKUP($A1036,Medical_Table[#All],6,FALSE)</f>
        <v>4.3099999999999996</v>
      </c>
      <c r="E1036" t="str">
        <f>VLOOKUP($A1036,Medical_Table[#All],2,FALSE)</f>
        <v>No</v>
      </c>
      <c r="F1036" t="str">
        <f>VLOOKUP($A1036,Medical_Table[#All],8,FALSE)</f>
        <v>No</v>
      </c>
      <c r="G1036" t="str">
        <f>VLOOKUP($A1036,Medical_Table[#All],9,FALSE)</f>
        <v>No</v>
      </c>
      <c r="H1036">
        <f>VLOOKUP($A1036,Medical_Table[#All],10,FALSE)</f>
        <v>0</v>
      </c>
      <c r="I1036" t="str">
        <f>VLOOKUP($A1036,Medical_Table[#All],3,FALSE)</f>
        <v>No</v>
      </c>
      <c r="J1036" t="str">
        <f>VLOOKUP($A1036,Medical_Table[#All],5,FALSE)</f>
        <v>Obesity</v>
      </c>
      <c r="K1036" t="str">
        <f>VLOOKUP($A1036,Medical_Table[#All],7,FALSE)</f>
        <v>Normal</v>
      </c>
      <c r="L1036" s="22">
        <f>VLOOKUP($A1036,Hospitalization_Table[#All],10,FALSE)</f>
        <v>34583</v>
      </c>
      <c r="M1036" s="18">
        <f>VLOOKUP($A1036,Hospitalization_Table[#All],6,FALSE)</f>
        <v>10886.66</v>
      </c>
      <c r="N1036" t="str">
        <f>VLOOKUP($A1036,Hospitalization_Table[#All],7,FALSE)</f>
        <v>tier - 3</v>
      </c>
      <c r="O1036" t="str">
        <f>VLOOKUP($A1036,Hospitalization_Table[#All],8,FALSE)</f>
        <v>tier - 3</v>
      </c>
      <c r="P1036" t="str">
        <f>VLOOKUP($A1036,Hospitalization_Table[#All],9,FALSE)</f>
        <v>R1012</v>
      </c>
      <c r="Q1036">
        <f>VLOOKUP($A1036,Hospitalization_Table[#All],11,FALSE)</f>
        <v>28</v>
      </c>
    </row>
    <row r="1037" spans="1:17" ht="15.6" x14ac:dyDescent="0.3">
      <c r="A1037" s="20" t="s">
        <v>1335</v>
      </c>
      <c r="B1037" t="str">
        <f>VLOOKUP($A1037,Customer_Table[#All],4,FALSE)</f>
        <v>Tara</v>
      </c>
      <c r="C1037">
        <f>VLOOKUP($A1037,Medical_Table[#All],4,FALSE)</f>
        <v>36.67</v>
      </c>
      <c r="D1037">
        <f>VLOOKUP($A1037,Medical_Table[#All],6,FALSE)</f>
        <v>10.83</v>
      </c>
      <c r="E1037" t="str">
        <f>VLOOKUP($A1037,Medical_Table[#All],2,FALSE)</f>
        <v>No</v>
      </c>
      <c r="F1037" t="str">
        <f>VLOOKUP($A1037,Medical_Table[#All],8,FALSE)</f>
        <v>No</v>
      </c>
      <c r="G1037" t="str">
        <f>VLOOKUP($A1037,Medical_Table[#All],9,FALSE)</f>
        <v>No</v>
      </c>
      <c r="H1037">
        <f>VLOOKUP($A1037,Medical_Table[#All],10,FALSE)</f>
        <v>0</v>
      </c>
      <c r="I1037" t="str">
        <f>VLOOKUP($A1037,Medical_Table[#All],3,FALSE)</f>
        <v>No</v>
      </c>
      <c r="J1037" t="str">
        <f>VLOOKUP($A1037,Medical_Table[#All],5,FALSE)</f>
        <v>Obesity</v>
      </c>
      <c r="K1037" t="str">
        <f>VLOOKUP($A1037,Medical_Table[#All],7,FALSE)</f>
        <v>Diabetes</v>
      </c>
      <c r="L1037" s="22">
        <f>VLOOKUP($A1037,Hospitalization_Table[#All],10,FALSE)</f>
        <v>26287</v>
      </c>
      <c r="M1037" s="18">
        <f>VLOOKUP($A1037,Hospitalization_Table[#All],6,FALSE)</f>
        <v>10848.13</v>
      </c>
      <c r="N1037" t="str">
        <f>VLOOKUP($A1037,Hospitalization_Table[#All],7,FALSE)</f>
        <v>tier - 3</v>
      </c>
      <c r="O1037" t="str">
        <f>VLOOKUP($A1037,Hospitalization_Table[#All],8,FALSE)</f>
        <v>tier - 3</v>
      </c>
      <c r="P1037" t="str">
        <f>VLOOKUP($A1037,Hospitalization_Table[#All],9,FALSE)</f>
        <v>R1012</v>
      </c>
      <c r="Q1037">
        <f>VLOOKUP($A1037,Hospitalization_Table[#All],11,FALSE)</f>
        <v>51</v>
      </c>
    </row>
    <row r="1038" spans="1:17" ht="15.6" x14ac:dyDescent="0.3">
      <c r="A1038" s="20" t="s">
        <v>1334</v>
      </c>
      <c r="B1038" t="str">
        <f>VLOOKUP($A1038,Customer_Table[#All],4,FALSE)</f>
        <v>Daniel</v>
      </c>
      <c r="C1038">
        <f>VLOOKUP($A1038,Medical_Table[#All],4,FALSE)</f>
        <v>33.630000000000003</v>
      </c>
      <c r="D1038">
        <f>VLOOKUP($A1038,Medical_Table[#All],6,FALSE)</f>
        <v>11.31</v>
      </c>
      <c r="E1038" t="str">
        <f>VLOOKUP($A1038,Medical_Table[#All],2,FALSE)</f>
        <v>No</v>
      </c>
      <c r="F1038" t="str">
        <f>VLOOKUP($A1038,Medical_Table[#All],8,FALSE)</f>
        <v>No</v>
      </c>
      <c r="G1038" t="str">
        <f>VLOOKUP($A1038,Medical_Table[#All],9,FALSE)</f>
        <v>No</v>
      </c>
      <c r="H1038">
        <f>VLOOKUP($A1038,Medical_Table[#All],10,FALSE)</f>
        <v>0</v>
      </c>
      <c r="I1038" t="str">
        <f>VLOOKUP($A1038,Medical_Table[#All],3,FALSE)</f>
        <v>No</v>
      </c>
      <c r="J1038" t="str">
        <f>VLOOKUP($A1038,Medical_Table[#All],5,FALSE)</f>
        <v>Obesity</v>
      </c>
      <c r="K1038" t="str">
        <f>VLOOKUP($A1038,Medical_Table[#All],7,FALSE)</f>
        <v>Diabetes</v>
      </c>
      <c r="L1038" s="22">
        <f>VLOOKUP($A1038,Hospitalization_Table[#All],10,FALSE)</f>
        <v>25047</v>
      </c>
      <c r="M1038" s="18">
        <f>VLOOKUP($A1038,Hospitalization_Table[#All],6,FALSE)</f>
        <v>10825.25</v>
      </c>
      <c r="N1038" t="str">
        <f>VLOOKUP($A1038,Hospitalization_Table[#All],7,FALSE)</f>
        <v>tier - 3</v>
      </c>
      <c r="O1038" t="str">
        <f>VLOOKUP($A1038,Hospitalization_Table[#All],8,FALSE)</f>
        <v>tier - 3</v>
      </c>
      <c r="P1038" t="str">
        <f>VLOOKUP($A1038,Hospitalization_Table[#All],9,FALSE)</f>
        <v>R1012</v>
      </c>
      <c r="Q1038">
        <f>VLOOKUP($A1038,Hospitalization_Table[#All],11,FALSE)</f>
        <v>54</v>
      </c>
    </row>
    <row r="1039" spans="1:17" ht="15.6" x14ac:dyDescent="0.3">
      <c r="A1039" s="20" t="s">
        <v>1333</v>
      </c>
      <c r="B1039" t="str">
        <f>VLOOKUP($A1039,Customer_Table[#All],4,FALSE)</f>
        <v>Joshua P</v>
      </c>
      <c r="C1039">
        <f>VLOOKUP($A1039,Medical_Table[#All],4,FALSE)</f>
        <v>32.67</v>
      </c>
      <c r="D1039">
        <f>VLOOKUP($A1039,Medical_Table[#All],6,FALSE)</f>
        <v>11.81</v>
      </c>
      <c r="E1039" t="str">
        <f>VLOOKUP($A1039,Medical_Table[#All],2,FALSE)</f>
        <v>Yes</v>
      </c>
      <c r="F1039" t="str">
        <f>VLOOKUP($A1039,Medical_Table[#All],8,FALSE)</f>
        <v>No</v>
      </c>
      <c r="G1039" t="str">
        <f>VLOOKUP($A1039,Medical_Table[#All],9,FALSE)</f>
        <v>No</v>
      </c>
      <c r="H1039">
        <f>VLOOKUP($A1039,Medical_Table[#All],10,FALSE)</f>
        <v>0</v>
      </c>
      <c r="I1039" t="str">
        <f>VLOOKUP($A1039,Medical_Table[#All],3,FALSE)</f>
        <v>No</v>
      </c>
      <c r="J1039" t="str">
        <f>VLOOKUP($A1039,Medical_Table[#All],5,FALSE)</f>
        <v>Obesity</v>
      </c>
      <c r="K1039" t="str">
        <f>VLOOKUP($A1039,Medical_Table[#All],7,FALSE)</f>
        <v>Diabetes</v>
      </c>
      <c r="L1039" s="22">
        <f>VLOOKUP($A1039,Hospitalization_Table[#All],10,FALSE)</f>
        <v>24747</v>
      </c>
      <c r="M1039" s="18">
        <f>VLOOKUP($A1039,Hospitalization_Table[#All],6,FALSE)</f>
        <v>10807.49</v>
      </c>
      <c r="N1039" t="str">
        <f>VLOOKUP($A1039,Hospitalization_Table[#All],7,FALSE)</f>
        <v>tier - 3</v>
      </c>
      <c r="O1039" t="str">
        <f>VLOOKUP($A1039,Hospitalization_Table[#All],8,FALSE)</f>
        <v>tier - 2</v>
      </c>
      <c r="P1039" t="str">
        <f>VLOOKUP($A1039,Hospitalization_Table[#All],9,FALSE)</f>
        <v>R1013</v>
      </c>
      <c r="Q1039">
        <f>VLOOKUP($A1039,Hospitalization_Table[#All],11,FALSE)</f>
        <v>55</v>
      </c>
    </row>
    <row r="1040" spans="1:17" ht="15.6" x14ac:dyDescent="0.3">
      <c r="A1040" s="20" t="s">
        <v>1332</v>
      </c>
      <c r="B1040" t="str">
        <f>VLOOKUP($A1040,Customer_Table[#All],4,FALSE)</f>
        <v>Erin C</v>
      </c>
      <c r="C1040">
        <f>VLOOKUP($A1040,Medical_Table[#All],4,FALSE)</f>
        <v>33.299999999999997</v>
      </c>
      <c r="D1040">
        <f>VLOOKUP($A1040,Medical_Table[#All],6,FALSE)</f>
        <v>8.26</v>
      </c>
      <c r="E1040" t="str">
        <f>VLOOKUP($A1040,Medical_Table[#All],2,FALSE)</f>
        <v>Yes</v>
      </c>
      <c r="F1040" t="str">
        <f>VLOOKUP($A1040,Medical_Table[#All],8,FALSE)</f>
        <v>No</v>
      </c>
      <c r="G1040" t="str">
        <f>VLOOKUP($A1040,Medical_Table[#All],9,FALSE)</f>
        <v>No</v>
      </c>
      <c r="H1040">
        <f>VLOOKUP($A1040,Medical_Table[#All],10,FALSE)</f>
        <v>2</v>
      </c>
      <c r="I1040" t="str">
        <f>VLOOKUP($A1040,Medical_Table[#All],3,FALSE)</f>
        <v>No</v>
      </c>
      <c r="J1040" t="str">
        <f>VLOOKUP($A1040,Medical_Table[#All],5,FALSE)</f>
        <v>Obesity</v>
      </c>
      <c r="K1040" t="str">
        <f>VLOOKUP($A1040,Medical_Table[#All],7,FALSE)</f>
        <v>Diabetes</v>
      </c>
      <c r="L1040" s="22">
        <f>VLOOKUP($A1040,Hospitalization_Table[#All],10,FALSE)</f>
        <v>25920</v>
      </c>
      <c r="M1040" s="18">
        <f>VLOOKUP($A1040,Hospitalization_Table[#All],6,FALSE)</f>
        <v>10806.84</v>
      </c>
      <c r="N1040" t="str">
        <f>VLOOKUP($A1040,Hospitalization_Table[#All],7,FALSE)</f>
        <v>tier - 3</v>
      </c>
      <c r="O1040" t="str">
        <f>VLOOKUP($A1040,Hospitalization_Table[#All],8,FALSE)</f>
        <v>tier - 2</v>
      </c>
      <c r="P1040" t="str">
        <f>VLOOKUP($A1040,Hospitalization_Table[#All],9,FALSE)</f>
        <v>R1011</v>
      </c>
      <c r="Q1040">
        <f>VLOOKUP($A1040,Hospitalization_Table[#All],11,FALSE)</f>
        <v>52</v>
      </c>
    </row>
    <row r="1041" spans="1:17" ht="15.6" x14ac:dyDescent="0.3">
      <c r="A1041" s="20" t="s">
        <v>1331</v>
      </c>
      <c r="B1041" t="str">
        <f>VLOOKUP($A1041,Customer_Table[#All],4,FALSE)</f>
        <v>Shure</v>
      </c>
      <c r="C1041">
        <f>VLOOKUP($A1041,Medical_Table[#All],4,FALSE)</f>
        <v>30.78</v>
      </c>
      <c r="D1041">
        <f>VLOOKUP($A1041,Medical_Table[#All],6,FALSE)</f>
        <v>10.74</v>
      </c>
      <c r="E1041" t="str">
        <f>VLOOKUP($A1041,Medical_Table[#All],2,FALSE)</f>
        <v>Yes</v>
      </c>
      <c r="F1041" t="str">
        <f>VLOOKUP($A1041,Medical_Table[#All],8,FALSE)</f>
        <v>No</v>
      </c>
      <c r="G1041" t="str">
        <f>VLOOKUP($A1041,Medical_Table[#All],9,FALSE)</f>
        <v>No</v>
      </c>
      <c r="H1041">
        <f>VLOOKUP($A1041,Medical_Table[#All],10,FALSE)</f>
        <v>2</v>
      </c>
      <c r="I1041" t="str">
        <f>VLOOKUP($A1041,Medical_Table[#All],3,FALSE)</f>
        <v>No</v>
      </c>
      <c r="J1041" t="str">
        <f>VLOOKUP($A1041,Medical_Table[#All],5,FALSE)</f>
        <v>Obesity</v>
      </c>
      <c r="K1041" t="str">
        <f>VLOOKUP($A1041,Medical_Table[#All],7,FALSE)</f>
        <v>Diabetes</v>
      </c>
      <c r="L1041" s="22">
        <f>VLOOKUP($A1041,Hospitalization_Table[#All],10,FALSE)</f>
        <v>25869</v>
      </c>
      <c r="M1041" s="18">
        <f>VLOOKUP($A1041,Hospitalization_Table[#All],6,FALSE)</f>
        <v>10797.34</v>
      </c>
      <c r="N1041" t="str">
        <f>VLOOKUP($A1041,Hospitalization_Table[#All],7,FALSE)</f>
        <v>tier - 3</v>
      </c>
      <c r="O1041" t="str">
        <f>VLOOKUP($A1041,Hospitalization_Table[#All],8,FALSE)</f>
        <v>tier - 2</v>
      </c>
      <c r="P1041" t="str">
        <f>VLOOKUP($A1041,Hospitalization_Table[#All],9,FALSE)</f>
        <v>R1023</v>
      </c>
      <c r="Q1041">
        <f>VLOOKUP($A1041,Hospitalization_Table[#All],11,FALSE)</f>
        <v>52</v>
      </c>
    </row>
    <row r="1042" spans="1:17" ht="15.6" x14ac:dyDescent="0.3">
      <c r="A1042" s="20" t="s">
        <v>1330</v>
      </c>
      <c r="B1042" t="str">
        <f>VLOOKUP($A1042,Customer_Table[#All],4,FALSE)</f>
        <v>Richard</v>
      </c>
      <c r="C1042">
        <f>VLOOKUP($A1042,Medical_Table[#All],4,FALSE)</f>
        <v>28.975000000000001</v>
      </c>
      <c r="D1042">
        <f>VLOOKUP($A1042,Medical_Table[#All],6,FALSE)</f>
        <v>7.69</v>
      </c>
      <c r="E1042" t="str">
        <f>VLOOKUP($A1042,Medical_Table[#All],2,FALSE)</f>
        <v>Yes</v>
      </c>
      <c r="F1042" t="str">
        <f>VLOOKUP($A1042,Medical_Table[#All],8,FALSE)</f>
        <v>No</v>
      </c>
      <c r="G1042" t="str">
        <f>VLOOKUP($A1042,Medical_Table[#All],9,FALSE)</f>
        <v>No</v>
      </c>
      <c r="H1042">
        <f>VLOOKUP($A1042,Medical_Table[#All],10,FALSE)</f>
        <v>0</v>
      </c>
      <c r="I1042" t="str">
        <f>VLOOKUP($A1042,Medical_Table[#All],3,FALSE)</f>
        <v>No</v>
      </c>
      <c r="J1042" t="str">
        <f>VLOOKUP($A1042,Medical_Table[#All],5,FALSE)</f>
        <v>Over Weight</v>
      </c>
      <c r="K1042" t="str">
        <f>VLOOKUP($A1042,Medical_Table[#All],7,FALSE)</f>
        <v>Diabetes</v>
      </c>
      <c r="L1042" s="22">
        <f>VLOOKUP($A1042,Hospitalization_Table[#All],10,FALSE)</f>
        <v>24768</v>
      </c>
      <c r="M1042" s="18">
        <f>VLOOKUP($A1042,Hospitalization_Table[#All],6,FALSE)</f>
        <v>10796.35</v>
      </c>
      <c r="N1042" t="str">
        <f>VLOOKUP($A1042,Hospitalization_Table[#All],7,FALSE)</f>
        <v>tier - 3</v>
      </c>
      <c r="O1042" t="str">
        <f>VLOOKUP($A1042,Hospitalization_Table[#All],8,FALSE)</f>
        <v>tier - 1</v>
      </c>
      <c r="P1042" t="str">
        <f>VLOOKUP($A1042,Hospitalization_Table[#All],9,FALSE)</f>
        <v>R1019</v>
      </c>
      <c r="Q1042">
        <f>VLOOKUP($A1042,Hospitalization_Table[#All],11,FALSE)</f>
        <v>55</v>
      </c>
    </row>
    <row r="1043" spans="1:17" ht="15.6" x14ac:dyDescent="0.3">
      <c r="A1043" s="20" t="s">
        <v>1329</v>
      </c>
      <c r="B1043" t="str">
        <f>VLOOKUP($A1043,Customer_Table[#All],4,FALSE)</f>
        <v>Brenda</v>
      </c>
      <c r="C1043">
        <f>VLOOKUP($A1043,Medical_Table[#All],4,FALSE)</f>
        <v>33.4</v>
      </c>
      <c r="D1043">
        <f>VLOOKUP($A1043,Medical_Table[#All],6,FALSE)</f>
        <v>4.84</v>
      </c>
      <c r="E1043" t="str">
        <f>VLOOKUP($A1043,Medical_Table[#All],2,FALSE)</f>
        <v>No</v>
      </c>
      <c r="F1043" t="str">
        <f>VLOOKUP($A1043,Medical_Table[#All],8,FALSE)</f>
        <v>No</v>
      </c>
      <c r="G1043" t="str">
        <f>VLOOKUP($A1043,Medical_Table[#All],9,FALSE)</f>
        <v>No</v>
      </c>
      <c r="H1043">
        <f>VLOOKUP($A1043,Medical_Table[#All],10,FALSE)</f>
        <v>0</v>
      </c>
      <c r="I1043" t="str">
        <f>VLOOKUP($A1043,Medical_Table[#All],3,FALSE)</f>
        <v>No</v>
      </c>
      <c r="J1043" t="str">
        <f>VLOOKUP($A1043,Medical_Table[#All],5,FALSE)</f>
        <v>Obesity</v>
      </c>
      <c r="K1043" t="str">
        <f>VLOOKUP($A1043,Medical_Table[#All],7,FALSE)</f>
        <v>Normal</v>
      </c>
      <c r="L1043" s="22">
        <f>VLOOKUP($A1043,Hospitalization_Table[#All],10,FALSE)</f>
        <v>36518</v>
      </c>
      <c r="M1043" s="18">
        <f>VLOOKUP($A1043,Hospitalization_Table[#All],6,FALSE)</f>
        <v>10795.94</v>
      </c>
      <c r="N1043" t="str">
        <f>VLOOKUP($A1043,Hospitalization_Table[#All],7,FALSE)</f>
        <v>tier - 3</v>
      </c>
      <c r="O1043" t="str">
        <f>VLOOKUP($A1043,Hospitalization_Table[#All],8,FALSE)</f>
        <v>tier - 1</v>
      </c>
      <c r="P1043" t="str">
        <f>VLOOKUP($A1043,Hospitalization_Table[#All],9,FALSE)</f>
        <v>R1011</v>
      </c>
      <c r="Q1043">
        <f>VLOOKUP($A1043,Hospitalization_Table[#All],11,FALSE)</f>
        <v>23</v>
      </c>
    </row>
    <row r="1044" spans="1:17" ht="15.6" x14ac:dyDescent="0.3">
      <c r="A1044" s="20" t="s">
        <v>1328</v>
      </c>
      <c r="B1044" t="str">
        <f>VLOOKUP($A1044,Customer_Table[#All],4,FALSE)</f>
        <v>Joseph M</v>
      </c>
      <c r="C1044">
        <f>VLOOKUP($A1044,Medical_Table[#All],4,FALSE)</f>
        <v>21.5</v>
      </c>
      <c r="D1044">
        <f>VLOOKUP($A1044,Medical_Table[#All],6,FALSE)</f>
        <v>9.77</v>
      </c>
      <c r="E1044" t="str">
        <f>VLOOKUP($A1044,Medical_Table[#All],2,FALSE)</f>
        <v>Yes</v>
      </c>
      <c r="F1044" t="str">
        <f>VLOOKUP($A1044,Medical_Table[#All],8,FALSE)</f>
        <v>No</v>
      </c>
      <c r="G1044" t="str">
        <f>VLOOKUP($A1044,Medical_Table[#All],9,FALSE)</f>
        <v>No</v>
      </c>
      <c r="H1044">
        <f>VLOOKUP($A1044,Medical_Table[#All],10,FALSE)</f>
        <v>0</v>
      </c>
      <c r="I1044" t="str">
        <f>VLOOKUP($A1044,Medical_Table[#All],3,FALSE)</f>
        <v>No</v>
      </c>
      <c r="J1044" t="str">
        <f>VLOOKUP($A1044,Medical_Table[#All],5,FALSE)</f>
        <v>Normal Weight</v>
      </c>
      <c r="K1044" t="str">
        <f>VLOOKUP($A1044,Medical_Table[#All],7,FALSE)</f>
        <v>Diabetes</v>
      </c>
      <c r="L1044" s="22">
        <f>VLOOKUP($A1044,Hospitalization_Table[#All],10,FALSE)</f>
        <v>24787</v>
      </c>
      <c r="M1044" s="18">
        <f>VLOOKUP($A1044,Hospitalization_Table[#All],6,FALSE)</f>
        <v>10791.96</v>
      </c>
      <c r="N1044" t="str">
        <f>VLOOKUP($A1044,Hospitalization_Table[#All],7,FALSE)</f>
        <v>tier - 3</v>
      </c>
      <c r="O1044" t="str">
        <f>VLOOKUP($A1044,Hospitalization_Table[#All],8,FALSE)</f>
        <v>tier - 2</v>
      </c>
      <c r="P1044" t="str">
        <f>VLOOKUP($A1044,Hospitalization_Table[#All],9,FALSE)</f>
        <v>R1011</v>
      </c>
      <c r="Q1044">
        <f>VLOOKUP($A1044,Hospitalization_Table[#All],11,FALSE)</f>
        <v>55</v>
      </c>
    </row>
    <row r="1045" spans="1:17" ht="15.6" x14ac:dyDescent="0.3">
      <c r="A1045" s="20" t="s">
        <v>1327</v>
      </c>
      <c r="B1045" t="str">
        <f>VLOOKUP($A1045,Customer_Table[#All],4,FALSE)</f>
        <v>Stephen J.</v>
      </c>
      <c r="C1045">
        <f>VLOOKUP($A1045,Medical_Table[#All],4,FALSE)</f>
        <v>38.14</v>
      </c>
      <c r="D1045">
        <f>VLOOKUP($A1045,Medical_Table[#All],6,FALSE)</f>
        <v>5.84</v>
      </c>
      <c r="E1045" t="str">
        <f>VLOOKUP($A1045,Medical_Table[#All],2,FALSE)</f>
        <v>No</v>
      </c>
      <c r="F1045" t="str">
        <f>VLOOKUP($A1045,Medical_Table[#All],8,FALSE)</f>
        <v>No</v>
      </c>
      <c r="G1045" t="str">
        <f>VLOOKUP($A1045,Medical_Table[#All],9,FALSE)</f>
        <v>No</v>
      </c>
      <c r="H1045">
        <f>VLOOKUP($A1045,Medical_Table[#All],10,FALSE)</f>
        <v>0</v>
      </c>
      <c r="I1045" t="str">
        <f>VLOOKUP($A1045,Medical_Table[#All],3,FALSE)</f>
        <v>No</v>
      </c>
      <c r="J1045" t="str">
        <f>VLOOKUP($A1045,Medical_Table[#All],5,FALSE)</f>
        <v>Obesity</v>
      </c>
      <c r="K1045" t="str">
        <f>VLOOKUP($A1045,Medical_Table[#All],7,FALSE)</f>
        <v>Prediabetes</v>
      </c>
      <c r="L1045" s="22">
        <f>VLOOKUP($A1045,Hospitalization_Table[#All],10,FALSE)</f>
        <v>32837</v>
      </c>
      <c r="M1045" s="18">
        <f>VLOOKUP($A1045,Hospitalization_Table[#All],6,FALSE)</f>
        <v>10769.75</v>
      </c>
      <c r="N1045" t="str">
        <f>VLOOKUP($A1045,Hospitalization_Table[#All],7,FALSE)</f>
        <v>tier - 3</v>
      </c>
      <c r="O1045" t="str">
        <f>VLOOKUP($A1045,Hospitalization_Table[#All],8,FALSE)</f>
        <v>tier - 2</v>
      </c>
      <c r="P1045" t="str">
        <f>VLOOKUP($A1045,Hospitalization_Table[#All],9,FALSE)</f>
        <v>R1022</v>
      </c>
      <c r="Q1045">
        <f>VLOOKUP($A1045,Hospitalization_Table[#All],11,FALSE)</f>
        <v>33</v>
      </c>
    </row>
    <row r="1046" spans="1:17" ht="15.6" x14ac:dyDescent="0.3">
      <c r="A1046" s="20" t="s">
        <v>1326</v>
      </c>
      <c r="B1046" t="str">
        <f>VLOOKUP($A1046,Customer_Table[#All],4,FALSE)</f>
        <v>Kathya</v>
      </c>
      <c r="C1046">
        <f>VLOOKUP($A1046,Medical_Table[#All],4,FALSE)</f>
        <v>35.42</v>
      </c>
      <c r="D1046">
        <f>VLOOKUP($A1046,Medical_Table[#All],6,FALSE)</f>
        <v>8.6999999999999993</v>
      </c>
      <c r="E1046" t="str">
        <f>VLOOKUP($A1046,Medical_Table[#All],2,FALSE)</f>
        <v>Yes</v>
      </c>
      <c r="F1046" t="str">
        <f>VLOOKUP($A1046,Medical_Table[#All],8,FALSE)</f>
        <v>No</v>
      </c>
      <c r="G1046" t="str">
        <f>VLOOKUP($A1046,Medical_Table[#All],9,FALSE)</f>
        <v>No</v>
      </c>
      <c r="H1046">
        <f>VLOOKUP($A1046,Medical_Table[#All],10,FALSE)</f>
        <v>1</v>
      </c>
      <c r="I1046" t="str">
        <f>VLOOKUP($A1046,Medical_Table[#All],3,FALSE)</f>
        <v>No</v>
      </c>
      <c r="J1046" t="str">
        <f>VLOOKUP($A1046,Medical_Table[#All],5,FALSE)</f>
        <v>Obesity</v>
      </c>
      <c r="K1046" t="str">
        <f>VLOOKUP($A1046,Medical_Table[#All],7,FALSE)</f>
        <v>Diabetes</v>
      </c>
      <c r="L1046" s="22">
        <f>VLOOKUP($A1046,Hospitalization_Table[#All],10,FALSE)</f>
        <v>31653</v>
      </c>
      <c r="M1046" s="18">
        <f>VLOOKUP($A1046,Hospitalization_Table[#All],6,FALSE)</f>
        <v>10749.02</v>
      </c>
      <c r="N1046" t="str">
        <f>VLOOKUP($A1046,Hospitalization_Table[#All],7,FALSE)</f>
        <v>tier - 3</v>
      </c>
      <c r="O1046" t="str">
        <f>VLOOKUP($A1046,Hospitalization_Table[#All],8,FALSE)</f>
        <v>tier - 1</v>
      </c>
      <c r="P1046" t="str">
        <f>VLOOKUP($A1046,Hospitalization_Table[#All],9,FALSE)</f>
        <v>R1026</v>
      </c>
      <c r="Q1046">
        <f>VLOOKUP($A1046,Hospitalization_Table[#All],11,FALSE)</f>
        <v>36</v>
      </c>
    </row>
    <row r="1047" spans="1:17" ht="15.6" x14ac:dyDescent="0.3">
      <c r="A1047" s="20" t="s">
        <v>1325</v>
      </c>
      <c r="B1047" t="str">
        <f>VLOOKUP($A1047,Customer_Table[#All],4,FALSE)</f>
        <v>Wesley</v>
      </c>
      <c r="C1047">
        <f>VLOOKUP($A1047,Medical_Table[#All],4,FALSE)</f>
        <v>35.625</v>
      </c>
      <c r="D1047">
        <f>VLOOKUP($A1047,Medical_Table[#All],6,FALSE)</f>
        <v>10.79</v>
      </c>
      <c r="E1047" t="str">
        <f>VLOOKUP($A1047,Medical_Table[#All],2,FALSE)</f>
        <v>No</v>
      </c>
      <c r="F1047" t="str">
        <f>VLOOKUP($A1047,Medical_Table[#All],8,FALSE)</f>
        <v>No</v>
      </c>
      <c r="G1047" t="str">
        <f>VLOOKUP($A1047,Medical_Table[#All],9,FALSE)</f>
        <v>No</v>
      </c>
      <c r="H1047">
        <f>VLOOKUP($A1047,Medical_Table[#All],10,FALSE)</f>
        <v>0</v>
      </c>
      <c r="I1047" t="str">
        <f>VLOOKUP($A1047,Medical_Table[#All],3,FALSE)</f>
        <v>No</v>
      </c>
      <c r="J1047" t="str">
        <f>VLOOKUP($A1047,Medical_Table[#All],5,FALSE)</f>
        <v>Obesity</v>
      </c>
      <c r="K1047" t="str">
        <f>VLOOKUP($A1047,Medical_Table[#All],7,FALSE)</f>
        <v>Diabetes</v>
      </c>
      <c r="L1047" s="22">
        <f>VLOOKUP($A1047,Hospitalization_Table[#All],10,FALSE)</f>
        <v>27372</v>
      </c>
      <c r="M1047" s="18">
        <f>VLOOKUP($A1047,Hospitalization_Table[#All],6,FALSE)</f>
        <v>10736.87</v>
      </c>
      <c r="N1047" t="str">
        <f>VLOOKUP($A1047,Hospitalization_Table[#All],7,FALSE)</f>
        <v>tier - 3</v>
      </c>
      <c r="O1047" t="str">
        <f>VLOOKUP($A1047,Hospitalization_Table[#All],8,FALSE)</f>
        <v>tier - 1</v>
      </c>
      <c r="P1047" t="str">
        <f>VLOOKUP($A1047,Hospitalization_Table[#All],9,FALSE)</f>
        <v>R1016</v>
      </c>
      <c r="Q1047">
        <f>VLOOKUP($A1047,Hospitalization_Table[#All],11,FALSE)</f>
        <v>48</v>
      </c>
    </row>
    <row r="1048" spans="1:17" ht="15.6" x14ac:dyDescent="0.3">
      <c r="A1048" s="20" t="s">
        <v>1324</v>
      </c>
      <c r="B1048" t="str">
        <f>VLOOKUP($A1048,Customer_Table[#All],4,FALSE)</f>
        <v>Tim</v>
      </c>
      <c r="C1048">
        <f>VLOOKUP($A1048,Medical_Table[#All],4,FALSE)</f>
        <v>45.51</v>
      </c>
      <c r="D1048">
        <f>VLOOKUP($A1048,Medical_Table[#All],6,FALSE)</f>
        <v>4.32</v>
      </c>
      <c r="E1048" t="str">
        <f>VLOOKUP($A1048,Medical_Table[#All],2,FALSE)</f>
        <v>No</v>
      </c>
      <c r="F1048" t="str">
        <f>VLOOKUP($A1048,Medical_Table[#All],8,FALSE)</f>
        <v>No</v>
      </c>
      <c r="G1048" t="str">
        <f>VLOOKUP($A1048,Medical_Table[#All],9,FALSE)</f>
        <v>No</v>
      </c>
      <c r="H1048">
        <f>VLOOKUP($A1048,Medical_Table[#All],10,FALSE)</f>
        <v>1</v>
      </c>
      <c r="I1048" t="str">
        <f>VLOOKUP($A1048,Medical_Table[#All],3,FALSE)</f>
        <v>No</v>
      </c>
      <c r="J1048" t="str">
        <f>VLOOKUP($A1048,Medical_Table[#All],5,FALSE)</f>
        <v>Obesity</v>
      </c>
      <c r="K1048" t="str">
        <f>VLOOKUP($A1048,Medical_Table[#All],7,FALSE)</f>
        <v>Normal</v>
      </c>
      <c r="L1048" s="22">
        <f>VLOOKUP($A1048,Hospitalization_Table[#All],10,FALSE)</f>
        <v>33780</v>
      </c>
      <c r="M1048" s="18">
        <f>VLOOKUP($A1048,Hospitalization_Table[#All],6,FALSE)</f>
        <v>10719.57</v>
      </c>
      <c r="N1048" t="str">
        <f>VLOOKUP($A1048,Hospitalization_Table[#All],7,FALSE)</f>
        <v>tier - 3</v>
      </c>
      <c r="O1048" t="str">
        <f>VLOOKUP($A1048,Hospitalization_Table[#All],8,FALSE)</f>
        <v>tier - 1</v>
      </c>
      <c r="P1048" t="str">
        <f>VLOOKUP($A1048,Hospitalization_Table[#All],9,FALSE)</f>
        <v>R1012</v>
      </c>
      <c r="Q1048">
        <f>VLOOKUP($A1048,Hospitalization_Table[#All],11,FALSE)</f>
        <v>30</v>
      </c>
    </row>
    <row r="1049" spans="1:17" ht="15.6" x14ac:dyDescent="0.3">
      <c r="A1049" s="20" t="s">
        <v>1323</v>
      </c>
      <c r="B1049" t="str">
        <f>VLOOKUP($A1049,Customer_Table[#All],4,FALSE)</f>
        <v>Jamie L.</v>
      </c>
      <c r="C1049">
        <f>VLOOKUP($A1049,Medical_Table[#All],4,FALSE)</f>
        <v>37.1</v>
      </c>
      <c r="D1049">
        <f>VLOOKUP($A1049,Medical_Table[#All],6,FALSE)</f>
        <v>7.19</v>
      </c>
      <c r="E1049" t="str">
        <f>VLOOKUP($A1049,Medical_Table[#All],2,FALSE)</f>
        <v>Yes</v>
      </c>
      <c r="F1049" t="str">
        <f>VLOOKUP($A1049,Medical_Table[#All],8,FALSE)</f>
        <v>No</v>
      </c>
      <c r="G1049" t="str">
        <f>VLOOKUP($A1049,Medical_Table[#All],9,FALSE)</f>
        <v>No</v>
      </c>
      <c r="H1049">
        <f>VLOOKUP($A1049,Medical_Table[#All],10,FALSE)</f>
        <v>0</v>
      </c>
      <c r="I1049" t="str">
        <f>VLOOKUP($A1049,Medical_Table[#All],3,FALSE)</f>
        <v>No</v>
      </c>
      <c r="J1049" t="str">
        <f>VLOOKUP($A1049,Medical_Table[#All],5,FALSE)</f>
        <v>Obesity</v>
      </c>
      <c r="K1049" t="str">
        <f>VLOOKUP($A1049,Medical_Table[#All],7,FALSE)</f>
        <v>Diabetes</v>
      </c>
      <c r="L1049" s="22">
        <f>VLOOKUP($A1049,Hospitalization_Table[#All],10,FALSE)</f>
        <v>24750</v>
      </c>
      <c r="M1049" s="18">
        <f>VLOOKUP($A1049,Hospitalization_Table[#All],6,FALSE)</f>
        <v>10713.64</v>
      </c>
      <c r="N1049" t="str">
        <f>VLOOKUP($A1049,Hospitalization_Table[#All],7,FALSE)</f>
        <v>tier - 3</v>
      </c>
      <c r="O1049" t="str">
        <f>VLOOKUP($A1049,Hospitalization_Table[#All],8,FALSE)</f>
        <v>tier - 3</v>
      </c>
      <c r="P1049" t="str">
        <f>VLOOKUP($A1049,Hospitalization_Table[#All],9,FALSE)</f>
        <v>R1011</v>
      </c>
      <c r="Q1049">
        <f>VLOOKUP($A1049,Hospitalization_Table[#All],11,FALSE)</f>
        <v>55</v>
      </c>
    </row>
    <row r="1050" spans="1:17" ht="15.6" x14ac:dyDescent="0.3">
      <c r="A1050" s="20" t="s">
        <v>1322</v>
      </c>
      <c r="B1050" t="str">
        <f>VLOOKUP($A1050,Customer_Table[#All],4,FALSE)</f>
        <v>Alexandra</v>
      </c>
      <c r="C1050">
        <f>VLOOKUP($A1050,Medical_Table[#All],4,FALSE)</f>
        <v>30.5</v>
      </c>
      <c r="D1050">
        <f>VLOOKUP($A1050,Medical_Table[#All],6,FALSE)</f>
        <v>11.94</v>
      </c>
      <c r="E1050" t="str">
        <f>VLOOKUP($A1050,Medical_Table[#All],2,FALSE)</f>
        <v>Yes</v>
      </c>
      <c r="F1050" t="str">
        <f>VLOOKUP($A1050,Medical_Table[#All],8,FALSE)</f>
        <v>No</v>
      </c>
      <c r="G1050" t="str">
        <f>VLOOKUP($A1050,Medical_Table[#All],9,FALSE)</f>
        <v>No</v>
      </c>
      <c r="H1050">
        <f>VLOOKUP($A1050,Medical_Table[#All],10,FALSE)</f>
        <v>0</v>
      </c>
      <c r="I1050" t="str">
        <f>VLOOKUP($A1050,Medical_Table[#All],3,FALSE)</f>
        <v>No</v>
      </c>
      <c r="J1050" t="str">
        <f>VLOOKUP($A1050,Medical_Table[#All],5,FALSE)</f>
        <v>Obesity</v>
      </c>
      <c r="K1050" t="str">
        <f>VLOOKUP($A1050,Medical_Table[#All],7,FALSE)</f>
        <v>Diabetes</v>
      </c>
      <c r="L1050" s="22">
        <f>VLOOKUP($A1050,Hospitalization_Table[#All],10,FALSE)</f>
        <v>24683</v>
      </c>
      <c r="M1050" s="18">
        <f>VLOOKUP($A1050,Hospitalization_Table[#All],6,FALSE)</f>
        <v>10704.47</v>
      </c>
      <c r="N1050" t="str">
        <f>VLOOKUP($A1050,Hospitalization_Table[#All],7,FALSE)</f>
        <v>tier - 3</v>
      </c>
      <c r="O1050" t="str">
        <f>VLOOKUP($A1050,Hospitalization_Table[#All],8,FALSE)</f>
        <v>tier - 2</v>
      </c>
      <c r="P1050" t="str">
        <f>VLOOKUP($A1050,Hospitalization_Table[#All],9,FALSE)</f>
        <v>R1011</v>
      </c>
      <c r="Q1050">
        <f>VLOOKUP($A1050,Hospitalization_Table[#All],11,FALSE)</f>
        <v>55</v>
      </c>
    </row>
    <row r="1051" spans="1:17" ht="15.6" x14ac:dyDescent="0.3">
      <c r="A1051" s="20" t="s">
        <v>1321</v>
      </c>
      <c r="B1051" t="str">
        <f>VLOOKUP($A1051,Customer_Table[#All],4,FALSE)</f>
        <v>Tiffany</v>
      </c>
      <c r="C1051">
        <f>VLOOKUP($A1051,Medical_Table[#All],4,FALSE)</f>
        <v>28.16</v>
      </c>
      <c r="D1051">
        <f>VLOOKUP($A1051,Medical_Table[#All],6,FALSE)</f>
        <v>5.56</v>
      </c>
      <c r="E1051" t="str">
        <f>VLOOKUP($A1051,Medical_Table[#All],2,FALSE)</f>
        <v>No</v>
      </c>
      <c r="F1051" t="str">
        <f>VLOOKUP($A1051,Medical_Table[#All],8,FALSE)</f>
        <v>No</v>
      </c>
      <c r="G1051" t="str">
        <f>VLOOKUP($A1051,Medical_Table[#All],9,FALSE)</f>
        <v>No</v>
      </c>
      <c r="H1051">
        <f>VLOOKUP($A1051,Medical_Table[#All],10,FALSE)</f>
        <v>2</v>
      </c>
      <c r="I1051" t="str">
        <f>VLOOKUP($A1051,Medical_Table[#All],3,FALSE)</f>
        <v>No</v>
      </c>
      <c r="J1051" t="str">
        <f>VLOOKUP($A1051,Medical_Table[#All],5,FALSE)</f>
        <v>Over Weight</v>
      </c>
      <c r="K1051" t="str">
        <f>VLOOKUP($A1051,Medical_Table[#All],7,FALSE)</f>
        <v>Normal</v>
      </c>
      <c r="L1051" s="22">
        <f>VLOOKUP($A1051,Hospitalization_Table[#All],10,FALSE)</f>
        <v>26596</v>
      </c>
      <c r="M1051" s="18">
        <f>VLOOKUP($A1051,Hospitalization_Table[#All],6,FALSE)</f>
        <v>10702.64</v>
      </c>
      <c r="N1051" t="str">
        <f>VLOOKUP($A1051,Hospitalization_Table[#All],7,FALSE)</f>
        <v>tier - 3</v>
      </c>
      <c r="O1051" t="str">
        <f>VLOOKUP($A1051,Hospitalization_Table[#All],8,FALSE)</f>
        <v>tier - 3</v>
      </c>
      <c r="P1051" t="str">
        <f>VLOOKUP($A1051,Hospitalization_Table[#All],9,FALSE)</f>
        <v>R1013</v>
      </c>
      <c r="Q1051">
        <f>VLOOKUP($A1051,Hospitalization_Table[#All],11,FALSE)</f>
        <v>50</v>
      </c>
    </row>
    <row r="1052" spans="1:17" ht="15.6" x14ac:dyDescent="0.3">
      <c r="A1052" s="20" t="s">
        <v>1320</v>
      </c>
      <c r="B1052" t="str">
        <f>VLOOKUP($A1052,Customer_Table[#All],4,FALSE)</f>
        <v>Rebecca J</v>
      </c>
      <c r="C1052">
        <f>VLOOKUP($A1052,Medical_Table[#All],4,FALSE)</f>
        <v>29.1</v>
      </c>
      <c r="D1052">
        <f>VLOOKUP($A1052,Medical_Table[#All],6,FALSE)</f>
        <v>5.64</v>
      </c>
      <c r="E1052" t="str">
        <f>VLOOKUP($A1052,Medical_Table[#All],2,FALSE)</f>
        <v>Yes</v>
      </c>
      <c r="F1052" t="str">
        <f>VLOOKUP($A1052,Medical_Table[#All],8,FALSE)</f>
        <v>No</v>
      </c>
      <c r="G1052" t="str">
        <f>VLOOKUP($A1052,Medical_Table[#All],9,FALSE)</f>
        <v>No</v>
      </c>
      <c r="H1052">
        <f>VLOOKUP($A1052,Medical_Table[#All],10,FALSE)</f>
        <v>0</v>
      </c>
      <c r="I1052" t="str">
        <f>VLOOKUP($A1052,Medical_Table[#All],3,FALSE)</f>
        <v>No</v>
      </c>
      <c r="J1052" t="str">
        <f>VLOOKUP($A1052,Medical_Table[#All],5,FALSE)</f>
        <v>Over Weight</v>
      </c>
      <c r="K1052" t="str">
        <f>VLOOKUP($A1052,Medical_Table[#All],7,FALSE)</f>
        <v>Normal</v>
      </c>
      <c r="L1052" s="22">
        <f>VLOOKUP($A1052,Hospitalization_Table[#All],10,FALSE)</f>
        <v>28033</v>
      </c>
      <c r="M1052" s="18">
        <f>VLOOKUP($A1052,Hospitalization_Table[#All],6,FALSE)</f>
        <v>10698.38</v>
      </c>
      <c r="N1052" t="str">
        <f>VLOOKUP($A1052,Hospitalization_Table[#All],7,FALSE)</f>
        <v>tier - 3</v>
      </c>
      <c r="O1052" t="str">
        <f>VLOOKUP($A1052,Hospitalization_Table[#All],8,FALSE)</f>
        <v>tier - 1</v>
      </c>
      <c r="P1052" t="str">
        <f>VLOOKUP($A1052,Hospitalization_Table[#All],9,FALSE)</f>
        <v>R1025</v>
      </c>
      <c r="Q1052">
        <f>VLOOKUP($A1052,Hospitalization_Table[#All],11,FALSE)</f>
        <v>46</v>
      </c>
    </row>
    <row r="1053" spans="1:17" ht="15.6" x14ac:dyDescent="0.3">
      <c r="A1053" s="20" t="s">
        <v>1319</v>
      </c>
      <c r="B1053" t="str">
        <f>VLOOKUP($A1053,Customer_Table[#All],4,FALSE)</f>
        <v>Austin T.</v>
      </c>
      <c r="C1053">
        <f>VLOOKUP($A1053,Medical_Table[#All],4,FALSE)</f>
        <v>30.22</v>
      </c>
      <c r="D1053">
        <f>VLOOKUP($A1053,Medical_Table[#All],6,FALSE)</f>
        <v>4.6500000000000004</v>
      </c>
      <c r="E1053" t="str">
        <f>VLOOKUP($A1053,Medical_Table[#All],2,FALSE)</f>
        <v>No</v>
      </c>
      <c r="F1053" t="str">
        <f>VLOOKUP($A1053,Medical_Table[#All],8,FALSE)</f>
        <v>No</v>
      </c>
      <c r="G1053" t="str">
        <f>VLOOKUP($A1053,Medical_Table[#All],9,FALSE)</f>
        <v>No</v>
      </c>
      <c r="H1053">
        <f>VLOOKUP($A1053,Medical_Table[#All],10,FALSE)</f>
        <v>0</v>
      </c>
      <c r="I1053" t="str">
        <f>VLOOKUP($A1053,Medical_Table[#All],3,FALSE)</f>
        <v>No</v>
      </c>
      <c r="J1053" t="str">
        <f>VLOOKUP($A1053,Medical_Table[#All],5,FALSE)</f>
        <v>Obesity</v>
      </c>
      <c r="K1053" t="str">
        <f>VLOOKUP($A1053,Medical_Table[#All],7,FALSE)</f>
        <v>Normal</v>
      </c>
      <c r="L1053" s="22">
        <f>VLOOKUP($A1053,Hospitalization_Table[#All],10,FALSE)</f>
        <v>28339</v>
      </c>
      <c r="M1053" s="18">
        <f>VLOOKUP($A1053,Hospitalization_Table[#All],6,FALSE)</f>
        <v>10690.11</v>
      </c>
      <c r="N1053" t="str">
        <f>VLOOKUP($A1053,Hospitalization_Table[#All],7,FALSE)</f>
        <v>tier - 3</v>
      </c>
      <c r="O1053" t="str">
        <f>VLOOKUP($A1053,Hospitalization_Table[#All],8,FALSE)</f>
        <v>tier - 2</v>
      </c>
      <c r="P1053" t="str">
        <f>VLOOKUP($A1053,Hospitalization_Table[#All],9,FALSE)</f>
        <v>R1021</v>
      </c>
      <c r="Q1053">
        <f>VLOOKUP($A1053,Hospitalization_Table[#All],11,FALSE)</f>
        <v>45</v>
      </c>
    </row>
    <row r="1054" spans="1:17" ht="15.6" x14ac:dyDescent="0.3">
      <c r="A1054" s="20" t="s">
        <v>1318</v>
      </c>
      <c r="B1054" t="str">
        <f>VLOOKUP($A1054,Customer_Table[#All],4,FALSE)</f>
        <v>Jamie T</v>
      </c>
      <c r="C1054">
        <f>VLOOKUP($A1054,Medical_Table[#All],4,FALSE)</f>
        <v>24.29</v>
      </c>
      <c r="D1054">
        <f>VLOOKUP($A1054,Medical_Table[#All],6,FALSE)</f>
        <v>9.0500000000000007</v>
      </c>
      <c r="E1054" t="str">
        <f>VLOOKUP($A1054,Medical_Table[#All],2,FALSE)</f>
        <v>No</v>
      </c>
      <c r="F1054" t="str">
        <f>VLOOKUP($A1054,Medical_Table[#All],8,FALSE)</f>
        <v>No</v>
      </c>
      <c r="G1054" t="str">
        <f>VLOOKUP($A1054,Medical_Table[#All],9,FALSE)</f>
        <v>No</v>
      </c>
      <c r="H1054">
        <f>VLOOKUP($A1054,Medical_Table[#All],10,FALSE)</f>
        <v>0</v>
      </c>
      <c r="I1054" t="str">
        <f>VLOOKUP($A1054,Medical_Table[#All],3,FALSE)</f>
        <v>No</v>
      </c>
      <c r="J1054" t="str">
        <f>VLOOKUP($A1054,Medical_Table[#All],5,FALSE)</f>
        <v>Normal Weight</v>
      </c>
      <c r="K1054" t="str">
        <f>VLOOKUP($A1054,Medical_Table[#All],7,FALSE)</f>
        <v>Diabetes</v>
      </c>
      <c r="L1054" s="22">
        <f>VLOOKUP($A1054,Hospitalization_Table[#All],10,FALSE)</f>
        <v>22896</v>
      </c>
      <c r="M1054" s="18">
        <f>VLOOKUP($A1054,Hospitalization_Table[#All],6,FALSE)</f>
        <v>10676.83</v>
      </c>
      <c r="N1054" t="str">
        <f>VLOOKUP($A1054,Hospitalization_Table[#All],7,FALSE)</f>
        <v>tier - 3</v>
      </c>
      <c r="O1054" t="str">
        <f>VLOOKUP($A1054,Hospitalization_Table[#All],8,FALSE)</f>
        <v>tier - 3</v>
      </c>
      <c r="P1054" t="str">
        <f>VLOOKUP($A1054,Hospitalization_Table[#All],9,FALSE)</f>
        <v>R1013</v>
      </c>
      <c r="Q1054">
        <f>VLOOKUP($A1054,Hospitalization_Table[#All],11,FALSE)</f>
        <v>60</v>
      </c>
    </row>
    <row r="1055" spans="1:17" ht="15.6" x14ac:dyDescent="0.3">
      <c r="A1055" s="20" t="s">
        <v>1317</v>
      </c>
      <c r="B1055" t="str">
        <f>VLOOKUP($A1055,Customer_Table[#All],4,FALSE)</f>
        <v>Matthew T.</v>
      </c>
      <c r="C1055">
        <f>VLOOKUP($A1055,Medical_Table[#All],4,FALSE)</f>
        <v>29.39</v>
      </c>
      <c r="D1055">
        <f>VLOOKUP($A1055,Medical_Table[#All],6,FALSE)</f>
        <v>4.5199999999999996</v>
      </c>
      <c r="E1055" t="str">
        <f>VLOOKUP($A1055,Medical_Table[#All],2,FALSE)</f>
        <v>Yes</v>
      </c>
      <c r="F1055" t="str">
        <f>VLOOKUP($A1055,Medical_Table[#All],8,FALSE)</f>
        <v>No</v>
      </c>
      <c r="G1055" t="str">
        <f>VLOOKUP($A1055,Medical_Table[#All],9,FALSE)</f>
        <v>No</v>
      </c>
      <c r="H1055">
        <f>VLOOKUP($A1055,Medical_Table[#All],10,FALSE)</f>
        <v>0</v>
      </c>
      <c r="I1055" t="str">
        <f>VLOOKUP($A1055,Medical_Table[#All],3,FALSE)</f>
        <v>No</v>
      </c>
      <c r="J1055" t="str">
        <f>VLOOKUP($A1055,Medical_Table[#All],5,FALSE)</f>
        <v>Over Weight</v>
      </c>
      <c r="K1055" t="str">
        <f>VLOOKUP($A1055,Medical_Table[#All],7,FALSE)</f>
        <v>Normal</v>
      </c>
      <c r="L1055" s="22">
        <f>VLOOKUP($A1055,Hospitalization_Table[#All],10,FALSE)</f>
        <v>28086</v>
      </c>
      <c r="M1055" s="18">
        <f>VLOOKUP($A1055,Hospitalization_Table[#All],6,FALSE)</f>
        <v>10665.44</v>
      </c>
      <c r="N1055" t="str">
        <f>VLOOKUP($A1055,Hospitalization_Table[#All],7,FALSE)</f>
        <v>tier - 3</v>
      </c>
      <c r="O1055" t="str">
        <f>VLOOKUP($A1055,Hospitalization_Table[#All],8,FALSE)</f>
        <v>tier - 2</v>
      </c>
      <c r="P1055" t="str">
        <f>VLOOKUP($A1055,Hospitalization_Table[#All],9,FALSE)</f>
        <v>R1021</v>
      </c>
      <c r="Q1055">
        <f>VLOOKUP($A1055,Hospitalization_Table[#All],11,FALSE)</f>
        <v>46</v>
      </c>
    </row>
    <row r="1056" spans="1:17" ht="15.6" x14ac:dyDescent="0.3">
      <c r="A1056" s="20" t="s">
        <v>1316</v>
      </c>
      <c r="B1056" t="str">
        <f>VLOOKUP($A1056,Customer_Table[#All],4,FALSE)</f>
        <v>Emily</v>
      </c>
      <c r="C1056">
        <f>VLOOKUP($A1056,Medical_Table[#All],4,FALSE)</f>
        <v>25.66</v>
      </c>
      <c r="D1056">
        <f>VLOOKUP($A1056,Medical_Table[#All],6,FALSE)</f>
        <v>4.62</v>
      </c>
      <c r="E1056" t="str">
        <f>VLOOKUP($A1056,Medical_Table[#All],2,FALSE)</f>
        <v>Yes</v>
      </c>
      <c r="F1056" t="str">
        <f>VLOOKUP($A1056,Medical_Table[#All],8,FALSE)</f>
        <v>No</v>
      </c>
      <c r="G1056" t="str">
        <f>VLOOKUP($A1056,Medical_Table[#All],9,FALSE)</f>
        <v>No</v>
      </c>
      <c r="H1056">
        <f>VLOOKUP($A1056,Medical_Table[#All],10,FALSE)</f>
        <v>1</v>
      </c>
      <c r="I1056" t="str">
        <f>VLOOKUP($A1056,Medical_Table[#All],3,FALSE)</f>
        <v>No</v>
      </c>
      <c r="J1056" t="str">
        <f>VLOOKUP($A1056,Medical_Table[#All],5,FALSE)</f>
        <v>Over Weight</v>
      </c>
      <c r="K1056" t="str">
        <f>VLOOKUP($A1056,Medical_Table[#All],7,FALSE)</f>
        <v>Normal</v>
      </c>
      <c r="L1056" s="22">
        <f>VLOOKUP($A1056,Hospitalization_Table[#All],10,FALSE)</f>
        <v>23597</v>
      </c>
      <c r="M1056" s="18">
        <f>VLOOKUP($A1056,Hospitalization_Table[#All],6,FALSE)</f>
        <v>10627.81</v>
      </c>
      <c r="N1056" t="str">
        <f>VLOOKUP($A1056,Hospitalization_Table[#All],7,FALSE)</f>
        <v>tier - 3</v>
      </c>
      <c r="O1056" t="str">
        <f>VLOOKUP($A1056,Hospitalization_Table[#All],8,FALSE)</f>
        <v>tier - 3</v>
      </c>
      <c r="P1056" t="str">
        <f>VLOOKUP($A1056,Hospitalization_Table[#All],9,FALSE)</f>
        <v>R1013</v>
      </c>
      <c r="Q1056">
        <f>VLOOKUP($A1056,Hospitalization_Table[#All],11,FALSE)</f>
        <v>58</v>
      </c>
    </row>
    <row r="1057" spans="1:17" ht="15.6" x14ac:dyDescent="0.3">
      <c r="A1057" s="20" t="s">
        <v>1315</v>
      </c>
      <c r="B1057" t="str">
        <f>VLOOKUP($A1057,Customer_Table[#All],4,FALSE)</f>
        <v>Gillian</v>
      </c>
      <c r="C1057">
        <f>VLOOKUP($A1057,Medical_Table[#All],4,FALSE)</f>
        <v>39.11</v>
      </c>
      <c r="D1057">
        <f>VLOOKUP($A1057,Medical_Table[#All],6,FALSE)</f>
        <v>5.87</v>
      </c>
      <c r="E1057" t="str">
        <f>VLOOKUP($A1057,Medical_Table[#All],2,FALSE)</f>
        <v>No</v>
      </c>
      <c r="F1057" t="str">
        <f>VLOOKUP($A1057,Medical_Table[#All],8,FALSE)</f>
        <v>No</v>
      </c>
      <c r="G1057" t="str">
        <f>VLOOKUP($A1057,Medical_Table[#All],9,FALSE)</f>
        <v>No</v>
      </c>
      <c r="H1057">
        <f>VLOOKUP($A1057,Medical_Table[#All],10,FALSE)</f>
        <v>0</v>
      </c>
      <c r="I1057" t="str">
        <f>VLOOKUP($A1057,Medical_Table[#All],3,FALSE)</f>
        <v>No</v>
      </c>
      <c r="J1057" t="str">
        <f>VLOOKUP($A1057,Medical_Table[#All],5,FALSE)</f>
        <v>Obesity</v>
      </c>
      <c r="K1057" t="str">
        <f>VLOOKUP($A1057,Medical_Table[#All],7,FALSE)</f>
        <v>Prediabetes</v>
      </c>
      <c r="L1057" s="22">
        <f>VLOOKUP($A1057,Hospitalization_Table[#All],10,FALSE)</f>
        <v>33060</v>
      </c>
      <c r="M1057" s="18">
        <f>VLOOKUP($A1057,Hospitalization_Table[#All],6,FALSE)</f>
        <v>10620.26</v>
      </c>
      <c r="N1057" t="str">
        <f>VLOOKUP($A1057,Hospitalization_Table[#All],7,FALSE)</f>
        <v>tier - 3</v>
      </c>
      <c r="O1057" t="str">
        <f>VLOOKUP($A1057,Hospitalization_Table[#All],8,FALSE)</f>
        <v>tier - 3</v>
      </c>
      <c r="P1057" t="str">
        <f>VLOOKUP($A1057,Hospitalization_Table[#All],9,FALSE)</f>
        <v>R1012</v>
      </c>
      <c r="Q1057">
        <f>VLOOKUP($A1057,Hospitalization_Table[#All],11,FALSE)</f>
        <v>32</v>
      </c>
    </row>
    <row r="1058" spans="1:17" ht="15.6" x14ac:dyDescent="0.3">
      <c r="A1058" s="20" t="s">
        <v>1314</v>
      </c>
      <c r="B1058" t="str">
        <f>VLOOKUP($A1058,Customer_Table[#All],4,FALSE)</f>
        <v>Brenn E.</v>
      </c>
      <c r="C1058">
        <f>VLOOKUP($A1058,Medical_Table[#All],4,FALSE)</f>
        <v>43.78</v>
      </c>
      <c r="D1058">
        <f>VLOOKUP($A1058,Medical_Table[#All],6,FALSE)</f>
        <v>5.71</v>
      </c>
      <c r="E1058" t="str">
        <f>VLOOKUP($A1058,Medical_Table[#All],2,FALSE)</f>
        <v>No</v>
      </c>
      <c r="F1058" t="str">
        <f>VLOOKUP($A1058,Medical_Table[#All],8,FALSE)</f>
        <v>No</v>
      </c>
      <c r="G1058" t="str">
        <f>VLOOKUP($A1058,Medical_Table[#All],9,FALSE)</f>
        <v>No</v>
      </c>
      <c r="H1058">
        <f>VLOOKUP($A1058,Medical_Table[#All],10,FALSE)</f>
        <v>1</v>
      </c>
      <c r="I1058" t="str">
        <f>VLOOKUP($A1058,Medical_Table[#All],3,FALSE)</f>
        <v>No</v>
      </c>
      <c r="J1058" t="str">
        <f>VLOOKUP($A1058,Medical_Table[#All],5,FALSE)</f>
        <v>Obesity</v>
      </c>
      <c r="K1058" t="str">
        <f>VLOOKUP($A1058,Medical_Table[#All],7,FALSE)</f>
        <v>Prediabetes</v>
      </c>
      <c r="L1058" s="22">
        <f>VLOOKUP($A1058,Hospitalization_Table[#All],10,FALSE)</f>
        <v>33808</v>
      </c>
      <c r="M1058" s="18">
        <f>VLOOKUP($A1058,Hospitalization_Table[#All],6,FALSE)</f>
        <v>10617.04</v>
      </c>
      <c r="N1058" t="str">
        <f>VLOOKUP($A1058,Hospitalization_Table[#All],7,FALSE)</f>
        <v>tier - 3</v>
      </c>
      <c r="O1058" t="str">
        <f>VLOOKUP($A1058,Hospitalization_Table[#All],8,FALSE)</f>
        <v>tier - 3</v>
      </c>
      <c r="P1058" t="str">
        <f>VLOOKUP($A1058,Hospitalization_Table[#All],9,FALSE)</f>
        <v>R1026</v>
      </c>
      <c r="Q1058">
        <f>VLOOKUP($A1058,Hospitalization_Table[#All],11,FALSE)</f>
        <v>30</v>
      </c>
    </row>
    <row r="1059" spans="1:17" ht="15.6" x14ac:dyDescent="0.3">
      <c r="A1059" s="20" t="s">
        <v>1313</v>
      </c>
      <c r="B1059" t="str">
        <f>VLOOKUP($A1059,Customer_Table[#All],4,FALSE)</f>
        <v>Lisa M</v>
      </c>
      <c r="C1059">
        <f>VLOOKUP($A1059,Medical_Table[#All],4,FALSE)</f>
        <v>24.35</v>
      </c>
      <c r="D1059">
        <f>VLOOKUP($A1059,Medical_Table[#All],6,FALSE)</f>
        <v>9.08</v>
      </c>
      <c r="E1059" t="str">
        <f>VLOOKUP($A1059,Medical_Table[#All],2,FALSE)</f>
        <v>No</v>
      </c>
      <c r="F1059" t="str">
        <f>VLOOKUP($A1059,Medical_Table[#All],8,FALSE)</f>
        <v>No</v>
      </c>
      <c r="G1059" t="str">
        <f>VLOOKUP($A1059,Medical_Table[#All],9,FALSE)</f>
        <v>No</v>
      </c>
      <c r="H1059">
        <f>VLOOKUP($A1059,Medical_Table[#All],10,FALSE)</f>
        <v>0</v>
      </c>
      <c r="I1059" t="str">
        <f>VLOOKUP($A1059,Medical_Table[#All],3,FALSE)</f>
        <v>No</v>
      </c>
      <c r="J1059" t="str">
        <f>VLOOKUP($A1059,Medical_Table[#All],5,FALSE)</f>
        <v>Normal Weight</v>
      </c>
      <c r="K1059" t="str">
        <f>VLOOKUP($A1059,Medical_Table[#All],7,FALSE)</f>
        <v>Diabetes</v>
      </c>
      <c r="L1059" s="22">
        <f>VLOOKUP($A1059,Hospitalization_Table[#All],10,FALSE)</f>
        <v>23920</v>
      </c>
      <c r="M1059" s="18">
        <f>VLOOKUP($A1059,Hospitalization_Table[#All],6,FALSE)</f>
        <v>10608.67</v>
      </c>
      <c r="N1059" t="str">
        <f>VLOOKUP($A1059,Hospitalization_Table[#All],7,FALSE)</f>
        <v>tier - 3</v>
      </c>
      <c r="O1059" t="str">
        <f>VLOOKUP($A1059,Hospitalization_Table[#All],8,FALSE)</f>
        <v>tier - 3</v>
      </c>
      <c r="P1059" t="str">
        <f>VLOOKUP($A1059,Hospitalization_Table[#All],9,FALSE)</f>
        <v>R1012</v>
      </c>
      <c r="Q1059">
        <f>VLOOKUP($A1059,Hospitalization_Table[#All],11,FALSE)</f>
        <v>57</v>
      </c>
    </row>
    <row r="1060" spans="1:17" ht="15.6" x14ac:dyDescent="0.3">
      <c r="A1060" s="20" t="s">
        <v>1312</v>
      </c>
      <c r="B1060" t="str">
        <f>VLOOKUP($A1060,Customer_Table[#All],4,FALSE)</f>
        <v>Matt</v>
      </c>
      <c r="C1060">
        <f>VLOOKUP($A1060,Medical_Table[#All],4,FALSE)</f>
        <v>40.299999999999997</v>
      </c>
      <c r="D1060">
        <f>VLOOKUP($A1060,Medical_Table[#All],6,FALSE)</f>
        <v>5.3</v>
      </c>
      <c r="E1060" t="str">
        <f>VLOOKUP($A1060,Medical_Table[#All],2,FALSE)</f>
        <v>Yes</v>
      </c>
      <c r="F1060" t="str">
        <f>VLOOKUP($A1060,Medical_Table[#All],8,FALSE)</f>
        <v>No</v>
      </c>
      <c r="G1060" t="str">
        <f>VLOOKUP($A1060,Medical_Table[#All],9,FALSE)</f>
        <v>No</v>
      </c>
      <c r="H1060">
        <f>VLOOKUP($A1060,Medical_Table[#All],10,FALSE)</f>
        <v>2</v>
      </c>
      <c r="I1060" t="str">
        <f>VLOOKUP($A1060,Medical_Table[#All],3,FALSE)</f>
        <v>No</v>
      </c>
      <c r="J1060" t="str">
        <f>VLOOKUP($A1060,Medical_Table[#All],5,FALSE)</f>
        <v>Obesity</v>
      </c>
      <c r="K1060" t="str">
        <f>VLOOKUP($A1060,Medical_Table[#All],7,FALSE)</f>
        <v>Normal</v>
      </c>
      <c r="L1060" s="22">
        <f>VLOOKUP($A1060,Hospitalization_Table[#All],10,FALSE)</f>
        <v>24290</v>
      </c>
      <c r="M1060" s="18">
        <f>VLOOKUP($A1060,Hospitalization_Table[#All],6,FALSE)</f>
        <v>10602.39</v>
      </c>
      <c r="N1060" t="str">
        <f>VLOOKUP($A1060,Hospitalization_Table[#All],7,FALSE)</f>
        <v>tier - 3</v>
      </c>
      <c r="O1060" t="str">
        <f>VLOOKUP($A1060,Hospitalization_Table[#All],8,FALSE)</f>
        <v>tier - 3</v>
      </c>
      <c r="P1060" t="str">
        <f>VLOOKUP($A1060,Hospitalization_Table[#All],9,FALSE)</f>
        <v>R1011</v>
      </c>
      <c r="Q1060">
        <f>VLOOKUP($A1060,Hospitalization_Table[#All],11,FALSE)</f>
        <v>56</v>
      </c>
    </row>
    <row r="1061" spans="1:17" ht="15.6" x14ac:dyDescent="0.3">
      <c r="A1061" s="20" t="s">
        <v>1311</v>
      </c>
      <c r="B1061" t="str">
        <f>VLOOKUP($A1061,Customer_Table[#All],4,FALSE)</f>
        <v>Thomas A.</v>
      </c>
      <c r="C1061">
        <f>VLOOKUP($A1061,Medical_Table[#All],4,FALSE)</f>
        <v>32.774999999999999</v>
      </c>
      <c r="D1061">
        <f>VLOOKUP($A1061,Medical_Table[#All],6,FALSE)</f>
        <v>11.76</v>
      </c>
      <c r="E1061" t="str">
        <f>VLOOKUP($A1061,Medical_Table[#All],2,FALSE)</f>
        <v>Yes</v>
      </c>
      <c r="F1061" t="str">
        <f>VLOOKUP($A1061,Medical_Table[#All],8,FALSE)</f>
        <v>No</v>
      </c>
      <c r="G1061" t="str">
        <f>VLOOKUP($A1061,Medical_Table[#All],9,FALSE)</f>
        <v>No</v>
      </c>
      <c r="H1061">
        <f>VLOOKUP($A1061,Medical_Table[#All],10,FALSE)</f>
        <v>0</v>
      </c>
      <c r="I1061" t="str">
        <f>VLOOKUP($A1061,Medical_Table[#All],3,FALSE)</f>
        <v>No</v>
      </c>
      <c r="J1061" t="str">
        <f>VLOOKUP($A1061,Medical_Table[#All],5,FALSE)</f>
        <v>Obesity</v>
      </c>
      <c r="K1061" t="str">
        <f>VLOOKUP($A1061,Medical_Table[#All],7,FALSE)</f>
        <v>Diabetes</v>
      </c>
      <c r="L1061" s="22">
        <f>VLOOKUP($A1061,Hospitalization_Table[#All],10,FALSE)</f>
        <v>24646</v>
      </c>
      <c r="M1061" s="18">
        <f>VLOOKUP($A1061,Hospitalization_Table[#All],6,FALSE)</f>
        <v>10601.63</v>
      </c>
      <c r="N1061" t="str">
        <f>VLOOKUP($A1061,Hospitalization_Table[#All],7,FALSE)</f>
        <v>tier - 3</v>
      </c>
      <c r="O1061" t="str">
        <f>VLOOKUP($A1061,Hospitalization_Table[#All],8,FALSE)</f>
        <v>tier - 2</v>
      </c>
      <c r="P1061" t="str">
        <f>VLOOKUP($A1061,Hospitalization_Table[#All],9,FALSE)</f>
        <v>R1012</v>
      </c>
      <c r="Q1061">
        <f>VLOOKUP($A1061,Hospitalization_Table[#All],11,FALSE)</f>
        <v>55</v>
      </c>
    </row>
    <row r="1062" spans="1:17" ht="15.6" x14ac:dyDescent="0.3">
      <c r="A1062" s="20" t="s">
        <v>1310</v>
      </c>
      <c r="B1062" t="str">
        <f>VLOOKUP($A1062,Customer_Table[#All],4,FALSE)</f>
        <v>Kevin J</v>
      </c>
      <c r="C1062">
        <f>VLOOKUP($A1062,Medical_Table[#All],4,FALSE)</f>
        <v>39.6</v>
      </c>
      <c r="D1062">
        <f>VLOOKUP($A1062,Medical_Table[#All],6,FALSE)</f>
        <v>5.1100000000000003</v>
      </c>
      <c r="E1062" t="str">
        <f>VLOOKUP($A1062,Medical_Table[#All],2,FALSE)</f>
        <v>Yes</v>
      </c>
      <c r="F1062" t="str">
        <f>VLOOKUP($A1062,Medical_Table[#All],8,FALSE)</f>
        <v>No</v>
      </c>
      <c r="G1062" t="str">
        <f>VLOOKUP($A1062,Medical_Table[#All],9,FALSE)</f>
        <v>No</v>
      </c>
      <c r="H1062">
        <f>VLOOKUP($A1062,Medical_Table[#All],10,FALSE)</f>
        <v>2</v>
      </c>
      <c r="I1062" t="str">
        <f>VLOOKUP($A1062,Medical_Table[#All],3,FALSE)</f>
        <v>No</v>
      </c>
      <c r="J1062" t="str">
        <f>VLOOKUP($A1062,Medical_Table[#All],5,FALSE)</f>
        <v>Obesity</v>
      </c>
      <c r="K1062" t="str">
        <f>VLOOKUP($A1062,Medical_Table[#All],7,FALSE)</f>
        <v>Normal</v>
      </c>
      <c r="L1062" s="22">
        <f>VLOOKUP($A1062,Hospitalization_Table[#All],10,FALSE)</f>
        <v>24308</v>
      </c>
      <c r="M1062" s="18">
        <f>VLOOKUP($A1062,Hospitalization_Table[#All],6,FALSE)</f>
        <v>10601.41</v>
      </c>
      <c r="N1062" t="str">
        <f>VLOOKUP($A1062,Hospitalization_Table[#All],7,FALSE)</f>
        <v>tier - 3</v>
      </c>
      <c r="O1062" t="str">
        <f>VLOOKUP($A1062,Hospitalization_Table[#All],8,FALSE)</f>
        <v>tier - 2</v>
      </c>
      <c r="P1062" t="str">
        <f>VLOOKUP($A1062,Hospitalization_Table[#All],9,FALSE)</f>
        <v>R1011</v>
      </c>
      <c r="Q1062">
        <f>VLOOKUP($A1062,Hospitalization_Table[#All],11,FALSE)</f>
        <v>56</v>
      </c>
    </row>
    <row r="1063" spans="1:17" ht="15.6" x14ac:dyDescent="0.3">
      <c r="A1063" s="20" t="s">
        <v>1309</v>
      </c>
      <c r="B1063" t="str">
        <f>VLOOKUP($A1063,Customer_Table[#All],4,FALSE)</f>
        <v>William H. III</v>
      </c>
      <c r="C1063">
        <f>VLOOKUP($A1063,Medical_Table[#All],4,FALSE)</f>
        <v>30.97</v>
      </c>
      <c r="D1063">
        <f>VLOOKUP($A1063,Medical_Table[#All],6,FALSE)</f>
        <v>5.54</v>
      </c>
      <c r="E1063" t="str">
        <f>VLOOKUP($A1063,Medical_Table[#All],2,FALSE)</f>
        <v>No</v>
      </c>
      <c r="F1063" t="str">
        <f>VLOOKUP($A1063,Medical_Table[#All],8,FALSE)</f>
        <v>No</v>
      </c>
      <c r="G1063" t="str">
        <f>VLOOKUP($A1063,Medical_Table[#All],9,FALSE)</f>
        <v>No</v>
      </c>
      <c r="H1063">
        <f>VLOOKUP($A1063,Medical_Table[#All],10,FALSE)</f>
        <v>2</v>
      </c>
      <c r="I1063" t="str">
        <f>VLOOKUP($A1063,Medical_Table[#All],3,FALSE)</f>
        <v>No</v>
      </c>
      <c r="J1063" t="str">
        <f>VLOOKUP($A1063,Medical_Table[#All],5,FALSE)</f>
        <v>Obesity</v>
      </c>
      <c r="K1063" t="str">
        <f>VLOOKUP($A1063,Medical_Table[#All],7,FALSE)</f>
        <v>Normal</v>
      </c>
      <c r="L1063" s="22">
        <f>VLOOKUP($A1063,Hospitalization_Table[#All],10,FALSE)</f>
        <v>26647</v>
      </c>
      <c r="M1063" s="18">
        <f>VLOOKUP($A1063,Hospitalization_Table[#All],6,FALSE)</f>
        <v>10600.55</v>
      </c>
      <c r="N1063" t="str">
        <f>VLOOKUP($A1063,Hospitalization_Table[#All],7,FALSE)</f>
        <v>tier - 3</v>
      </c>
      <c r="O1063" t="str">
        <f>VLOOKUP($A1063,Hospitalization_Table[#All],8,FALSE)</f>
        <v>tier - 1</v>
      </c>
      <c r="P1063" t="str">
        <f>VLOOKUP($A1063,Hospitalization_Table[#All],9,FALSE)</f>
        <v>R1012</v>
      </c>
      <c r="Q1063">
        <f>VLOOKUP($A1063,Hospitalization_Table[#All],11,FALSE)</f>
        <v>50</v>
      </c>
    </row>
    <row r="1064" spans="1:17" ht="15.6" x14ac:dyDescent="0.3">
      <c r="A1064" s="20" t="s">
        <v>1308</v>
      </c>
      <c r="B1064" t="str">
        <f>VLOOKUP($A1064,Customer_Table[#All],4,FALSE)</f>
        <v>Gal</v>
      </c>
      <c r="C1064">
        <f>VLOOKUP($A1064,Medical_Table[#All],4,FALSE)</f>
        <v>27.645</v>
      </c>
      <c r="D1064">
        <f>VLOOKUP($A1064,Medical_Table[#All],6,FALSE)</f>
        <v>8.8699999999999992</v>
      </c>
      <c r="E1064" t="str">
        <f>VLOOKUP($A1064,Medical_Table[#All],2,FALSE)</f>
        <v>Yes</v>
      </c>
      <c r="F1064" t="str">
        <f>VLOOKUP($A1064,Medical_Table[#All],8,FALSE)</f>
        <v>No</v>
      </c>
      <c r="G1064" t="str">
        <f>VLOOKUP($A1064,Medical_Table[#All],9,FALSE)</f>
        <v>No</v>
      </c>
      <c r="H1064">
        <f>VLOOKUP($A1064,Medical_Table[#All],10,FALSE)</f>
        <v>0</v>
      </c>
      <c r="I1064" t="str">
        <f>VLOOKUP($A1064,Medical_Table[#All],3,FALSE)</f>
        <v>No</v>
      </c>
      <c r="J1064" t="str">
        <f>VLOOKUP($A1064,Medical_Table[#All],5,FALSE)</f>
        <v>Over Weight</v>
      </c>
      <c r="K1064" t="str">
        <f>VLOOKUP($A1064,Medical_Table[#All],7,FALSE)</f>
        <v>Diabetes</v>
      </c>
      <c r="L1064" s="22">
        <f>VLOOKUP($A1064,Hospitalization_Table[#All],10,FALSE)</f>
        <v>24805</v>
      </c>
      <c r="M1064" s="18">
        <f>VLOOKUP($A1064,Hospitalization_Table[#All],6,FALSE)</f>
        <v>10594.5</v>
      </c>
      <c r="N1064" t="str">
        <f>VLOOKUP($A1064,Hospitalization_Table[#All],7,FALSE)</f>
        <v>tier - 3</v>
      </c>
      <c r="O1064" t="str">
        <f>VLOOKUP($A1064,Hospitalization_Table[#All],8,FALSE)</f>
        <v>tier - 1</v>
      </c>
      <c r="P1064" t="str">
        <f>VLOOKUP($A1064,Hospitalization_Table[#All],9,FALSE)</f>
        <v>R1012</v>
      </c>
      <c r="Q1064">
        <f>VLOOKUP($A1064,Hospitalization_Table[#All],11,FALSE)</f>
        <v>55</v>
      </c>
    </row>
    <row r="1065" spans="1:17" ht="15.6" x14ac:dyDescent="0.3">
      <c r="A1065" s="20" t="s">
        <v>1307</v>
      </c>
      <c r="B1065" t="str">
        <f>VLOOKUP($A1065,Customer_Table[#All],4,FALSE)</f>
        <v>Anton</v>
      </c>
      <c r="C1065">
        <f>VLOOKUP($A1065,Medical_Table[#All],4,FALSE)</f>
        <v>34.43</v>
      </c>
      <c r="D1065">
        <f>VLOOKUP($A1065,Medical_Table[#All],6,FALSE)</f>
        <v>5.96</v>
      </c>
      <c r="E1065" t="str">
        <f>VLOOKUP($A1065,Medical_Table[#All],2,FALSE)</f>
        <v>Yes</v>
      </c>
      <c r="F1065" t="str">
        <f>VLOOKUP($A1065,Medical_Table[#All],8,FALSE)</f>
        <v>No</v>
      </c>
      <c r="G1065" t="str">
        <f>VLOOKUP($A1065,Medical_Table[#All],9,FALSE)</f>
        <v>No</v>
      </c>
      <c r="H1065">
        <f>VLOOKUP($A1065,Medical_Table[#All],10,FALSE)</f>
        <v>2</v>
      </c>
      <c r="I1065" t="str">
        <f>VLOOKUP($A1065,Medical_Table[#All],3,FALSE)</f>
        <v>No</v>
      </c>
      <c r="J1065" t="str">
        <f>VLOOKUP($A1065,Medical_Table[#All],5,FALSE)</f>
        <v>Obesity</v>
      </c>
      <c r="K1065" t="str">
        <f>VLOOKUP($A1065,Medical_Table[#All],7,FALSE)</f>
        <v>Prediabetes</v>
      </c>
      <c r="L1065" s="22">
        <f>VLOOKUP($A1065,Hospitalization_Table[#All],10,FALSE)</f>
        <v>24414</v>
      </c>
      <c r="M1065" s="18">
        <f>VLOOKUP($A1065,Hospitalization_Table[#All],6,FALSE)</f>
        <v>10594.23</v>
      </c>
      <c r="N1065" t="str">
        <f>VLOOKUP($A1065,Hospitalization_Table[#All],7,FALSE)</f>
        <v>tier - 3</v>
      </c>
      <c r="O1065" t="str">
        <f>VLOOKUP($A1065,Hospitalization_Table[#All],8,FALSE)</f>
        <v>tier - 3</v>
      </c>
      <c r="P1065" t="str">
        <f>VLOOKUP($A1065,Hospitalization_Table[#All],9,FALSE)</f>
        <v>R1013</v>
      </c>
      <c r="Q1065">
        <f>VLOOKUP($A1065,Hospitalization_Table[#All],11,FALSE)</f>
        <v>56</v>
      </c>
    </row>
    <row r="1066" spans="1:17" ht="15.6" x14ac:dyDescent="0.3">
      <c r="A1066" s="20" t="s">
        <v>1306</v>
      </c>
      <c r="B1066" t="str">
        <f>VLOOKUP($A1066,Customer_Table[#All],4,FALSE)</f>
        <v>Yazmin</v>
      </c>
      <c r="C1066">
        <f>VLOOKUP($A1066,Medical_Table[#All],4,FALSE)</f>
        <v>39.6</v>
      </c>
      <c r="D1066">
        <f>VLOOKUP($A1066,Medical_Table[#All],6,FALSE)</f>
        <v>4.4400000000000004</v>
      </c>
      <c r="E1066" t="str">
        <f>VLOOKUP($A1066,Medical_Table[#All],2,FALSE)</f>
        <v>Yes</v>
      </c>
      <c r="F1066" t="str">
        <f>VLOOKUP($A1066,Medical_Table[#All],8,FALSE)</f>
        <v>No</v>
      </c>
      <c r="G1066" t="str">
        <f>VLOOKUP($A1066,Medical_Table[#All],9,FALSE)</f>
        <v>Yes</v>
      </c>
      <c r="H1066">
        <f>VLOOKUP($A1066,Medical_Table[#All],10,FALSE)</f>
        <v>1</v>
      </c>
      <c r="I1066" t="str">
        <f>VLOOKUP($A1066,Medical_Table[#All],3,FALSE)</f>
        <v>No</v>
      </c>
      <c r="J1066" t="str">
        <f>VLOOKUP($A1066,Medical_Table[#All],5,FALSE)</f>
        <v>Obesity</v>
      </c>
      <c r="K1066" t="str">
        <f>VLOOKUP($A1066,Medical_Table[#All],7,FALSE)</f>
        <v>Normal</v>
      </c>
      <c r="L1066" s="22">
        <f>VLOOKUP($A1066,Hospitalization_Table[#All],10,FALSE)</f>
        <v>25562</v>
      </c>
      <c r="M1066" s="18">
        <f>VLOOKUP($A1066,Hospitalization_Table[#All],6,FALSE)</f>
        <v>10579.71</v>
      </c>
      <c r="N1066" t="str">
        <f>VLOOKUP($A1066,Hospitalization_Table[#All],7,FALSE)</f>
        <v>tier - 3</v>
      </c>
      <c r="O1066" t="str">
        <f>VLOOKUP($A1066,Hospitalization_Table[#All],8,FALSE)</f>
        <v>tier - 3</v>
      </c>
      <c r="P1066" t="str">
        <f>VLOOKUP($A1066,Hospitalization_Table[#All],9,FALSE)</f>
        <v>R1013</v>
      </c>
      <c r="Q1066">
        <f>VLOOKUP($A1066,Hospitalization_Table[#All],11,FALSE)</f>
        <v>53</v>
      </c>
    </row>
    <row r="1067" spans="1:17" ht="15.6" x14ac:dyDescent="0.3">
      <c r="A1067" s="20" t="s">
        <v>1305</v>
      </c>
      <c r="B1067" t="str">
        <f>VLOOKUP($A1067,Customer_Table[#All],4,FALSE)</f>
        <v>Florian</v>
      </c>
      <c r="C1067">
        <f>VLOOKUP($A1067,Medical_Table[#All],4,FALSE)</f>
        <v>22.1</v>
      </c>
      <c r="D1067">
        <f>VLOOKUP($A1067,Medical_Table[#All],6,FALSE)</f>
        <v>4.6500000000000004</v>
      </c>
      <c r="E1067" t="str">
        <f>VLOOKUP($A1067,Medical_Table[#All],2,FALSE)</f>
        <v>Yes</v>
      </c>
      <c r="F1067" t="str">
        <f>VLOOKUP($A1067,Medical_Table[#All],8,FALSE)</f>
        <v>No</v>
      </c>
      <c r="G1067" t="str">
        <f>VLOOKUP($A1067,Medical_Table[#All],9,FALSE)</f>
        <v>No</v>
      </c>
      <c r="H1067">
        <f>VLOOKUP($A1067,Medical_Table[#All],10,FALSE)</f>
        <v>2</v>
      </c>
      <c r="I1067" t="str">
        <f>VLOOKUP($A1067,Medical_Table[#All],3,FALSE)</f>
        <v>No</v>
      </c>
      <c r="J1067" t="str">
        <f>VLOOKUP($A1067,Medical_Table[#All],5,FALSE)</f>
        <v>Normal Weight</v>
      </c>
      <c r="K1067" t="str">
        <f>VLOOKUP($A1067,Medical_Table[#All],7,FALSE)</f>
        <v>Normal</v>
      </c>
      <c r="L1067" s="22">
        <f>VLOOKUP($A1067,Hospitalization_Table[#All],10,FALSE)</f>
        <v>24452</v>
      </c>
      <c r="M1067" s="18">
        <f>VLOOKUP($A1067,Hospitalization_Table[#All],6,FALSE)</f>
        <v>10577.09</v>
      </c>
      <c r="N1067" t="str">
        <f>VLOOKUP($A1067,Hospitalization_Table[#All],7,FALSE)</f>
        <v>tier - 3</v>
      </c>
      <c r="O1067" t="str">
        <f>VLOOKUP($A1067,Hospitalization_Table[#All],8,FALSE)</f>
        <v>tier - 3</v>
      </c>
      <c r="P1067" t="str">
        <f>VLOOKUP($A1067,Hospitalization_Table[#All],9,FALSE)</f>
        <v>R1011</v>
      </c>
      <c r="Q1067">
        <f>VLOOKUP($A1067,Hospitalization_Table[#All],11,FALSE)</f>
        <v>56</v>
      </c>
    </row>
    <row r="1068" spans="1:17" ht="15.6" x14ac:dyDescent="0.3">
      <c r="A1068" s="20" t="s">
        <v>1304</v>
      </c>
      <c r="B1068" t="str">
        <f>VLOOKUP($A1068,Customer_Table[#All],4,FALSE)</f>
        <v>Karen L</v>
      </c>
      <c r="C1068">
        <f>VLOOKUP($A1068,Medical_Table[#All],4,FALSE)</f>
        <v>33.25</v>
      </c>
      <c r="D1068">
        <f>VLOOKUP($A1068,Medical_Table[#All],6,FALSE)</f>
        <v>5.64</v>
      </c>
      <c r="E1068" t="str">
        <f>VLOOKUP($A1068,Medical_Table[#All],2,FALSE)</f>
        <v>Yes</v>
      </c>
      <c r="F1068" t="str">
        <f>VLOOKUP($A1068,Medical_Table[#All],8,FALSE)</f>
        <v>No</v>
      </c>
      <c r="G1068" t="str">
        <f>VLOOKUP($A1068,Medical_Table[#All],9,FALSE)</f>
        <v>Yes</v>
      </c>
      <c r="H1068">
        <f>VLOOKUP($A1068,Medical_Table[#All],10,FALSE)</f>
        <v>1</v>
      </c>
      <c r="I1068" t="str">
        <f>VLOOKUP($A1068,Medical_Table[#All],3,FALSE)</f>
        <v>No</v>
      </c>
      <c r="J1068" t="str">
        <f>VLOOKUP($A1068,Medical_Table[#All],5,FALSE)</f>
        <v>Obesity</v>
      </c>
      <c r="K1068" t="str">
        <f>VLOOKUP($A1068,Medical_Table[#All],7,FALSE)</f>
        <v>Normal</v>
      </c>
      <c r="L1068" s="22">
        <f>VLOOKUP($A1068,Hospitalization_Table[#All],10,FALSE)</f>
        <v>25401</v>
      </c>
      <c r="M1068" s="18">
        <f>VLOOKUP($A1068,Hospitalization_Table[#All],6,FALSE)</f>
        <v>10564.88</v>
      </c>
      <c r="N1068" t="str">
        <f>VLOOKUP($A1068,Hospitalization_Table[#All],7,FALSE)</f>
        <v>tier - 3</v>
      </c>
      <c r="O1068" t="str">
        <f>VLOOKUP($A1068,Hospitalization_Table[#All],8,FALSE)</f>
        <v>tier - 1</v>
      </c>
      <c r="P1068" t="str">
        <f>VLOOKUP($A1068,Hospitalization_Table[#All],9,FALSE)</f>
        <v>R1024</v>
      </c>
      <c r="Q1068">
        <f>VLOOKUP($A1068,Hospitalization_Table[#All],11,FALSE)</f>
        <v>53</v>
      </c>
    </row>
    <row r="1069" spans="1:17" ht="15.6" x14ac:dyDescent="0.3">
      <c r="A1069" s="20" t="s">
        <v>1303</v>
      </c>
      <c r="B1069" t="str">
        <f>VLOOKUP($A1069,Customer_Table[#All],4,FALSE)</f>
        <v>Scott</v>
      </c>
      <c r="C1069">
        <f>VLOOKUP($A1069,Medical_Table[#All],4,FALSE)</f>
        <v>33.33</v>
      </c>
      <c r="D1069">
        <f>VLOOKUP($A1069,Medical_Table[#All],6,FALSE)</f>
        <v>10.19</v>
      </c>
      <c r="E1069" t="str">
        <f>VLOOKUP($A1069,Medical_Table[#All],2,FALSE)</f>
        <v>No</v>
      </c>
      <c r="F1069" t="str">
        <f>VLOOKUP($A1069,Medical_Table[#All],8,FALSE)</f>
        <v>No</v>
      </c>
      <c r="G1069" t="str">
        <f>VLOOKUP($A1069,Medical_Table[#All],9,FALSE)</f>
        <v>No</v>
      </c>
      <c r="H1069">
        <f>VLOOKUP($A1069,Medical_Table[#All],10,FALSE)</f>
        <v>0</v>
      </c>
      <c r="I1069" t="str">
        <f>VLOOKUP($A1069,Medical_Table[#All],3,FALSE)</f>
        <v>No</v>
      </c>
      <c r="J1069" t="str">
        <f>VLOOKUP($A1069,Medical_Table[#All],5,FALSE)</f>
        <v>Obesity</v>
      </c>
      <c r="K1069" t="str">
        <f>VLOOKUP($A1069,Medical_Table[#All],7,FALSE)</f>
        <v>Diabetes</v>
      </c>
      <c r="L1069" s="22">
        <f>VLOOKUP($A1069,Hospitalization_Table[#All],10,FALSE)</f>
        <v>26113</v>
      </c>
      <c r="M1069" s="18">
        <f>VLOOKUP($A1069,Hospitalization_Table[#All],6,FALSE)</f>
        <v>10560.49</v>
      </c>
      <c r="N1069" t="str">
        <f>VLOOKUP($A1069,Hospitalization_Table[#All],7,FALSE)</f>
        <v>tier - 3</v>
      </c>
      <c r="O1069" t="str">
        <f>VLOOKUP($A1069,Hospitalization_Table[#All],8,FALSE)</f>
        <v>tier - 2</v>
      </c>
      <c r="P1069" t="str">
        <f>VLOOKUP($A1069,Hospitalization_Table[#All],9,FALSE)</f>
        <v>R1013</v>
      </c>
      <c r="Q1069">
        <f>VLOOKUP($A1069,Hospitalization_Table[#All],11,FALSE)</f>
        <v>51</v>
      </c>
    </row>
    <row r="1070" spans="1:17" ht="15.6" x14ac:dyDescent="0.3">
      <c r="A1070" s="20" t="s">
        <v>1302</v>
      </c>
      <c r="B1070" t="str">
        <f>VLOOKUP($A1070,Customer_Table[#All],4,FALSE)</f>
        <v>Claire</v>
      </c>
      <c r="C1070">
        <f>VLOOKUP($A1070,Medical_Table[#All],4,FALSE)</f>
        <v>30.5</v>
      </c>
      <c r="D1070">
        <f>VLOOKUP($A1070,Medical_Table[#All],6,FALSE)</f>
        <v>10.79</v>
      </c>
      <c r="E1070" t="str">
        <f>VLOOKUP($A1070,Medical_Table[#All],2,FALSE)</f>
        <v>No</v>
      </c>
      <c r="F1070" t="str">
        <f>VLOOKUP($A1070,Medical_Table[#All],8,FALSE)</f>
        <v>No</v>
      </c>
      <c r="G1070" t="str">
        <f>VLOOKUP($A1070,Medical_Table[#All],9,FALSE)</f>
        <v>No</v>
      </c>
      <c r="H1070">
        <f>VLOOKUP($A1070,Medical_Table[#All],10,FALSE)</f>
        <v>0</v>
      </c>
      <c r="I1070" t="str">
        <f>VLOOKUP($A1070,Medical_Table[#All],3,FALSE)</f>
        <v>No</v>
      </c>
      <c r="J1070" t="str">
        <f>VLOOKUP($A1070,Medical_Table[#All],5,FALSE)</f>
        <v>Obesity</v>
      </c>
      <c r="K1070" t="str">
        <f>VLOOKUP($A1070,Medical_Table[#All],7,FALSE)</f>
        <v>Diabetes</v>
      </c>
      <c r="L1070" s="22">
        <f>VLOOKUP($A1070,Hospitalization_Table[#All],10,FALSE)</f>
        <v>26202</v>
      </c>
      <c r="M1070" s="18">
        <f>VLOOKUP($A1070,Hospitalization_Table[#All],6,FALSE)</f>
        <v>10546.48</v>
      </c>
      <c r="N1070" t="str">
        <f>VLOOKUP($A1070,Hospitalization_Table[#All],7,FALSE)</f>
        <v>tier - 3</v>
      </c>
      <c r="O1070" t="str">
        <f>VLOOKUP($A1070,Hospitalization_Table[#All],8,FALSE)</f>
        <v>tier - 3</v>
      </c>
      <c r="P1070" t="str">
        <f>VLOOKUP($A1070,Hospitalization_Table[#All],9,FALSE)</f>
        <v>R1011</v>
      </c>
      <c r="Q1070">
        <f>VLOOKUP($A1070,Hospitalization_Table[#All],11,FALSE)</f>
        <v>51</v>
      </c>
    </row>
    <row r="1071" spans="1:17" ht="15.6" x14ac:dyDescent="0.3">
      <c r="A1071" s="20" t="s">
        <v>1301</v>
      </c>
      <c r="B1071" t="str">
        <f>VLOOKUP($A1071,Customer_Table[#All],4,FALSE)</f>
        <v>Lynn M.</v>
      </c>
      <c r="C1071">
        <f>VLOOKUP($A1071,Medical_Table[#All],4,FALSE)</f>
        <v>30.3</v>
      </c>
      <c r="D1071">
        <f>VLOOKUP($A1071,Medical_Table[#All],6,FALSE)</f>
        <v>4.24</v>
      </c>
      <c r="E1071" t="str">
        <f>VLOOKUP($A1071,Medical_Table[#All],2,FALSE)</f>
        <v>No</v>
      </c>
      <c r="F1071" t="str">
        <f>VLOOKUP($A1071,Medical_Table[#All],8,FALSE)</f>
        <v>No</v>
      </c>
      <c r="G1071" t="str">
        <f>VLOOKUP($A1071,Medical_Table[#All],9,FALSE)</f>
        <v>No</v>
      </c>
      <c r="H1071">
        <f>VLOOKUP($A1071,Medical_Table[#All],10,FALSE)</f>
        <v>0</v>
      </c>
      <c r="I1071" t="str">
        <f>VLOOKUP($A1071,Medical_Table[#All],3,FALSE)</f>
        <v>No</v>
      </c>
      <c r="J1071" t="str">
        <f>VLOOKUP($A1071,Medical_Table[#All],5,FALSE)</f>
        <v>Obesity</v>
      </c>
      <c r="K1071" t="str">
        <f>VLOOKUP($A1071,Medical_Table[#All],7,FALSE)</f>
        <v>Normal</v>
      </c>
      <c r="L1071" s="22">
        <f>VLOOKUP($A1071,Hospitalization_Table[#All],10,FALSE)</f>
        <v>28423</v>
      </c>
      <c r="M1071" s="18">
        <f>VLOOKUP($A1071,Hospitalization_Table[#All],6,FALSE)</f>
        <v>10495.6</v>
      </c>
      <c r="N1071" t="str">
        <f>VLOOKUP($A1071,Hospitalization_Table[#All],7,FALSE)</f>
        <v>tier - 3</v>
      </c>
      <c r="O1071" t="str">
        <f>VLOOKUP($A1071,Hospitalization_Table[#All],8,FALSE)</f>
        <v>tier - 1</v>
      </c>
      <c r="P1071" t="str">
        <f>VLOOKUP($A1071,Hospitalization_Table[#All],9,FALSE)</f>
        <v>R1012</v>
      </c>
      <c r="Q1071">
        <f>VLOOKUP($A1071,Hospitalization_Table[#All],11,FALSE)</f>
        <v>45</v>
      </c>
    </row>
    <row r="1072" spans="1:17" ht="15.6" x14ac:dyDescent="0.3">
      <c r="A1072" s="20" t="s">
        <v>1300</v>
      </c>
      <c r="B1072" t="str">
        <f>VLOOKUP($A1072,Customer_Table[#All],4,FALSE)</f>
        <v>Sharon</v>
      </c>
      <c r="C1072">
        <f>VLOOKUP($A1072,Medical_Table[#All],4,FALSE)</f>
        <v>26.22</v>
      </c>
      <c r="D1072">
        <f>VLOOKUP($A1072,Medical_Table[#All],6,FALSE)</f>
        <v>5.83</v>
      </c>
      <c r="E1072" t="str">
        <f>VLOOKUP($A1072,Medical_Table[#All],2,FALSE)</f>
        <v>No</v>
      </c>
      <c r="F1072" t="str">
        <f>VLOOKUP($A1072,Medical_Table[#All],8,FALSE)</f>
        <v>No</v>
      </c>
      <c r="G1072" t="str">
        <f>VLOOKUP($A1072,Medical_Table[#All],9,FALSE)</f>
        <v>No</v>
      </c>
      <c r="H1072">
        <f>VLOOKUP($A1072,Medical_Table[#All],10,FALSE)</f>
        <v>2</v>
      </c>
      <c r="I1072" t="str">
        <f>VLOOKUP($A1072,Medical_Table[#All],3,FALSE)</f>
        <v>No</v>
      </c>
      <c r="J1072" t="str">
        <f>VLOOKUP($A1072,Medical_Table[#All],5,FALSE)</f>
        <v>Over Weight</v>
      </c>
      <c r="K1072" t="str">
        <f>VLOOKUP($A1072,Medical_Table[#All],7,FALSE)</f>
        <v>Prediabetes</v>
      </c>
      <c r="L1072" s="22">
        <f>VLOOKUP($A1072,Hospitalization_Table[#All],10,FALSE)</f>
        <v>26591</v>
      </c>
      <c r="M1072" s="18">
        <f>VLOOKUP($A1072,Hospitalization_Table[#All],6,FALSE)</f>
        <v>10493.95</v>
      </c>
      <c r="N1072" t="str">
        <f>VLOOKUP($A1072,Hospitalization_Table[#All],7,FALSE)</f>
        <v>tier - 3</v>
      </c>
      <c r="O1072" t="str">
        <f>VLOOKUP($A1072,Hospitalization_Table[#All],8,FALSE)</f>
        <v>tier - 1</v>
      </c>
      <c r="P1072" t="str">
        <f>VLOOKUP($A1072,Hospitalization_Table[#All],9,FALSE)</f>
        <v>R1012</v>
      </c>
      <c r="Q1072">
        <f>VLOOKUP($A1072,Hospitalization_Table[#All],11,FALSE)</f>
        <v>50</v>
      </c>
    </row>
    <row r="1073" spans="1:17" ht="15.6" x14ac:dyDescent="0.3">
      <c r="A1073" s="20" t="s">
        <v>1299</v>
      </c>
      <c r="B1073" t="str">
        <f>VLOOKUP($A1073,Customer_Table[#All],4,FALSE)</f>
        <v>Candice</v>
      </c>
      <c r="C1073">
        <f>VLOOKUP($A1073,Medical_Table[#All],4,FALSE)</f>
        <v>29.99</v>
      </c>
      <c r="D1073">
        <f>VLOOKUP($A1073,Medical_Table[#All],6,FALSE)</f>
        <v>11.85</v>
      </c>
      <c r="E1073" t="str">
        <f>VLOOKUP($A1073,Medical_Table[#All],2,FALSE)</f>
        <v>No</v>
      </c>
      <c r="F1073" t="str">
        <f>VLOOKUP($A1073,Medical_Table[#All],8,FALSE)</f>
        <v>No</v>
      </c>
      <c r="G1073" t="str">
        <f>VLOOKUP($A1073,Medical_Table[#All],9,FALSE)</f>
        <v>No</v>
      </c>
      <c r="H1073">
        <f>VLOOKUP($A1073,Medical_Table[#All],10,FALSE)</f>
        <v>0</v>
      </c>
      <c r="I1073" t="str">
        <f>VLOOKUP($A1073,Medical_Table[#All],3,FALSE)</f>
        <v>No</v>
      </c>
      <c r="J1073" t="str">
        <f>VLOOKUP($A1073,Medical_Table[#All],5,FALSE)</f>
        <v>Over Weight</v>
      </c>
      <c r="K1073" t="str">
        <f>VLOOKUP($A1073,Medical_Table[#All],7,FALSE)</f>
        <v>Diabetes</v>
      </c>
      <c r="L1073" s="22">
        <f>VLOOKUP($A1073,Hospitalization_Table[#All],10,FALSE)</f>
        <v>28723</v>
      </c>
      <c r="M1073" s="18">
        <f>VLOOKUP($A1073,Hospitalization_Table[#All],6,FALSE)</f>
        <v>10486.55</v>
      </c>
      <c r="N1073" t="str">
        <f>VLOOKUP($A1073,Hospitalization_Table[#All],7,FALSE)</f>
        <v>tier - 3</v>
      </c>
      <c r="O1073" t="str">
        <f>VLOOKUP($A1073,Hospitalization_Table[#All],8,FALSE)</f>
        <v>tier - 3</v>
      </c>
      <c r="P1073" t="str">
        <f>VLOOKUP($A1073,Hospitalization_Table[#All],9,FALSE)</f>
        <v>R1025</v>
      </c>
      <c r="Q1073">
        <f>VLOOKUP($A1073,Hospitalization_Table[#All],11,FALSE)</f>
        <v>44</v>
      </c>
    </row>
    <row r="1074" spans="1:17" ht="15.6" x14ac:dyDescent="0.3">
      <c r="A1074" s="20" t="s">
        <v>1298</v>
      </c>
      <c r="B1074" t="str">
        <f>VLOOKUP($A1074,Customer_Table[#All],4,FALSE)</f>
        <v>Jennifer D</v>
      </c>
      <c r="C1074">
        <f>VLOOKUP($A1074,Medical_Table[#All],4,FALSE)</f>
        <v>36.380000000000003</v>
      </c>
      <c r="D1074">
        <f>VLOOKUP($A1074,Medical_Table[#All],6,FALSE)</f>
        <v>5.98</v>
      </c>
      <c r="E1074" t="str">
        <f>VLOOKUP($A1074,Medical_Table[#All],2,FALSE)</f>
        <v>No</v>
      </c>
      <c r="F1074" t="str">
        <f>VLOOKUP($A1074,Medical_Table[#All],8,FALSE)</f>
        <v>No</v>
      </c>
      <c r="G1074" t="str">
        <f>VLOOKUP($A1074,Medical_Table[#All],9,FALSE)</f>
        <v>No</v>
      </c>
      <c r="H1074">
        <f>VLOOKUP($A1074,Medical_Table[#All],10,FALSE)</f>
        <v>1</v>
      </c>
      <c r="I1074" t="str">
        <f>VLOOKUP($A1074,Medical_Table[#All],3,FALSE)</f>
        <v>No</v>
      </c>
      <c r="J1074" t="str">
        <f>VLOOKUP($A1074,Medical_Table[#All],5,FALSE)</f>
        <v>Obesity</v>
      </c>
      <c r="K1074" t="str">
        <f>VLOOKUP($A1074,Medical_Table[#All],7,FALSE)</f>
        <v>Prediabetes</v>
      </c>
      <c r="L1074" s="22">
        <f>VLOOKUP($A1074,Hospitalization_Table[#All],10,FALSE)</f>
        <v>31956</v>
      </c>
      <c r="M1074" s="18">
        <f>VLOOKUP($A1074,Hospitalization_Table[#All],6,FALSE)</f>
        <v>10464.83</v>
      </c>
      <c r="N1074" t="str">
        <f>VLOOKUP($A1074,Hospitalization_Table[#All],7,FALSE)</f>
        <v>tier - 3</v>
      </c>
      <c r="O1074" t="str">
        <f>VLOOKUP($A1074,Hospitalization_Table[#All],8,FALSE)</f>
        <v>tier - 1</v>
      </c>
      <c r="P1074" t="str">
        <f>VLOOKUP($A1074,Hospitalization_Table[#All],9,FALSE)</f>
        <v>R1012</v>
      </c>
      <c r="Q1074">
        <f>VLOOKUP($A1074,Hospitalization_Table[#All],11,FALSE)</f>
        <v>35</v>
      </c>
    </row>
    <row r="1075" spans="1:17" ht="15.6" x14ac:dyDescent="0.3">
      <c r="A1075" s="20" t="s">
        <v>1297</v>
      </c>
      <c r="B1075" t="str">
        <f>VLOOKUP($A1075,Customer_Table[#All],4,FALSE)</f>
        <v>Eric</v>
      </c>
      <c r="C1075">
        <f>VLOOKUP($A1075,Medical_Table[#All],4,FALSE)</f>
        <v>31.16</v>
      </c>
      <c r="D1075">
        <f>VLOOKUP($A1075,Medical_Table[#All],6,FALSE)</f>
        <v>4.26</v>
      </c>
      <c r="E1075" t="str">
        <f>VLOOKUP($A1075,Medical_Table[#All],2,FALSE)</f>
        <v>Yes</v>
      </c>
      <c r="F1075" t="str">
        <f>VLOOKUP($A1075,Medical_Table[#All],8,FALSE)</f>
        <v>No</v>
      </c>
      <c r="G1075" t="str">
        <f>VLOOKUP($A1075,Medical_Table[#All],9,FALSE)</f>
        <v>Yes</v>
      </c>
      <c r="H1075">
        <f>VLOOKUP($A1075,Medical_Table[#All],10,FALSE)</f>
        <v>1</v>
      </c>
      <c r="I1075" t="str">
        <f>VLOOKUP($A1075,Medical_Table[#All],3,FALSE)</f>
        <v>No</v>
      </c>
      <c r="J1075" t="str">
        <f>VLOOKUP($A1075,Medical_Table[#All],5,FALSE)</f>
        <v>Obesity</v>
      </c>
      <c r="K1075" t="str">
        <f>VLOOKUP($A1075,Medical_Table[#All],7,FALSE)</f>
        <v>Normal</v>
      </c>
      <c r="L1075" s="22">
        <f>VLOOKUP($A1075,Hospitalization_Table[#All],10,FALSE)</f>
        <v>25468</v>
      </c>
      <c r="M1075" s="18">
        <f>VLOOKUP($A1075,Hospitalization_Table[#All],6,FALSE)</f>
        <v>10461.98</v>
      </c>
      <c r="N1075" t="str">
        <f>VLOOKUP($A1075,Hospitalization_Table[#All],7,FALSE)</f>
        <v>tier - 3</v>
      </c>
      <c r="O1075" t="str">
        <f>VLOOKUP($A1075,Hospitalization_Table[#All],8,FALSE)</f>
        <v>tier - 1</v>
      </c>
      <c r="P1075" t="str">
        <f>VLOOKUP($A1075,Hospitalization_Table[#All],9,FALSE)</f>
        <v>R1012</v>
      </c>
      <c r="Q1075">
        <f>VLOOKUP($A1075,Hospitalization_Table[#All],11,FALSE)</f>
        <v>53</v>
      </c>
    </row>
    <row r="1076" spans="1:17" ht="15.6" x14ac:dyDescent="0.3">
      <c r="A1076" s="20" t="s">
        <v>1296</v>
      </c>
      <c r="B1076" t="str">
        <f>VLOOKUP($A1076,Customer_Table[#All],4,FALSE)</f>
        <v>Bryan</v>
      </c>
      <c r="C1076">
        <f>VLOOKUP($A1076,Medical_Table[#All],4,FALSE)</f>
        <v>25.55</v>
      </c>
      <c r="D1076">
        <f>VLOOKUP($A1076,Medical_Table[#All],6,FALSE)</f>
        <v>4.96</v>
      </c>
      <c r="E1076" t="str">
        <f>VLOOKUP($A1076,Medical_Table[#All],2,FALSE)</f>
        <v>Yes</v>
      </c>
      <c r="F1076" t="str">
        <f>VLOOKUP($A1076,Medical_Table[#All],8,FALSE)</f>
        <v>No</v>
      </c>
      <c r="G1076" t="str">
        <f>VLOOKUP($A1076,Medical_Table[#All],9,FALSE)</f>
        <v>No</v>
      </c>
      <c r="H1076">
        <f>VLOOKUP($A1076,Medical_Table[#All],10,FALSE)</f>
        <v>1</v>
      </c>
      <c r="I1076" t="str">
        <f>VLOOKUP($A1076,Medical_Table[#All],3,FALSE)</f>
        <v>No</v>
      </c>
      <c r="J1076" t="str">
        <f>VLOOKUP($A1076,Medical_Table[#All],5,FALSE)</f>
        <v>Over Weight</v>
      </c>
      <c r="K1076" t="str">
        <f>VLOOKUP($A1076,Medical_Table[#All],7,FALSE)</f>
        <v>Normal</v>
      </c>
      <c r="L1076" s="22">
        <f>VLOOKUP($A1076,Hospitalization_Table[#All],10,FALSE)</f>
        <v>23585</v>
      </c>
      <c r="M1076" s="18">
        <f>VLOOKUP($A1076,Hospitalization_Table[#All],6,FALSE)</f>
        <v>10459.19</v>
      </c>
      <c r="N1076" t="str">
        <f>VLOOKUP($A1076,Hospitalization_Table[#All],7,FALSE)</f>
        <v>tier - 3</v>
      </c>
      <c r="O1076" t="str">
        <f>VLOOKUP($A1076,Hospitalization_Table[#All],8,FALSE)</f>
        <v>tier - 1</v>
      </c>
      <c r="P1076" t="str">
        <f>VLOOKUP($A1076,Hospitalization_Table[#All],9,FALSE)</f>
        <v>R1013</v>
      </c>
      <c r="Q1076">
        <f>VLOOKUP($A1076,Hospitalization_Table[#All],11,FALSE)</f>
        <v>58</v>
      </c>
    </row>
    <row r="1077" spans="1:17" ht="15.6" x14ac:dyDescent="0.3">
      <c r="A1077" s="20" t="s">
        <v>1295</v>
      </c>
      <c r="B1077" t="str">
        <f>VLOOKUP($A1077,Customer_Table[#All],4,FALSE)</f>
        <v>Devon R.</v>
      </c>
      <c r="C1077">
        <f>VLOOKUP($A1077,Medical_Table[#All],4,FALSE)</f>
        <v>28.77</v>
      </c>
      <c r="D1077">
        <f>VLOOKUP($A1077,Medical_Table[#All],6,FALSE)</f>
        <v>4</v>
      </c>
      <c r="E1077" t="str">
        <f>VLOOKUP($A1077,Medical_Table[#All],2,FALSE)</f>
        <v>Yes</v>
      </c>
      <c r="F1077" t="str">
        <f>VLOOKUP($A1077,Medical_Table[#All],8,FALSE)</f>
        <v>No</v>
      </c>
      <c r="G1077" t="str">
        <f>VLOOKUP($A1077,Medical_Table[#All],9,FALSE)</f>
        <v>No</v>
      </c>
      <c r="H1077">
        <f>VLOOKUP($A1077,Medical_Table[#All],10,FALSE)</f>
        <v>0</v>
      </c>
      <c r="I1077" t="str">
        <f>VLOOKUP($A1077,Medical_Table[#All],3,FALSE)</f>
        <v>No</v>
      </c>
      <c r="J1077" t="str">
        <f>VLOOKUP($A1077,Medical_Table[#All],5,FALSE)</f>
        <v>Over Weight</v>
      </c>
      <c r="K1077" t="str">
        <f>VLOOKUP($A1077,Medical_Table[#All],7,FALSE)</f>
        <v>Normal</v>
      </c>
      <c r="L1077" s="22">
        <f>VLOOKUP($A1077,Hospitalization_Table[#All],10,FALSE)</f>
        <v>27975</v>
      </c>
      <c r="M1077" s="18">
        <f>VLOOKUP($A1077,Hospitalization_Table[#All],6,FALSE)</f>
        <v>10455.14</v>
      </c>
      <c r="N1077" t="str">
        <f>VLOOKUP($A1077,Hospitalization_Table[#All],7,FALSE)</f>
        <v>tier - 3</v>
      </c>
      <c r="O1077" t="str">
        <f>VLOOKUP($A1077,Hospitalization_Table[#All],8,FALSE)</f>
        <v>tier - 2</v>
      </c>
      <c r="P1077" t="str">
        <f>VLOOKUP($A1077,Hospitalization_Table[#All],9,FALSE)</f>
        <v>R1021</v>
      </c>
      <c r="Q1077">
        <f>VLOOKUP($A1077,Hospitalization_Table[#All],11,FALSE)</f>
        <v>46</v>
      </c>
    </row>
    <row r="1078" spans="1:17" ht="15.6" x14ac:dyDescent="0.3">
      <c r="A1078" s="20" t="s">
        <v>1294</v>
      </c>
      <c r="B1078" t="str">
        <f>VLOOKUP($A1078,Customer_Table[#All],4,FALSE)</f>
        <v>Elena</v>
      </c>
      <c r="C1078">
        <f>VLOOKUP($A1078,Medical_Table[#All],4,FALSE)</f>
        <v>23.14</v>
      </c>
      <c r="D1078">
        <f>VLOOKUP($A1078,Medical_Table[#All],6,FALSE)</f>
        <v>4.1500000000000004</v>
      </c>
      <c r="E1078" t="str">
        <f>VLOOKUP($A1078,Medical_Table[#All],2,FALSE)</f>
        <v>Yes</v>
      </c>
      <c r="F1078" t="str">
        <f>VLOOKUP($A1078,Medical_Table[#All],8,FALSE)</f>
        <v>No</v>
      </c>
      <c r="G1078" t="str">
        <f>VLOOKUP($A1078,Medical_Table[#All],9,FALSE)</f>
        <v>No</v>
      </c>
      <c r="H1078">
        <f>VLOOKUP($A1078,Medical_Table[#All],10,FALSE)</f>
        <v>1</v>
      </c>
      <c r="I1078" t="str">
        <f>VLOOKUP($A1078,Medical_Table[#All],3,FALSE)</f>
        <v>No</v>
      </c>
      <c r="J1078" t="str">
        <f>VLOOKUP($A1078,Medical_Table[#All],5,FALSE)</f>
        <v>Normal Weight</v>
      </c>
      <c r="K1078" t="str">
        <f>VLOOKUP($A1078,Medical_Table[#All],7,FALSE)</f>
        <v>Normal</v>
      </c>
      <c r="L1078" s="22">
        <f>VLOOKUP($A1078,Hospitalization_Table[#All],10,FALSE)</f>
        <v>23664</v>
      </c>
      <c r="M1078" s="18">
        <f>VLOOKUP($A1078,Hospitalization_Table[#All],6,FALSE)</f>
        <v>10455.1</v>
      </c>
      <c r="N1078" t="str">
        <f>VLOOKUP($A1078,Hospitalization_Table[#All],7,FALSE)</f>
        <v>tier - 3</v>
      </c>
      <c r="O1078" t="str">
        <f>VLOOKUP($A1078,Hospitalization_Table[#All],8,FALSE)</f>
        <v>tier - 1</v>
      </c>
      <c r="P1078" t="str">
        <f>VLOOKUP($A1078,Hospitalization_Table[#All],9,FALSE)</f>
        <v>R1012</v>
      </c>
      <c r="Q1078">
        <f>VLOOKUP($A1078,Hospitalization_Table[#All],11,FALSE)</f>
        <v>58</v>
      </c>
    </row>
    <row r="1079" spans="1:17" ht="15.6" x14ac:dyDescent="0.3">
      <c r="A1079" s="20" t="s">
        <v>1293</v>
      </c>
      <c r="B1079" t="str">
        <f>VLOOKUP($A1079,Customer_Table[#All],4,FALSE)</f>
        <v>Chris</v>
      </c>
      <c r="C1079">
        <f>VLOOKUP($A1079,Medical_Table[#All],4,FALSE)</f>
        <v>39.6</v>
      </c>
      <c r="D1079">
        <f>VLOOKUP($A1079,Medical_Table[#All],6,FALSE)</f>
        <v>11.36</v>
      </c>
      <c r="E1079" t="str">
        <f>VLOOKUP($A1079,Medical_Table[#All],2,FALSE)</f>
        <v>No</v>
      </c>
      <c r="F1079" t="str">
        <f>VLOOKUP($A1079,Medical_Table[#All],8,FALSE)</f>
        <v>No</v>
      </c>
      <c r="G1079" t="str">
        <f>VLOOKUP($A1079,Medical_Table[#All],9,FALSE)</f>
        <v>No</v>
      </c>
      <c r="H1079">
        <f>VLOOKUP($A1079,Medical_Table[#All],10,FALSE)</f>
        <v>0</v>
      </c>
      <c r="I1079" t="str">
        <f>VLOOKUP($A1079,Medical_Table[#All],3,FALSE)</f>
        <v>No</v>
      </c>
      <c r="J1079" t="str">
        <f>VLOOKUP($A1079,Medical_Table[#All],5,FALSE)</f>
        <v>Obesity</v>
      </c>
      <c r="K1079" t="str">
        <f>VLOOKUP($A1079,Medical_Table[#All],7,FALSE)</f>
        <v>Diabetes</v>
      </c>
      <c r="L1079" s="22">
        <f>VLOOKUP($A1079,Hospitalization_Table[#All],10,FALSE)</f>
        <v>25150</v>
      </c>
      <c r="M1079" s="18">
        <f>VLOOKUP($A1079,Hospitalization_Table[#All],6,FALSE)</f>
        <v>10450.549999999999</v>
      </c>
      <c r="N1079" t="str">
        <f>VLOOKUP($A1079,Hospitalization_Table[#All],7,FALSE)</f>
        <v>tier - 3</v>
      </c>
      <c r="O1079" t="str">
        <f>VLOOKUP($A1079,Hospitalization_Table[#All],8,FALSE)</f>
        <v>tier - 1</v>
      </c>
      <c r="P1079" t="str">
        <f>VLOOKUP($A1079,Hospitalization_Table[#All],9,FALSE)</f>
        <v>R1011</v>
      </c>
      <c r="Q1079">
        <f>VLOOKUP($A1079,Hospitalization_Table[#All],11,FALSE)</f>
        <v>54</v>
      </c>
    </row>
    <row r="1080" spans="1:17" ht="15.6" x14ac:dyDescent="0.3">
      <c r="A1080" s="20" t="s">
        <v>1292</v>
      </c>
      <c r="B1080" t="str">
        <f>VLOOKUP($A1080,Customer_Table[#All],4,FALSE)</f>
        <v>Bert</v>
      </c>
      <c r="C1080">
        <f>VLOOKUP($A1080,Medical_Table[#All],4,FALSE)</f>
        <v>29.2</v>
      </c>
      <c r="D1080">
        <f>VLOOKUP($A1080,Medical_Table[#All],6,FALSE)</f>
        <v>7.53</v>
      </c>
      <c r="E1080" t="str">
        <f>VLOOKUP($A1080,Medical_Table[#All],2,FALSE)</f>
        <v>No</v>
      </c>
      <c r="F1080" t="str">
        <f>VLOOKUP($A1080,Medical_Table[#All],8,FALSE)</f>
        <v>No</v>
      </c>
      <c r="G1080" t="str">
        <f>VLOOKUP($A1080,Medical_Table[#All],9,FALSE)</f>
        <v>No</v>
      </c>
      <c r="H1080">
        <f>VLOOKUP($A1080,Medical_Table[#All],10,FALSE)</f>
        <v>0</v>
      </c>
      <c r="I1080" t="str">
        <f>VLOOKUP($A1080,Medical_Table[#All],3,FALSE)</f>
        <v>No</v>
      </c>
      <c r="J1080" t="str">
        <f>VLOOKUP($A1080,Medical_Table[#All],5,FALSE)</f>
        <v>Over Weight</v>
      </c>
      <c r="K1080" t="str">
        <f>VLOOKUP($A1080,Medical_Table[#All],7,FALSE)</f>
        <v>Diabetes</v>
      </c>
      <c r="L1080" s="22">
        <f>VLOOKUP($A1080,Hospitalization_Table[#All],10,FALSE)</f>
        <v>25079</v>
      </c>
      <c r="M1080" s="18">
        <f>VLOOKUP($A1080,Hospitalization_Table[#All],6,FALSE)</f>
        <v>10436.1</v>
      </c>
      <c r="N1080" t="str">
        <f>VLOOKUP($A1080,Hospitalization_Table[#All],7,FALSE)</f>
        <v>tier - 3</v>
      </c>
      <c r="O1080" t="str">
        <f>VLOOKUP($A1080,Hospitalization_Table[#All],8,FALSE)</f>
        <v>tier - 3</v>
      </c>
      <c r="P1080" t="str">
        <f>VLOOKUP($A1080,Hospitalization_Table[#All],9,FALSE)</f>
        <v>R1011</v>
      </c>
      <c r="Q1080">
        <f>VLOOKUP($A1080,Hospitalization_Table[#All],11,FALSE)</f>
        <v>54</v>
      </c>
    </row>
    <row r="1081" spans="1:17" ht="15.6" x14ac:dyDescent="0.3">
      <c r="A1081" s="20" t="s">
        <v>1291</v>
      </c>
      <c r="B1081" t="str">
        <f>VLOOKUP($A1081,Customer_Table[#All],4,FALSE)</f>
        <v>John P.</v>
      </c>
      <c r="C1081">
        <f>VLOOKUP($A1081,Medical_Table[#All],4,FALSE)</f>
        <v>32.774999999999999</v>
      </c>
      <c r="D1081">
        <f>VLOOKUP($A1081,Medical_Table[#All],6,FALSE)</f>
        <v>7.95</v>
      </c>
      <c r="E1081" t="str">
        <f>VLOOKUP($A1081,Medical_Table[#All],2,FALSE)</f>
        <v>No</v>
      </c>
      <c r="F1081" t="str">
        <f>VLOOKUP($A1081,Medical_Table[#All],8,FALSE)</f>
        <v>No</v>
      </c>
      <c r="G1081" t="str">
        <f>VLOOKUP($A1081,Medical_Table[#All],9,FALSE)</f>
        <v>No</v>
      </c>
      <c r="H1081">
        <f>VLOOKUP($A1081,Medical_Table[#All],10,FALSE)</f>
        <v>0</v>
      </c>
      <c r="I1081" t="str">
        <f>VLOOKUP($A1081,Medical_Table[#All],3,FALSE)</f>
        <v>No</v>
      </c>
      <c r="J1081" t="str">
        <f>VLOOKUP($A1081,Medical_Table[#All],5,FALSE)</f>
        <v>Obesity</v>
      </c>
      <c r="K1081" t="str">
        <f>VLOOKUP($A1081,Medical_Table[#All],7,FALSE)</f>
        <v>Diabetes</v>
      </c>
      <c r="L1081" s="22">
        <f>VLOOKUP($A1081,Hospitalization_Table[#All],10,FALSE)</f>
        <v>25073</v>
      </c>
      <c r="M1081" s="18">
        <f>VLOOKUP($A1081,Hospitalization_Table[#All],6,FALSE)</f>
        <v>10435.07</v>
      </c>
      <c r="N1081" t="str">
        <f>VLOOKUP($A1081,Hospitalization_Table[#All],7,FALSE)</f>
        <v>tier - 3</v>
      </c>
      <c r="O1081" t="str">
        <f>VLOOKUP($A1081,Hospitalization_Table[#All],8,FALSE)</f>
        <v>tier - 1</v>
      </c>
      <c r="P1081" t="str">
        <f>VLOOKUP($A1081,Hospitalization_Table[#All],9,FALSE)</f>
        <v>R1016</v>
      </c>
      <c r="Q1081">
        <f>VLOOKUP($A1081,Hospitalization_Table[#All],11,FALSE)</f>
        <v>54</v>
      </c>
    </row>
    <row r="1082" spans="1:17" ht="15.6" x14ac:dyDescent="0.3">
      <c r="A1082" s="20" t="s">
        <v>1290</v>
      </c>
      <c r="B1082" t="str">
        <f>VLOOKUP($A1082,Customer_Table[#All],4,FALSE)</f>
        <v>Daniel P</v>
      </c>
      <c r="C1082">
        <f>VLOOKUP($A1082,Medical_Table[#All],4,FALSE)</f>
        <v>24.035</v>
      </c>
      <c r="D1082">
        <f>VLOOKUP($A1082,Medical_Table[#All],6,FALSE)</f>
        <v>8.5</v>
      </c>
      <c r="E1082" t="str">
        <f>VLOOKUP($A1082,Medical_Table[#All],2,FALSE)</f>
        <v>No</v>
      </c>
      <c r="F1082" t="str">
        <f>VLOOKUP($A1082,Medical_Table[#All],8,FALSE)</f>
        <v>No</v>
      </c>
      <c r="G1082" t="str">
        <f>VLOOKUP($A1082,Medical_Table[#All],9,FALSE)</f>
        <v>No</v>
      </c>
      <c r="H1082">
        <f>VLOOKUP($A1082,Medical_Table[#All],10,FALSE)</f>
        <v>0</v>
      </c>
      <c r="I1082" t="str">
        <f>VLOOKUP($A1082,Medical_Table[#All],3,FALSE)</f>
        <v>No</v>
      </c>
      <c r="J1082" t="str">
        <f>VLOOKUP($A1082,Medical_Table[#All],5,FALSE)</f>
        <v>Normal Weight</v>
      </c>
      <c r="K1082" t="str">
        <f>VLOOKUP($A1082,Medical_Table[#All],7,FALSE)</f>
        <v>Diabetes</v>
      </c>
      <c r="L1082" s="22">
        <f>VLOOKUP($A1082,Hospitalization_Table[#All],10,FALSE)</f>
        <v>25199</v>
      </c>
      <c r="M1082" s="18">
        <f>VLOOKUP($A1082,Hospitalization_Table[#All],6,FALSE)</f>
        <v>10422.92</v>
      </c>
      <c r="N1082" t="str">
        <f>VLOOKUP($A1082,Hospitalization_Table[#All],7,FALSE)</f>
        <v>tier - 3</v>
      </c>
      <c r="O1082" t="str">
        <f>VLOOKUP($A1082,Hospitalization_Table[#All],8,FALSE)</f>
        <v>tier - 1</v>
      </c>
      <c r="P1082" t="str">
        <f>VLOOKUP($A1082,Hospitalization_Table[#All],9,FALSE)</f>
        <v>R1017</v>
      </c>
      <c r="Q1082">
        <f>VLOOKUP($A1082,Hospitalization_Table[#All],11,FALSE)</f>
        <v>54</v>
      </c>
    </row>
    <row r="1083" spans="1:17" ht="15.6" x14ac:dyDescent="0.3">
      <c r="A1083" s="20" t="s">
        <v>1289</v>
      </c>
      <c r="B1083" t="str">
        <f>VLOOKUP($A1083,Customer_Table[#All],4,FALSE)</f>
        <v>Lisa K.</v>
      </c>
      <c r="C1083">
        <f>VLOOKUP($A1083,Medical_Table[#All],4,FALSE)</f>
        <v>30.55</v>
      </c>
      <c r="D1083">
        <f>VLOOKUP($A1083,Medical_Table[#All],6,FALSE)</f>
        <v>5.89</v>
      </c>
      <c r="E1083" t="str">
        <f>VLOOKUP($A1083,Medical_Table[#All],2,FALSE)</f>
        <v>No</v>
      </c>
      <c r="F1083" t="str">
        <f>VLOOKUP($A1083,Medical_Table[#All],8,FALSE)</f>
        <v>No</v>
      </c>
      <c r="G1083" t="str">
        <f>VLOOKUP($A1083,Medical_Table[#All],9,FALSE)</f>
        <v>Yes</v>
      </c>
      <c r="H1083">
        <f>VLOOKUP($A1083,Medical_Table[#All],10,FALSE)</f>
        <v>1</v>
      </c>
      <c r="I1083" t="str">
        <f>VLOOKUP($A1083,Medical_Table[#All],3,FALSE)</f>
        <v>No</v>
      </c>
      <c r="J1083" t="str">
        <f>VLOOKUP($A1083,Medical_Table[#All],5,FALSE)</f>
        <v>Obesity</v>
      </c>
      <c r="K1083" t="str">
        <f>VLOOKUP($A1083,Medical_Table[#All],7,FALSE)</f>
        <v>Prediabetes</v>
      </c>
      <c r="L1083" s="22">
        <f>VLOOKUP($A1083,Hospitalization_Table[#All],10,FALSE)</f>
        <v>29184</v>
      </c>
      <c r="M1083" s="18">
        <f>VLOOKUP($A1083,Hospitalization_Table[#All],6,FALSE)</f>
        <v>10419.65</v>
      </c>
      <c r="N1083" t="str">
        <f>VLOOKUP($A1083,Hospitalization_Table[#All],7,FALSE)</f>
        <v>tier - 3</v>
      </c>
      <c r="O1083" t="str">
        <f>VLOOKUP($A1083,Hospitalization_Table[#All],8,FALSE)</f>
        <v>tier - 2</v>
      </c>
      <c r="P1083" t="str">
        <f>VLOOKUP($A1083,Hospitalization_Table[#All],9,FALSE)</f>
        <v>R1025</v>
      </c>
      <c r="Q1083">
        <f>VLOOKUP($A1083,Hospitalization_Table[#All],11,FALSE)</f>
        <v>43</v>
      </c>
    </row>
    <row r="1084" spans="1:17" ht="15.6" x14ac:dyDescent="0.3">
      <c r="A1084" s="20" t="s">
        <v>1288</v>
      </c>
      <c r="B1084" t="str">
        <f>VLOOKUP($A1084,Customer_Table[#All],4,FALSE)</f>
        <v>Kristine</v>
      </c>
      <c r="C1084">
        <f>VLOOKUP($A1084,Medical_Table[#All],4,FALSE)</f>
        <v>28.81</v>
      </c>
      <c r="D1084">
        <f>VLOOKUP($A1084,Medical_Table[#All],6,FALSE)</f>
        <v>8.76</v>
      </c>
      <c r="E1084" t="str">
        <f>VLOOKUP($A1084,Medical_Table[#All],2,FALSE)</f>
        <v>No</v>
      </c>
      <c r="F1084" t="str">
        <f>VLOOKUP($A1084,Medical_Table[#All],8,FALSE)</f>
        <v>No</v>
      </c>
      <c r="G1084" t="str">
        <f>VLOOKUP($A1084,Medical_Table[#All],9,FALSE)</f>
        <v>No</v>
      </c>
      <c r="H1084">
        <f>VLOOKUP($A1084,Medical_Table[#All],10,FALSE)</f>
        <v>2</v>
      </c>
      <c r="I1084" t="str">
        <f>VLOOKUP($A1084,Medical_Table[#All],3,FALSE)</f>
        <v>No</v>
      </c>
      <c r="J1084" t="str">
        <f>VLOOKUP($A1084,Medical_Table[#All],5,FALSE)</f>
        <v>Over Weight</v>
      </c>
      <c r="K1084" t="str">
        <f>VLOOKUP($A1084,Medical_Table[#All],7,FALSE)</f>
        <v>Diabetes</v>
      </c>
      <c r="L1084" s="22">
        <f>VLOOKUP($A1084,Hospitalization_Table[#All],10,FALSE)</f>
        <v>26948</v>
      </c>
      <c r="M1084" s="18">
        <f>VLOOKUP($A1084,Hospitalization_Table[#All],6,FALSE)</f>
        <v>10419.59</v>
      </c>
      <c r="N1084" t="str">
        <f>VLOOKUP($A1084,Hospitalization_Table[#All],7,FALSE)</f>
        <v>tier - 3</v>
      </c>
      <c r="O1084" t="str">
        <f>VLOOKUP($A1084,Hospitalization_Table[#All],8,FALSE)</f>
        <v>tier - 2</v>
      </c>
      <c r="P1084" t="str">
        <f>VLOOKUP($A1084,Hospitalization_Table[#All],9,FALSE)</f>
        <v>R1025</v>
      </c>
      <c r="Q1084">
        <f>VLOOKUP($A1084,Hospitalization_Table[#All],11,FALSE)</f>
        <v>49</v>
      </c>
    </row>
    <row r="1085" spans="1:17" ht="15.6" x14ac:dyDescent="0.3">
      <c r="A1085" s="20" t="s">
        <v>1287</v>
      </c>
      <c r="B1085" t="str">
        <f>VLOOKUP($A1085,Customer_Table[#All],4,FALSE)</f>
        <v>Paul A</v>
      </c>
      <c r="C1085">
        <f>VLOOKUP($A1085,Medical_Table[#All],4,FALSE)</f>
        <v>31.66</v>
      </c>
      <c r="D1085">
        <f>VLOOKUP($A1085,Medical_Table[#All],6,FALSE)</f>
        <v>4.1100000000000003</v>
      </c>
      <c r="E1085" t="str">
        <f>VLOOKUP($A1085,Medical_Table[#All],2,FALSE)</f>
        <v>No</v>
      </c>
      <c r="F1085" t="str">
        <f>VLOOKUP($A1085,Medical_Table[#All],8,FALSE)</f>
        <v>No</v>
      </c>
      <c r="G1085" t="str">
        <f>VLOOKUP($A1085,Medical_Table[#All],9,FALSE)</f>
        <v>No</v>
      </c>
      <c r="H1085">
        <f>VLOOKUP($A1085,Medical_Table[#All],10,FALSE)</f>
        <v>0</v>
      </c>
      <c r="I1085" t="str">
        <f>VLOOKUP($A1085,Medical_Table[#All],3,FALSE)</f>
        <v>No</v>
      </c>
      <c r="J1085" t="str">
        <f>VLOOKUP($A1085,Medical_Table[#All],5,FALSE)</f>
        <v>Obesity</v>
      </c>
      <c r="K1085" t="str">
        <f>VLOOKUP($A1085,Medical_Table[#All],7,FALSE)</f>
        <v>Normal</v>
      </c>
      <c r="L1085" s="22">
        <f>VLOOKUP($A1085,Hospitalization_Table[#All],10,FALSE)</f>
        <v>29518</v>
      </c>
      <c r="M1085" s="18">
        <f>VLOOKUP($A1085,Hospitalization_Table[#All],6,FALSE)</f>
        <v>10407.98</v>
      </c>
      <c r="N1085" t="str">
        <f>VLOOKUP($A1085,Hospitalization_Table[#All],7,FALSE)</f>
        <v>tier - 3</v>
      </c>
      <c r="O1085" t="str">
        <f>VLOOKUP($A1085,Hospitalization_Table[#All],8,FALSE)</f>
        <v>tier - 1</v>
      </c>
      <c r="P1085" t="str">
        <f>VLOOKUP($A1085,Hospitalization_Table[#All],9,FALSE)</f>
        <v>R1021</v>
      </c>
      <c r="Q1085">
        <f>VLOOKUP($A1085,Hospitalization_Table[#All],11,FALSE)</f>
        <v>42</v>
      </c>
    </row>
    <row r="1086" spans="1:17" ht="15.6" x14ac:dyDescent="0.3">
      <c r="A1086" s="20" t="s">
        <v>1286</v>
      </c>
      <c r="B1086" t="str">
        <f>VLOOKUP($A1086,Customer_Table[#All],4,FALSE)</f>
        <v>Bryan</v>
      </c>
      <c r="C1086">
        <f>VLOOKUP($A1086,Medical_Table[#All],4,FALSE)</f>
        <v>28.215</v>
      </c>
      <c r="D1086">
        <f>VLOOKUP($A1086,Medical_Table[#All],6,FALSE)</f>
        <v>7.56</v>
      </c>
      <c r="E1086" t="str">
        <f>VLOOKUP($A1086,Medical_Table[#All],2,FALSE)</f>
        <v>Yes</v>
      </c>
      <c r="F1086" t="str">
        <f>VLOOKUP($A1086,Medical_Table[#All],8,FALSE)</f>
        <v>No</v>
      </c>
      <c r="G1086" t="str">
        <f>VLOOKUP($A1086,Medical_Table[#All],9,FALSE)</f>
        <v>No</v>
      </c>
      <c r="H1086">
        <f>VLOOKUP($A1086,Medical_Table[#All],10,FALSE)</f>
        <v>1</v>
      </c>
      <c r="I1086" t="str">
        <f>VLOOKUP($A1086,Medical_Table[#All],3,FALSE)</f>
        <v>No</v>
      </c>
      <c r="J1086" t="str">
        <f>VLOOKUP($A1086,Medical_Table[#All],5,FALSE)</f>
        <v>Over Weight</v>
      </c>
      <c r="K1086" t="str">
        <f>VLOOKUP($A1086,Medical_Table[#All],7,FALSE)</f>
        <v>Diabetes</v>
      </c>
      <c r="L1086" s="22">
        <f>VLOOKUP($A1086,Hospitalization_Table[#All],10,FALSE)</f>
        <v>27550</v>
      </c>
      <c r="M1086" s="18">
        <f>VLOOKUP($A1086,Hospitalization_Table[#All],6,FALSE)</f>
        <v>10407.09</v>
      </c>
      <c r="N1086" t="str">
        <f>VLOOKUP($A1086,Hospitalization_Table[#All],7,FALSE)</f>
        <v>tier - 3</v>
      </c>
      <c r="O1086" t="str">
        <f>VLOOKUP($A1086,Hospitalization_Table[#All],8,FALSE)</f>
        <v>tier - 1</v>
      </c>
      <c r="P1086" t="str">
        <f>VLOOKUP($A1086,Hospitalization_Table[#All],9,FALSE)</f>
        <v>R1015</v>
      </c>
      <c r="Q1086">
        <f>VLOOKUP($A1086,Hospitalization_Table[#All],11,FALSE)</f>
        <v>48</v>
      </c>
    </row>
    <row r="1087" spans="1:17" ht="15.6" x14ac:dyDescent="0.3">
      <c r="A1087" s="20" t="s">
        <v>1285</v>
      </c>
      <c r="B1087" t="str">
        <f>VLOOKUP($A1087,Customer_Table[#All],4,FALSE)</f>
        <v>Chris</v>
      </c>
      <c r="C1087">
        <f>VLOOKUP($A1087,Medical_Table[#All],4,FALSE)</f>
        <v>26.12</v>
      </c>
      <c r="D1087">
        <f>VLOOKUP($A1087,Medical_Table[#All],6,FALSE)</f>
        <v>4.17</v>
      </c>
      <c r="E1087" t="str">
        <f>VLOOKUP($A1087,Medical_Table[#All],2,FALSE)</f>
        <v>Yes</v>
      </c>
      <c r="F1087" t="str">
        <f>VLOOKUP($A1087,Medical_Table[#All],8,FALSE)</f>
        <v>No</v>
      </c>
      <c r="G1087" t="str">
        <f>VLOOKUP($A1087,Medical_Table[#All],9,FALSE)</f>
        <v>Yes</v>
      </c>
      <c r="H1087">
        <f>VLOOKUP($A1087,Medical_Table[#All],10,FALSE)</f>
        <v>1</v>
      </c>
      <c r="I1087" t="str">
        <f>VLOOKUP($A1087,Medical_Table[#All],3,FALSE)</f>
        <v>No</v>
      </c>
      <c r="J1087" t="str">
        <f>VLOOKUP($A1087,Medical_Table[#All],5,FALSE)</f>
        <v>Over Weight</v>
      </c>
      <c r="K1087" t="str">
        <f>VLOOKUP($A1087,Medical_Table[#All],7,FALSE)</f>
        <v>Normal</v>
      </c>
      <c r="L1087" s="22">
        <f>VLOOKUP($A1087,Hospitalization_Table[#All],10,FALSE)</f>
        <v>25391</v>
      </c>
      <c r="M1087" s="18">
        <f>VLOOKUP($A1087,Hospitalization_Table[#All],6,FALSE)</f>
        <v>10403.27</v>
      </c>
      <c r="N1087" t="str">
        <f>VLOOKUP($A1087,Hospitalization_Table[#All],7,FALSE)</f>
        <v>tier - 3</v>
      </c>
      <c r="O1087" t="str">
        <f>VLOOKUP($A1087,Hospitalization_Table[#All],8,FALSE)</f>
        <v>tier - 2</v>
      </c>
      <c r="P1087" t="str">
        <f>VLOOKUP($A1087,Hospitalization_Table[#All],9,FALSE)</f>
        <v>R1020</v>
      </c>
      <c r="Q1087">
        <f>VLOOKUP($A1087,Hospitalization_Table[#All],11,FALSE)</f>
        <v>53</v>
      </c>
    </row>
    <row r="1088" spans="1:17" ht="15.6" x14ac:dyDescent="0.3">
      <c r="A1088" s="20" t="s">
        <v>1284</v>
      </c>
      <c r="B1088" t="str">
        <f>VLOOKUP($A1088,Customer_Table[#All],4,FALSE)</f>
        <v>Milah B</v>
      </c>
      <c r="C1088">
        <f>VLOOKUP($A1088,Medical_Table[#All],4,FALSE)</f>
        <v>36.630000000000003</v>
      </c>
      <c r="D1088">
        <f>VLOOKUP($A1088,Medical_Table[#All],6,FALSE)</f>
        <v>11.42</v>
      </c>
      <c r="E1088" t="str">
        <f>VLOOKUP($A1088,Medical_Table[#All],2,FALSE)</f>
        <v>No</v>
      </c>
      <c r="F1088" t="str">
        <f>VLOOKUP($A1088,Medical_Table[#All],8,FALSE)</f>
        <v>No</v>
      </c>
      <c r="G1088" t="str">
        <f>VLOOKUP($A1088,Medical_Table[#All],9,FALSE)</f>
        <v>No</v>
      </c>
      <c r="H1088">
        <f>VLOOKUP($A1088,Medical_Table[#All],10,FALSE)</f>
        <v>2</v>
      </c>
      <c r="I1088" t="str">
        <f>VLOOKUP($A1088,Medical_Table[#All],3,FALSE)</f>
        <v>No</v>
      </c>
      <c r="J1088" t="str">
        <f>VLOOKUP($A1088,Medical_Table[#All],5,FALSE)</f>
        <v>Obesity</v>
      </c>
      <c r="K1088" t="str">
        <f>VLOOKUP($A1088,Medical_Table[#All],7,FALSE)</f>
        <v>Diabetes</v>
      </c>
      <c r="L1088" s="22">
        <f>VLOOKUP($A1088,Hospitalization_Table[#All],10,FALSE)</f>
        <v>26926</v>
      </c>
      <c r="M1088" s="18">
        <f>VLOOKUP($A1088,Hospitalization_Table[#All],6,FALSE)</f>
        <v>10381.48</v>
      </c>
      <c r="N1088" t="str">
        <f>VLOOKUP($A1088,Hospitalization_Table[#All],7,FALSE)</f>
        <v>tier - 3</v>
      </c>
      <c r="O1088" t="str">
        <f>VLOOKUP($A1088,Hospitalization_Table[#All],8,FALSE)</f>
        <v>tier - 3</v>
      </c>
      <c r="P1088" t="str">
        <f>VLOOKUP($A1088,Hospitalization_Table[#All],9,FALSE)</f>
        <v>R1013</v>
      </c>
      <c r="Q1088">
        <f>VLOOKUP($A1088,Hospitalization_Table[#All],11,FALSE)</f>
        <v>49</v>
      </c>
    </row>
    <row r="1089" spans="1:17" ht="15.6" x14ac:dyDescent="0.3">
      <c r="A1089" s="20" t="s">
        <v>1283</v>
      </c>
      <c r="B1089" t="str">
        <f>VLOOKUP($A1089,Customer_Table[#All],4,FALSE)</f>
        <v>Annette M.</v>
      </c>
      <c r="C1089">
        <f>VLOOKUP($A1089,Medical_Table[#All],4,FALSE)</f>
        <v>33.344999999999999</v>
      </c>
      <c r="D1089">
        <f>VLOOKUP($A1089,Medical_Table[#All],6,FALSE)</f>
        <v>7.33</v>
      </c>
      <c r="E1089" t="str">
        <f>VLOOKUP($A1089,Medical_Table[#All],2,FALSE)</f>
        <v>No</v>
      </c>
      <c r="F1089" t="str">
        <f>VLOOKUP($A1089,Medical_Table[#All],8,FALSE)</f>
        <v>No</v>
      </c>
      <c r="G1089" t="str">
        <f>VLOOKUP($A1089,Medical_Table[#All],9,FALSE)</f>
        <v>No</v>
      </c>
      <c r="H1089">
        <f>VLOOKUP($A1089,Medical_Table[#All],10,FALSE)</f>
        <v>2</v>
      </c>
      <c r="I1089" t="str">
        <f>VLOOKUP($A1089,Medical_Table[#All],3,FALSE)</f>
        <v>No</v>
      </c>
      <c r="J1089" t="str">
        <f>VLOOKUP($A1089,Medical_Table[#All],5,FALSE)</f>
        <v>Obesity</v>
      </c>
      <c r="K1089" t="str">
        <f>VLOOKUP($A1089,Medical_Table[#All],7,FALSE)</f>
        <v>Diabetes</v>
      </c>
      <c r="L1089" s="22">
        <f>VLOOKUP($A1089,Hospitalization_Table[#All],10,FALSE)</f>
        <v>26936</v>
      </c>
      <c r="M1089" s="18">
        <f>VLOOKUP($A1089,Hospitalization_Table[#All],6,FALSE)</f>
        <v>10370.91</v>
      </c>
      <c r="N1089" t="str">
        <f>VLOOKUP($A1089,Hospitalization_Table[#All],7,FALSE)</f>
        <v>tier - 3</v>
      </c>
      <c r="O1089" t="str">
        <f>VLOOKUP($A1089,Hospitalization_Table[#All],8,FALSE)</f>
        <v>tier - 3</v>
      </c>
      <c r="P1089" t="str">
        <f>VLOOKUP($A1089,Hospitalization_Table[#All],9,FALSE)</f>
        <v>R1024</v>
      </c>
      <c r="Q1089">
        <f>VLOOKUP($A1089,Hospitalization_Table[#All],11,FALSE)</f>
        <v>49</v>
      </c>
    </row>
    <row r="1090" spans="1:17" ht="15.6" x14ac:dyDescent="0.3">
      <c r="A1090" s="20" t="s">
        <v>1282</v>
      </c>
      <c r="B1090" t="str">
        <f>VLOOKUP($A1090,Customer_Table[#All],4,FALSE)</f>
        <v>Yoko</v>
      </c>
      <c r="C1090">
        <f>VLOOKUP($A1090,Medical_Table[#All],4,FALSE)</f>
        <v>27.11</v>
      </c>
      <c r="D1090">
        <f>VLOOKUP($A1090,Medical_Table[#All],6,FALSE)</f>
        <v>6.7</v>
      </c>
      <c r="E1090" t="str">
        <f>VLOOKUP($A1090,Medical_Table[#All],2,FALSE)</f>
        <v>No</v>
      </c>
      <c r="F1090" t="str">
        <f>VLOOKUP($A1090,Medical_Table[#All],8,FALSE)</f>
        <v>No</v>
      </c>
      <c r="G1090" t="str">
        <f>VLOOKUP($A1090,Medical_Table[#All],9,FALSE)</f>
        <v>No</v>
      </c>
      <c r="H1090">
        <f>VLOOKUP($A1090,Medical_Table[#All],10,FALSE)</f>
        <v>0</v>
      </c>
      <c r="I1090" t="str">
        <f>VLOOKUP($A1090,Medical_Table[#All],3,FALSE)</f>
        <v>No</v>
      </c>
      <c r="J1090" t="str">
        <f>VLOOKUP($A1090,Medical_Table[#All],5,FALSE)</f>
        <v>Over Weight</v>
      </c>
      <c r="K1090" t="str">
        <f>VLOOKUP($A1090,Medical_Table[#All],7,FALSE)</f>
        <v>Diabetes</v>
      </c>
      <c r="L1090" s="22">
        <f>VLOOKUP($A1090,Hospitalization_Table[#All],10,FALSE)</f>
        <v>26182</v>
      </c>
      <c r="M1090" s="18">
        <f>VLOOKUP($A1090,Hospitalization_Table[#All],6,FALSE)</f>
        <v>10356.67</v>
      </c>
      <c r="N1090" t="str">
        <f>VLOOKUP($A1090,Hospitalization_Table[#All],7,FALSE)</f>
        <v>tier - 3</v>
      </c>
      <c r="O1090" t="str">
        <f>VLOOKUP($A1090,Hospitalization_Table[#All],8,FALSE)</f>
        <v>tier - 1</v>
      </c>
      <c r="P1090" t="str">
        <f>VLOOKUP($A1090,Hospitalization_Table[#All],9,FALSE)</f>
        <v>R1025</v>
      </c>
      <c r="Q1090">
        <f>VLOOKUP($A1090,Hospitalization_Table[#All],11,FALSE)</f>
        <v>51</v>
      </c>
    </row>
    <row r="1091" spans="1:17" ht="15.6" x14ac:dyDescent="0.3">
      <c r="A1091" s="20" t="s">
        <v>1281</v>
      </c>
      <c r="B1091" t="str">
        <f>VLOOKUP($A1091,Customer_Table[#All],4,FALSE)</f>
        <v>Laura</v>
      </c>
      <c r="C1091">
        <f>VLOOKUP($A1091,Medical_Table[#All],4,FALSE)</f>
        <v>26.6</v>
      </c>
      <c r="D1091">
        <f>VLOOKUP($A1091,Medical_Table[#All],6,FALSE)</f>
        <v>5.27</v>
      </c>
      <c r="E1091" t="str">
        <f>VLOOKUP($A1091,Medical_Table[#All],2,FALSE)</f>
        <v>Yes</v>
      </c>
      <c r="F1091" t="str">
        <f>VLOOKUP($A1091,Medical_Table[#All],8,FALSE)</f>
        <v>No</v>
      </c>
      <c r="G1091" t="str">
        <f>VLOOKUP($A1091,Medical_Table[#All],9,FALSE)</f>
        <v>Yes</v>
      </c>
      <c r="H1091">
        <f>VLOOKUP($A1091,Medical_Table[#All],10,FALSE)</f>
        <v>1</v>
      </c>
      <c r="I1091" t="str">
        <f>VLOOKUP($A1091,Medical_Table[#All],3,FALSE)</f>
        <v>No</v>
      </c>
      <c r="J1091" t="str">
        <f>VLOOKUP($A1091,Medical_Table[#All],5,FALSE)</f>
        <v>Over Weight</v>
      </c>
      <c r="K1091" t="str">
        <f>VLOOKUP($A1091,Medical_Table[#All],7,FALSE)</f>
        <v>Normal</v>
      </c>
      <c r="L1091" s="22">
        <f>VLOOKUP($A1091,Hospitalization_Table[#All],10,FALSE)</f>
        <v>25371</v>
      </c>
      <c r="M1091" s="18">
        <f>VLOOKUP($A1091,Hospitalization_Table[#All],6,FALSE)</f>
        <v>10355.64</v>
      </c>
      <c r="N1091" t="str">
        <f>VLOOKUP($A1091,Hospitalization_Table[#All],7,FALSE)</f>
        <v>tier - 3</v>
      </c>
      <c r="O1091" t="str">
        <f>VLOOKUP($A1091,Hospitalization_Table[#All],8,FALSE)</f>
        <v>tier - 1</v>
      </c>
      <c r="P1091" t="str">
        <f>VLOOKUP($A1091,Hospitalization_Table[#All],9,FALSE)</f>
        <v>R1012</v>
      </c>
      <c r="Q1091">
        <f>VLOOKUP($A1091,Hospitalization_Table[#All],11,FALSE)</f>
        <v>53</v>
      </c>
    </row>
    <row r="1092" spans="1:17" ht="15.6" x14ac:dyDescent="0.3">
      <c r="A1092" s="20" t="s">
        <v>1280</v>
      </c>
      <c r="B1092" t="str">
        <f>VLOOKUP($A1092,Customer_Table[#All],4,FALSE)</f>
        <v>Tess A.</v>
      </c>
      <c r="C1092">
        <f>VLOOKUP($A1092,Medical_Table[#All],4,FALSE)</f>
        <v>30.41</v>
      </c>
      <c r="D1092">
        <f>VLOOKUP($A1092,Medical_Table[#All],6,FALSE)</f>
        <v>7.72</v>
      </c>
      <c r="E1092" t="str">
        <f>VLOOKUP($A1092,Medical_Table[#All],2,FALSE)</f>
        <v>No</v>
      </c>
      <c r="F1092" t="str">
        <f>VLOOKUP($A1092,Medical_Table[#All],8,FALSE)</f>
        <v>No</v>
      </c>
      <c r="G1092" t="str">
        <f>VLOOKUP($A1092,Medical_Table[#All],9,FALSE)</f>
        <v>No</v>
      </c>
      <c r="H1092">
        <f>VLOOKUP($A1092,Medical_Table[#All],10,FALSE)</f>
        <v>0</v>
      </c>
      <c r="I1092" t="str">
        <f>VLOOKUP($A1092,Medical_Table[#All],3,FALSE)</f>
        <v>No</v>
      </c>
      <c r="J1092" t="str">
        <f>VLOOKUP($A1092,Medical_Table[#All],5,FALSE)</f>
        <v>Obesity</v>
      </c>
      <c r="K1092" t="str">
        <f>VLOOKUP($A1092,Medical_Table[#All],7,FALSE)</f>
        <v>Diabetes</v>
      </c>
      <c r="L1092" s="22">
        <f>VLOOKUP($A1092,Hospitalization_Table[#All],10,FALSE)</f>
        <v>27301</v>
      </c>
      <c r="M1092" s="18">
        <f>VLOOKUP($A1092,Hospitalization_Table[#All],6,FALSE)</f>
        <v>10352.48</v>
      </c>
      <c r="N1092" t="str">
        <f>VLOOKUP($A1092,Hospitalization_Table[#All],7,FALSE)</f>
        <v>tier - 3</v>
      </c>
      <c r="O1092" t="str">
        <f>VLOOKUP($A1092,Hospitalization_Table[#All],8,FALSE)</f>
        <v>tier - 1</v>
      </c>
      <c r="P1092" t="str">
        <f>VLOOKUP($A1092,Hospitalization_Table[#All],9,FALSE)</f>
        <v>R1012</v>
      </c>
      <c r="Q1092">
        <f>VLOOKUP($A1092,Hospitalization_Table[#All],11,FALSE)</f>
        <v>48</v>
      </c>
    </row>
    <row r="1093" spans="1:17" ht="15.6" x14ac:dyDescent="0.3">
      <c r="A1093" s="20" t="s">
        <v>1279</v>
      </c>
      <c r="B1093" t="str">
        <f>VLOOKUP($A1093,Customer_Table[#All],4,FALSE)</f>
        <v>William G.</v>
      </c>
      <c r="C1093">
        <f>VLOOKUP($A1093,Medical_Table[#All],4,FALSE)</f>
        <v>28.98</v>
      </c>
      <c r="D1093">
        <f>VLOOKUP($A1093,Medical_Table[#All],6,FALSE)</f>
        <v>8.68</v>
      </c>
      <c r="E1093" t="str">
        <f>VLOOKUP($A1093,Medical_Table[#All],2,FALSE)</f>
        <v>No</v>
      </c>
      <c r="F1093" t="str">
        <f>VLOOKUP($A1093,Medical_Table[#All],8,FALSE)</f>
        <v>No</v>
      </c>
      <c r="G1093" t="str">
        <f>VLOOKUP($A1093,Medical_Table[#All],9,FALSE)</f>
        <v>No</v>
      </c>
      <c r="H1093">
        <f>VLOOKUP($A1093,Medical_Table[#All],10,FALSE)</f>
        <v>2</v>
      </c>
      <c r="I1093" t="str">
        <f>VLOOKUP($A1093,Medical_Table[#All],3,FALSE)</f>
        <v>No</v>
      </c>
      <c r="J1093" t="str">
        <f>VLOOKUP($A1093,Medical_Table[#All],5,FALSE)</f>
        <v>Over Weight</v>
      </c>
      <c r="K1093" t="str">
        <f>VLOOKUP($A1093,Medical_Table[#All],7,FALSE)</f>
        <v>Diabetes</v>
      </c>
      <c r="L1093" s="22">
        <f>VLOOKUP($A1093,Hospitalization_Table[#All],10,FALSE)</f>
        <v>26884</v>
      </c>
      <c r="M1093" s="18">
        <f>VLOOKUP($A1093,Hospitalization_Table[#All],6,FALSE)</f>
        <v>10345.93</v>
      </c>
      <c r="N1093" t="str">
        <f>VLOOKUP($A1093,Hospitalization_Table[#All],7,FALSE)</f>
        <v>tier - 3</v>
      </c>
      <c r="O1093" t="str">
        <f>VLOOKUP($A1093,Hospitalization_Table[#All],8,FALSE)</f>
        <v>tier - 2</v>
      </c>
      <c r="P1093" t="str">
        <f>VLOOKUP($A1093,Hospitalization_Table[#All],9,FALSE)</f>
        <v>R1021</v>
      </c>
      <c r="Q1093">
        <f>VLOOKUP($A1093,Hospitalization_Table[#All],11,FALSE)</f>
        <v>49</v>
      </c>
    </row>
    <row r="1094" spans="1:17" ht="15.6" x14ac:dyDescent="0.3">
      <c r="A1094" s="20" t="s">
        <v>1278</v>
      </c>
      <c r="B1094" t="str">
        <f>VLOOKUP($A1094,Customer_Table[#All],4,FALSE)</f>
        <v>Paige</v>
      </c>
      <c r="C1094">
        <f>VLOOKUP($A1094,Medical_Table[#All],4,FALSE)</f>
        <v>31.24</v>
      </c>
      <c r="D1094">
        <f>VLOOKUP($A1094,Medical_Table[#All],6,FALSE)</f>
        <v>9.8000000000000007</v>
      </c>
      <c r="E1094" t="str">
        <f>VLOOKUP($A1094,Medical_Table[#All],2,FALSE)</f>
        <v>No</v>
      </c>
      <c r="F1094" t="str">
        <f>VLOOKUP($A1094,Medical_Table[#All],8,FALSE)</f>
        <v>No</v>
      </c>
      <c r="G1094" t="str">
        <f>VLOOKUP($A1094,Medical_Table[#All],9,FALSE)</f>
        <v>No</v>
      </c>
      <c r="H1094">
        <f>VLOOKUP($A1094,Medical_Table[#All],10,FALSE)</f>
        <v>0</v>
      </c>
      <c r="I1094" t="str">
        <f>VLOOKUP($A1094,Medical_Table[#All],3,FALSE)</f>
        <v>No</v>
      </c>
      <c r="J1094" t="str">
        <f>VLOOKUP($A1094,Medical_Table[#All],5,FALSE)</f>
        <v>Obesity</v>
      </c>
      <c r="K1094" t="str">
        <f>VLOOKUP($A1094,Medical_Table[#All],7,FALSE)</f>
        <v>Diabetes</v>
      </c>
      <c r="L1094" s="22">
        <f>VLOOKUP($A1094,Hospitalization_Table[#All],10,FALSE)</f>
        <v>25038</v>
      </c>
      <c r="M1094" s="18">
        <f>VLOOKUP($A1094,Hospitalization_Table[#All],6,FALSE)</f>
        <v>10338.93</v>
      </c>
      <c r="N1094" t="str">
        <f>VLOOKUP($A1094,Hospitalization_Table[#All],7,FALSE)</f>
        <v>tier - 3</v>
      </c>
      <c r="O1094" t="str">
        <f>VLOOKUP($A1094,Hospitalization_Table[#All],8,FALSE)</f>
        <v>tier - 1</v>
      </c>
      <c r="P1094" t="str">
        <f>VLOOKUP($A1094,Hospitalization_Table[#All],9,FALSE)</f>
        <v>R1013</v>
      </c>
      <c r="Q1094">
        <f>VLOOKUP($A1094,Hospitalization_Table[#All],11,FALSE)</f>
        <v>54</v>
      </c>
    </row>
    <row r="1095" spans="1:17" ht="15.6" x14ac:dyDescent="0.3">
      <c r="A1095" s="20" t="s">
        <v>1277</v>
      </c>
      <c r="B1095" t="str">
        <f>VLOOKUP($A1095,Customer_Table[#All],4,FALSE)</f>
        <v>Matthew J</v>
      </c>
      <c r="C1095">
        <f>VLOOKUP($A1095,Medical_Table[#All],4,FALSE)</f>
        <v>31.54</v>
      </c>
      <c r="D1095">
        <f>VLOOKUP($A1095,Medical_Table[#All],6,FALSE)</f>
        <v>4.4400000000000004</v>
      </c>
      <c r="E1095" t="str">
        <f>VLOOKUP($A1095,Medical_Table[#All],2,FALSE)</f>
        <v>No</v>
      </c>
      <c r="F1095" t="str">
        <f>VLOOKUP($A1095,Medical_Table[#All],8,FALSE)</f>
        <v>No</v>
      </c>
      <c r="G1095" t="str">
        <f>VLOOKUP($A1095,Medical_Table[#All],9,FALSE)</f>
        <v>No</v>
      </c>
      <c r="H1095">
        <f>VLOOKUP($A1095,Medical_Table[#All],10,FALSE)</f>
        <v>0</v>
      </c>
      <c r="I1095" t="str">
        <f>VLOOKUP($A1095,Medical_Table[#All],3,FALSE)</f>
        <v>No</v>
      </c>
      <c r="J1095" t="str">
        <f>VLOOKUP($A1095,Medical_Table[#All],5,FALSE)</f>
        <v>Obesity</v>
      </c>
      <c r="K1095" t="str">
        <f>VLOOKUP($A1095,Medical_Table[#All],7,FALSE)</f>
        <v>Normal</v>
      </c>
      <c r="L1095" s="22">
        <f>VLOOKUP($A1095,Hospitalization_Table[#All],10,FALSE)</f>
        <v>30153</v>
      </c>
      <c r="M1095" s="18">
        <f>VLOOKUP($A1095,Hospitalization_Table[#All],6,FALSE)</f>
        <v>10329.06</v>
      </c>
      <c r="N1095" t="str">
        <f>VLOOKUP($A1095,Hospitalization_Table[#All],7,FALSE)</f>
        <v>tier - 3</v>
      </c>
      <c r="O1095" t="str">
        <f>VLOOKUP($A1095,Hospitalization_Table[#All],8,FALSE)</f>
        <v>tier - 1</v>
      </c>
      <c r="P1095" t="str">
        <f>VLOOKUP($A1095,Hospitalization_Table[#All],9,FALSE)</f>
        <v>R1021</v>
      </c>
      <c r="Q1095">
        <f>VLOOKUP($A1095,Hospitalization_Table[#All],11,FALSE)</f>
        <v>40</v>
      </c>
    </row>
    <row r="1096" spans="1:17" ht="15.6" x14ac:dyDescent="0.3">
      <c r="A1096" s="20" t="s">
        <v>1276</v>
      </c>
      <c r="B1096" t="str">
        <f>VLOOKUP($A1096,Customer_Table[#All],4,FALSE)</f>
        <v>Matthew</v>
      </c>
      <c r="C1096">
        <f>VLOOKUP($A1096,Medical_Table[#All],4,FALSE)</f>
        <v>38.6</v>
      </c>
      <c r="D1096">
        <f>VLOOKUP($A1096,Medical_Table[#All],6,FALSE)</f>
        <v>7.19</v>
      </c>
      <c r="E1096" t="str">
        <f>VLOOKUP($A1096,Medical_Table[#All],2,FALSE)</f>
        <v>Yes</v>
      </c>
      <c r="F1096" t="str">
        <f>VLOOKUP($A1096,Medical_Table[#All],8,FALSE)</f>
        <v>No</v>
      </c>
      <c r="G1096" t="str">
        <f>VLOOKUP($A1096,Medical_Table[#All],9,FALSE)</f>
        <v>No</v>
      </c>
      <c r="H1096">
        <f>VLOOKUP($A1096,Medical_Table[#All],10,FALSE)</f>
        <v>2</v>
      </c>
      <c r="I1096" t="str">
        <f>VLOOKUP($A1096,Medical_Table[#All],3,FALSE)</f>
        <v>No</v>
      </c>
      <c r="J1096" t="str">
        <f>VLOOKUP($A1096,Medical_Table[#All],5,FALSE)</f>
        <v>Obesity</v>
      </c>
      <c r="K1096" t="str">
        <f>VLOOKUP($A1096,Medical_Table[#All],7,FALSE)</f>
        <v>Diabetes</v>
      </c>
      <c r="L1096" s="22">
        <f>VLOOKUP($A1096,Hospitalization_Table[#All],10,FALSE)</f>
        <v>25903</v>
      </c>
      <c r="M1096" s="18">
        <f>VLOOKUP($A1096,Hospitalization_Table[#All],6,FALSE)</f>
        <v>10325.209999999999</v>
      </c>
      <c r="N1096" t="str">
        <f>VLOOKUP($A1096,Hospitalization_Table[#All],7,FALSE)</f>
        <v>tier - 3</v>
      </c>
      <c r="O1096" t="str">
        <f>VLOOKUP($A1096,Hospitalization_Table[#All],8,FALSE)</f>
        <v>tier - 3</v>
      </c>
      <c r="P1096" t="str">
        <f>VLOOKUP($A1096,Hospitalization_Table[#All],9,FALSE)</f>
        <v>R1011</v>
      </c>
      <c r="Q1096">
        <f>VLOOKUP($A1096,Hospitalization_Table[#All],11,FALSE)</f>
        <v>52</v>
      </c>
    </row>
    <row r="1097" spans="1:17" ht="15.6" x14ac:dyDescent="0.3">
      <c r="A1097" s="20" t="s">
        <v>1275</v>
      </c>
      <c r="B1097" t="str">
        <f>VLOOKUP($A1097,Customer_Table[#All],4,FALSE)</f>
        <v>Maria</v>
      </c>
      <c r="C1097">
        <f>VLOOKUP($A1097,Medical_Table[#All],4,FALSE)</f>
        <v>37.950000000000003</v>
      </c>
      <c r="D1097">
        <f>VLOOKUP($A1097,Medical_Table[#All],6,FALSE)</f>
        <v>6.06</v>
      </c>
      <c r="E1097" t="str">
        <f>VLOOKUP($A1097,Medical_Table[#All],2,FALSE)</f>
        <v>No</v>
      </c>
      <c r="F1097" t="str">
        <f>VLOOKUP($A1097,Medical_Table[#All],8,FALSE)</f>
        <v>No</v>
      </c>
      <c r="G1097" t="str">
        <f>VLOOKUP($A1097,Medical_Table[#All],9,FALSE)</f>
        <v>No</v>
      </c>
      <c r="H1097">
        <f>VLOOKUP($A1097,Medical_Table[#All],10,FALSE)</f>
        <v>0</v>
      </c>
      <c r="I1097" t="str">
        <f>VLOOKUP($A1097,Medical_Table[#All],3,FALSE)</f>
        <v>No</v>
      </c>
      <c r="J1097" t="str">
        <f>VLOOKUP($A1097,Medical_Table[#All],5,FALSE)</f>
        <v>Obesity</v>
      </c>
      <c r="K1097" t="str">
        <f>VLOOKUP($A1097,Medical_Table[#All],7,FALSE)</f>
        <v>Prediabetes</v>
      </c>
      <c r="L1097" s="22">
        <f>VLOOKUP($A1097,Hospitalization_Table[#All],10,FALSE)</f>
        <v>33471</v>
      </c>
      <c r="M1097" s="18">
        <f>VLOOKUP($A1097,Hospitalization_Table[#All],6,FALSE)</f>
        <v>10322.9</v>
      </c>
      <c r="N1097" t="str">
        <f>VLOOKUP($A1097,Hospitalization_Table[#All],7,FALSE)</f>
        <v>tier - 3</v>
      </c>
      <c r="O1097" t="str">
        <f>VLOOKUP($A1097,Hospitalization_Table[#All],8,FALSE)</f>
        <v>tier - 1</v>
      </c>
      <c r="P1097" t="str">
        <f>VLOOKUP($A1097,Hospitalization_Table[#All],9,FALSE)</f>
        <v>R1026</v>
      </c>
      <c r="Q1097">
        <f>VLOOKUP($A1097,Hospitalization_Table[#All],11,FALSE)</f>
        <v>31</v>
      </c>
    </row>
    <row r="1098" spans="1:17" ht="15.6" x14ac:dyDescent="0.3">
      <c r="A1098" s="20" t="s">
        <v>1274</v>
      </c>
      <c r="B1098" t="str">
        <f>VLOOKUP($A1098,Customer_Table[#All],4,FALSE)</f>
        <v>Stephanie D</v>
      </c>
      <c r="C1098">
        <f>VLOOKUP($A1098,Medical_Table[#All],4,FALSE)</f>
        <v>38.97</v>
      </c>
      <c r="D1098">
        <f>VLOOKUP($A1098,Medical_Table[#All],6,FALSE)</f>
        <v>5.12</v>
      </c>
      <c r="E1098" t="str">
        <f>VLOOKUP($A1098,Medical_Table[#All],2,FALSE)</f>
        <v>No</v>
      </c>
      <c r="F1098" t="str">
        <f>VLOOKUP($A1098,Medical_Table[#All],8,FALSE)</f>
        <v>No</v>
      </c>
      <c r="G1098" t="str">
        <f>VLOOKUP($A1098,Medical_Table[#All],9,FALSE)</f>
        <v>No</v>
      </c>
      <c r="H1098">
        <f>VLOOKUP($A1098,Medical_Table[#All],10,FALSE)</f>
        <v>0</v>
      </c>
      <c r="I1098" t="str">
        <f>VLOOKUP($A1098,Medical_Table[#All],3,FALSE)</f>
        <v>No</v>
      </c>
      <c r="J1098" t="str">
        <f>VLOOKUP($A1098,Medical_Table[#All],5,FALSE)</f>
        <v>Obesity</v>
      </c>
      <c r="K1098" t="str">
        <f>VLOOKUP($A1098,Medical_Table[#All],7,FALSE)</f>
        <v>Normal</v>
      </c>
      <c r="L1098" s="22">
        <f>VLOOKUP($A1098,Hospitalization_Table[#All],10,FALSE)</f>
        <v>33559</v>
      </c>
      <c r="M1098" s="18">
        <f>VLOOKUP($A1098,Hospitalization_Table[#All],6,FALSE)</f>
        <v>10315.91</v>
      </c>
      <c r="N1098" t="str">
        <f>VLOOKUP($A1098,Hospitalization_Table[#All],7,FALSE)</f>
        <v>tier - 3</v>
      </c>
      <c r="O1098" t="str">
        <f>VLOOKUP($A1098,Hospitalization_Table[#All],8,FALSE)</f>
        <v>tier - 2</v>
      </c>
      <c r="P1098" t="str">
        <f>VLOOKUP($A1098,Hospitalization_Table[#All],9,FALSE)</f>
        <v>R1012</v>
      </c>
      <c r="Q1098">
        <f>VLOOKUP($A1098,Hospitalization_Table[#All],11,FALSE)</f>
        <v>31</v>
      </c>
    </row>
    <row r="1099" spans="1:17" ht="15.6" x14ac:dyDescent="0.3">
      <c r="A1099" s="20" t="s">
        <v>1273</v>
      </c>
      <c r="B1099" t="str">
        <f>VLOOKUP($A1099,Customer_Table[#All],4,FALSE)</f>
        <v>Tiffany</v>
      </c>
      <c r="C1099">
        <f>VLOOKUP($A1099,Medical_Table[#All],4,FALSE)</f>
        <v>21.2</v>
      </c>
      <c r="D1099">
        <f>VLOOKUP($A1099,Medical_Table[#All],6,FALSE)</f>
        <v>10.72</v>
      </c>
      <c r="E1099" t="str">
        <f>VLOOKUP($A1099,Medical_Table[#All],2,FALSE)</f>
        <v>No</v>
      </c>
      <c r="F1099" t="str">
        <f>VLOOKUP($A1099,Medical_Table[#All],8,FALSE)</f>
        <v>No</v>
      </c>
      <c r="G1099" t="str">
        <f>VLOOKUP($A1099,Medical_Table[#All],9,FALSE)</f>
        <v>No</v>
      </c>
      <c r="H1099">
        <f>VLOOKUP($A1099,Medical_Table[#All],10,FALSE)</f>
        <v>0</v>
      </c>
      <c r="I1099" t="str">
        <f>VLOOKUP($A1099,Medical_Table[#All],3,FALSE)</f>
        <v>No</v>
      </c>
      <c r="J1099" t="str">
        <f>VLOOKUP($A1099,Medical_Table[#All],5,FALSE)</f>
        <v>Normal Weight</v>
      </c>
      <c r="K1099" t="str">
        <f>VLOOKUP($A1099,Medical_Table[#All],7,FALSE)</f>
        <v>Diabetes</v>
      </c>
      <c r="L1099" s="22">
        <f>VLOOKUP($A1099,Hospitalization_Table[#All],10,FALSE)</f>
        <v>22839</v>
      </c>
      <c r="M1099" s="18">
        <f>VLOOKUP($A1099,Hospitalization_Table[#All],6,FALSE)</f>
        <v>10310.780000000001</v>
      </c>
      <c r="N1099" t="str">
        <f>VLOOKUP($A1099,Hospitalization_Table[#All],7,FALSE)</f>
        <v>tier - 3</v>
      </c>
      <c r="O1099" t="str">
        <f>VLOOKUP($A1099,Hospitalization_Table[#All],8,FALSE)</f>
        <v>tier - 3</v>
      </c>
      <c r="P1099" t="str">
        <f>VLOOKUP($A1099,Hospitalization_Table[#All],9,FALSE)</f>
        <v>R1012</v>
      </c>
      <c r="Q1099">
        <f>VLOOKUP($A1099,Hospitalization_Table[#All],11,FALSE)</f>
        <v>60</v>
      </c>
    </row>
    <row r="1100" spans="1:17" ht="15.6" x14ac:dyDescent="0.3">
      <c r="A1100" s="20" t="s">
        <v>1272</v>
      </c>
      <c r="B1100" t="str">
        <f>VLOOKUP($A1100,Customer_Table[#All],4,FALSE)</f>
        <v>Sara M.</v>
      </c>
      <c r="C1100">
        <f>VLOOKUP($A1100,Medical_Table[#All],4,FALSE)</f>
        <v>23.96</v>
      </c>
      <c r="D1100">
        <f>VLOOKUP($A1100,Medical_Table[#All],6,FALSE)</f>
        <v>9.58</v>
      </c>
      <c r="E1100" t="str">
        <f>VLOOKUP($A1100,Medical_Table[#All],2,FALSE)</f>
        <v>Yes</v>
      </c>
      <c r="F1100" t="str">
        <f>VLOOKUP($A1100,Medical_Table[#All],8,FALSE)</f>
        <v>No</v>
      </c>
      <c r="G1100" t="str">
        <f>VLOOKUP($A1100,Medical_Table[#All],9,FALSE)</f>
        <v>Yes</v>
      </c>
      <c r="H1100">
        <f>VLOOKUP($A1100,Medical_Table[#All],10,FALSE)</f>
        <v>1</v>
      </c>
      <c r="I1100" t="str">
        <f>VLOOKUP($A1100,Medical_Table[#All],3,FALSE)</f>
        <v>No</v>
      </c>
      <c r="J1100" t="str">
        <f>VLOOKUP($A1100,Medical_Table[#All],5,FALSE)</f>
        <v>Normal Weight</v>
      </c>
      <c r="K1100" t="str">
        <f>VLOOKUP($A1100,Medical_Table[#All],7,FALSE)</f>
        <v>Diabetes</v>
      </c>
      <c r="L1100" s="22">
        <f>VLOOKUP($A1100,Hospitalization_Table[#All],10,FALSE)</f>
        <v>23278</v>
      </c>
      <c r="M1100" s="18">
        <f>VLOOKUP($A1100,Hospitalization_Table[#All],6,FALSE)</f>
        <v>10308.040000000001</v>
      </c>
      <c r="N1100" t="str">
        <f>VLOOKUP($A1100,Hospitalization_Table[#All],7,FALSE)</f>
        <v>tier - 3</v>
      </c>
      <c r="O1100" t="str">
        <f>VLOOKUP($A1100,Hospitalization_Table[#All],8,FALSE)</f>
        <v>tier - 1</v>
      </c>
      <c r="P1100" t="str">
        <f>VLOOKUP($A1100,Hospitalization_Table[#All],9,FALSE)</f>
        <v>R1013</v>
      </c>
      <c r="Q1100">
        <f>VLOOKUP($A1100,Hospitalization_Table[#All],11,FALSE)</f>
        <v>59</v>
      </c>
    </row>
    <row r="1101" spans="1:17" ht="15.6" x14ac:dyDescent="0.3">
      <c r="A1101" s="20" t="s">
        <v>1271</v>
      </c>
      <c r="B1101" t="str">
        <f>VLOOKUP($A1101,Customer_Table[#All],4,FALSE)</f>
        <v>Scott A.</v>
      </c>
      <c r="C1101">
        <f>VLOOKUP($A1101,Medical_Table[#All],4,FALSE)</f>
        <v>35.93</v>
      </c>
      <c r="D1101">
        <f>VLOOKUP($A1101,Medical_Table[#All],6,FALSE)</f>
        <v>6.4</v>
      </c>
      <c r="E1101" t="str">
        <f>VLOOKUP($A1101,Medical_Table[#All],2,FALSE)</f>
        <v>Yes</v>
      </c>
      <c r="F1101" t="str">
        <f>VLOOKUP($A1101,Medical_Table[#All],8,FALSE)</f>
        <v>No</v>
      </c>
      <c r="G1101" t="str">
        <f>VLOOKUP($A1101,Medical_Table[#All],9,FALSE)</f>
        <v>No</v>
      </c>
      <c r="H1101">
        <f>VLOOKUP($A1101,Medical_Table[#All],10,FALSE)</f>
        <v>1</v>
      </c>
      <c r="I1101" t="str">
        <f>VLOOKUP($A1101,Medical_Table[#All],3,FALSE)</f>
        <v>No</v>
      </c>
      <c r="J1101" t="str">
        <f>VLOOKUP($A1101,Medical_Table[#All],5,FALSE)</f>
        <v>Obesity</v>
      </c>
      <c r="K1101" t="str">
        <f>VLOOKUP($A1101,Medical_Table[#All],7,FALSE)</f>
        <v>Prediabetes</v>
      </c>
      <c r="L1101" s="22">
        <f>VLOOKUP($A1101,Hospitalization_Table[#All],10,FALSE)</f>
        <v>32400</v>
      </c>
      <c r="M1101" s="18">
        <f>VLOOKUP($A1101,Hospitalization_Table[#All],6,FALSE)</f>
        <v>10276.99</v>
      </c>
      <c r="N1101" t="str">
        <f>VLOOKUP($A1101,Hospitalization_Table[#All],7,FALSE)</f>
        <v>tier - 3</v>
      </c>
      <c r="O1101" t="str">
        <f>VLOOKUP($A1101,Hospitalization_Table[#All],8,FALSE)</f>
        <v>tier - 1</v>
      </c>
      <c r="P1101" t="str">
        <f>VLOOKUP($A1101,Hospitalization_Table[#All],9,FALSE)</f>
        <v>R1021</v>
      </c>
      <c r="Q1101">
        <f>VLOOKUP($A1101,Hospitalization_Table[#All],11,FALSE)</f>
        <v>34</v>
      </c>
    </row>
    <row r="1102" spans="1:17" ht="15.6" x14ac:dyDescent="0.3">
      <c r="A1102" s="20" t="s">
        <v>1270</v>
      </c>
      <c r="B1102" t="str">
        <f>VLOOKUP($A1102,Customer_Table[#All],4,FALSE)</f>
        <v>Lauren</v>
      </c>
      <c r="C1102">
        <f>VLOOKUP($A1102,Medical_Table[#All],4,FALSE)</f>
        <v>26.11</v>
      </c>
      <c r="D1102">
        <f>VLOOKUP($A1102,Medical_Table[#All],6,FALSE)</f>
        <v>6.8</v>
      </c>
      <c r="E1102" t="str">
        <f>VLOOKUP($A1102,Medical_Table[#All],2,FALSE)</f>
        <v>Yes</v>
      </c>
      <c r="F1102" t="str">
        <f>VLOOKUP($A1102,Medical_Table[#All],8,FALSE)</f>
        <v>No</v>
      </c>
      <c r="G1102" t="str">
        <f>VLOOKUP($A1102,Medical_Table[#All],9,FALSE)</f>
        <v>No</v>
      </c>
      <c r="H1102">
        <f>VLOOKUP($A1102,Medical_Table[#All],10,FALSE)</f>
        <v>2</v>
      </c>
      <c r="I1102" t="str">
        <f>VLOOKUP($A1102,Medical_Table[#All],3,FALSE)</f>
        <v>No</v>
      </c>
      <c r="J1102" t="str">
        <f>VLOOKUP($A1102,Medical_Table[#All],5,FALSE)</f>
        <v>Over Weight</v>
      </c>
      <c r="K1102" t="str">
        <f>VLOOKUP($A1102,Medical_Table[#All],7,FALSE)</f>
        <v>Diabetes</v>
      </c>
      <c r="L1102" s="22">
        <f>VLOOKUP($A1102,Hospitalization_Table[#All],10,FALSE)</f>
        <v>25740</v>
      </c>
      <c r="M1102" s="18">
        <f>VLOOKUP($A1102,Hospitalization_Table[#All],6,FALSE)</f>
        <v>10274.33</v>
      </c>
      <c r="N1102" t="str">
        <f>VLOOKUP($A1102,Hospitalization_Table[#All],7,FALSE)</f>
        <v>tier - 3</v>
      </c>
      <c r="O1102" t="str">
        <f>VLOOKUP($A1102,Hospitalization_Table[#All],8,FALSE)</f>
        <v>tier - 1</v>
      </c>
      <c r="P1102" t="str">
        <f>VLOOKUP($A1102,Hospitalization_Table[#All],9,FALSE)</f>
        <v>R1024</v>
      </c>
      <c r="Q1102">
        <f>VLOOKUP($A1102,Hospitalization_Table[#All],11,FALSE)</f>
        <v>52</v>
      </c>
    </row>
    <row r="1103" spans="1:17" ht="15.6" x14ac:dyDescent="0.3">
      <c r="A1103" s="20" t="s">
        <v>1269</v>
      </c>
      <c r="B1103" t="str">
        <f>VLOOKUP($A1103,Customer_Table[#All],4,FALSE)</f>
        <v>Scott</v>
      </c>
      <c r="C1103">
        <f>VLOOKUP($A1103,Medical_Table[#All],4,FALSE)</f>
        <v>32.299999999999997</v>
      </c>
      <c r="D1103">
        <f>VLOOKUP($A1103,Medical_Table[#All],6,FALSE)</f>
        <v>9.48</v>
      </c>
      <c r="E1103" t="str">
        <f>VLOOKUP($A1103,Medical_Table[#All],2,FALSE)</f>
        <v>No</v>
      </c>
      <c r="F1103" t="str">
        <f>VLOOKUP($A1103,Medical_Table[#All],8,FALSE)</f>
        <v>No</v>
      </c>
      <c r="G1103" t="str">
        <f>VLOOKUP($A1103,Medical_Table[#All],9,FALSE)</f>
        <v>No</v>
      </c>
      <c r="H1103">
        <f>VLOOKUP($A1103,Medical_Table[#All],10,FALSE)</f>
        <v>2</v>
      </c>
      <c r="I1103" t="str">
        <f>VLOOKUP($A1103,Medical_Table[#All],3,FALSE)</f>
        <v>No</v>
      </c>
      <c r="J1103" t="str">
        <f>VLOOKUP($A1103,Medical_Table[#All],5,FALSE)</f>
        <v>Obesity</v>
      </c>
      <c r="K1103" t="str">
        <f>VLOOKUP($A1103,Medical_Table[#All],7,FALSE)</f>
        <v>Diabetes</v>
      </c>
      <c r="L1103" s="22">
        <f>VLOOKUP($A1103,Hospitalization_Table[#All],10,FALSE)</f>
        <v>26995</v>
      </c>
      <c r="M1103" s="18">
        <f>VLOOKUP($A1103,Hospitalization_Table[#All],6,FALSE)</f>
        <v>10269.459999999999</v>
      </c>
      <c r="N1103" t="str">
        <f>VLOOKUP($A1103,Hospitalization_Table[#All],7,FALSE)</f>
        <v>tier - 3</v>
      </c>
      <c r="O1103" t="str">
        <f>VLOOKUP($A1103,Hospitalization_Table[#All],8,FALSE)</f>
        <v>tier - 3</v>
      </c>
      <c r="P1103" t="str">
        <f>VLOOKUP($A1103,Hospitalization_Table[#All],9,FALSE)</f>
        <v>R1012</v>
      </c>
      <c r="Q1103">
        <f>VLOOKUP($A1103,Hospitalization_Table[#All],11,FALSE)</f>
        <v>49</v>
      </c>
    </row>
    <row r="1104" spans="1:17" ht="15.6" x14ac:dyDescent="0.3">
      <c r="A1104" s="20" t="s">
        <v>1268</v>
      </c>
      <c r="B1104" t="str">
        <f>VLOOKUP($A1104,Customer_Table[#All],4,FALSE)</f>
        <v>Brian A.</v>
      </c>
      <c r="C1104">
        <f>VLOOKUP($A1104,Medical_Table[#All],4,FALSE)</f>
        <v>28.69</v>
      </c>
      <c r="D1104">
        <f>VLOOKUP($A1104,Medical_Table[#All],6,FALSE)</f>
        <v>7.45</v>
      </c>
      <c r="E1104" t="str">
        <f>VLOOKUP($A1104,Medical_Table[#All],2,FALSE)</f>
        <v>No</v>
      </c>
      <c r="F1104" t="str">
        <f>VLOOKUP($A1104,Medical_Table[#All],8,FALSE)</f>
        <v>No</v>
      </c>
      <c r="G1104" t="str">
        <f>VLOOKUP($A1104,Medical_Table[#All],9,FALSE)</f>
        <v>No</v>
      </c>
      <c r="H1104">
        <f>VLOOKUP($A1104,Medical_Table[#All],10,FALSE)</f>
        <v>2</v>
      </c>
      <c r="I1104" t="str">
        <f>VLOOKUP($A1104,Medical_Table[#All],3,FALSE)</f>
        <v>No</v>
      </c>
      <c r="J1104" t="str">
        <f>VLOOKUP($A1104,Medical_Table[#All],5,FALSE)</f>
        <v>Over Weight</v>
      </c>
      <c r="K1104" t="str">
        <f>VLOOKUP($A1104,Medical_Table[#All],7,FALSE)</f>
        <v>Diabetes</v>
      </c>
      <c r="L1104" s="22">
        <f>VLOOKUP($A1104,Hospitalization_Table[#All],10,FALSE)</f>
        <v>26912</v>
      </c>
      <c r="M1104" s="18">
        <f>VLOOKUP($A1104,Hospitalization_Table[#All],6,FALSE)</f>
        <v>10264.44</v>
      </c>
      <c r="N1104" t="str">
        <f>VLOOKUP($A1104,Hospitalization_Table[#All],7,FALSE)</f>
        <v>tier - 3</v>
      </c>
      <c r="O1104" t="str">
        <f>VLOOKUP($A1104,Hospitalization_Table[#All],8,FALSE)</f>
        <v>tier - 2</v>
      </c>
      <c r="P1104" t="str">
        <f>VLOOKUP($A1104,Hospitalization_Table[#All],9,FALSE)</f>
        <v>R1012</v>
      </c>
      <c r="Q1104">
        <f>VLOOKUP($A1104,Hospitalization_Table[#All],11,FALSE)</f>
        <v>49</v>
      </c>
    </row>
    <row r="1105" spans="1:17" ht="15.6" x14ac:dyDescent="0.3">
      <c r="A1105" s="20" t="s">
        <v>1267</v>
      </c>
      <c r="B1105" t="str">
        <f>VLOOKUP($A1105,Customer_Table[#All],4,FALSE)</f>
        <v>Kaitlin R.</v>
      </c>
      <c r="C1105">
        <f>VLOOKUP($A1105,Medical_Table[#All],4,FALSE)</f>
        <v>31.28</v>
      </c>
      <c r="D1105">
        <f>VLOOKUP($A1105,Medical_Table[#All],6,FALSE)</f>
        <v>6.94</v>
      </c>
      <c r="E1105" t="str">
        <f>VLOOKUP($A1105,Medical_Table[#All],2,FALSE)</f>
        <v>Yes</v>
      </c>
      <c r="F1105" t="str">
        <f>VLOOKUP($A1105,Medical_Table[#All],8,FALSE)</f>
        <v>No</v>
      </c>
      <c r="G1105" t="str">
        <f>VLOOKUP($A1105,Medical_Table[#All],9,FALSE)</f>
        <v>No</v>
      </c>
      <c r="H1105">
        <f>VLOOKUP($A1105,Medical_Table[#All],10,FALSE)</f>
        <v>1</v>
      </c>
      <c r="I1105" t="str">
        <f>VLOOKUP($A1105,Medical_Table[#All],3,FALSE)</f>
        <v>No</v>
      </c>
      <c r="J1105" t="str">
        <f>VLOOKUP($A1105,Medical_Table[#All],5,FALSE)</f>
        <v>Obesity</v>
      </c>
      <c r="K1105" t="str">
        <f>VLOOKUP($A1105,Medical_Table[#All],7,FALSE)</f>
        <v>Diabetes</v>
      </c>
      <c r="L1105" s="22">
        <f>VLOOKUP($A1105,Hospitalization_Table[#All],10,FALSE)</f>
        <v>27621</v>
      </c>
      <c r="M1105" s="18">
        <f>VLOOKUP($A1105,Hospitalization_Table[#All],6,FALSE)</f>
        <v>10259.129999999999</v>
      </c>
      <c r="N1105" t="str">
        <f>VLOOKUP($A1105,Hospitalization_Table[#All],7,FALSE)</f>
        <v>tier - 3</v>
      </c>
      <c r="O1105" t="str">
        <f>VLOOKUP($A1105,Hospitalization_Table[#All],8,FALSE)</f>
        <v>tier - 2</v>
      </c>
      <c r="P1105" t="str">
        <f>VLOOKUP($A1105,Hospitalization_Table[#All],9,FALSE)</f>
        <v>R1011</v>
      </c>
      <c r="Q1105">
        <f>VLOOKUP($A1105,Hospitalization_Table[#All],11,FALSE)</f>
        <v>47</v>
      </c>
    </row>
    <row r="1106" spans="1:17" ht="15.6" x14ac:dyDescent="0.3">
      <c r="A1106" s="20" t="s">
        <v>1266</v>
      </c>
      <c r="B1106" t="str">
        <f>VLOOKUP($A1106,Customer_Table[#All],4,FALSE)</f>
        <v>Mohammad</v>
      </c>
      <c r="C1106">
        <f>VLOOKUP($A1106,Medical_Table[#All],4,FALSE)</f>
        <v>30.21</v>
      </c>
      <c r="D1106">
        <f>VLOOKUP($A1106,Medical_Table[#All],6,FALSE)</f>
        <v>7.83</v>
      </c>
      <c r="E1106" t="str">
        <f>VLOOKUP($A1106,Medical_Table[#All],2,FALSE)</f>
        <v>No</v>
      </c>
      <c r="F1106" t="str">
        <f>VLOOKUP($A1106,Medical_Table[#All],8,FALSE)</f>
        <v>No</v>
      </c>
      <c r="G1106" t="str">
        <f>VLOOKUP($A1106,Medical_Table[#All],9,FALSE)</f>
        <v>No</v>
      </c>
      <c r="H1106">
        <f>VLOOKUP($A1106,Medical_Table[#All],10,FALSE)</f>
        <v>0</v>
      </c>
      <c r="I1106" t="str">
        <f>VLOOKUP($A1106,Medical_Table[#All],3,FALSE)</f>
        <v>No</v>
      </c>
      <c r="J1106" t="str">
        <f>VLOOKUP($A1106,Medical_Table[#All],5,FALSE)</f>
        <v>Obesity</v>
      </c>
      <c r="K1106" t="str">
        <f>VLOOKUP($A1106,Medical_Table[#All],7,FALSE)</f>
        <v>Diabetes</v>
      </c>
      <c r="L1106" s="22">
        <f>VLOOKUP($A1106,Hospitalization_Table[#All],10,FALSE)</f>
        <v>25104</v>
      </c>
      <c r="M1106" s="18">
        <f>VLOOKUP($A1106,Hospitalization_Table[#All],6,FALSE)</f>
        <v>10231.5</v>
      </c>
      <c r="N1106" t="str">
        <f>VLOOKUP($A1106,Hospitalization_Table[#All],7,FALSE)</f>
        <v>tier - 3</v>
      </c>
      <c r="O1106" t="str">
        <f>VLOOKUP($A1106,Hospitalization_Table[#All],8,FALSE)</f>
        <v>tier - 1</v>
      </c>
      <c r="P1106" t="str">
        <f>VLOOKUP($A1106,Hospitalization_Table[#All],9,FALSE)</f>
        <v>R1012</v>
      </c>
      <c r="Q1106">
        <f>VLOOKUP($A1106,Hospitalization_Table[#All],11,FALSE)</f>
        <v>54</v>
      </c>
    </row>
    <row r="1107" spans="1:17" ht="15.6" x14ac:dyDescent="0.3">
      <c r="A1107" s="20" t="s">
        <v>1265</v>
      </c>
      <c r="B1107" t="str">
        <f>VLOOKUP($A1107,Customer_Table[#All],4,FALSE)</f>
        <v>Charlie</v>
      </c>
      <c r="C1107">
        <f>VLOOKUP($A1107,Medical_Table[#All],4,FALSE)</f>
        <v>38.28</v>
      </c>
      <c r="D1107">
        <f>VLOOKUP($A1107,Medical_Table[#All],6,FALSE)</f>
        <v>10.17</v>
      </c>
      <c r="E1107" t="str">
        <f>VLOOKUP($A1107,Medical_Table[#All],2,FALSE)</f>
        <v>Yes</v>
      </c>
      <c r="F1107" t="str">
        <f>VLOOKUP($A1107,Medical_Table[#All],8,FALSE)</f>
        <v>No</v>
      </c>
      <c r="G1107" t="str">
        <f>VLOOKUP($A1107,Medical_Table[#All],9,FALSE)</f>
        <v>No</v>
      </c>
      <c r="H1107">
        <f>VLOOKUP($A1107,Medical_Table[#All],10,FALSE)</f>
        <v>0</v>
      </c>
      <c r="I1107" t="str">
        <f>VLOOKUP($A1107,Medical_Table[#All],3,FALSE)</f>
        <v>No</v>
      </c>
      <c r="J1107" t="str">
        <f>VLOOKUP($A1107,Medical_Table[#All],5,FALSE)</f>
        <v>Obesity</v>
      </c>
      <c r="K1107" t="str">
        <f>VLOOKUP($A1107,Medical_Table[#All],7,FALSE)</f>
        <v>Diabetes</v>
      </c>
      <c r="L1107" s="22">
        <f>VLOOKUP($A1107,Hospitalization_Table[#All],10,FALSE)</f>
        <v>24651</v>
      </c>
      <c r="M1107" s="18">
        <f>VLOOKUP($A1107,Hospitalization_Table[#All],6,FALSE)</f>
        <v>10226.280000000001</v>
      </c>
      <c r="N1107" t="str">
        <f>VLOOKUP($A1107,Hospitalization_Table[#All],7,FALSE)</f>
        <v>tier - 3</v>
      </c>
      <c r="O1107" t="str">
        <f>VLOOKUP($A1107,Hospitalization_Table[#All],8,FALSE)</f>
        <v>tier - 3</v>
      </c>
      <c r="P1107" t="str">
        <f>VLOOKUP($A1107,Hospitalization_Table[#All],9,FALSE)</f>
        <v>R1013</v>
      </c>
      <c r="Q1107">
        <f>VLOOKUP($A1107,Hospitalization_Table[#All],11,FALSE)</f>
        <v>55</v>
      </c>
    </row>
    <row r="1108" spans="1:17" ht="15.6" x14ac:dyDescent="0.3">
      <c r="A1108" s="20" t="s">
        <v>1264</v>
      </c>
      <c r="B1108" t="str">
        <f>VLOOKUP($A1108,Customer_Table[#All],4,FALSE)</f>
        <v>Brent</v>
      </c>
      <c r="C1108">
        <f>VLOOKUP($A1108,Medical_Table[#All],4,FALSE)</f>
        <v>29.9</v>
      </c>
      <c r="D1108">
        <f>VLOOKUP($A1108,Medical_Table[#All],6,FALSE)</f>
        <v>8.9600000000000009</v>
      </c>
      <c r="E1108" t="str">
        <f>VLOOKUP($A1108,Medical_Table[#All],2,FALSE)</f>
        <v>Yes</v>
      </c>
      <c r="F1108" t="str">
        <f>VLOOKUP($A1108,Medical_Table[#All],8,FALSE)</f>
        <v>No</v>
      </c>
      <c r="G1108" t="str">
        <f>VLOOKUP($A1108,Medical_Table[#All],9,FALSE)</f>
        <v>No</v>
      </c>
      <c r="H1108">
        <f>VLOOKUP($A1108,Medical_Table[#All],10,FALSE)</f>
        <v>0</v>
      </c>
      <c r="I1108" t="str">
        <f>VLOOKUP($A1108,Medical_Table[#All],3,FALSE)</f>
        <v>No</v>
      </c>
      <c r="J1108" t="str">
        <f>VLOOKUP($A1108,Medical_Table[#All],5,FALSE)</f>
        <v>Over Weight</v>
      </c>
      <c r="K1108" t="str">
        <f>VLOOKUP($A1108,Medical_Table[#All],7,FALSE)</f>
        <v>Diabetes</v>
      </c>
      <c r="L1108" s="22">
        <f>VLOOKUP($A1108,Hospitalization_Table[#All],10,FALSE)</f>
        <v>24741</v>
      </c>
      <c r="M1108" s="18">
        <f>VLOOKUP($A1108,Hospitalization_Table[#All],6,FALSE)</f>
        <v>10214.64</v>
      </c>
      <c r="N1108" t="str">
        <f>VLOOKUP($A1108,Hospitalization_Table[#All],7,FALSE)</f>
        <v>tier - 3</v>
      </c>
      <c r="O1108" t="str">
        <f>VLOOKUP($A1108,Hospitalization_Table[#All],8,FALSE)</f>
        <v>tier - 2</v>
      </c>
      <c r="P1108" t="str">
        <f>VLOOKUP($A1108,Hospitalization_Table[#All],9,FALSE)</f>
        <v>R1011</v>
      </c>
      <c r="Q1108">
        <f>VLOOKUP($A1108,Hospitalization_Table[#All],11,FALSE)</f>
        <v>55</v>
      </c>
    </row>
    <row r="1109" spans="1:17" ht="15.6" x14ac:dyDescent="0.3">
      <c r="A1109" s="20" t="s">
        <v>1263</v>
      </c>
      <c r="B1109" t="str">
        <f>VLOOKUP($A1109,Customer_Table[#All],4,FALSE)</f>
        <v>Kelli M</v>
      </c>
      <c r="C1109">
        <f>VLOOKUP($A1109,Medical_Table[#All],4,FALSE)</f>
        <v>23.18</v>
      </c>
      <c r="D1109">
        <f>VLOOKUP($A1109,Medical_Table[#All],6,FALSE)</f>
        <v>6.96</v>
      </c>
      <c r="E1109" t="str">
        <f>VLOOKUP($A1109,Medical_Table[#All],2,FALSE)</f>
        <v>Yes</v>
      </c>
      <c r="F1109" t="str">
        <f>VLOOKUP($A1109,Medical_Table[#All],8,FALSE)</f>
        <v>No</v>
      </c>
      <c r="G1109" t="str">
        <f>VLOOKUP($A1109,Medical_Table[#All],9,FALSE)</f>
        <v>No</v>
      </c>
      <c r="H1109">
        <f>VLOOKUP($A1109,Medical_Table[#All],10,FALSE)</f>
        <v>2</v>
      </c>
      <c r="I1109" t="str">
        <f>VLOOKUP($A1109,Medical_Table[#All],3,FALSE)</f>
        <v>No</v>
      </c>
      <c r="J1109" t="str">
        <f>VLOOKUP($A1109,Medical_Table[#All],5,FALSE)</f>
        <v>Normal Weight</v>
      </c>
      <c r="K1109" t="str">
        <f>VLOOKUP($A1109,Medical_Table[#All],7,FALSE)</f>
        <v>Diabetes</v>
      </c>
      <c r="L1109" s="22">
        <f>VLOOKUP($A1109,Hospitalization_Table[#All],10,FALSE)</f>
        <v>25926</v>
      </c>
      <c r="M1109" s="18">
        <f>VLOOKUP($A1109,Hospitalization_Table[#All],6,FALSE)</f>
        <v>10197.77</v>
      </c>
      <c r="N1109" t="str">
        <f>VLOOKUP($A1109,Hospitalization_Table[#All],7,FALSE)</f>
        <v>tier - 3</v>
      </c>
      <c r="O1109" t="str">
        <f>VLOOKUP($A1109,Hospitalization_Table[#All],8,FALSE)</f>
        <v>tier - 1</v>
      </c>
      <c r="P1109" t="str">
        <f>VLOOKUP($A1109,Hospitalization_Table[#All],9,FALSE)</f>
        <v>R1024</v>
      </c>
      <c r="Q1109">
        <f>VLOOKUP($A1109,Hospitalization_Table[#All],11,FALSE)</f>
        <v>52</v>
      </c>
    </row>
    <row r="1110" spans="1:17" ht="15.6" x14ac:dyDescent="0.3">
      <c r="A1110" s="20" t="s">
        <v>1262</v>
      </c>
      <c r="B1110" t="str">
        <f>VLOOKUP($A1110,Customer_Table[#All],4,FALSE)</f>
        <v>Sheridan H</v>
      </c>
      <c r="C1110">
        <f>VLOOKUP($A1110,Medical_Table[#All],4,FALSE)</f>
        <v>33.020000000000003</v>
      </c>
      <c r="D1110">
        <f>VLOOKUP($A1110,Medical_Table[#All],6,FALSE)</f>
        <v>5.07</v>
      </c>
      <c r="E1110" t="str">
        <f>VLOOKUP($A1110,Medical_Table[#All],2,FALSE)</f>
        <v>Yes</v>
      </c>
      <c r="F1110" t="str">
        <f>VLOOKUP($A1110,Medical_Table[#All],8,FALSE)</f>
        <v>No</v>
      </c>
      <c r="G1110" t="str">
        <f>VLOOKUP($A1110,Medical_Table[#All],9,FALSE)</f>
        <v>No</v>
      </c>
      <c r="H1110">
        <f>VLOOKUP($A1110,Medical_Table[#All],10,FALSE)</f>
        <v>0</v>
      </c>
      <c r="I1110" t="str">
        <f>VLOOKUP($A1110,Medical_Table[#All],3,FALSE)</f>
        <v>No</v>
      </c>
      <c r="J1110" t="str">
        <f>VLOOKUP($A1110,Medical_Table[#All],5,FALSE)</f>
        <v>Obesity</v>
      </c>
      <c r="K1110" t="str">
        <f>VLOOKUP($A1110,Medical_Table[#All],7,FALSE)</f>
        <v>Normal</v>
      </c>
      <c r="L1110" s="22">
        <f>VLOOKUP($A1110,Hospitalization_Table[#All],10,FALSE)</f>
        <v>31336</v>
      </c>
      <c r="M1110" s="18">
        <f>VLOOKUP($A1110,Hospitalization_Table[#All],6,FALSE)</f>
        <v>10191.82</v>
      </c>
      <c r="N1110" t="str">
        <f>VLOOKUP($A1110,Hospitalization_Table[#All],7,FALSE)</f>
        <v>tier - 3</v>
      </c>
      <c r="O1110" t="str">
        <f>VLOOKUP($A1110,Hospitalization_Table[#All],8,FALSE)</f>
        <v>tier - 2</v>
      </c>
      <c r="P1110" t="str">
        <f>VLOOKUP($A1110,Hospitalization_Table[#All],9,FALSE)</f>
        <v>R1026</v>
      </c>
      <c r="Q1110">
        <f>VLOOKUP($A1110,Hospitalization_Table[#All],11,FALSE)</f>
        <v>37</v>
      </c>
    </row>
    <row r="1111" spans="1:17" ht="15.6" x14ac:dyDescent="0.3">
      <c r="A1111" s="20" t="s">
        <v>1261</v>
      </c>
      <c r="B1111" t="str">
        <f>VLOOKUP($A1111,Customer_Table[#All],4,FALSE)</f>
        <v>Sarah M.</v>
      </c>
      <c r="C1111">
        <f>VLOOKUP($A1111,Medical_Table[#All],4,FALSE)</f>
        <v>27.29</v>
      </c>
      <c r="D1111">
        <f>VLOOKUP($A1111,Medical_Table[#All],6,FALSE)</f>
        <v>5.85</v>
      </c>
      <c r="E1111" t="str">
        <f>VLOOKUP($A1111,Medical_Table[#All],2,FALSE)</f>
        <v>No</v>
      </c>
      <c r="F1111" t="str">
        <f>VLOOKUP($A1111,Medical_Table[#All],8,FALSE)</f>
        <v>No</v>
      </c>
      <c r="G1111" t="str">
        <f>VLOOKUP($A1111,Medical_Table[#All],9,FALSE)</f>
        <v>No</v>
      </c>
      <c r="H1111">
        <f>VLOOKUP($A1111,Medical_Table[#All],10,FALSE)</f>
        <v>2</v>
      </c>
      <c r="I1111" t="str">
        <f>VLOOKUP($A1111,Medical_Table[#All],3,FALSE)</f>
        <v>No</v>
      </c>
      <c r="J1111" t="str">
        <f>VLOOKUP($A1111,Medical_Table[#All],5,FALSE)</f>
        <v>Over Weight</v>
      </c>
      <c r="K1111" t="str">
        <f>VLOOKUP($A1111,Medical_Table[#All],7,FALSE)</f>
        <v>Prediabetes</v>
      </c>
      <c r="L1111" s="22">
        <f>VLOOKUP($A1111,Hospitalization_Table[#All],10,FALSE)</f>
        <v>26490</v>
      </c>
      <c r="M1111" s="18">
        <f>VLOOKUP($A1111,Hospitalization_Table[#All],6,FALSE)</f>
        <v>10160.870000000001</v>
      </c>
      <c r="N1111" t="str">
        <f>VLOOKUP($A1111,Hospitalization_Table[#All],7,FALSE)</f>
        <v>tier - 3</v>
      </c>
      <c r="O1111" t="str">
        <f>VLOOKUP($A1111,Hospitalization_Table[#All],8,FALSE)</f>
        <v>tier - 3</v>
      </c>
      <c r="P1111" t="str">
        <f>VLOOKUP($A1111,Hospitalization_Table[#All],9,FALSE)</f>
        <v>R1025</v>
      </c>
      <c r="Q1111">
        <f>VLOOKUP($A1111,Hospitalization_Table[#All],11,FALSE)</f>
        <v>50</v>
      </c>
    </row>
    <row r="1112" spans="1:17" ht="15.6" x14ac:dyDescent="0.3">
      <c r="A1112" s="20" t="s">
        <v>1260</v>
      </c>
      <c r="B1112" t="str">
        <f>VLOOKUP($A1112,Customer_Table[#All],4,FALSE)</f>
        <v>Jennifer</v>
      </c>
      <c r="C1112">
        <f>VLOOKUP($A1112,Medical_Table[#All],4,FALSE)</f>
        <v>23.18</v>
      </c>
      <c r="D1112">
        <f>VLOOKUP($A1112,Medical_Table[#All],6,FALSE)</f>
        <v>10.56</v>
      </c>
      <c r="E1112" t="str">
        <f>VLOOKUP($A1112,Medical_Table[#All],2,FALSE)</f>
        <v>No</v>
      </c>
      <c r="F1112" t="str">
        <f>VLOOKUP($A1112,Medical_Table[#All],8,FALSE)</f>
        <v>No</v>
      </c>
      <c r="G1112" t="str">
        <f>VLOOKUP($A1112,Medical_Table[#All],9,FALSE)</f>
        <v>No</v>
      </c>
      <c r="H1112">
        <f>VLOOKUP($A1112,Medical_Table[#All],10,FALSE)</f>
        <v>2</v>
      </c>
      <c r="I1112" t="str">
        <f>VLOOKUP($A1112,Medical_Table[#All],3,FALSE)</f>
        <v>No</v>
      </c>
      <c r="J1112" t="str">
        <f>VLOOKUP($A1112,Medical_Table[#All],5,FALSE)</f>
        <v>Normal Weight</v>
      </c>
      <c r="K1112" t="str">
        <f>VLOOKUP($A1112,Medical_Table[#All],7,FALSE)</f>
        <v>Diabetes</v>
      </c>
      <c r="L1112" s="22">
        <f>VLOOKUP($A1112,Hospitalization_Table[#All],10,FALSE)</f>
        <v>26950</v>
      </c>
      <c r="M1112" s="18">
        <f>VLOOKUP($A1112,Hospitalization_Table[#All],6,FALSE)</f>
        <v>10156.780000000001</v>
      </c>
      <c r="N1112" t="str">
        <f>VLOOKUP($A1112,Hospitalization_Table[#All],7,FALSE)</f>
        <v>tier - 3</v>
      </c>
      <c r="O1112" t="str">
        <f>VLOOKUP($A1112,Hospitalization_Table[#All],8,FALSE)</f>
        <v>tier - 2</v>
      </c>
      <c r="P1112" t="str">
        <f>VLOOKUP($A1112,Hospitalization_Table[#All],9,FALSE)</f>
        <v>R1012</v>
      </c>
      <c r="Q1112">
        <f>VLOOKUP($A1112,Hospitalization_Table[#All],11,FALSE)</f>
        <v>49</v>
      </c>
    </row>
    <row r="1113" spans="1:17" ht="15.6" x14ac:dyDescent="0.3">
      <c r="A1113" s="20" t="s">
        <v>1259</v>
      </c>
      <c r="B1113" t="str">
        <f>VLOOKUP($A1113,Customer_Table[#All],4,FALSE)</f>
        <v>Laura J</v>
      </c>
      <c r="C1113">
        <f>VLOOKUP($A1113,Medical_Table[#All],4,FALSE)</f>
        <v>32.659999999999997</v>
      </c>
      <c r="D1113">
        <f>VLOOKUP($A1113,Medical_Table[#All],6,FALSE)</f>
        <v>8.92</v>
      </c>
      <c r="E1113" t="str">
        <f>VLOOKUP($A1113,Medical_Table[#All],2,FALSE)</f>
        <v>Yes</v>
      </c>
      <c r="F1113" t="str">
        <f>VLOOKUP($A1113,Medical_Table[#All],8,FALSE)</f>
        <v>No</v>
      </c>
      <c r="G1113" t="str">
        <f>VLOOKUP($A1113,Medical_Table[#All],9,FALSE)</f>
        <v>No</v>
      </c>
      <c r="H1113">
        <f>VLOOKUP($A1113,Medical_Table[#All],10,FALSE)</f>
        <v>0</v>
      </c>
      <c r="I1113" t="str">
        <f>VLOOKUP($A1113,Medical_Table[#All],3,FALSE)</f>
        <v>No</v>
      </c>
      <c r="J1113" t="str">
        <f>VLOOKUP($A1113,Medical_Table[#All],5,FALSE)</f>
        <v>Obesity</v>
      </c>
      <c r="K1113" t="str">
        <f>VLOOKUP($A1113,Medical_Table[#All],7,FALSE)</f>
        <v>Diabetes</v>
      </c>
      <c r="L1113" s="22">
        <f>VLOOKUP($A1113,Hospitalization_Table[#All],10,FALSE)</f>
        <v>29749</v>
      </c>
      <c r="M1113" s="18">
        <f>VLOOKUP($A1113,Hospitalization_Table[#All],6,FALSE)</f>
        <v>10146.129999999999</v>
      </c>
      <c r="N1113" t="str">
        <f>VLOOKUP($A1113,Hospitalization_Table[#All],7,FALSE)</f>
        <v>tier - 3</v>
      </c>
      <c r="O1113" t="str">
        <f>VLOOKUP($A1113,Hospitalization_Table[#All],8,FALSE)</f>
        <v>tier - 1</v>
      </c>
      <c r="P1113" t="str">
        <f>VLOOKUP($A1113,Hospitalization_Table[#All],9,FALSE)</f>
        <v>R1025</v>
      </c>
      <c r="Q1113">
        <f>VLOOKUP($A1113,Hospitalization_Table[#All],11,FALSE)</f>
        <v>41</v>
      </c>
    </row>
    <row r="1114" spans="1:17" ht="15.6" x14ac:dyDescent="0.3">
      <c r="A1114" s="20" t="s">
        <v>1258</v>
      </c>
      <c r="B1114" t="str">
        <f>VLOOKUP($A1114,Customer_Table[#All],4,FALSE)</f>
        <v>Thomas</v>
      </c>
      <c r="C1114">
        <f>VLOOKUP($A1114,Medical_Table[#All],4,FALSE)</f>
        <v>30.78</v>
      </c>
      <c r="D1114">
        <f>VLOOKUP($A1114,Medical_Table[#All],6,FALSE)</f>
        <v>8.6300000000000008</v>
      </c>
      <c r="E1114" t="str">
        <f>VLOOKUP($A1114,Medical_Table[#All],2,FALSE)</f>
        <v>No</v>
      </c>
      <c r="F1114" t="str">
        <f>VLOOKUP($A1114,Medical_Table[#All],8,FALSE)</f>
        <v>No</v>
      </c>
      <c r="G1114" t="str">
        <f>VLOOKUP($A1114,Medical_Table[#All],9,FALSE)</f>
        <v>No</v>
      </c>
      <c r="H1114">
        <f>VLOOKUP($A1114,Medical_Table[#All],10,FALSE)</f>
        <v>0</v>
      </c>
      <c r="I1114" t="str">
        <f>VLOOKUP($A1114,Medical_Table[#All],3,FALSE)</f>
        <v>No</v>
      </c>
      <c r="J1114" t="str">
        <f>VLOOKUP($A1114,Medical_Table[#All],5,FALSE)</f>
        <v>Obesity</v>
      </c>
      <c r="K1114" t="str">
        <f>VLOOKUP($A1114,Medical_Table[#All],7,FALSE)</f>
        <v>Diabetes</v>
      </c>
      <c r="L1114" s="22">
        <f>VLOOKUP($A1114,Hospitalization_Table[#All],10,FALSE)</f>
        <v>27393</v>
      </c>
      <c r="M1114" s="18">
        <f>VLOOKUP($A1114,Hospitalization_Table[#All],6,FALSE)</f>
        <v>10141.14</v>
      </c>
      <c r="N1114" t="str">
        <f>VLOOKUP($A1114,Hospitalization_Table[#All],7,FALSE)</f>
        <v>tier - 3</v>
      </c>
      <c r="O1114" t="str">
        <f>VLOOKUP($A1114,Hospitalization_Table[#All],8,FALSE)</f>
        <v>tier - 1</v>
      </c>
      <c r="P1114" t="str">
        <f>VLOOKUP($A1114,Hospitalization_Table[#All],9,FALSE)</f>
        <v>R1016</v>
      </c>
      <c r="Q1114">
        <f>VLOOKUP($A1114,Hospitalization_Table[#All],11,FALSE)</f>
        <v>48</v>
      </c>
    </row>
    <row r="1115" spans="1:17" ht="15.6" x14ac:dyDescent="0.3">
      <c r="A1115" s="20" t="s">
        <v>1257</v>
      </c>
      <c r="B1115" t="str">
        <f>VLOOKUP($A1115,Customer_Table[#All],4,FALSE)</f>
        <v>Gisele</v>
      </c>
      <c r="C1115">
        <f>VLOOKUP($A1115,Medical_Table[#All],4,FALSE)</f>
        <v>47.2</v>
      </c>
      <c r="D1115">
        <f>VLOOKUP($A1115,Medical_Table[#All],6,FALSE)</f>
        <v>6.29</v>
      </c>
      <c r="E1115" t="str">
        <f>VLOOKUP($A1115,Medical_Table[#All],2,FALSE)</f>
        <v>Yes</v>
      </c>
      <c r="F1115" t="str">
        <f>VLOOKUP($A1115,Medical_Table[#All],8,FALSE)</f>
        <v>No</v>
      </c>
      <c r="G1115" t="str">
        <f>VLOOKUP($A1115,Medical_Table[#All],9,FALSE)</f>
        <v>Yes</v>
      </c>
      <c r="H1115">
        <f>VLOOKUP($A1115,Medical_Table[#All],10,FALSE)</f>
        <v>1</v>
      </c>
      <c r="I1115" t="str">
        <f>VLOOKUP($A1115,Medical_Table[#All],3,FALSE)</f>
        <v>No</v>
      </c>
      <c r="J1115" t="str">
        <f>VLOOKUP($A1115,Medical_Table[#All],5,FALSE)</f>
        <v>Obesity</v>
      </c>
      <c r="K1115" t="str">
        <f>VLOOKUP($A1115,Medical_Table[#All],7,FALSE)</f>
        <v>Prediabetes</v>
      </c>
      <c r="L1115" s="22">
        <f>VLOOKUP($A1115,Hospitalization_Table[#All],10,FALSE)</f>
        <v>35678</v>
      </c>
      <c r="M1115" s="18">
        <f>VLOOKUP($A1115,Hospitalization_Table[#All],6,FALSE)</f>
        <v>10139.84</v>
      </c>
      <c r="N1115" t="str">
        <f>VLOOKUP($A1115,Hospitalization_Table[#All],7,FALSE)</f>
        <v>tier - 3</v>
      </c>
      <c r="O1115" t="str">
        <f>VLOOKUP($A1115,Hospitalization_Table[#All],8,FALSE)</f>
        <v>tier - 2</v>
      </c>
      <c r="P1115" t="str">
        <f>VLOOKUP($A1115,Hospitalization_Table[#All],9,FALSE)</f>
        <v>R1012</v>
      </c>
      <c r="Q1115">
        <f>VLOOKUP($A1115,Hospitalization_Table[#All],11,FALSE)</f>
        <v>25</v>
      </c>
    </row>
    <row r="1116" spans="1:17" ht="15.6" x14ac:dyDescent="0.3">
      <c r="A1116" s="20" t="s">
        <v>1256</v>
      </c>
      <c r="B1116" t="str">
        <f>VLOOKUP($A1116,Customer_Table[#All],4,FALSE)</f>
        <v>Myra L</v>
      </c>
      <c r="C1116">
        <f>VLOOKUP($A1116,Medical_Table[#All],4,FALSE)</f>
        <v>31.6</v>
      </c>
      <c r="D1116">
        <f>VLOOKUP($A1116,Medical_Table[#All],6,FALSE)</f>
        <v>5.75</v>
      </c>
      <c r="E1116" t="str">
        <f>VLOOKUP($A1116,Medical_Table[#All],2,FALSE)</f>
        <v>No</v>
      </c>
      <c r="F1116" t="str">
        <f>VLOOKUP($A1116,Medical_Table[#All],8,FALSE)</f>
        <v>No</v>
      </c>
      <c r="G1116" t="str">
        <f>VLOOKUP($A1116,Medical_Table[#All],9,FALSE)</f>
        <v>No</v>
      </c>
      <c r="H1116">
        <f>VLOOKUP($A1116,Medical_Table[#All],10,FALSE)</f>
        <v>2</v>
      </c>
      <c r="I1116" t="str">
        <f>VLOOKUP($A1116,Medical_Table[#All],3,FALSE)</f>
        <v>No</v>
      </c>
      <c r="J1116" t="str">
        <f>VLOOKUP($A1116,Medical_Table[#All],5,FALSE)</f>
        <v>Obesity</v>
      </c>
      <c r="K1116" t="str">
        <f>VLOOKUP($A1116,Medical_Table[#All],7,FALSE)</f>
        <v>Prediabetes</v>
      </c>
      <c r="L1116" s="22">
        <f>VLOOKUP($A1116,Hospitalization_Table[#All],10,FALSE)</f>
        <v>26619</v>
      </c>
      <c r="M1116" s="18">
        <f>VLOOKUP($A1116,Hospitalization_Table[#All],6,FALSE)</f>
        <v>10118.42</v>
      </c>
      <c r="N1116" t="str">
        <f>VLOOKUP($A1116,Hospitalization_Table[#All],7,FALSE)</f>
        <v>tier - 3</v>
      </c>
      <c r="O1116" t="str">
        <f>VLOOKUP($A1116,Hospitalization_Table[#All],8,FALSE)</f>
        <v>tier - 3</v>
      </c>
      <c r="P1116" t="str">
        <f>VLOOKUP($A1116,Hospitalization_Table[#All],9,FALSE)</f>
        <v>R1011</v>
      </c>
      <c r="Q1116">
        <f>VLOOKUP($A1116,Hospitalization_Table[#All],11,FALSE)</f>
        <v>50</v>
      </c>
    </row>
    <row r="1117" spans="1:17" ht="15.6" x14ac:dyDescent="0.3">
      <c r="A1117" s="20" t="s">
        <v>1255</v>
      </c>
      <c r="B1117" t="str">
        <f>VLOOKUP($A1117,Customer_Table[#All],4,FALSE)</f>
        <v>Melissa M.</v>
      </c>
      <c r="C1117">
        <f>VLOOKUP($A1117,Medical_Table[#All],4,FALSE)</f>
        <v>33.914999999999999</v>
      </c>
      <c r="D1117">
        <f>VLOOKUP($A1117,Medical_Table[#All],6,FALSE)</f>
        <v>6.66</v>
      </c>
      <c r="E1117" t="str">
        <f>VLOOKUP($A1117,Medical_Table[#All],2,FALSE)</f>
        <v>Yes</v>
      </c>
      <c r="F1117" t="str">
        <f>VLOOKUP($A1117,Medical_Table[#All],8,FALSE)</f>
        <v>No</v>
      </c>
      <c r="G1117" t="str">
        <f>VLOOKUP($A1117,Medical_Table[#All],9,FALSE)</f>
        <v>No</v>
      </c>
      <c r="H1117">
        <f>VLOOKUP($A1117,Medical_Table[#All],10,FALSE)</f>
        <v>1</v>
      </c>
      <c r="I1117" t="str">
        <f>VLOOKUP($A1117,Medical_Table[#All],3,FALSE)</f>
        <v>No</v>
      </c>
      <c r="J1117" t="str">
        <f>VLOOKUP($A1117,Medical_Table[#All],5,FALSE)</f>
        <v>Obesity</v>
      </c>
      <c r="K1117" t="str">
        <f>VLOOKUP($A1117,Medical_Table[#All],7,FALSE)</f>
        <v>Diabetes</v>
      </c>
      <c r="L1117" s="22">
        <f>VLOOKUP($A1117,Hospitalization_Table[#All],10,FALSE)</f>
        <v>27577</v>
      </c>
      <c r="M1117" s="18">
        <f>VLOOKUP($A1117,Hospitalization_Table[#All],6,FALSE)</f>
        <v>10115.01</v>
      </c>
      <c r="N1117" t="str">
        <f>VLOOKUP($A1117,Hospitalization_Table[#All],7,FALSE)</f>
        <v>tier - 3</v>
      </c>
      <c r="O1117" t="str">
        <f>VLOOKUP($A1117,Hospitalization_Table[#All],8,FALSE)</f>
        <v>tier - 3</v>
      </c>
      <c r="P1117" t="str">
        <f>VLOOKUP($A1117,Hospitalization_Table[#All],9,FALSE)</f>
        <v>R1012</v>
      </c>
      <c r="Q1117">
        <f>VLOOKUP($A1117,Hospitalization_Table[#All],11,FALSE)</f>
        <v>47</v>
      </c>
    </row>
    <row r="1118" spans="1:17" ht="15.6" x14ac:dyDescent="0.3">
      <c r="A1118" s="20" t="s">
        <v>1254</v>
      </c>
      <c r="B1118" t="str">
        <f>VLOOKUP($A1118,Customer_Table[#All],4,FALSE)</f>
        <v>Eleanor F.</v>
      </c>
      <c r="C1118">
        <f>VLOOKUP($A1118,Medical_Table[#All],4,FALSE)</f>
        <v>23.54</v>
      </c>
      <c r="D1118">
        <f>VLOOKUP($A1118,Medical_Table[#All],6,FALSE)</f>
        <v>5.0999999999999996</v>
      </c>
      <c r="E1118" t="str">
        <f>VLOOKUP($A1118,Medical_Table[#All],2,FALSE)</f>
        <v>No</v>
      </c>
      <c r="F1118" t="str">
        <f>VLOOKUP($A1118,Medical_Table[#All],8,FALSE)</f>
        <v>No</v>
      </c>
      <c r="G1118" t="str">
        <f>VLOOKUP($A1118,Medical_Table[#All],9,FALSE)</f>
        <v>No</v>
      </c>
      <c r="H1118">
        <f>VLOOKUP($A1118,Medical_Table[#All],10,FALSE)</f>
        <v>2</v>
      </c>
      <c r="I1118" t="str">
        <f>VLOOKUP($A1118,Medical_Table[#All],3,FALSE)</f>
        <v>No</v>
      </c>
      <c r="J1118" t="str">
        <f>VLOOKUP($A1118,Medical_Table[#All],5,FALSE)</f>
        <v>Normal Weight</v>
      </c>
      <c r="K1118" t="str">
        <f>VLOOKUP($A1118,Medical_Table[#All],7,FALSE)</f>
        <v>Normal</v>
      </c>
      <c r="L1118" s="22">
        <f>VLOOKUP($A1118,Hospitalization_Table[#All],10,FALSE)</f>
        <v>26519</v>
      </c>
      <c r="M1118" s="18">
        <f>VLOOKUP($A1118,Hospitalization_Table[#All],6,FALSE)</f>
        <v>10107.219999999999</v>
      </c>
      <c r="N1118" t="str">
        <f>VLOOKUP($A1118,Hospitalization_Table[#All],7,FALSE)</f>
        <v>tier - 3</v>
      </c>
      <c r="O1118" t="str">
        <f>VLOOKUP($A1118,Hospitalization_Table[#All],8,FALSE)</f>
        <v>tier - 1</v>
      </c>
      <c r="P1118" t="str">
        <f>VLOOKUP($A1118,Hospitalization_Table[#All],9,FALSE)</f>
        <v>R1013</v>
      </c>
      <c r="Q1118">
        <f>VLOOKUP($A1118,Hospitalization_Table[#All],11,FALSE)</f>
        <v>50</v>
      </c>
    </row>
    <row r="1119" spans="1:17" ht="15.6" x14ac:dyDescent="0.3">
      <c r="A1119" s="20" t="s">
        <v>1253</v>
      </c>
      <c r="B1119" t="str">
        <f>VLOOKUP($A1119,Customer_Table[#All],4,FALSE)</f>
        <v>Elizabeth</v>
      </c>
      <c r="C1119">
        <f>VLOOKUP($A1119,Medical_Table[#All],4,FALSE)</f>
        <v>27.074999999999999</v>
      </c>
      <c r="D1119">
        <f>VLOOKUP($A1119,Medical_Table[#All],6,FALSE)</f>
        <v>4.41</v>
      </c>
      <c r="E1119" t="str">
        <f>VLOOKUP($A1119,Medical_Table[#All],2,FALSE)</f>
        <v>No</v>
      </c>
      <c r="F1119" t="str">
        <f>VLOOKUP($A1119,Medical_Table[#All],8,FALSE)</f>
        <v>No</v>
      </c>
      <c r="G1119" t="str">
        <f>VLOOKUP($A1119,Medical_Table[#All],9,FALSE)</f>
        <v>No</v>
      </c>
      <c r="H1119">
        <f>VLOOKUP($A1119,Medical_Table[#All],10,FALSE)</f>
        <v>2</v>
      </c>
      <c r="I1119" t="str">
        <f>VLOOKUP($A1119,Medical_Table[#All],3,FALSE)</f>
        <v>No</v>
      </c>
      <c r="J1119" t="str">
        <f>VLOOKUP($A1119,Medical_Table[#All],5,FALSE)</f>
        <v>Over Weight</v>
      </c>
      <c r="K1119" t="str">
        <f>VLOOKUP($A1119,Medical_Table[#All],7,FALSE)</f>
        <v>Normal</v>
      </c>
      <c r="L1119" s="22">
        <f>VLOOKUP($A1119,Hospitalization_Table[#All],10,FALSE)</f>
        <v>26591</v>
      </c>
      <c r="M1119" s="18">
        <f>VLOOKUP($A1119,Hospitalization_Table[#All],6,FALSE)</f>
        <v>10106.129999999999</v>
      </c>
      <c r="N1119" t="str">
        <f>VLOOKUP($A1119,Hospitalization_Table[#All],7,FALSE)</f>
        <v>tier - 3</v>
      </c>
      <c r="O1119" t="str">
        <f>VLOOKUP($A1119,Hospitalization_Table[#All],8,FALSE)</f>
        <v>tier - 1</v>
      </c>
      <c r="P1119" t="str">
        <f>VLOOKUP($A1119,Hospitalization_Table[#All],9,FALSE)</f>
        <v>R1024</v>
      </c>
      <c r="Q1119">
        <f>VLOOKUP($A1119,Hospitalization_Table[#All],11,FALSE)</f>
        <v>50</v>
      </c>
    </row>
    <row r="1120" spans="1:17" ht="15.6" x14ac:dyDescent="0.3">
      <c r="A1120" s="20" t="s">
        <v>1252</v>
      </c>
      <c r="B1120" t="str">
        <f>VLOOKUP($A1120,Customer_Table[#All],4,FALSE)</f>
        <v>Kenneth</v>
      </c>
      <c r="C1120">
        <f>VLOOKUP($A1120,Medical_Table[#All],4,FALSE)</f>
        <v>25.8</v>
      </c>
      <c r="D1120">
        <f>VLOOKUP($A1120,Medical_Table[#All],6,FALSE)</f>
        <v>5.52</v>
      </c>
      <c r="E1120" t="str">
        <f>VLOOKUP($A1120,Medical_Table[#All],2,FALSE)</f>
        <v>Yes</v>
      </c>
      <c r="F1120" t="str">
        <f>VLOOKUP($A1120,Medical_Table[#All],8,FALSE)</f>
        <v>No</v>
      </c>
      <c r="G1120" t="str">
        <f>VLOOKUP($A1120,Medical_Table[#All],9,FALSE)</f>
        <v>No</v>
      </c>
      <c r="H1120">
        <f>VLOOKUP($A1120,Medical_Table[#All],10,FALSE)</f>
        <v>0</v>
      </c>
      <c r="I1120" t="str">
        <f>VLOOKUP($A1120,Medical_Table[#All],3,FALSE)</f>
        <v>No</v>
      </c>
      <c r="J1120" t="str">
        <f>VLOOKUP($A1120,Medical_Table[#All],5,FALSE)</f>
        <v>Over Weight</v>
      </c>
      <c r="K1120" t="str">
        <f>VLOOKUP($A1120,Medical_Table[#All],7,FALSE)</f>
        <v>Normal</v>
      </c>
      <c r="L1120" s="22">
        <f>VLOOKUP($A1120,Hospitalization_Table[#All],10,FALSE)</f>
        <v>28113</v>
      </c>
      <c r="M1120" s="18">
        <f>VLOOKUP($A1120,Hospitalization_Table[#All],6,FALSE)</f>
        <v>10096.969999999999</v>
      </c>
      <c r="N1120" t="str">
        <f>VLOOKUP($A1120,Hospitalization_Table[#All],7,FALSE)</f>
        <v>tier - 3</v>
      </c>
      <c r="O1120" t="str">
        <f>VLOOKUP($A1120,Hospitalization_Table[#All],8,FALSE)</f>
        <v>tier - 2</v>
      </c>
      <c r="P1120" t="str">
        <f>VLOOKUP($A1120,Hospitalization_Table[#All],9,FALSE)</f>
        <v>R1011</v>
      </c>
      <c r="Q1120">
        <f>VLOOKUP($A1120,Hospitalization_Table[#All],11,FALSE)</f>
        <v>46</v>
      </c>
    </row>
    <row r="1121" spans="1:17" ht="15.6" x14ac:dyDescent="0.3">
      <c r="A1121" s="20" t="s">
        <v>1251</v>
      </c>
      <c r="B1121" t="str">
        <f>VLOOKUP($A1121,Customer_Table[#All],4,FALSE)</f>
        <v>Robert G.</v>
      </c>
      <c r="C1121">
        <f>VLOOKUP($A1121,Medical_Table[#All],4,FALSE)</f>
        <v>36.1</v>
      </c>
      <c r="D1121">
        <f>VLOOKUP($A1121,Medical_Table[#All],6,FALSE)</f>
        <v>4.62</v>
      </c>
      <c r="E1121" t="str">
        <f>VLOOKUP($A1121,Medical_Table[#All],2,FALSE)</f>
        <v>Yes</v>
      </c>
      <c r="F1121" t="str">
        <f>VLOOKUP($A1121,Medical_Table[#All],8,FALSE)</f>
        <v>No</v>
      </c>
      <c r="G1121" t="str">
        <f>VLOOKUP($A1121,Medical_Table[#All],9,FALSE)</f>
        <v>Yes</v>
      </c>
      <c r="H1121">
        <f>VLOOKUP($A1121,Medical_Table[#All],10,FALSE)</f>
        <v>1</v>
      </c>
      <c r="I1121" t="str">
        <f>VLOOKUP($A1121,Medical_Table[#All],3,FALSE)</f>
        <v>No</v>
      </c>
      <c r="J1121" t="str">
        <f>VLOOKUP($A1121,Medical_Table[#All],5,FALSE)</f>
        <v>Obesity</v>
      </c>
      <c r="K1121" t="str">
        <f>VLOOKUP($A1121,Medical_Table[#All],7,FALSE)</f>
        <v>Normal</v>
      </c>
      <c r="L1121" s="22">
        <f>VLOOKUP($A1121,Hospitalization_Table[#All],10,FALSE)</f>
        <v>25387</v>
      </c>
      <c r="M1121" s="18">
        <f>VLOOKUP($A1121,Hospitalization_Table[#All],6,FALSE)</f>
        <v>10085.85</v>
      </c>
      <c r="N1121" t="str">
        <f>VLOOKUP($A1121,Hospitalization_Table[#All],7,FALSE)</f>
        <v>tier - 3</v>
      </c>
      <c r="O1121" t="str">
        <f>VLOOKUP($A1121,Hospitalization_Table[#All],8,FALSE)</f>
        <v>tier - 3</v>
      </c>
      <c r="P1121" t="str">
        <f>VLOOKUP($A1121,Hospitalization_Table[#All],9,FALSE)</f>
        <v>R1011</v>
      </c>
      <c r="Q1121">
        <f>VLOOKUP($A1121,Hospitalization_Table[#All],11,FALSE)</f>
        <v>53</v>
      </c>
    </row>
    <row r="1122" spans="1:17" ht="15.6" x14ac:dyDescent="0.3">
      <c r="A1122" s="20" t="s">
        <v>1250</v>
      </c>
      <c r="B1122" t="str">
        <f>VLOOKUP($A1122,Customer_Table[#All],4,FALSE)</f>
        <v>Thomas C.</v>
      </c>
      <c r="C1122">
        <f>VLOOKUP($A1122,Medical_Table[#All],4,FALSE)</f>
        <v>30.495000000000001</v>
      </c>
      <c r="D1122">
        <f>VLOOKUP($A1122,Medical_Table[#All],6,FALSE)</f>
        <v>5.74</v>
      </c>
      <c r="E1122" t="str">
        <f>VLOOKUP($A1122,Medical_Table[#All],2,FALSE)</f>
        <v>Yes</v>
      </c>
      <c r="F1122" t="str">
        <f>VLOOKUP($A1122,Medical_Table[#All],8,FALSE)</f>
        <v>No</v>
      </c>
      <c r="G1122" t="str">
        <f>VLOOKUP($A1122,Medical_Table[#All],9,FALSE)</f>
        <v>Yes</v>
      </c>
      <c r="H1122">
        <f>VLOOKUP($A1122,Medical_Table[#All],10,FALSE)</f>
        <v>1</v>
      </c>
      <c r="I1122" t="str">
        <f>VLOOKUP($A1122,Medical_Table[#All],3,FALSE)</f>
        <v>No</v>
      </c>
      <c r="J1122" t="str">
        <f>VLOOKUP($A1122,Medical_Table[#All],5,FALSE)</f>
        <v>Obesity</v>
      </c>
      <c r="K1122" t="str">
        <f>VLOOKUP($A1122,Medical_Table[#All],7,FALSE)</f>
        <v>Prediabetes</v>
      </c>
      <c r="L1122" s="22">
        <f>VLOOKUP($A1122,Hospitalization_Table[#All],10,FALSE)</f>
        <v>25503</v>
      </c>
      <c r="M1122" s="18">
        <f>VLOOKUP($A1122,Hospitalization_Table[#All],6,FALSE)</f>
        <v>10072.06</v>
      </c>
      <c r="N1122" t="str">
        <f>VLOOKUP($A1122,Hospitalization_Table[#All],7,FALSE)</f>
        <v>tier - 3</v>
      </c>
      <c r="O1122" t="str">
        <f>VLOOKUP($A1122,Hospitalization_Table[#All],8,FALSE)</f>
        <v>tier - 1</v>
      </c>
      <c r="P1122" t="str">
        <f>VLOOKUP($A1122,Hospitalization_Table[#All],9,FALSE)</f>
        <v>R1017</v>
      </c>
      <c r="Q1122">
        <f>VLOOKUP($A1122,Hospitalization_Table[#All],11,FALSE)</f>
        <v>53</v>
      </c>
    </row>
    <row r="1123" spans="1:17" ht="15.6" x14ac:dyDescent="0.3">
      <c r="A1123" s="20" t="s">
        <v>1249</v>
      </c>
      <c r="B1123" t="str">
        <f>VLOOKUP($A1123,Customer_Table[#All],4,FALSE)</f>
        <v>Matthew J.</v>
      </c>
      <c r="C1123">
        <f>VLOOKUP($A1123,Medical_Table[#All],4,FALSE)</f>
        <v>21.4</v>
      </c>
      <c r="D1123">
        <f>VLOOKUP($A1123,Medical_Table[#All],6,FALSE)</f>
        <v>6.3</v>
      </c>
      <c r="E1123" t="str">
        <f>VLOOKUP($A1123,Medical_Table[#All],2,FALSE)</f>
        <v>Yes</v>
      </c>
      <c r="F1123" t="str">
        <f>VLOOKUP($A1123,Medical_Table[#All],8,FALSE)</f>
        <v>No</v>
      </c>
      <c r="G1123" t="str">
        <f>VLOOKUP($A1123,Medical_Table[#All],9,FALSE)</f>
        <v>Yes</v>
      </c>
      <c r="H1123">
        <f>VLOOKUP($A1123,Medical_Table[#All],10,FALSE)</f>
        <v>1</v>
      </c>
      <c r="I1123" t="str">
        <f>VLOOKUP($A1123,Medical_Table[#All],3,FALSE)</f>
        <v>No</v>
      </c>
      <c r="J1123" t="str">
        <f>VLOOKUP($A1123,Medical_Table[#All],5,FALSE)</f>
        <v>Normal Weight</v>
      </c>
      <c r="K1123" t="str">
        <f>VLOOKUP($A1123,Medical_Table[#All],7,FALSE)</f>
        <v>Prediabetes</v>
      </c>
      <c r="L1123" s="22">
        <f>VLOOKUP($A1123,Hospitalization_Table[#All],10,FALSE)</f>
        <v>25437</v>
      </c>
      <c r="M1123" s="18">
        <f>VLOOKUP($A1123,Hospitalization_Table[#All],6,FALSE)</f>
        <v>10065.41</v>
      </c>
      <c r="N1123" t="str">
        <f>VLOOKUP($A1123,Hospitalization_Table[#All],7,FALSE)</f>
        <v>tier - 3</v>
      </c>
      <c r="O1123" t="str">
        <f>VLOOKUP($A1123,Hospitalization_Table[#All],8,FALSE)</f>
        <v>tier - 2</v>
      </c>
      <c r="P1123" t="str">
        <f>VLOOKUP($A1123,Hospitalization_Table[#All],9,FALSE)</f>
        <v>R1011</v>
      </c>
      <c r="Q1123">
        <f>VLOOKUP($A1123,Hospitalization_Table[#All],11,FALSE)</f>
        <v>53</v>
      </c>
    </row>
    <row r="1124" spans="1:17" ht="15.6" x14ac:dyDescent="0.3">
      <c r="A1124" s="20" t="s">
        <v>1248</v>
      </c>
      <c r="B1124" t="str">
        <f>VLOOKUP($A1124,Customer_Table[#All],4,FALSE)</f>
        <v>Mallory D.</v>
      </c>
      <c r="C1124">
        <f>VLOOKUP($A1124,Medical_Table[#All],4,FALSE)</f>
        <v>32.299999999999997</v>
      </c>
      <c r="D1124">
        <f>VLOOKUP($A1124,Medical_Table[#All],6,FALSE)</f>
        <v>10.27</v>
      </c>
      <c r="E1124" t="str">
        <f>VLOOKUP($A1124,Medical_Table[#All],2,FALSE)</f>
        <v>No</v>
      </c>
      <c r="F1124" t="str">
        <f>VLOOKUP($A1124,Medical_Table[#All],8,FALSE)</f>
        <v>No</v>
      </c>
      <c r="G1124" t="str">
        <f>VLOOKUP($A1124,Medical_Table[#All],9,FALSE)</f>
        <v>No</v>
      </c>
      <c r="H1124">
        <f>VLOOKUP($A1124,Medical_Table[#All],10,FALSE)</f>
        <v>0</v>
      </c>
      <c r="I1124" t="str">
        <f>VLOOKUP($A1124,Medical_Table[#All],3,FALSE)</f>
        <v>No</v>
      </c>
      <c r="J1124" t="str">
        <f>VLOOKUP($A1124,Medical_Table[#All],5,FALSE)</f>
        <v>Obesity</v>
      </c>
      <c r="K1124" t="str">
        <f>VLOOKUP($A1124,Medical_Table[#All],7,FALSE)</f>
        <v>Diabetes</v>
      </c>
      <c r="L1124" s="22">
        <f>VLOOKUP($A1124,Hospitalization_Table[#All],10,FALSE)</f>
        <v>27271</v>
      </c>
      <c r="M1124" s="18">
        <f>VLOOKUP($A1124,Hospitalization_Table[#All],6,FALSE)</f>
        <v>10043.25</v>
      </c>
      <c r="N1124" t="str">
        <f>VLOOKUP($A1124,Hospitalization_Table[#All],7,FALSE)</f>
        <v>tier - 3</v>
      </c>
      <c r="O1124" t="str">
        <f>VLOOKUP($A1124,Hospitalization_Table[#All],8,FALSE)</f>
        <v>tier - 2</v>
      </c>
      <c r="P1124" t="str">
        <f>VLOOKUP($A1124,Hospitalization_Table[#All],9,FALSE)</f>
        <v>R1024</v>
      </c>
      <c r="Q1124">
        <f>VLOOKUP($A1124,Hospitalization_Table[#All],11,FALSE)</f>
        <v>48</v>
      </c>
    </row>
    <row r="1125" spans="1:17" ht="15.6" x14ac:dyDescent="0.3">
      <c r="A1125" s="20" t="s">
        <v>1247</v>
      </c>
      <c r="B1125" t="str">
        <f>VLOOKUP($A1125,Customer_Table[#All],4,FALSE)</f>
        <v>Christopher D.</v>
      </c>
      <c r="C1125">
        <f>VLOOKUP($A1125,Medical_Table[#All],4,FALSE)</f>
        <v>29.78</v>
      </c>
      <c r="D1125">
        <f>VLOOKUP($A1125,Medical_Table[#All],6,FALSE)</f>
        <v>5.85</v>
      </c>
      <c r="E1125" t="str">
        <f>VLOOKUP($A1125,Medical_Table[#All],2,FALSE)</f>
        <v>No</v>
      </c>
      <c r="F1125" t="str">
        <f>VLOOKUP($A1125,Medical_Table[#All],8,FALSE)</f>
        <v>No</v>
      </c>
      <c r="G1125" t="str">
        <f>VLOOKUP($A1125,Medical_Table[#All],9,FALSE)</f>
        <v>Yes</v>
      </c>
      <c r="H1125">
        <f>VLOOKUP($A1125,Medical_Table[#All],10,FALSE)</f>
        <v>1</v>
      </c>
      <c r="I1125" t="str">
        <f>VLOOKUP($A1125,Medical_Table[#All],3,FALSE)</f>
        <v>No</v>
      </c>
      <c r="J1125" t="str">
        <f>VLOOKUP($A1125,Medical_Table[#All],5,FALSE)</f>
        <v>Over Weight</v>
      </c>
      <c r="K1125" t="str">
        <f>VLOOKUP($A1125,Medical_Table[#All],7,FALSE)</f>
        <v>Prediabetes</v>
      </c>
      <c r="L1125" s="22">
        <f>VLOOKUP($A1125,Hospitalization_Table[#All],10,FALSE)</f>
        <v>29217</v>
      </c>
      <c r="M1125" s="18">
        <f>VLOOKUP($A1125,Hospitalization_Table[#All],6,FALSE)</f>
        <v>10027.15</v>
      </c>
      <c r="N1125" t="str">
        <f>VLOOKUP($A1125,Hospitalization_Table[#All],7,FALSE)</f>
        <v>tier - 3</v>
      </c>
      <c r="O1125" t="str">
        <f>VLOOKUP($A1125,Hospitalization_Table[#All],8,FALSE)</f>
        <v>tier - 1</v>
      </c>
      <c r="P1125" t="str">
        <f>VLOOKUP($A1125,Hospitalization_Table[#All],9,FALSE)</f>
        <v>R1021</v>
      </c>
      <c r="Q1125">
        <f>VLOOKUP($A1125,Hospitalization_Table[#All],11,FALSE)</f>
        <v>43</v>
      </c>
    </row>
    <row r="1126" spans="1:17" ht="15.6" x14ac:dyDescent="0.3">
      <c r="A1126" s="20" t="s">
        <v>1246</v>
      </c>
      <c r="B1126" t="str">
        <f>VLOOKUP($A1126,Customer_Table[#All],4,FALSE)</f>
        <v>Jamie</v>
      </c>
      <c r="C1126">
        <f>VLOOKUP($A1126,Medical_Table[#All],4,FALSE)</f>
        <v>34.76</v>
      </c>
      <c r="D1126">
        <f>VLOOKUP($A1126,Medical_Table[#All],6,FALSE)</f>
        <v>5.92</v>
      </c>
      <c r="E1126" t="str">
        <f>VLOOKUP($A1126,Medical_Table[#All],2,FALSE)</f>
        <v>Yes</v>
      </c>
      <c r="F1126" t="str">
        <f>VLOOKUP($A1126,Medical_Table[#All],8,FALSE)</f>
        <v>No</v>
      </c>
      <c r="G1126" t="str">
        <f>VLOOKUP($A1126,Medical_Table[#All],9,FALSE)</f>
        <v>No</v>
      </c>
      <c r="H1126">
        <f>VLOOKUP($A1126,Medical_Table[#All],10,FALSE)</f>
        <v>1</v>
      </c>
      <c r="I1126" t="str">
        <f>VLOOKUP($A1126,Medical_Table[#All],3,FALSE)</f>
        <v>No</v>
      </c>
      <c r="J1126" t="str">
        <f>VLOOKUP($A1126,Medical_Table[#All],5,FALSE)</f>
        <v>Obesity</v>
      </c>
      <c r="K1126" t="str">
        <f>VLOOKUP($A1126,Medical_Table[#All],7,FALSE)</f>
        <v>Prediabetes</v>
      </c>
      <c r="L1126" s="22">
        <f>VLOOKUP($A1126,Hospitalization_Table[#All],10,FALSE)</f>
        <v>32327</v>
      </c>
      <c r="M1126" s="18">
        <f>VLOOKUP($A1126,Hospitalization_Table[#All],6,FALSE)</f>
        <v>10011.44</v>
      </c>
      <c r="N1126" t="str">
        <f>VLOOKUP($A1126,Hospitalization_Table[#All],7,FALSE)</f>
        <v>tier - 3</v>
      </c>
      <c r="O1126" t="str">
        <f>VLOOKUP($A1126,Hospitalization_Table[#All],8,FALSE)</f>
        <v>tier - 3</v>
      </c>
      <c r="P1126" t="str">
        <f>VLOOKUP($A1126,Hospitalization_Table[#All],9,FALSE)</f>
        <v>R1026</v>
      </c>
      <c r="Q1126">
        <f>VLOOKUP($A1126,Hospitalization_Table[#All],11,FALSE)</f>
        <v>34</v>
      </c>
    </row>
    <row r="1127" spans="1:17" ht="15.6" x14ac:dyDescent="0.3">
      <c r="A1127" s="20" t="s">
        <v>1245</v>
      </c>
      <c r="B1127" t="str">
        <f>VLOOKUP($A1127,Customer_Table[#All],4,FALSE)</f>
        <v>Ariell</v>
      </c>
      <c r="C1127">
        <f>VLOOKUP($A1127,Medical_Table[#All],4,FALSE)</f>
        <v>18.335000000000001</v>
      </c>
      <c r="D1127">
        <f>VLOOKUP($A1127,Medical_Table[#All],6,FALSE)</f>
        <v>10.01</v>
      </c>
      <c r="E1127" t="str">
        <f>VLOOKUP($A1127,Medical_Table[#All],2,FALSE)</f>
        <v>Yes</v>
      </c>
      <c r="F1127" t="str">
        <f>VLOOKUP($A1127,Medical_Table[#All],8,FALSE)</f>
        <v>No</v>
      </c>
      <c r="G1127" t="str">
        <f>VLOOKUP($A1127,Medical_Table[#All],9,FALSE)</f>
        <v>No</v>
      </c>
      <c r="H1127">
        <f>VLOOKUP($A1127,Medical_Table[#All],10,FALSE)</f>
        <v>2</v>
      </c>
      <c r="I1127" t="str">
        <f>VLOOKUP($A1127,Medical_Table[#All],3,FALSE)</f>
        <v>No</v>
      </c>
      <c r="J1127" t="str">
        <f>VLOOKUP($A1127,Medical_Table[#All],5,FALSE)</f>
        <v>Under Weight</v>
      </c>
      <c r="K1127" t="str">
        <f>VLOOKUP($A1127,Medical_Table[#All],7,FALSE)</f>
        <v>Diabetes</v>
      </c>
      <c r="L1127" s="22">
        <f>VLOOKUP($A1127,Hospitalization_Table[#All],10,FALSE)</f>
        <v>25791</v>
      </c>
      <c r="M1127" s="18">
        <f>VLOOKUP($A1127,Hospitalization_Table[#All],6,FALSE)</f>
        <v>9991.0400000000009</v>
      </c>
      <c r="N1127" t="str">
        <f>VLOOKUP($A1127,Hospitalization_Table[#All],7,FALSE)</f>
        <v>tier - 2</v>
      </c>
      <c r="O1127" t="str">
        <f>VLOOKUP($A1127,Hospitalization_Table[#All],8,FALSE)</f>
        <v>tier - 3</v>
      </c>
      <c r="P1127" t="str">
        <f>VLOOKUP($A1127,Hospitalization_Table[#All],9,FALSE)</f>
        <v>R1012</v>
      </c>
      <c r="Q1127">
        <f>VLOOKUP($A1127,Hospitalization_Table[#All],11,FALSE)</f>
        <v>52</v>
      </c>
    </row>
    <row r="1128" spans="1:17" ht="15.6" x14ac:dyDescent="0.3">
      <c r="A1128" s="20" t="s">
        <v>1244</v>
      </c>
      <c r="B1128" t="str">
        <f>VLOOKUP($A1128,Customer_Table[#All],4,FALSE)</f>
        <v>Christopher</v>
      </c>
      <c r="C1128">
        <f>VLOOKUP($A1128,Medical_Table[#All],4,FALSE)</f>
        <v>32.299999999999997</v>
      </c>
      <c r="D1128">
        <f>VLOOKUP($A1128,Medical_Table[#All],6,FALSE)</f>
        <v>9.59</v>
      </c>
      <c r="E1128" t="str">
        <f>VLOOKUP($A1128,Medical_Table[#All],2,FALSE)</f>
        <v>No</v>
      </c>
      <c r="F1128" t="str">
        <f>VLOOKUP($A1128,Medical_Table[#All],8,FALSE)</f>
        <v>No</v>
      </c>
      <c r="G1128" t="str">
        <f>VLOOKUP($A1128,Medical_Table[#All],9,FALSE)</f>
        <v>No</v>
      </c>
      <c r="H1128">
        <f>VLOOKUP($A1128,Medical_Table[#All],10,FALSE)</f>
        <v>0</v>
      </c>
      <c r="I1128" t="str">
        <f>VLOOKUP($A1128,Medical_Table[#All],3,FALSE)</f>
        <v>No</v>
      </c>
      <c r="J1128" t="str">
        <f>VLOOKUP($A1128,Medical_Table[#All],5,FALSE)</f>
        <v>Obesity</v>
      </c>
      <c r="K1128" t="str">
        <f>VLOOKUP($A1128,Medical_Table[#All],7,FALSE)</f>
        <v>Diabetes</v>
      </c>
      <c r="L1128" s="22">
        <f>VLOOKUP($A1128,Hospitalization_Table[#All],10,FALSE)</f>
        <v>26212</v>
      </c>
      <c r="M1128" s="18">
        <f>VLOOKUP($A1128,Hospitalization_Table[#All],6,FALSE)</f>
        <v>9964.06</v>
      </c>
      <c r="N1128" t="str">
        <f>VLOOKUP($A1128,Hospitalization_Table[#All],7,FALSE)</f>
        <v>tier - 2</v>
      </c>
      <c r="O1128" t="str">
        <f>VLOOKUP($A1128,Hospitalization_Table[#All],8,FALSE)</f>
        <v>tier - 2</v>
      </c>
      <c r="P1128" t="str">
        <f>VLOOKUP($A1128,Hospitalization_Table[#All],9,FALSE)</f>
        <v>R1019</v>
      </c>
      <c r="Q1128">
        <f>VLOOKUP($A1128,Hospitalization_Table[#All],11,FALSE)</f>
        <v>51</v>
      </c>
    </row>
    <row r="1129" spans="1:17" ht="15.6" x14ac:dyDescent="0.3">
      <c r="A1129" s="20" t="s">
        <v>1243</v>
      </c>
      <c r="B1129" t="str">
        <f>VLOOKUP($A1129,Customer_Table[#All],4,FALSE)</f>
        <v>Ryan</v>
      </c>
      <c r="C1129">
        <f>VLOOKUP($A1129,Medical_Table[#All],4,FALSE)</f>
        <v>27.74</v>
      </c>
      <c r="D1129">
        <f>VLOOKUP($A1129,Medical_Table[#All],6,FALSE)</f>
        <v>10.37</v>
      </c>
      <c r="E1129" t="str">
        <f>VLOOKUP($A1129,Medical_Table[#All],2,FALSE)</f>
        <v>No</v>
      </c>
      <c r="F1129" t="str">
        <f>VLOOKUP($A1129,Medical_Table[#All],8,FALSE)</f>
        <v>No</v>
      </c>
      <c r="G1129" t="str">
        <f>VLOOKUP($A1129,Medical_Table[#All],9,FALSE)</f>
        <v>No</v>
      </c>
      <c r="H1129">
        <f>VLOOKUP($A1129,Medical_Table[#All],10,FALSE)</f>
        <v>0</v>
      </c>
      <c r="I1129" t="str">
        <f>VLOOKUP($A1129,Medical_Table[#All],3,FALSE)</f>
        <v>No</v>
      </c>
      <c r="J1129" t="str">
        <f>VLOOKUP($A1129,Medical_Table[#All],5,FALSE)</f>
        <v>Over Weight</v>
      </c>
      <c r="K1129" t="str">
        <f>VLOOKUP($A1129,Medical_Table[#All],7,FALSE)</f>
        <v>Diabetes</v>
      </c>
      <c r="L1129" s="22">
        <f>VLOOKUP($A1129,Hospitalization_Table[#All],10,FALSE)</f>
        <v>26293</v>
      </c>
      <c r="M1129" s="18">
        <f>VLOOKUP($A1129,Hospitalization_Table[#All],6,FALSE)</f>
        <v>9957.7199999999993</v>
      </c>
      <c r="N1129" t="str">
        <f>VLOOKUP($A1129,Hospitalization_Table[#All],7,FALSE)</f>
        <v>tier - 2</v>
      </c>
      <c r="O1129" t="str">
        <f>VLOOKUP($A1129,Hospitalization_Table[#All],8,FALSE)</f>
        <v>tier - 3</v>
      </c>
      <c r="P1129" t="str">
        <f>VLOOKUP($A1129,Hospitalization_Table[#All],9,FALSE)</f>
        <v>R1018</v>
      </c>
      <c r="Q1129">
        <f>VLOOKUP($A1129,Hospitalization_Table[#All],11,FALSE)</f>
        <v>51</v>
      </c>
    </row>
    <row r="1130" spans="1:17" ht="15.6" x14ac:dyDescent="0.3">
      <c r="A1130" s="20" t="s">
        <v>1242</v>
      </c>
      <c r="B1130" t="str">
        <f>VLOOKUP($A1130,Customer_Table[#All],4,FALSE)</f>
        <v>Thomas B.</v>
      </c>
      <c r="C1130">
        <f>VLOOKUP($A1130,Medical_Table[#All],4,FALSE)</f>
        <v>24</v>
      </c>
      <c r="D1130">
        <f>VLOOKUP($A1130,Medical_Table[#All],6,FALSE)</f>
        <v>4.01</v>
      </c>
      <c r="E1130" t="str">
        <f>VLOOKUP($A1130,Medical_Table[#All],2,FALSE)</f>
        <v>Yes</v>
      </c>
      <c r="F1130" t="str">
        <f>VLOOKUP($A1130,Medical_Table[#All],8,FALSE)</f>
        <v>No</v>
      </c>
      <c r="G1130" t="str">
        <f>VLOOKUP($A1130,Medical_Table[#All],9,FALSE)</f>
        <v>No</v>
      </c>
      <c r="H1130">
        <f>VLOOKUP($A1130,Medical_Table[#All],10,FALSE)</f>
        <v>1</v>
      </c>
      <c r="I1130" t="str">
        <f>VLOOKUP($A1130,Medical_Table[#All],3,FALSE)</f>
        <v>No</v>
      </c>
      <c r="J1130" t="str">
        <f>VLOOKUP($A1130,Medical_Table[#All],5,FALSE)</f>
        <v>Normal Weight</v>
      </c>
      <c r="K1130" t="str">
        <f>VLOOKUP($A1130,Medical_Table[#All],7,FALSE)</f>
        <v>Normal</v>
      </c>
      <c r="L1130" s="22">
        <f>VLOOKUP($A1130,Hospitalization_Table[#All],10,FALSE)</f>
        <v>23631</v>
      </c>
      <c r="M1130" s="18">
        <f>VLOOKUP($A1130,Hospitalization_Table[#All],6,FALSE)</f>
        <v>9933.44</v>
      </c>
      <c r="N1130" t="str">
        <f>VLOOKUP($A1130,Hospitalization_Table[#All],7,FALSE)</f>
        <v>tier - 3</v>
      </c>
      <c r="O1130" t="str">
        <f>VLOOKUP($A1130,Hospitalization_Table[#All],8,FALSE)</f>
        <v>tier - 3</v>
      </c>
      <c r="P1130" t="str">
        <f>VLOOKUP($A1130,Hospitalization_Table[#All],9,FALSE)</f>
        <v>R1013</v>
      </c>
      <c r="Q1130">
        <f>VLOOKUP($A1130,Hospitalization_Table[#All],11,FALSE)</f>
        <v>58</v>
      </c>
    </row>
    <row r="1131" spans="1:17" ht="15.6" x14ac:dyDescent="0.3">
      <c r="A1131" s="20" t="s">
        <v>1241</v>
      </c>
      <c r="B1131" t="str">
        <f>VLOOKUP($A1131,Customer_Table[#All],4,FALSE)</f>
        <v>Katie</v>
      </c>
      <c r="C1131">
        <f>VLOOKUP($A1131,Medical_Table[#All],4,FALSE)</f>
        <v>31.78</v>
      </c>
      <c r="D1131">
        <f>VLOOKUP($A1131,Medical_Table[#All],6,FALSE)</f>
        <v>4.24</v>
      </c>
      <c r="E1131" t="str">
        <f>VLOOKUP($A1131,Medical_Table[#All],2,FALSE)</f>
        <v>Yes</v>
      </c>
      <c r="F1131" t="str">
        <f>VLOOKUP($A1131,Medical_Table[#All],8,FALSE)</f>
        <v>No</v>
      </c>
      <c r="G1131" t="str">
        <f>VLOOKUP($A1131,Medical_Table[#All],9,FALSE)</f>
        <v>Yes</v>
      </c>
      <c r="H1131">
        <f>VLOOKUP($A1131,Medical_Table[#All],10,FALSE)</f>
        <v>1</v>
      </c>
      <c r="I1131" t="str">
        <f>VLOOKUP($A1131,Medical_Table[#All],3,FALSE)</f>
        <v>No</v>
      </c>
      <c r="J1131" t="str">
        <f>VLOOKUP($A1131,Medical_Table[#All],5,FALSE)</f>
        <v>Obesity</v>
      </c>
      <c r="K1131" t="str">
        <f>VLOOKUP($A1131,Medical_Table[#All],7,FALSE)</f>
        <v>Normal</v>
      </c>
      <c r="L1131" s="22">
        <f>VLOOKUP($A1131,Hospitalization_Table[#All],10,FALSE)</f>
        <v>30653</v>
      </c>
      <c r="M1131" s="18">
        <f>VLOOKUP($A1131,Hospitalization_Table[#All],6,FALSE)</f>
        <v>9931.9599999999991</v>
      </c>
      <c r="N1131" t="str">
        <f>VLOOKUP($A1131,Hospitalization_Table[#All],7,FALSE)</f>
        <v>tier - 2</v>
      </c>
      <c r="O1131" t="str">
        <f>VLOOKUP($A1131,Hospitalization_Table[#All],8,FALSE)</f>
        <v>tier - 2</v>
      </c>
      <c r="P1131" t="str">
        <f>VLOOKUP($A1131,Hospitalization_Table[#All],9,FALSE)</f>
        <v>R1012</v>
      </c>
      <c r="Q1131">
        <f>VLOOKUP($A1131,Hospitalization_Table[#All],11,FALSE)</f>
        <v>39</v>
      </c>
    </row>
    <row r="1132" spans="1:17" ht="15.6" x14ac:dyDescent="0.3">
      <c r="A1132" s="20" t="s">
        <v>1240</v>
      </c>
      <c r="B1132" t="str">
        <f>VLOOKUP($A1132,Customer_Table[#All],4,FALSE)</f>
        <v>Rachelle L</v>
      </c>
      <c r="C1132">
        <f>VLOOKUP($A1132,Medical_Table[#All],4,FALSE)</f>
        <v>32.25</v>
      </c>
      <c r="D1132">
        <f>VLOOKUP($A1132,Medical_Table[#All],6,FALSE)</f>
        <v>5.36</v>
      </c>
      <c r="E1132" t="str">
        <f>VLOOKUP($A1132,Medical_Table[#All],2,FALSE)</f>
        <v>Yes</v>
      </c>
      <c r="F1132" t="str">
        <f>VLOOKUP($A1132,Medical_Table[#All],8,FALSE)</f>
        <v>No</v>
      </c>
      <c r="G1132" t="str">
        <f>VLOOKUP($A1132,Medical_Table[#All],9,FALSE)</f>
        <v>No</v>
      </c>
      <c r="H1132">
        <f>VLOOKUP($A1132,Medical_Table[#All],10,FALSE)</f>
        <v>0</v>
      </c>
      <c r="I1132" t="str">
        <f>VLOOKUP($A1132,Medical_Table[#All],3,FALSE)</f>
        <v>No</v>
      </c>
      <c r="J1132" t="str">
        <f>VLOOKUP($A1132,Medical_Table[#All],5,FALSE)</f>
        <v>Obesity</v>
      </c>
      <c r="K1132" t="str">
        <f>VLOOKUP($A1132,Medical_Table[#All],7,FALSE)</f>
        <v>Normal</v>
      </c>
      <c r="L1132" s="22">
        <f>VLOOKUP($A1132,Hospitalization_Table[#All],10,FALSE)</f>
        <v>31278</v>
      </c>
      <c r="M1132" s="18">
        <f>VLOOKUP($A1132,Hospitalization_Table[#All],6,FALSE)</f>
        <v>9930.64</v>
      </c>
      <c r="N1132" t="str">
        <f>VLOOKUP($A1132,Hospitalization_Table[#All],7,FALSE)</f>
        <v>tier - 2</v>
      </c>
      <c r="O1132" t="str">
        <f>VLOOKUP($A1132,Hospitalization_Table[#All],8,FALSE)</f>
        <v>tier - 3</v>
      </c>
      <c r="P1132" t="str">
        <f>VLOOKUP($A1132,Hospitalization_Table[#All],9,FALSE)</f>
        <v>R1025</v>
      </c>
      <c r="Q1132">
        <f>VLOOKUP($A1132,Hospitalization_Table[#All],11,FALSE)</f>
        <v>37</v>
      </c>
    </row>
    <row r="1133" spans="1:17" ht="15.6" x14ac:dyDescent="0.3">
      <c r="A1133" s="20" t="s">
        <v>1239</v>
      </c>
      <c r="B1133" t="str">
        <f>VLOOKUP($A1133,Customer_Table[#All],4,FALSE)</f>
        <v>Colleen</v>
      </c>
      <c r="C1133">
        <f>VLOOKUP($A1133,Medical_Table[#All],4,FALSE)</f>
        <v>30.114999999999998</v>
      </c>
      <c r="D1133">
        <f>VLOOKUP($A1133,Medical_Table[#All],6,FALSE)</f>
        <v>4.99</v>
      </c>
      <c r="E1133" t="str">
        <f>VLOOKUP($A1133,Medical_Table[#All],2,FALSE)</f>
        <v>No</v>
      </c>
      <c r="F1133" t="str">
        <f>VLOOKUP($A1133,Medical_Table[#All],8,FALSE)</f>
        <v>No</v>
      </c>
      <c r="G1133" t="str">
        <f>VLOOKUP($A1133,Medical_Table[#All],9,FALSE)</f>
        <v>No</v>
      </c>
      <c r="H1133">
        <f>VLOOKUP($A1133,Medical_Table[#All],10,FALSE)</f>
        <v>2</v>
      </c>
      <c r="I1133" t="str">
        <f>VLOOKUP($A1133,Medical_Table[#All],3,FALSE)</f>
        <v>No</v>
      </c>
      <c r="J1133" t="str">
        <f>VLOOKUP($A1133,Medical_Table[#All],5,FALSE)</f>
        <v>Obesity</v>
      </c>
      <c r="K1133" t="str">
        <f>VLOOKUP($A1133,Medical_Table[#All],7,FALSE)</f>
        <v>Normal</v>
      </c>
      <c r="L1133" s="22">
        <f>VLOOKUP($A1133,Hospitalization_Table[#All],10,FALSE)</f>
        <v>26556</v>
      </c>
      <c r="M1133" s="18">
        <f>VLOOKUP($A1133,Hospitalization_Table[#All],6,FALSE)</f>
        <v>9910.36</v>
      </c>
      <c r="N1133" t="str">
        <f>VLOOKUP($A1133,Hospitalization_Table[#All],7,FALSE)</f>
        <v>tier - 2</v>
      </c>
      <c r="O1133" t="str">
        <f>VLOOKUP($A1133,Hospitalization_Table[#All],8,FALSE)</f>
        <v>tier - 3</v>
      </c>
      <c r="P1133" t="str">
        <f>VLOOKUP($A1133,Hospitalization_Table[#All],9,FALSE)</f>
        <v>R1012</v>
      </c>
      <c r="Q1133">
        <f>VLOOKUP($A1133,Hospitalization_Table[#All],11,FALSE)</f>
        <v>50</v>
      </c>
    </row>
    <row r="1134" spans="1:17" ht="15.6" x14ac:dyDescent="0.3">
      <c r="A1134" s="20" t="s">
        <v>1238</v>
      </c>
      <c r="B1134" t="str">
        <f>VLOOKUP($A1134,Customer_Table[#All],4,FALSE)</f>
        <v>Gregory A</v>
      </c>
      <c r="C1134">
        <f>VLOOKUP($A1134,Medical_Table[#All],4,FALSE)</f>
        <v>22.41</v>
      </c>
      <c r="D1134">
        <f>VLOOKUP($A1134,Medical_Table[#All],6,FALSE)</f>
        <v>8.68</v>
      </c>
      <c r="E1134" t="str">
        <f>VLOOKUP($A1134,Medical_Table[#All],2,FALSE)</f>
        <v>No</v>
      </c>
      <c r="F1134" t="str">
        <f>VLOOKUP($A1134,Medical_Table[#All],8,FALSE)</f>
        <v>No</v>
      </c>
      <c r="G1134" t="str">
        <f>VLOOKUP($A1134,Medical_Table[#All],9,FALSE)</f>
        <v>No</v>
      </c>
      <c r="H1134">
        <f>VLOOKUP($A1134,Medical_Table[#All],10,FALSE)</f>
        <v>0</v>
      </c>
      <c r="I1134" t="str">
        <f>VLOOKUP($A1134,Medical_Table[#All],3,FALSE)</f>
        <v>No</v>
      </c>
      <c r="J1134" t="str">
        <f>VLOOKUP($A1134,Medical_Table[#All],5,FALSE)</f>
        <v>Normal Weight</v>
      </c>
      <c r="K1134" t="str">
        <f>VLOOKUP($A1134,Medical_Table[#All],7,FALSE)</f>
        <v>Diabetes</v>
      </c>
      <c r="L1134" s="22">
        <f>VLOOKUP($A1134,Hospitalization_Table[#All],10,FALSE)</f>
        <v>22875</v>
      </c>
      <c r="M1134" s="18">
        <f>VLOOKUP($A1134,Hospitalization_Table[#All],6,FALSE)</f>
        <v>9907.83</v>
      </c>
      <c r="N1134" t="str">
        <f>VLOOKUP($A1134,Hospitalization_Table[#All],7,FALSE)</f>
        <v>tier - 3</v>
      </c>
      <c r="O1134" t="str">
        <f>VLOOKUP($A1134,Hospitalization_Table[#All],8,FALSE)</f>
        <v>tier - 2</v>
      </c>
      <c r="P1134" t="str">
        <f>VLOOKUP($A1134,Hospitalization_Table[#All],9,FALSE)</f>
        <v>R1013</v>
      </c>
      <c r="Q1134">
        <f>VLOOKUP($A1134,Hospitalization_Table[#All],11,FALSE)</f>
        <v>60</v>
      </c>
    </row>
    <row r="1135" spans="1:17" ht="15.6" x14ac:dyDescent="0.3">
      <c r="A1135" s="20" t="s">
        <v>1237</v>
      </c>
      <c r="B1135" t="str">
        <f>VLOOKUP($A1135,Customer_Table[#All],4,FALSE)</f>
        <v>Lara</v>
      </c>
      <c r="C1135">
        <f>VLOOKUP($A1135,Medical_Table[#All],4,FALSE)</f>
        <v>45.72</v>
      </c>
      <c r="D1135">
        <f>VLOOKUP($A1135,Medical_Table[#All],6,FALSE)</f>
        <v>4.2300000000000004</v>
      </c>
      <c r="E1135" t="str">
        <f>VLOOKUP($A1135,Medical_Table[#All],2,FALSE)</f>
        <v>Yes</v>
      </c>
      <c r="F1135" t="str">
        <f>VLOOKUP($A1135,Medical_Table[#All],8,FALSE)</f>
        <v>No</v>
      </c>
      <c r="G1135" t="str">
        <f>VLOOKUP($A1135,Medical_Table[#All],9,FALSE)</f>
        <v>No</v>
      </c>
      <c r="H1135">
        <f>VLOOKUP($A1135,Medical_Table[#All],10,FALSE)</f>
        <v>0</v>
      </c>
      <c r="I1135" t="str">
        <f>VLOOKUP($A1135,Medical_Table[#All],3,FALSE)</f>
        <v>No</v>
      </c>
      <c r="J1135" t="str">
        <f>VLOOKUP($A1135,Medical_Table[#All],5,FALSE)</f>
        <v>Obesity</v>
      </c>
      <c r="K1135" t="str">
        <f>VLOOKUP($A1135,Medical_Table[#All],7,FALSE)</f>
        <v>Normal</v>
      </c>
      <c r="L1135" s="22">
        <f>VLOOKUP($A1135,Hospitalization_Table[#All],10,FALSE)</f>
        <v>35254</v>
      </c>
      <c r="M1135" s="18">
        <f>VLOOKUP($A1135,Hospitalization_Table[#All],6,FALSE)</f>
        <v>9894.69</v>
      </c>
      <c r="N1135" t="str">
        <f>VLOOKUP($A1135,Hospitalization_Table[#All],7,FALSE)</f>
        <v>tier - 2</v>
      </c>
      <c r="O1135" t="str">
        <f>VLOOKUP($A1135,Hospitalization_Table[#All],8,FALSE)</f>
        <v>tier - 3</v>
      </c>
      <c r="P1135" t="str">
        <f>VLOOKUP($A1135,Hospitalization_Table[#All],9,FALSE)</f>
        <v>R1012</v>
      </c>
      <c r="Q1135">
        <f>VLOOKUP($A1135,Hospitalization_Table[#All],11,FALSE)</f>
        <v>26</v>
      </c>
    </row>
    <row r="1136" spans="1:17" ht="15.6" x14ac:dyDescent="0.3">
      <c r="A1136" s="20" t="s">
        <v>1236</v>
      </c>
      <c r="B1136" t="str">
        <f>VLOOKUP($A1136,Customer_Table[#All],4,FALSE)</f>
        <v>Megan</v>
      </c>
      <c r="C1136">
        <f>VLOOKUP($A1136,Medical_Table[#All],4,FALSE)</f>
        <v>25</v>
      </c>
      <c r="D1136">
        <f>VLOOKUP($A1136,Medical_Table[#All],6,FALSE)</f>
        <v>5.32</v>
      </c>
      <c r="E1136" t="str">
        <f>VLOOKUP($A1136,Medical_Table[#All],2,FALSE)</f>
        <v>Yes</v>
      </c>
      <c r="F1136" t="str">
        <f>VLOOKUP($A1136,Medical_Table[#All],8,FALSE)</f>
        <v>No</v>
      </c>
      <c r="G1136" t="str">
        <f>VLOOKUP($A1136,Medical_Table[#All],9,FALSE)</f>
        <v>No</v>
      </c>
      <c r="H1136">
        <f>VLOOKUP($A1136,Medical_Table[#All],10,FALSE)</f>
        <v>2</v>
      </c>
      <c r="I1136" t="str">
        <f>VLOOKUP($A1136,Medical_Table[#All],3,FALSE)</f>
        <v>No</v>
      </c>
      <c r="J1136" t="str">
        <f>VLOOKUP($A1136,Medical_Table[#All],5,FALSE)</f>
        <v>Over Weight</v>
      </c>
      <c r="K1136" t="str">
        <f>VLOOKUP($A1136,Medical_Table[#All],7,FALSE)</f>
        <v>Normal</v>
      </c>
      <c r="L1136" s="22">
        <f>VLOOKUP($A1136,Hospitalization_Table[#All],10,FALSE)</f>
        <v>24416</v>
      </c>
      <c r="M1136" s="18">
        <f>VLOOKUP($A1136,Hospitalization_Table[#All],6,FALSE)</f>
        <v>9890.23</v>
      </c>
      <c r="N1136" t="str">
        <f>VLOOKUP($A1136,Hospitalization_Table[#All],7,FALSE)</f>
        <v>tier - 3</v>
      </c>
      <c r="O1136" t="str">
        <f>VLOOKUP($A1136,Hospitalization_Table[#All],8,FALSE)</f>
        <v>tier - 3</v>
      </c>
      <c r="P1136" t="str">
        <f>VLOOKUP($A1136,Hospitalization_Table[#All],9,FALSE)</f>
        <v>R1013</v>
      </c>
      <c r="Q1136">
        <f>VLOOKUP($A1136,Hospitalization_Table[#All],11,FALSE)</f>
        <v>56</v>
      </c>
    </row>
    <row r="1137" spans="1:17" ht="15.6" x14ac:dyDescent="0.3">
      <c r="A1137" s="20" t="s">
        <v>1235</v>
      </c>
      <c r="B1137" t="str">
        <f>VLOOKUP($A1137,Customer_Table[#All],4,FALSE)</f>
        <v>Sara</v>
      </c>
      <c r="C1137">
        <f>VLOOKUP($A1137,Medical_Table[#All],4,FALSE)</f>
        <v>39.5</v>
      </c>
      <c r="D1137">
        <f>VLOOKUP($A1137,Medical_Table[#All],6,FALSE)</f>
        <v>6.66</v>
      </c>
      <c r="E1137" t="str">
        <f>VLOOKUP($A1137,Medical_Table[#All],2,FALSE)</f>
        <v>No</v>
      </c>
      <c r="F1137" t="str">
        <f>VLOOKUP($A1137,Medical_Table[#All],8,FALSE)</f>
        <v>No</v>
      </c>
      <c r="G1137" t="str">
        <f>VLOOKUP($A1137,Medical_Table[#All],9,FALSE)</f>
        <v>No</v>
      </c>
      <c r="H1137">
        <f>VLOOKUP($A1137,Medical_Table[#All],10,FALSE)</f>
        <v>0</v>
      </c>
      <c r="I1137" t="str">
        <f>VLOOKUP($A1137,Medical_Table[#All],3,FALSE)</f>
        <v>No</v>
      </c>
      <c r="J1137" t="str">
        <f>VLOOKUP($A1137,Medical_Table[#All],5,FALSE)</f>
        <v>Obesity</v>
      </c>
      <c r="K1137" t="str">
        <f>VLOOKUP($A1137,Medical_Table[#All],7,FALSE)</f>
        <v>Diabetes</v>
      </c>
      <c r="L1137" s="22">
        <f>VLOOKUP($A1137,Hospitalization_Table[#All],10,FALSE)</f>
        <v>26245</v>
      </c>
      <c r="M1137" s="18">
        <f>VLOOKUP($A1137,Hospitalization_Table[#All],6,FALSE)</f>
        <v>9880.07</v>
      </c>
      <c r="N1137" t="str">
        <f>VLOOKUP($A1137,Hospitalization_Table[#All],7,FALSE)</f>
        <v>tier - 2</v>
      </c>
      <c r="O1137" t="str">
        <f>VLOOKUP($A1137,Hospitalization_Table[#All],8,FALSE)</f>
        <v>tier - 3</v>
      </c>
      <c r="P1137" t="str">
        <f>VLOOKUP($A1137,Hospitalization_Table[#All],9,FALSE)</f>
        <v>R1011</v>
      </c>
      <c r="Q1137">
        <f>VLOOKUP($A1137,Hospitalization_Table[#All],11,FALSE)</f>
        <v>51</v>
      </c>
    </row>
    <row r="1138" spans="1:17" ht="15.6" x14ac:dyDescent="0.3">
      <c r="A1138" s="20" t="s">
        <v>1234</v>
      </c>
      <c r="B1138" t="str">
        <f>VLOOKUP($A1138,Customer_Table[#All],4,FALSE)</f>
        <v>Lucie J.</v>
      </c>
      <c r="C1138">
        <f>VLOOKUP($A1138,Medical_Table[#All],4,FALSE)</f>
        <v>37.729999999999997</v>
      </c>
      <c r="D1138">
        <f>VLOOKUP($A1138,Medical_Table[#All],6,FALSE)</f>
        <v>7.4</v>
      </c>
      <c r="E1138" t="str">
        <f>VLOOKUP($A1138,Medical_Table[#All],2,FALSE)</f>
        <v>No</v>
      </c>
      <c r="F1138" t="str">
        <f>VLOOKUP($A1138,Medical_Table[#All],8,FALSE)</f>
        <v>No</v>
      </c>
      <c r="G1138" t="str">
        <f>VLOOKUP($A1138,Medical_Table[#All],9,FALSE)</f>
        <v>No</v>
      </c>
      <c r="H1138">
        <f>VLOOKUP($A1138,Medical_Table[#All],10,FALSE)</f>
        <v>0</v>
      </c>
      <c r="I1138" t="str">
        <f>VLOOKUP($A1138,Medical_Table[#All],3,FALSE)</f>
        <v>No</v>
      </c>
      <c r="J1138" t="str">
        <f>VLOOKUP($A1138,Medical_Table[#All],5,FALSE)</f>
        <v>Obesity</v>
      </c>
      <c r="K1138" t="str">
        <f>VLOOKUP($A1138,Medical_Table[#All],7,FALSE)</f>
        <v>Diabetes</v>
      </c>
      <c r="L1138" s="22">
        <f>VLOOKUP($A1138,Hospitalization_Table[#All],10,FALSE)</f>
        <v>26209</v>
      </c>
      <c r="M1138" s="18">
        <f>VLOOKUP($A1138,Hospitalization_Table[#All],6,FALSE)</f>
        <v>9877.61</v>
      </c>
      <c r="N1138" t="str">
        <f>VLOOKUP($A1138,Hospitalization_Table[#All],7,FALSE)</f>
        <v>tier - 2</v>
      </c>
      <c r="O1138" t="str">
        <f>VLOOKUP($A1138,Hospitalization_Table[#All],8,FALSE)</f>
        <v>tier - 1</v>
      </c>
      <c r="P1138" t="str">
        <f>VLOOKUP($A1138,Hospitalization_Table[#All],9,FALSE)</f>
        <v>R1013</v>
      </c>
      <c r="Q1138">
        <f>VLOOKUP($A1138,Hospitalization_Table[#All],11,FALSE)</f>
        <v>51</v>
      </c>
    </row>
    <row r="1139" spans="1:17" ht="15.6" x14ac:dyDescent="0.3">
      <c r="A1139" s="20" t="s">
        <v>1233</v>
      </c>
      <c r="B1139" t="str">
        <f>VLOOKUP($A1139,Customer_Table[#All],4,FALSE)</f>
        <v>Elizabeth S.</v>
      </c>
      <c r="C1139">
        <f>VLOOKUP($A1139,Medical_Table[#All],4,FALSE)</f>
        <v>40.659999999999997</v>
      </c>
      <c r="D1139">
        <f>VLOOKUP($A1139,Medical_Table[#All],6,FALSE)</f>
        <v>10.08</v>
      </c>
      <c r="E1139" t="str">
        <f>VLOOKUP($A1139,Medical_Table[#All],2,FALSE)</f>
        <v>No</v>
      </c>
      <c r="F1139" t="str">
        <f>VLOOKUP($A1139,Medical_Table[#All],8,FALSE)</f>
        <v>No</v>
      </c>
      <c r="G1139" t="str">
        <f>VLOOKUP($A1139,Medical_Table[#All],9,FALSE)</f>
        <v>No</v>
      </c>
      <c r="H1139">
        <f>VLOOKUP($A1139,Medical_Table[#All],10,FALSE)</f>
        <v>0</v>
      </c>
      <c r="I1139" t="str">
        <f>VLOOKUP($A1139,Medical_Table[#All],3,FALSE)</f>
        <v>No</v>
      </c>
      <c r="J1139" t="str">
        <f>VLOOKUP($A1139,Medical_Table[#All],5,FALSE)</f>
        <v>Obesity</v>
      </c>
      <c r="K1139" t="str">
        <f>VLOOKUP($A1139,Medical_Table[#All],7,FALSE)</f>
        <v>Diabetes</v>
      </c>
      <c r="L1139" s="22">
        <f>VLOOKUP($A1139,Hospitalization_Table[#All],10,FALSE)</f>
        <v>26117</v>
      </c>
      <c r="M1139" s="18">
        <f>VLOOKUP($A1139,Hospitalization_Table[#All],6,FALSE)</f>
        <v>9875.68</v>
      </c>
      <c r="N1139" t="str">
        <f>VLOOKUP($A1139,Hospitalization_Table[#All],7,FALSE)</f>
        <v>tier - 2</v>
      </c>
      <c r="O1139" t="str">
        <f>VLOOKUP($A1139,Hospitalization_Table[#All],8,FALSE)</f>
        <v>tier - 3</v>
      </c>
      <c r="P1139" t="str">
        <f>VLOOKUP($A1139,Hospitalization_Table[#All],9,FALSE)</f>
        <v>R1024</v>
      </c>
      <c r="Q1139">
        <f>VLOOKUP($A1139,Hospitalization_Table[#All],11,FALSE)</f>
        <v>51</v>
      </c>
    </row>
    <row r="1140" spans="1:17" ht="15.6" x14ac:dyDescent="0.3">
      <c r="A1140" s="20" t="s">
        <v>1232</v>
      </c>
      <c r="B1140" t="str">
        <f>VLOOKUP($A1140,Customer_Table[#All],4,FALSE)</f>
        <v>Carma S</v>
      </c>
      <c r="C1140">
        <f>VLOOKUP($A1140,Medical_Table[#All],4,FALSE)</f>
        <v>34.200000000000003</v>
      </c>
      <c r="D1140">
        <f>VLOOKUP($A1140,Medical_Table[#All],6,FALSE)</f>
        <v>8.58</v>
      </c>
      <c r="E1140" t="str">
        <f>VLOOKUP($A1140,Medical_Table[#All],2,FALSE)</f>
        <v>No</v>
      </c>
      <c r="F1140" t="str">
        <f>VLOOKUP($A1140,Medical_Table[#All],8,FALSE)</f>
        <v>No</v>
      </c>
      <c r="G1140" t="str">
        <f>VLOOKUP($A1140,Medical_Table[#All],9,FALSE)</f>
        <v>No</v>
      </c>
      <c r="H1140">
        <f>VLOOKUP($A1140,Medical_Table[#All],10,FALSE)</f>
        <v>0</v>
      </c>
      <c r="I1140" t="str">
        <f>VLOOKUP($A1140,Medical_Table[#All],3,FALSE)</f>
        <v>No</v>
      </c>
      <c r="J1140" t="str">
        <f>VLOOKUP($A1140,Medical_Table[#All],5,FALSE)</f>
        <v>Obesity</v>
      </c>
      <c r="K1140" t="str">
        <f>VLOOKUP($A1140,Medical_Table[#All],7,FALSE)</f>
        <v>Diabetes</v>
      </c>
      <c r="L1140" s="22">
        <f>VLOOKUP($A1140,Hospitalization_Table[#All],10,FALSE)</f>
        <v>26289</v>
      </c>
      <c r="M1140" s="18">
        <f>VLOOKUP($A1140,Hospitalization_Table[#All],6,FALSE)</f>
        <v>9872.7000000000007</v>
      </c>
      <c r="N1140" t="str">
        <f>VLOOKUP($A1140,Hospitalization_Table[#All],7,FALSE)</f>
        <v>tier - 2</v>
      </c>
      <c r="O1140" t="str">
        <f>VLOOKUP($A1140,Hospitalization_Table[#All],8,FALSE)</f>
        <v>tier - 2</v>
      </c>
      <c r="P1140" t="str">
        <f>VLOOKUP($A1140,Hospitalization_Table[#All],9,FALSE)</f>
        <v>R1011</v>
      </c>
      <c r="Q1140">
        <f>VLOOKUP($A1140,Hospitalization_Table[#All],11,FALSE)</f>
        <v>51</v>
      </c>
    </row>
    <row r="1141" spans="1:17" ht="15.6" x14ac:dyDescent="0.3">
      <c r="A1141" s="20" t="s">
        <v>1231</v>
      </c>
      <c r="B1141" t="str">
        <f>VLOOKUP($A1141,Customer_Table[#All],4,FALSE)</f>
        <v>Ryan</v>
      </c>
      <c r="C1141">
        <f>VLOOKUP($A1141,Medical_Table[#All],4,FALSE)</f>
        <v>46.51</v>
      </c>
      <c r="D1141">
        <f>VLOOKUP($A1141,Medical_Table[#All],6,FALSE)</f>
        <v>5.84</v>
      </c>
      <c r="E1141" t="str">
        <f>VLOOKUP($A1141,Medical_Table[#All],2,FALSE)</f>
        <v>No</v>
      </c>
      <c r="F1141" t="str">
        <f>VLOOKUP($A1141,Medical_Table[#All],8,FALSE)</f>
        <v>No</v>
      </c>
      <c r="G1141" t="str">
        <f>VLOOKUP($A1141,Medical_Table[#All],9,FALSE)</f>
        <v>No</v>
      </c>
      <c r="H1141">
        <f>VLOOKUP($A1141,Medical_Table[#All],10,FALSE)</f>
        <v>1</v>
      </c>
      <c r="I1141" t="str">
        <f>VLOOKUP($A1141,Medical_Table[#All],3,FALSE)</f>
        <v>No</v>
      </c>
      <c r="J1141" t="str">
        <f>VLOOKUP($A1141,Medical_Table[#All],5,FALSE)</f>
        <v>Obesity</v>
      </c>
      <c r="K1141" t="str">
        <f>VLOOKUP($A1141,Medical_Table[#All],7,FALSE)</f>
        <v>Prediabetes</v>
      </c>
      <c r="L1141" s="22">
        <f>VLOOKUP($A1141,Hospitalization_Table[#All],10,FALSE)</f>
        <v>35982</v>
      </c>
      <c r="M1141" s="18">
        <f>VLOOKUP($A1141,Hospitalization_Table[#All],6,FALSE)</f>
        <v>9870.59</v>
      </c>
      <c r="N1141" t="str">
        <f>VLOOKUP($A1141,Hospitalization_Table[#All],7,FALSE)</f>
        <v>tier - 2</v>
      </c>
      <c r="O1141" t="str">
        <f>VLOOKUP($A1141,Hospitalization_Table[#All],8,FALSE)</f>
        <v>tier - 2</v>
      </c>
      <c r="P1141" t="str">
        <f>VLOOKUP($A1141,Hospitalization_Table[#All],9,FALSE)</f>
        <v>R1023</v>
      </c>
      <c r="Q1141">
        <f>VLOOKUP($A1141,Hospitalization_Table[#All],11,FALSE)</f>
        <v>24</v>
      </c>
    </row>
    <row r="1142" spans="1:17" ht="15.6" x14ac:dyDescent="0.3">
      <c r="A1142" s="20" t="s">
        <v>1230</v>
      </c>
      <c r="B1142" t="str">
        <f>VLOOKUP($A1142,Customer_Table[#All],4,FALSE)</f>
        <v>Daniel</v>
      </c>
      <c r="C1142">
        <f>VLOOKUP($A1142,Medical_Table[#All],4,FALSE)</f>
        <v>28.88</v>
      </c>
      <c r="D1142">
        <f>VLOOKUP($A1142,Medical_Table[#All],6,FALSE)</f>
        <v>4.8600000000000003</v>
      </c>
      <c r="E1142" t="str">
        <f>VLOOKUP($A1142,Medical_Table[#All],2,FALSE)</f>
        <v>Yes</v>
      </c>
      <c r="F1142" t="str">
        <f>VLOOKUP($A1142,Medical_Table[#All],8,FALSE)</f>
        <v>No</v>
      </c>
      <c r="G1142" t="str">
        <f>VLOOKUP($A1142,Medical_Table[#All],9,FALSE)</f>
        <v>Yes</v>
      </c>
      <c r="H1142">
        <f>VLOOKUP($A1142,Medical_Table[#All],10,FALSE)</f>
        <v>1</v>
      </c>
      <c r="I1142" t="str">
        <f>VLOOKUP($A1142,Medical_Table[#All],3,FALSE)</f>
        <v>No</v>
      </c>
      <c r="J1142" t="str">
        <f>VLOOKUP($A1142,Medical_Table[#All],5,FALSE)</f>
        <v>Over Weight</v>
      </c>
      <c r="K1142" t="str">
        <f>VLOOKUP($A1142,Medical_Table[#All],7,FALSE)</f>
        <v>Normal</v>
      </c>
      <c r="L1142" s="22">
        <f>VLOOKUP($A1142,Hospitalization_Table[#All],10,FALSE)</f>
        <v>25428</v>
      </c>
      <c r="M1142" s="18">
        <f>VLOOKUP($A1142,Hospitalization_Table[#All],6,FALSE)</f>
        <v>9869.81</v>
      </c>
      <c r="N1142" t="str">
        <f>VLOOKUP($A1142,Hospitalization_Table[#All],7,FALSE)</f>
        <v>tier - 3</v>
      </c>
      <c r="O1142" t="str">
        <f>VLOOKUP($A1142,Hospitalization_Table[#All],8,FALSE)</f>
        <v>tier - 3</v>
      </c>
      <c r="P1142" t="str">
        <f>VLOOKUP($A1142,Hospitalization_Table[#All],9,FALSE)</f>
        <v>R1012</v>
      </c>
      <c r="Q1142">
        <f>VLOOKUP($A1142,Hospitalization_Table[#All],11,FALSE)</f>
        <v>53</v>
      </c>
    </row>
    <row r="1143" spans="1:17" ht="15.6" x14ac:dyDescent="0.3">
      <c r="A1143" s="20" t="s">
        <v>1229</v>
      </c>
      <c r="B1143" t="str">
        <f>VLOOKUP($A1143,Customer_Table[#All],4,FALSE)</f>
        <v>Sarah</v>
      </c>
      <c r="C1143">
        <f>VLOOKUP($A1143,Medical_Table[#All],4,FALSE)</f>
        <v>33.914999999999999</v>
      </c>
      <c r="D1143">
        <f>VLOOKUP($A1143,Medical_Table[#All],6,FALSE)</f>
        <v>11.52</v>
      </c>
      <c r="E1143" t="str">
        <f>VLOOKUP($A1143,Medical_Table[#All],2,FALSE)</f>
        <v>No</v>
      </c>
      <c r="F1143" t="str">
        <f>VLOOKUP($A1143,Medical_Table[#All],8,FALSE)</f>
        <v>No</v>
      </c>
      <c r="G1143" t="str">
        <f>VLOOKUP($A1143,Medical_Table[#All],9,FALSE)</f>
        <v>No</v>
      </c>
      <c r="H1143">
        <f>VLOOKUP($A1143,Medical_Table[#All],10,FALSE)</f>
        <v>0</v>
      </c>
      <c r="I1143" t="str">
        <f>VLOOKUP($A1143,Medical_Table[#All],3,FALSE)</f>
        <v>No</v>
      </c>
      <c r="J1143" t="str">
        <f>VLOOKUP($A1143,Medical_Table[#All],5,FALSE)</f>
        <v>Obesity</v>
      </c>
      <c r="K1143" t="str">
        <f>VLOOKUP($A1143,Medical_Table[#All],7,FALSE)</f>
        <v>Diabetes</v>
      </c>
      <c r="L1143" s="22">
        <f>VLOOKUP($A1143,Hospitalization_Table[#All],10,FALSE)</f>
        <v>26246</v>
      </c>
      <c r="M1143" s="18">
        <f>VLOOKUP($A1143,Hospitalization_Table[#All],6,FALSE)</f>
        <v>9866.2999999999993</v>
      </c>
      <c r="N1143" t="str">
        <f>VLOOKUP($A1143,Hospitalization_Table[#All],7,FALSE)</f>
        <v>tier - 2</v>
      </c>
      <c r="O1143" t="str">
        <f>VLOOKUP($A1143,Hospitalization_Table[#All],8,FALSE)</f>
        <v>tier - 3</v>
      </c>
      <c r="P1143" t="str">
        <f>VLOOKUP($A1143,Hospitalization_Table[#All],9,FALSE)</f>
        <v>R1024</v>
      </c>
      <c r="Q1143">
        <f>VLOOKUP($A1143,Hospitalization_Table[#All],11,FALSE)</f>
        <v>51</v>
      </c>
    </row>
    <row r="1144" spans="1:17" ht="15.6" x14ac:dyDescent="0.3">
      <c r="A1144" s="20" t="s">
        <v>1228</v>
      </c>
      <c r="B1144" t="str">
        <f>VLOOKUP($A1144,Customer_Table[#All],4,FALSE)</f>
        <v>Matthew J</v>
      </c>
      <c r="C1144">
        <f>VLOOKUP($A1144,Medical_Table[#All],4,FALSE)</f>
        <v>24.32</v>
      </c>
      <c r="D1144">
        <f>VLOOKUP($A1144,Medical_Table[#All],6,FALSE)</f>
        <v>6.15</v>
      </c>
      <c r="E1144" t="str">
        <f>VLOOKUP($A1144,Medical_Table[#All],2,FALSE)</f>
        <v>Yes</v>
      </c>
      <c r="F1144" t="str">
        <f>VLOOKUP($A1144,Medical_Table[#All],8,FALSE)</f>
        <v>No</v>
      </c>
      <c r="G1144" t="str">
        <f>VLOOKUP($A1144,Medical_Table[#All],9,FALSE)</f>
        <v>Yes</v>
      </c>
      <c r="H1144">
        <f>VLOOKUP($A1144,Medical_Table[#All],10,FALSE)</f>
        <v>1</v>
      </c>
      <c r="I1144" t="str">
        <f>VLOOKUP($A1144,Medical_Table[#All],3,FALSE)</f>
        <v>No</v>
      </c>
      <c r="J1144" t="str">
        <f>VLOOKUP($A1144,Medical_Table[#All],5,FALSE)</f>
        <v>Normal Weight</v>
      </c>
      <c r="K1144" t="str">
        <f>VLOOKUP($A1144,Medical_Table[#All],7,FALSE)</f>
        <v>Prediabetes</v>
      </c>
      <c r="L1144" s="22">
        <f>VLOOKUP($A1144,Hospitalization_Table[#All],10,FALSE)</f>
        <v>25496</v>
      </c>
      <c r="M1144" s="18">
        <f>VLOOKUP($A1144,Hospitalization_Table[#All],6,FALSE)</f>
        <v>9863.4699999999993</v>
      </c>
      <c r="N1144" t="str">
        <f>VLOOKUP($A1144,Hospitalization_Table[#All],7,FALSE)</f>
        <v>tier - 3</v>
      </c>
      <c r="O1144" t="str">
        <f>VLOOKUP($A1144,Hospitalization_Table[#All],8,FALSE)</f>
        <v>tier - 3</v>
      </c>
      <c r="P1144" t="str">
        <f>VLOOKUP($A1144,Hospitalization_Table[#All],9,FALSE)</f>
        <v>R1012</v>
      </c>
      <c r="Q1144">
        <f>VLOOKUP($A1144,Hospitalization_Table[#All],11,FALSE)</f>
        <v>53</v>
      </c>
    </row>
    <row r="1145" spans="1:17" ht="15.6" x14ac:dyDescent="0.3">
      <c r="A1145" s="20" t="s">
        <v>1227</v>
      </c>
      <c r="B1145" t="str">
        <f>VLOOKUP($A1145,Customer_Table[#All],4,FALSE)</f>
        <v>Francesca</v>
      </c>
      <c r="C1145">
        <f>VLOOKUP($A1145,Medical_Table[#All],4,FALSE)</f>
        <v>25.8</v>
      </c>
      <c r="D1145">
        <f>VLOOKUP($A1145,Medical_Table[#All],6,FALSE)</f>
        <v>9.94</v>
      </c>
      <c r="E1145" t="str">
        <f>VLOOKUP($A1145,Medical_Table[#All],2,FALSE)</f>
        <v>No</v>
      </c>
      <c r="F1145" t="str">
        <f>VLOOKUP($A1145,Medical_Table[#All],8,FALSE)</f>
        <v>No</v>
      </c>
      <c r="G1145" t="str">
        <f>VLOOKUP($A1145,Medical_Table[#All],9,FALSE)</f>
        <v>No</v>
      </c>
      <c r="H1145">
        <f>VLOOKUP($A1145,Medical_Table[#All],10,FALSE)</f>
        <v>0</v>
      </c>
      <c r="I1145" t="str">
        <f>VLOOKUP($A1145,Medical_Table[#All],3,FALSE)</f>
        <v>No</v>
      </c>
      <c r="J1145" t="str">
        <f>VLOOKUP($A1145,Medical_Table[#All],5,FALSE)</f>
        <v>Over Weight</v>
      </c>
      <c r="K1145" t="str">
        <f>VLOOKUP($A1145,Medical_Table[#All],7,FALSE)</f>
        <v>Diabetes</v>
      </c>
      <c r="L1145" s="22">
        <f>VLOOKUP($A1145,Hospitalization_Table[#All],10,FALSE)</f>
        <v>26131</v>
      </c>
      <c r="M1145" s="18">
        <f>VLOOKUP($A1145,Hospitalization_Table[#All],6,FALSE)</f>
        <v>9861.0300000000007</v>
      </c>
      <c r="N1145" t="str">
        <f>VLOOKUP($A1145,Hospitalization_Table[#All],7,FALSE)</f>
        <v>tier - 2</v>
      </c>
      <c r="O1145" t="str">
        <f>VLOOKUP($A1145,Hospitalization_Table[#All],8,FALSE)</f>
        <v>tier - 2</v>
      </c>
      <c r="P1145" t="str">
        <f>VLOOKUP($A1145,Hospitalization_Table[#All],9,FALSE)</f>
        <v>R1011</v>
      </c>
      <c r="Q1145">
        <f>VLOOKUP($A1145,Hospitalization_Table[#All],11,FALSE)</f>
        <v>51</v>
      </c>
    </row>
    <row r="1146" spans="1:17" ht="15.6" x14ac:dyDescent="0.3">
      <c r="A1146" s="20" t="s">
        <v>1226</v>
      </c>
      <c r="B1146" t="str">
        <f>VLOOKUP($A1146,Customer_Table[#All],4,FALSE)</f>
        <v>Nicole</v>
      </c>
      <c r="C1146">
        <f>VLOOKUP($A1146,Medical_Table[#All],4,FALSE)</f>
        <v>21.56</v>
      </c>
      <c r="D1146">
        <f>VLOOKUP($A1146,Medical_Table[#All],6,FALSE)</f>
        <v>10.56</v>
      </c>
      <c r="E1146" t="str">
        <f>VLOOKUP($A1146,Medical_Table[#All],2,FALSE)</f>
        <v>No</v>
      </c>
      <c r="F1146" t="str">
        <f>VLOOKUP($A1146,Medical_Table[#All],8,FALSE)</f>
        <v>No</v>
      </c>
      <c r="G1146" t="str">
        <f>VLOOKUP($A1146,Medical_Table[#All],9,FALSE)</f>
        <v>No</v>
      </c>
      <c r="H1146">
        <f>VLOOKUP($A1146,Medical_Table[#All],10,FALSE)</f>
        <v>0</v>
      </c>
      <c r="I1146" t="str">
        <f>VLOOKUP($A1146,Medical_Table[#All],3,FALSE)</f>
        <v>No</v>
      </c>
      <c r="J1146" t="str">
        <f>VLOOKUP($A1146,Medical_Table[#All],5,FALSE)</f>
        <v>Normal Weight</v>
      </c>
      <c r="K1146" t="str">
        <f>VLOOKUP($A1146,Medical_Table[#All],7,FALSE)</f>
        <v>Diabetes</v>
      </c>
      <c r="L1146" s="22">
        <f>VLOOKUP($A1146,Hospitalization_Table[#All],10,FALSE)</f>
        <v>26229</v>
      </c>
      <c r="M1146" s="18">
        <f>VLOOKUP($A1146,Hospitalization_Table[#All],6,FALSE)</f>
        <v>9855.1299999999992</v>
      </c>
      <c r="N1146" t="str">
        <f>VLOOKUP($A1146,Hospitalization_Table[#All],7,FALSE)</f>
        <v>tier - 2</v>
      </c>
      <c r="O1146" t="str">
        <f>VLOOKUP($A1146,Hospitalization_Table[#All],8,FALSE)</f>
        <v>tier - 3</v>
      </c>
      <c r="P1146" t="str">
        <f>VLOOKUP($A1146,Hospitalization_Table[#All],9,FALSE)</f>
        <v>R1013</v>
      </c>
      <c r="Q1146">
        <f>VLOOKUP($A1146,Hospitalization_Table[#All],11,FALSE)</f>
        <v>51</v>
      </c>
    </row>
    <row r="1147" spans="1:17" ht="15.6" x14ac:dyDescent="0.3">
      <c r="A1147" s="20" t="s">
        <v>1225</v>
      </c>
      <c r="B1147" t="str">
        <f>VLOOKUP($A1147,Customer_Table[#All],4,FALSE)</f>
        <v>Toshiyuki</v>
      </c>
      <c r="C1147">
        <f>VLOOKUP($A1147,Medical_Table[#All],4,FALSE)</f>
        <v>31.6</v>
      </c>
      <c r="D1147">
        <f>VLOOKUP($A1147,Medical_Table[#All],6,FALSE)</f>
        <v>6.79</v>
      </c>
      <c r="E1147" t="str">
        <f>VLOOKUP($A1147,Medical_Table[#All],2,FALSE)</f>
        <v>No</v>
      </c>
      <c r="F1147" t="str">
        <f>VLOOKUP($A1147,Medical_Table[#All],8,FALSE)</f>
        <v>No</v>
      </c>
      <c r="G1147" t="str">
        <f>VLOOKUP($A1147,Medical_Table[#All],9,FALSE)</f>
        <v>No</v>
      </c>
      <c r="H1147">
        <f>VLOOKUP($A1147,Medical_Table[#All],10,FALSE)</f>
        <v>0</v>
      </c>
      <c r="I1147" t="str">
        <f>VLOOKUP($A1147,Medical_Table[#All],3,FALSE)</f>
        <v>No</v>
      </c>
      <c r="J1147" t="str">
        <f>VLOOKUP($A1147,Medical_Table[#All],5,FALSE)</f>
        <v>Obesity</v>
      </c>
      <c r="K1147" t="str">
        <f>VLOOKUP($A1147,Medical_Table[#All],7,FALSE)</f>
        <v>Diabetes</v>
      </c>
      <c r="L1147" s="22">
        <f>VLOOKUP($A1147,Hospitalization_Table[#All],10,FALSE)</f>
        <v>25146</v>
      </c>
      <c r="M1147" s="18">
        <f>VLOOKUP($A1147,Hospitalization_Table[#All],6,FALSE)</f>
        <v>9850.43</v>
      </c>
      <c r="N1147" t="str">
        <f>VLOOKUP($A1147,Hospitalization_Table[#All],7,FALSE)</f>
        <v>tier - 3</v>
      </c>
      <c r="O1147" t="str">
        <f>VLOOKUP($A1147,Hospitalization_Table[#All],8,FALSE)</f>
        <v>tier - 3</v>
      </c>
      <c r="P1147" t="str">
        <f>VLOOKUP($A1147,Hospitalization_Table[#All],9,FALSE)</f>
        <v>R1011</v>
      </c>
      <c r="Q1147">
        <f>VLOOKUP($A1147,Hospitalization_Table[#All],11,FALSE)</f>
        <v>54</v>
      </c>
    </row>
    <row r="1148" spans="1:17" ht="15.6" x14ac:dyDescent="0.3">
      <c r="A1148" s="20" t="s">
        <v>1224</v>
      </c>
      <c r="B1148" t="str">
        <f>VLOOKUP($A1148,Customer_Table[#All],4,FALSE)</f>
        <v>Tom L.</v>
      </c>
      <c r="C1148">
        <f>VLOOKUP($A1148,Medical_Table[#All],4,FALSE)</f>
        <v>42.93</v>
      </c>
      <c r="D1148">
        <f>VLOOKUP($A1148,Medical_Table[#All],6,FALSE)</f>
        <v>4.8</v>
      </c>
      <c r="E1148" t="str">
        <f>VLOOKUP($A1148,Medical_Table[#All],2,FALSE)</f>
        <v>No</v>
      </c>
      <c r="F1148" t="str">
        <f>VLOOKUP($A1148,Medical_Table[#All],8,FALSE)</f>
        <v>No</v>
      </c>
      <c r="G1148" t="str">
        <f>VLOOKUP($A1148,Medical_Table[#All],9,FALSE)</f>
        <v>No</v>
      </c>
      <c r="H1148">
        <f>VLOOKUP($A1148,Medical_Table[#All],10,FALSE)</f>
        <v>1</v>
      </c>
      <c r="I1148" t="str">
        <f>VLOOKUP($A1148,Medical_Table[#All],3,FALSE)</f>
        <v>No</v>
      </c>
      <c r="J1148" t="str">
        <f>VLOOKUP($A1148,Medical_Table[#All],5,FALSE)</f>
        <v>Obesity</v>
      </c>
      <c r="K1148" t="str">
        <f>VLOOKUP($A1148,Medical_Table[#All],7,FALSE)</f>
        <v>Normal</v>
      </c>
      <c r="L1148" s="22">
        <f>VLOOKUP($A1148,Hospitalization_Table[#All],10,FALSE)</f>
        <v>33829</v>
      </c>
      <c r="M1148" s="18">
        <f>VLOOKUP($A1148,Hospitalization_Table[#All],6,FALSE)</f>
        <v>9844.4500000000007</v>
      </c>
      <c r="N1148" t="str">
        <f>VLOOKUP($A1148,Hospitalization_Table[#All],7,FALSE)</f>
        <v>tier - 2</v>
      </c>
      <c r="O1148" t="str">
        <f>VLOOKUP($A1148,Hospitalization_Table[#All],8,FALSE)</f>
        <v>tier - 1</v>
      </c>
      <c r="P1148" t="str">
        <f>VLOOKUP($A1148,Hospitalization_Table[#All],9,FALSE)</f>
        <v>R1012</v>
      </c>
      <c r="Q1148">
        <f>VLOOKUP($A1148,Hospitalization_Table[#All],11,FALSE)</f>
        <v>30</v>
      </c>
    </row>
    <row r="1149" spans="1:17" ht="15.6" x14ac:dyDescent="0.3">
      <c r="A1149" s="20" t="s">
        <v>1223</v>
      </c>
      <c r="B1149" t="str">
        <f>VLOOKUP($A1149,Customer_Table[#All],4,FALSE)</f>
        <v>Brian</v>
      </c>
      <c r="C1149">
        <f>VLOOKUP($A1149,Medical_Table[#All],4,FALSE)</f>
        <v>26.72</v>
      </c>
      <c r="D1149">
        <f>VLOOKUP($A1149,Medical_Table[#All],6,FALSE)</f>
        <v>5.75</v>
      </c>
      <c r="E1149" t="str">
        <f>VLOOKUP($A1149,Medical_Table[#All],2,FALSE)</f>
        <v>No</v>
      </c>
      <c r="F1149" t="str">
        <f>VLOOKUP($A1149,Medical_Table[#All],8,FALSE)</f>
        <v>No</v>
      </c>
      <c r="G1149" t="str">
        <f>VLOOKUP($A1149,Medical_Table[#All],9,FALSE)</f>
        <v>No</v>
      </c>
      <c r="H1149">
        <f>VLOOKUP($A1149,Medical_Table[#All],10,FALSE)</f>
        <v>2</v>
      </c>
      <c r="I1149" t="str">
        <f>VLOOKUP($A1149,Medical_Table[#All],3,FALSE)</f>
        <v>No</v>
      </c>
      <c r="J1149" t="str">
        <f>VLOOKUP($A1149,Medical_Table[#All],5,FALSE)</f>
        <v>Over Weight</v>
      </c>
      <c r="K1149" t="str">
        <f>VLOOKUP($A1149,Medical_Table[#All],7,FALSE)</f>
        <v>Prediabetes</v>
      </c>
      <c r="L1149" s="22">
        <f>VLOOKUP($A1149,Hospitalization_Table[#All],10,FALSE)</f>
        <v>26568</v>
      </c>
      <c r="M1149" s="18">
        <f>VLOOKUP($A1149,Hospitalization_Table[#All],6,FALSE)</f>
        <v>9836.2099999999991</v>
      </c>
      <c r="N1149" t="str">
        <f>VLOOKUP($A1149,Hospitalization_Table[#All],7,FALSE)</f>
        <v>tier - 2</v>
      </c>
      <c r="O1149" t="str">
        <f>VLOOKUP($A1149,Hospitalization_Table[#All],8,FALSE)</f>
        <v>tier - 3</v>
      </c>
      <c r="P1149" t="str">
        <f>VLOOKUP($A1149,Hospitalization_Table[#All],9,FALSE)</f>
        <v>R1021</v>
      </c>
      <c r="Q1149">
        <f>VLOOKUP($A1149,Hospitalization_Table[#All],11,FALSE)</f>
        <v>50</v>
      </c>
    </row>
    <row r="1150" spans="1:17" ht="15.6" x14ac:dyDescent="0.3">
      <c r="A1150" s="20" t="s">
        <v>1222</v>
      </c>
      <c r="B1150" t="str">
        <f>VLOOKUP($A1150,Customer_Table[#All],4,FALSE)</f>
        <v>Matthew</v>
      </c>
      <c r="C1150">
        <f>VLOOKUP($A1150,Medical_Table[#All],4,FALSE)</f>
        <v>26.67</v>
      </c>
      <c r="D1150">
        <f>VLOOKUP($A1150,Medical_Table[#All],6,FALSE)</f>
        <v>5.81</v>
      </c>
      <c r="E1150" t="str">
        <f>VLOOKUP($A1150,Medical_Table[#All],2,FALSE)</f>
        <v>No</v>
      </c>
      <c r="F1150" t="str">
        <f>VLOOKUP($A1150,Medical_Table[#All],8,FALSE)</f>
        <v>No</v>
      </c>
      <c r="G1150" t="str">
        <f>VLOOKUP($A1150,Medical_Table[#All],9,FALSE)</f>
        <v>No</v>
      </c>
      <c r="H1150">
        <f>VLOOKUP($A1150,Medical_Table[#All],10,FALSE)</f>
        <v>2</v>
      </c>
      <c r="I1150" t="str">
        <f>VLOOKUP($A1150,Medical_Table[#All],3,FALSE)</f>
        <v>No</v>
      </c>
      <c r="J1150" t="str">
        <f>VLOOKUP($A1150,Medical_Table[#All],5,FALSE)</f>
        <v>Over Weight</v>
      </c>
      <c r="K1150" t="str">
        <f>VLOOKUP($A1150,Medical_Table[#All],7,FALSE)</f>
        <v>Prediabetes</v>
      </c>
      <c r="L1150" s="22">
        <f>VLOOKUP($A1150,Hospitalization_Table[#All],10,FALSE)</f>
        <v>26478</v>
      </c>
      <c r="M1150" s="18">
        <f>VLOOKUP($A1150,Hospitalization_Table[#All],6,FALSE)</f>
        <v>9819.25</v>
      </c>
      <c r="N1150" t="str">
        <f>VLOOKUP($A1150,Hospitalization_Table[#All],7,FALSE)</f>
        <v>tier - 2</v>
      </c>
      <c r="O1150" t="str">
        <f>VLOOKUP($A1150,Hospitalization_Table[#All],8,FALSE)</f>
        <v>tier - 2</v>
      </c>
      <c r="P1150" t="str">
        <f>VLOOKUP($A1150,Hospitalization_Table[#All],9,FALSE)</f>
        <v>R1021</v>
      </c>
      <c r="Q1150">
        <f>VLOOKUP($A1150,Hospitalization_Table[#All],11,FALSE)</f>
        <v>50</v>
      </c>
    </row>
    <row r="1151" spans="1:17" ht="15.6" x14ac:dyDescent="0.3">
      <c r="A1151" s="20" t="s">
        <v>1221</v>
      </c>
      <c r="B1151" t="str">
        <f>VLOOKUP($A1151,Customer_Table[#All],4,FALSE)</f>
        <v>Julee</v>
      </c>
      <c r="C1151">
        <f>VLOOKUP($A1151,Medical_Table[#All],4,FALSE)</f>
        <v>42.68</v>
      </c>
      <c r="D1151">
        <f>VLOOKUP($A1151,Medical_Table[#All],6,FALSE)</f>
        <v>9.2799999999999994</v>
      </c>
      <c r="E1151" t="str">
        <f>VLOOKUP($A1151,Medical_Table[#All],2,FALSE)</f>
        <v>No</v>
      </c>
      <c r="F1151" t="str">
        <f>VLOOKUP($A1151,Medical_Table[#All],8,FALSE)</f>
        <v>No</v>
      </c>
      <c r="G1151" t="str">
        <f>VLOOKUP($A1151,Medical_Table[#All],9,FALSE)</f>
        <v>No</v>
      </c>
      <c r="H1151">
        <f>VLOOKUP($A1151,Medical_Table[#All],10,FALSE)</f>
        <v>2</v>
      </c>
      <c r="I1151" t="str">
        <f>VLOOKUP($A1151,Medical_Table[#All],3,FALSE)</f>
        <v>No</v>
      </c>
      <c r="J1151" t="str">
        <f>VLOOKUP($A1151,Medical_Table[#All],5,FALSE)</f>
        <v>Obesity</v>
      </c>
      <c r="K1151" t="str">
        <f>VLOOKUP($A1151,Medical_Table[#All],7,FALSE)</f>
        <v>Diabetes</v>
      </c>
      <c r="L1151" s="22">
        <f>VLOOKUP($A1151,Hospitalization_Table[#All],10,FALSE)</f>
        <v>26924</v>
      </c>
      <c r="M1151" s="18">
        <f>VLOOKUP($A1151,Hospitalization_Table[#All],6,FALSE)</f>
        <v>9800.89</v>
      </c>
      <c r="N1151" t="str">
        <f>VLOOKUP($A1151,Hospitalization_Table[#All],7,FALSE)</f>
        <v>tier - 2</v>
      </c>
      <c r="O1151" t="str">
        <f>VLOOKUP($A1151,Hospitalization_Table[#All],8,FALSE)</f>
        <v>tier - 1</v>
      </c>
      <c r="P1151" t="str">
        <f>VLOOKUP($A1151,Hospitalization_Table[#All],9,FALSE)</f>
        <v>R1013</v>
      </c>
      <c r="Q1151">
        <f>VLOOKUP($A1151,Hospitalization_Table[#All],11,FALSE)</f>
        <v>49</v>
      </c>
    </row>
    <row r="1152" spans="1:17" ht="15.6" x14ac:dyDescent="0.3">
      <c r="A1152" s="20" t="s">
        <v>1220</v>
      </c>
      <c r="B1152" t="str">
        <f>VLOOKUP($A1152,Customer_Table[#All],4,FALSE)</f>
        <v>Christopher M.</v>
      </c>
      <c r="C1152">
        <f>VLOOKUP($A1152,Medical_Table[#All],4,FALSE)</f>
        <v>24.31</v>
      </c>
      <c r="D1152">
        <f>VLOOKUP($A1152,Medical_Table[#All],6,FALSE)</f>
        <v>6.37</v>
      </c>
      <c r="E1152" t="str">
        <f>VLOOKUP($A1152,Medical_Table[#All],2,FALSE)</f>
        <v>No</v>
      </c>
      <c r="F1152" t="str">
        <f>VLOOKUP($A1152,Medical_Table[#All],8,FALSE)</f>
        <v>No</v>
      </c>
      <c r="G1152" t="str">
        <f>VLOOKUP($A1152,Medical_Table[#All],9,FALSE)</f>
        <v>No</v>
      </c>
      <c r="H1152">
        <f>VLOOKUP($A1152,Medical_Table[#All],10,FALSE)</f>
        <v>0</v>
      </c>
      <c r="I1152" t="str">
        <f>VLOOKUP($A1152,Medical_Table[#All],3,FALSE)</f>
        <v>No</v>
      </c>
      <c r="J1152" t="str">
        <f>VLOOKUP($A1152,Medical_Table[#All],5,FALSE)</f>
        <v>Normal Weight</v>
      </c>
      <c r="K1152" t="str">
        <f>VLOOKUP($A1152,Medical_Table[#All],7,FALSE)</f>
        <v>Prediabetes</v>
      </c>
      <c r="L1152" s="22">
        <f>VLOOKUP($A1152,Hospitalization_Table[#All],10,FALSE)</f>
        <v>28283</v>
      </c>
      <c r="M1152" s="18">
        <f>VLOOKUP($A1152,Hospitalization_Table[#All],6,FALSE)</f>
        <v>9788.8700000000008</v>
      </c>
      <c r="N1152" t="str">
        <f>VLOOKUP($A1152,Hospitalization_Table[#All],7,FALSE)</f>
        <v>tier - 3</v>
      </c>
      <c r="O1152" t="str">
        <f>VLOOKUP($A1152,Hospitalization_Table[#All],8,FALSE)</f>
        <v>tier - 2</v>
      </c>
      <c r="P1152" t="str">
        <f>VLOOKUP($A1152,Hospitalization_Table[#All],9,FALSE)</f>
        <v>R1013</v>
      </c>
      <c r="Q1152">
        <f>VLOOKUP($A1152,Hospitalization_Table[#All],11,FALSE)</f>
        <v>46</v>
      </c>
    </row>
    <row r="1153" spans="1:17" ht="15.6" x14ac:dyDescent="0.3">
      <c r="A1153" s="20" t="s">
        <v>1219</v>
      </c>
      <c r="B1153" t="str">
        <f>VLOOKUP($A1153,Customer_Table[#All],4,FALSE)</f>
        <v>Ciaran</v>
      </c>
      <c r="C1153">
        <f>VLOOKUP($A1153,Medical_Table[#All],4,FALSE)</f>
        <v>44.75</v>
      </c>
      <c r="D1153">
        <f>VLOOKUP($A1153,Medical_Table[#All],6,FALSE)</f>
        <v>5.09</v>
      </c>
      <c r="E1153" t="str">
        <f>VLOOKUP($A1153,Medical_Table[#All],2,FALSE)</f>
        <v>Yes</v>
      </c>
      <c r="F1153" t="str">
        <f>VLOOKUP($A1153,Medical_Table[#All],8,FALSE)</f>
        <v>No</v>
      </c>
      <c r="G1153" t="str">
        <f>VLOOKUP($A1153,Medical_Table[#All],9,FALSE)</f>
        <v>No</v>
      </c>
      <c r="H1153">
        <f>VLOOKUP($A1153,Medical_Table[#All],10,FALSE)</f>
        <v>0</v>
      </c>
      <c r="I1153" t="str">
        <f>VLOOKUP($A1153,Medical_Table[#All],3,FALSE)</f>
        <v>No</v>
      </c>
      <c r="J1153" t="str">
        <f>VLOOKUP($A1153,Medical_Table[#All],5,FALSE)</f>
        <v>Obesity</v>
      </c>
      <c r="K1153" t="str">
        <f>VLOOKUP($A1153,Medical_Table[#All],7,FALSE)</f>
        <v>Normal</v>
      </c>
      <c r="L1153" s="22">
        <f>VLOOKUP($A1153,Hospitalization_Table[#All],10,FALSE)</f>
        <v>35285</v>
      </c>
      <c r="M1153" s="18">
        <f>VLOOKUP($A1153,Hospitalization_Table[#All],6,FALSE)</f>
        <v>9787.32</v>
      </c>
      <c r="N1153" t="str">
        <f>VLOOKUP($A1153,Hospitalization_Table[#All],7,FALSE)</f>
        <v>tier - 2</v>
      </c>
      <c r="O1153" t="str">
        <f>VLOOKUP($A1153,Hospitalization_Table[#All],8,FALSE)</f>
        <v>tier - 3</v>
      </c>
      <c r="P1153" t="str">
        <f>VLOOKUP($A1153,Hospitalization_Table[#All],9,FALSE)</f>
        <v>R1023</v>
      </c>
      <c r="Q1153">
        <f>VLOOKUP($A1153,Hospitalization_Table[#All],11,FALSE)</f>
        <v>26</v>
      </c>
    </row>
    <row r="1154" spans="1:17" ht="15.6" x14ac:dyDescent="0.3">
      <c r="A1154" s="20" t="s">
        <v>1218</v>
      </c>
      <c r="B1154" t="str">
        <f>VLOOKUP($A1154,Customer_Table[#All],4,FALSE)</f>
        <v>Kara</v>
      </c>
      <c r="C1154">
        <f>VLOOKUP($A1154,Medical_Table[#All],4,FALSE)</f>
        <v>30.78</v>
      </c>
      <c r="D1154">
        <f>VLOOKUP($A1154,Medical_Table[#All],6,FALSE)</f>
        <v>7.94</v>
      </c>
      <c r="E1154" t="str">
        <f>VLOOKUP($A1154,Medical_Table[#All],2,FALSE)</f>
        <v>No</v>
      </c>
      <c r="F1154" t="str">
        <f>VLOOKUP($A1154,Medical_Table[#All],8,FALSE)</f>
        <v>No</v>
      </c>
      <c r="G1154" t="str">
        <f>VLOOKUP($A1154,Medical_Table[#All],9,FALSE)</f>
        <v>No</v>
      </c>
      <c r="H1154">
        <f>VLOOKUP($A1154,Medical_Table[#All],10,FALSE)</f>
        <v>2</v>
      </c>
      <c r="I1154" t="str">
        <f>VLOOKUP($A1154,Medical_Table[#All],3,FALSE)</f>
        <v>No</v>
      </c>
      <c r="J1154" t="str">
        <f>VLOOKUP($A1154,Medical_Table[#All],5,FALSE)</f>
        <v>Obesity</v>
      </c>
      <c r="K1154" t="str">
        <f>VLOOKUP($A1154,Medical_Table[#All],7,FALSE)</f>
        <v>Diabetes</v>
      </c>
      <c r="L1154" s="22">
        <f>VLOOKUP($A1154,Hospitalization_Table[#All],10,FALSE)</f>
        <v>26852</v>
      </c>
      <c r="M1154" s="18">
        <f>VLOOKUP($A1154,Hospitalization_Table[#All],6,FALSE)</f>
        <v>9778.35</v>
      </c>
      <c r="N1154" t="str">
        <f>VLOOKUP($A1154,Hospitalization_Table[#All],7,FALSE)</f>
        <v>tier - 2</v>
      </c>
      <c r="O1154" t="str">
        <f>VLOOKUP($A1154,Hospitalization_Table[#All],8,FALSE)</f>
        <v>tier - 2</v>
      </c>
      <c r="P1154" t="str">
        <f>VLOOKUP($A1154,Hospitalization_Table[#All],9,FALSE)</f>
        <v>R1024</v>
      </c>
      <c r="Q1154">
        <f>VLOOKUP($A1154,Hospitalization_Table[#All],11,FALSE)</f>
        <v>49</v>
      </c>
    </row>
    <row r="1155" spans="1:17" ht="15.6" x14ac:dyDescent="0.3">
      <c r="A1155" s="20" t="s">
        <v>1217</v>
      </c>
      <c r="B1155" t="str">
        <f>VLOOKUP($A1155,Customer_Table[#All],4,FALSE)</f>
        <v>Makie</v>
      </c>
      <c r="C1155">
        <f>VLOOKUP($A1155,Medical_Table[#All],4,FALSE)</f>
        <v>21.86</v>
      </c>
      <c r="D1155">
        <f>VLOOKUP($A1155,Medical_Table[#All],6,FALSE)</f>
        <v>10.95</v>
      </c>
      <c r="E1155" t="str">
        <f>VLOOKUP($A1155,Medical_Table[#All],2,FALSE)</f>
        <v>No</v>
      </c>
      <c r="F1155" t="str">
        <f>VLOOKUP($A1155,Medical_Table[#All],8,FALSE)</f>
        <v>No</v>
      </c>
      <c r="G1155" t="str">
        <f>VLOOKUP($A1155,Medical_Table[#All],9,FALSE)</f>
        <v>No</v>
      </c>
      <c r="H1155">
        <f>VLOOKUP($A1155,Medical_Table[#All],10,FALSE)</f>
        <v>0</v>
      </c>
      <c r="I1155" t="str">
        <f>VLOOKUP($A1155,Medical_Table[#All],3,FALSE)</f>
        <v>No</v>
      </c>
      <c r="J1155" t="str">
        <f>VLOOKUP($A1155,Medical_Table[#All],5,FALSE)</f>
        <v>Normal Weight</v>
      </c>
      <c r="K1155" t="str">
        <f>VLOOKUP($A1155,Medical_Table[#All],7,FALSE)</f>
        <v>Diabetes</v>
      </c>
      <c r="L1155" s="22">
        <f>VLOOKUP($A1155,Hospitalization_Table[#All],10,FALSE)</f>
        <v>23990</v>
      </c>
      <c r="M1155" s="18">
        <f>VLOOKUP($A1155,Hospitalization_Table[#All],6,FALSE)</f>
        <v>9764.08</v>
      </c>
      <c r="N1155" t="str">
        <f>VLOOKUP($A1155,Hospitalization_Table[#All],7,FALSE)</f>
        <v>tier - 3</v>
      </c>
      <c r="O1155" t="str">
        <f>VLOOKUP($A1155,Hospitalization_Table[#All],8,FALSE)</f>
        <v>tier - 1</v>
      </c>
      <c r="P1155" t="str">
        <f>VLOOKUP($A1155,Hospitalization_Table[#All],9,FALSE)</f>
        <v>R1012</v>
      </c>
      <c r="Q1155">
        <f>VLOOKUP($A1155,Hospitalization_Table[#All],11,FALSE)</f>
        <v>57</v>
      </c>
    </row>
    <row r="1156" spans="1:17" ht="15.6" x14ac:dyDescent="0.3">
      <c r="A1156" s="20" t="s">
        <v>1216</v>
      </c>
      <c r="B1156" t="str">
        <f>VLOOKUP($A1156,Customer_Table[#All],4,FALSE)</f>
        <v>Emily E</v>
      </c>
      <c r="C1156">
        <f>VLOOKUP($A1156,Medical_Table[#All],4,FALSE)</f>
        <v>49.09</v>
      </c>
      <c r="D1156">
        <f>VLOOKUP($A1156,Medical_Table[#All],6,FALSE)</f>
        <v>6.3</v>
      </c>
      <c r="E1156" t="str">
        <f>VLOOKUP($A1156,Medical_Table[#All],2,FALSE)</f>
        <v>Yes</v>
      </c>
      <c r="F1156" t="str">
        <f>VLOOKUP($A1156,Medical_Table[#All],8,FALSE)</f>
        <v>No</v>
      </c>
      <c r="G1156" t="str">
        <f>VLOOKUP($A1156,Medical_Table[#All],9,FALSE)</f>
        <v>No</v>
      </c>
      <c r="H1156">
        <f>VLOOKUP($A1156,Medical_Table[#All],10,FALSE)</f>
        <v>0</v>
      </c>
      <c r="I1156" t="str">
        <f>VLOOKUP($A1156,Medical_Table[#All],3,FALSE)</f>
        <v>No</v>
      </c>
      <c r="J1156" t="str">
        <f>VLOOKUP($A1156,Medical_Table[#All],5,FALSE)</f>
        <v>Obesity</v>
      </c>
      <c r="K1156" t="str">
        <f>VLOOKUP($A1156,Medical_Table[#All],7,FALSE)</f>
        <v>Prediabetes</v>
      </c>
      <c r="L1156" s="22">
        <f>VLOOKUP($A1156,Hospitalization_Table[#All],10,FALSE)</f>
        <v>37086</v>
      </c>
      <c r="M1156" s="18">
        <f>VLOOKUP($A1156,Hospitalization_Table[#All],6,FALSE)</f>
        <v>9753.49</v>
      </c>
      <c r="N1156" t="str">
        <f>VLOOKUP($A1156,Hospitalization_Table[#All],7,FALSE)</f>
        <v>tier - 2</v>
      </c>
      <c r="O1156" t="str">
        <f>VLOOKUP($A1156,Hospitalization_Table[#All],8,FALSE)</f>
        <v>tier - 2</v>
      </c>
      <c r="P1156" t="str">
        <f>VLOOKUP($A1156,Hospitalization_Table[#All],9,FALSE)</f>
        <v>R1012</v>
      </c>
      <c r="Q1156">
        <f>VLOOKUP($A1156,Hospitalization_Table[#All],11,FALSE)</f>
        <v>21</v>
      </c>
    </row>
    <row r="1157" spans="1:17" ht="15.6" x14ac:dyDescent="0.3">
      <c r="A1157" s="20" t="s">
        <v>1215</v>
      </c>
      <c r="B1157" t="str">
        <f>VLOOKUP($A1157,Customer_Table[#All],4,FALSE)</f>
        <v>Cary</v>
      </c>
      <c r="C1157">
        <f>VLOOKUP($A1157,Medical_Table[#All],4,FALSE)</f>
        <v>47.74</v>
      </c>
      <c r="D1157">
        <f>VLOOKUP($A1157,Medical_Table[#All],6,FALSE)</f>
        <v>8.0500000000000007</v>
      </c>
      <c r="E1157" t="str">
        <f>VLOOKUP($A1157,Medical_Table[#All],2,FALSE)</f>
        <v>Yes</v>
      </c>
      <c r="F1157" t="str">
        <f>VLOOKUP($A1157,Medical_Table[#All],8,FALSE)</f>
        <v>No</v>
      </c>
      <c r="G1157" t="str">
        <f>VLOOKUP($A1157,Medical_Table[#All],9,FALSE)</f>
        <v>No</v>
      </c>
      <c r="H1157">
        <f>VLOOKUP($A1157,Medical_Table[#All],10,FALSE)</f>
        <v>2</v>
      </c>
      <c r="I1157" t="str">
        <f>VLOOKUP($A1157,Medical_Table[#All],3,FALSE)</f>
        <v>No</v>
      </c>
      <c r="J1157" t="str">
        <f>VLOOKUP($A1157,Medical_Table[#All],5,FALSE)</f>
        <v>Obesity</v>
      </c>
      <c r="K1157" t="str">
        <f>VLOOKUP($A1157,Medical_Table[#All],7,FALSE)</f>
        <v>Diabetes</v>
      </c>
      <c r="L1157" s="22">
        <f>VLOOKUP($A1157,Hospitalization_Table[#All],10,FALSE)</f>
        <v>25753</v>
      </c>
      <c r="M1157" s="18">
        <f>VLOOKUP($A1157,Hospitalization_Table[#All],6,FALSE)</f>
        <v>9748.91</v>
      </c>
      <c r="N1157" t="str">
        <f>VLOOKUP($A1157,Hospitalization_Table[#All],7,FALSE)</f>
        <v>tier - 2</v>
      </c>
      <c r="O1157" t="str">
        <f>VLOOKUP($A1157,Hospitalization_Table[#All],8,FALSE)</f>
        <v>tier - 1</v>
      </c>
      <c r="P1157" t="str">
        <f>VLOOKUP($A1157,Hospitalization_Table[#All],9,FALSE)</f>
        <v>R1013</v>
      </c>
      <c r="Q1157">
        <f>VLOOKUP($A1157,Hospitalization_Table[#All],11,FALSE)</f>
        <v>52</v>
      </c>
    </row>
    <row r="1158" spans="1:17" ht="15.6" x14ac:dyDescent="0.3">
      <c r="A1158" s="20" t="s">
        <v>1214</v>
      </c>
      <c r="B1158" t="str">
        <f>VLOOKUP($A1158,Customer_Table[#All],4,FALSE)</f>
        <v>Steven</v>
      </c>
      <c r="C1158">
        <f>VLOOKUP($A1158,Medical_Table[#All],4,FALSE)</f>
        <v>30.2</v>
      </c>
      <c r="D1158">
        <f>VLOOKUP($A1158,Medical_Table[#All],6,FALSE)</f>
        <v>9.8800000000000008</v>
      </c>
      <c r="E1158" t="str">
        <f>VLOOKUP($A1158,Medical_Table[#All],2,FALSE)</f>
        <v>Yes</v>
      </c>
      <c r="F1158" t="str">
        <f>VLOOKUP($A1158,Medical_Table[#All],8,FALSE)</f>
        <v>No</v>
      </c>
      <c r="G1158" t="str">
        <f>VLOOKUP($A1158,Medical_Table[#All],9,FALSE)</f>
        <v>No</v>
      </c>
      <c r="H1158">
        <f>VLOOKUP($A1158,Medical_Table[#All],10,FALSE)</f>
        <v>2</v>
      </c>
      <c r="I1158" t="str">
        <f>VLOOKUP($A1158,Medical_Table[#All],3,FALSE)</f>
        <v>No</v>
      </c>
      <c r="J1158" t="str">
        <f>VLOOKUP($A1158,Medical_Table[#All],5,FALSE)</f>
        <v>Obesity</v>
      </c>
      <c r="K1158" t="str">
        <f>VLOOKUP($A1158,Medical_Table[#All],7,FALSE)</f>
        <v>Diabetes</v>
      </c>
      <c r="L1158" s="22">
        <f>VLOOKUP($A1158,Hospitalization_Table[#All],10,FALSE)</f>
        <v>25798</v>
      </c>
      <c r="M1158" s="18">
        <f>VLOOKUP($A1158,Hospitalization_Table[#All],6,FALSE)</f>
        <v>9724.5300000000007</v>
      </c>
      <c r="N1158" t="str">
        <f>VLOOKUP($A1158,Hospitalization_Table[#All],7,FALSE)</f>
        <v>tier - 3</v>
      </c>
      <c r="O1158" t="str">
        <f>VLOOKUP($A1158,Hospitalization_Table[#All],8,FALSE)</f>
        <v>tier - 1</v>
      </c>
      <c r="P1158" t="str">
        <f>VLOOKUP($A1158,Hospitalization_Table[#All],9,FALSE)</f>
        <v>R1011</v>
      </c>
      <c r="Q1158">
        <f>VLOOKUP($A1158,Hospitalization_Table[#All],11,FALSE)</f>
        <v>52</v>
      </c>
    </row>
    <row r="1159" spans="1:17" ht="15.6" x14ac:dyDescent="0.3">
      <c r="A1159" s="20" t="s">
        <v>1213</v>
      </c>
      <c r="B1159" t="str">
        <f>VLOOKUP($A1159,Customer_Table[#All],4,FALSE)</f>
        <v>Jose Antonio Sr.</v>
      </c>
      <c r="C1159">
        <f>VLOOKUP($A1159,Medical_Table[#All],4,FALSE)</f>
        <v>33.25</v>
      </c>
      <c r="D1159">
        <f>VLOOKUP($A1159,Medical_Table[#All],6,FALSE)</f>
        <v>7.42</v>
      </c>
      <c r="E1159" t="str">
        <f>VLOOKUP($A1159,Medical_Table[#All],2,FALSE)</f>
        <v>Yes</v>
      </c>
      <c r="F1159" t="str">
        <f>VLOOKUP($A1159,Medical_Table[#All],8,FALSE)</f>
        <v>No</v>
      </c>
      <c r="G1159" t="str">
        <f>VLOOKUP($A1159,Medical_Table[#All],9,FALSE)</f>
        <v>No</v>
      </c>
      <c r="H1159">
        <f>VLOOKUP($A1159,Medical_Table[#All],10,FALSE)</f>
        <v>2</v>
      </c>
      <c r="I1159" t="str">
        <f>VLOOKUP($A1159,Medical_Table[#All],3,FALSE)</f>
        <v>No</v>
      </c>
      <c r="J1159" t="str">
        <f>VLOOKUP($A1159,Medical_Table[#All],5,FALSE)</f>
        <v>Obesity</v>
      </c>
      <c r="K1159" t="str">
        <f>VLOOKUP($A1159,Medical_Table[#All],7,FALSE)</f>
        <v>Diabetes</v>
      </c>
      <c r="L1159" s="22">
        <f>VLOOKUP($A1159,Hospitalization_Table[#All],10,FALSE)</f>
        <v>25823</v>
      </c>
      <c r="M1159" s="18">
        <f>VLOOKUP($A1159,Hospitalization_Table[#All],6,FALSE)</f>
        <v>9722.77</v>
      </c>
      <c r="N1159" t="str">
        <f>VLOOKUP($A1159,Hospitalization_Table[#All],7,FALSE)</f>
        <v>tier - 3</v>
      </c>
      <c r="O1159" t="str">
        <f>VLOOKUP($A1159,Hospitalization_Table[#All],8,FALSE)</f>
        <v>tier - 1</v>
      </c>
      <c r="P1159" t="str">
        <f>VLOOKUP($A1159,Hospitalization_Table[#All],9,FALSE)</f>
        <v>R1016</v>
      </c>
      <c r="Q1159">
        <f>VLOOKUP($A1159,Hospitalization_Table[#All],11,FALSE)</f>
        <v>52</v>
      </c>
    </row>
    <row r="1160" spans="1:17" ht="15.6" x14ac:dyDescent="0.3">
      <c r="A1160" s="20" t="s">
        <v>1212</v>
      </c>
      <c r="B1160" t="str">
        <f>VLOOKUP($A1160,Customer_Table[#All],4,FALSE)</f>
        <v>Tatiana</v>
      </c>
      <c r="C1160">
        <f>VLOOKUP($A1160,Medical_Table[#All],4,FALSE)</f>
        <v>26.6</v>
      </c>
      <c r="D1160">
        <f>VLOOKUP($A1160,Medical_Table[#All],6,FALSE)</f>
        <v>8.4499999999999993</v>
      </c>
      <c r="E1160" t="str">
        <f>VLOOKUP($A1160,Medical_Table[#All],2,FALSE)</f>
        <v>Yes</v>
      </c>
      <c r="F1160" t="str">
        <f>VLOOKUP($A1160,Medical_Table[#All],8,FALSE)</f>
        <v>No</v>
      </c>
      <c r="G1160" t="str">
        <f>VLOOKUP($A1160,Medical_Table[#All],9,FALSE)</f>
        <v>No</v>
      </c>
      <c r="H1160">
        <f>VLOOKUP($A1160,Medical_Table[#All],10,FALSE)</f>
        <v>1</v>
      </c>
      <c r="I1160" t="str">
        <f>VLOOKUP($A1160,Medical_Table[#All],3,FALSE)</f>
        <v>No</v>
      </c>
      <c r="J1160" t="str">
        <f>VLOOKUP($A1160,Medical_Table[#All],5,FALSE)</f>
        <v>Over Weight</v>
      </c>
      <c r="K1160" t="str">
        <f>VLOOKUP($A1160,Medical_Table[#All],7,FALSE)</f>
        <v>Diabetes</v>
      </c>
      <c r="L1160" s="22">
        <f>VLOOKUP($A1160,Hospitalization_Table[#All],10,FALSE)</f>
        <v>27572</v>
      </c>
      <c r="M1160" s="18">
        <f>VLOOKUP($A1160,Hospitalization_Table[#All],6,FALSE)</f>
        <v>9715.84</v>
      </c>
      <c r="N1160" t="str">
        <f>VLOOKUP($A1160,Hospitalization_Table[#All],7,FALSE)</f>
        <v>tier - 2</v>
      </c>
      <c r="O1160" t="str">
        <f>VLOOKUP($A1160,Hospitalization_Table[#All],8,FALSE)</f>
        <v>tier - 1</v>
      </c>
      <c r="P1160" t="str">
        <f>VLOOKUP($A1160,Hospitalization_Table[#All],9,FALSE)</f>
        <v>R1024</v>
      </c>
      <c r="Q1160">
        <f>VLOOKUP($A1160,Hospitalization_Table[#All],11,FALSE)</f>
        <v>47</v>
      </c>
    </row>
    <row r="1161" spans="1:17" ht="15.6" x14ac:dyDescent="0.3">
      <c r="A1161" s="20" t="s">
        <v>1211</v>
      </c>
      <c r="B1161" t="str">
        <f>VLOOKUP($A1161,Customer_Table[#All],4,FALSE)</f>
        <v>Dan T.</v>
      </c>
      <c r="C1161">
        <f>VLOOKUP($A1161,Medical_Table[#All],4,FALSE)</f>
        <v>26.35</v>
      </c>
      <c r="D1161">
        <f>VLOOKUP($A1161,Medical_Table[#All],6,FALSE)</f>
        <v>6.21</v>
      </c>
      <c r="E1161" t="str">
        <f>VLOOKUP($A1161,Medical_Table[#All],2,FALSE)</f>
        <v>No</v>
      </c>
      <c r="F1161" t="str">
        <f>VLOOKUP($A1161,Medical_Table[#All],8,FALSE)</f>
        <v>No</v>
      </c>
      <c r="G1161" t="str">
        <f>VLOOKUP($A1161,Medical_Table[#All],9,FALSE)</f>
        <v>No</v>
      </c>
      <c r="H1161">
        <f>VLOOKUP($A1161,Medical_Table[#All],10,FALSE)</f>
        <v>2</v>
      </c>
      <c r="I1161" t="str">
        <f>VLOOKUP($A1161,Medical_Table[#All],3,FALSE)</f>
        <v>No</v>
      </c>
      <c r="J1161" t="str">
        <f>VLOOKUP($A1161,Medical_Table[#All],5,FALSE)</f>
        <v>Over Weight</v>
      </c>
      <c r="K1161" t="str">
        <f>VLOOKUP($A1161,Medical_Table[#All],7,FALSE)</f>
        <v>Prediabetes</v>
      </c>
      <c r="L1161" s="22">
        <f>VLOOKUP($A1161,Hospitalization_Table[#All],10,FALSE)</f>
        <v>26490</v>
      </c>
      <c r="M1161" s="18">
        <f>VLOOKUP($A1161,Hospitalization_Table[#All],6,FALSE)</f>
        <v>9710.7099999999991</v>
      </c>
      <c r="N1161" t="str">
        <f>VLOOKUP($A1161,Hospitalization_Table[#All],7,FALSE)</f>
        <v>tier - 2</v>
      </c>
      <c r="O1161" t="str">
        <f>VLOOKUP($A1161,Hospitalization_Table[#All],8,FALSE)</f>
        <v>tier - 1</v>
      </c>
      <c r="P1161" t="str">
        <f>VLOOKUP($A1161,Hospitalization_Table[#All],9,FALSE)</f>
        <v>R1021</v>
      </c>
      <c r="Q1161">
        <f>VLOOKUP($A1161,Hospitalization_Table[#All],11,FALSE)</f>
        <v>50</v>
      </c>
    </row>
    <row r="1162" spans="1:17" ht="15.6" x14ac:dyDescent="0.3">
      <c r="A1162" s="20" t="s">
        <v>1210</v>
      </c>
      <c r="B1162" t="str">
        <f>VLOOKUP($A1162,Customer_Table[#All],4,FALSE)</f>
        <v>Liisa A.</v>
      </c>
      <c r="C1162">
        <f>VLOOKUP($A1162,Medical_Table[#All],4,FALSE)</f>
        <v>39.994999999999997</v>
      </c>
      <c r="D1162">
        <f>VLOOKUP($A1162,Medical_Table[#All],6,FALSE)</f>
        <v>4.6500000000000004</v>
      </c>
      <c r="E1162" t="str">
        <f>VLOOKUP($A1162,Medical_Table[#All],2,FALSE)</f>
        <v>No</v>
      </c>
      <c r="F1162" t="str">
        <f>VLOOKUP($A1162,Medical_Table[#All],8,FALSE)</f>
        <v>No</v>
      </c>
      <c r="G1162" t="str">
        <f>VLOOKUP($A1162,Medical_Table[#All],9,FALSE)</f>
        <v>No</v>
      </c>
      <c r="H1162">
        <f>VLOOKUP($A1162,Medical_Table[#All],10,FALSE)</f>
        <v>0</v>
      </c>
      <c r="I1162" t="str">
        <f>VLOOKUP($A1162,Medical_Table[#All],3,FALSE)</f>
        <v>No</v>
      </c>
      <c r="J1162" t="str">
        <f>VLOOKUP($A1162,Medical_Table[#All],5,FALSE)</f>
        <v>Obesity</v>
      </c>
      <c r="K1162" t="str">
        <f>VLOOKUP($A1162,Medical_Table[#All],7,FALSE)</f>
        <v>Normal</v>
      </c>
      <c r="L1162" s="22">
        <f>VLOOKUP($A1162,Hospitalization_Table[#All],10,FALSE)</f>
        <v>28387</v>
      </c>
      <c r="M1162" s="18">
        <f>VLOOKUP($A1162,Hospitalization_Table[#All],6,FALSE)</f>
        <v>9704.67</v>
      </c>
      <c r="N1162" t="str">
        <f>VLOOKUP($A1162,Hospitalization_Table[#All],7,FALSE)</f>
        <v>tier - 2</v>
      </c>
      <c r="O1162" t="str">
        <f>VLOOKUP($A1162,Hospitalization_Table[#All],8,FALSE)</f>
        <v>tier - 3</v>
      </c>
      <c r="P1162" t="str">
        <f>VLOOKUP($A1162,Hospitalization_Table[#All],9,FALSE)</f>
        <v>R1024</v>
      </c>
      <c r="Q1162">
        <f>VLOOKUP($A1162,Hospitalization_Table[#All],11,FALSE)</f>
        <v>45</v>
      </c>
    </row>
    <row r="1163" spans="1:17" ht="15.6" x14ac:dyDescent="0.3">
      <c r="A1163" s="20" t="s">
        <v>1209</v>
      </c>
      <c r="B1163" t="str">
        <f>VLOOKUP($A1163,Customer_Table[#All],4,FALSE)</f>
        <v>Kathryn E.</v>
      </c>
      <c r="C1163">
        <f>VLOOKUP($A1163,Medical_Table[#All],4,FALSE)</f>
        <v>22.92</v>
      </c>
      <c r="D1163">
        <f>VLOOKUP($A1163,Medical_Table[#All],6,FALSE)</f>
        <v>5.87</v>
      </c>
      <c r="E1163" t="str">
        <f>VLOOKUP($A1163,Medical_Table[#All],2,FALSE)</f>
        <v>Yes</v>
      </c>
      <c r="F1163" t="str">
        <f>VLOOKUP($A1163,Medical_Table[#All],8,FALSE)</f>
        <v>No</v>
      </c>
      <c r="G1163" t="str">
        <f>VLOOKUP($A1163,Medical_Table[#All],9,FALSE)</f>
        <v>No</v>
      </c>
      <c r="H1163">
        <f>VLOOKUP($A1163,Medical_Table[#All],10,FALSE)</f>
        <v>1</v>
      </c>
      <c r="I1163" t="str">
        <f>VLOOKUP($A1163,Medical_Table[#All],3,FALSE)</f>
        <v>No</v>
      </c>
      <c r="J1163" t="str">
        <f>VLOOKUP($A1163,Medical_Table[#All],5,FALSE)</f>
        <v>Normal Weight</v>
      </c>
      <c r="K1163" t="str">
        <f>VLOOKUP($A1163,Medical_Table[#All],7,FALSE)</f>
        <v>Prediabetes</v>
      </c>
      <c r="L1163" s="22">
        <f>VLOOKUP($A1163,Hospitalization_Table[#All],10,FALSE)</f>
        <v>23688</v>
      </c>
      <c r="M1163" s="18">
        <f>VLOOKUP($A1163,Hospitalization_Table[#All],6,FALSE)</f>
        <v>9698.42</v>
      </c>
      <c r="N1163" t="str">
        <f>VLOOKUP($A1163,Hospitalization_Table[#All],7,FALSE)</f>
        <v>tier - 3</v>
      </c>
      <c r="O1163" t="str">
        <f>VLOOKUP($A1163,Hospitalization_Table[#All],8,FALSE)</f>
        <v>tier - 3</v>
      </c>
      <c r="P1163" t="str">
        <f>VLOOKUP($A1163,Hospitalization_Table[#All],9,FALSE)</f>
        <v>R1013</v>
      </c>
      <c r="Q1163">
        <f>VLOOKUP($A1163,Hospitalization_Table[#All],11,FALSE)</f>
        <v>58</v>
      </c>
    </row>
    <row r="1164" spans="1:17" ht="15.6" x14ac:dyDescent="0.3">
      <c r="A1164" s="20" t="s">
        <v>1208</v>
      </c>
      <c r="B1164" t="str">
        <f>VLOOKUP($A1164,Customer_Table[#All],4,FALSE)</f>
        <v>Maxwell</v>
      </c>
      <c r="C1164">
        <f>VLOOKUP($A1164,Medical_Table[#All],4,FALSE)</f>
        <v>24.78</v>
      </c>
      <c r="D1164">
        <f>VLOOKUP($A1164,Medical_Table[#All],6,FALSE)</f>
        <v>4.24</v>
      </c>
      <c r="E1164" t="str">
        <f>VLOOKUP($A1164,Medical_Table[#All],2,FALSE)</f>
        <v>Yes</v>
      </c>
      <c r="F1164" t="str">
        <f>VLOOKUP($A1164,Medical_Table[#All],8,FALSE)</f>
        <v>No</v>
      </c>
      <c r="G1164" t="str">
        <f>VLOOKUP($A1164,Medical_Table[#All],9,FALSE)</f>
        <v>No</v>
      </c>
      <c r="H1164">
        <f>VLOOKUP($A1164,Medical_Table[#All],10,FALSE)</f>
        <v>2</v>
      </c>
      <c r="I1164" t="str">
        <f>VLOOKUP($A1164,Medical_Table[#All],3,FALSE)</f>
        <v>No</v>
      </c>
      <c r="J1164" t="str">
        <f>VLOOKUP($A1164,Medical_Table[#All],5,FALSE)</f>
        <v>Normal Weight</v>
      </c>
      <c r="K1164" t="str">
        <f>VLOOKUP($A1164,Medical_Table[#All],7,FALSE)</f>
        <v>Normal</v>
      </c>
      <c r="L1164" s="22">
        <f>VLOOKUP($A1164,Hospitalization_Table[#All],10,FALSE)</f>
        <v>24366</v>
      </c>
      <c r="M1164" s="18">
        <f>VLOOKUP($A1164,Hospitalization_Table[#All],6,FALSE)</f>
        <v>9684.2900000000009</v>
      </c>
      <c r="N1164" t="str">
        <f>VLOOKUP($A1164,Hospitalization_Table[#All],7,FALSE)</f>
        <v>tier - 3</v>
      </c>
      <c r="O1164" t="str">
        <f>VLOOKUP($A1164,Hospitalization_Table[#All],8,FALSE)</f>
        <v>tier - 2</v>
      </c>
      <c r="P1164" t="str">
        <f>VLOOKUP($A1164,Hospitalization_Table[#All],9,FALSE)</f>
        <v>R1013</v>
      </c>
      <c r="Q1164">
        <f>VLOOKUP($A1164,Hospitalization_Table[#All],11,FALSE)</f>
        <v>56</v>
      </c>
    </row>
    <row r="1165" spans="1:17" ht="15.6" x14ac:dyDescent="0.3">
      <c r="A1165" s="20" t="s">
        <v>1207</v>
      </c>
      <c r="B1165" t="str">
        <f>VLOOKUP($A1165,Customer_Table[#All],4,FALSE)</f>
        <v>Pascale</v>
      </c>
      <c r="C1165">
        <f>VLOOKUP($A1165,Medical_Table[#All],4,FALSE)</f>
        <v>34.07</v>
      </c>
      <c r="D1165">
        <f>VLOOKUP($A1165,Medical_Table[#All],6,FALSE)</f>
        <v>7.81</v>
      </c>
      <c r="E1165" t="str">
        <f>VLOOKUP($A1165,Medical_Table[#All],2,FALSE)</f>
        <v>Yes</v>
      </c>
      <c r="F1165" t="str">
        <f>VLOOKUP($A1165,Medical_Table[#All],8,FALSE)</f>
        <v>No</v>
      </c>
      <c r="G1165" t="str">
        <f>VLOOKUP($A1165,Medical_Table[#All],9,FALSE)</f>
        <v>No</v>
      </c>
      <c r="H1165">
        <f>VLOOKUP($A1165,Medical_Table[#All],10,FALSE)</f>
        <v>0</v>
      </c>
      <c r="I1165" t="str">
        <f>VLOOKUP($A1165,Medical_Table[#All],3,FALSE)</f>
        <v>No</v>
      </c>
      <c r="J1165" t="str">
        <f>VLOOKUP($A1165,Medical_Table[#All],5,FALSE)</f>
        <v>Obesity</v>
      </c>
      <c r="K1165" t="str">
        <f>VLOOKUP($A1165,Medical_Table[#All],7,FALSE)</f>
        <v>Diabetes</v>
      </c>
      <c r="L1165" s="22">
        <f>VLOOKUP($A1165,Hospitalization_Table[#All],10,FALSE)</f>
        <v>29806</v>
      </c>
      <c r="M1165" s="18">
        <f>VLOOKUP($A1165,Hospitalization_Table[#All],6,FALSE)</f>
        <v>9664.34</v>
      </c>
      <c r="N1165" t="str">
        <f>VLOOKUP($A1165,Hospitalization_Table[#All],7,FALSE)</f>
        <v>tier - 2</v>
      </c>
      <c r="O1165" t="str">
        <f>VLOOKUP($A1165,Hospitalization_Table[#All],8,FALSE)</f>
        <v>tier - 3</v>
      </c>
      <c r="P1165" t="str">
        <f>VLOOKUP($A1165,Hospitalization_Table[#All],9,FALSE)</f>
        <v>R1011</v>
      </c>
      <c r="Q1165">
        <f>VLOOKUP($A1165,Hospitalization_Table[#All],11,FALSE)</f>
        <v>41</v>
      </c>
    </row>
    <row r="1166" spans="1:17" ht="15.6" x14ac:dyDescent="0.3">
      <c r="A1166" s="20" t="s">
        <v>1206</v>
      </c>
      <c r="B1166" t="str">
        <f>VLOOKUP($A1166,Customer_Table[#All],4,FALSE)</f>
        <v>Becca</v>
      </c>
      <c r="C1166">
        <f>VLOOKUP($A1166,Medical_Table[#All],4,FALSE)</f>
        <v>30.14</v>
      </c>
      <c r="D1166">
        <f>VLOOKUP($A1166,Medical_Table[#All],6,FALSE)</f>
        <v>9.85</v>
      </c>
      <c r="E1166" t="str">
        <f>VLOOKUP($A1166,Medical_Table[#All],2,FALSE)</f>
        <v>No</v>
      </c>
      <c r="F1166" t="str">
        <f>VLOOKUP($A1166,Medical_Table[#All],8,FALSE)</f>
        <v>No</v>
      </c>
      <c r="G1166" t="str">
        <f>VLOOKUP($A1166,Medical_Table[#All],9,FALSE)</f>
        <v>No</v>
      </c>
      <c r="H1166">
        <f>VLOOKUP($A1166,Medical_Table[#All],10,FALSE)</f>
        <v>0</v>
      </c>
      <c r="I1166" t="str">
        <f>VLOOKUP($A1166,Medical_Table[#All],3,FALSE)</f>
        <v>No</v>
      </c>
      <c r="J1166" t="str">
        <f>VLOOKUP($A1166,Medical_Table[#All],5,FALSE)</f>
        <v>Obesity</v>
      </c>
      <c r="K1166" t="str">
        <f>VLOOKUP($A1166,Medical_Table[#All],7,FALSE)</f>
        <v>Diabetes</v>
      </c>
      <c r="L1166" s="22">
        <f>VLOOKUP($A1166,Hospitalization_Table[#All],10,FALSE)</f>
        <v>27218</v>
      </c>
      <c r="M1166" s="18">
        <f>VLOOKUP($A1166,Hospitalization_Table[#All],6,FALSE)</f>
        <v>9653.81</v>
      </c>
      <c r="N1166" t="str">
        <f>VLOOKUP($A1166,Hospitalization_Table[#All],7,FALSE)</f>
        <v>tier - 2</v>
      </c>
      <c r="O1166" t="str">
        <f>VLOOKUP($A1166,Hospitalization_Table[#All],8,FALSE)</f>
        <v>tier - 2</v>
      </c>
      <c r="P1166" t="str">
        <f>VLOOKUP($A1166,Hospitalization_Table[#All],9,FALSE)</f>
        <v>R1011</v>
      </c>
      <c r="Q1166">
        <f>VLOOKUP($A1166,Hospitalization_Table[#All],11,FALSE)</f>
        <v>48</v>
      </c>
    </row>
    <row r="1167" spans="1:17" ht="15.6" x14ac:dyDescent="0.3">
      <c r="A1167" s="20" t="s">
        <v>1205</v>
      </c>
      <c r="B1167" t="str">
        <f>VLOOKUP($A1167,Customer_Table[#All],4,FALSE)</f>
        <v>Grace</v>
      </c>
      <c r="C1167">
        <f>VLOOKUP($A1167,Medical_Table[#All],4,FALSE)</f>
        <v>18.05</v>
      </c>
      <c r="D1167">
        <f>VLOOKUP($A1167,Medical_Table[#All],6,FALSE)</f>
        <v>6.94</v>
      </c>
      <c r="E1167" t="str">
        <f>VLOOKUP($A1167,Medical_Table[#All],2,FALSE)</f>
        <v>No</v>
      </c>
      <c r="F1167" t="str">
        <f>VLOOKUP($A1167,Medical_Table[#All],8,FALSE)</f>
        <v>No</v>
      </c>
      <c r="G1167" t="str">
        <f>VLOOKUP($A1167,Medical_Table[#All],9,FALSE)</f>
        <v>No</v>
      </c>
      <c r="H1167">
        <f>VLOOKUP($A1167,Medical_Table[#All],10,FALSE)</f>
        <v>0</v>
      </c>
      <c r="I1167" t="str">
        <f>VLOOKUP($A1167,Medical_Table[#All],3,FALSE)</f>
        <v>No</v>
      </c>
      <c r="J1167" t="str">
        <f>VLOOKUP($A1167,Medical_Table[#All],5,FALSE)</f>
        <v>Under Weight</v>
      </c>
      <c r="K1167" t="str">
        <f>VLOOKUP($A1167,Medical_Table[#All],7,FALSE)</f>
        <v>Diabetes</v>
      </c>
      <c r="L1167" s="22">
        <f>VLOOKUP($A1167,Hospitalization_Table[#All],10,FALSE)</f>
        <v>26133</v>
      </c>
      <c r="M1167" s="18">
        <f>VLOOKUP($A1167,Hospitalization_Table[#All],6,FALSE)</f>
        <v>9644.25</v>
      </c>
      <c r="N1167" t="str">
        <f>VLOOKUP($A1167,Hospitalization_Table[#All],7,FALSE)</f>
        <v>tier - 2</v>
      </c>
      <c r="O1167" t="str">
        <f>VLOOKUP($A1167,Hospitalization_Table[#All],8,FALSE)</f>
        <v>tier - 1</v>
      </c>
      <c r="P1167" t="str">
        <f>VLOOKUP($A1167,Hospitalization_Table[#All],9,FALSE)</f>
        <v>R1012</v>
      </c>
      <c r="Q1167">
        <f>VLOOKUP($A1167,Hospitalization_Table[#All],11,FALSE)</f>
        <v>51</v>
      </c>
    </row>
    <row r="1168" spans="1:17" ht="15.6" x14ac:dyDescent="0.3">
      <c r="A1168" s="20" t="s">
        <v>1204</v>
      </c>
      <c r="B1168" t="str">
        <f>VLOOKUP($A1168,Customer_Table[#All],4,FALSE)</f>
        <v>Samantha</v>
      </c>
      <c r="C1168">
        <f>VLOOKUP($A1168,Medical_Table[#All],4,FALSE)</f>
        <v>37.4</v>
      </c>
      <c r="D1168">
        <f>VLOOKUP($A1168,Medical_Table[#All],6,FALSE)</f>
        <v>11.3</v>
      </c>
      <c r="E1168" t="str">
        <f>VLOOKUP($A1168,Medical_Table[#All],2,FALSE)</f>
        <v>Yes</v>
      </c>
      <c r="F1168" t="str">
        <f>VLOOKUP($A1168,Medical_Table[#All],8,FALSE)</f>
        <v>No</v>
      </c>
      <c r="G1168" t="str">
        <f>VLOOKUP($A1168,Medical_Table[#All],9,FALSE)</f>
        <v>No</v>
      </c>
      <c r="H1168">
        <f>VLOOKUP($A1168,Medical_Table[#All],10,FALSE)</f>
        <v>2</v>
      </c>
      <c r="I1168" t="str">
        <f>VLOOKUP($A1168,Medical_Table[#All],3,FALSE)</f>
        <v>No</v>
      </c>
      <c r="J1168" t="str">
        <f>VLOOKUP($A1168,Medical_Table[#All],5,FALSE)</f>
        <v>Obesity</v>
      </c>
      <c r="K1168" t="str">
        <f>VLOOKUP($A1168,Medical_Table[#All],7,FALSE)</f>
        <v>Diabetes</v>
      </c>
      <c r="L1168" s="22">
        <f>VLOOKUP($A1168,Hospitalization_Table[#All],10,FALSE)</f>
        <v>25841</v>
      </c>
      <c r="M1168" s="18">
        <f>VLOOKUP($A1168,Hospitalization_Table[#All],6,FALSE)</f>
        <v>9634.5400000000009</v>
      </c>
      <c r="N1168" t="str">
        <f>VLOOKUP($A1168,Hospitalization_Table[#All],7,FALSE)</f>
        <v>tier - 2</v>
      </c>
      <c r="O1168" t="str">
        <f>VLOOKUP($A1168,Hospitalization_Table[#All],8,FALSE)</f>
        <v>tier - 2</v>
      </c>
      <c r="P1168" t="str">
        <f>VLOOKUP($A1168,Hospitalization_Table[#All],9,FALSE)</f>
        <v>R1011</v>
      </c>
      <c r="Q1168">
        <f>VLOOKUP($A1168,Hospitalization_Table[#All],11,FALSE)</f>
        <v>52</v>
      </c>
    </row>
    <row r="1169" spans="1:17" ht="15.6" x14ac:dyDescent="0.3">
      <c r="A1169" s="20" t="s">
        <v>1203</v>
      </c>
      <c r="B1169" t="str">
        <f>VLOOKUP($A1169,Customer_Table[#All],4,FALSE)</f>
        <v>Nicole R.</v>
      </c>
      <c r="C1169">
        <f>VLOOKUP($A1169,Medical_Table[#All],4,FALSE)</f>
        <v>25.75</v>
      </c>
      <c r="D1169">
        <f>VLOOKUP($A1169,Medical_Table[#All],6,FALSE)</f>
        <v>9.23</v>
      </c>
      <c r="E1169" t="str">
        <f>VLOOKUP($A1169,Medical_Table[#All],2,FALSE)</f>
        <v>No</v>
      </c>
      <c r="F1169" t="str">
        <f>VLOOKUP($A1169,Medical_Table[#All],8,FALSE)</f>
        <v>No</v>
      </c>
      <c r="G1169" t="str">
        <f>VLOOKUP($A1169,Medical_Table[#All],9,FALSE)</f>
        <v>No</v>
      </c>
      <c r="H1169">
        <f>VLOOKUP($A1169,Medical_Table[#All],10,FALSE)</f>
        <v>0</v>
      </c>
      <c r="I1169" t="str">
        <f>VLOOKUP($A1169,Medical_Table[#All],3,FALSE)</f>
        <v>No</v>
      </c>
      <c r="J1169" t="str">
        <f>VLOOKUP($A1169,Medical_Table[#All],5,FALSE)</f>
        <v>Over Weight</v>
      </c>
      <c r="K1169" t="str">
        <f>VLOOKUP($A1169,Medical_Table[#All],7,FALSE)</f>
        <v>Diabetes</v>
      </c>
      <c r="L1169" s="22">
        <f>VLOOKUP($A1169,Hospitalization_Table[#All],10,FALSE)</f>
        <v>25011</v>
      </c>
      <c r="M1169" s="18">
        <f>VLOOKUP($A1169,Hospitalization_Table[#All],6,FALSE)</f>
        <v>9630.91</v>
      </c>
      <c r="N1169" t="str">
        <f>VLOOKUP($A1169,Hospitalization_Table[#All],7,FALSE)</f>
        <v>tier - 3</v>
      </c>
      <c r="O1169" t="str">
        <f>VLOOKUP($A1169,Hospitalization_Table[#All],8,FALSE)</f>
        <v>tier - 2</v>
      </c>
      <c r="P1169" t="str">
        <f>VLOOKUP($A1169,Hospitalization_Table[#All],9,FALSE)</f>
        <v>R1013</v>
      </c>
      <c r="Q1169">
        <f>VLOOKUP($A1169,Hospitalization_Table[#All],11,FALSE)</f>
        <v>54</v>
      </c>
    </row>
    <row r="1170" spans="1:17" ht="15.6" x14ac:dyDescent="0.3">
      <c r="A1170" s="20" t="s">
        <v>1202</v>
      </c>
      <c r="B1170" t="str">
        <f>VLOOKUP($A1170,Customer_Table[#All],4,FALSE)</f>
        <v>David W</v>
      </c>
      <c r="C1170">
        <f>VLOOKUP($A1170,Medical_Table[#All],4,FALSE)</f>
        <v>32.299999999999997</v>
      </c>
      <c r="D1170">
        <f>VLOOKUP($A1170,Medical_Table[#All],6,FALSE)</f>
        <v>4.37</v>
      </c>
      <c r="E1170" t="str">
        <f>VLOOKUP($A1170,Medical_Table[#All],2,FALSE)</f>
        <v>No</v>
      </c>
      <c r="F1170" t="str">
        <f>VLOOKUP($A1170,Medical_Table[#All],8,FALSE)</f>
        <v>No</v>
      </c>
      <c r="G1170" t="str">
        <f>VLOOKUP($A1170,Medical_Table[#All],9,FALSE)</f>
        <v>No</v>
      </c>
      <c r="H1170">
        <f>VLOOKUP($A1170,Medical_Table[#All],10,FALSE)</f>
        <v>2</v>
      </c>
      <c r="I1170" t="str">
        <f>VLOOKUP($A1170,Medical_Table[#All],3,FALSE)</f>
        <v>No</v>
      </c>
      <c r="J1170" t="str">
        <f>VLOOKUP($A1170,Medical_Table[#All],5,FALSE)</f>
        <v>Obesity</v>
      </c>
      <c r="K1170" t="str">
        <f>VLOOKUP($A1170,Medical_Table[#All],7,FALSE)</f>
        <v>Normal</v>
      </c>
      <c r="L1170" s="22">
        <f>VLOOKUP($A1170,Hospitalization_Table[#All],10,FALSE)</f>
        <v>26595</v>
      </c>
      <c r="M1170" s="18">
        <f>VLOOKUP($A1170,Hospitalization_Table[#All],6,FALSE)</f>
        <v>9630.4</v>
      </c>
      <c r="N1170" t="str">
        <f>VLOOKUP($A1170,Hospitalization_Table[#All],7,FALSE)</f>
        <v>tier - 2</v>
      </c>
      <c r="O1170" t="str">
        <f>VLOOKUP($A1170,Hospitalization_Table[#All],8,FALSE)</f>
        <v>tier - 2</v>
      </c>
      <c r="P1170" t="str">
        <f>VLOOKUP($A1170,Hospitalization_Table[#All],9,FALSE)</f>
        <v>R1011</v>
      </c>
      <c r="Q1170">
        <f>VLOOKUP($A1170,Hospitalization_Table[#All],11,FALSE)</f>
        <v>50</v>
      </c>
    </row>
    <row r="1171" spans="1:17" ht="15.6" x14ac:dyDescent="0.3">
      <c r="A1171" s="20" t="s">
        <v>1201</v>
      </c>
      <c r="B1171" t="str">
        <f>VLOOKUP($A1171,Customer_Table[#All],4,FALSE)</f>
        <v>Grant</v>
      </c>
      <c r="C1171">
        <f>VLOOKUP($A1171,Medical_Table[#All],4,FALSE)</f>
        <v>28.61</v>
      </c>
      <c r="D1171">
        <f>VLOOKUP($A1171,Medical_Table[#All],6,FALSE)</f>
        <v>5.76</v>
      </c>
      <c r="E1171" t="str">
        <f>VLOOKUP($A1171,Medical_Table[#All],2,FALSE)</f>
        <v>No</v>
      </c>
      <c r="F1171" t="str">
        <f>VLOOKUP($A1171,Medical_Table[#All],8,FALSE)</f>
        <v>No</v>
      </c>
      <c r="G1171" t="str">
        <f>VLOOKUP($A1171,Medical_Table[#All],9,FALSE)</f>
        <v>Yes</v>
      </c>
      <c r="H1171">
        <f>VLOOKUP($A1171,Medical_Table[#All],10,FALSE)</f>
        <v>1</v>
      </c>
      <c r="I1171" t="str">
        <f>VLOOKUP($A1171,Medical_Table[#All],3,FALSE)</f>
        <v>No</v>
      </c>
      <c r="J1171" t="str">
        <f>VLOOKUP($A1171,Medical_Table[#All],5,FALSE)</f>
        <v>Over Weight</v>
      </c>
      <c r="K1171" t="str">
        <f>VLOOKUP($A1171,Medical_Table[#All],7,FALSE)</f>
        <v>Prediabetes</v>
      </c>
      <c r="L1171" s="22">
        <f>VLOOKUP($A1171,Hospitalization_Table[#All],10,FALSE)</f>
        <v>29208</v>
      </c>
      <c r="M1171" s="18">
        <f>VLOOKUP($A1171,Hospitalization_Table[#All],6,FALSE)</f>
        <v>9630.2999999999993</v>
      </c>
      <c r="N1171" t="str">
        <f>VLOOKUP($A1171,Hospitalization_Table[#All],7,FALSE)</f>
        <v>tier - 2</v>
      </c>
      <c r="O1171" t="str">
        <f>VLOOKUP($A1171,Hospitalization_Table[#All],8,FALSE)</f>
        <v>tier - 2</v>
      </c>
      <c r="P1171" t="str">
        <f>VLOOKUP($A1171,Hospitalization_Table[#All],9,FALSE)</f>
        <v>R1021</v>
      </c>
      <c r="Q1171">
        <f>VLOOKUP($A1171,Hospitalization_Table[#All],11,FALSE)</f>
        <v>43</v>
      </c>
    </row>
    <row r="1172" spans="1:17" ht="15.6" x14ac:dyDescent="0.3">
      <c r="A1172" s="20" t="s">
        <v>1200</v>
      </c>
      <c r="B1172" t="str">
        <f>VLOOKUP($A1172,Customer_Table[#All],4,FALSE)</f>
        <v>Sophia</v>
      </c>
      <c r="C1172">
        <f>VLOOKUP($A1172,Medical_Table[#All],4,FALSE)</f>
        <v>45.41</v>
      </c>
      <c r="D1172">
        <f>VLOOKUP($A1172,Medical_Table[#All],6,FALSE)</f>
        <v>4.96</v>
      </c>
      <c r="E1172" t="str">
        <f>VLOOKUP($A1172,Medical_Table[#All],2,FALSE)</f>
        <v>No</v>
      </c>
      <c r="F1172" t="str">
        <f>VLOOKUP($A1172,Medical_Table[#All],8,FALSE)</f>
        <v>No</v>
      </c>
      <c r="G1172" t="str">
        <f>VLOOKUP($A1172,Medical_Table[#All],9,FALSE)</f>
        <v>No</v>
      </c>
      <c r="H1172">
        <f>VLOOKUP($A1172,Medical_Table[#All],10,FALSE)</f>
        <v>1</v>
      </c>
      <c r="I1172" t="str">
        <f>VLOOKUP($A1172,Medical_Table[#All],3,FALSE)</f>
        <v>No</v>
      </c>
      <c r="J1172" t="str">
        <f>VLOOKUP($A1172,Medical_Table[#All],5,FALSE)</f>
        <v>Obesity</v>
      </c>
      <c r="K1172" t="str">
        <f>VLOOKUP($A1172,Medical_Table[#All],7,FALSE)</f>
        <v>Normal</v>
      </c>
      <c r="L1172" s="22">
        <f>VLOOKUP($A1172,Hospitalization_Table[#All],10,FALSE)</f>
        <v>35969</v>
      </c>
      <c r="M1172" s="18">
        <f>VLOOKUP($A1172,Hospitalization_Table[#All],6,FALSE)</f>
        <v>9628.7900000000009</v>
      </c>
      <c r="N1172" t="str">
        <f>VLOOKUP($A1172,Hospitalization_Table[#All],7,FALSE)</f>
        <v>tier - 2</v>
      </c>
      <c r="O1172" t="str">
        <f>VLOOKUP($A1172,Hospitalization_Table[#All],8,FALSE)</f>
        <v>tier - 2</v>
      </c>
      <c r="P1172" t="str">
        <f>VLOOKUP($A1172,Hospitalization_Table[#All],9,FALSE)</f>
        <v>R1026</v>
      </c>
      <c r="Q1172">
        <f>VLOOKUP($A1172,Hospitalization_Table[#All],11,FALSE)</f>
        <v>24</v>
      </c>
    </row>
    <row r="1173" spans="1:17" ht="15.6" x14ac:dyDescent="0.3">
      <c r="A1173" s="20" t="s">
        <v>1199</v>
      </c>
      <c r="B1173" t="str">
        <f>VLOOKUP($A1173,Customer_Table[#All],4,FALSE)</f>
        <v>Christina</v>
      </c>
      <c r="C1173">
        <f>VLOOKUP($A1173,Medical_Table[#All],4,FALSE)</f>
        <v>31.2</v>
      </c>
      <c r="D1173">
        <f>VLOOKUP($A1173,Medical_Table[#All],6,FALSE)</f>
        <v>11.04</v>
      </c>
      <c r="E1173" t="str">
        <f>VLOOKUP($A1173,Medical_Table[#All],2,FALSE)</f>
        <v>Yes</v>
      </c>
      <c r="F1173" t="str">
        <f>VLOOKUP($A1173,Medical_Table[#All],8,FALSE)</f>
        <v>No</v>
      </c>
      <c r="G1173" t="str">
        <f>VLOOKUP($A1173,Medical_Table[#All],9,FALSE)</f>
        <v>No</v>
      </c>
      <c r="H1173">
        <f>VLOOKUP($A1173,Medical_Table[#All],10,FALSE)</f>
        <v>2</v>
      </c>
      <c r="I1173" t="str">
        <f>VLOOKUP($A1173,Medical_Table[#All],3,FALSE)</f>
        <v>No</v>
      </c>
      <c r="J1173" t="str">
        <f>VLOOKUP($A1173,Medical_Table[#All],5,FALSE)</f>
        <v>Obesity</v>
      </c>
      <c r="K1173" t="str">
        <f>VLOOKUP($A1173,Medical_Table[#All],7,FALSE)</f>
        <v>Diabetes</v>
      </c>
      <c r="L1173" s="22">
        <f>VLOOKUP($A1173,Hospitalization_Table[#All],10,FALSE)</f>
        <v>25918</v>
      </c>
      <c r="M1173" s="18">
        <f>VLOOKUP($A1173,Hospitalization_Table[#All],6,FALSE)</f>
        <v>9625.92</v>
      </c>
      <c r="N1173" t="str">
        <f>VLOOKUP($A1173,Hospitalization_Table[#All],7,FALSE)</f>
        <v>tier - 2</v>
      </c>
      <c r="O1173" t="str">
        <f>VLOOKUP($A1173,Hospitalization_Table[#All],8,FALSE)</f>
        <v>tier - 3</v>
      </c>
      <c r="P1173" t="str">
        <f>VLOOKUP($A1173,Hospitalization_Table[#All],9,FALSE)</f>
        <v>R1011</v>
      </c>
      <c r="Q1173">
        <f>VLOOKUP($A1173,Hospitalization_Table[#All],11,FALSE)</f>
        <v>52</v>
      </c>
    </row>
    <row r="1174" spans="1:17" ht="15.6" x14ac:dyDescent="0.3">
      <c r="A1174" s="20" t="s">
        <v>1198</v>
      </c>
      <c r="B1174" t="str">
        <f>VLOOKUP($A1174,Customer_Table[#All],4,FALSE)</f>
        <v>Sam L.</v>
      </c>
      <c r="C1174">
        <f>VLOOKUP($A1174,Medical_Table[#All],4,FALSE)</f>
        <v>29.83</v>
      </c>
      <c r="D1174">
        <f>VLOOKUP($A1174,Medical_Table[#All],6,FALSE)</f>
        <v>7.81</v>
      </c>
      <c r="E1174" t="str">
        <f>VLOOKUP($A1174,Medical_Table[#All],2,FALSE)</f>
        <v>Yes</v>
      </c>
      <c r="F1174" t="str">
        <f>VLOOKUP($A1174,Medical_Table[#All],8,FALSE)</f>
        <v>No</v>
      </c>
      <c r="G1174" t="str">
        <f>VLOOKUP($A1174,Medical_Table[#All],9,FALSE)</f>
        <v>No</v>
      </c>
      <c r="H1174">
        <f>VLOOKUP($A1174,Medical_Table[#All],10,FALSE)</f>
        <v>1</v>
      </c>
      <c r="I1174" t="str">
        <f>VLOOKUP($A1174,Medical_Table[#All],3,FALSE)</f>
        <v>No</v>
      </c>
      <c r="J1174" t="str">
        <f>VLOOKUP($A1174,Medical_Table[#All],5,FALSE)</f>
        <v>Over Weight</v>
      </c>
      <c r="K1174" t="str">
        <f>VLOOKUP($A1174,Medical_Table[#All],7,FALSE)</f>
        <v>Diabetes</v>
      </c>
      <c r="L1174" s="22">
        <f>VLOOKUP($A1174,Hospitalization_Table[#All],10,FALSE)</f>
        <v>27696</v>
      </c>
      <c r="M1174" s="18">
        <f>VLOOKUP($A1174,Hospitalization_Table[#All],6,FALSE)</f>
        <v>9620.33</v>
      </c>
      <c r="N1174" t="str">
        <f>VLOOKUP($A1174,Hospitalization_Table[#All],7,FALSE)</f>
        <v>tier - 3</v>
      </c>
      <c r="O1174" t="str">
        <f>VLOOKUP($A1174,Hospitalization_Table[#All],8,FALSE)</f>
        <v>tier - 3</v>
      </c>
      <c r="P1174" t="str">
        <f>VLOOKUP($A1174,Hospitalization_Table[#All],9,FALSE)</f>
        <v>R1012</v>
      </c>
      <c r="Q1174">
        <f>VLOOKUP($A1174,Hospitalization_Table[#All],11,FALSE)</f>
        <v>47</v>
      </c>
    </row>
    <row r="1175" spans="1:17" ht="15.6" x14ac:dyDescent="0.3">
      <c r="A1175" s="20" t="s">
        <v>1197</v>
      </c>
      <c r="B1175" t="str">
        <f>VLOOKUP($A1175,Customer_Table[#All],4,FALSE)</f>
        <v>Haley R.</v>
      </c>
      <c r="C1175">
        <f>VLOOKUP($A1175,Medical_Table[#All],4,FALSE)</f>
        <v>29.06</v>
      </c>
      <c r="D1175">
        <f>VLOOKUP($A1175,Medical_Table[#All],6,FALSE)</f>
        <v>4.55</v>
      </c>
      <c r="E1175" t="str">
        <f>VLOOKUP($A1175,Medical_Table[#All],2,FALSE)</f>
        <v>No</v>
      </c>
      <c r="F1175" t="str">
        <f>VLOOKUP($A1175,Medical_Table[#All],8,FALSE)</f>
        <v>No</v>
      </c>
      <c r="G1175" t="str">
        <f>VLOOKUP($A1175,Medical_Table[#All],9,FALSE)</f>
        <v>No</v>
      </c>
      <c r="H1175">
        <f>VLOOKUP($A1175,Medical_Table[#All],10,FALSE)</f>
        <v>0</v>
      </c>
      <c r="I1175" t="str">
        <f>VLOOKUP($A1175,Medical_Table[#All],3,FALSE)</f>
        <v>No</v>
      </c>
      <c r="J1175" t="str">
        <f>VLOOKUP($A1175,Medical_Table[#All],5,FALSE)</f>
        <v>Over Weight</v>
      </c>
      <c r="K1175" t="str">
        <f>VLOOKUP($A1175,Medical_Table[#All],7,FALSE)</f>
        <v>Normal</v>
      </c>
      <c r="L1175" s="22">
        <f>VLOOKUP($A1175,Hospitalization_Table[#All],10,FALSE)</f>
        <v>30192</v>
      </c>
      <c r="M1175" s="18">
        <f>VLOOKUP($A1175,Hospitalization_Table[#All],6,FALSE)</f>
        <v>9619.18</v>
      </c>
      <c r="N1175" t="str">
        <f>VLOOKUP($A1175,Hospitalization_Table[#All],7,FALSE)</f>
        <v>tier - 2</v>
      </c>
      <c r="O1175" t="str">
        <f>VLOOKUP($A1175,Hospitalization_Table[#All],8,FALSE)</f>
        <v>tier - 1</v>
      </c>
      <c r="P1175" t="str">
        <f>VLOOKUP($A1175,Hospitalization_Table[#All],9,FALSE)</f>
        <v>R1025</v>
      </c>
      <c r="Q1175">
        <f>VLOOKUP($A1175,Hospitalization_Table[#All],11,FALSE)</f>
        <v>40</v>
      </c>
    </row>
    <row r="1176" spans="1:17" ht="15.6" x14ac:dyDescent="0.3">
      <c r="A1176" s="20" t="s">
        <v>1196</v>
      </c>
      <c r="B1176" t="str">
        <f>VLOOKUP($A1176,Customer_Table[#All],4,FALSE)</f>
        <v>Ethan</v>
      </c>
      <c r="C1176">
        <f>VLOOKUP($A1176,Medical_Table[#All],4,FALSE)</f>
        <v>27.454999999999998</v>
      </c>
      <c r="D1176">
        <f>VLOOKUP($A1176,Medical_Table[#All],6,FALSE)</f>
        <v>6.13</v>
      </c>
      <c r="E1176" t="str">
        <f>VLOOKUP($A1176,Medical_Table[#All],2,FALSE)</f>
        <v>No</v>
      </c>
      <c r="F1176" t="str">
        <f>VLOOKUP($A1176,Medical_Table[#All],8,FALSE)</f>
        <v>No</v>
      </c>
      <c r="G1176" t="str">
        <f>VLOOKUP($A1176,Medical_Table[#All],9,FALSE)</f>
        <v>No</v>
      </c>
      <c r="H1176">
        <f>VLOOKUP($A1176,Medical_Table[#All],10,FALSE)</f>
        <v>2</v>
      </c>
      <c r="I1176" t="str">
        <f>VLOOKUP($A1176,Medical_Table[#All],3,FALSE)</f>
        <v>No</v>
      </c>
      <c r="J1176" t="str">
        <f>VLOOKUP($A1176,Medical_Table[#All],5,FALSE)</f>
        <v>Over Weight</v>
      </c>
      <c r="K1176" t="str">
        <f>VLOOKUP($A1176,Medical_Table[#All],7,FALSE)</f>
        <v>Prediabetes</v>
      </c>
      <c r="L1176" s="22">
        <f>VLOOKUP($A1176,Hospitalization_Table[#All],10,FALSE)</f>
        <v>26660</v>
      </c>
      <c r="M1176" s="18">
        <f>VLOOKUP($A1176,Hospitalization_Table[#All],6,FALSE)</f>
        <v>9617.66</v>
      </c>
      <c r="N1176" t="str">
        <f>VLOOKUP($A1176,Hospitalization_Table[#All],7,FALSE)</f>
        <v>tier - 3</v>
      </c>
      <c r="O1176" t="str">
        <f>VLOOKUP($A1176,Hospitalization_Table[#All],8,FALSE)</f>
        <v>tier - 3</v>
      </c>
      <c r="P1176" t="str">
        <f>VLOOKUP($A1176,Hospitalization_Table[#All],9,FALSE)</f>
        <v>R1016</v>
      </c>
      <c r="Q1176">
        <f>VLOOKUP($A1176,Hospitalization_Table[#All],11,FALSE)</f>
        <v>50</v>
      </c>
    </row>
    <row r="1177" spans="1:17" ht="15.6" x14ac:dyDescent="0.3">
      <c r="A1177" s="20" t="s">
        <v>1195</v>
      </c>
      <c r="B1177" t="str">
        <f>VLOOKUP($A1177,Customer_Table[#All],4,FALSE)</f>
        <v>Andrew W</v>
      </c>
      <c r="C1177">
        <f>VLOOKUP($A1177,Medical_Table[#All],4,FALSE)</f>
        <v>23.01</v>
      </c>
      <c r="D1177">
        <f>VLOOKUP($A1177,Medical_Table[#All],6,FALSE)</f>
        <v>6.04</v>
      </c>
      <c r="E1177" t="str">
        <f>VLOOKUP($A1177,Medical_Table[#All],2,FALSE)</f>
        <v>Yes</v>
      </c>
      <c r="F1177" t="str">
        <f>VLOOKUP($A1177,Medical_Table[#All],8,FALSE)</f>
        <v>No</v>
      </c>
      <c r="G1177" t="str">
        <f>VLOOKUP($A1177,Medical_Table[#All],9,FALSE)</f>
        <v>No</v>
      </c>
      <c r="H1177">
        <f>VLOOKUP($A1177,Medical_Table[#All],10,FALSE)</f>
        <v>1</v>
      </c>
      <c r="I1177" t="str">
        <f>VLOOKUP($A1177,Medical_Table[#All],3,FALSE)</f>
        <v>No</v>
      </c>
      <c r="J1177" t="str">
        <f>VLOOKUP($A1177,Medical_Table[#All],5,FALSE)</f>
        <v>Normal Weight</v>
      </c>
      <c r="K1177" t="str">
        <f>VLOOKUP($A1177,Medical_Table[#All],7,FALSE)</f>
        <v>Prediabetes</v>
      </c>
      <c r="L1177" s="22">
        <f>VLOOKUP($A1177,Hospitalization_Table[#All],10,FALSE)</f>
        <v>23726</v>
      </c>
      <c r="M1177" s="18">
        <f>VLOOKUP($A1177,Hospitalization_Table[#All],6,FALSE)</f>
        <v>9597.6299999999992</v>
      </c>
      <c r="N1177" t="str">
        <f>VLOOKUP($A1177,Hospitalization_Table[#All],7,FALSE)</f>
        <v>tier - 3</v>
      </c>
      <c r="O1177" t="str">
        <f>VLOOKUP($A1177,Hospitalization_Table[#All],8,FALSE)</f>
        <v>tier - 3</v>
      </c>
      <c r="P1177" t="str">
        <f>VLOOKUP($A1177,Hospitalization_Table[#All],9,FALSE)</f>
        <v>R1013</v>
      </c>
      <c r="Q1177">
        <f>VLOOKUP($A1177,Hospitalization_Table[#All],11,FALSE)</f>
        <v>58</v>
      </c>
    </row>
    <row r="1178" spans="1:17" ht="15.6" x14ac:dyDescent="0.3">
      <c r="A1178" s="20" t="s">
        <v>1194</v>
      </c>
      <c r="B1178" t="str">
        <f>VLOOKUP($A1178,Customer_Table[#All],4,FALSE)</f>
        <v>Mark G</v>
      </c>
      <c r="C1178">
        <f>VLOOKUP($A1178,Medical_Table[#All],4,FALSE)</f>
        <v>31.39</v>
      </c>
      <c r="D1178">
        <f>VLOOKUP($A1178,Medical_Table[#All],6,FALSE)</f>
        <v>8.85</v>
      </c>
      <c r="E1178" t="str">
        <f>VLOOKUP($A1178,Medical_Table[#All],2,FALSE)</f>
        <v>Yes</v>
      </c>
      <c r="F1178" t="str">
        <f>VLOOKUP($A1178,Medical_Table[#All],8,FALSE)</f>
        <v>No</v>
      </c>
      <c r="G1178" t="str">
        <f>VLOOKUP($A1178,Medical_Table[#All],9,FALSE)</f>
        <v>No</v>
      </c>
      <c r="H1178">
        <f>VLOOKUP($A1178,Medical_Table[#All],10,FALSE)</f>
        <v>0</v>
      </c>
      <c r="I1178" t="str">
        <f>VLOOKUP($A1178,Medical_Table[#All],3,FALSE)</f>
        <v>No</v>
      </c>
      <c r="J1178" t="str">
        <f>VLOOKUP($A1178,Medical_Table[#All],5,FALSE)</f>
        <v>Obesity</v>
      </c>
      <c r="K1178" t="str">
        <f>VLOOKUP($A1178,Medical_Table[#All],7,FALSE)</f>
        <v>Diabetes</v>
      </c>
      <c r="L1178" s="22">
        <f>VLOOKUP($A1178,Hospitalization_Table[#All],10,FALSE)</f>
        <v>29877</v>
      </c>
      <c r="M1178" s="18">
        <f>VLOOKUP($A1178,Hospitalization_Table[#All],6,FALSE)</f>
        <v>9584.0400000000009</v>
      </c>
      <c r="N1178" t="str">
        <f>VLOOKUP($A1178,Hospitalization_Table[#All],7,FALSE)</f>
        <v>tier - 2</v>
      </c>
      <c r="O1178" t="str">
        <f>VLOOKUP($A1178,Hospitalization_Table[#All],8,FALSE)</f>
        <v>tier - 1</v>
      </c>
      <c r="P1178" t="str">
        <f>VLOOKUP($A1178,Hospitalization_Table[#All],9,FALSE)</f>
        <v>R1021</v>
      </c>
      <c r="Q1178">
        <f>VLOOKUP($A1178,Hospitalization_Table[#All],11,FALSE)</f>
        <v>41</v>
      </c>
    </row>
    <row r="1179" spans="1:17" ht="15.6" x14ac:dyDescent="0.3">
      <c r="A1179" s="20" t="s">
        <v>1193</v>
      </c>
      <c r="B1179" t="str">
        <f>VLOOKUP($A1179,Customer_Table[#All],4,FALSE)</f>
        <v>Kasey E.</v>
      </c>
      <c r="C1179">
        <f>VLOOKUP($A1179,Medical_Table[#All],4,FALSE)</f>
        <v>34.770000000000003</v>
      </c>
      <c r="D1179">
        <f>VLOOKUP($A1179,Medical_Table[#All],6,FALSE)</f>
        <v>10.54</v>
      </c>
      <c r="E1179" t="str">
        <f>VLOOKUP($A1179,Medical_Table[#All],2,FALSE)</f>
        <v>No</v>
      </c>
      <c r="F1179" t="str">
        <f>VLOOKUP($A1179,Medical_Table[#All],8,FALSE)</f>
        <v>No</v>
      </c>
      <c r="G1179" t="str">
        <f>VLOOKUP($A1179,Medical_Table[#All],9,FALSE)</f>
        <v>No</v>
      </c>
      <c r="H1179">
        <f>VLOOKUP($A1179,Medical_Table[#All],10,FALSE)</f>
        <v>2</v>
      </c>
      <c r="I1179" t="str">
        <f>VLOOKUP($A1179,Medical_Table[#All],3,FALSE)</f>
        <v>No</v>
      </c>
      <c r="J1179" t="str">
        <f>VLOOKUP($A1179,Medical_Table[#All],5,FALSE)</f>
        <v>Obesity</v>
      </c>
      <c r="K1179" t="str">
        <f>VLOOKUP($A1179,Medical_Table[#All],7,FALSE)</f>
        <v>Diabetes</v>
      </c>
      <c r="L1179" s="22">
        <f>VLOOKUP($A1179,Hospitalization_Table[#All],10,FALSE)</f>
        <v>26996</v>
      </c>
      <c r="M1179" s="18">
        <f>VLOOKUP($A1179,Hospitalization_Table[#All],6,FALSE)</f>
        <v>9583.89</v>
      </c>
      <c r="N1179" t="str">
        <f>VLOOKUP($A1179,Hospitalization_Table[#All],7,FALSE)</f>
        <v>tier - 2</v>
      </c>
      <c r="O1179" t="str">
        <f>VLOOKUP($A1179,Hospitalization_Table[#All],8,FALSE)</f>
        <v>tier - 3</v>
      </c>
      <c r="P1179" t="str">
        <f>VLOOKUP($A1179,Hospitalization_Table[#All],9,FALSE)</f>
        <v>R1012</v>
      </c>
      <c r="Q1179">
        <f>VLOOKUP($A1179,Hospitalization_Table[#All],11,FALSE)</f>
        <v>49</v>
      </c>
    </row>
    <row r="1180" spans="1:17" ht="15.6" x14ac:dyDescent="0.3">
      <c r="A1180" s="20" t="s">
        <v>1192</v>
      </c>
      <c r="B1180" t="str">
        <f>VLOOKUP($A1180,Customer_Table[#All],4,FALSE)</f>
        <v>Jeff</v>
      </c>
      <c r="C1180">
        <f>VLOOKUP($A1180,Medical_Table[#All],4,FALSE)</f>
        <v>24.48</v>
      </c>
      <c r="D1180">
        <f>VLOOKUP($A1180,Medical_Table[#All],6,FALSE)</f>
        <v>4.37</v>
      </c>
      <c r="E1180" t="str">
        <f>VLOOKUP($A1180,Medical_Table[#All],2,FALSE)</f>
        <v>Yes</v>
      </c>
      <c r="F1180" t="str">
        <f>VLOOKUP($A1180,Medical_Table[#All],8,FALSE)</f>
        <v>No</v>
      </c>
      <c r="G1180" t="str">
        <f>VLOOKUP($A1180,Medical_Table[#All],9,FALSE)</f>
        <v>No</v>
      </c>
      <c r="H1180">
        <f>VLOOKUP($A1180,Medical_Table[#All],10,FALSE)</f>
        <v>2</v>
      </c>
      <c r="I1180" t="str">
        <f>VLOOKUP($A1180,Medical_Table[#All],3,FALSE)</f>
        <v>No</v>
      </c>
      <c r="J1180" t="str">
        <f>VLOOKUP($A1180,Medical_Table[#All],5,FALSE)</f>
        <v>Normal Weight</v>
      </c>
      <c r="K1180" t="str">
        <f>VLOOKUP($A1180,Medical_Table[#All],7,FALSE)</f>
        <v>Normal</v>
      </c>
      <c r="L1180" s="22">
        <f>VLOOKUP($A1180,Hospitalization_Table[#All],10,FALSE)</f>
        <v>24445</v>
      </c>
      <c r="M1180" s="18">
        <f>VLOOKUP($A1180,Hospitalization_Table[#All],6,FALSE)</f>
        <v>9582.5400000000009</v>
      </c>
      <c r="N1180" t="str">
        <f>VLOOKUP($A1180,Hospitalization_Table[#All],7,FALSE)</f>
        <v>tier - 3</v>
      </c>
      <c r="O1180" t="str">
        <f>VLOOKUP($A1180,Hospitalization_Table[#All],8,FALSE)</f>
        <v>tier - 2</v>
      </c>
      <c r="P1180" t="str">
        <f>VLOOKUP($A1180,Hospitalization_Table[#All],9,FALSE)</f>
        <v>R1013</v>
      </c>
      <c r="Q1180">
        <f>VLOOKUP($A1180,Hospitalization_Table[#All],11,FALSE)</f>
        <v>56</v>
      </c>
    </row>
    <row r="1181" spans="1:17" ht="15.6" x14ac:dyDescent="0.3">
      <c r="A1181" s="20" t="s">
        <v>1191</v>
      </c>
      <c r="B1181" t="str">
        <f>VLOOKUP($A1181,Customer_Table[#All],4,FALSE)</f>
        <v>Amy</v>
      </c>
      <c r="C1181">
        <f>VLOOKUP($A1181,Medical_Table[#All],4,FALSE)</f>
        <v>22.61</v>
      </c>
      <c r="D1181">
        <f>VLOOKUP($A1181,Medical_Table[#All],6,FALSE)</f>
        <v>9.6300000000000008</v>
      </c>
      <c r="E1181" t="str">
        <f>VLOOKUP($A1181,Medical_Table[#All],2,FALSE)</f>
        <v>No</v>
      </c>
      <c r="F1181" t="str">
        <f>VLOOKUP($A1181,Medical_Table[#All],8,FALSE)</f>
        <v>No</v>
      </c>
      <c r="G1181" t="str">
        <f>VLOOKUP($A1181,Medical_Table[#All],9,FALSE)</f>
        <v>No</v>
      </c>
      <c r="H1181">
        <f>VLOOKUP($A1181,Medical_Table[#All],10,FALSE)</f>
        <v>2</v>
      </c>
      <c r="I1181" t="str">
        <f>VLOOKUP($A1181,Medical_Table[#All],3,FALSE)</f>
        <v>No</v>
      </c>
      <c r="J1181" t="str">
        <f>VLOOKUP($A1181,Medical_Table[#All],5,FALSE)</f>
        <v>Normal Weight</v>
      </c>
      <c r="K1181" t="str">
        <f>VLOOKUP($A1181,Medical_Table[#All],7,FALSE)</f>
        <v>Diabetes</v>
      </c>
      <c r="L1181" s="22">
        <f>VLOOKUP($A1181,Hospitalization_Table[#All],10,FALSE)</f>
        <v>26999</v>
      </c>
      <c r="M1181" s="18">
        <f>VLOOKUP($A1181,Hospitalization_Table[#All],6,FALSE)</f>
        <v>9566.99</v>
      </c>
      <c r="N1181" t="str">
        <f>VLOOKUP($A1181,Hospitalization_Table[#All],7,FALSE)</f>
        <v>tier - 2</v>
      </c>
      <c r="O1181" t="str">
        <f>VLOOKUP($A1181,Hospitalization_Table[#All],8,FALSE)</f>
        <v>tier - 1</v>
      </c>
      <c r="P1181" t="str">
        <f>VLOOKUP($A1181,Hospitalization_Table[#All],9,FALSE)</f>
        <v>R1012</v>
      </c>
      <c r="Q1181">
        <f>VLOOKUP($A1181,Hospitalization_Table[#All],11,FALSE)</f>
        <v>49</v>
      </c>
    </row>
    <row r="1182" spans="1:17" ht="15.6" x14ac:dyDescent="0.3">
      <c r="A1182" s="20" t="s">
        <v>1190</v>
      </c>
      <c r="B1182" t="str">
        <f>VLOOKUP($A1182,Customer_Table[#All],4,FALSE)</f>
        <v>Adam</v>
      </c>
      <c r="C1182">
        <f>VLOOKUP($A1182,Medical_Table[#All],4,FALSE)</f>
        <v>34.299999999999997</v>
      </c>
      <c r="D1182">
        <f>VLOOKUP($A1182,Medical_Table[#All],6,FALSE)</f>
        <v>10.37</v>
      </c>
      <c r="E1182" t="str">
        <f>VLOOKUP($A1182,Medical_Table[#All],2,FALSE)</f>
        <v>No</v>
      </c>
      <c r="F1182" t="str">
        <f>VLOOKUP($A1182,Medical_Table[#All],8,FALSE)</f>
        <v>No</v>
      </c>
      <c r="G1182" t="str">
        <f>VLOOKUP($A1182,Medical_Table[#All],9,FALSE)</f>
        <v>No</v>
      </c>
      <c r="H1182">
        <f>VLOOKUP($A1182,Medical_Table[#All],10,FALSE)</f>
        <v>0</v>
      </c>
      <c r="I1182" t="str">
        <f>VLOOKUP($A1182,Medical_Table[#All],3,FALSE)</f>
        <v>No</v>
      </c>
      <c r="J1182" t="str">
        <f>VLOOKUP($A1182,Medical_Table[#All],5,FALSE)</f>
        <v>Obesity</v>
      </c>
      <c r="K1182" t="str">
        <f>VLOOKUP($A1182,Medical_Table[#All],7,FALSE)</f>
        <v>Diabetes</v>
      </c>
      <c r="L1182" s="22">
        <f>VLOOKUP($A1182,Hospitalization_Table[#All],10,FALSE)</f>
        <v>27255</v>
      </c>
      <c r="M1182" s="18">
        <f>VLOOKUP($A1182,Hospitalization_Table[#All],6,FALSE)</f>
        <v>9563.0300000000007</v>
      </c>
      <c r="N1182" t="str">
        <f>VLOOKUP($A1182,Hospitalization_Table[#All],7,FALSE)</f>
        <v>tier - 3</v>
      </c>
      <c r="O1182" t="str">
        <f>VLOOKUP($A1182,Hospitalization_Table[#All],8,FALSE)</f>
        <v>tier - 1</v>
      </c>
      <c r="P1182" t="str">
        <f>VLOOKUP($A1182,Hospitalization_Table[#All],9,FALSE)</f>
        <v>R1011</v>
      </c>
      <c r="Q1182">
        <f>VLOOKUP($A1182,Hospitalization_Table[#All],11,FALSE)</f>
        <v>48</v>
      </c>
    </row>
    <row r="1183" spans="1:17" ht="15.6" x14ac:dyDescent="0.3">
      <c r="A1183" s="20" t="s">
        <v>1189</v>
      </c>
      <c r="B1183" t="str">
        <f>VLOOKUP($A1183,Customer_Table[#All],4,FALSE)</f>
        <v>Kristin M</v>
      </c>
      <c r="C1183">
        <f>VLOOKUP($A1183,Medical_Table[#All],4,FALSE)</f>
        <v>46.09</v>
      </c>
      <c r="D1183">
        <f>VLOOKUP($A1183,Medical_Table[#All],6,FALSE)</f>
        <v>5.44</v>
      </c>
      <c r="E1183" t="str">
        <f>VLOOKUP($A1183,Medical_Table[#All],2,FALSE)</f>
        <v>No</v>
      </c>
      <c r="F1183" t="str">
        <f>VLOOKUP($A1183,Medical_Table[#All],8,FALSE)</f>
        <v>No</v>
      </c>
      <c r="G1183" t="str">
        <f>VLOOKUP($A1183,Medical_Table[#All],9,FALSE)</f>
        <v>No</v>
      </c>
      <c r="H1183">
        <f>VLOOKUP($A1183,Medical_Table[#All],10,FALSE)</f>
        <v>2</v>
      </c>
      <c r="I1183" t="str">
        <f>VLOOKUP($A1183,Medical_Table[#All],3,FALSE)</f>
        <v>No</v>
      </c>
      <c r="J1183" t="str">
        <f>VLOOKUP($A1183,Medical_Table[#All],5,FALSE)</f>
        <v>Obesity</v>
      </c>
      <c r="K1183" t="str">
        <f>VLOOKUP($A1183,Medical_Table[#All],7,FALSE)</f>
        <v>Normal</v>
      </c>
      <c r="L1183" s="22">
        <f>VLOOKUP($A1183,Hospitalization_Table[#All],10,FALSE)</f>
        <v>26564</v>
      </c>
      <c r="M1183" s="18">
        <f>VLOOKUP($A1183,Hospitalization_Table[#All],6,FALSE)</f>
        <v>9549.57</v>
      </c>
      <c r="N1183" t="str">
        <f>VLOOKUP($A1183,Hospitalization_Table[#All],7,FALSE)</f>
        <v>tier - 2</v>
      </c>
      <c r="O1183" t="str">
        <f>VLOOKUP($A1183,Hospitalization_Table[#All],8,FALSE)</f>
        <v>tier - 1</v>
      </c>
      <c r="P1183" t="str">
        <f>VLOOKUP($A1183,Hospitalization_Table[#All],9,FALSE)</f>
        <v>R1013</v>
      </c>
      <c r="Q1183">
        <f>VLOOKUP($A1183,Hospitalization_Table[#All],11,FALSE)</f>
        <v>50</v>
      </c>
    </row>
    <row r="1184" spans="1:17" ht="15.6" x14ac:dyDescent="0.3">
      <c r="A1184" s="20" t="s">
        <v>1188</v>
      </c>
      <c r="B1184" t="str">
        <f>VLOOKUP($A1184,Customer_Table[#All],4,FALSE)</f>
        <v>Mary-Lynn B.</v>
      </c>
      <c r="C1184">
        <f>VLOOKUP($A1184,Medical_Table[#All],4,FALSE)</f>
        <v>44.744999999999997</v>
      </c>
      <c r="D1184">
        <f>VLOOKUP($A1184,Medical_Table[#All],6,FALSE)</f>
        <v>5.19</v>
      </c>
      <c r="E1184" t="str">
        <f>VLOOKUP($A1184,Medical_Table[#All],2,FALSE)</f>
        <v>No</v>
      </c>
      <c r="F1184" t="str">
        <f>VLOOKUP($A1184,Medical_Table[#All],8,FALSE)</f>
        <v>No</v>
      </c>
      <c r="G1184" t="str">
        <f>VLOOKUP($A1184,Medical_Table[#All],9,FALSE)</f>
        <v>No</v>
      </c>
      <c r="H1184">
        <f>VLOOKUP($A1184,Medical_Table[#All],10,FALSE)</f>
        <v>2</v>
      </c>
      <c r="I1184" t="str">
        <f>VLOOKUP($A1184,Medical_Table[#All],3,FALSE)</f>
        <v>No</v>
      </c>
      <c r="J1184" t="str">
        <f>VLOOKUP($A1184,Medical_Table[#All],5,FALSE)</f>
        <v>Obesity</v>
      </c>
      <c r="K1184" t="str">
        <f>VLOOKUP($A1184,Medical_Table[#All],7,FALSE)</f>
        <v>Normal</v>
      </c>
      <c r="L1184" s="22">
        <f>VLOOKUP($A1184,Hospitalization_Table[#All],10,FALSE)</f>
        <v>26564</v>
      </c>
      <c r="M1184" s="18">
        <f>VLOOKUP($A1184,Hospitalization_Table[#All],6,FALSE)</f>
        <v>9541.7000000000007</v>
      </c>
      <c r="N1184" t="str">
        <f>VLOOKUP($A1184,Hospitalization_Table[#All],7,FALSE)</f>
        <v>tier - 2</v>
      </c>
      <c r="O1184" t="str">
        <f>VLOOKUP($A1184,Hospitalization_Table[#All],8,FALSE)</f>
        <v>tier - 1</v>
      </c>
      <c r="P1184" t="str">
        <f>VLOOKUP($A1184,Hospitalization_Table[#All],9,FALSE)</f>
        <v>R1024</v>
      </c>
      <c r="Q1184">
        <f>VLOOKUP($A1184,Hospitalization_Table[#All],11,FALSE)</f>
        <v>50</v>
      </c>
    </row>
    <row r="1185" spans="1:17" ht="15.6" x14ac:dyDescent="0.3">
      <c r="A1185" s="20" t="s">
        <v>1187</v>
      </c>
      <c r="B1185" t="str">
        <f>VLOOKUP($A1185,Customer_Table[#All],4,FALSE)</f>
        <v>Jamie A</v>
      </c>
      <c r="C1185">
        <f>VLOOKUP($A1185,Medical_Table[#All],4,FALSE)</f>
        <v>26.33</v>
      </c>
      <c r="D1185">
        <f>VLOOKUP($A1185,Medical_Table[#All],6,FALSE)</f>
        <v>11.8</v>
      </c>
      <c r="E1185" t="str">
        <f>VLOOKUP($A1185,Medical_Table[#All],2,FALSE)</f>
        <v>Yes</v>
      </c>
      <c r="F1185" t="str">
        <f>VLOOKUP($A1185,Medical_Table[#All],8,FALSE)</f>
        <v>No</v>
      </c>
      <c r="G1185" t="str">
        <f>VLOOKUP($A1185,Medical_Table[#All],9,FALSE)</f>
        <v>No</v>
      </c>
      <c r="H1185">
        <f>VLOOKUP($A1185,Medical_Table[#All],10,FALSE)</f>
        <v>1</v>
      </c>
      <c r="I1185" t="str">
        <f>VLOOKUP($A1185,Medical_Table[#All],3,FALSE)</f>
        <v>No</v>
      </c>
      <c r="J1185" t="str">
        <f>VLOOKUP($A1185,Medical_Table[#All],5,FALSE)</f>
        <v>Over Weight</v>
      </c>
      <c r="K1185" t="str">
        <f>VLOOKUP($A1185,Medical_Table[#All],7,FALSE)</f>
        <v>Diabetes</v>
      </c>
      <c r="L1185" s="22">
        <f>VLOOKUP($A1185,Hospitalization_Table[#All],10,FALSE)</f>
        <v>27603</v>
      </c>
      <c r="M1185" s="18">
        <f>VLOOKUP($A1185,Hospitalization_Table[#All],6,FALSE)</f>
        <v>9540.17</v>
      </c>
      <c r="N1185" t="str">
        <f>VLOOKUP($A1185,Hospitalization_Table[#All],7,FALSE)</f>
        <v>tier - 2</v>
      </c>
      <c r="O1185" t="str">
        <f>VLOOKUP($A1185,Hospitalization_Table[#All],8,FALSE)</f>
        <v>tier - 2</v>
      </c>
      <c r="P1185" t="str">
        <f>VLOOKUP($A1185,Hospitalization_Table[#All],9,FALSE)</f>
        <v>R1024</v>
      </c>
      <c r="Q1185">
        <f>VLOOKUP($A1185,Hospitalization_Table[#All],11,FALSE)</f>
        <v>47</v>
      </c>
    </row>
    <row r="1186" spans="1:17" ht="15.6" x14ac:dyDescent="0.3">
      <c r="A1186" s="20" t="s">
        <v>1186</v>
      </c>
      <c r="B1186" t="str">
        <f>VLOOKUP($A1186,Customer_Table[#All],4,FALSE)</f>
        <v>Jeffrey A.</v>
      </c>
      <c r="C1186">
        <f>VLOOKUP($A1186,Medical_Table[#All],4,FALSE)</f>
        <v>26.6</v>
      </c>
      <c r="D1186">
        <f>VLOOKUP($A1186,Medical_Table[#All],6,FALSE)</f>
        <v>8.3800000000000008</v>
      </c>
      <c r="E1186" t="str">
        <f>VLOOKUP($A1186,Medical_Table[#All],2,FALSE)</f>
        <v>No</v>
      </c>
      <c r="F1186" t="str">
        <f>VLOOKUP($A1186,Medical_Table[#All],8,FALSE)</f>
        <v>No</v>
      </c>
      <c r="G1186" t="str">
        <f>VLOOKUP($A1186,Medical_Table[#All],9,FALSE)</f>
        <v>No</v>
      </c>
      <c r="H1186">
        <f>VLOOKUP($A1186,Medical_Table[#All],10,FALSE)</f>
        <v>2</v>
      </c>
      <c r="I1186" t="str">
        <f>VLOOKUP($A1186,Medical_Table[#All],3,FALSE)</f>
        <v>No</v>
      </c>
      <c r="J1186" t="str">
        <f>VLOOKUP($A1186,Medical_Table[#All],5,FALSE)</f>
        <v>Over Weight</v>
      </c>
      <c r="K1186" t="str">
        <f>VLOOKUP($A1186,Medical_Table[#All],7,FALSE)</f>
        <v>Diabetes</v>
      </c>
      <c r="L1186" s="22">
        <f>VLOOKUP($A1186,Hospitalization_Table[#All],10,FALSE)</f>
        <v>27019</v>
      </c>
      <c r="M1186" s="18">
        <f>VLOOKUP($A1186,Hospitalization_Table[#All],6,FALSE)</f>
        <v>9538.65</v>
      </c>
      <c r="N1186" t="str">
        <f>VLOOKUP($A1186,Hospitalization_Table[#All],7,FALSE)</f>
        <v>tier - 2</v>
      </c>
      <c r="O1186" t="str">
        <f>VLOOKUP($A1186,Hospitalization_Table[#All],8,FALSE)</f>
        <v>tier - 3</v>
      </c>
      <c r="P1186" t="str">
        <f>VLOOKUP($A1186,Hospitalization_Table[#All],9,FALSE)</f>
        <v>R1021</v>
      </c>
      <c r="Q1186">
        <f>VLOOKUP($A1186,Hospitalization_Table[#All],11,FALSE)</f>
        <v>49</v>
      </c>
    </row>
    <row r="1187" spans="1:17" ht="15.6" x14ac:dyDescent="0.3">
      <c r="A1187" s="20" t="s">
        <v>1185</v>
      </c>
      <c r="B1187" t="str">
        <f>VLOOKUP($A1187,Customer_Table[#All],4,FALSE)</f>
        <v>Nicole</v>
      </c>
      <c r="C1187">
        <f>VLOOKUP($A1187,Medical_Table[#All],4,FALSE)</f>
        <v>27.5</v>
      </c>
      <c r="D1187">
        <f>VLOOKUP($A1187,Medical_Table[#All],6,FALSE)</f>
        <v>7.58</v>
      </c>
      <c r="E1187" t="str">
        <f>VLOOKUP($A1187,Medical_Table[#All],2,FALSE)</f>
        <v>No</v>
      </c>
      <c r="F1187" t="str">
        <f>VLOOKUP($A1187,Medical_Table[#All],8,FALSE)</f>
        <v>No</v>
      </c>
      <c r="G1187" t="str">
        <f>VLOOKUP($A1187,Medical_Table[#All],9,FALSE)</f>
        <v>No</v>
      </c>
      <c r="H1187">
        <f>VLOOKUP($A1187,Medical_Table[#All],10,FALSE)</f>
        <v>0</v>
      </c>
      <c r="I1187" t="str">
        <f>VLOOKUP($A1187,Medical_Table[#All],3,FALSE)</f>
        <v>No</v>
      </c>
      <c r="J1187" t="str">
        <f>VLOOKUP($A1187,Medical_Table[#All],5,FALSE)</f>
        <v>Over Weight</v>
      </c>
      <c r="K1187" t="str">
        <f>VLOOKUP($A1187,Medical_Table[#All],7,FALSE)</f>
        <v>Diabetes</v>
      </c>
      <c r="L1187" s="22">
        <f>VLOOKUP($A1187,Hospitalization_Table[#All],10,FALSE)</f>
        <v>26266</v>
      </c>
      <c r="M1187" s="18">
        <f>VLOOKUP($A1187,Hospitalization_Table[#All],6,FALSE)</f>
        <v>9528.9</v>
      </c>
      <c r="N1187" t="str">
        <f>VLOOKUP($A1187,Hospitalization_Table[#All],7,FALSE)</f>
        <v>tier - 2</v>
      </c>
      <c r="O1187" t="str">
        <f>VLOOKUP($A1187,Hospitalization_Table[#All],8,FALSE)</f>
        <v>tier - 2</v>
      </c>
      <c r="P1187" t="str">
        <f>VLOOKUP($A1187,Hospitalization_Table[#All],9,FALSE)</f>
        <v>R1011</v>
      </c>
      <c r="Q1187">
        <f>VLOOKUP($A1187,Hospitalization_Table[#All],11,FALSE)</f>
        <v>51</v>
      </c>
    </row>
    <row r="1188" spans="1:17" ht="15.6" x14ac:dyDescent="0.3">
      <c r="A1188" s="20" t="s">
        <v>1184</v>
      </c>
      <c r="B1188" t="str">
        <f>VLOOKUP($A1188,Customer_Table[#All],4,FALSE)</f>
        <v>Audrey</v>
      </c>
      <c r="C1188">
        <f>VLOOKUP($A1188,Medical_Table[#All],4,FALSE)</f>
        <v>41.55</v>
      </c>
      <c r="D1188">
        <f>VLOOKUP($A1188,Medical_Table[#All],6,FALSE)</f>
        <v>4.6100000000000003</v>
      </c>
      <c r="E1188" t="str">
        <f>VLOOKUP($A1188,Medical_Table[#All],2,FALSE)</f>
        <v>No</v>
      </c>
      <c r="F1188" t="str">
        <f>VLOOKUP($A1188,Medical_Table[#All],8,FALSE)</f>
        <v>No</v>
      </c>
      <c r="G1188" t="str">
        <f>VLOOKUP($A1188,Medical_Table[#All],9,FALSE)</f>
        <v>No</v>
      </c>
      <c r="H1188">
        <f>VLOOKUP($A1188,Medical_Table[#All],10,FALSE)</f>
        <v>1</v>
      </c>
      <c r="I1188" t="str">
        <f>VLOOKUP($A1188,Medical_Table[#All],3,FALSE)</f>
        <v>No</v>
      </c>
      <c r="J1188" t="str">
        <f>VLOOKUP($A1188,Medical_Table[#All],5,FALSE)</f>
        <v>Obesity</v>
      </c>
      <c r="K1188" t="str">
        <f>VLOOKUP($A1188,Medical_Table[#All],7,FALSE)</f>
        <v>Normal</v>
      </c>
      <c r="L1188" s="22">
        <f>VLOOKUP($A1188,Hospitalization_Table[#All],10,FALSE)</f>
        <v>33838</v>
      </c>
      <c r="M1188" s="18">
        <f>VLOOKUP($A1188,Hospitalization_Table[#All],6,FALSE)</f>
        <v>9507.68</v>
      </c>
      <c r="N1188" t="str">
        <f>VLOOKUP($A1188,Hospitalization_Table[#All],7,FALSE)</f>
        <v>tier - 2</v>
      </c>
      <c r="O1188" t="str">
        <f>VLOOKUP($A1188,Hospitalization_Table[#All],8,FALSE)</f>
        <v>tier - 1</v>
      </c>
      <c r="P1188" t="str">
        <f>VLOOKUP($A1188,Hospitalization_Table[#All],9,FALSE)</f>
        <v>R1012</v>
      </c>
      <c r="Q1188">
        <f>VLOOKUP($A1188,Hospitalization_Table[#All],11,FALSE)</f>
        <v>30</v>
      </c>
    </row>
    <row r="1189" spans="1:17" ht="15.6" x14ac:dyDescent="0.3">
      <c r="A1189" s="20" t="s">
        <v>1183</v>
      </c>
      <c r="B1189" t="str">
        <f>VLOOKUP($A1189,Customer_Table[#All],4,FALSE)</f>
        <v>Jacob</v>
      </c>
      <c r="C1189">
        <f>VLOOKUP($A1189,Medical_Table[#All],4,FALSE)</f>
        <v>41.47</v>
      </c>
      <c r="D1189">
        <f>VLOOKUP($A1189,Medical_Table[#All],6,FALSE)</f>
        <v>4.7</v>
      </c>
      <c r="E1189" t="str">
        <f>VLOOKUP($A1189,Medical_Table[#All],2,FALSE)</f>
        <v>Yes</v>
      </c>
      <c r="F1189" t="str">
        <f>VLOOKUP($A1189,Medical_Table[#All],8,FALSE)</f>
        <v>No</v>
      </c>
      <c r="G1189" t="str">
        <f>VLOOKUP($A1189,Medical_Table[#All],9,FALSE)</f>
        <v>Yes</v>
      </c>
      <c r="H1189">
        <f>VLOOKUP($A1189,Medical_Table[#All],10,FALSE)</f>
        <v>1</v>
      </c>
      <c r="I1189" t="str">
        <f>VLOOKUP($A1189,Medical_Table[#All],3,FALSE)</f>
        <v>No</v>
      </c>
      <c r="J1189" t="str">
        <f>VLOOKUP($A1189,Medical_Table[#All],5,FALSE)</f>
        <v>Obesity</v>
      </c>
      <c r="K1189" t="str">
        <f>VLOOKUP($A1189,Medical_Table[#All],7,FALSE)</f>
        <v>Normal</v>
      </c>
      <c r="L1189" s="22">
        <f>VLOOKUP($A1189,Hospitalization_Table[#All],10,FALSE)</f>
        <v>25439</v>
      </c>
      <c r="M1189" s="18">
        <f>VLOOKUP($A1189,Hospitalization_Table[#All],6,FALSE)</f>
        <v>9504.31</v>
      </c>
      <c r="N1189" t="str">
        <f>VLOOKUP($A1189,Hospitalization_Table[#All],7,FALSE)</f>
        <v>tier - 3</v>
      </c>
      <c r="O1189" t="str">
        <f>VLOOKUP($A1189,Hospitalization_Table[#All],8,FALSE)</f>
        <v>tier - 2</v>
      </c>
      <c r="P1189" t="str">
        <f>VLOOKUP($A1189,Hospitalization_Table[#All],9,FALSE)</f>
        <v>R1013</v>
      </c>
      <c r="Q1189">
        <f>VLOOKUP($A1189,Hospitalization_Table[#All],11,FALSE)</f>
        <v>53</v>
      </c>
    </row>
    <row r="1190" spans="1:17" ht="15.6" x14ac:dyDescent="0.3">
      <c r="A1190" s="20" t="s">
        <v>1182</v>
      </c>
      <c r="B1190" t="str">
        <f>VLOOKUP($A1190,Customer_Table[#All],4,FALSE)</f>
        <v>Daniel S</v>
      </c>
      <c r="C1190">
        <f>VLOOKUP($A1190,Medical_Table[#All],4,FALSE)</f>
        <v>24.795000000000002</v>
      </c>
      <c r="D1190">
        <f>VLOOKUP($A1190,Medical_Table[#All],6,FALSE)</f>
        <v>6.05</v>
      </c>
      <c r="E1190" t="str">
        <f>VLOOKUP($A1190,Medical_Table[#All],2,FALSE)</f>
        <v>Yes</v>
      </c>
      <c r="F1190" t="str">
        <f>VLOOKUP($A1190,Medical_Table[#All],8,FALSE)</f>
        <v>No</v>
      </c>
      <c r="G1190" t="str">
        <f>VLOOKUP($A1190,Medical_Table[#All],9,FALSE)</f>
        <v>No</v>
      </c>
      <c r="H1190">
        <f>VLOOKUP($A1190,Medical_Table[#All],10,FALSE)</f>
        <v>0</v>
      </c>
      <c r="I1190" t="str">
        <f>VLOOKUP($A1190,Medical_Table[#All],3,FALSE)</f>
        <v>No</v>
      </c>
      <c r="J1190" t="str">
        <f>VLOOKUP($A1190,Medical_Table[#All],5,FALSE)</f>
        <v>Normal Weight</v>
      </c>
      <c r="K1190" t="str">
        <f>VLOOKUP($A1190,Medical_Table[#All],7,FALSE)</f>
        <v>Prediabetes</v>
      </c>
      <c r="L1190" s="22">
        <f>VLOOKUP($A1190,Hospitalization_Table[#All],10,FALSE)</f>
        <v>28092</v>
      </c>
      <c r="M1190" s="18">
        <f>VLOOKUP($A1190,Hospitalization_Table[#All],6,FALSE)</f>
        <v>9500.57</v>
      </c>
      <c r="N1190" t="str">
        <f>VLOOKUP($A1190,Hospitalization_Table[#All],7,FALSE)</f>
        <v>tier - 2</v>
      </c>
      <c r="O1190" t="str">
        <f>VLOOKUP($A1190,Hospitalization_Table[#All],8,FALSE)</f>
        <v>tier - 3</v>
      </c>
      <c r="P1190" t="str">
        <f>VLOOKUP($A1190,Hospitalization_Table[#All],9,FALSE)</f>
        <v>R1017</v>
      </c>
      <c r="Q1190">
        <f>VLOOKUP($A1190,Hospitalization_Table[#All],11,FALSE)</f>
        <v>46</v>
      </c>
    </row>
    <row r="1191" spans="1:17" ht="15.6" x14ac:dyDescent="0.3">
      <c r="A1191" s="20" t="s">
        <v>1181</v>
      </c>
      <c r="B1191" t="str">
        <f>VLOOKUP($A1191,Customer_Table[#All],4,FALSE)</f>
        <v>Marc C.</v>
      </c>
      <c r="C1191">
        <f>VLOOKUP($A1191,Medical_Table[#All],4,FALSE)</f>
        <v>29.48</v>
      </c>
      <c r="D1191">
        <f>VLOOKUP($A1191,Medical_Table[#All],6,FALSE)</f>
        <v>5.63</v>
      </c>
      <c r="E1191" t="str">
        <f>VLOOKUP($A1191,Medical_Table[#All],2,FALSE)</f>
        <v>Yes</v>
      </c>
      <c r="F1191" t="str">
        <f>VLOOKUP($A1191,Medical_Table[#All],8,FALSE)</f>
        <v>No</v>
      </c>
      <c r="G1191" t="str">
        <f>VLOOKUP($A1191,Medical_Table[#All],9,FALSE)</f>
        <v>Yes</v>
      </c>
      <c r="H1191">
        <f>VLOOKUP($A1191,Medical_Table[#All],10,FALSE)</f>
        <v>1</v>
      </c>
      <c r="I1191" t="str">
        <f>VLOOKUP($A1191,Medical_Table[#All],3,FALSE)</f>
        <v>No</v>
      </c>
      <c r="J1191" t="str">
        <f>VLOOKUP($A1191,Medical_Table[#All],5,FALSE)</f>
        <v>Over Weight</v>
      </c>
      <c r="K1191" t="str">
        <f>VLOOKUP($A1191,Medical_Table[#All],7,FALSE)</f>
        <v>Normal</v>
      </c>
      <c r="L1191" s="22">
        <f>VLOOKUP($A1191,Hospitalization_Table[#All],10,FALSE)</f>
        <v>25358</v>
      </c>
      <c r="M1191" s="18">
        <f>VLOOKUP($A1191,Hospitalization_Table[#All],6,FALSE)</f>
        <v>9487.64</v>
      </c>
      <c r="N1191" t="str">
        <f>VLOOKUP($A1191,Hospitalization_Table[#All],7,FALSE)</f>
        <v>tier - 2</v>
      </c>
      <c r="O1191" t="str">
        <f>VLOOKUP($A1191,Hospitalization_Table[#All],8,FALSE)</f>
        <v>tier - 2</v>
      </c>
      <c r="P1191" t="str">
        <f>VLOOKUP($A1191,Hospitalization_Table[#All],9,FALSE)</f>
        <v>R1013</v>
      </c>
      <c r="Q1191">
        <f>VLOOKUP($A1191,Hospitalization_Table[#All],11,FALSE)</f>
        <v>54</v>
      </c>
    </row>
    <row r="1192" spans="1:17" ht="15.6" x14ac:dyDescent="0.3">
      <c r="A1192" s="20" t="s">
        <v>1180</v>
      </c>
      <c r="B1192" t="str">
        <f>VLOOKUP($A1192,Customer_Table[#All],4,FALSE)</f>
        <v>Mark S</v>
      </c>
      <c r="C1192">
        <f>VLOOKUP($A1192,Medical_Table[#All],4,FALSE)</f>
        <v>28.09</v>
      </c>
      <c r="D1192">
        <f>VLOOKUP($A1192,Medical_Table[#All],6,FALSE)</f>
        <v>6.06</v>
      </c>
      <c r="E1192" t="str">
        <f>VLOOKUP($A1192,Medical_Table[#All],2,FALSE)</f>
        <v>No</v>
      </c>
      <c r="F1192" t="str">
        <f>VLOOKUP($A1192,Medical_Table[#All],8,FALSE)</f>
        <v>No</v>
      </c>
      <c r="G1192" t="str">
        <f>VLOOKUP($A1192,Medical_Table[#All],9,FALSE)</f>
        <v>Yes</v>
      </c>
      <c r="H1192">
        <f>VLOOKUP($A1192,Medical_Table[#All],10,FALSE)</f>
        <v>1</v>
      </c>
      <c r="I1192" t="str">
        <f>VLOOKUP($A1192,Medical_Table[#All],3,FALSE)</f>
        <v>No</v>
      </c>
      <c r="J1192" t="str">
        <f>VLOOKUP($A1192,Medical_Table[#All],5,FALSE)</f>
        <v>Over Weight</v>
      </c>
      <c r="K1192" t="str">
        <f>VLOOKUP($A1192,Medical_Table[#All],7,FALSE)</f>
        <v>Prediabetes</v>
      </c>
      <c r="L1192" s="22">
        <f>VLOOKUP($A1192,Hospitalization_Table[#All],10,FALSE)</f>
        <v>29053</v>
      </c>
      <c r="M1192" s="18">
        <f>VLOOKUP($A1192,Hospitalization_Table[#All],6,FALSE)</f>
        <v>9453.92</v>
      </c>
      <c r="N1192" t="str">
        <f>VLOOKUP($A1192,Hospitalization_Table[#All],7,FALSE)</f>
        <v>tier - 2</v>
      </c>
      <c r="O1192" t="str">
        <f>VLOOKUP($A1192,Hospitalization_Table[#All],8,FALSE)</f>
        <v>tier - 2</v>
      </c>
      <c r="P1192" t="str">
        <f>VLOOKUP($A1192,Hospitalization_Table[#All],9,FALSE)</f>
        <v>R1021</v>
      </c>
      <c r="Q1192">
        <f>VLOOKUP($A1192,Hospitalization_Table[#All],11,FALSE)</f>
        <v>43</v>
      </c>
    </row>
    <row r="1193" spans="1:17" ht="15.6" x14ac:dyDescent="0.3">
      <c r="A1193" s="20" t="s">
        <v>1179</v>
      </c>
      <c r="B1193" t="str">
        <f>VLOOKUP($A1193,Customer_Table[#All],4,FALSE)</f>
        <v>Dan</v>
      </c>
      <c r="C1193">
        <f>VLOOKUP($A1193,Medical_Table[#All],4,FALSE)</f>
        <v>32.729999999999997</v>
      </c>
      <c r="D1193">
        <f>VLOOKUP($A1193,Medical_Table[#All],6,FALSE)</f>
        <v>5.19</v>
      </c>
      <c r="E1193" t="str">
        <f>VLOOKUP($A1193,Medical_Table[#All],2,FALSE)</f>
        <v>No</v>
      </c>
      <c r="F1193" t="str">
        <f>VLOOKUP($A1193,Medical_Table[#All],8,FALSE)</f>
        <v>No</v>
      </c>
      <c r="G1193" t="str">
        <f>VLOOKUP($A1193,Medical_Table[#All],9,FALSE)</f>
        <v>No</v>
      </c>
      <c r="H1193">
        <f>VLOOKUP($A1193,Medical_Table[#All],10,FALSE)</f>
        <v>1</v>
      </c>
      <c r="I1193" t="str">
        <f>VLOOKUP($A1193,Medical_Table[#All],3,FALSE)</f>
        <v>No</v>
      </c>
      <c r="J1193" t="str">
        <f>VLOOKUP($A1193,Medical_Table[#All],5,FALSE)</f>
        <v>Obesity</v>
      </c>
      <c r="K1193" t="str">
        <f>VLOOKUP($A1193,Medical_Table[#All],7,FALSE)</f>
        <v>Normal</v>
      </c>
      <c r="L1193" s="22">
        <f>VLOOKUP($A1193,Hospitalization_Table[#All],10,FALSE)</f>
        <v>32095</v>
      </c>
      <c r="M1193" s="18">
        <f>VLOOKUP($A1193,Hospitalization_Table[#All],6,FALSE)</f>
        <v>9448.42</v>
      </c>
      <c r="N1193" t="str">
        <f>VLOOKUP($A1193,Hospitalization_Table[#All],7,FALSE)</f>
        <v>tier - 2</v>
      </c>
      <c r="O1193" t="str">
        <f>VLOOKUP($A1193,Hospitalization_Table[#All],8,FALSE)</f>
        <v>tier - 3</v>
      </c>
      <c r="P1193" t="str">
        <f>VLOOKUP($A1193,Hospitalization_Table[#All],9,FALSE)</f>
        <v>R1021</v>
      </c>
      <c r="Q1193">
        <f>VLOOKUP($A1193,Hospitalization_Table[#All],11,FALSE)</f>
        <v>35</v>
      </c>
    </row>
    <row r="1194" spans="1:17" ht="15.6" x14ac:dyDescent="0.3">
      <c r="A1194" s="20" t="s">
        <v>1178</v>
      </c>
      <c r="B1194" t="str">
        <f>VLOOKUP($A1194,Customer_Table[#All],4,FALSE)</f>
        <v>Gabriela</v>
      </c>
      <c r="C1194">
        <f>VLOOKUP($A1194,Medical_Table[#All],4,FALSE)</f>
        <v>27.36</v>
      </c>
      <c r="D1194">
        <f>VLOOKUP($A1194,Medical_Table[#All],6,FALSE)</f>
        <v>8.9600000000000009</v>
      </c>
      <c r="E1194" t="str">
        <f>VLOOKUP($A1194,Medical_Table[#All],2,FALSE)</f>
        <v>No</v>
      </c>
      <c r="F1194" t="str">
        <f>VLOOKUP($A1194,Medical_Table[#All],8,FALSE)</f>
        <v>No</v>
      </c>
      <c r="G1194" t="str">
        <f>VLOOKUP($A1194,Medical_Table[#All],9,FALSE)</f>
        <v>No</v>
      </c>
      <c r="H1194">
        <f>VLOOKUP($A1194,Medical_Table[#All],10,FALSE)</f>
        <v>0</v>
      </c>
      <c r="I1194" t="str">
        <f>VLOOKUP($A1194,Medical_Table[#All],3,FALSE)</f>
        <v>No</v>
      </c>
      <c r="J1194" t="str">
        <f>VLOOKUP($A1194,Medical_Table[#All],5,FALSE)</f>
        <v>Over Weight</v>
      </c>
      <c r="K1194" t="str">
        <f>VLOOKUP($A1194,Medical_Table[#All],7,FALSE)</f>
        <v>Diabetes</v>
      </c>
      <c r="L1194" s="22">
        <f>VLOOKUP($A1194,Hospitalization_Table[#All],10,FALSE)</f>
        <v>27188</v>
      </c>
      <c r="M1194" s="18">
        <f>VLOOKUP($A1194,Hospitalization_Table[#All],6,FALSE)</f>
        <v>9447.3799999999992</v>
      </c>
      <c r="N1194" t="str">
        <f>VLOOKUP($A1194,Hospitalization_Table[#All],7,FALSE)</f>
        <v>tier - 2</v>
      </c>
      <c r="O1194" t="str">
        <f>VLOOKUP($A1194,Hospitalization_Table[#All],8,FALSE)</f>
        <v>tier - 3</v>
      </c>
      <c r="P1194" t="str">
        <f>VLOOKUP($A1194,Hospitalization_Table[#All],9,FALSE)</f>
        <v>R1024</v>
      </c>
      <c r="Q1194">
        <f>VLOOKUP($A1194,Hospitalization_Table[#All],11,FALSE)</f>
        <v>49</v>
      </c>
    </row>
    <row r="1195" spans="1:17" ht="15.6" x14ac:dyDescent="0.3">
      <c r="A1195" s="20" t="s">
        <v>1177</v>
      </c>
      <c r="B1195" t="str">
        <f>VLOOKUP($A1195,Customer_Table[#All],4,FALSE)</f>
        <v>Amanda</v>
      </c>
      <c r="C1195">
        <f>VLOOKUP($A1195,Medical_Table[#All],4,FALSE)</f>
        <v>27.265000000000001</v>
      </c>
      <c r="D1195">
        <f>VLOOKUP($A1195,Medical_Table[#All],6,FALSE)</f>
        <v>11.39</v>
      </c>
      <c r="E1195" t="str">
        <f>VLOOKUP($A1195,Medical_Table[#All],2,FALSE)</f>
        <v>No</v>
      </c>
      <c r="F1195" t="str">
        <f>VLOOKUP($A1195,Medical_Table[#All],8,FALSE)</f>
        <v>No</v>
      </c>
      <c r="G1195" t="str">
        <f>VLOOKUP($A1195,Medical_Table[#All],9,FALSE)</f>
        <v>No</v>
      </c>
      <c r="H1195">
        <f>VLOOKUP($A1195,Medical_Table[#All],10,FALSE)</f>
        <v>0</v>
      </c>
      <c r="I1195" t="str">
        <f>VLOOKUP($A1195,Medical_Table[#All],3,FALSE)</f>
        <v>No</v>
      </c>
      <c r="J1195" t="str">
        <f>VLOOKUP($A1195,Medical_Table[#All],5,FALSE)</f>
        <v>Over Weight</v>
      </c>
      <c r="K1195" t="str">
        <f>VLOOKUP($A1195,Medical_Table[#All],7,FALSE)</f>
        <v>Diabetes</v>
      </c>
      <c r="L1195" s="22">
        <f>VLOOKUP($A1195,Hospitalization_Table[#All],10,FALSE)</f>
        <v>27360</v>
      </c>
      <c r="M1195" s="18">
        <f>VLOOKUP($A1195,Hospitalization_Table[#All],6,FALSE)</f>
        <v>9447.25</v>
      </c>
      <c r="N1195" t="str">
        <f>VLOOKUP($A1195,Hospitalization_Table[#All],7,FALSE)</f>
        <v>tier - 2</v>
      </c>
      <c r="O1195" t="str">
        <f>VLOOKUP($A1195,Hospitalization_Table[#All],8,FALSE)</f>
        <v>tier - 1</v>
      </c>
      <c r="P1195" t="str">
        <f>VLOOKUP($A1195,Hospitalization_Table[#All],9,FALSE)</f>
        <v>R1024</v>
      </c>
      <c r="Q1195">
        <f>VLOOKUP($A1195,Hospitalization_Table[#All],11,FALSE)</f>
        <v>48</v>
      </c>
    </row>
    <row r="1196" spans="1:17" ht="15.6" x14ac:dyDescent="0.3">
      <c r="A1196" s="20" t="s">
        <v>1176</v>
      </c>
      <c r="B1196" t="str">
        <f>VLOOKUP($A1196,Customer_Table[#All],4,FALSE)</f>
        <v>Dara</v>
      </c>
      <c r="C1196">
        <f>VLOOKUP($A1196,Medical_Table[#All],4,FALSE)</f>
        <v>48.07</v>
      </c>
      <c r="D1196">
        <f>VLOOKUP($A1196,Medical_Table[#All],6,FALSE)</f>
        <v>4.0599999999999996</v>
      </c>
      <c r="E1196" t="str">
        <f>VLOOKUP($A1196,Medical_Table[#All],2,FALSE)</f>
        <v>Yes</v>
      </c>
      <c r="F1196" t="str">
        <f>VLOOKUP($A1196,Medical_Table[#All],8,FALSE)</f>
        <v>No</v>
      </c>
      <c r="G1196" t="str">
        <f>VLOOKUP($A1196,Medical_Table[#All],9,FALSE)</f>
        <v>No</v>
      </c>
      <c r="H1196">
        <f>VLOOKUP($A1196,Medical_Table[#All],10,FALSE)</f>
        <v>0</v>
      </c>
      <c r="I1196" t="str">
        <f>VLOOKUP($A1196,Medical_Table[#All],3,FALSE)</f>
        <v>No</v>
      </c>
      <c r="J1196" t="str">
        <f>VLOOKUP($A1196,Medical_Table[#All],5,FALSE)</f>
        <v>Obesity</v>
      </c>
      <c r="K1196" t="str">
        <f>VLOOKUP($A1196,Medical_Table[#All],7,FALSE)</f>
        <v>Normal</v>
      </c>
      <c r="L1196" s="22">
        <f>VLOOKUP($A1196,Hospitalization_Table[#All],10,FALSE)</f>
        <v>28067</v>
      </c>
      <c r="M1196" s="18">
        <f>VLOOKUP($A1196,Hospitalization_Table[#All],6,FALSE)</f>
        <v>9432.93</v>
      </c>
      <c r="N1196" t="str">
        <f>VLOOKUP($A1196,Hospitalization_Table[#All],7,FALSE)</f>
        <v>tier - 2</v>
      </c>
      <c r="O1196" t="str">
        <f>VLOOKUP($A1196,Hospitalization_Table[#All],8,FALSE)</f>
        <v>tier - 1</v>
      </c>
      <c r="P1196" t="str">
        <f>VLOOKUP($A1196,Hospitalization_Table[#All],9,FALSE)</f>
        <v>R1024</v>
      </c>
      <c r="Q1196">
        <f>VLOOKUP($A1196,Hospitalization_Table[#All],11,FALSE)</f>
        <v>46</v>
      </c>
    </row>
    <row r="1197" spans="1:17" ht="15.6" x14ac:dyDescent="0.3">
      <c r="A1197" s="20" t="s">
        <v>1175</v>
      </c>
      <c r="B1197" t="str">
        <f>VLOOKUP($A1197,Customer_Table[#All],4,FALSE)</f>
        <v>Rachelle R</v>
      </c>
      <c r="C1197">
        <f>VLOOKUP($A1197,Medical_Table[#All],4,FALSE)</f>
        <v>30.8</v>
      </c>
      <c r="D1197">
        <f>VLOOKUP($A1197,Medical_Table[#All],6,FALSE)</f>
        <v>5.23</v>
      </c>
      <c r="E1197" t="str">
        <f>VLOOKUP($A1197,Medical_Table[#All],2,FALSE)</f>
        <v>Yes</v>
      </c>
      <c r="F1197" t="str">
        <f>VLOOKUP($A1197,Medical_Table[#All],8,FALSE)</f>
        <v>No</v>
      </c>
      <c r="G1197" t="str">
        <f>VLOOKUP($A1197,Medical_Table[#All],9,FALSE)</f>
        <v>No</v>
      </c>
      <c r="H1197">
        <f>VLOOKUP($A1197,Medical_Table[#All],10,FALSE)</f>
        <v>0</v>
      </c>
      <c r="I1197" t="str">
        <f>VLOOKUP($A1197,Medical_Table[#All],3,FALSE)</f>
        <v>No</v>
      </c>
      <c r="J1197" t="str">
        <f>VLOOKUP($A1197,Medical_Table[#All],5,FALSE)</f>
        <v>Obesity</v>
      </c>
      <c r="K1197" t="str">
        <f>VLOOKUP($A1197,Medical_Table[#All],7,FALSE)</f>
        <v>Normal</v>
      </c>
      <c r="L1197" s="22">
        <f>VLOOKUP($A1197,Hospitalization_Table[#All],10,FALSE)</f>
        <v>28063</v>
      </c>
      <c r="M1197" s="18">
        <f>VLOOKUP($A1197,Hospitalization_Table[#All],6,FALSE)</f>
        <v>9414.92</v>
      </c>
      <c r="N1197" t="str">
        <f>VLOOKUP($A1197,Hospitalization_Table[#All],7,FALSE)</f>
        <v>tier - 2</v>
      </c>
      <c r="O1197" t="str">
        <f>VLOOKUP($A1197,Hospitalization_Table[#All],8,FALSE)</f>
        <v>tier - 2</v>
      </c>
      <c r="P1197" t="str">
        <f>VLOOKUP($A1197,Hospitalization_Table[#All],9,FALSE)</f>
        <v>R1011</v>
      </c>
      <c r="Q1197">
        <f>VLOOKUP($A1197,Hospitalization_Table[#All],11,FALSE)</f>
        <v>46</v>
      </c>
    </row>
    <row r="1198" spans="1:17" ht="15.6" x14ac:dyDescent="0.3">
      <c r="A1198" s="20" t="s">
        <v>1174</v>
      </c>
      <c r="B1198" t="str">
        <f>VLOOKUP($A1198,Customer_Table[#All],4,FALSE)</f>
        <v>Brenda J</v>
      </c>
      <c r="C1198">
        <f>VLOOKUP($A1198,Medical_Table[#All],4,FALSE)</f>
        <v>32.299999999999997</v>
      </c>
      <c r="D1198">
        <f>VLOOKUP($A1198,Medical_Table[#All],6,FALSE)</f>
        <v>5.05</v>
      </c>
      <c r="E1198" t="str">
        <f>VLOOKUP($A1198,Medical_Table[#All],2,FALSE)</f>
        <v>Yes</v>
      </c>
      <c r="F1198" t="str">
        <f>VLOOKUP($A1198,Medical_Table[#All],8,FALSE)</f>
        <v>No</v>
      </c>
      <c r="G1198" t="str">
        <f>VLOOKUP($A1198,Medical_Table[#All],9,FALSE)</f>
        <v>No</v>
      </c>
      <c r="H1198">
        <f>VLOOKUP($A1198,Medical_Table[#All],10,FALSE)</f>
        <v>0</v>
      </c>
      <c r="I1198" t="str">
        <f>VLOOKUP($A1198,Medical_Table[#All],3,FALSE)</f>
        <v>No</v>
      </c>
      <c r="J1198" t="str">
        <f>VLOOKUP($A1198,Medical_Table[#All],5,FALSE)</f>
        <v>Obesity</v>
      </c>
      <c r="K1198" t="str">
        <f>VLOOKUP($A1198,Medical_Table[#All],7,FALSE)</f>
        <v>Normal</v>
      </c>
      <c r="L1198" s="22">
        <f>VLOOKUP($A1198,Hospitalization_Table[#All],10,FALSE)</f>
        <v>28050</v>
      </c>
      <c r="M1198" s="18">
        <f>VLOOKUP($A1198,Hospitalization_Table[#All],6,FALSE)</f>
        <v>9411.01</v>
      </c>
      <c r="N1198" t="str">
        <f>VLOOKUP($A1198,Hospitalization_Table[#All],7,FALSE)</f>
        <v>tier - 2</v>
      </c>
      <c r="O1198" t="str">
        <f>VLOOKUP($A1198,Hospitalization_Table[#All],8,FALSE)</f>
        <v>tier - 3</v>
      </c>
      <c r="P1198" t="str">
        <f>VLOOKUP($A1198,Hospitalization_Table[#All],9,FALSE)</f>
        <v>R1024</v>
      </c>
      <c r="Q1198">
        <f>VLOOKUP($A1198,Hospitalization_Table[#All],11,FALSE)</f>
        <v>46</v>
      </c>
    </row>
    <row r="1199" spans="1:17" ht="15.6" x14ac:dyDescent="0.3">
      <c r="A1199" s="20" t="s">
        <v>1173</v>
      </c>
      <c r="B1199" t="str">
        <f>VLOOKUP($A1199,Customer_Table[#All],4,FALSE)</f>
        <v>Tim</v>
      </c>
      <c r="C1199">
        <f>VLOOKUP($A1199,Medical_Table[#All],4,FALSE)</f>
        <v>39.700000000000003</v>
      </c>
      <c r="D1199">
        <f>VLOOKUP($A1199,Medical_Table[#All],6,FALSE)</f>
        <v>7.34</v>
      </c>
      <c r="E1199" t="str">
        <f>VLOOKUP($A1199,Medical_Table[#All],2,FALSE)</f>
        <v>No</v>
      </c>
      <c r="F1199" t="str">
        <f>VLOOKUP($A1199,Medical_Table[#All],8,FALSE)</f>
        <v>No</v>
      </c>
      <c r="G1199" t="str">
        <f>VLOOKUP($A1199,Medical_Table[#All],9,FALSE)</f>
        <v>No</v>
      </c>
      <c r="H1199">
        <f>VLOOKUP($A1199,Medical_Table[#All],10,FALSE)</f>
        <v>0</v>
      </c>
      <c r="I1199" t="str">
        <f>VLOOKUP($A1199,Medical_Table[#All],3,FALSE)</f>
        <v>No</v>
      </c>
      <c r="J1199" t="str">
        <f>VLOOKUP($A1199,Medical_Table[#All],5,FALSE)</f>
        <v>Obesity</v>
      </c>
      <c r="K1199" t="str">
        <f>VLOOKUP($A1199,Medical_Table[#All],7,FALSE)</f>
        <v>Diabetes</v>
      </c>
      <c r="L1199" s="22">
        <f>VLOOKUP($A1199,Hospitalization_Table[#All],10,FALSE)</f>
        <v>26226</v>
      </c>
      <c r="M1199" s="18">
        <f>VLOOKUP($A1199,Hospitalization_Table[#All],6,FALSE)</f>
        <v>9391.35</v>
      </c>
      <c r="N1199" t="str">
        <f>VLOOKUP($A1199,Hospitalization_Table[#All],7,FALSE)</f>
        <v>tier - 3</v>
      </c>
      <c r="O1199" t="str">
        <f>VLOOKUP($A1199,Hospitalization_Table[#All],8,FALSE)</f>
        <v>tier - 3</v>
      </c>
      <c r="P1199" t="str">
        <f>VLOOKUP($A1199,Hospitalization_Table[#All],9,FALSE)</f>
        <v>R1011</v>
      </c>
      <c r="Q1199">
        <f>VLOOKUP($A1199,Hospitalization_Table[#All],11,FALSE)</f>
        <v>51</v>
      </c>
    </row>
    <row r="1200" spans="1:17" ht="15.6" x14ac:dyDescent="0.3">
      <c r="A1200" s="20" t="s">
        <v>1172</v>
      </c>
      <c r="B1200" t="str">
        <f>VLOOKUP($A1200,Customer_Table[#All],4,FALSE)</f>
        <v>Sylvain</v>
      </c>
      <c r="C1200">
        <f>VLOOKUP($A1200,Medical_Table[#All],4,FALSE)</f>
        <v>35.97</v>
      </c>
      <c r="D1200">
        <f>VLOOKUP($A1200,Medical_Table[#All],6,FALSE)</f>
        <v>8.1300000000000008</v>
      </c>
      <c r="E1200" t="str">
        <f>VLOOKUP($A1200,Medical_Table[#All],2,FALSE)</f>
        <v>No</v>
      </c>
      <c r="F1200" t="str">
        <f>VLOOKUP($A1200,Medical_Table[#All],8,FALSE)</f>
        <v>No</v>
      </c>
      <c r="G1200" t="str">
        <f>VLOOKUP($A1200,Medical_Table[#All],9,FALSE)</f>
        <v>No</v>
      </c>
      <c r="H1200">
        <f>VLOOKUP($A1200,Medical_Table[#All],10,FALSE)</f>
        <v>0</v>
      </c>
      <c r="I1200" t="str">
        <f>VLOOKUP($A1200,Medical_Table[#All],3,FALSE)</f>
        <v>No</v>
      </c>
      <c r="J1200" t="str">
        <f>VLOOKUP($A1200,Medical_Table[#All],5,FALSE)</f>
        <v>Obesity</v>
      </c>
      <c r="K1200" t="str">
        <f>VLOOKUP($A1200,Medical_Table[#All],7,FALSE)</f>
        <v>Diabetes</v>
      </c>
      <c r="L1200" s="22">
        <f>VLOOKUP($A1200,Hospitalization_Table[#All],10,FALSE)</f>
        <v>26296</v>
      </c>
      <c r="M1200" s="18">
        <f>VLOOKUP($A1200,Hospitalization_Table[#All],6,FALSE)</f>
        <v>9386.16</v>
      </c>
      <c r="N1200" t="str">
        <f>VLOOKUP($A1200,Hospitalization_Table[#All],7,FALSE)</f>
        <v>tier - 3</v>
      </c>
      <c r="O1200" t="str">
        <f>VLOOKUP($A1200,Hospitalization_Table[#All],8,FALSE)</f>
        <v>tier - 2</v>
      </c>
      <c r="P1200" t="str">
        <f>VLOOKUP($A1200,Hospitalization_Table[#All],9,FALSE)</f>
        <v>R1013</v>
      </c>
      <c r="Q1200">
        <f>VLOOKUP($A1200,Hospitalization_Table[#All],11,FALSE)</f>
        <v>51</v>
      </c>
    </row>
    <row r="1201" spans="1:17" ht="15.6" x14ac:dyDescent="0.3">
      <c r="A1201" s="20" t="s">
        <v>1171</v>
      </c>
      <c r="B1201" t="str">
        <f>VLOOKUP($A1201,Customer_Table[#All],4,FALSE)</f>
        <v>Lisa M</v>
      </c>
      <c r="C1201">
        <f>VLOOKUP($A1201,Medical_Table[#All],4,FALSE)</f>
        <v>25.86</v>
      </c>
      <c r="D1201">
        <f>VLOOKUP($A1201,Medical_Table[#All],6,FALSE)</f>
        <v>6.68</v>
      </c>
      <c r="E1201" t="str">
        <f>VLOOKUP($A1201,Medical_Table[#All],2,FALSE)</f>
        <v>Yes</v>
      </c>
      <c r="F1201" t="str">
        <f>VLOOKUP($A1201,Medical_Table[#All],8,FALSE)</f>
        <v>No</v>
      </c>
      <c r="G1201" t="str">
        <f>VLOOKUP($A1201,Medical_Table[#All],9,FALSE)</f>
        <v>No</v>
      </c>
      <c r="H1201">
        <f>VLOOKUP($A1201,Medical_Table[#All],10,FALSE)</f>
        <v>1</v>
      </c>
      <c r="I1201" t="str">
        <f>VLOOKUP($A1201,Medical_Table[#All],3,FALSE)</f>
        <v>No</v>
      </c>
      <c r="J1201" t="str">
        <f>VLOOKUP($A1201,Medical_Table[#All],5,FALSE)</f>
        <v>Over Weight</v>
      </c>
      <c r="K1201" t="str">
        <f>VLOOKUP($A1201,Medical_Table[#All],7,FALSE)</f>
        <v>Diabetes</v>
      </c>
      <c r="L1201" s="22">
        <f>VLOOKUP($A1201,Hospitalization_Table[#All],10,FALSE)</f>
        <v>27730</v>
      </c>
      <c r="M1201" s="18">
        <f>VLOOKUP($A1201,Hospitalization_Table[#All],6,FALSE)</f>
        <v>9380.75</v>
      </c>
      <c r="N1201" t="str">
        <f>VLOOKUP($A1201,Hospitalization_Table[#All],7,FALSE)</f>
        <v>tier - 2</v>
      </c>
      <c r="O1201" t="str">
        <f>VLOOKUP($A1201,Hospitalization_Table[#All],8,FALSE)</f>
        <v>tier - 2</v>
      </c>
      <c r="P1201" t="str">
        <f>VLOOKUP($A1201,Hospitalization_Table[#All],9,FALSE)</f>
        <v>R1024</v>
      </c>
      <c r="Q1201">
        <f>VLOOKUP($A1201,Hospitalization_Table[#All],11,FALSE)</f>
        <v>47</v>
      </c>
    </row>
    <row r="1202" spans="1:17" ht="15.6" x14ac:dyDescent="0.3">
      <c r="A1202" s="20" t="s">
        <v>1170</v>
      </c>
      <c r="B1202" t="str">
        <f>VLOOKUP($A1202,Customer_Table[#All],4,FALSE)</f>
        <v>Ryan</v>
      </c>
      <c r="C1202">
        <f>VLOOKUP($A1202,Medical_Table[#All],4,FALSE)</f>
        <v>30.03</v>
      </c>
      <c r="D1202">
        <f>VLOOKUP($A1202,Medical_Table[#All],6,FALSE)</f>
        <v>11.51</v>
      </c>
      <c r="E1202" t="str">
        <f>VLOOKUP($A1202,Medical_Table[#All],2,FALSE)</f>
        <v>No</v>
      </c>
      <c r="F1202" t="str">
        <f>VLOOKUP($A1202,Medical_Table[#All],8,FALSE)</f>
        <v>No</v>
      </c>
      <c r="G1202" t="str">
        <f>VLOOKUP($A1202,Medical_Table[#All],9,FALSE)</f>
        <v>No</v>
      </c>
      <c r="H1202">
        <f>VLOOKUP($A1202,Medical_Table[#All],10,FALSE)</f>
        <v>0</v>
      </c>
      <c r="I1202" t="str">
        <f>VLOOKUP($A1202,Medical_Table[#All],3,FALSE)</f>
        <v>No</v>
      </c>
      <c r="J1202" t="str">
        <f>VLOOKUP($A1202,Medical_Table[#All],5,FALSE)</f>
        <v>Obesity</v>
      </c>
      <c r="K1202" t="str">
        <f>VLOOKUP($A1202,Medical_Table[#All],7,FALSE)</f>
        <v>Diabetes</v>
      </c>
      <c r="L1202" s="22">
        <f>VLOOKUP($A1202,Hospitalization_Table[#All],10,FALSE)</f>
        <v>26263</v>
      </c>
      <c r="M1202" s="18">
        <f>VLOOKUP($A1202,Hospitalization_Table[#All],6,FALSE)</f>
        <v>9377.9</v>
      </c>
      <c r="N1202" t="str">
        <f>VLOOKUP($A1202,Hospitalization_Table[#All],7,FALSE)</f>
        <v>tier - 2</v>
      </c>
      <c r="O1202" t="str">
        <f>VLOOKUP($A1202,Hospitalization_Table[#All],8,FALSE)</f>
        <v>tier - 1</v>
      </c>
      <c r="P1202" t="str">
        <f>VLOOKUP($A1202,Hospitalization_Table[#All],9,FALSE)</f>
        <v>R1013</v>
      </c>
      <c r="Q1202">
        <f>VLOOKUP($A1202,Hospitalization_Table[#All],11,FALSE)</f>
        <v>51</v>
      </c>
    </row>
    <row r="1203" spans="1:17" ht="15.6" x14ac:dyDescent="0.3">
      <c r="A1203" s="20" t="s">
        <v>1169</v>
      </c>
      <c r="B1203" t="str">
        <f>VLOOKUP($A1203,Customer_Table[#All],4,FALSE)</f>
        <v>Kaitlin M</v>
      </c>
      <c r="C1203">
        <f>VLOOKUP($A1203,Medical_Table[#All],4,FALSE)</f>
        <v>25.76</v>
      </c>
      <c r="D1203">
        <f>VLOOKUP($A1203,Medical_Table[#All],6,FALSE)</f>
        <v>6.02</v>
      </c>
      <c r="E1203" t="str">
        <f>VLOOKUP($A1203,Medical_Table[#All],2,FALSE)</f>
        <v>Yes</v>
      </c>
      <c r="F1203" t="str">
        <f>VLOOKUP($A1203,Medical_Table[#All],8,FALSE)</f>
        <v>No</v>
      </c>
      <c r="G1203" t="str">
        <f>VLOOKUP($A1203,Medical_Table[#All],9,FALSE)</f>
        <v>Yes</v>
      </c>
      <c r="H1203">
        <f>VLOOKUP($A1203,Medical_Table[#All],10,FALSE)</f>
        <v>1</v>
      </c>
      <c r="I1203" t="str">
        <f>VLOOKUP($A1203,Medical_Table[#All],3,FALSE)</f>
        <v>No</v>
      </c>
      <c r="J1203" t="str">
        <f>VLOOKUP($A1203,Medical_Table[#All],5,FALSE)</f>
        <v>Over Weight</v>
      </c>
      <c r="K1203" t="str">
        <f>VLOOKUP($A1203,Medical_Table[#All],7,FALSE)</f>
        <v>Prediabetes</v>
      </c>
      <c r="L1203" s="22">
        <f>VLOOKUP($A1203,Hospitalization_Table[#All],10,FALSE)</f>
        <v>25531</v>
      </c>
      <c r="M1203" s="18">
        <f>VLOOKUP($A1203,Hospitalization_Table[#All],6,FALSE)</f>
        <v>9377.4500000000007</v>
      </c>
      <c r="N1203" t="str">
        <f>VLOOKUP($A1203,Hospitalization_Table[#All],7,FALSE)</f>
        <v>tier - 2</v>
      </c>
      <c r="O1203" t="str">
        <f>VLOOKUP($A1203,Hospitalization_Table[#All],8,FALSE)</f>
        <v>tier - 3</v>
      </c>
      <c r="P1203" t="str">
        <f>VLOOKUP($A1203,Hospitalization_Table[#All],9,FALSE)</f>
        <v>R1013</v>
      </c>
      <c r="Q1203">
        <f>VLOOKUP($A1203,Hospitalization_Table[#All],11,FALSE)</f>
        <v>53</v>
      </c>
    </row>
    <row r="1204" spans="1:17" ht="15.6" x14ac:dyDescent="0.3">
      <c r="A1204" s="20" t="s">
        <v>1168</v>
      </c>
      <c r="B1204" t="str">
        <f>VLOOKUP($A1204,Customer_Table[#All],4,FALSE)</f>
        <v>William R.</v>
      </c>
      <c r="C1204">
        <f>VLOOKUP($A1204,Medical_Table[#All],4,FALSE)</f>
        <v>22.42</v>
      </c>
      <c r="D1204">
        <f>VLOOKUP($A1204,Medical_Table[#All],6,FALSE)</f>
        <v>7.96</v>
      </c>
      <c r="E1204" t="str">
        <f>VLOOKUP($A1204,Medical_Table[#All],2,FALSE)</f>
        <v>No</v>
      </c>
      <c r="F1204" t="str">
        <f>VLOOKUP($A1204,Medical_Table[#All],8,FALSE)</f>
        <v>No</v>
      </c>
      <c r="G1204" t="str">
        <f>VLOOKUP($A1204,Medical_Table[#All],9,FALSE)</f>
        <v>No</v>
      </c>
      <c r="H1204">
        <f>VLOOKUP($A1204,Medical_Table[#All],10,FALSE)</f>
        <v>0</v>
      </c>
      <c r="I1204" t="str">
        <f>VLOOKUP($A1204,Medical_Table[#All],3,FALSE)</f>
        <v>No</v>
      </c>
      <c r="J1204" t="str">
        <f>VLOOKUP($A1204,Medical_Table[#All],5,FALSE)</f>
        <v>Normal Weight</v>
      </c>
      <c r="K1204" t="str">
        <f>VLOOKUP($A1204,Medical_Table[#All],7,FALSE)</f>
        <v>Diabetes</v>
      </c>
      <c r="L1204" s="22">
        <f>VLOOKUP($A1204,Hospitalization_Table[#All],10,FALSE)</f>
        <v>26214</v>
      </c>
      <c r="M1204" s="18">
        <f>VLOOKUP($A1204,Hospitalization_Table[#All],6,FALSE)</f>
        <v>9361.33</v>
      </c>
      <c r="N1204" t="str">
        <f>VLOOKUP($A1204,Hospitalization_Table[#All],7,FALSE)</f>
        <v>tier - 3</v>
      </c>
      <c r="O1204" t="str">
        <f>VLOOKUP($A1204,Hospitalization_Table[#All],8,FALSE)</f>
        <v>tier - 1</v>
      </c>
      <c r="P1204" t="str">
        <f>VLOOKUP($A1204,Hospitalization_Table[#All],9,FALSE)</f>
        <v>R1016</v>
      </c>
      <c r="Q1204">
        <f>VLOOKUP($A1204,Hospitalization_Table[#All],11,FALSE)</f>
        <v>51</v>
      </c>
    </row>
    <row r="1205" spans="1:17" ht="15.6" x14ac:dyDescent="0.3">
      <c r="A1205" s="20" t="s">
        <v>1167</v>
      </c>
      <c r="B1205" t="str">
        <f>VLOOKUP($A1205,Customer_Table[#All],4,FALSE)</f>
        <v>Bruce</v>
      </c>
      <c r="C1205">
        <f>VLOOKUP($A1205,Medical_Table[#All],4,FALSE)</f>
        <v>33.18</v>
      </c>
      <c r="D1205">
        <f>VLOOKUP($A1205,Medical_Table[#All],6,FALSE)</f>
        <v>6.01</v>
      </c>
      <c r="E1205" t="str">
        <f>VLOOKUP($A1205,Medical_Table[#All],2,FALSE)</f>
        <v>Yes</v>
      </c>
      <c r="F1205" t="str">
        <f>VLOOKUP($A1205,Medical_Table[#All],8,FALSE)</f>
        <v>No</v>
      </c>
      <c r="G1205" t="str">
        <f>VLOOKUP($A1205,Medical_Table[#All],9,FALSE)</f>
        <v>No</v>
      </c>
      <c r="H1205">
        <f>VLOOKUP($A1205,Medical_Table[#All],10,FALSE)</f>
        <v>1</v>
      </c>
      <c r="I1205" t="str">
        <f>VLOOKUP($A1205,Medical_Table[#All],3,FALSE)</f>
        <v>No</v>
      </c>
      <c r="J1205" t="str">
        <f>VLOOKUP($A1205,Medical_Table[#All],5,FALSE)</f>
        <v>Obesity</v>
      </c>
      <c r="K1205" t="str">
        <f>VLOOKUP($A1205,Medical_Table[#All],7,FALSE)</f>
        <v>Prediabetes</v>
      </c>
      <c r="L1205" s="22">
        <f>VLOOKUP($A1205,Hospitalization_Table[#All],10,FALSE)</f>
        <v>32325</v>
      </c>
      <c r="M1205" s="18">
        <f>VLOOKUP($A1205,Hospitalization_Table[#All],6,FALSE)</f>
        <v>9344.2000000000007</v>
      </c>
      <c r="N1205" t="str">
        <f>VLOOKUP($A1205,Hospitalization_Table[#All],7,FALSE)</f>
        <v>tier - 2</v>
      </c>
      <c r="O1205" t="str">
        <f>VLOOKUP($A1205,Hospitalization_Table[#All],8,FALSE)</f>
        <v>tier - 1</v>
      </c>
      <c r="P1205" t="str">
        <f>VLOOKUP($A1205,Hospitalization_Table[#All],9,FALSE)</f>
        <v>R1021</v>
      </c>
      <c r="Q1205">
        <f>VLOOKUP($A1205,Hospitalization_Table[#All],11,FALSE)</f>
        <v>34</v>
      </c>
    </row>
    <row r="1206" spans="1:17" ht="15.6" x14ac:dyDescent="0.3">
      <c r="A1206" s="20" t="s">
        <v>1166</v>
      </c>
      <c r="B1206" t="str">
        <f>VLOOKUP($A1206,Customer_Table[#All],4,FALSE)</f>
        <v>Veronica</v>
      </c>
      <c r="C1206">
        <f>VLOOKUP($A1206,Medical_Table[#All],4,FALSE)</f>
        <v>43.04</v>
      </c>
      <c r="D1206">
        <f>VLOOKUP($A1206,Medical_Table[#All],6,FALSE)</f>
        <v>5.9</v>
      </c>
      <c r="E1206" t="str">
        <f>VLOOKUP($A1206,Medical_Table[#All],2,FALSE)</f>
        <v>Yes</v>
      </c>
      <c r="F1206" t="str">
        <f>VLOOKUP($A1206,Medical_Table[#All],8,FALSE)</f>
        <v>No</v>
      </c>
      <c r="G1206" t="str">
        <f>VLOOKUP($A1206,Medical_Table[#All],9,FALSE)</f>
        <v>No</v>
      </c>
      <c r="H1206">
        <f>VLOOKUP($A1206,Medical_Table[#All],10,FALSE)</f>
        <v>0</v>
      </c>
      <c r="I1206" t="str">
        <f>VLOOKUP($A1206,Medical_Table[#All],3,FALSE)</f>
        <v>No</v>
      </c>
      <c r="J1206" t="str">
        <f>VLOOKUP($A1206,Medical_Table[#All],5,FALSE)</f>
        <v>Obesity</v>
      </c>
      <c r="K1206" t="str">
        <f>VLOOKUP($A1206,Medical_Table[#All],7,FALSE)</f>
        <v>Prediabetes</v>
      </c>
      <c r="L1206" s="22">
        <f>VLOOKUP($A1206,Hospitalization_Table[#All],10,FALSE)</f>
        <v>35350</v>
      </c>
      <c r="M1206" s="18">
        <f>VLOOKUP($A1206,Hospitalization_Table[#All],6,FALSE)</f>
        <v>9338.61</v>
      </c>
      <c r="N1206" t="str">
        <f>VLOOKUP($A1206,Hospitalization_Table[#All],7,FALSE)</f>
        <v>tier - 2</v>
      </c>
      <c r="O1206" t="str">
        <f>VLOOKUP($A1206,Hospitalization_Table[#All],8,FALSE)</f>
        <v>tier - 1</v>
      </c>
      <c r="P1206" t="str">
        <f>VLOOKUP($A1206,Hospitalization_Table[#All],9,FALSE)</f>
        <v>R1026</v>
      </c>
      <c r="Q1206">
        <f>VLOOKUP($A1206,Hospitalization_Table[#All],11,FALSE)</f>
        <v>26</v>
      </c>
    </row>
    <row r="1207" spans="1:17" ht="15.6" x14ac:dyDescent="0.3">
      <c r="A1207" s="20" t="s">
        <v>1165</v>
      </c>
      <c r="B1207" t="str">
        <f>VLOOKUP($A1207,Customer_Table[#All],4,FALSE)</f>
        <v>Warren</v>
      </c>
      <c r="C1207">
        <f>VLOOKUP($A1207,Medical_Table[#All],4,FALSE)</f>
        <v>34.15</v>
      </c>
      <c r="D1207">
        <f>VLOOKUP($A1207,Medical_Table[#All],6,FALSE)</f>
        <v>4.49</v>
      </c>
      <c r="E1207" t="str">
        <f>VLOOKUP($A1207,Medical_Table[#All],2,FALSE)</f>
        <v>Yes</v>
      </c>
      <c r="F1207" t="str">
        <f>VLOOKUP($A1207,Medical_Table[#All],8,FALSE)</f>
        <v>No</v>
      </c>
      <c r="G1207" t="str">
        <f>VLOOKUP($A1207,Medical_Table[#All],9,FALSE)</f>
        <v>No</v>
      </c>
      <c r="H1207">
        <f>VLOOKUP($A1207,Medical_Table[#All],10,FALSE)</f>
        <v>1</v>
      </c>
      <c r="I1207" t="str">
        <f>VLOOKUP($A1207,Medical_Table[#All],3,FALSE)</f>
        <v>No</v>
      </c>
      <c r="J1207" t="str">
        <f>VLOOKUP($A1207,Medical_Table[#All],5,FALSE)</f>
        <v>Obesity</v>
      </c>
      <c r="K1207" t="str">
        <f>VLOOKUP($A1207,Medical_Table[#All],7,FALSE)</f>
        <v>Normal</v>
      </c>
      <c r="L1207" s="22">
        <f>VLOOKUP($A1207,Hospitalization_Table[#All],10,FALSE)</f>
        <v>32333</v>
      </c>
      <c r="M1207" s="18">
        <f>VLOOKUP($A1207,Hospitalization_Table[#All],6,FALSE)</f>
        <v>9320.26</v>
      </c>
      <c r="N1207" t="str">
        <f>VLOOKUP($A1207,Hospitalization_Table[#All],7,FALSE)</f>
        <v>tier - 2</v>
      </c>
      <c r="O1207" t="str">
        <f>VLOOKUP($A1207,Hospitalization_Table[#All],8,FALSE)</f>
        <v>tier - 1</v>
      </c>
      <c r="P1207" t="str">
        <f>VLOOKUP($A1207,Hospitalization_Table[#All],9,FALSE)</f>
        <v>R1012</v>
      </c>
      <c r="Q1207">
        <f>VLOOKUP($A1207,Hospitalization_Table[#All],11,FALSE)</f>
        <v>34</v>
      </c>
    </row>
    <row r="1208" spans="1:17" ht="15.6" x14ac:dyDescent="0.3">
      <c r="A1208" s="20" t="s">
        <v>1164</v>
      </c>
      <c r="B1208" t="str">
        <f>VLOOKUP($A1208,Customer_Table[#All],4,FALSE)</f>
        <v>Daniela</v>
      </c>
      <c r="C1208">
        <f>VLOOKUP($A1208,Medical_Table[#All],4,FALSE)</f>
        <v>25.78</v>
      </c>
      <c r="D1208">
        <f>VLOOKUP($A1208,Medical_Table[#All],6,FALSE)</f>
        <v>6.25</v>
      </c>
      <c r="E1208" t="str">
        <f>VLOOKUP($A1208,Medical_Table[#All],2,FALSE)</f>
        <v>No</v>
      </c>
      <c r="F1208" t="str">
        <f>VLOOKUP($A1208,Medical_Table[#All],8,FALSE)</f>
        <v>No</v>
      </c>
      <c r="G1208" t="str">
        <f>VLOOKUP($A1208,Medical_Table[#All],9,FALSE)</f>
        <v>No</v>
      </c>
      <c r="H1208">
        <f>VLOOKUP($A1208,Medical_Table[#All],10,FALSE)</f>
        <v>0</v>
      </c>
      <c r="I1208" t="str">
        <f>VLOOKUP($A1208,Medical_Table[#All],3,FALSE)</f>
        <v>No</v>
      </c>
      <c r="J1208" t="str">
        <f>VLOOKUP($A1208,Medical_Table[#All],5,FALSE)</f>
        <v>Over Weight</v>
      </c>
      <c r="K1208" t="str">
        <f>VLOOKUP($A1208,Medical_Table[#All],7,FALSE)</f>
        <v>Prediabetes</v>
      </c>
      <c r="L1208" s="22">
        <f>VLOOKUP($A1208,Hospitalization_Table[#All],10,FALSE)</f>
        <v>28410</v>
      </c>
      <c r="M1208" s="18">
        <f>VLOOKUP($A1208,Hospitalization_Table[#All],6,FALSE)</f>
        <v>9315.41</v>
      </c>
      <c r="N1208" t="str">
        <f>VLOOKUP($A1208,Hospitalization_Table[#All],7,FALSE)</f>
        <v>tier - 2</v>
      </c>
      <c r="O1208" t="str">
        <f>VLOOKUP($A1208,Hospitalization_Table[#All],8,FALSE)</f>
        <v>tier - 1</v>
      </c>
      <c r="P1208" t="str">
        <f>VLOOKUP($A1208,Hospitalization_Table[#All],9,FALSE)</f>
        <v>R1024</v>
      </c>
      <c r="Q1208">
        <f>VLOOKUP($A1208,Hospitalization_Table[#All],11,FALSE)</f>
        <v>45</v>
      </c>
    </row>
    <row r="1209" spans="1:17" ht="15.6" x14ac:dyDescent="0.3">
      <c r="A1209" s="20" t="s">
        <v>1163</v>
      </c>
      <c r="B1209" t="str">
        <f>VLOOKUP($A1209,Customer_Table[#All],4,FALSE)</f>
        <v>Deirdre A</v>
      </c>
      <c r="C1209">
        <f>VLOOKUP($A1209,Medical_Table[#All],4,FALSE)</f>
        <v>21.02</v>
      </c>
      <c r="D1209">
        <f>VLOOKUP($A1209,Medical_Table[#All],6,FALSE)</f>
        <v>9.6199999999999992</v>
      </c>
      <c r="E1209" t="str">
        <f>VLOOKUP($A1209,Medical_Table[#All],2,FALSE)</f>
        <v>Yes</v>
      </c>
      <c r="F1209" t="str">
        <f>VLOOKUP($A1209,Medical_Table[#All],8,FALSE)</f>
        <v>No</v>
      </c>
      <c r="G1209" t="str">
        <f>VLOOKUP($A1209,Medical_Table[#All],9,FALSE)</f>
        <v>Yes</v>
      </c>
      <c r="H1209">
        <f>VLOOKUP($A1209,Medical_Table[#All],10,FALSE)</f>
        <v>1</v>
      </c>
      <c r="I1209" t="str">
        <f>VLOOKUP($A1209,Medical_Table[#All],3,FALSE)</f>
        <v>No</v>
      </c>
      <c r="J1209" t="str">
        <f>VLOOKUP($A1209,Medical_Table[#All],5,FALSE)</f>
        <v>Normal Weight</v>
      </c>
      <c r="K1209" t="str">
        <f>VLOOKUP($A1209,Medical_Table[#All],7,FALSE)</f>
        <v>Diabetes</v>
      </c>
      <c r="L1209" s="22">
        <f>VLOOKUP($A1209,Hospitalization_Table[#All],10,FALSE)</f>
        <v>23170</v>
      </c>
      <c r="M1209" s="18">
        <f>VLOOKUP($A1209,Hospitalization_Table[#All],6,FALSE)</f>
        <v>9310.81</v>
      </c>
      <c r="N1209" t="str">
        <f>VLOOKUP($A1209,Hospitalization_Table[#All],7,FALSE)</f>
        <v>tier - 3</v>
      </c>
      <c r="O1209" t="str">
        <f>VLOOKUP($A1209,Hospitalization_Table[#All],8,FALSE)</f>
        <v>tier - 1</v>
      </c>
      <c r="P1209" t="str">
        <f>VLOOKUP($A1209,Hospitalization_Table[#All],9,FALSE)</f>
        <v>R1013</v>
      </c>
      <c r="Q1209">
        <f>VLOOKUP($A1209,Hospitalization_Table[#All],11,FALSE)</f>
        <v>60</v>
      </c>
    </row>
    <row r="1210" spans="1:17" ht="15.6" x14ac:dyDescent="0.3">
      <c r="A1210" s="20" t="s">
        <v>1162</v>
      </c>
      <c r="B1210" t="str">
        <f>VLOOKUP($A1210,Customer_Table[#All],4,FALSE)</f>
        <v>Mathias</v>
      </c>
      <c r="C1210">
        <f>VLOOKUP($A1210,Medical_Table[#All],4,FALSE)</f>
        <v>37.51</v>
      </c>
      <c r="D1210">
        <f>VLOOKUP($A1210,Medical_Table[#All],6,FALSE)</f>
        <v>11.06</v>
      </c>
      <c r="E1210" t="str">
        <f>VLOOKUP($A1210,Medical_Table[#All],2,FALSE)</f>
        <v>No</v>
      </c>
      <c r="F1210" t="str">
        <f>VLOOKUP($A1210,Medical_Table[#All],8,FALSE)</f>
        <v>No</v>
      </c>
      <c r="G1210" t="str">
        <f>VLOOKUP($A1210,Medical_Table[#All],9,FALSE)</f>
        <v>No</v>
      </c>
      <c r="H1210">
        <f>VLOOKUP($A1210,Medical_Table[#All],10,FALSE)</f>
        <v>2</v>
      </c>
      <c r="I1210" t="str">
        <f>VLOOKUP($A1210,Medical_Table[#All],3,FALSE)</f>
        <v>No</v>
      </c>
      <c r="J1210" t="str">
        <f>VLOOKUP($A1210,Medical_Table[#All],5,FALSE)</f>
        <v>Obesity</v>
      </c>
      <c r="K1210" t="str">
        <f>VLOOKUP($A1210,Medical_Table[#All],7,FALSE)</f>
        <v>Diabetes</v>
      </c>
      <c r="L1210" s="22">
        <f>VLOOKUP($A1210,Hospitalization_Table[#All],10,FALSE)</f>
        <v>26953</v>
      </c>
      <c r="M1210" s="18">
        <f>VLOOKUP($A1210,Hospitalization_Table[#All],6,FALSE)</f>
        <v>9304.7000000000007</v>
      </c>
      <c r="N1210" t="str">
        <f>VLOOKUP($A1210,Hospitalization_Table[#All],7,FALSE)</f>
        <v>tier - 3</v>
      </c>
      <c r="O1210" t="str">
        <f>VLOOKUP($A1210,Hospitalization_Table[#All],8,FALSE)</f>
        <v>tier - 3</v>
      </c>
      <c r="P1210" t="str">
        <f>VLOOKUP($A1210,Hospitalization_Table[#All],9,FALSE)</f>
        <v>R1013</v>
      </c>
      <c r="Q1210">
        <f>VLOOKUP($A1210,Hospitalization_Table[#All],11,FALSE)</f>
        <v>49</v>
      </c>
    </row>
    <row r="1211" spans="1:17" ht="15.6" x14ac:dyDescent="0.3">
      <c r="A1211" s="20" t="s">
        <v>1161</v>
      </c>
      <c r="B1211" t="str">
        <f>VLOOKUP($A1211,Customer_Table[#All],4,FALSE)</f>
        <v>Matthew</v>
      </c>
      <c r="C1211">
        <f>VLOOKUP($A1211,Medical_Table[#All],4,FALSE)</f>
        <v>25.745000000000001</v>
      </c>
      <c r="D1211">
        <f>VLOOKUP($A1211,Medical_Table[#All],6,FALSE)</f>
        <v>6.11</v>
      </c>
      <c r="E1211" t="str">
        <f>VLOOKUP($A1211,Medical_Table[#All],2,FALSE)</f>
        <v>Yes</v>
      </c>
      <c r="F1211" t="str">
        <f>VLOOKUP($A1211,Medical_Table[#All],8,FALSE)</f>
        <v>No</v>
      </c>
      <c r="G1211" t="str">
        <f>VLOOKUP($A1211,Medical_Table[#All],9,FALSE)</f>
        <v>No</v>
      </c>
      <c r="H1211">
        <f>VLOOKUP($A1211,Medical_Table[#All],10,FALSE)</f>
        <v>0</v>
      </c>
      <c r="I1211" t="str">
        <f>VLOOKUP($A1211,Medical_Table[#All],3,FALSE)</f>
        <v>No</v>
      </c>
      <c r="J1211" t="str">
        <f>VLOOKUP($A1211,Medical_Table[#All],5,FALSE)</f>
        <v>Over Weight</v>
      </c>
      <c r="K1211" t="str">
        <f>VLOOKUP($A1211,Medical_Table[#All],7,FALSE)</f>
        <v>Prediabetes</v>
      </c>
      <c r="L1211" s="22">
        <f>VLOOKUP($A1211,Hospitalization_Table[#All],10,FALSE)</f>
        <v>28067</v>
      </c>
      <c r="M1211" s="18">
        <f>VLOOKUP($A1211,Hospitalization_Table[#All],6,FALSE)</f>
        <v>9301.89</v>
      </c>
      <c r="N1211" t="str">
        <f>VLOOKUP($A1211,Hospitalization_Table[#All],7,FALSE)</f>
        <v>tier - 2</v>
      </c>
      <c r="O1211" t="str">
        <f>VLOOKUP($A1211,Hospitalization_Table[#All],8,FALSE)</f>
        <v>tier - 1</v>
      </c>
      <c r="P1211" t="str">
        <f>VLOOKUP($A1211,Hospitalization_Table[#All],9,FALSE)</f>
        <v>R1012</v>
      </c>
      <c r="Q1211">
        <f>VLOOKUP($A1211,Hospitalization_Table[#All],11,FALSE)</f>
        <v>46</v>
      </c>
    </row>
    <row r="1212" spans="1:17" ht="15.6" x14ac:dyDescent="0.3">
      <c r="A1212" s="20" t="s">
        <v>1160</v>
      </c>
      <c r="B1212" t="str">
        <f>VLOOKUP($A1212,Customer_Table[#All],4,FALSE)</f>
        <v>Kurt</v>
      </c>
      <c r="C1212">
        <f>VLOOKUP($A1212,Medical_Table[#All],4,FALSE)</f>
        <v>31.35</v>
      </c>
      <c r="D1212">
        <f>VLOOKUP($A1212,Medical_Table[#All],6,FALSE)</f>
        <v>11.49</v>
      </c>
      <c r="E1212" t="str">
        <f>VLOOKUP($A1212,Medical_Table[#All],2,FALSE)</f>
        <v>No</v>
      </c>
      <c r="F1212" t="str">
        <f>VLOOKUP($A1212,Medical_Table[#All],8,FALSE)</f>
        <v>No</v>
      </c>
      <c r="G1212" t="str">
        <f>VLOOKUP($A1212,Medical_Table[#All],9,FALSE)</f>
        <v>No</v>
      </c>
      <c r="H1212">
        <f>VLOOKUP($A1212,Medical_Table[#All],10,FALSE)</f>
        <v>2</v>
      </c>
      <c r="I1212" t="str">
        <f>VLOOKUP($A1212,Medical_Table[#All],3,FALSE)</f>
        <v>No</v>
      </c>
      <c r="J1212" t="str">
        <f>VLOOKUP($A1212,Medical_Table[#All],5,FALSE)</f>
        <v>Obesity</v>
      </c>
      <c r="K1212" t="str">
        <f>VLOOKUP($A1212,Medical_Table[#All],7,FALSE)</f>
        <v>Diabetes</v>
      </c>
      <c r="L1212" s="22">
        <f>VLOOKUP($A1212,Hospitalization_Table[#All],10,FALSE)</f>
        <v>26925</v>
      </c>
      <c r="M1212" s="18">
        <f>VLOOKUP($A1212,Hospitalization_Table[#All],6,FALSE)</f>
        <v>9290.14</v>
      </c>
      <c r="N1212" t="str">
        <f>VLOOKUP($A1212,Hospitalization_Table[#All],7,FALSE)</f>
        <v>tier - 3</v>
      </c>
      <c r="O1212" t="str">
        <f>VLOOKUP($A1212,Hospitalization_Table[#All],8,FALSE)</f>
        <v>tier - 3</v>
      </c>
      <c r="P1212" t="str">
        <f>VLOOKUP($A1212,Hospitalization_Table[#All],9,FALSE)</f>
        <v>R1016</v>
      </c>
      <c r="Q1212">
        <f>VLOOKUP($A1212,Hospitalization_Table[#All],11,FALSE)</f>
        <v>49</v>
      </c>
    </row>
    <row r="1213" spans="1:17" ht="15.6" x14ac:dyDescent="0.3">
      <c r="A1213" s="20" t="s">
        <v>1159</v>
      </c>
      <c r="B1213" t="str">
        <f>VLOOKUP($A1213,Customer_Table[#All],4,FALSE)</f>
        <v>Samuel</v>
      </c>
      <c r="C1213">
        <f>VLOOKUP($A1213,Medical_Table[#All],4,FALSE)</f>
        <v>29.83</v>
      </c>
      <c r="D1213">
        <f>VLOOKUP($A1213,Medical_Table[#All],6,FALSE)</f>
        <v>8.68</v>
      </c>
      <c r="E1213" t="str">
        <f>VLOOKUP($A1213,Medical_Table[#All],2,FALSE)</f>
        <v>No</v>
      </c>
      <c r="F1213" t="str">
        <f>VLOOKUP($A1213,Medical_Table[#All],8,FALSE)</f>
        <v>No</v>
      </c>
      <c r="G1213" t="str">
        <f>VLOOKUP($A1213,Medical_Table[#All],9,FALSE)</f>
        <v>No</v>
      </c>
      <c r="H1213">
        <f>VLOOKUP($A1213,Medical_Table[#All],10,FALSE)</f>
        <v>2</v>
      </c>
      <c r="I1213" t="str">
        <f>VLOOKUP($A1213,Medical_Table[#All],3,FALSE)</f>
        <v>No</v>
      </c>
      <c r="J1213" t="str">
        <f>VLOOKUP($A1213,Medical_Table[#All],5,FALSE)</f>
        <v>Over Weight</v>
      </c>
      <c r="K1213" t="str">
        <f>VLOOKUP($A1213,Medical_Table[#All],7,FALSE)</f>
        <v>Diabetes</v>
      </c>
      <c r="L1213" s="22">
        <f>VLOOKUP($A1213,Hospitalization_Table[#All],10,FALSE)</f>
        <v>26953</v>
      </c>
      <c r="M1213" s="18">
        <f>VLOOKUP($A1213,Hospitalization_Table[#All],6,FALSE)</f>
        <v>9288.0300000000007</v>
      </c>
      <c r="N1213" t="str">
        <f>VLOOKUP($A1213,Hospitalization_Table[#All],7,FALSE)</f>
        <v>tier - 2</v>
      </c>
      <c r="O1213" t="str">
        <f>VLOOKUP($A1213,Hospitalization_Table[#All],8,FALSE)</f>
        <v>tier - 3</v>
      </c>
      <c r="P1213" t="str">
        <f>VLOOKUP($A1213,Hospitalization_Table[#All],9,FALSE)</f>
        <v>R1018</v>
      </c>
      <c r="Q1213">
        <f>VLOOKUP($A1213,Hospitalization_Table[#All],11,FALSE)</f>
        <v>49</v>
      </c>
    </row>
    <row r="1214" spans="1:17" ht="15.6" x14ac:dyDescent="0.3">
      <c r="A1214" s="20" t="s">
        <v>1158</v>
      </c>
      <c r="B1214" t="str">
        <f>VLOOKUP($A1214,Customer_Table[#All],4,FALSE)</f>
        <v>Emily</v>
      </c>
      <c r="C1214">
        <f>VLOOKUP($A1214,Medical_Table[#All],4,FALSE)</f>
        <v>25.49</v>
      </c>
      <c r="D1214">
        <f>VLOOKUP($A1214,Medical_Table[#All],6,FALSE)</f>
        <v>5.68</v>
      </c>
      <c r="E1214" t="str">
        <f>VLOOKUP($A1214,Medical_Table[#All],2,FALSE)</f>
        <v>Yes</v>
      </c>
      <c r="F1214" t="str">
        <f>VLOOKUP($A1214,Medical_Table[#All],8,FALSE)</f>
        <v>No</v>
      </c>
      <c r="G1214" t="str">
        <f>VLOOKUP($A1214,Medical_Table[#All],9,FALSE)</f>
        <v>Yes</v>
      </c>
      <c r="H1214">
        <f>VLOOKUP($A1214,Medical_Table[#All],10,FALSE)</f>
        <v>1</v>
      </c>
      <c r="I1214" t="str">
        <f>VLOOKUP($A1214,Medical_Table[#All],3,FALSE)</f>
        <v>No</v>
      </c>
      <c r="J1214" t="str">
        <f>VLOOKUP($A1214,Medical_Table[#All],5,FALSE)</f>
        <v>Over Weight</v>
      </c>
      <c r="K1214" t="str">
        <f>VLOOKUP($A1214,Medical_Table[#All],7,FALSE)</f>
        <v>Normal</v>
      </c>
      <c r="L1214" s="22">
        <f>VLOOKUP($A1214,Hospitalization_Table[#All],10,FALSE)</f>
        <v>25533</v>
      </c>
      <c r="M1214" s="18">
        <f>VLOOKUP($A1214,Hospitalization_Table[#All],6,FALSE)</f>
        <v>9285.8700000000008</v>
      </c>
      <c r="N1214" t="str">
        <f>VLOOKUP($A1214,Hospitalization_Table[#All],7,FALSE)</f>
        <v>tier - 2</v>
      </c>
      <c r="O1214" t="str">
        <f>VLOOKUP($A1214,Hospitalization_Table[#All],8,FALSE)</f>
        <v>tier - 3</v>
      </c>
      <c r="P1214" t="str">
        <f>VLOOKUP($A1214,Hospitalization_Table[#All],9,FALSE)</f>
        <v>R1013</v>
      </c>
      <c r="Q1214">
        <f>VLOOKUP($A1214,Hospitalization_Table[#All],11,FALSE)</f>
        <v>53</v>
      </c>
    </row>
    <row r="1215" spans="1:17" ht="15.6" x14ac:dyDescent="0.3">
      <c r="A1215" s="20" t="s">
        <v>1157</v>
      </c>
      <c r="B1215" t="str">
        <f>VLOOKUP($A1215,Customer_Table[#All],4,FALSE)</f>
        <v>Tiffany</v>
      </c>
      <c r="C1215">
        <f>VLOOKUP($A1215,Medical_Table[#All],4,FALSE)</f>
        <v>34.1</v>
      </c>
      <c r="D1215">
        <f>VLOOKUP($A1215,Medical_Table[#All],6,FALSE)</f>
        <v>8.4499999999999993</v>
      </c>
      <c r="E1215" t="str">
        <f>VLOOKUP($A1215,Medical_Table[#All],2,FALSE)</f>
        <v>No</v>
      </c>
      <c r="F1215" t="str">
        <f>VLOOKUP($A1215,Medical_Table[#All],8,FALSE)</f>
        <v>No</v>
      </c>
      <c r="G1215" t="str">
        <f>VLOOKUP($A1215,Medical_Table[#All],9,FALSE)</f>
        <v>No</v>
      </c>
      <c r="H1215">
        <f>VLOOKUP($A1215,Medical_Table[#All],10,FALSE)</f>
        <v>0</v>
      </c>
      <c r="I1215" t="str">
        <f>VLOOKUP($A1215,Medical_Table[#All],3,FALSE)</f>
        <v>No</v>
      </c>
      <c r="J1215" t="str">
        <f>VLOOKUP($A1215,Medical_Table[#All],5,FALSE)</f>
        <v>Obesity</v>
      </c>
      <c r="K1215" t="str">
        <f>VLOOKUP($A1215,Medical_Table[#All],7,FALSE)</f>
        <v>Diabetes</v>
      </c>
      <c r="L1215" s="22">
        <f>VLOOKUP($A1215,Hospitalization_Table[#All],10,FALSE)</f>
        <v>26116</v>
      </c>
      <c r="M1215" s="18">
        <f>VLOOKUP($A1215,Hospitalization_Table[#All],6,FALSE)</f>
        <v>9283.56</v>
      </c>
      <c r="N1215" t="str">
        <f>VLOOKUP($A1215,Hospitalization_Table[#All],7,FALSE)</f>
        <v>tier - 2</v>
      </c>
      <c r="O1215" t="str">
        <f>VLOOKUP($A1215,Hospitalization_Table[#All],8,FALSE)</f>
        <v>tier - 3</v>
      </c>
      <c r="P1215" t="str">
        <f>VLOOKUP($A1215,Hospitalization_Table[#All],9,FALSE)</f>
        <v>R1013</v>
      </c>
      <c r="Q1215">
        <f>VLOOKUP($A1215,Hospitalization_Table[#All],11,FALSE)</f>
        <v>51</v>
      </c>
    </row>
    <row r="1216" spans="1:17" ht="15.6" x14ac:dyDescent="0.3">
      <c r="A1216" s="20" t="s">
        <v>1156</v>
      </c>
      <c r="B1216" t="str">
        <f>VLOOKUP($A1216,Customer_Table[#All],4,FALSE)</f>
        <v>Alex F</v>
      </c>
      <c r="C1216">
        <f>VLOOKUP($A1216,Medical_Table[#All],4,FALSE)</f>
        <v>25.84</v>
      </c>
      <c r="D1216">
        <f>VLOOKUP($A1216,Medical_Table[#All],6,FALSE)</f>
        <v>8.51</v>
      </c>
      <c r="E1216" t="str">
        <f>VLOOKUP($A1216,Medical_Table[#All],2,FALSE)</f>
        <v>No</v>
      </c>
      <c r="F1216" t="str">
        <f>VLOOKUP($A1216,Medical_Table[#All],8,FALSE)</f>
        <v>No</v>
      </c>
      <c r="G1216" t="str">
        <f>VLOOKUP($A1216,Medical_Table[#All],9,FALSE)</f>
        <v>No</v>
      </c>
      <c r="H1216">
        <f>VLOOKUP($A1216,Medical_Table[#All],10,FALSE)</f>
        <v>2</v>
      </c>
      <c r="I1216" t="str">
        <f>VLOOKUP($A1216,Medical_Table[#All],3,FALSE)</f>
        <v>No</v>
      </c>
      <c r="J1216" t="str">
        <f>VLOOKUP($A1216,Medical_Table[#All],5,FALSE)</f>
        <v>Over Weight</v>
      </c>
      <c r="K1216" t="str">
        <f>VLOOKUP($A1216,Medical_Table[#All],7,FALSE)</f>
        <v>Diabetes</v>
      </c>
      <c r="L1216" s="22">
        <f>VLOOKUP($A1216,Hospitalization_Table[#All],10,FALSE)</f>
        <v>26964</v>
      </c>
      <c r="M1216" s="18">
        <f>VLOOKUP($A1216,Hospitalization_Table[#All],6,FALSE)</f>
        <v>9282.48</v>
      </c>
      <c r="N1216" t="str">
        <f>VLOOKUP($A1216,Hospitalization_Table[#All],7,FALSE)</f>
        <v>tier - 3</v>
      </c>
      <c r="O1216" t="str">
        <f>VLOOKUP($A1216,Hospitalization_Table[#All],8,FALSE)</f>
        <v>tier - 2</v>
      </c>
      <c r="P1216" t="str">
        <f>VLOOKUP($A1216,Hospitalization_Table[#All],9,FALSE)</f>
        <v>R1016</v>
      </c>
      <c r="Q1216">
        <f>VLOOKUP($A1216,Hospitalization_Table[#All],11,FALSE)</f>
        <v>49</v>
      </c>
    </row>
    <row r="1217" spans="1:17" ht="15.6" x14ac:dyDescent="0.3">
      <c r="A1217" s="20" t="s">
        <v>1155</v>
      </c>
      <c r="B1217" t="str">
        <f>VLOOKUP($A1217,Customer_Table[#All],4,FALSE)</f>
        <v>Alice</v>
      </c>
      <c r="C1217">
        <f>VLOOKUP($A1217,Medical_Table[#All],4,FALSE)</f>
        <v>20.6</v>
      </c>
      <c r="D1217">
        <f>VLOOKUP($A1217,Medical_Table[#All],6,FALSE)</f>
        <v>7.62</v>
      </c>
      <c r="E1217" t="str">
        <f>VLOOKUP($A1217,Medical_Table[#All],2,FALSE)</f>
        <v>No</v>
      </c>
      <c r="F1217" t="str">
        <f>VLOOKUP($A1217,Medical_Table[#All],8,FALSE)</f>
        <v>No</v>
      </c>
      <c r="G1217" t="str">
        <f>VLOOKUP($A1217,Medical_Table[#All],9,FALSE)</f>
        <v>No</v>
      </c>
      <c r="H1217">
        <f>VLOOKUP($A1217,Medical_Table[#All],10,FALSE)</f>
        <v>0</v>
      </c>
      <c r="I1217" t="str">
        <f>VLOOKUP($A1217,Medical_Table[#All],3,FALSE)</f>
        <v>No</v>
      </c>
      <c r="J1217" t="str">
        <f>VLOOKUP($A1217,Medical_Table[#All],5,FALSE)</f>
        <v>Normal Weight</v>
      </c>
      <c r="K1217" t="str">
        <f>VLOOKUP($A1217,Medical_Table[#All],7,FALSE)</f>
        <v>Diabetes</v>
      </c>
      <c r="L1217" s="22">
        <f>VLOOKUP($A1217,Hospitalization_Table[#All],10,FALSE)</f>
        <v>26151</v>
      </c>
      <c r="M1217" s="18">
        <f>VLOOKUP($A1217,Hospitalization_Table[#All],6,FALSE)</f>
        <v>9264.7999999999993</v>
      </c>
      <c r="N1217" t="str">
        <f>VLOOKUP($A1217,Hospitalization_Table[#All],7,FALSE)</f>
        <v>tier - 2</v>
      </c>
      <c r="O1217" t="str">
        <f>VLOOKUP($A1217,Hospitalization_Table[#All],8,FALSE)</f>
        <v>tier - 1</v>
      </c>
      <c r="P1217" t="str">
        <f>VLOOKUP($A1217,Hospitalization_Table[#All],9,FALSE)</f>
        <v>R1011</v>
      </c>
      <c r="Q1217">
        <f>VLOOKUP($A1217,Hospitalization_Table[#All],11,FALSE)</f>
        <v>51</v>
      </c>
    </row>
    <row r="1218" spans="1:17" ht="15.6" x14ac:dyDescent="0.3">
      <c r="A1218" s="20" t="s">
        <v>1154</v>
      </c>
      <c r="B1218" t="str">
        <f>VLOOKUP($A1218,Customer_Table[#All],4,FALSE)</f>
        <v>Allison M.</v>
      </c>
      <c r="C1218">
        <f>VLOOKUP($A1218,Medical_Table[#All],4,FALSE)</f>
        <v>28.88</v>
      </c>
      <c r="D1218">
        <f>VLOOKUP($A1218,Medical_Table[#All],6,FALSE)</f>
        <v>10.18</v>
      </c>
      <c r="E1218" t="str">
        <f>VLOOKUP($A1218,Medical_Table[#All],2,FALSE)</f>
        <v>No</v>
      </c>
      <c r="F1218" t="str">
        <f>VLOOKUP($A1218,Medical_Table[#All],8,FALSE)</f>
        <v>No</v>
      </c>
      <c r="G1218" t="str">
        <f>VLOOKUP($A1218,Medical_Table[#All],9,FALSE)</f>
        <v>No</v>
      </c>
      <c r="H1218">
        <f>VLOOKUP($A1218,Medical_Table[#All],10,FALSE)</f>
        <v>0</v>
      </c>
      <c r="I1218" t="str">
        <f>VLOOKUP($A1218,Medical_Table[#All],3,FALSE)</f>
        <v>No</v>
      </c>
      <c r="J1218" t="str">
        <f>VLOOKUP($A1218,Medical_Table[#All],5,FALSE)</f>
        <v>Over Weight</v>
      </c>
      <c r="K1218" t="str">
        <f>VLOOKUP($A1218,Medical_Table[#All],7,FALSE)</f>
        <v>Diabetes</v>
      </c>
      <c r="L1218" s="22">
        <f>VLOOKUP($A1218,Hospitalization_Table[#All],10,FALSE)</f>
        <v>27262</v>
      </c>
      <c r="M1218" s="18">
        <f>VLOOKUP($A1218,Hospitalization_Table[#All],6,FALSE)</f>
        <v>9249.5</v>
      </c>
      <c r="N1218" t="str">
        <f>VLOOKUP($A1218,Hospitalization_Table[#All],7,FALSE)</f>
        <v>tier - 2</v>
      </c>
      <c r="O1218" t="str">
        <f>VLOOKUP($A1218,Hospitalization_Table[#All],8,FALSE)</f>
        <v>tier - 1</v>
      </c>
      <c r="P1218" t="str">
        <f>VLOOKUP($A1218,Hospitalization_Table[#All],9,FALSE)</f>
        <v>R1012</v>
      </c>
      <c r="Q1218">
        <f>VLOOKUP($A1218,Hospitalization_Table[#All],11,FALSE)</f>
        <v>48</v>
      </c>
    </row>
    <row r="1219" spans="1:17" ht="15.6" x14ac:dyDescent="0.3">
      <c r="A1219" s="20" t="s">
        <v>1153</v>
      </c>
      <c r="B1219" t="str">
        <f>VLOOKUP($A1219,Customer_Table[#All],4,FALSE)</f>
        <v>Johannes Fiskerstand</v>
      </c>
      <c r="C1219">
        <f>VLOOKUP($A1219,Medical_Table[#All],4,FALSE)</f>
        <v>28.24</v>
      </c>
      <c r="D1219">
        <f>VLOOKUP($A1219,Medical_Table[#All],6,FALSE)</f>
        <v>5.36</v>
      </c>
      <c r="E1219" t="str">
        <f>VLOOKUP($A1219,Medical_Table[#All],2,FALSE)</f>
        <v>No</v>
      </c>
      <c r="F1219" t="str">
        <f>VLOOKUP($A1219,Medical_Table[#All],8,FALSE)</f>
        <v>No</v>
      </c>
      <c r="G1219" t="str">
        <f>VLOOKUP($A1219,Medical_Table[#All],9,FALSE)</f>
        <v>No</v>
      </c>
      <c r="H1219">
        <f>VLOOKUP($A1219,Medical_Table[#All],10,FALSE)</f>
        <v>0</v>
      </c>
      <c r="I1219" t="str">
        <f>VLOOKUP($A1219,Medical_Table[#All],3,FALSE)</f>
        <v>No</v>
      </c>
      <c r="J1219" t="str">
        <f>VLOOKUP($A1219,Medical_Table[#All],5,FALSE)</f>
        <v>Over Weight</v>
      </c>
      <c r="K1219" t="str">
        <f>VLOOKUP($A1219,Medical_Table[#All],7,FALSE)</f>
        <v>Normal</v>
      </c>
      <c r="L1219" s="22">
        <f>VLOOKUP($A1219,Hospitalization_Table[#All],10,FALSE)</f>
        <v>29499</v>
      </c>
      <c r="M1219" s="18">
        <f>VLOOKUP($A1219,Hospitalization_Table[#All],6,FALSE)</f>
        <v>9247.94</v>
      </c>
      <c r="N1219" t="str">
        <f>VLOOKUP($A1219,Hospitalization_Table[#All],7,FALSE)</f>
        <v>tier - 2</v>
      </c>
      <c r="O1219" t="str">
        <f>VLOOKUP($A1219,Hospitalization_Table[#All],8,FALSE)</f>
        <v>tier - 1</v>
      </c>
      <c r="P1219" t="str">
        <f>VLOOKUP($A1219,Hospitalization_Table[#All],9,FALSE)</f>
        <v>R1021</v>
      </c>
      <c r="Q1219">
        <f>VLOOKUP($A1219,Hospitalization_Table[#All],11,FALSE)</f>
        <v>42</v>
      </c>
    </row>
    <row r="1220" spans="1:17" ht="15.6" x14ac:dyDescent="0.3">
      <c r="A1220" s="20" t="s">
        <v>1152</v>
      </c>
      <c r="B1220" t="str">
        <f>VLOOKUP($A1220,Customer_Table[#All],4,FALSE)</f>
        <v>Stephen</v>
      </c>
      <c r="C1220">
        <f>VLOOKUP($A1220,Medical_Table[#All],4,FALSE)</f>
        <v>25.46</v>
      </c>
      <c r="D1220">
        <f>VLOOKUP($A1220,Medical_Table[#All],6,FALSE)</f>
        <v>11.78</v>
      </c>
      <c r="E1220" t="str">
        <f>VLOOKUP($A1220,Medical_Table[#All],2,FALSE)</f>
        <v>Yes</v>
      </c>
      <c r="F1220" t="str">
        <f>VLOOKUP($A1220,Medical_Table[#All],8,FALSE)</f>
        <v>No</v>
      </c>
      <c r="G1220" t="str">
        <f>VLOOKUP($A1220,Medical_Table[#All],9,FALSE)</f>
        <v>No</v>
      </c>
      <c r="H1220">
        <f>VLOOKUP($A1220,Medical_Table[#All],10,FALSE)</f>
        <v>1</v>
      </c>
      <c r="I1220" t="str">
        <f>VLOOKUP($A1220,Medical_Table[#All],3,FALSE)</f>
        <v>No</v>
      </c>
      <c r="J1220" t="str">
        <f>VLOOKUP($A1220,Medical_Table[#All],5,FALSE)</f>
        <v>Over Weight</v>
      </c>
      <c r="K1220" t="str">
        <f>VLOOKUP($A1220,Medical_Table[#All],7,FALSE)</f>
        <v>Diabetes</v>
      </c>
      <c r="L1220" s="22">
        <f>VLOOKUP($A1220,Hospitalization_Table[#All],10,FALSE)</f>
        <v>27734</v>
      </c>
      <c r="M1220" s="18">
        <f>VLOOKUP($A1220,Hospitalization_Table[#All],6,FALSE)</f>
        <v>9225.26</v>
      </c>
      <c r="N1220" t="str">
        <f>VLOOKUP($A1220,Hospitalization_Table[#All],7,FALSE)</f>
        <v>tier - 3</v>
      </c>
      <c r="O1220" t="str">
        <f>VLOOKUP($A1220,Hospitalization_Table[#All],8,FALSE)</f>
        <v>tier - 3</v>
      </c>
      <c r="P1220" t="str">
        <f>VLOOKUP($A1220,Hospitalization_Table[#All],9,FALSE)</f>
        <v>R1015</v>
      </c>
      <c r="Q1220">
        <f>VLOOKUP($A1220,Hospitalization_Table[#All],11,FALSE)</f>
        <v>47</v>
      </c>
    </row>
    <row r="1221" spans="1:17" ht="15.6" x14ac:dyDescent="0.3">
      <c r="A1221" s="20" t="s">
        <v>1151</v>
      </c>
      <c r="B1221" t="str">
        <f>VLOOKUP($A1221,Customer_Table[#All],4,FALSE)</f>
        <v>Jon M</v>
      </c>
      <c r="C1221">
        <f>VLOOKUP($A1221,Medical_Table[#All],4,FALSE)</f>
        <v>29.64</v>
      </c>
      <c r="D1221">
        <f>VLOOKUP($A1221,Medical_Table[#All],6,FALSE)</f>
        <v>10.82</v>
      </c>
      <c r="E1221" t="str">
        <f>VLOOKUP($A1221,Medical_Table[#All],2,FALSE)</f>
        <v>Yes</v>
      </c>
      <c r="F1221" t="str">
        <f>VLOOKUP($A1221,Medical_Table[#All],8,FALSE)</f>
        <v>No</v>
      </c>
      <c r="G1221" t="str">
        <f>VLOOKUP($A1221,Medical_Table[#All],9,FALSE)</f>
        <v>No</v>
      </c>
      <c r="H1221">
        <f>VLOOKUP($A1221,Medical_Table[#All],10,FALSE)</f>
        <v>0</v>
      </c>
      <c r="I1221" t="str">
        <f>VLOOKUP($A1221,Medical_Table[#All],3,FALSE)</f>
        <v>No</v>
      </c>
      <c r="J1221" t="str">
        <f>VLOOKUP($A1221,Medical_Table[#All],5,FALSE)</f>
        <v>Over Weight</v>
      </c>
      <c r="K1221" t="str">
        <f>VLOOKUP($A1221,Medical_Table[#All],7,FALSE)</f>
        <v>Diabetes</v>
      </c>
      <c r="L1221" s="22">
        <f>VLOOKUP($A1221,Hospitalization_Table[#All],10,FALSE)</f>
        <v>29925</v>
      </c>
      <c r="M1221" s="18">
        <f>VLOOKUP($A1221,Hospitalization_Table[#All],6,FALSE)</f>
        <v>9222.4</v>
      </c>
      <c r="N1221" t="str">
        <f>VLOOKUP($A1221,Hospitalization_Table[#All],7,FALSE)</f>
        <v>tier - 2</v>
      </c>
      <c r="O1221" t="str">
        <f>VLOOKUP($A1221,Hospitalization_Table[#All],8,FALSE)</f>
        <v>tier - 3</v>
      </c>
      <c r="P1221" t="str">
        <f>VLOOKUP($A1221,Hospitalization_Table[#All],9,FALSE)</f>
        <v>R1019</v>
      </c>
      <c r="Q1221">
        <f>VLOOKUP($A1221,Hospitalization_Table[#All],11,FALSE)</f>
        <v>41</v>
      </c>
    </row>
    <row r="1222" spans="1:17" ht="15.6" x14ac:dyDescent="0.3">
      <c r="A1222" s="20" t="s">
        <v>1150</v>
      </c>
      <c r="B1222" t="str">
        <f>VLOOKUP($A1222,Customer_Table[#All],4,FALSE)</f>
        <v>Fasil</v>
      </c>
      <c r="C1222">
        <f>VLOOKUP($A1222,Medical_Table[#All],4,FALSE)</f>
        <v>31.27</v>
      </c>
      <c r="D1222">
        <f>VLOOKUP($A1222,Medical_Table[#All],6,FALSE)</f>
        <v>7.73</v>
      </c>
      <c r="E1222" t="str">
        <f>VLOOKUP($A1222,Medical_Table[#All],2,FALSE)</f>
        <v>Yes</v>
      </c>
      <c r="F1222" t="str">
        <f>VLOOKUP($A1222,Medical_Table[#All],8,FALSE)</f>
        <v>No</v>
      </c>
      <c r="G1222" t="str">
        <f>VLOOKUP($A1222,Medical_Table[#All],9,FALSE)</f>
        <v>No</v>
      </c>
      <c r="H1222">
        <f>VLOOKUP($A1222,Medical_Table[#All],10,FALSE)</f>
        <v>1</v>
      </c>
      <c r="I1222" t="str">
        <f>VLOOKUP($A1222,Medical_Table[#All],3,FALSE)</f>
        <v>No</v>
      </c>
      <c r="J1222" t="str">
        <f>VLOOKUP($A1222,Medical_Table[#All],5,FALSE)</f>
        <v>Obesity</v>
      </c>
      <c r="K1222" t="str">
        <f>VLOOKUP($A1222,Medical_Table[#All],7,FALSE)</f>
        <v>Diabetes</v>
      </c>
      <c r="L1222" s="22">
        <f>VLOOKUP($A1222,Hospitalization_Table[#All],10,FALSE)</f>
        <v>31771</v>
      </c>
      <c r="M1222" s="18">
        <f>VLOOKUP($A1222,Hospitalization_Table[#All],6,FALSE)</f>
        <v>9210.06</v>
      </c>
      <c r="N1222" t="str">
        <f>VLOOKUP($A1222,Hospitalization_Table[#All],7,FALSE)</f>
        <v>tier - 2</v>
      </c>
      <c r="O1222" t="str">
        <f>VLOOKUP($A1222,Hospitalization_Table[#All],8,FALSE)</f>
        <v>tier - 3</v>
      </c>
      <c r="P1222" t="str">
        <f>VLOOKUP($A1222,Hospitalization_Table[#All],9,FALSE)</f>
        <v>R1021</v>
      </c>
      <c r="Q1222">
        <f>VLOOKUP($A1222,Hospitalization_Table[#All],11,FALSE)</f>
        <v>36</v>
      </c>
    </row>
    <row r="1223" spans="1:17" ht="15.6" x14ac:dyDescent="0.3">
      <c r="A1223" s="20" t="s">
        <v>1149</v>
      </c>
      <c r="B1223" t="str">
        <f>VLOOKUP($A1223,Customer_Table[#All],4,FALSE)</f>
        <v>Megan C.</v>
      </c>
      <c r="C1223">
        <f>VLOOKUP($A1223,Medical_Table[#All],4,FALSE)</f>
        <v>19.95</v>
      </c>
      <c r="D1223">
        <f>VLOOKUP($A1223,Medical_Table[#All],6,FALSE)</f>
        <v>6.24</v>
      </c>
      <c r="E1223" t="str">
        <f>VLOOKUP($A1223,Medical_Table[#All],2,FALSE)</f>
        <v>Yes</v>
      </c>
      <c r="F1223" t="str">
        <f>VLOOKUP($A1223,Medical_Table[#All],8,FALSE)</f>
        <v>No</v>
      </c>
      <c r="G1223" t="str">
        <f>VLOOKUP($A1223,Medical_Table[#All],9,FALSE)</f>
        <v>No</v>
      </c>
      <c r="H1223">
        <f>VLOOKUP($A1223,Medical_Table[#All],10,FALSE)</f>
        <v>0</v>
      </c>
      <c r="I1223" t="str">
        <f>VLOOKUP($A1223,Medical_Table[#All],3,FALSE)</f>
        <v>No</v>
      </c>
      <c r="J1223" t="str">
        <f>VLOOKUP($A1223,Medical_Table[#All],5,FALSE)</f>
        <v>Normal Weight</v>
      </c>
      <c r="K1223" t="str">
        <f>VLOOKUP($A1223,Medical_Table[#All],7,FALSE)</f>
        <v>Prediabetes</v>
      </c>
      <c r="L1223" s="22">
        <f>VLOOKUP($A1223,Hospitalization_Table[#All],10,FALSE)</f>
        <v>28013</v>
      </c>
      <c r="M1223" s="18">
        <f>VLOOKUP($A1223,Hospitalization_Table[#All],6,FALSE)</f>
        <v>9193.84</v>
      </c>
      <c r="N1223" t="str">
        <f>VLOOKUP($A1223,Hospitalization_Table[#All],7,FALSE)</f>
        <v>tier - 2</v>
      </c>
      <c r="O1223" t="str">
        <f>VLOOKUP($A1223,Hospitalization_Table[#All],8,FALSE)</f>
        <v>tier - 1</v>
      </c>
      <c r="P1223" t="str">
        <f>VLOOKUP($A1223,Hospitalization_Table[#All],9,FALSE)</f>
        <v>R1012</v>
      </c>
      <c r="Q1223">
        <f>VLOOKUP($A1223,Hospitalization_Table[#All],11,FALSE)</f>
        <v>46</v>
      </c>
    </row>
    <row r="1224" spans="1:17" ht="15.6" x14ac:dyDescent="0.3">
      <c r="A1224" s="20" t="s">
        <v>1148</v>
      </c>
      <c r="B1224" t="str">
        <f>VLOOKUP($A1224,Customer_Table[#All],4,FALSE)</f>
        <v>Lisa J.</v>
      </c>
      <c r="C1224">
        <f>VLOOKUP($A1224,Medical_Table[#All],4,FALSE)</f>
        <v>21.3</v>
      </c>
      <c r="D1224">
        <f>VLOOKUP($A1224,Medical_Table[#All],6,FALSE)</f>
        <v>10.42</v>
      </c>
      <c r="E1224" t="str">
        <f>VLOOKUP($A1224,Medical_Table[#All],2,FALSE)</f>
        <v>No</v>
      </c>
      <c r="F1224" t="str">
        <f>VLOOKUP($A1224,Medical_Table[#All],8,FALSE)</f>
        <v>No</v>
      </c>
      <c r="G1224" t="str">
        <f>VLOOKUP($A1224,Medical_Table[#All],9,FALSE)</f>
        <v>No</v>
      </c>
      <c r="H1224">
        <f>VLOOKUP($A1224,Medical_Table[#All],10,FALSE)</f>
        <v>2</v>
      </c>
      <c r="I1224" t="str">
        <f>VLOOKUP($A1224,Medical_Table[#All],3,FALSE)</f>
        <v>No</v>
      </c>
      <c r="J1224" t="str">
        <f>VLOOKUP($A1224,Medical_Table[#All],5,FALSE)</f>
        <v>Normal Weight</v>
      </c>
      <c r="K1224" t="str">
        <f>VLOOKUP($A1224,Medical_Table[#All],7,FALSE)</f>
        <v>Diabetes</v>
      </c>
      <c r="L1224" s="22">
        <f>VLOOKUP($A1224,Hospitalization_Table[#All],10,FALSE)</f>
        <v>27023</v>
      </c>
      <c r="M1224" s="18">
        <f>VLOOKUP($A1224,Hospitalization_Table[#All],6,FALSE)</f>
        <v>9182.17</v>
      </c>
      <c r="N1224" t="str">
        <f>VLOOKUP($A1224,Hospitalization_Table[#All],7,FALSE)</f>
        <v>tier - 2</v>
      </c>
      <c r="O1224" t="str">
        <f>VLOOKUP($A1224,Hospitalization_Table[#All],8,FALSE)</f>
        <v>tier - 3</v>
      </c>
      <c r="P1224" t="str">
        <f>VLOOKUP($A1224,Hospitalization_Table[#All],9,FALSE)</f>
        <v>R1011</v>
      </c>
      <c r="Q1224">
        <f>VLOOKUP($A1224,Hospitalization_Table[#All],11,FALSE)</f>
        <v>49</v>
      </c>
    </row>
    <row r="1225" spans="1:17" ht="15.6" x14ac:dyDescent="0.3">
      <c r="A1225" s="20" t="s">
        <v>1147</v>
      </c>
      <c r="B1225" t="str">
        <f>VLOOKUP($A1225,Customer_Table[#All],4,FALSE)</f>
        <v>Doron P</v>
      </c>
      <c r="C1225">
        <f>VLOOKUP($A1225,Medical_Table[#All],4,FALSE)</f>
        <v>31.635000000000002</v>
      </c>
      <c r="D1225">
        <f>VLOOKUP($A1225,Medical_Table[#All],6,FALSE)</f>
        <v>11.11</v>
      </c>
      <c r="E1225" t="str">
        <f>VLOOKUP($A1225,Medical_Table[#All],2,FALSE)</f>
        <v>No</v>
      </c>
      <c r="F1225" t="str">
        <f>VLOOKUP($A1225,Medical_Table[#All],8,FALSE)</f>
        <v>No</v>
      </c>
      <c r="G1225" t="str">
        <f>VLOOKUP($A1225,Medical_Table[#All],9,FALSE)</f>
        <v>No</v>
      </c>
      <c r="H1225">
        <f>VLOOKUP($A1225,Medical_Table[#All],10,FALSE)</f>
        <v>0</v>
      </c>
      <c r="I1225" t="str">
        <f>VLOOKUP($A1225,Medical_Table[#All],3,FALSE)</f>
        <v>No</v>
      </c>
      <c r="J1225" t="str">
        <f>VLOOKUP($A1225,Medical_Table[#All],5,FALSE)</f>
        <v>Obesity</v>
      </c>
      <c r="K1225" t="str">
        <f>VLOOKUP($A1225,Medical_Table[#All],7,FALSE)</f>
        <v>Diabetes</v>
      </c>
      <c r="L1225" s="22">
        <f>VLOOKUP($A1225,Hospitalization_Table[#All],10,FALSE)</f>
        <v>26296</v>
      </c>
      <c r="M1225" s="18">
        <f>VLOOKUP($A1225,Hospitalization_Table[#All],6,FALSE)</f>
        <v>9174.14</v>
      </c>
      <c r="N1225" t="str">
        <f>VLOOKUP($A1225,Hospitalization_Table[#All],7,FALSE)</f>
        <v>tier - 3</v>
      </c>
      <c r="O1225" t="str">
        <f>VLOOKUP($A1225,Hospitalization_Table[#All],8,FALSE)</f>
        <v>tier - 1</v>
      </c>
      <c r="P1225" t="str">
        <f>VLOOKUP($A1225,Hospitalization_Table[#All],9,FALSE)</f>
        <v>R1012</v>
      </c>
      <c r="Q1225">
        <f>VLOOKUP($A1225,Hospitalization_Table[#All],11,FALSE)</f>
        <v>51</v>
      </c>
    </row>
    <row r="1226" spans="1:17" ht="15.6" x14ac:dyDescent="0.3">
      <c r="A1226" s="20" t="s">
        <v>1146</v>
      </c>
      <c r="B1226" t="str">
        <f>VLOOKUP($A1226,Customer_Table[#All],4,FALSE)</f>
        <v>Katharina</v>
      </c>
      <c r="C1226">
        <f>VLOOKUP($A1226,Medical_Table[#All],4,FALSE)</f>
        <v>23.9</v>
      </c>
      <c r="D1226">
        <f>VLOOKUP($A1226,Medical_Table[#All],6,FALSE)</f>
        <v>7.67</v>
      </c>
      <c r="E1226" t="str">
        <f>VLOOKUP($A1226,Medical_Table[#All],2,FALSE)</f>
        <v>Yes</v>
      </c>
      <c r="F1226" t="str">
        <f>VLOOKUP($A1226,Medical_Table[#All],8,FALSE)</f>
        <v>No</v>
      </c>
      <c r="G1226" t="str">
        <f>VLOOKUP($A1226,Medical_Table[#All],9,FALSE)</f>
        <v>No</v>
      </c>
      <c r="H1226">
        <f>VLOOKUP($A1226,Medical_Table[#All],10,FALSE)</f>
        <v>2</v>
      </c>
      <c r="I1226" t="str">
        <f>VLOOKUP($A1226,Medical_Table[#All],3,FALSE)</f>
        <v>No</v>
      </c>
      <c r="J1226" t="str">
        <f>VLOOKUP($A1226,Medical_Table[#All],5,FALSE)</f>
        <v>Normal Weight</v>
      </c>
      <c r="K1226" t="str">
        <f>VLOOKUP($A1226,Medical_Table[#All],7,FALSE)</f>
        <v>Diabetes</v>
      </c>
      <c r="L1226" s="22">
        <f>VLOOKUP($A1226,Hospitalization_Table[#All],10,FALSE)</f>
        <v>25865</v>
      </c>
      <c r="M1226" s="18">
        <f>VLOOKUP($A1226,Hospitalization_Table[#All],6,FALSE)</f>
        <v>9171.75</v>
      </c>
      <c r="N1226" t="str">
        <f>VLOOKUP($A1226,Hospitalization_Table[#All],7,FALSE)</f>
        <v>tier - 2</v>
      </c>
      <c r="O1226" t="str">
        <f>VLOOKUP($A1226,Hospitalization_Table[#All],8,FALSE)</f>
        <v>tier - 2</v>
      </c>
      <c r="P1226" t="str">
        <f>VLOOKUP($A1226,Hospitalization_Table[#All],9,FALSE)</f>
        <v>R1012</v>
      </c>
      <c r="Q1226">
        <f>VLOOKUP($A1226,Hospitalization_Table[#All],11,FALSE)</f>
        <v>52</v>
      </c>
    </row>
    <row r="1227" spans="1:17" ht="15.6" x14ac:dyDescent="0.3">
      <c r="A1227" s="20" t="s">
        <v>1145</v>
      </c>
      <c r="B1227" t="str">
        <f>VLOOKUP($A1227,Customer_Table[#All],4,FALSE)</f>
        <v>Carl</v>
      </c>
      <c r="C1227">
        <f>VLOOKUP($A1227,Medical_Table[#All],4,FALSE)</f>
        <v>34.15</v>
      </c>
      <c r="D1227">
        <f>VLOOKUP($A1227,Medical_Table[#All],6,FALSE)</f>
        <v>6.15</v>
      </c>
      <c r="E1227" t="str">
        <f>VLOOKUP($A1227,Medical_Table[#All],2,FALSE)</f>
        <v>No</v>
      </c>
      <c r="F1227" t="str">
        <f>VLOOKUP($A1227,Medical_Table[#All],8,FALSE)</f>
        <v>No</v>
      </c>
      <c r="G1227" t="str">
        <f>VLOOKUP($A1227,Medical_Table[#All],9,FALSE)</f>
        <v>No</v>
      </c>
      <c r="H1227">
        <f>VLOOKUP($A1227,Medical_Table[#All],10,FALSE)</f>
        <v>0</v>
      </c>
      <c r="I1227" t="str">
        <f>VLOOKUP($A1227,Medical_Table[#All],3,FALSE)</f>
        <v>No</v>
      </c>
      <c r="J1227" t="str">
        <f>VLOOKUP($A1227,Medical_Table[#All],5,FALSE)</f>
        <v>Obesity</v>
      </c>
      <c r="K1227" t="str">
        <f>VLOOKUP($A1227,Medical_Table[#All],7,FALSE)</f>
        <v>Prediabetes</v>
      </c>
      <c r="L1227" s="22">
        <f>VLOOKUP($A1227,Hospitalization_Table[#All],10,FALSE)</f>
        <v>33108</v>
      </c>
      <c r="M1227" s="18">
        <f>VLOOKUP($A1227,Hospitalization_Table[#All],6,FALSE)</f>
        <v>9159.51</v>
      </c>
      <c r="N1227" t="str">
        <f>VLOOKUP($A1227,Hospitalization_Table[#All],7,FALSE)</f>
        <v>tier - 2</v>
      </c>
      <c r="O1227" t="str">
        <f>VLOOKUP($A1227,Hospitalization_Table[#All],8,FALSE)</f>
        <v>tier - 2</v>
      </c>
      <c r="P1227" t="str">
        <f>VLOOKUP($A1227,Hospitalization_Table[#All],9,FALSE)</f>
        <v>R1021</v>
      </c>
      <c r="Q1227">
        <f>VLOOKUP($A1227,Hospitalization_Table[#All],11,FALSE)</f>
        <v>32</v>
      </c>
    </row>
    <row r="1228" spans="1:17" ht="15.6" x14ac:dyDescent="0.3">
      <c r="A1228" s="20" t="s">
        <v>1144</v>
      </c>
      <c r="B1228" t="str">
        <f>VLOOKUP($A1228,Customer_Table[#All],4,FALSE)</f>
        <v>Kelsey J.</v>
      </c>
      <c r="C1228">
        <f>VLOOKUP($A1228,Medical_Table[#All],4,FALSE)</f>
        <v>28.71</v>
      </c>
      <c r="D1228">
        <f>VLOOKUP($A1228,Medical_Table[#All],6,FALSE)</f>
        <v>5.71</v>
      </c>
      <c r="E1228" t="str">
        <f>VLOOKUP($A1228,Medical_Table[#All],2,FALSE)</f>
        <v>No</v>
      </c>
      <c r="F1228" t="str">
        <f>VLOOKUP($A1228,Medical_Table[#All],8,FALSE)</f>
        <v>No</v>
      </c>
      <c r="G1228" t="str">
        <f>VLOOKUP($A1228,Medical_Table[#All],9,FALSE)</f>
        <v>No</v>
      </c>
      <c r="H1228">
        <f>VLOOKUP($A1228,Medical_Table[#All],10,FALSE)</f>
        <v>0</v>
      </c>
      <c r="I1228" t="str">
        <f>VLOOKUP($A1228,Medical_Table[#All],3,FALSE)</f>
        <v>No</v>
      </c>
      <c r="J1228" t="str">
        <f>VLOOKUP($A1228,Medical_Table[#All],5,FALSE)</f>
        <v>Over Weight</v>
      </c>
      <c r="K1228" t="str">
        <f>VLOOKUP($A1228,Medical_Table[#All],7,FALSE)</f>
        <v>Prediabetes</v>
      </c>
      <c r="L1228" s="22">
        <f>VLOOKUP($A1228,Hospitalization_Table[#All],10,FALSE)</f>
        <v>30293</v>
      </c>
      <c r="M1228" s="18">
        <f>VLOOKUP($A1228,Hospitalization_Table[#All],6,FALSE)</f>
        <v>9147.5</v>
      </c>
      <c r="N1228" t="str">
        <f>VLOOKUP($A1228,Hospitalization_Table[#All],7,FALSE)</f>
        <v>tier - 2</v>
      </c>
      <c r="O1228" t="str">
        <f>VLOOKUP($A1228,Hospitalization_Table[#All],8,FALSE)</f>
        <v>tier - 1</v>
      </c>
      <c r="P1228" t="str">
        <f>VLOOKUP($A1228,Hospitalization_Table[#All],9,FALSE)</f>
        <v>R1012</v>
      </c>
      <c r="Q1228">
        <f>VLOOKUP($A1228,Hospitalization_Table[#All],11,FALSE)</f>
        <v>40</v>
      </c>
    </row>
    <row r="1229" spans="1:17" ht="15.6" x14ac:dyDescent="0.3">
      <c r="A1229" s="20" t="s">
        <v>1143</v>
      </c>
      <c r="B1229" t="str">
        <f>VLOOKUP($A1229,Customer_Table[#All],4,FALSE)</f>
        <v>Stephen A.</v>
      </c>
      <c r="C1229">
        <f>VLOOKUP($A1229,Medical_Table[#All],4,FALSE)</f>
        <v>36.700000000000003</v>
      </c>
      <c r="D1229">
        <f>VLOOKUP($A1229,Medical_Table[#All],6,FALSE)</f>
        <v>8.6999999999999993</v>
      </c>
      <c r="E1229" t="str">
        <f>VLOOKUP($A1229,Medical_Table[#All],2,FALSE)</f>
        <v>Yes</v>
      </c>
      <c r="F1229" t="str">
        <f>VLOOKUP($A1229,Medical_Table[#All],8,FALSE)</f>
        <v>No</v>
      </c>
      <c r="G1229" t="str">
        <f>VLOOKUP($A1229,Medical_Table[#All],9,FALSE)</f>
        <v>No</v>
      </c>
      <c r="H1229">
        <f>VLOOKUP($A1229,Medical_Table[#All],10,FALSE)</f>
        <v>2</v>
      </c>
      <c r="I1229" t="str">
        <f>VLOOKUP($A1229,Medical_Table[#All],3,FALSE)</f>
        <v>No</v>
      </c>
      <c r="J1229" t="str">
        <f>VLOOKUP($A1229,Medical_Table[#All],5,FALSE)</f>
        <v>Obesity</v>
      </c>
      <c r="K1229" t="str">
        <f>VLOOKUP($A1229,Medical_Table[#All],7,FALSE)</f>
        <v>Diabetes</v>
      </c>
      <c r="L1229" s="22">
        <f>VLOOKUP($A1229,Hospitalization_Table[#All],10,FALSE)</f>
        <v>25859</v>
      </c>
      <c r="M1229" s="18">
        <f>VLOOKUP($A1229,Hospitalization_Table[#All],6,FALSE)</f>
        <v>9144.57</v>
      </c>
      <c r="N1229" t="str">
        <f>VLOOKUP($A1229,Hospitalization_Table[#All],7,FALSE)</f>
        <v>tier - 3</v>
      </c>
      <c r="O1229" t="str">
        <f>VLOOKUP($A1229,Hospitalization_Table[#All],8,FALSE)</f>
        <v>tier - 2</v>
      </c>
      <c r="P1229" t="str">
        <f>VLOOKUP($A1229,Hospitalization_Table[#All],9,FALSE)</f>
        <v>R1011</v>
      </c>
      <c r="Q1229">
        <f>VLOOKUP($A1229,Hospitalization_Table[#All],11,FALSE)</f>
        <v>52</v>
      </c>
    </row>
    <row r="1230" spans="1:17" ht="15.6" x14ac:dyDescent="0.3">
      <c r="A1230" s="20" t="s">
        <v>1142</v>
      </c>
      <c r="B1230" t="str">
        <f>VLOOKUP($A1230,Customer_Table[#All],4,FALSE)</f>
        <v>Dan</v>
      </c>
      <c r="C1230">
        <f>VLOOKUP($A1230,Medical_Table[#All],4,FALSE)</f>
        <v>34.1</v>
      </c>
      <c r="D1230">
        <f>VLOOKUP($A1230,Medical_Table[#All],6,FALSE)</f>
        <v>9.0399999999999991</v>
      </c>
      <c r="E1230" t="str">
        <f>VLOOKUP($A1230,Medical_Table[#All],2,FALSE)</f>
        <v>Yes</v>
      </c>
      <c r="F1230" t="str">
        <f>VLOOKUP($A1230,Medical_Table[#All],8,FALSE)</f>
        <v>No</v>
      </c>
      <c r="G1230" t="str">
        <f>VLOOKUP($A1230,Medical_Table[#All],9,FALSE)</f>
        <v>No</v>
      </c>
      <c r="H1230">
        <f>VLOOKUP($A1230,Medical_Table[#All],10,FALSE)</f>
        <v>2</v>
      </c>
      <c r="I1230" t="str">
        <f>VLOOKUP($A1230,Medical_Table[#All],3,FALSE)</f>
        <v>No</v>
      </c>
      <c r="J1230" t="str">
        <f>VLOOKUP($A1230,Medical_Table[#All],5,FALSE)</f>
        <v>Obesity</v>
      </c>
      <c r="K1230" t="str">
        <f>VLOOKUP($A1230,Medical_Table[#All],7,FALSE)</f>
        <v>Diabetes</v>
      </c>
      <c r="L1230" s="22">
        <f>VLOOKUP($A1230,Hospitalization_Table[#All],10,FALSE)</f>
        <v>25792</v>
      </c>
      <c r="M1230" s="18">
        <f>VLOOKUP($A1230,Hospitalization_Table[#All],6,FALSE)</f>
        <v>9140.9500000000007</v>
      </c>
      <c r="N1230" t="str">
        <f>VLOOKUP($A1230,Hospitalization_Table[#All],7,FALSE)</f>
        <v>tier - 3</v>
      </c>
      <c r="O1230" t="str">
        <f>VLOOKUP($A1230,Hospitalization_Table[#All],8,FALSE)</f>
        <v>tier - 3</v>
      </c>
      <c r="P1230" t="str">
        <f>VLOOKUP($A1230,Hospitalization_Table[#All],9,FALSE)</f>
        <v>R1013</v>
      </c>
      <c r="Q1230">
        <f>VLOOKUP($A1230,Hospitalization_Table[#All],11,FALSE)</f>
        <v>52</v>
      </c>
    </row>
    <row r="1231" spans="1:17" ht="15.6" x14ac:dyDescent="0.3">
      <c r="A1231" s="20" t="s">
        <v>1141</v>
      </c>
      <c r="B1231" t="str">
        <f>VLOOKUP($A1231,Customer_Table[#All],4,FALSE)</f>
        <v>Katie C</v>
      </c>
      <c r="C1231">
        <f>VLOOKUP($A1231,Medical_Table[#All],4,FALSE)</f>
        <v>25.7</v>
      </c>
      <c r="D1231">
        <f>VLOOKUP($A1231,Medical_Table[#All],6,FALSE)</f>
        <v>5.61</v>
      </c>
      <c r="E1231" t="str">
        <f>VLOOKUP($A1231,Medical_Table[#All],2,FALSE)</f>
        <v>No</v>
      </c>
      <c r="F1231" t="str">
        <f>VLOOKUP($A1231,Medical_Table[#All],8,FALSE)</f>
        <v>No</v>
      </c>
      <c r="G1231" t="str">
        <f>VLOOKUP($A1231,Medical_Table[#All],9,FALSE)</f>
        <v>No</v>
      </c>
      <c r="H1231">
        <f>VLOOKUP($A1231,Medical_Table[#All],10,FALSE)</f>
        <v>0</v>
      </c>
      <c r="I1231" t="str">
        <f>VLOOKUP($A1231,Medical_Table[#All],3,FALSE)</f>
        <v>No</v>
      </c>
      <c r="J1231" t="str">
        <f>VLOOKUP($A1231,Medical_Table[#All],5,FALSE)</f>
        <v>Over Weight</v>
      </c>
      <c r="K1231" t="str">
        <f>VLOOKUP($A1231,Medical_Table[#All],7,FALSE)</f>
        <v>Normal</v>
      </c>
      <c r="L1231" s="22">
        <f>VLOOKUP($A1231,Hospitalization_Table[#All],10,FALSE)</f>
        <v>28461</v>
      </c>
      <c r="M1231" s="18">
        <f>VLOOKUP($A1231,Hospitalization_Table[#All],6,FALSE)</f>
        <v>9101.7999999999993</v>
      </c>
      <c r="N1231" t="str">
        <f>VLOOKUP($A1231,Hospitalization_Table[#All],7,FALSE)</f>
        <v>tier - 2</v>
      </c>
      <c r="O1231" t="str">
        <f>VLOOKUP($A1231,Hospitalization_Table[#All],8,FALSE)</f>
        <v>tier - 1</v>
      </c>
      <c r="P1231" t="str">
        <f>VLOOKUP($A1231,Hospitalization_Table[#All],9,FALSE)</f>
        <v>R1011</v>
      </c>
      <c r="Q1231">
        <f>VLOOKUP($A1231,Hospitalization_Table[#All],11,FALSE)</f>
        <v>45</v>
      </c>
    </row>
    <row r="1232" spans="1:17" ht="15.6" x14ac:dyDescent="0.3">
      <c r="A1232" s="20" t="s">
        <v>1140</v>
      </c>
      <c r="B1232" t="str">
        <f>VLOOKUP($A1232,Customer_Table[#All],4,FALSE)</f>
        <v>Melissa K</v>
      </c>
      <c r="C1232">
        <f>VLOOKUP($A1232,Medical_Table[#All],4,FALSE)</f>
        <v>21.68</v>
      </c>
      <c r="D1232">
        <f>VLOOKUP($A1232,Medical_Table[#All],6,FALSE)</f>
        <v>8.1199999999999992</v>
      </c>
      <c r="E1232" t="str">
        <f>VLOOKUP($A1232,Medical_Table[#All],2,FALSE)</f>
        <v>No</v>
      </c>
      <c r="F1232" t="str">
        <f>VLOOKUP($A1232,Medical_Table[#All],8,FALSE)</f>
        <v>No</v>
      </c>
      <c r="G1232" t="str">
        <f>VLOOKUP($A1232,Medical_Table[#All],9,FALSE)</f>
        <v>No</v>
      </c>
      <c r="H1232">
        <f>VLOOKUP($A1232,Medical_Table[#All],10,FALSE)</f>
        <v>0</v>
      </c>
      <c r="I1232" t="str">
        <f>VLOOKUP($A1232,Medical_Table[#All],3,FALSE)</f>
        <v>No</v>
      </c>
      <c r="J1232" t="str">
        <f>VLOOKUP($A1232,Medical_Table[#All],5,FALSE)</f>
        <v>Normal Weight</v>
      </c>
      <c r="K1232" t="str">
        <f>VLOOKUP($A1232,Medical_Table[#All],7,FALSE)</f>
        <v>Diabetes</v>
      </c>
      <c r="L1232" s="22">
        <f>VLOOKUP($A1232,Hospitalization_Table[#All],10,FALSE)</f>
        <v>24055</v>
      </c>
      <c r="M1232" s="18">
        <f>VLOOKUP($A1232,Hospitalization_Table[#All],6,FALSE)</f>
        <v>9095.94</v>
      </c>
      <c r="N1232" t="str">
        <f>VLOOKUP($A1232,Hospitalization_Table[#All],7,FALSE)</f>
        <v>tier - 3</v>
      </c>
      <c r="O1232" t="str">
        <f>VLOOKUP($A1232,Hospitalization_Table[#All],8,FALSE)</f>
        <v>tier - 1</v>
      </c>
      <c r="P1232" t="str">
        <f>VLOOKUP($A1232,Hospitalization_Table[#All],9,FALSE)</f>
        <v>R1011</v>
      </c>
      <c r="Q1232">
        <f>VLOOKUP($A1232,Hospitalization_Table[#All],11,FALSE)</f>
        <v>57</v>
      </c>
    </row>
    <row r="1233" spans="1:17" ht="15.6" x14ac:dyDescent="0.3">
      <c r="A1233" s="20" t="s">
        <v>1139</v>
      </c>
      <c r="B1233" t="str">
        <f>VLOOKUP($A1233,Customer_Table[#All],4,FALSE)</f>
        <v>Kara H</v>
      </c>
      <c r="C1233">
        <f>VLOOKUP($A1233,Medical_Table[#All],4,FALSE)</f>
        <v>25.175000000000001</v>
      </c>
      <c r="D1233">
        <f>VLOOKUP($A1233,Medical_Table[#All],6,FALSE)</f>
        <v>4.74</v>
      </c>
      <c r="E1233" t="str">
        <f>VLOOKUP($A1233,Medical_Table[#All],2,FALSE)</f>
        <v>No</v>
      </c>
      <c r="F1233" t="str">
        <f>VLOOKUP($A1233,Medical_Table[#All],8,FALSE)</f>
        <v>No</v>
      </c>
      <c r="G1233" t="str">
        <f>VLOOKUP($A1233,Medical_Table[#All],9,FALSE)</f>
        <v>No</v>
      </c>
      <c r="H1233">
        <f>VLOOKUP($A1233,Medical_Table[#All],10,FALSE)</f>
        <v>0</v>
      </c>
      <c r="I1233" t="str">
        <f>VLOOKUP($A1233,Medical_Table[#All],3,FALSE)</f>
        <v>No</v>
      </c>
      <c r="J1233" t="str">
        <f>VLOOKUP($A1233,Medical_Table[#All],5,FALSE)</f>
        <v>Over Weight</v>
      </c>
      <c r="K1233" t="str">
        <f>VLOOKUP($A1233,Medical_Table[#All],7,FALSE)</f>
        <v>Normal</v>
      </c>
      <c r="L1233" s="22">
        <f>VLOOKUP($A1233,Hospitalization_Table[#All],10,FALSE)</f>
        <v>28433</v>
      </c>
      <c r="M1233" s="18">
        <f>VLOOKUP($A1233,Hospitalization_Table[#All],6,FALSE)</f>
        <v>9095.07</v>
      </c>
      <c r="N1233" t="str">
        <f>VLOOKUP($A1233,Hospitalization_Table[#All],7,FALSE)</f>
        <v>tier - 2</v>
      </c>
      <c r="O1233" t="str">
        <f>VLOOKUP($A1233,Hospitalization_Table[#All],8,FALSE)</f>
        <v>tier - 2</v>
      </c>
      <c r="P1233" t="str">
        <f>VLOOKUP($A1233,Hospitalization_Table[#All],9,FALSE)</f>
        <v>R1024</v>
      </c>
      <c r="Q1233">
        <f>VLOOKUP($A1233,Hospitalization_Table[#All],11,FALSE)</f>
        <v>45</v>
      </c>
    </row>
    <row r="1234" spans="1:17" ht="15.6" x14ac:dyDescent="0.3">
      <c r="A1234" s="20" t="s">
        <v>1138</v>
      </c>
      <c r="B1234" t="str">
        <f>VLOOKUP($A1234,Customer_Table[#All],4,FALSE)</f>
        <v>Juan Carlos</v>
      </c>
      <c r="C1234">
        <f>VLOOKUP($A1234,Medical_Table[#All],4,FALSE)</f>
        <v>44.77</v>
      </c>
      <c r="D1234">
        <f>VLOOKUP($A1234,Medical_Table[#All],6,FALSE)</f>
        <v>4.0599999999999996</v>
      </c>
      <c r="E1234" t="str">
        <f>VLOOKUP($A1234,Medical_Table[#All],2,FALSE)</f>
        <v>No</v>
      </c>
      <c r="F1234" t="str">
        <f>VLOOKUP($A1234,Medical_Table[#All],8,FALSE)</f>
        <v>No</v>
      </c>
      <c r="G1234" t="str">
        <f>VLOOKUP($A1234,Medical_Table[#All],9,FALSE)</f>
        <v>No</v>
      </c>
      <c r="H1234">
        <f>VLOOKUP($A1234,Medical_Table[#All],10,FALSE)</f>
        <v>2</v>
      </c>
      <c r="I1234" t="str">
        <f>VLOOKUP($A1234,Medical_Table[#All],3,FALSE)</f>
        <v>No</v>
      </c>
      <c r="J1234" t="str">
        <f>VLOOKUP($A1234,Medical_Table[#All],5,FALSE)</f>
        <v>Obesity</v>
      </c>
      <c r="K1234" t="str">
        <f>VLOOKUP($A1234,Medical_Table[#All],7,FALSE)</f>
        <v>Normal</v>
      </c>
      <c r="L1234" s="22">
        <f>VLOOKUP($A1234,Hospitalization_Table[#All],10,FALSE)</f>
        <v>26635</v>
      </c>
      <c r="M1234" s="18">
        <f>VLOOKUP($A1234,Hospitalization_Table[#All],6,FALSE)</f>
        <v>9058.73</v>
      </c>
      <c r="N1234" t="str">
        <f>VLOOKUP($A1234,Hospitalization_Table[#All],7,FALSE)</f>
        <v>tier - 3</v>
      </c>
      <c r="O1234" t="str">
        <f>VLOOKUP($A1234,Hospitalization_Table[#All],8,FALSE)</f>
        <v>tier - 2</v>
      </c>
      <c r="P1234" t="str">
        <f>VLOOKUP($A1234,Hospitalization_Table[#All],9,FALSE)</f>
        <v>R1013</v>
      </c>
      <c r="Q1234">
        <f>VLOOKUP($A1234,Hospitalization_Table[#All],11,FALSE)</f>
        <v>50</v>
      </c>
    </row>
    <row r="1235" spans="1:17" ht="15.6" x14ac:dyDescent="0.3">
      <c r="A1235" s="20" t="s">
        <v>1137</v>
      </c>
      <c r="B1235" t="str">
        <f>VLOOKUP($A1235,Customer_Table[#All],4,FALSE)</f>
        <v>John III</v>
      </c>
      <c r="C1235">
        <f>VLOOKUP($A1235,Medical_Table[#All],4,FALSE)</f>
        <v>37.07</v>
      </c>
      <c r="D1235">
        <f>VLOOKUP($A1235,Medical_Table[#All],6,FALSE)</f>
        <v>5.69</v>
      </c>
      <c r="E1235" t="str">
        <f>VLOOKUP($A1235,Medical_Table[#All],2,FALSE)</f>
        <v>No</v>
      </c>
      <c r="F1235" t="str">
        <f>VLOOKUP($A1235,Medical_Table[#All],8,FALSE)</f>
        <v>No</v>
      </c>
      <c r="G1235" t="str">
        <f>VLOOKUP($A1235,Medical_Table[#All],9,FALSE)</f>
        <v>No</v>
      </c>
      <c r="H1235">
        <f>VLOOKUP($A1235,Medical_Table[#All],10,FALSE)</f>
        <v>2</v>
      </c>
      <c r="I1235" t="str">
        <f>VLOOKUP($A1235,Medical_Table[#All],3,FALSE)</f>
        <v>No</v>
      </c>
      <c r="J1235" t="str">
        <f>VLOOKUP($A1235,Medical_Table[#All],5,FALSE)</f>
        <v>Obesity</v>
      </c>
      <c r="K1235" t="str">
        <f>VLOOKUP($A1235,Medical_Table[#All],7,FALSE)</f>
        <v>Normal</v>
      </c>
      <c r="L1235" s="22">
        <f>VLOOKUP($A1235,Hospitalization_Table[#All],10,FALSE)</f>
        <v>26640</v>
      </c>
      <c r="M1235" s="18">
        <f>VLOOKUP($A1235,Hospitalization_Table[#All],6,FALSE)</f>
        <v>9048.0300000000007</v>
      </c>
      <c r="N1235" t="str">
        <f>VLOOKUP($A1235,Hospitalization_Table[#All],7,FALSE)</f>
        <v>tier - 2</v>
      </c>
      <c r="O1235" t="str">
        <f>VLOOKUP($A1235,Hospitalization_Table[#All],8,FALSE)</f>
        <v>tier - 2</v>
      </c>
      <c r="P1235" t="str">
        <f>VLOOKUP($A1235,Hospitalization_Table[#All],9,FALSE)</f>
        <v>R1013</v>
      </c>
      <c r="Q1235">
        <f>VLOOKUP($A1235,Hospitalization_Table[#All],11,FALSE)</f>
        <v>50</v>
      </c>
    </row>
    <row r="1236" spans="1:17" ht="15.6" x14ac:dyDescent="0.3">
      <c r="A1236" s="20" t="s">
        <v>1136</v>
      </c>
      <c r="B1236" t="str">
        <f>VLOOKUP($A1236,Customer_Table[#All],4,FALSE)</f>
        <v>Sarah M</v>
      </c>
      <c r="C1236">
        <f>VLOOKUP($A1236,Medical_Table[#All],4,FALSE)</f>
        <v>39.799999999999997</v>
      </c>
      <c r="D1236">
        <f>VLOOKUP($A1236,Medical_Table[#All],6,FALSE)</f>
        <v>5.66</v>
      </c>
      <c r="E1236" t="str">
        <f>VLOOKUP($A1236,Medical_Table[#All],2,FALSE)</f>
        <v>No</v>
      </c>
      <c r="F1236" t="str">
        <f>VLOOKUP($A1236,Medical_Table[#All],8,FALSE)</f>
        <v>No</v>
      </c>
      <c r="G1236" t="str">
        <f>VLOOKUP($A1236,Medical_Table[#All],9,FALSE)</f>
        <v>Yes</v>
      </c>
      <c r="H1236">
        <f>VLOOKUP($A1236,Medical_Table[#All],10,FALSE)</f>
        <v>1</v>
      </c>
      <c r="I1236" t="str">
        <f>VLOOKUP($A1236,Medical_Table[#All],3,FALSE)</f>
        <v>No</v>
      </c>
      <c r="J1236" t="str">
        <f>VLOOKUP($A1236,Medical_Table[#All],5,FALSE)</f>
        <v>Obesity</v>
      </c>
      <c r="K1236" t="str">
        <f>VLOOKUP($A1236,Medical_Table[#All],7,FALSE)</f>
        <v>Normal</v>
      </c>
      <c r="L1236" s="22">
        <f>VLOOKUP($A1236,Hospitalization_Table[#All],10,FALSE)</f>
        <v>34304</v>
      </c>
      <c r="M1236" s="18">
        <f>VLOOKUP($A1236,Hospitalization_Table[#All],6,FALSE)</f>
        <v>9010.2000000000007</v>
      </c>
      <c r="N1236" t="str">
        <f>VLOOKUP($A1236,Hospitalization_Table[#All],7,FALSE)</f>
        <v>tier - 2</v>
      </c>
      <c r="O1236" t="str">
        <f>VLOOKUP($A1236,Hospitalization_Table[#All],8,FALSE)</f>
        <v>tier - 3</v>
      </c>
      <c r="P1236" t="str">
        <f>VLOOKUP($A1236,Hospitalization_Table[#All],9,FALSE)</f>
        <v>R1026</v>
      </c>
      <c r="Q1236">
        <f>VLOOKUP($A1236,Hospitalization_Table[#All],11,FALSE)</f>
        <v>29</v>
      </c>
    </row>
    <row r="1237" spans="1:17" ht="15.6" x14ac:dyDescent="0.3">
      <c r="A1237" s="20" t="s">
        <v>1135</v>
      </c>
      <c r="B1237" t="str">
        <f>VLOOKUP($A1237,Customer_Table[#All],4,FALSE)</f>
        <v>Kristin C</v>
      </c>
      <c r="C1237">
        <f>VLOOKUP($A1237,Medical_Table[#All],4,FALSE)</f>
        <v>26.36</v>
      </c>
      <c r="D1237">
        <f>VLOOKUP($A1237,Medical_Table[#All],6,FALSE)</f>
        <v>4.32</v>
      </c>
      <c r="E1237" t="str">
        <f>VLOOKUP($A1237,Medical_Table[#All],2,FALSE)</f>
        <v>No</v>
      </c>
      <c r="F1237" t="str">
        <f>VLOOKUP($A1237,Medical_Table[#All],8,FALSE)</f>
        <v>No</v>
      </c>
      <c r="G1237" t="str">
        <f>VLOOKUP($A1237,Medical_Table[#All],9,FALSE)</f>
        <v>Yes</v>
      </c>
      <c r="H1237">
        <f>VLOOKUP($A1237,Medical_Table[#All],10,FALSE)</f>
        <v>1</v>
      </c>
      <c r="I1237" t="str">
        <f>VLOOKUP($A1237,Medical_Table[#All],3,FALSE)</f>
        <v>No</v>
      </c>
      <c r="J1237" t="str">
        <f>VLOOKUP($A1237,Medical_Table[#All],5,FALSE)</f>
        <v>Over Weight</v>
      </c>
      <c r="K1237" t="str">
        <f>VLOOKUP($A1237,Medical_Table[#All],7,FALSE)</f>
        <v>Normal</v>
      </c>
      <c r="L1237" s="22">
        <f>VLOOKUP($A1237,Hospitalization_Table[#All],10,FALSE)</f>
        <v>29205</v>
      </c>
      <c r="M1237" s="18">
        <f>VLOOKUP($A1237,Hospitalization_Table[#All],6,FALSE)</f>
        <v>8998.43</v>
      </c>
      <c r="N1237" t="str">
        <f>VLOOKUP($A1237,Hospitalization_Table[#All],7,FALSE)</f>
        <v>tier - 2</v>
      </c>
      <c r="O1237" t="str">
        <f>VLOOKUP($A1237,Hospitalization_Table[#All],8,FALSE)</f>
        <v>tier - 1</v>
      </c>
      <c r="P1237" t="str">
        <f>VLOOKUP($A1237,Hospitalization_Table[#All],9,FALSE)</f>
        <v>R1025</v>
      </c>
      <c r="Q1237">
        <f>VLOOKUP($A1237,Hospitalization_Table[#All],11,FALSE)</f>
        <v>43</v>
      </c>
    </row>
    <row r="1238" spans="1:17" ht="15.6" x14ac:dyDescent="0.3">
      <c r="A1238" s="20" t="s">
        <v>1134</v>
      </c>
      <c r="B1238" t="str">
        <f>VLOOKUP($A1238,Customer_Table[#All],4,FALSE)</f>
        <v>Casey M.</v>
      </c>
      <c r="C1238">
        <f>VLOOKUP($A1238,Medical_Table[#All],4,FALSE)</f>
        <v>29.925000000000001</v>
      </c>
      <c r="D1238">
        <f>VLOOKUP($A1238,Medical_Table[#All],6,FALSE)</f>
        <v>8.2899999999999991</v>
      </c>
      <c r="E1238" t="str">
        <f>VLOOKUP($A1238,Medical_Table[#All],2,FALSE)</f>
        <v>No</v>
      </c>
      <c r="F1238" t="str">
        <f>VLOOKUP($A1238,Medical_Table[#All],8,FALSE)</f>
        <v>No</v>
      </c>
      <c r="G1238" t="str">
        <f>VLOOKUP($A1238,Medical_Table[#All],9,FALSE)</f>
        <v>No</v>
      </c>
      <c r="H1238">
        <f>VLOOKUP($A1238,Medical_Table[#All],10,FALSE)</f>
        <v>2</v>
      </c>
      <c r="I1238" t="str">
        <f>VLOOKUP($A1238,Medical_Table[#All],3,FALSE)</f>
        <v>No</v>
      </c>
      <c r="J1238" t="str">
        <f>VLOOKUP($A1238,Medical_Table[#All],5,FALSE)</f>
        <v>Over Weight</v>
      </c>
      <c r="K1238" t="str">
        <f>VLOOKUP($A1238,Medical_Table[#All],7,FALSE)</f>
        <v>Diabetes</v>
      </c>
      <c r="L1238" s="22">
        <f>VLOOKUP($A1238,Hospitalization_Table[#All],10,FALSE)</f>
        <v>26948</v>
      </c>
      <c r="M1238" s="18">
        <f>VLOOKUP($A1238,Hospitalization_Table[#All],6,FALSE)</f>
        <v>8988.16</v>
      </c>
      <c r="N1238" t="str">
        <f>VLOOKUP($A1238,Hospitalization_Table[#All],7,FALSE)</f>
        <v>tier - 2</v>
      </c>
      <c r="O1238" t="str">
        <f>VLOOKUP($A1238,Hospitalization_Table[#All],8,FALSE)</f>
        <v>tier - 1</v>
      </c>
      <c r="P1238" t="str">
        <f>VLOOKUP($A1238,Hospitalization_Table[#All],9,FALSE)</f>
        <v>R1012</v>
      </c>
      <c r="Q1238">
        <f>VLOOKUP($A1238,Hospitalization_Table[#All],11,FALSE)</f>
        <v>49</v>
      </c>
    </row>
    <row r="1239" spans="1:17" ht="15.6" x14ac:dyDescent="0.3">
      <c r="A1239" s="20" t="s">
        <v>1133</v>
      </c>
      <c r="B1239" t="str">
        <f>VLOOKUP($A1239,Customer_Table[#All],4,FALSE)</f>
        <v>Samuel</v>
      </c>
      <c r="C1239">
        <f>VLOOKUP($A1239,Medical_Table[#All],4,FALSE)</f>
        <v>37.29</v>
      </c>
      <c r="D1239">
        <f>VLOOKUP($A1239,Medical_Table[#All],6,FALSE)</f>
        <v>10.46</v>
      </c>
      <c r="E1239" t="str">
        <f>VLOOKUP($A1239,Medical_Table[#All],2,FALSE)</f>
        <v>No</v>
      </c>
      <c r="F1239" t="str">
        <f>VLOOKUP($A1239,Medical_Table[#All],8,FALSE)</f>
        <v>No</v>
      </c>
      <c r="G1239" t="str">
        <f>VLOOKUP($A1239,Medical_Table[#All],9,FALSE)</f>
        <v>No</v>
      </c>
      <c r="H1239">
        <f>VLOOKUP($A1239,Medical_Table[#All],10,FALSE)</f>
        <v>0</v>
      </c>
      <c r="I1239" t="str">
        <f>VLOOKUP($A1239,Medical_Table[#All],3,FALSE)</f>
        <v>No</v>
      </c>
      <c r="J1239" t="str">
        <f>VLOOKUP($A1239,Medical_Table[#All],5,FALSE)</f>
        <v>Obesity</v>
      </c>
      <c r="K1239" t="str">
        <f>VLOOKUP($A1239,Medical_Table[#All],7,FALSE)</f>
        <v>Diabetes</v>
      </c>
      <c r="L1239" s="22">
        <f>VLOOKUP($A1239,Hospitalization_Table[#All],10,FALSE)</f>
        <v>27231</v>
      </c>
      <c r="M1239" s="18">
        <f>VLOOKUP($A1239,Hospitalization_Table[#All],6,FALSE)</f>
        <v>8978.19</v>
      </c>
      <c r="N1239" t="str">
        <f>VLOOKUP($A1239,Hospitalization_Table[#All],7,FALSE)</f>
        <v>tier - 2</v>
      </c>
      <c r="O1239" t="str">
        <f>VLOOKUP($A1239,Hospitalization_Table[#All],8,FALSE)</f>
        <v>tier - 2</v>
      </c>
      <c r="P1239" t="str">
        <f>VLOOKUP($A1239,Hospitalization_Table[#All],9,FALSE)</f>
        <v>R1013</v>
      </c>
      <c r="Q1239">
        <f>VLOOKUP($A1239,Hospitalization_Table[#All],11,FALSE)</f>
        <v>48</v>
      </c>
    </row>
    <row r="1240" spans="1:17" ht="15.6" x14ac:dyDescent="0.3">
      <c r="A1240" s="20" t="s">
        <v>1132</v>
      </c>
      <c r="B1240" t="str">
        <f>VLOOKUP($A1240,Customer_Table[#All],4,FALSE)</f>
        <v>Braulio</v>
      </c>
      <c r="C1240">
        <f>VLOOKUP($A1240,Medical_Table[#All],4,FALSE)</f>
        <v>30.2</v>
      </c>
      <c r="D1240">
        <f>VLOOKUP($A1240,Medical_Table[#All],6,FALSE)</f>
        <v>11.96</v>
      </c>
      <c r="E1240" t="str">
        <f>VLOOKUP($A1240,Medical_Table[#All],2,FALSE)</f>
        <v>No</v>
      </c>
      <c r="F1240" t="str">
        <f>VLOOKUP($A1240,Medical_Table[#All],8,FALSE)</f>
        <v>No</v>
      </c>
      <c r="G1240" t="str">
        <f>VLOOKUP($A1240,Medical_Table[#All],9,FALSE)</f>
        <v>No</v>
      </c>
      <c r="H1240">
        <f>VLOOKUP($A1240,Medical_Table[#All],10,FALSE)</f>
        <v>0</v>
      </c>
      <c r="I1240" t="str">
        <f>VLOOKUP($A1240,Medical_Table[#All],3,FALSE)</f>
        <v>No</v>
      </c>
      <c r="J1240" t="str">
        <f>VLOOKUP($A1240,Medical_Table[#All],5,FALSE)</f>
        <v>Obesity</v>
      </c>
      <c r="K1240" t="str">
        <f>VLOOKUP($A1240,Medical_Table[#All],7,FALSE)</f>
        <v>Diabetes</v>
      </c>
      <c r="L1240" s="22">
        <f>VLOOKUP($A1240,Hospitalization_Table[#All],10,FALSE)</f>
        <v>27280</v>
      </c>
      <c r="M1240" s="18">
        <f>VLOOKUP($A1240,Hospitalization_Table[#All],6,FALSE)</f>
        <v>8968.33</v>
      </c>
      <c r="N1240" t="str">
        <f>VLOOKUP($A1240,Hospitalization_Table[#All],7,FALSE)</f>
        <v>tier - 3</v>
      </c>
      <c r="O1240" t="str">
        <f>VLOOKUP($A1240,Hospitalization_Table[#All],8,FALSE)</f>
        <v>tier - 2</v>
      </c>
      <c r="P1240" t="str">
        <f>VLOOKUP($A1240,Hospitalization_Table[#All],9,FALSE)</f>
        <v>R1011</v>
      </c>
      <c r="Q1240">
        <f>VLOOKUP($A1240,Hospitalization_Table[#All],11,FALSE)</f>
        <v>48</v>
      </c>
    </row>
    <row r="1241" spans="1:17" ht="15.6" x14ac:dyDescent="0.3">
      <c r="A1241" s="20" t="s">
        <v>1131</v>
      </c>
      <c r="B1241" t="str">
        <f>VLOOKUP($A1241,Customer_Table[#All],4,FALSE)</f>
        <v>Anne-Marie</v>
      </c>
      <c r="C1241">
        <f>VLOOKUP($A1241,Medical_Table[#All],4,FALSE)</f>
        <v>24.225000000000001</v>
      </c>
      <c r="D1241">
        <f>VLOOKUP($A1241,Medical_Table[#All],6,FALSE)</f>
        <v>4.25</v>
      </c>
      <c r="E1241" t="str">
        <f>VLOOKUP($A1241,Medical_Table[#All],2,FALSE)</f>
        <v>Yes</v>
      </c>
      <c r="F1241" t="str">
        <f>VLOOKUP($A1241,Medical_Table[#All],8,FALSE)</f>
        <v>No</v>
      </c>
      <c r="G1241" t="str">
        <f>VLOOKUP($A1241,Medical_Table[#All],9,FALSE)</f>
        <v>Yes</v>
      </c>
      <c r="H1241">
        <f>VLOOKUP($A1241,Medical_Table[#All],10,FALSE)</f>
        <v>1</v>
      </c>
      <c r="I1241" t="str">
        <f>VLOOKUP($A1241,Medical_Table[#All],3,FALSE)</f>
        <v>No</v>
      </c>
      <c r="J1241" t="str">
        <f>VLOOKUP($A1241,Medical_Table[#All],5,FALSE)</f>
        <v>Normal Weight</v>
      </c>
      <c r="K1241" t="str">
        <f>VLOOKUP($A1241,Medical_Table[#All],7,FALSE)</f>
        <v>Normal</v>
      </c>
      <c r="L1241" s="22">
        <f>VLOOKUP($A1241,Hospitalization_Table[#All],10,FALSE)</f>
        <v>30512</v>
      </c>
      <c r="M1241" s="18">
        <f>VLOOKUP($A1241,Hospitalization_Table[#All],6,FALSE)</f>
        <v>8965.7999999999993</v>
      </c>
      <c r="N1241" t="str">
        <f>VLOOKUP($A1241,Hospitalization_Table[#All],7,FALSE)</f>
        <v>tier - 2</v>
      </c>
      <c r="O1241" t="str">
        <f>VLOOKUP($A1241,Hospitalization_Table[#All],8,FALSE)</f>
        <v>tier - 3</v>
      </c>
      <c r="P1241" t="str">
        <f>VLOOKUP($A1241,Hospitalization_Table[#All],9,FALSE)</f>
        <v>R1012</v>
      </c>
      <c r="Q1241">
        <f>VLOOKUP($A1241,Hospitalization_Table[#All],11,FALSE)</f>
        <v>39</v>
      </c>
    </row>
    <row r="1242" spans="1:17" ht="15.6" x14ac:dyDescent="0.3">
      <c r="A1242" s="20" t="s">
        <v>1130</v>
      </c>
      <c r="B1242" t="str">
        <f>VLOOKUP($A1242,Customer_Table[#All],4,FALSE)</f>
        <v>Samuel K.</v>
      </c>
      <c r="C1242">
        <f>VLOOKUP($A1242,Medical_Table[#All],4,FALSE)</f>
        <v>31.445</v>
      </c>
      <c r="D1242">
        <f>VLOOKUP($A1242,Medical_Table[#All],6,FALSE)</f>
        <v>8.33</v>
      </c>
      <c r="E1242" t="str">
        <f>VLOOKUP($A1242,Medical_Table[#All],2,FALSE)</f>
        <v>No</v>
      </c>
      <c r="F1242" t="str">
        <f>VLOOKUP($A1242,Medical_Table[#All],8,FALSE)</f>
        <v>No</v>
      </c>
      <c r="G1242" t="str">
        <f>VLOOKUP($A1242,Medical_Table[#All],9,FALSE)</f>
        <v>No</v>
      </c>
      <c r="H1242">
        <f>VLOOKUP($A1242,Medical_Table[#All],10,FALSE)</f>
        <v>0</v>
      </c>
      <c r="I1242" t="str">
        <f>VLOOKUP($A1242,Medical_Table[#All],3,FALSE)</f>
        <v>No</v>
      </c>
      <c r="J1242" t="str">
        <f>VLOOKUP($A1242,Medical_Table[#All],5,FALSE)</f>
        <v>Obesity</v>
      </c>
      <c r="K1242" t="str">
        <f>VLOOKUP($A1242,Medical_Table[#All],7,FALSE)</f>
        <v>Diabetes</v>
      </c>
      <c r="L1242" s="22">
        <f>VLOOKUP($A1242,Hospitalization_Table[#All],10,FALSE)</f>
        <v>27258</v>
      </c>
      <c r="M1242" s="18">
        <f>VLOOKUP($A1242,Hospitalization_Table[#All],6,FALSE)</f>
        <v>8964.06</v>
      </c>
      <c r="N1242" t="str">
        <f>VLOOKUP($A1242,Hospitalization_Table[#All],7,FALSE)</f>
        <v>tier - 3</v>
      </c>
      <c r="O1242" t="str">
        <f>VLOOKUP($A1242,Hospitalization_Table[#All],8,FALSE)</f>
        <v>tier - 2</v>
      </c>
      <c r="P1242" t="str">
        <f>VLOOKUP($A1242,Hospitalization_Table[#All],9,FALSE)</f>
        <v>R1016</v>
      </c>
      <c r="Q1242">
        <f>VLOOKUP($A1242,Hospitalization_Table[#All],11,FALSE)</f>
        <v>48</v>
      </c>
    </row>
    <row r="1243" spans="1:17" ht="15.6" x14ac:dyDescent="0.3">
      <c r="A1243" s="20" t="s">
        <v>1129</v>
      </c>
      <c r="B1243" t="str">
        <f>VLOOKUP($A1243,Customer_Table[#All],4,FALSE)</f>
        <v>Yuki</v>
      </c>
      <c r="C1243">
        <f>VLOOKUP($A1243,Medical_Table[#All],4,FALSE)</f>
        <v>38.880000000000003</v>
      </c>
      <c r="D1243">
        <f>VLOOKUP($A1243,Medical_Table[#All],6,FALSE)</f>
        <v>4.29</v>
      </c>
      <c r="E1243" t="str">
        <f>VLOOKUP($A1243,Medical_Table[#All],2,FALSE)</f>
        <v>No</v>
      </c>
      <c r="F1243" t="str">
        <f>VLOOKUP($A1243,Medical_Table[#All],8,FALSE)</f>
        <v>No</v>
      </c>
      <c r="G1243" t="str">
        <f>VLOOKUP($A1243,Medical_Table[#All],9,FALSE)</f>
        <v>No</v>
      </c>
      <c r="H1243">
        <f>VLOOKUP($A1243,Medical_Table[#All],10,FALSE)</f>
        <v>1</v>
      </c>
      <c r="I1243" t="str">
        <f>VLOOKUP($A1243,Medical_Table[#All],3,FALSE)</f>
        <v>No</v>
      </c>
      <c r="J1243" t="str">
        <f>VLOOKUP($A1243,Medical_Table[#All],5,FALSE)</f>
        <v>Obesity</v>
      </c>
      <c r="K1243" t="str">
        <f>VLOOKUP($A1243,Medical_Table[#All],7,FALSE)</f>
        <v>Normal</v>
      </c>
      <c r="L1243" s="22">
        <f>VLOOKUP($A1243,Hospitalization_Table[#All],10,FALSE)</f>
        <v>33874</v>
      </c>
      <c r="M1243" s="18">
        <f>VLOOKUP($A1243,Hospitalization_Table[#All],6,FALSE)</f>
        <v>8954.99</v>
      </c>
      <c r="N1243" t="str">
        <f>VLOOKUP($A1243,Hospitalization_Table[#All],7,FALSE)</f>
        <v>tier - 2</v>
      </c>
      <c r="O1243" t="str">
        <f>VLOOKUP($A1243,Hospitalization_Table[#All],8,FALSE)</f>
        <v>tier - 3</v>
      </c>
      <c r="P1243" t="str">
        <f>VLOOKUP($A1243,Hospitalization_Table[#All],9,FALSE)</f>
        <v>R1026</v>
      </c>
      <c r="Q1243">
        <f>VLOOKUP($A1243,Hospitalization_Table[#All],11,FALSE)</f>
        <v>30</v>
      </c>
    </row>
    <row r="1244" spans="1:17" ht="15.6" x14ac:dyDescent="0.3">
      <c r="A1244" s="20" t="s">
        <v>1128</v>
      </c>
      <c r="B1244" t="str">
        <f>VLOOKUP($A1244,Customer_Table[#All],4,FALSE)</f>
        <v>Rafer</v>
      </c>
      <c r="C1244">
        <f>VLOOKUP($A1244,Medical_Table[#All],4,FALSE)</f>
        <v>43.89</v>
      </c>
      <c r="D1244">
        <f>VLOOKUP($A1244,Medical_Table[#All],6,FALSE)</f>
        <v>6.32</v>
      </c>
      <c r="E1244" t="str">
        <f>VLOOKUP($A1244,Medical_Table[#All],2,FALSE)</f>
        <v>Yes</v>
      </c>
      <c r="F1244" t="str">
        <f>VLOOKUP($A1244,Medical_Table[#All],8,FALSE)</f>
        <v>No</v>
      </c>
      <c r="G1244" t="str">
        <f>VLOOKUP($A1244,Medical_Table[#All],9,FALSE)</f>
        <v>No</v>
      </c>
      <c r="H1244">
        <f>VLOOKUP($A1244,Medical_Table[#All],10,FALSE)</f>
        <v>0</v>
      </c>
      <c r="I1244" t="str">
        <f>VLOOKUP($A1244,Medical_Table[#All],3,FALSE)</f>
        <v>No</v>
      </c>
      <c r="J1244" t="str">
        <f>VLOOKUP($A1244,Medical_Table[#All],5,FALSE)</f>
        <v>Obesity</v>
      </c>
      <c r="K1244" t="str">
        <f>VLOOKUP($A1244,Medical_Table[#All],7,FALSE)</f>
        <v>Prediabetes</v>
      </c>
      <c r="L1244" s="22">
        <f>VLOOKUP($A1244,Hospitalization_Table[#All],10,FALSE)</f>
        <v>28119</v>
      </c>
      <c r="M1244" s="18">
        <f>VLOOKUP($A1244,Hospitalization_Table[#All],6,FALSE)</f>
        <v>8944.1200000000008</v>
      </c>
      <c r="N1244" t="str">
        <f>VLOOKUP($A1244,Hospitalization_Table[#All],7,FALSE)</f>
        <v>tier - 3</v>
      </c>
      <c r="O1244" t="str">
        <f>VLOOKUP($A1244,Hospitalization_Table[#All],8,FALSE)</f>
        <v>tier - 2</v>
      </c>
      <c r="P1244" t="str">
        <f>VLOOKUP($A1244,Hospitalization_Table[#All],9,FALSE)</f>
        <v>R1013</v>
      </c>
      <c r="Q1244">
        <f>VLOOKUP($A1244,Hospitalization_Table[#All],11,FALSE)</f>
        <v>46</v>
      </c>
    </row>
    <row r="1245" spans="1:17" ht="15.6" x14ac:dyDescent="0.3">
      <c r="A1245" s="20" t="s">
        <v>1127</v>
      </c>
      <c r="B1245" t="str">
        <f>VLOOKUP($A1245,Customer_Table[#All],4,FALSE)</f>
        <v>Claire</v>
      </c>
      <c r="C1245">
        <f>VLOOKUP($A1245,Medical_Table[#All],4,FALSE)</f>
        <v>25.6</v>
      </c>
      <c r="D1245">
        <f>VLOOKUP($A1245,Medical_Table[#All],6,FALSE)</f>
        <v>5.65</v>
      </c>
      <c r="E1245" t="str">
        <f>VLOOKUP($A1245,Medical_Table[#All],2,FALSE)</f>
        <v>No</v>
      </c>
      <c r="F1245" t="str">
        <f>VLOOKUP($A1245,Medical_Table[#All],8,FALSE)</f>
        <v>No</v>
      </c>
      <c r="G1245" t="str">
        <f>VLOOKUP($A1245,Medical_Table[#All],9,FALSE)</f>
        <v>No</v>
      </c>
      <c r="H1245">
        <f>VLOOKUP($A1245,Medical_Table[#All],10,FALSE)</f>
        <v>2</v>
      </c>
      <c r="I1245" t="str">
        <f>VLOOKUP($A1245,Medical_Table[#All],3,FALSE)</f>
        <v>No</v>
      </c>
      <c r="J1245" t="str">
        <f>VLOOKUP($A1245,Medical_Table[#All],5,FALSE)</f>
        <v>Over Weight</v>
      </c>
      <c r="K1245" t="str">
        <f>VLOOKUP($A1245,Medical_Table[#All],7,FALSE)</f>
        <v>Normal</v>
      </c>
      <c r="L1245" s="22">
        <f>VLOOKUP($A1245,Hospitalization_Table[#All],10,FALSE)</f>
        <v>26456</v>
      </c>
      <c r="M1245" s="18">
        <f>VLOOKUP($A1245,Hospitalization_Table[#All],6,FALSE)</f>
        <v>8932.08</v>
      </c>
      <c r="N1245" t="str">
        <f>VLOOKUP($A1245,Hospitalization_Table[#All],7,FALSE)</f>
        <v>tier - 2</v>
      </c>
      <c r="O1245" t="str">
        <f>VLOOKUP($A1245,Hospitalization_Table[#All],8,FALSE)</f>
        <v>tier - 1</v>
      </c>
      <c r="P1245" t="str">
        <f>VLOOKUP($A1245,Hospitalization_Table[#All],9,FALSE)</f>
        <v>R1011</v>
      </c>
      <c r="Q1245">
        <f>VLOOKUP($A1245,Hospitalization_Table[#All],11,FALSE)</f>
        <v>51</v>
      </c>
    </row>
    <row r="1246" spans="1:17" ht="15.6" x14ac:dyDescent="0.3">
      <c r="A1246" s="20" t="s">
        <v>1126</v>
      </c>
      <c r="B1246" t="str">
        <f>VLOOKUP($A1246,Customer_Table[#All],4,FALSE)</f>
        <v>Erynn J.</v>
      </c>
      <c r="C1246">
        <f>VLOOKUP($A1246,Medical_Table[#All],4,FALSE)</f>
        <v>29.545000000000002</v>
      </c>
      <c r="D1246">
        <f>VLOOKUP($A1246,Medical_Table[#All],6,FALSE)</f>
        <v>8.41</v>
      </c>
      <c r="E1246" t="str">
        <f>VLOOKUP($A1246,Medical_Table[#All],2,FALSE)</f>
        <v>Yes</v>
      </c>
      <c r="F1246" t="str">
        <f>VLOOKUP($A1246,Medical_Table[#All],8,FALSE)</f>
        <v>No</v>
      </c>
      <c r="G1246" t="str">
        <f>VLOOKUP($A1246,Medical_Table[#All],9,FALSE)</f>
        <v>No</v>
      </c>
      <c r="H1246">
        <f>VLOOKUP($A1246,Medical_Table[#All],10,FALSE)</f>
        <v>1</v>
      </c>
      <c r="I1246" t="str">
        <f>VLOOKUP($A1246,Medical_Table[#All],3,FALSE)</f>
        <v>No</v>
      </c>
      <c r="J1246" t="str">
        <f>VLOOKUP($A1246,Medical_Table[#All],5,FALSE)</f>
        <v>Over Weight</v>
      </c>
      <c r="K1246" t="str">
        <f>VLOOKUP($A1246,Medical_Table[#All],7,FALSE)</f>
        <v>Diabetes</v>
      </c>
      <c r="L1246" s="22">
        <f>VLOOKUP($A1246,Hospitalization_Table[#All],10,FALSE)</f>
        <v>27582</v>
      </c>
      <c r="M1246" s="18">
        <f>VLOOKUP($A1246,Hospitalization_Table[#All],6,FALSE)</f>
        <v>8930.93</v>
      </c>
      <c r="N1246" t="str">
        <f>VLOOKUP($A1246,Hospitalization_Table[#All],7,FALSE)</f>
        <v>tier - 2</v>
      </c>
      <c r="O1246" t="str">
        <f>VLOOKUP($A1246,Hospitalization_Table[#All],8,FALSE)</f>
        <v>tier - 2</v>
      </c>
      <c r="P1246" t="str">
        <f>VLOOKUP($A1246,Hospitalization_Table[#All],9,FALSE)</f>
        <v>R1012</v>
      </c>
      <c r="Q1246">
        <f>VLOOKUP($A1246,Hospitalization_Table[#All],11,FALSE)</f>
        <v>47</v>
      </c>
    </row>
    <row r="1247" spans="1:17" ht="15.6" x14ac:dyDescent="0.3">
      <c r="A1247" s="20" t="s">
        <v>1125</v>
      </c>
      <c r="B1247" t="str">
        <f>VLOOKUP($A1247,Customer_Table[#All],4,FALSE)</f>
        <v>Mahesh</v>
      </c>
      <c r="C1247">
        <f>VLOOKUP($A1247,Medical_Table[#All],4,FALSE)</f>
        <v>23.25</v>
      </c>
      <c r="D1247">
        <f>VLOOKUP($A1247,Medical_Table[#All],6,FALSE)</f>
        <v>11.96</v>
      </c>
      <c r="E1247" t="str">
        <f>VLOOKUP($A1247,Medical_Table[#All],2,FALSE)</f>
        <v>Yes</v>
      </c>
      <c r="F1247" t="str">
        <f>VLOOKUP($A1247,Medical_Table[#All],8,FALSE)</f>
        <v>No</v>
      </c>
      <c r="G1247" t="str">
        <f>VLOOKUP($A1247,Medical_Table[#All],9,FALSE)</f>
        <v>No</v>
      </c>
      <c r="H1247">
        <f>VLOOKUP($A1247,Medical_Table[#All],10,FALSE)</f>
        <v>0</v>
      </c>
      <c r="I1247" t="str">
        <f>VLOOKUP($A1247,Medical_Table[#All],3,FALSE)</f>
        <v>No</v>
      </c>
      <c r="J1247" t="str">
        <f>VLOOKUP($A1247,Medical_Table[#All],5,FALSE)</f>
        <v>Normal Weight</v>
      </c>
      <c r="K1247" t="str">
        <f>VLOOKUP($A1247,Medical_Table[#All],7,FALSE)</f>
        <v>Diabetes</v>
      </c>
      <c r="L1247" s="22">
        <f>VLOOKUP($A1247,Hospitalization_Table[#All],10,FALSE)</f>
        <v>24721</v>
      </c>
      <c r="M1247" s="18">
        <f>VLOOKUP($A1247,Hospitalization_Table[#All],6,FALSE)</f>
        <v>8908.4699999999993</v>
      </c>
      <c r="N1247" t="str">
        <f>VLOOKUP($A1247,Hospitalization_Table[#All],7,FALSE)</f>
        <v>tier - 3</v>
      </c>
      <c r="O1247" t="str">
        <f>VLOOKUP($A1247,Hospitalization_Table[#All],8,FALSE)</f>
        <v>tier - 2</v>
      </c>
      <c r="P1247" t="str">
        <f>VLOOKUP($A1247,Hospitalization_Table[#All],9,FALSE)</f>
        <v>R1013</v>
      </c>
      <c r="Q1247">
        <f>VLOOKUP($A1247,Hospitalization_Table[#All],11,FALSE)</f>
        <v>55</v>
      </c>
    </row>
    <row r="1248" spans="1:17" ht="15.6" x14ac:dyDescent="0.3">
      <c r="A1248" s="20" t="s">
        <v>1124</v>
      </c>
      <c r="B1248" t="str">
        <f>VLOOKUP($A1248,Customer_Table[#All],4,FALSE)</f>
        <v>Stanley</v>
      </c>
      <c r="C1248">
        <f>VLOOKUP($A1248,Medical_Table[#All],4,FALSE)</f>
        <v>43.95</v>
      </c>
      <c r="D1248">
        <f>VLOOKUP($A1248,Medical_Table[#All],6,FALSE)</f>
        <v>5.17</v>
      </c>
      <c r="E1248" t="str">
        <f>VLOOKUP($A1248,Medical_Table[#All],2,FALSE)</f>
        <v>Yes</v>
      </c>
      <c r="F1248" t="str">
        <f>VLOOKUP($A1248,Medical_Table[#All],8,FALSE)</f>
        <v>No</v>
      </c>
      <c r="G1248" t="str">
        <f>VLOOKUP($A1248,Medical_Table[#All],9,FALSE)</f>
        <v>Yes</v>
      </c>
      <c r="H1248">
        <f>VLOOKUP($A1248,Medical_Table[#All],10,FALSE)</f>
        <v>1</v>
      </c>
      <c r="I1248" t="str">
        <f>VLOOKUP($A1248,Medical_Table[#All],3,FALSE)</f>
        <v>No</v>
      </c>
      <c r="J1248" t="str">
        <f>VLOOKUP($A1248,Medical_Table[#All],5,FALSE)</f>
        <v>Obesity</v>
      </c>
      <c r="K1248" t="str">
        <f>VLOOKUP($A1248,Medical_Table[#All],7,FALSE)</f>
        <v>Normal</v>
      </c>
      <c r="L1248" s="22">
        <f>VLOOKUP($A1248,Hospitalization_Table[#All],10,FALSE)</f>
        <v>35762</v>
      </c>
      <c r="M1248" s="18">
        <f>VLOOKUP($A1248,Hospitalization_Table[#All],6,FALSE)</f>
        <v>8906.14</v>
      </c>
      <c r="N1248" t="str">
        <f>VLOOKUP($A1248,Hospitalization_Table[#All],7,FALSE)</f>
        <v>tier - 2</v>
      </c>
      <c r="O1248" t="str">
        <f>VLOOKUP($A1248,Hospitalization_Table[#All],8,FALSE)</f>
        <v>tier - 2</v>
      </c>
      <c r="P1248" t="str">
        <f>VLOOKUP($A1248,Hospitalization_Table[#All],9,FALSE)</f>
        <v>R1012</v>
      </c>
      <c r="Q1248">
        <f>VLOOKUP($A1248,Hospitalization_Table[#All],11,FALSE)</f>
        <v>25</v>
      </c>
    </row>
    <row r="1249" spans="1:17" ht="15.6" x14ac:dyDescent="0.3">
      <c r="A1249" s="20" t="s">
        <v>1123</v>
      </c>
      <c r="B1249" t="str">
        <f>VLOOKUP($A1249,Customer_Table[#All],4,FALSE)</f>
        <v>Gregory</v>
      </c>
      <c r="C1249">
        <f>VLOOKUP($A1249,Medical_Table[#All],4,FALSE)</f>
        <v>21.85</v>
      </c>
      <c r="D1249">
        <f>VLOOKUP($A1249,Medical_Table[#All],6,FALSE)</f>
        <v>8.76</v>
      </c>
      <c r="E1249" t="str">
        <f>VLOOKUP($A1249,Medical_Table[#All],2,FALSE)</f>
        <v>No</v>
      </c>
      <c r="F1249" t="str">
        <f>VLOOKUP($A1249,Medical_Table[#All],8,FALSE)</f>
        <v>No</v>
      </c>
      <c r="G1249" t="str">
        <f>VLOOKUP($A1249,Medical_Table[#All],9,FALSE)</f>
        <v>No</v>
      </c>
      <c r="H1249">
        <f>VLOOKUP($A1249,Medical_Table[#All],10,FALSE)</f>
        <v>0</v>
      </c>
      <c r="I1249" t="str">
        <f>VLOOKUP($A1249,Medical_Table[#All],3,FALSE)</f>
        <v>No</v>
      </c>
      <c r="J1249" t="str">
        <f>VLOOKUP($A1249,Medical_Table[#All],5,FALSE)</f>
        <v>Normal Weight</v>
      </c>
      <c r="K1249" t="str">
        <f>VLOOKUP($A1249,Medical_Table[#All],7,FALSE)</f>
        <v>Diabetes</v>
      </c>
      <c r="L1249" s="22">
        <f>VLOOKUP($A1249,Hospitalization_Table[#All],10,FALSE)</f>
        <v>28840</v>
      </c>
      <c r="M1249" s="18">
        <f>VLOOKUP($A1249,Hospitalization_Table[#All],6,FALSE)</f>
        <v>8891.14</v>
      </c>
      <c r="N1249" t="str">
        <f>VLOOKUP($A1249,Hospitalization_Table[#All],7,FALSE)</f>
        <v>tier - 2</v>
      </c>
      <c r="O1249" t="str">
        <f>VLOOKUP($A1249,Hospitalization_Table[#All],8,FALSE)</f>
        <v>tier - 3</v>
      </c>
      <c r="P1249" t="str">
        <f>VLOOKUP($A1249,Hospitalization_Table[#All],9,FALSE)</f>
        <v>R1017</v>
      </c>
      <c r="Q1249">
        <f>VLOOKUP($A1249,Hospitalization_Table[#All],11,FALSE)</f>
        <v>44</v>
      </c>
    </row>
    <row r="1250" spans="1:17" ht="15.6" x14ac:dyDescent="0.3">
      <c r="A1250" s="20" t="s">
        <v>1122</v>
      </c>
      <c r="B1250" t="str">
        <f>VLOOKUP($A1250,Customer_Table[#All],4,FALSE)</f>
        <v>Eric</v>
      </c>
      <c r="C1250">
        <f>VLOOKUP($A1250,Medical_Table[#All],4,FALSE)</f>
        <v>25.73</v>
      </c>
      <c r="D1250">
        <f>VLOOKUP($A1250,Medical_Table[#All],6,FALSE)</f>
        <v>7.99</v>
      </c>
      <c r="E1250" t="str">
        <f>VLOOKUP($A1250,Medical_Table[#All],2,FALSE)</f>
        <v>No</v>
      </c>
      <c r="F1250" t="str">
        <f>VLOOKUP($A1250,Medical_Table[#All],8,FALSE)</f>
        <v>No</v>
      </c>
      <c r="G1250" t="str">
        <f>VLOOKUP($A1250,Medical_Table[#All],9,FALSE)</f>
        <v>No</v>
      </c>
      <c r="H1250">
        <f>VLOOKUP($A1250,Medical_Table[#All],10,FALSE)</f>
        <v>2</v>
      </c>
      <c r="I1250" t="str">
        <f>VLOOKUP($A1250,Medical_Table[#All],3,FALSE)</f>
        <v>No</v>
      </c>
      <c r="J1250" t="str">
        <f>VLOOKUP($A1250,Medical_Table[#All],5,FALSE)</f>
        <v>Over Weight</v>
      </c>
      <c r="K1250" t="str">
        <f>VLOOKUP($A1250,Medical_Table[#All],7,FALSE)</f>
        <v>Diabetes</v>
      </c>
      <c r="L1250" s="22">
        <f>VLOOKUP($A1250,Hospitalization_Table[#All],10,FALSE)</f>
        <v>26916</v>
      </c>
      <c r="M1250" s="18">
        <f>VLOOKUP($A1250,Hospitalization_Table[#All],6,FALSE)</f>
        <v>8890.59</v>
      </c>
      <c r="N1250" t="str">
        <f>VLOOKUP($A1250,Hospitalization_Table[#All],7,FALSE)</f>
        <v>tier - 2</v>
      </c>
      <c r="O1250" t="str">
        <f>VLOOKUP($A1250,Hospitalization_Table[#All],8,FALSE)</f>
        <v>tier - 3</v>
      </c>
      <c r="P1250" t="str">
        <f>VLOOKUP($A1250,Hospitalization_Table[#All],9,FALSE)</f>
        <v>R1012</v>
      </c>
      <c r="Q1250">
        <f>VLOOKUP($A1250,Hospitalization_Table[#All],11,FALSE)</f>
        <v>49</v>
      </c>
    </row>
    <row r="1251" spans="1:17" ht="15.6" x14ac:dyDescent="0.3">
      <c r="A1251" s="20" t="s">
        <v>1121</v>
      </c>
      <c r="B1251" t="str">
        <f>VLOOKUP($A1251,Customer_Table[#All],4,FALSE)</f>
        <v>Rachel M</v>
      </c>
      <c r="C1251">
        <f>VLOOKUP($A1251,Medical_Table[#All],4,FALSE)</f>
        <v>32.229999999999997</v>
      </c>
      <c r="D1251">
        <f>VLOOKUP($A1251,Medical_Table[#All],6,FALSE)</f>
        <v>8.59</v>
      </c>
      <c r="E1251" t="str">
        <f>VLOOKUP($A1251,Medical_Table[#All],2,FALSE)</f>
        <v>No</v>
      </c>
      <c r="F1251" t="str">
        <f>VLOOKUP($A1251,Medical_Table[#All],8,FALSE)</f>
        <v>No</v>
      </c>
      <c r="G1251" t="str">
        <f>VLOOKUP($A1251,Medical_Table[#All],9,FALSE)</f>
        <v>No</v>
      </c>
      <c r="H1251">
        <f>VLOOKUP($A1251,Medical_Table[#All],10,FALSE)</f>
        <v>0</v>
      </c>
      <c r="I1251" t="str">
        <f>VLOOKUP($A1251,Medical_Table[#All],3,FALSE)</f>
        <v>No</v>
      </c>
      <c r="J1251" t="str">
        <f>VLOOKUP($A1251,Medical_Table[#All],5,FALSE)</f>
        <v>Obesity</v>
      </c>
      <c r="K1251" t="str">
        <f>VLOOKUP($A1251,Medical_Table[#All],7,FALSE)</f>
        <v>Diabetes</v>
      </c>
      <c r="L1251" s="22">
        <f>VLOOKUP($A1251,Hospitalization_Table[#All],10,FALSE)</f>
        <v>27198</v>
      </c>
      <c r="M1251" s="18">
        <f>VLOOKUP($A1251,Hospitalization_Table[#All],6,FALSE)</f>
        <v>8871.15</v>
      </c>
      <c r="N1251" t="str">
        <f>VLOOKUP($A1251,Hospitalization_Table[#All],7,FALSE)</f>
        <v>tier - 2</v>
      </c>
      <c r="O1251" t="str">
        <f>VLOOKUP($A1251,Hospitalization_Table[#All],8,FALSE)</f>
        <v>tier - 3</v>
      </c>
      <c r="P1251" t="str">
        <f>VLOOKUP($A1251,Hospitalization_Table[#All],9,FALSE)</f>
        <v>R1013</v>
      </c>
      <c r="Q1251">
        <f>VLOOKUP($A1251,Hospitalization_Table[#All],11,FALSE)</f>
        <v>48</v>
      </c>
    </row>
    <row r="1252" spans="1:17" ht="15.6" x14ac:dyDescent="0.3">
      <c r="A1252" s="20" t="s">
        <v>1120</v>
      </c>
      <c r="B1252" t="str">
        <f>VLOOKUP($A1252,Customer_Table[#All],4,FALSE)</f>
        <v>Fritz</v>
      </c>
      <c r="C1252">
        <f>VLOOKUP($A1252,Medical_Table[#All],4,FALSE)</f>
        <v>32.204999999999998</v>
      </c>
      <c r="D1252">
        <f>VLOOKUP($A1252,Medical_Table[#All],6,FALSE)</f>
        <v>6.14</v>
      </c>
      <c r="E1252" t="str">
        <f>VLOOKUP($A1252,Medical_Table[#All],2,FALSE)</f>
        <v>No</v>
      </c>
      <c r="F1252" t="str">
        <f>VLOOKUP($A1252,Medical_Table[#All],8,FALSE)</f>
        <v>No</v>
      </c>
      <c r="G1252" t="str">
        <f>VLOOKUP($A1252,Medical_Table[#All],9,FALSE)</f>
        <v>No</v>
      </c>
      <c r="H1252">
        <f>VLOOKUP($A1252,Medical_Table[#All],10,FALSE)</f>
        <v>2</v>
      </c>
      <c r="I1252" t="str">
        <f>VLOOKUP($A1252,Medical_Table[#All],3,FALSE)</f>
        <v>No</v>
      </c>
      <c r="J1252" t="str">
        <f>VLOOKUP($A1252,Medical_Table[#All],5,FALSE)</f>
        <v>Obesity</v>
      </c>
      <c r="K1252" t="str">
        <f>VLOOKUP($A1252,Medical_Table[#All],7,FALSE)</f>
        <v>Prediabetes</v>
      </c>
      <c r="L1252" s="22">
        <f>VLOOKUP($A1252,Hospitalization_Table[#All],10,FALSE)</f>
        <v>26625</v>
      </c>
      <c r="M1252" s="18">
        <f>VLOOKUP($A1252,Hospitalization_Table[#All],6,FALSE)</f>
        <v>8835.26</v>
      </c>
      <c r="N1252" t="str">
        <f>VLOOKUP($A1252,Hospitalization_Table[#All],7,FALSE)</f>
        <v>tier - 3</v>
      </c>
      <c r="O1252" t="str">
        <f>VLOOKUP($A1252,Hospitalization_Table[#All],8,FALSE)</f>
        <v>tier - 2</v>
      </c>
      <c r="P1252" t="str">
        <f>VLOOKUP($A1252,Hospitalization_Table[#All],9,FALSE)</f>
        <v>R1012</v>
      </c>
      <c r="Q1252">
        <f>VLOOKUP($A1252,Hospitalization_Table[#All],11,FALSE)</f>
        <v>50</v>
      </c>
    </row>
    <row r="1253" spans="1:17" ht="15.6" x14ac:dyDescent="0.3">
      <c r="A1253" s="20" t="s">
        <v>1119</v>
      </c>
      <c r="B1253" t="str">
        <f>VLOOKUP($A1253,Customer_Table[#All],4,FALSE)</f>
        <v>Brad</v>
      </c>
      <c r="C1253">
        <f>VLOOKUP($A1253,Medical_Table[#All],4,FALSE)</f>
        <v>26.41</v>
      </c>
      <c r="D1253">
        <f>VLOOKUP($A1253,Medical_Table[#All],6,FALSE)</f>
        <v>4.08</v>
      </c>
      <c r="E1253" t="str">
        <f>VLOOKUP($A1253,Medical_Table[#All],2,FALSE)</f>
        <v>No</v>
      </c>
      <c r="F1253" t="str">
        <f>VLOOKUP($A1253,Medical_Table[#All],8,FALSE)</f>
        <v>No</v>
      </c>
      <c r="G1253" t="str">
        <f>VLOOKUP($A1253,Medical_Table[#All],9,FALSE)</f>
        <v>No</v>
      </c>
      <c r="H1253">
        <f>VLOOKUP($A1253,Medical_Table[#All],10,FALSE)</f>
        <v>2</v>
      </c>
      <c r="I1253" t="str">
        <f>VLOOKUP($A1253,Medical_Table[#All],3,FALSE)</f>
        <v>No</v>
      </c>
      <c r="J1253" t="str">
        <f>VLOOKUP($A1253,Medical_Table[#All],5,FALSE)</f>
        <v>Over Weight</v>
      </c>
      <c r="K1253" t="str">
        <f>VLOOKUP($A1253,Medical_Table[#All],7,FALSE)</f>
        <v>Normal</v>
      </c>
      <c r="L1253" s="22">
        <f>VLOOKUP($A1253,Hospitalization_Table[#All],10,FALSE)</f>
        <v>26617</v>
      </c>
      <c r="M1253" s="18">
        <f>VLOOKUP($A1253,Hospitalization_Table[#All],6,FALSE)</f>
        <v>8827.2099999999991</v>
      </c>
      <c r="N1253" t="str">
        <f>VLOOKUP($A1253,Hospitalization_Table[#All],7,FALSE)</f>
        <v>tier - 3</v>
      </c>
      <c r="O1253" t="str">
        <f>VLOOKUP($A1253,Hospitalization_Table[#All],8,FALSE)</f>
        <v>tier - 1</v>
      </c>
      <c r="P1253" t="str">
        <f>VLOOKUP($A1253,Hospitalization_Table[#All],9,FALSE)</f>
        <v>R1012</v>
      </c>
      <c r="Q1253">
        <f>VLOOKUP($A1253,Hospitalization_Table[#All],11,FALSE)</f>
        <v>50</v>
      </c>
    </row>
    <row r="1254" spans="1:17" ht="15.6" x14ac:dyDescent="0.3">
      <c r="A1254" s="20" t="s">
        <v>1118</v>
      </c>
      <c r="B1254" t="str">
        <f>VLOOKUP($A1254,Customer_Table[#All],4,FALSE)</f>
        <v>Claire M</v>
      </c>
      <c r="C1254">
        <f>VLOOKUP($A1254,Medical_Table[#All],4,FALSE)</f>
        <v>30.2</v>
      </c>
      <c r="D1254">
        <f>VLOOKUP($A1254,Medical_Table[#All],6,FALSE)</f>
        <v>6.25</v>
      </c>
      <c r="E1254" t="str">
        <f>VLOOKUP($A1254,Medical_Table[#All],2,FALSE)</f>
        <v>Yes</v>
      </c>
      <c r="F1254" t="str">
        <f>VLOOKUP($A1254,Medical_Table[#All],8,FALSE)</f>
        <v>No</v>
      </c>
      <c r="G1254" t="str">
        <f>VLOOKUP($A1254,Medical_Table[#All],9,FALSE)</f>
        <v>No</v>
      </c>
      <c r="H1254">
        <f>VLOOKUP($A1254,Medical_Table[#All],10,FALSE)</f>
        <v>0</v>
      </c>
      <c r="I1254" t="str">
        <f>VLOOKUP($A1254,Medical_Table[#All],3,FALSE)</f>
        <v>No</v>
      </c>
      <c r="J1254" t="str">
        <f>VLOOKUP($A1254,Medical_Table[#All],5,FALSE)</f>
        <v>Obesity</v>
      </c>
      <c r="K1254" t="str">
        <f>VLOOKUP($A1254,Medical_Table[#All],7,FALSE)</f>
        <v>Prediabetes</v>
      </c>
      <c r="L1254" s="22">
        <f>VLOOKUP($A1254,Hospitalization_Table[#All],10,FALSE)</f>
        <v>27955</v>
      </c>
      <c r="M1254" s="18">
        <f>VLOOKUP($A1254,Hospitalization_Table[#All],6,FALSE)</f>
        <v>8825.09</v>
      </c>
      <c r="N1254" t="str">
        <f>VLOOKUP($A1254,Hospitalization_Table[#All],7,FALSE)</f>
        <v>tier - 2</v>
      </c>
      <c r="O1254" t="str">
        <f>VLOOKUP($A1254,Hospitalization_Table[#All],8,FALSE)</f>
        <v>tier - 3</v>
      </c>
      <c r="P1254" t="str">
        <f>VLOOKUP($A1254,Hospitalization_Table[#All],9,FALSE)</f>
        <v>R1011</v>
      </c>
      <c r="Q1254">
        <f>VLOOKUP($A1254,Hospitalization_Table[#All],11,FALSE)</f>
        <v>46</v>
      </c>
    </row>
    <row r="1255" spans="1:17" ht="15.6" x14ac:dyDescent="0.3">
      <c r="A1255" s="20" t="s">
        <v>1117</v>
      </c>
      <c r="B1255" t="str">
        <f>VLOOKUP($A1255,Customer_Table[#All],4,FALSE)</f>
        <v>Jennifer</v>
      </c>
      <c r="C1255">
        <f>VLOOKUP($A1255,Medical_Table[#All],4,FALSE)</f>
        <v>31.26</v>
      </c>
      <c r="D1255">
        <f>VLOOKUP($A1255,Medical_Table[#All],6,FALSE)</f>
        <v>5.94</v>
      </c>
      <c r="E1255" t="str">
        <f>VLOOKUP($A1255,Medical_Table[#All],2,FALSE)</f>
        <v>Yes</v>
      </c>
      <c r="F1255" t="str">
        <f>VLOOKUP($A1255,Medical_Table[#All],8,FALSE)</f>
        <v>No</v>
      </c>
      <c r="G1255" t="str">
        <f>VLOOKUP($A1255,Medical_Table[#All],9,FALSE)</f>
        <v>No</v>
      </c>
      <c r="H1255">
        <f>VLOOKUP($A1255,Medical_Table[#All],10,FALSE)</f>
        <v>1</v>
      </c>
      <c r="I1255" t="str">
        <f>VLOOKUP($A1255,Medical_Table[#All],3,FALSE)</f>
        <v>No</v>
      </c>
      <c r="J1255" t="str">
        <f>VLOOKUP($A1255,Medical_Table[#All],5,FALSE)</f>
        <v>Obesity</v>
      </c>
      <c r="K1255" t="str">
        <f>VLOOKUP($A1255,Medical_Table[#All],7,FALSE)</f>
        <v>Prediabetes</v>
      </c>
      <c r="L1255" s="22">
        <f>VLOOKUP($A1255,Hospitalization_Table[#All],10,FALSE)</f>
        <v>32377</v>
      </c>
      <c r="M1255" s="18">
        <f>VLOOKUP($A1255,Hospitalization_Table[#All],6,FALSE)</f>
        <v>8824.27</v>
      </c>
      <c r="N1255" t="str">
        <f>VLOOKUP($A1255,Hospitalization_Table[#All],7,FALSE)</f>
        <v>tier - 2</v>
      </c>
      <c r="O1255" t="str">
        <f>VLOOKUP($A1255,Hospitalization_Table[#All],8,FALSE)</f>
        <v>tier - 1</v>
      </c>
      <c r="P1255" t="str">
        <f>VLOOKUP($A1255,Hospitalization_Table[#All],9,FALSE)</f>
        <v>R1025</v>
      </c>
      <c r="Q1255">
        <f>VLOOKUP($A1255,Hospitalization_Table[#All],11,FALSE)</f>
        <v>34</v>
      </c>
    </row>
    <row r="1256" spans="1:17" ht="15.6" x14ac:dyDescent="0.3">
      <c r="A1256" s="20" t="s">
        <v>1116</v>
      </c>
      <c r="B1256" t="str">
        <f>VLOOKUP($A1256,Customer_Table[#All],4,FALSE)</f>
        <v>Maria S.</v>
      </c>
      <c r="C1256">
        <f>VLOOKUP($A1256,Medical_Table[#All],4,FALSE)</f>
        <v>33.725000000000001</v>
      </c>
      <c r="D1256">
        <f>VLOOKUP($A1256,Medical_Table[#All],6,FALSE)</f>
        <v>6.45</v>
      </c>
      <c r="E1256" t="str">
        <f>VLOOKUP($A1256,Medical_Table[#All],2,FALSE)</f>
        <v>Yes</v>
      </c>
      <c r="F1256" t="str">
        <f>VLOOKUP($A1256,Medical_Table[#All],8,FALSE)</f>
        <v>No</v>
      </c>
      <c r="G1256" t="str">
        <f>VLOOKUP($A1256,Medical_Table[#All],9,FALSE)</f>
        <v>No</v>
      </c>
      <c r="H1256">
        <f>VLOOKUP($A1256,Medical_Table[#All],10,FALSE)</f>
        <v>0</v>
      </c>
      <c r="I1256" t="str">
        <f>VLOOKUP($A1256,Medical_Table[#All],3,FALSE)</f>
        <v>No</v>
      </c>
      <c r="J1256" t="str">
        <f>VLOOKUP($A1256,Medical_Table[#All],5,FALSE)</f>
        <v>Obesity</v>
      </c>
      <c r="K1256" t="str">
        <f>VLOOKUP($A1256,Medical_Table[#All],7,FALSE)</f>
        <v>Prediabetes</v>
      </c>
      <c r="L1256" s="22">
        <f>VLOOKUP($A1256,Hospitalization_Table[#All],10,FALSE)</f>
        <v>28052</v>
      </c>
      <c r="M1256" s="18">
        <f>VLOOKUP($A1256,Hospitalization_Table[#All],6,FALSE)</f>
        <v>8823.99</v>
      </c>
      <c r="N1256" t="str">
        <f>VLOOKUP($A1256,Hospitalization_Table[#All],7,FALSE)</f>
        <v>tier - 2</v>
      </c>
      <c r="O1256" t="str">
        <f>VLOOKUP($A1256,Hospitalization_Table[#All],8,FALSE)</f>
        <v>tier - 3</v>
      </c>
      <c r="P1256" t="str">
        <f>VLOOKUP($A1256,Hospitalization_Table[#All],9,FALSE)</f>
        <v>R1024</v>
      </c>
      <c r="Q1256">
        <f>VLOOKUP($A1256,Hospitalization_Table[#All],11,FALSE)</f>
        <v>46</v>
      </c>
    </row>
    <row r="1257" spans="1:17" ht="15.6" x14ac:dyDescent="0.3">
      <c r="A1257" s="20" t="s">
        <v>1115</v>
      </c>
      <c r="B1257" t="str">
        <f>VLOOKUP($A1257,Customer_Table[#All],4,FALSE)</f>
        <v>Katherine E</v>
      </c>
      <c r="C1257">
        <f>VLOOKUP($A1257,Medical_Table[#All],4,FALSE)</f>
        <v>28.9</v>
      </c>
      <c r="D1257">
        <f>VLOOKUP($A1257,Medical_Table[#All],6,FALSE)</f>
        <v>5.74</v>
      </c>
      <c r="E1257" t="str">
        <f>VLOOKUP($A1257,Medical_Table[#All],2,FALSE)</f>
        <v>Yes</v>
      </c>
      <c r="F1257" t="str">
        <f>VLOOKUP($A1257,Medical_Table[#All],8,FALSE)</f>
        <v>No</v>
      </c>
      <c r="G1257" t="str">
        <f>VLOOKUP($A1257,Medical_Table[#All],9,FALSE)</f>
        <v>No</v>
      </c>
      <c r="H1257">
        <f>VLOOKUP($A1257,Medical_Table[#All],10,FALSE)</f>
        <v>0</v>
      </c>
      <c r="I1257" t="str">
        <f>VLOOKUP($A1257,Medical_Table[#All],3,FALSE)</f>
        <v>No</v>
      </c>
      <c r="J1257" t="str">
        <f>VLOOKUP($A1257,Medical_Table[#All],5,FALSE)</f>
        <v>Over Weight</v>
      </c>
      <c r="K1257" t="str">
        <f>VLOOKUP($A1257,Medical_Table[#All],7,FALSE)</f>
        <v>Prediabetes</v>
      </c>
      <c r="L1257" s="22">
        <f>VLOOKUP($A1257,Hospitalization_Table[#All],10,FALSE)</f>
        <v>27925</v>
      </c>
      <c r="M1257" s="18">
        <f>VLOOKUP($A1257,Hospitalization_Table[#All],6,FALSE)</f>
        <v>8823.2800000000007</v>
      </c>
      <c r="N1257" t="str">
        <f>VLOOKUP($A1257,Hospitalization_Table[#All],7,FALSE)</f>
        <v>tier - 2</v>
      </c>
      <c r="O1257" t="str">
        <f>VLOOKUP($A1257,Hospitalization_Table[#All],8,FALSE)</f>
        <v>tier - 1</v>
      </c>
      <c r="P1257" t="str">
        <f>VLOOKUP($A1257,Hospitalization_Table[#All],9,FALSE)</f>
        <v>R1011</v>
      </c>
      <c r="Q1257">
        <f>VLOOKUP($A1257,Hospitalization_Table[#All],11,FALSE)</f>
        <v>46</v>
      </c>
    </row>
    <row r="1258" spans="1:17" ht="15.6" x14ac:dyDescent="0.3">
      <c r="A1258" s="20" t="s">
        <v>1114</v>
      </c>
      <c r="B1258" t="str">
        <f>VLOOKUP($A1258,Customer_Table[#All],4,FALSE)</f>
        <v>Michael</v>
      </c>
      <c r="C1258">
        <f>VLOOKUP($A1258,Medical_Table[#All],4,FALSE)</f>
        <v>45.69</v>
      </c>
      <c r="D1258">
        <f>VLOOKUP($A1258,Medical_Table[#All],6,FALSE)</f>
        <v>4.43</v>
      </c>
      <c r="E1258" t="str">
        <f>VLOOKUP($A1258,Medical_Table[#All],2,FALSE)</f>
        <v>Yes</v>
      </c>
      <c r="F1258" t="str">
        <f>VLOOKUP($A1258,Medical_Table[#All],8,FALSE)</f>
        <v>No</v>
      </c>
      <c r="G1258" t="str">
        <f>VLOOKUP($A1258,Medical_Table[#All],9,FALSE)</f>
        <v>No</v>
      </c>
      <c r="H1258">
        <f>VLOOKUP($A1258,Medical_Table[#All],10,FALSE)</f>
        <v>0</v>
      </c>
      <c r="I1258" t="str">
        <f>VLOOKUP($A1258,Medical_Table[#All],3,FALSE)</f>
        <v>No</v>
      </c>
      <c r="J1258" t="str">
        <f>VLOOKUP($A1258,Medical_Table[#All],5,FALSE)</f>
        <v>Obesity</v>
      </c>
      <c r="K1258" t="str">
        <f>VLOOKUP($A1258,Medical_Table[#All],7,FALSE)</f>
        <v>Normal</v>
      </c>
      <c r="L1258" s="22">
        <f>VLOOKUP($A1258,Hospitalization_Table[#All],10,FALSE)</f>
        <v>37202</v>
      </c>
      <c r="M1258" s="18">
        <f>VLOOKUP($A1258,Hospitalization_Table[#All],6,FALSE)</f>
        <v>8821.8799999999992</v>
      </c>
      <c r="N1258" t="str">
        <f>VLOOKUP($A1258,Hospitalization_Table[#All],7,FALSE)</f>
        <v>tier - 2</v>
      </c>
      <c r="O1258" t="str">
        <f>VLOOKUP($A1258,Hospitalization_Table[#All],8,FALSE)</f>
        <v>tier - 3</v>
      </c>
      <c r="P1258" t="str">
        <f>VLOOKUP($A1258,Hospitalization_Table[#All],9,FALSE)</f>
        <v>R1023</v>
      </c>
      <c r="Q1258">
        <f>VLOOKUP($A1258,Hospitalization_Table[#All],11,FALSE)</f>
        <v>21</v>
      </c>
    </row>
    <row r="1259" spans="1:17" ht="15.6" x14ac:dyDescent="0.3">
      <c r="A1259" s="20" t="s">
        <v>1113</v>
      </c>
      <c r="B1259" t="str">
        <f>VLOOKUP($A1259,Customer_Table[#All],4,FALSE)</f>
        <v>Roxanne</v>
      </c>
      <c r="C1259">
        <f>VLOOKUP($A1259,Medical_Table[#All],4,FALSE)</f>
        <v>21.03</v>
      </c>
      <c r="D1259">
        <f>VLOOKUP($A1259,Medical_Table[#All],6,FALSE)</f>
        <v>6.5</v>
      </c>
      <c r="E1259" t="str">
        <f>VLOOKUP($A1259,Medical_Table[#All],2,FALSE)</f>
        <v>No</v>
      </c>
      <c r="F1259" t="str">
        <f>VLOOKUP($A1259,Medical_Table[#All],8,FALSE)</f>
        <v>No</v>
      </c>
      <c r="G1259" t="str">
        <f>VLOOKUP($A1259,Medical_Table[#All],9,FALSE)</f>
        <v>No</v>
      </c>
      <c r="H1259">
        <f>VLOOKUP($A1259,Medical_Table[#All],10,FALSE)</f>
        <v>0</v>
      </c>
      <c r="I1259" t="str">
        <f>VLOOKUP($A1259,Medical_Table[#All],3,FALSE)</f>
        <v>No</v>
      </c>
      <c r="J1259" t="str">
        <f>VLOOKUP($A1259,Medical_Table[#All],5,FALSE)</f>
        <v>Normal Weight</v>
      </c>
      <c r="K1259" t="str">
        <f>VLOOKUP($A1259,Medical_Table[#All],7,FALSE)</f>
        <v>Diabetes</v>
      </c>
      <c r="L1259" s="22">
        <f>VLOOKUP($A1259,Hospitalization_Table[#All],10,FALSE)</f>
        <v>23983</v>
      </c>
      <c r="M1259" s="18">
        <f>VLOOKUP($A1259,Hospitalization_Table[#All],6,FALSE)</f>
        <v>8800.49</v>
      </c>
      <c r="N1259" t="str">
        <f>VLOOKUP($A1259,Hospitalization_Table[#All],7,FALSE)</f>
        <v>tier - 3</v>
      </c>
      <c r="O1259" t="str">
        <f>VLOOKUP($A1259,Hospitalization_Table[#All],8,FALSE)</f>
        <v>tier - 2</v>
      </c>
      <c r="P1259" t="str">
        <f>VLOOKUP($A1259,Hospitalization_Table[#All],9,FALSE)</f>
        <v>R1013</v>
      </c>
      <c r="Q1259">
        <f>VLOOKUP($A1259,Hospitalization_Table[#All],11,FALSE)</f>
        <v>57</v>
      </c>
    </row>
    <row r="1260" spans="1:17" ht="15.6" x14ac:dyDescent="0.3">
      <c r="A1260" s="20" t="s">
        <v>1112</v>
      </c>
      <c r="B1260" t="str">
        <f>VLOOKUP($A1260,Customer_Table[#All],4,FALSE)</f>
        <v>Israel</v>
      </c>
      <c r="C1260">
        <f>VLOOKUP($A1260,Medical_Table[#All],4,FALSE)</f>
        <v>37</v>
      </c>
      <c r="D1260">
        <f>VLOOKUP($A1260,Medical_Table[#All],6,FALSE)</f>
        <v>8.75</v>
      </c>
      <c r="E1260" t="str">
        <f>VLOOKUP($A1260,Medical_Table[#All],2,FALSE)</f>
        <v>No</v>
      </c>
      <c r="F1260" t="str">
        <f>VLOOKUP($A1260,Medical_Table[#All],8,FALSE)</f>
        <v>No</v>
      </c>
      <c r="G1260" t="str">
        <f>VLOOKUP($A1260,Medical_Table[#All],9,FALSE)</f>
        <v>No</v>
      </c>
      <c r="H1260">
        <f>VLOOKUP($A1260,Medical_Table[#All],10,FALSE)</f>
        <v>0</v>
      </c>
      <c r="I1260" t="str">
        <f>VLOOKUP($A1260,Medical_Table[#All],3,FALSE)</f>
        <v>No</v>
      </c>
      <c r="J1260" t="str">
        <f>VLOOKUP($A1260,Medical_Table[#All],5,FALSE)</f>
        <v>Obesity</v>
      </c>
      <c r="K1260" t="str">
        <f>VLOOKUP($A1260,Medical_Table[#All],7,FALSE)</f>
        <v>Diabetes</v>
      </c>
      <c r="L1260" s="22">
        <f>VLOOKUP($A1260,Hospitalization_Table[#All],10,FALSE)</f>
        <v>26102</v>
      </c>
      <c r="M1260" s="18">
        <f>VLOOKUP($A1260,Hospitalization_Table[#All],6,FALSE)</f>
        <v>8798.59</v>
      </c>
      <c r="N1260" t="str">
        <f>VLOOKUP($A1260,Hospitalization_Table[#All],7,FALSE)</f>
        <v>tier - 2</v>
      </c>
      <c r="O1260" t="str">
        <f>VLOOKUP($A1260,Hospitalization_Table[#All],8,FALSE)</f>
        <v>tier - 1</v>
      </c>
      <c r="P1260" t="str">
        <f>VLOOKUP($A1260,Hospitalization_Table[#All],9,FALSE)</f>
        <v>R1011</v>
      </c>
      <c r="Q1260">
        <f>VLOOKUP($A1260,Hospitalization_Table[#All],11,FALSE)</f>
        <v>51</v>
      </c>
    </row>
    <row r="1261" spans="1:17" ht="15.6" x14ac:dyDescent="0.3">
      <c r="A1261" s="20" t="s">
        <v>1111</v>
      </c>
      <c r="B1261" t="str">
        <f>VLOOKUP($A1261,Customer_Table[#All],4,FALSE)</f>
        <v>Samalya</v>
      </c>
      <c r="C1261">
        <f>VLOOKUP($A1261,Medical_Table[#All],4,FALSE)</f>
        <v>25.4</v>
      </c>
      <c r="D1261">
        <f>VLOOKUP($A1261,Medical_Table[#All],6,FALSE)</f>
        <v>11.96</v>
      </c>
      <c r="E1261" t="str">
        <f>VLOOKUP($A1261,Medical_Table[#All],2,FALSE)</f>
        <v>No</v>
      </c>
      <c r="F1261" t="str">
        <f>VLOOKUP($A1261,Medical_Table[#All],8,FALSE)</f>
        <v>No</v>
      </c>
      <c r="G1261" t="str">
        <f>VLOOKUP($A1261,Medical_Table[#All],9,FALSE)</f>
        <v>No</v>
      </c>
      <c r="H1261">
        <f>VLOOKUP($A1261,Medical_Table[#All],10,FALSE)</f>
        <v>0</v>
      </c>
      <c r="I1261" t="str">
        <f>VLOOKUP($A1261,Medical_Table[#All],3,FALSE)</f>
        <v>No</v>
      </c>
      <c r="J1261" t="str">
        <f>VLOOKUP($A1261,Medical_Table[#All],5,FALSE)</f>
        <v>Over Weight</v>
      </c>
      <c r="K1261" t="str">
        <f>VLOOKUP($A1261,Medical_Table[#All],7,FALSE)</f>
        <v>Diabetes</v>
      </c>
      <c r="L1261" s="22">
        <f>VLOOKUP($A1261,Hospitalization_Table[#All],10,FALSE)</f>
        <v>26168</v>
      </c>
      <c r="M1261" s="18">
        <f>VLOOKUP($A1261,Hospitalization_Table[#All],6,FALSE)</f>
        <v>8782.4699999999993</v>
      </c>
      <c r="N1261" t="str">
        <f>VLOOKUP($A1261,Hospitalization_Table[#All],7,FALSE)</f>
        <v>tier - 2</v>
      </c>
      <c r="O1261" t="str">
        <f>VLOOKUP($A1261,Hospitalization_Table[#All],8,FALSE)</f>
        <v>tier - 3</v>
      </c>
      <c r="P1261" t="str">
        <f>VLOOKUP($A1261,Hospitalization_Table[#All],9,FALSE)</f>
        <v>R1011</v>
      </c>
      <c r="Q1261">
        <f>VLOOKUP($A1261,Hospitalization_Table[#All],11,FALSE)</f>
        <v>51</v>
      </c>
    </row>
    <row r="1262" spans="1:17" ht="15.6" x14ac:dyDescent="0.3">
      <c r="A1262" s="20" t="s">
        <v>1110</v>
      </c>
      <c r="B1262" t="str">
        <f>VLOOKUP($A1262,Customer_Table[#All],4,FALSE)</f>
        <v>Peter</v>
      </c>
      <c r="C1262">
        <f>VLOOKUP($A1262,Medical_Table[#All],4,FALSE)</f>
        <v>32.299999999999997</v>
      </c>
      <c r="D1262">
        <f>VLOOKUP($A1262,Medical_Table[#All],6,FALSE)</f>
        <v>10.54</v>
      </c>
      <c r="E1262" t="str">
        <f>VLOOKUP($A1262,Medical_Table[#All],2,FALSE)</f>
        <v>No</v>
      </c>
      <c r="F1262" t="str">
        <f>VLOOKUP($A1262,Medical_Table[#All],8,FALSE)</f>
        <v>No</v>
      </c>
      <c r="G1262" t="str">
        <f>VLOOKUP($A1262,Medical_Table[#All],9,FALSE)</f>
        <v>No</v>
      </c>
      <c r="H1262">
        <f>VLOOKUP($A1262,Medical_Table[#All],10,FALSE)</f>
        <v>0</v>
      </c>
      <c r="I1262" t="str">
        <f>VLOOKUP($A1262,Medical_Table[#All],3,FALSE)</f>
        <v>No</v>
      </c>
      <c r="J1262" t="str">
        <f>VLOOKUP($A1262,Medical_Table[#All],5,FALSE)</f>
        <v>Obesity</v>
      </c>
      <c r="K1262" t="str">
        <f>VLOOKUP($A1262,Medical_Table[#All],7,FALSE)</f>
        <v>Diabetes</v>
      </c>
      <c r="L1262" s="22">
        <f>VLOOKUP($A1262,Hospitalization_Table[#All],10,FALSE)</f>
        <v>27278</v>
      </c>
      <c r="M1262" s="18">
        <f>VLOOKUP($A1262,Hospitalization_Table[#All],6,FALSE)</f>
        <v>8765.25</v>
      </c>
      <c r="N1262" t="str">
        <f>VLOOKUP($A1262,Hospitalization_Table[#All],7,FALSE)</f>
        <v>tier - 2</v>
      </c>
      <c r="O1262" t="str">
        <f>VLOOKUP($A1262,Hospitalization_Table[#All],8,FALSE)</f>
        <v>tier - 3</v>
      </c>
      <c r="P1262" t="str">
        <f>VLOOKUP($A1262,Hospitalization_Table[#All],9,FALSE)</f>
        <v>R1012</v>
      </c>
      <c r="Q1262">
        <f>VLOOKUP($A1262,Hospitalization_Table[#All],11,FALSE)</f>
        <v>48</v>
      </c>
    </row>
    <row r="1263" spans="1:17" ht="15.6" x14ac:dyDescent="0.3">
      <c r="A1263" s="20" t="s">
        <v>1109</v>
      </c>
      <c r="B1263" t="str">
        <f>VLOOKUP($A1263,Customer_Table[#All],4,FALSE)</f>
        <v>Alicia</v>
      </c>
      <c r="C1263">
        <f>VLOOKUP($A1263,Medical_Table[#All],4,FALSE)</f>
        <v>23.94</v>
      </c>
      <c r="D1263">
        <f>VLOOKUP($A1263,Medical_Table[#All],6,FALSE)</f>
        <v>4.54</v>
      </c>
      <c r="E1263" t="str">
        <f>VLOOKUP($A1263,Medical_Table[#All],2,FALSE)</f>
        <v>Yes</v>
      </c>
      <c r="F1263" t="str">
        <f>VLOOKUP($A1263,Medical_Table[#All],8,FALSE)</f>
        <v>No</v>
      </c>
      <c r="G1263" t="str">
        <f>VLOOKUP($A1263,Medical_Table[#All],9,FALSE)</f>
        <v>Yes</v>
      </c>
      <c r="H1263">
        <f>VLOOKUP($A1263,Medical_Table[#All],10,FALSE)</f>
        <v>1</v>
      </c>
      <c r="I1263" t="str">
        <f>VLOOKUP($A1263,Medical_Table[#All],3,FALSE)</f>
        <v>No</v>
      </c>
      <c r="J1263" t="str">
        <f>VLOOKUP($A1263,Medical_Table[#All],5,FALSE)</f>
        <v>Normal Weight</v>
      </c>
      <c r="K1263" t="str">
        <f>VLOOKUP($A1263,Medical_Table[#All],7,FALSE)</f>
        <v>Normal</v>
      </c>
      <c r="L1263" s="22">
        <f>VLOOKUP($A1263,Hospitalization_Table[#All],10,FALSE)</f>
        <v>25455</v>
      </c>
      <c r="M1263" s="18">
        <f>VLOOKUP($A1263,Hospitalization_Table[#All],6,FALSE)</f>
        <v>8760.1200000000008</v>
      </c>
      <c r="N1263" t="str">
        <f>VLOOKUP($A1263,Hospitalization_Table[#All],7,FALSE)</f>
        <v>tier - 2</v>
      </c>
      <c r="O1263" t="str">
        <f>VLOOKUP($A1263,Hospitalization_Table[#All],8,FALSE)</f>
        <v>tier - 1</v>
      </c>
      <c r="P1263" t="str">
        <f>VLOOKUP($A1263,Hospitalization_Table[#All],9,FALSE)</f>
        <v>R1013</v>
      </c>
      <c r="Q1263">
        <f>VLOOKUP($A1263,Hospitalization_Table[#All],11,FALSE)</f>
        <v>53</v>
      </c>
    </row>
    <row r="1264" spans="1:17" ht="15.6" x14ac:dyDescent="0.3">
      <c r="A1264" s="20" t="s">
        <v>1108</v>
      </c>
      <c r="B1264" t="str">
        <f>VLOOKUP($A1264,Customer_Table[#All],4,FALSE)</f>
        <v>Sarah K.</v>
      </c>
      <c r="C1264">
        <f>VLOOKUP($A1264,Medical_Table[#All],4,FALSE)</f>
        <v>46.4</v>
      </c>
      <c r="D1264">
        <f>VLOOKUP($A1264,Medical_Table[#All],6,FALSE)</f>
        <v>5.71</v>
      </c>
      <c r="E1264" t="str">
        <f>VLOOKUP($A1264,Medical_Table[#All],2,FALSE)</f>
        <v>No</v>
      </c>
      <c r="F1264" t="str">
        <f>VLOOKUP($A1264,Medical_Table[#All],8,FALSE)</f>
        <v>No</v>
      </c>
      <c r="G1264" t="str">
        <f>VLOOKUP($A1264,Medical_Table[#All],9,FALSE)</f>
        <v>No</v>
      </c>
      <c r="H1264">
        <f>VLOOKUP($A1264,Medical_Table[#All],10,FALSE)</f>
        <v>0</v>
      </c>
      <c r="I1264" t="str">
        <f>VLOOKUP($A1264,Medical_Table[#All],3,FALSE)</f>
        <v>No</v>
      </c>
      <c r="J1264" t="str">
        <f>VLOOKUP($A1264,Medical_Table[#All],5,FALSE)</f>
        <v>Obesity</v>
      </c>
      <c r="K1264" t="str">
        <f>VLOOKUP($A1264,Medical_Table[#All],7,FALSE)</f>
        <v>Prediabetes</v>
      </c>
      <c r="L1264" s="22">
        <f>VLOOKUP($A1264,Hospitalization_Table[#All],10,FALSE)</f>
        <v>36395</v>
      </c>
      <c r="M1264" s="18">
        <f>VLOOKUP($A1264,Hospitalization_Table[#All],6,FALSE)</f>
        <v>8747.68</v>
      </c>
      <c r="N1264" t="str">
        <f>VLOOKUP($A1264,Hospitalization_Table[#All],7,FALSE)</f>
        <v>tier - 2</v>
      </c>
      <c r="O1264" t="str">
        <f>VLOOKUP($A1264,Hospitalization_Table[#All],8,FALSE)</f>
        <v>tier - 3</v>
      </c>
      <c r="P1264" t="str">
        <f>VLOOKUP($A1264,Hospitalization_Table[#All],9,FALSE)</f>
        <v>R1011</v>
      </c>
      <c r="Q1264">
        <f>VLOOKUP($A1264,Hospitalization_Table[#All],11,FALSE)</f>
        <v>23</v>
      </c>
    </row>
    <row r="1265" spans="1:17" ht="15.6" x14ac:dyDescent="0.3">
      <c r="A1265" s="20" t="s">
        <v>1107</v>
      </c>
      <c r="B1265" t="str">
        <f>VLOOKUP($A1265,Customer_Table[#All],4,FALSE)</f>
        <v>Guomin</v>
      </c>
      <c r="C1265">
        <f>VLOOKUP($A1265,Medical_Table[#All],4,FALSE)</f>
        <v>40.375</v>
      </c>
      <c r="D1265">
        <f>VLOOKUP($A1265,Medical_Table[#All],6,FALSE)</f>
        <v>6.25</v>
      </c>
      <c r="E1265" t="str">
        <f>VLOOKUP($A1265,Medical_Table[#All],2,FALSE)</f>
        <v>Yes</v>
      </c>
      <c r="F1265" t="str">
        <f>VLOOKUP($A1265,Medical_Table[#All],8,FALSE)</f>
        <v>No</v>
      </c>
      <c r="G1265" t="str">
        <f>VLOOKUP($A1265,Medical_Table[#All],9,FALSE)</f>
        <v>No</v>
      </c>
      <c r="H1265">
        <f>VLOOKUP($A1265,Medical_Table[#All],10,FALSE)</f>
        <v>0</v>
      </c>
      <c r="I1265" t="str">
        <f>VLOOKUP($A1265,Medical_Table[#All],3,FALSE)</f>
        <v>No</v>
      </c>
      <c r="J1265" t="str">
        <f>VLOOKUP($A1265,Medical_Table[#All],5,FALSE)</f>
        <v>Obesity</v>
      </c>
      <c r="K1265" t="str">
        <f>VLOOKUP($A1265,Medical_Table[#All],7,FALSE)</f>
        <v>Prediabetes</v>
      </c>
      <c r="L1265" s="22">
        <f>VLOOKUP($A1265,Hospitalization_Table[#All],10,FALSE)</f>
        <v>27928</v>
      </c>
      <c r="M1265" s="18">
        <f>VLOOKUP($A1265,Hospitalization_Table[#All],6,FALSE)</f>
        <v>8733.23</v>
      </c>
      <c r="N1265" t="str">
        <f>VLOOKUP($A1265,Hospitalization_Table[#All],7,FALSE)</f>
        <v>tier - 2</v>
      </c>
      <c r="O1265" t="str">
        <f>VLOOKUP($A1265,Hospitalization_Table[#All],8,FALSE)</f>
        <v>tier - 3</v>
      </c>
      <c r="P1265" t="str">
        <f>VLOOKUP($A1265,Hospitalization_Table[#All],9,FALSE)</f>
        <v>R1012</v>
      </c>
      <c r="Q1265">
        <f>VLOOKUP($A1265,Hospitalization_Table[#All],11,FALSE)</f>
        <v>46</v>
      </c>
    </row>
    <row r="1266" spans="1:17" ht="15.6" x14ac:dyDescent="0.3">
      <c r="A1266" s="20" t="s">
        <v>1106</v>
      </c>
      <c r="B1266" t="str">
        <f>VLOOKUP($A1266,Customer_Table[#All],4,FALSE)</f>
        <v>Javier</v>
      </c>
      <c r="C1266">
        <f>VLOOKUP($A1266,Medical_Table[#All],4,FALSE)</f>
        <v>28.7</v>
      </c>
      <c r="D1266">
        <f>VLOOKUP($A1266,Medical_Table[#All],6,FALSE)</f>
        <v>9.4700000000000006</v>
      </c>
      <c r="E1266" t="str">
        <f>VLOOKUP($A1266,Medical_Table[#All],2,FALSE)</f>
        <v>No</v>
      </c>
      <c r="F1266" t="str">
        <f>VLOOKUP($A1266,Medical_Table[#All],8,FALSE)</f>
        <v>No</v>
      </c>
      <c r="G1266" t="str">
        <f>VLOOKUP($A1266,Medical_Table[#All],9,FALSE)</f>
        <v>No</v>
      </c>
      <c r="H1266">
        <f>VLOOKUP($A1266,Medical_Table[#All],10,FALSE)</f>
        <v>2</v>
      </c>
      <c r="I1266" t="str">
        <f>VLOOKUP($A1266,Medical_Table[#All],3,FALSE)</f>
        <v>No</v>
      </c>
      <c r="J1266" t="str">
        <f>VLOOKUP($A1266,Medical_Table[#All],5,FALSE)</f>
        <v>Over Weight</v>
      </c>
      <c r="K1266" t="str">
        <f>VLOOKUP($A1266,Medical_Table[#All],7,FALSE)</f>
        <v>Diabetes</v>
      </c>
      <c r="L1266" s="22">
        <f>VLOOKUP($A1266,Hospitalization_Table[#All],10,FALSE)</f>
        <v>26840</v>
      </c>
      <c r="M1266" s="18">
        <f>VLOOKUP($A1266,Hospitalization_Table[#All],6,FALSE)</f>
        <v>8703.4599999999991</v>
      </c>
      <c r="N1266" t="str">
        <f>VLOOKUP($A1266,Hospitalization_Table[#All],7,FALSE)</f>
        <v>tier - 3</v>
      </c>
      <c r="O1266" t="str">
        <f>VLOOKUP($A1266,Hospitalization_Table[#All],8,FALSE)</f>
        <v>tier - 3</v>
      </c>
      <c r="P1266" t="str">
        <f>VLOOKUP($A1266,Hospitalization_Table[#All],9,FALSE)</f>
        <v>R1011</v>
      </c>
      <c r="Q1266">
        <f>VLOOKUP($A1266,Hospitalization_Table[#All],11,FALSE)</f>
        <v>49</v>
      </c>
    </row>
    <row r="1267" spans="1:17" ht="15.6" x14ac:dyDescent="0.3">
      <c r="A1267" s="20" t="s">
        <v>1105</v>
      </c>
      <c r="B1267" t="str">
        <f>VLOOKUP($A1267,Customer_Table[#All],4,FALSE)</f>
        <v>Matt</v>
      </c>
      <c r="C1267">
        <f>VLOOKUP($A1267,Medical_Table[#All],4,FALSE)</f>
        <v>26.63</v>
      </c>
      <c r="D1267">
        <f>VLOOKUP($A1267,Medical_Table[#All],6,FALSE)</f>
        <v>5.7</v>
      </c>
      <c r="E1267" t="str">
        <f>VLOOKUP($A1267,Medical_Table[#All],2,FALSE)</f>
        <v>No</v>
      </c>
      <c r="F1267" t="str">
        <f>VLOOKUP($A1267,Medical_Table[#All],8,FALSE)</f>
        <v>No</v>
      </c>
      <c r="G1267" t="str">
        <f>VLOOKUP($A1267,Medical_Table[#All],9,FALSE)</f>
        <v>No</v>
      </c>
      <c r="H1267">
        <f>VLOOKUP($A1267,Medical_Table[#All],10,FALSE)</f>
        <v>0</v>
      </c>
      <c r="I1267" t="str">
        <f>VLOOKUP($A1267,Medical_Table[#All],3,FALSE)</f>
        <v>No</v>
      </c>
      <c r="J1267" t="str">
        <f>VLOOKUP($A1267,Medical_Table[#All],5,FALSE)</f>
        <v>Over Weight</v>
      </c>
      <c r="K1267" t="str">
        <f>VLOOKUP($A1267,Medical_Table[#All],7,FALSE)</f>
        <v>Prediabetes</v>
      </c>
      <c r="L1267" s="22">
        <f>VLOOKUP($A1267,Hospitalization_Table[#All],10,FALSE)</f>
        <v>29522</v>
      </c>
      <c r="M1267" s="18">
        <f>VLOOKUP($A1267,Hospitalization_Table[#All],6,FALSE)</f>
        <v>8701.84</v>
      </c>
      <c r="N1267" t="str">
        <f>VLOOKUP($A1267,Hospitalization_Table[#All],7,FALSE)</f>
        <v>tier - 2</v>
      </c>
      <c r="O1267" t="str">
        <f>VLOOKUP($A1267,Hospitalization_Table[#All],8,FALSE)</f>
        <v>tier - 3</v>
      </c>
      <c r="P1267" t="str">
        <f>VLOOKUP($A1267,Hospitalization_Table[#All],9,FALSE)</f>
        <v>R1021</v>
      </c>
      <c r="Q1267">
        <f>VLOOKUP($A1267,Hospitalization_Table[#All],11,FALSE)</f>
        <v>42</v>
      </c>
    </row>
    <row r="1268" spans="1:17" ht="15.6" x14ac:dyDescent="0.3">
      <c r="A1268" s="20" t="s">
        <v>1104</v>
      </c>
      <c r="B1268" t="str">
        <f>VLOOKUP($A1268,Customer_Table[#All],4,FALSE)</f>
        <v>Thomas S</v>
      </c>
      <c r="C1268">
        <f>VLOOKUP($A1268,Medical_Table[#All],4,FALSE)</f>
        <v>22.515000000000001</v>
      </c>
      <c r="D1268">
        <f>VLOOKUP($A1268,Medical_Table[#All],6,FALSE)</f>
        <v>11.18</v>
      </c>
      <c r="E1268" t="str">
        <f>VLOOKUP($A1268,Medical_Table[#All],2,FALSE)</f>
        <v>No</v>
      </c>
      <c r="F1268" t="str">
        <f>VLOOKUP($A1268,Medical_Table[#All],8,FALSE)</f>
        <v>No</v>
      </c>
      <c r="G1268" t="str">
        <f>VLOOKUP($A1268,Medical_Table[#All],9,FALSE)</f>
        <v>No</v>
      </c>
      <c r="H1268">
        <f>VLOOKUP($A1268,Medical_Table[#All],10,FALSE)</f>
        <v>2</v>
      </c>
      <c r="I1268" t="str">
        <f>VLOOKUP($A1268,Medical_Table[#All],3,FALSE)</f>
        <v>No</v>
      </c>
      <c r="J1268" t="str">
        <f>VLOOKUP($A1268,Medical_Table[#All],5,FALSE)</f>
        <v>Normal Weight</v>
      </c>
      <c r="K1268" t="str">
        <f>VLOOKUP($A1268,Medical_Table[#All],7,FALSE)</f>
        <v>Diabetes</v>
      </c>
      <c r="L1268" s="22">
        <f>VLOOKUP($A1268,Hospitalization_Table[#All],10,FALSE)</f>
        <v>26948</v>
      </c>
      <c r="M1268" s="18">
        <f>VLOOKUP($A1268,Hospitalization_Table[#All],6,FALSE)</f>
        <v>8688.86</v>
      </c>
      <c r="N1268" t="str">
        <f>VLOOKUP($A1268,Hospitalization_Table[#All],7,FALSE)</f>
        <v>tier - 2</v>
      </c>
      <c r="O1268" t="str">
        <f>VLOOKUP($A1268,Hospitalization_Table[#All],8,FALSE)</f>
        <v>tier - 1</v>
      </c>
      <c r="P1268" t="str">
        <f>VLOOKUP($A1268,Hospitalization_Table[#All],9,FALSE)</f>
        <v>R1017</v>
      </c>
      <c r="Q1268">
        <f>VLOOKUP($A1268,Hospitalization_Table[#All],11,FALSE)</f>
        <v>49</v>
      </c>
    </row>
    <row r="1269" spans="1:17" ht="15.6" x14ac:dyDescent="0.3">
      <c r="A1269" s="20" t="s">
        <v>1103</v>
      </c>
      <c r="B1269" t="str">
        <f>VLOOKUP($A1269,Customer_Table[#All],4,FALSE)</f>
        <v>Martha Patricia</v>
      </c>
      <c r="C1269">
        <f>VLOOKUP($A1269,Medical_Table[#All],4,FALSE)</f>
        <v>36.575000000000003</v>
      </c>
      <c r="D1269">
        <f>VLOOKUP($A1269,Medical_Table[#All],6,FALSE)</f>
        <v>10.98</v>
      </c>
      <c r="E1269" t="str">
        <f>VLOOKUP($A1269,Medical_Table[#All],2,FALSE)</f>
        <v>No</v>
      </c>
      <c r="F1269" t="str">
        <f>VLOOKUP($A1269,Medical_Table[#All],8,FALSE)</f>
        <v>No</v>
      </c>
      <c r="G1269" t="str">
        <f>VLOOKUP($A1269,Medical_Table[#All],9,FALSE)</f>
        <v>No</v>
      </c>
      <c r="H1269">
        <f>VLOOKUP($A1269,Medical_Table[#All],10,FALSE)</f>
        <v>0</v>
      </c>
      <c r="I1269" t="str">
        <f>VLOOKUP($A1269,Medical_Table[#All],3,FALSE)</f>
        <v>No</v>
      </c>
      <c r="J1269" t="str">
        <f>VLOOKUP($A1269,Medical_Table[#All],5,FALSE)</f>
        <v>Obesity</v>
      </c>
      <c r="K1269" t="str">
        <f>VLOOKUP($A1269,Medical_Table[#All],7,FALSE)</f>
        <v>Diabetes</v>
      </c>
      <c r="L1269" s="22">
        <f>VLOOKUP($A1269,Hospitalization_Table[#All],10,FALSE)</f>
        <v>27257</v>
      </c>
      <c r="M1269" s="18">
        <f>VLOOKUP($A1269,Hospitalization_Table[#All],6,FALSE)</f>
        <v>8671.19</v>
      </c>
      <c r="N1269" t="str">
        <f>VLOOKUP($A1269,Hospitalization_Table[#All],7,FALSE)</f>
        <v>tier - 2</v>
      </c>
      <c r="O1269" t="str">
        <f>VLOOKUP($A1269,Hospitalization_Table[#All],8,FALSE)</f>
        <v>tier - 1</v>
      </c>
      <c r="P1269" t="str">
        <f>VLOOKUP($A1269,Hospitalization_Table[#All],9,FALSE)</f>
        <v>R1012</v>
      </c>
      <c r="Q1269">
        <f>VLOOKUP($A1269,Hospitalization_Table[#All],11,FALSE)</f>
        <v>48</v>
      </c>
    </row>
    <row r="1270" spans="1:17" ht="15.6" x14ac:dyDescent="0.3">
      <c r="A1270" s="20" t="s">
        <v>1102</v>
      </c>
      <c r="B1270" t="str">
        <f>VLOOKUP($A1270,Customer_Table[#All],4,FALSE)</f>
        <v>Alicia</v>
      </c>
      <c r="C1270">
        <f>VLOOKUP($A1270,Medical_Table[#All],4,FALSE)</f>
        <v>23.66</v>
      </c>
      <c r="D1270">
        <f>VLOOKUP($A1270,Medical_Table[#All],6,FALSE)</f>
        <v>5.1100000000000003</v>
      </c>
      <c r="E1270" t="str">
        <f>VLOOKUP($A1270,Medical_Table[#All],2,FALSE)</f>
        <v>Yes</v>
      </c>
      <c r="F1270" t="str">
        <f>VLOOKUP($A1270,Medical_Table[#All],8,FALSE)</f>
        <v>No</v>
      </c>
      <c r="G1270" t="str">
        <f>VLOOKUP($A1270,Medical_Table[#All],9,FALSE)</f>
        <v>Yes</v>
      </c>
      <c r="H1270">
        <f>VLOOKUP($A1270,Medical_Table[#All],10,FALSE)</f>
        <v>1</v>
      </c>
      <c r="I1270" t="str">
        <f>VLOOKUP($A1270,Medical_Table[#All],3,FALSE)</f>
        <v>No</v>
      </c>
      <c r="J1270" t="str">
        <f>VLOOKUP($A1270,Medical_Table[#All],5,FALSE)</f>
        <v>Normal Weight</v>
      </c>
      <c r="K1270" t="str">
        <f>VLOOKUP($A1270,Medical_Table[#All],7,FALSE)</f>
        <v>Normal</v>
      </c>
      <c r="L1270" s="22">
        <f>VLOOKUP($A1270,Hospitalization_Table[#All],10,FALSE)</f>
        <v>25425</v>
      </c>
      <c r="M1270" s="18">
        <f>VLOOKUP($A1270,Hospitalization_Table[#All],6,FALSE)</f>
        <v>8665.14</v>
      </c>
      <c r="N1270" t="str">
        <f>VLOOKUP($A1270,Hospitalization_Table[#All],7,FALSE)</f>
        <v>tier - 2</v>
      </c>
      <c r="O1270" t="str">
        <f>VLOOKUP($A1270,Hospitalization_Table[#All],8,FALSE)</f>
        <v>tier - 3</v>
      </c>
      <c r="P1270" t="str">
        <f>VLOOKUP($A1270,Hospitalization_Table[#All],9,FALSE)</f>
        <v>R1013</v>
      </c>
      <c r="Q1270">
        <f>VLOOKUP($A1270,Hospitalization_Table[#All],11,FALSE)</f>
        <v>53</v>
      </c>
    </row>
    <row r="1271" spans="1:17" ht="15.6" x14ac:dyDescent="0.3">
      <c r="A1271" s="20" t="s">
        <v>1101</v>
      </c>
      <c r="B1271" t="str">
        <f>VLOOKUP($A1271,Customer_Table[#All],4,FALSE)</f>
        <v>Jennifer V.</v>
      </c>
      <c r="C1271">
        <f>VLOOKUP($A1271,Medical_Table[#All],4,FALSE)</f>
        <v>18.62</v>
      </c>
      <c r="D1271">
        <f>VLOOKUP($A1271,Medical_Table[#All],6,FALSE)</f>
        <v>10.24</v>
      </c>
      <c r="E1271" t="str">
        <f>VLOOKUP($A1271,Medical_Table[#All],2,FALSE)</f>
        <v>No</v>
      </c>
      <c r="F1271" t="str">
        <f>VLOOKUP($A1271,Medical_Table[#All],8,FALSE)</f>
        <v>No</v>
      </c>
      <c r="G1271" t="str">
        <f>VLOOKUP($A1271,Medical_Table[#All],9,FALSE)</f>
        <v>No</v>
      </c>
      <c r="H1271">
        <f>VLOOKUP($A1271,Medical_Table[#All],10,FALSE)</f>
        <v>0</v>
      </c>
      <c r="I1271" t="str">
        <f>VLOOKUP($A1271,Medical_Table[#All],3,FALSE)</f>
        <v>No</v>
      </c>
      <c r="J1271" t="str">
        <f>VLOOKUP($A1271,Medical_Table[#All],5,FALSE)</f>
        <v>Normal Weight</v>
      </c>
      <c r="K1271" t="str">
        <f>VLOOKUP($A1271,Medical_Table[#All],7,FALSE)</f>
        <v>Diabetes</v>
      </c>
      <c r="L1271" s="22">
        <f>VLOOKUP($A1271,Hospitalization_Table[#All],10,FALSE)</f>
        <v>24036</v>
      </c>
      <c r="M1271" s="18">
        <f>VLOOKUP($A1271,Hospitalization_Table[#All],6,FALSE)</f>
        <v>8665.09</v>
      </c>
      <c r="N1271" t="str">
        <f>VLOOKUP($A1271,Hospitalization_Table[#All],7,FALSE)</f>
        <v>tier - 3</v>
      </c>
      <c r="O1271" t="str">
        <f>VLOOKUP($A1271,Hospitalization_Table[#All],8,FALSE)</f>
        <v>tier - 2</v>
      </c>
      <c r="P1271" t="str">
        <f>VLOOKUP($A1271,Hospitalization_Table[#All],9,FALSE)</f>
        <v>R1012</v>
      </c>
      <c r="Q1271">
        <f>VLOOKUP($A1271,Hospitalization_Table[#All],11,FALSE)</f>
        <v>57</v>
      </c>
    </row>
    <row r="1272" spans="1:17" ht="15.6" x14ac:dyDescent="0.3">
      <c r="A1272" s="20" t="s">
        <v>1100</v>
      </c>
      <c r="B1272" t="str">
        <f>VLOOKUP($A1272,Customer_Table[#All],4,FALSE)</f>
        <v>Michael W.</v>
      </c>
      <c r="C1272">
        <f>VLOOKUP($A1272,Medical_Table[#All],4,FALSE)</f>
        <v>19.190000000000001</v>
      </c>
      <c r="D1272">
        <f>VLOOKUP($A1272,Medical_Table[#All],6,FALSE)</f>
        <v>7.71</v>
      </c>
      <c r="E1272" t="str">
        <f>VLOOKUP($A1272,Medical_Table[#All],2,FALSE)</f>
        <v>Yes</v>
      </c>
      <c r="F1272" t="str">
        <f>VLOOKUP($A1272,Medical_Table[#All],8,FALSE)</f>
        <v>No</v>
      </c>
      <c r="G1272" t="str">
        <f>VLOOKUP($A1272,Medical_Table[#All],9,FALSE)</f>
        <v>No</v>
      </c>
      <c r="H1272">
        <f>VLOOKUP($A1272,Medical_Table[#All],10,FALSE)</f>
        <v>1</v>
      </c>
      <c r="I1272" t="str">
        <f>VLOOKUP($A1272,Medical_Table[#All],3,FALSE)</f>
        <v>No</v>
      </c>
      <c r="J1272" t="str">
        <f>VLOOKUP($A1272,Medical_Table[#All],5,FALSE)</f>
        <v>Normal Weight</v>
      </c>
      <c r="K1272" t="str">
        <f>VLOOKUP($A1272,Medical_Table[#All],7,FALSE)</f>
        <v>Diabetes</v>
      </c>
      <c r="L1272" s="22">
        <f>VLOOKUP($A1272,Hospitalization_Table[#All],10,FALSE)</f>
        <v>27609</v>
      </c>
      <c r="M1272" s="18">
        <f>VLOOKUP($A1272,Hospitalization_Table[#All],6,FALSE)</f>
        <v>8627.5400000000009</v>
      </c>
      <c r="N1272" t="str">
        <f>VLOOKUP($A1272,Hospitalization_Table[#All],7,FALSE)</f>
        <v>tier - 2</v>
      </c>
      <c r="O1272" t="str">
        <f>VLOOKUP($A1272,Hospitalization_Table[#All],8,FALSE)</f>
        <v>tier - 2</v>
      </c>
      <c r="P1272" t="str">
        <f>VLOOKUP($A1272,Hospitalization_Table[#All],9,FALSE)</f>
        <v>R1017</v>
      </c>
      <c r="Q1272">
        <f>VLOOKUP($A1272,Hospitalization_Table[#All],11,FALSE)</f>
        <v>47</v>
      </c>
    </row>
    <row r="1273" spans="1:17" ht="15.6" x14ac:dyDescent="0.3">
      <c r="A1273" s="20" t="s">
        <v>1099</v>
      </c>
      <c r="B1273" t="str">
        <f>VLOOKUP($A1273,Customer_Table[#All],4,FALSE)</f>
        <v>Eddie C</v>
      </c>
      <c r="C1273">
        <f>VLOOKUP($A1273,Medical_Table[#All],4,FALSE)</f>
        <v>27.5</v>
      </c>
      <c r="D1273">
        <f>VLOOKUP($A1273,Medical_Table[#All],6,FALSE)</f>
        <v>6.03</v>
      </c>
      <c r="E1273" t="str">
        <f>VLOOKUP($A1273,Medical_Table[#All],2,FALSE)</f>
        <v>No</v>
      </c>
      <c r="F1273" t="str">
        <f>VLOOKUP($A1273,Medical_Table[#All],8,FALSE)</f>
        <v>No</v>
      </c>
      <c r="G1273" t="str">
        <f>VLOOKUP($A1273,Medical_Table[#All],9,FALSE)</f>
        <v>No</v>
      </c>
      <c r="H1273">
        <f>VLOOKUP($A1273,Medical_Table[#All],10,FALSE)</f>
        <v>0</v>
      </c>
      <c r="I1273" t="str">
        <f>VLOOKUP($A1273,Medical_Table[#All],3,FALSE)</f>
        <v>No</v>
      </c>
      <c r="J1273" t="str">
        <f>VLOOKUP($A1273,Medical_Table[#All],5,FALSE)</f>
        <v>Over Weight</v>
      </c>
      <c r="K1273" t="str">
        <f>VLOOKUP($A1273,Medical_Table[#All],7,FALSE)</f>
        <v>Prediabetes</v>
      </c>
      <c r="L1273" s="22">
        <f>VLOOKUP($A1273,Hospitalization_Table[#All],10,FALSE)</f>
        <v>28370</v>
      </c>
      <c r="M1273" s="18">
        <f>VLOOKUP($A1273,Hospitalization_Table[#All],6,FALSE)</f>
        <v>8615.2999999999993</v>
      </c>
      <c r="N1273" t="str">
        <f>VLOOKUP($A1273,Hospitalization_Table[#All],7,FALSE)</f>
        <v>tier - 2</v>
      </c>
      <c r="O1273" t="str">
        <f>VLOOKUP($A1273,Hospitalization_Table[#All],8,FALSE)</f>
        <v>tier - 3</v>
      </c>
      <c r="P1273" t="str">
        <f>VLOOKUP($A1273,Hospitalization_Table[#All],9,FALSE)</f>
        <v>R1011</v>
      </c>
      <c r="Q1273">
        <f>VLOOKUP($A1273,Hospitalization_Table[#All],11,FALSE)</f>
        <v>45</v>
      </c>
    </row>
    <row r="1274" spans="1:17" ht="15.6" x14ac:dyDescent="0.3">
      <c r="A1274" s="20" t="s">
        <v>1098</v>
      </c>
      <c r="B1274" t="str">
        <f>VLOOKUP($A1274,Customer_Table[#All],4,FALSE)</f>
        <v>Maxime M</v>
      </c>
      <c r="C1274">
        <f>VLOOKUP($A1274,Medical_Table[#All],4,FALSE)</f>
        <v>27.36</v>
      </c>
      <c r="D1274">
        <f>VLOOKUP($A1274,Medical_Table[#All],6,FALSE)</f>
        <v>5.96</v>
      </c>
      <c r="E1274" t="str">
        <f>VLOOKUP($A1274,Medical_Table[#All],2,FALSE)</f>
        <v>No</v>
      </c>
      <c r="F1274" t="str">
        <f>VLOOKUP($A1274,Medical_Table[#All],8,FALSE)</f>
        <v>No</v>
      </c>
      <c r="G1274" t="str">
        <f>VLOOKUP($A1274,Medical_Table[#All],9,FALSE)</f>
        <v>Yes</v>
      </c>
      <c r="H1274">
        <f>VLOOKUP($A1274,Medical_Table[#All],10,FALSE)</f>
        <v>1</v>
      </c>
      <c r="I1274" t="str">
        <f>VLOOKUP($A1274,Medical_Table[#All],3,FALSE)</f>
        <v>No</v>
      </c>
      <c r="J1274" t="str">
        <f>VLOOKUP($A1274,Medical_Table[#All],5,FALSE)</f>
        <v>Over Weight</v>
      </c>
      <c r="K1274" t="str">
        <f>VLOOKUP($A1274,Medical_Table[#All],7,FALSE)</f>
        <v>Prediabetes</v>
      </c>
      <c r="L1274" s="22">
        <f>VLOOKUP($A1274,Hospitalization_Table[#All],10,FALSE)</f>
        <v>29053</v>
      </c>
      <c r="M1274" s="18">
        <f>VLOOKUP($A1274,Hospitalization_Table[#All],6,FALSE)</f>
        <v>8606.2199999999993</v>
      </c>
      <c r="N1274" t="str">
        <f>VLOOKUP($A1274,Hospitalization_Table[#All],7,FALSE)</f>
        <v>tier - 1</v>
      </c>
      <c r="O1274" t="str">
        <f>VLOOKUP($A1274,Hospitalization_Table[#All],8,FALSE)</f>
        <v>tier - 2</v>
      </c>
      <c r="P1274" t="str">
        <f>VLOOKUP($A1274,Hospitalization_Table[#All],9,FALSE)</f>
        <v>R1014</v>
      </c>
      <c r="Q1274">
        <f>VLOOKUP($A1274,Hospitalization_Table[#All],11,FALSE)</f>
        <v>43</v>
      </c>
    </row>
    <row r="1275" spans="1:17" ht="15.6" x14ac:dyDescent="0.3">
      <c r="A1275" s="20" t="s">
        <v>1097</v>
      </c>
      <c r="B1275" t="str">
        <f>VLOOKUP($A1275,Customer_Table[#All],4,FALSE)</f>
        <v>Mark D</v>
      </c>
      <c r="C1275">
        <f>VLOOKUP($A1275,Medical_Table[#All],4,FALSE)</f>
        <v>20.350000000000001</v>
      </c>
      <c r="D1275">
        <f>VLOOKUP($A1275,Medical_Table[#All],6,FALSE)</f>
        <v>4.16</v>
      </c>
      <c r="E1275" t="str">
        <f>VLOOKUP($A1275,Medical_Table[#All],2,FALSE)</f>
        <v>No</v>
      </c>
      <c r="F1275" t="str">
        <f>VLOOKUP($A1275,Medical_Table[#All],8,FALSE)</f>
        <v>No</v>
      </c>
      <c r="G1275" t="str">
        <f>VLOOKUP($A1275,Medical_Table[#All],9,FALSE)</f>
        <v>No</v>
      </c>
      <c r="H1275">
        <f>VLOOKUP($A1275,Medical_Table[#All],10,FALSE)</f>
        <v>0</v>
      </c>
      <c r="I1275" t="str">
        <f>VLOOKUP($A1275,Medical_Table[#All],3,FALSE)</f>
        <v>No</v>
      </c>
      <c r="J1275" t="str">
        <f>VLOOKUP($A1275,Medical_Table[#All],5,FALSE)</f>
        <v>Normal Weight</v>
      </c>
      <c r="K1275" t="str">
        <f>VLOOKUP($A1275,Medical_Table[#All],7,FALSE)</f>
        <v>Normal</v>
      </c>
      <c r="L1275" s="22">
        <f>VLOOKUP($A1275,Hospitalization_Table[#All],10,FALSE)</f>
        <v>28413</v>
      </c>
      <c r="M1275" s="18">
        <f>VLOOKUP($A1275,Hospitalization_Table[#All],6,FALSE)</f>
        <v>8605.36</v>
      </c>
      <c r="N1275" t="str">
        <f>VLOOKUP($A1275,Hospitalization_Table[#All],7,FALSE)</f>
        <v>tier - 2</v>
      </c>
      <c r="O1275" t="str">
        <f>VLOOKUP($A1275,Hospitalization_Table[#All],8,FALSE)</f>
        <v>tier - 2</v>
      </c>
      <c r="P1275" t="str">
        <f>VLOOKUP($A1275,Hospitalization_Table[#All],9,FALSE)</f>
        <v>R1013</v>
      </c>
      <c r="Q1275">
        <f>VLOOKUP($A1275,Hospitalization_Table[#All],11,FALSE)</f>
        <v>45</v>
      </c>
    </row>
    <row r="1276" spans="1:17" ht="15.6" x14ac:dyDescent="0.3">
      <c r="A1276" s="20" t="s">
        <v>1096</v>
      </c>
      <c r="B1276" t="str">
        <f>VLOOKUP($A1276,Customer_Table[#All],4,FALSE)</f>
        <v>Adam</v>
      </c>
      <c r="C1276">
        <f>VLOOKUP($A1276,Medical_Table[#All],4,FALSE)</f>
        <v>24.035</v>
      </c>
      <c r="D1276">
        <f>VLOOKUP($A1276,Medical_Table[#All],6,FALSE)</f>
        <v>6.11</v>
      </c>
      <c r="E1276" t="str">
        <f>VLOOKUP($A1276,Medical_Table[#All],2,FALSE)</f>
        <v>No</v>
      </c>
      <c r="F1276" t="str">
        <f>VLOOKUP($A1276,Medical_Table[#All],8,FALSE)</f>
        <v>No</v>
      </c>
      <c r="G1276" t="str">
        <f>VLOOKUP($A1276,Medical_Table[#All],9,FALSE)</f>
        <v>No</v>
      </c>
      <c r="H1276">
        <f>VLOOKUP($A1276,Medical_Table[#All],10,FALSE)</f>
        <v>0</v>
      </c>
      <c r="I1276" t="str">
        <f>VLOOKUP($A1276,Medical_Table[#All],3,FALSE)</f>
        <v>No</v>
      </c>
      <c r="J1276" t="str">
        <f>VLOOKUP($A1276,Medical_Table[#All],5,FALSE)</f>
        <v>Normal Weight</v>
      </c>
      <c r="K1276" t="str">
        <f>VLOOKUP($A1276,Medical_Table[#All],7,FALSE)</f>
        <v>Prediabetes</v>
      </c>
      <c r="L1276" s="22">
        <f>VLOOKUP($A1276,Hospitalization_Table[#All],10,FALSE)</f>
        <v>28441</v>
      </c>
      <c r="M1276" s="18">
        <f>VLOOKUP($A1276,Hospitalization_Table[#All],6,FALSE)</f>
        <v>8604.48</v>
      </c>
      <c r="N1276" t="str">
        <f>VLOOKUP($A1276,Hospitalization_Table[#All],7,FALSE)</f>
        <v>tier - 3</v>
      </c>
      <c r="O1276" t="str">
        <f>VLOOKUP($A1276,Hospitalization_Table[#All],8,FALSE)</f>
        <v>tier - 2</v>
      </c>
      <c r="P1276" t="str">
        <f>VLOOKUP($A1276,Hospitalization_Table[#All],9,FALSE)</f>
        <v>R1016</v>
      </c>
      <c r="Q1276">
        <f>VLOOKUP($A1276,Hospitalization_Table[#All],11,FALSE)</f>
        <v>45</v>
      </c>
    </row>
    <row r="1277" spans="1:17" ht="15.6" x14ac:dyDescent="0.3">
      <c r="A1277" s="20" t="s">
        <v>1095</v>
      </c>
      <c r="B1277" t="str">
        <f>VLOOKUP($A1277,Customer_Table[#All],4,FALSE)</f>
        <v>Justin M</v>
      </c>
      <c r="C1277">
        <f>VLOOKUP($A1277,Medical_Table[#All],4,FALSE)</f>
        <v>23.56</v>
      </c>
      <c r="D1277">
        <f>VLOOKUP($A1277,Medical_Table[#All],6,FALSE)</f>
        <v>5.97</v>
      </c>
      <c r="E1277" t="str">
        <f>VLOOKUP($A1277,Medical_Table[#All],2,FALSE)</f>
        <v>No</v>
      </c>
      <c r="F1277" t="str">
        <f>VLOOKUP($A1277,Medical_Table[#All],8,FALSE)</f>
        <v>No</v>
      </c>
      <c r="G1277" t="str">
        <f>VLOOKUP($A1277,Medical_Table[#All],9,FALSE)</f>
        <v>No</v>
      </c>
      <c r="H1277">
        <f>VLOOKUP($A1277,Medical_Table[#All],10,FALSE)</f>
        <v>0</v>
      </c>
      <c r="I1277" t="str">
        <f>VLOOKUP($A1277,Medical_Table[#All],3,FALSE)</f>
        <v>No</v>
      </c>
      <c r="J1277" t="str">
        <f>VLOOKUP($A1277,Medical_Table[#All],5,FALSE)</f>
        <v>Normal Weight</v>
      </c>
      <c r="K1277" t="str">
        <f>VLOOKUP($A1277,Medical_Table[#All],7,FALSE)</f>
        <v>Prediabetes</v>
      </c>
      <c r="L1277" s="22">
        <f>VLOOKUP($A1277,Hospitalization_Table[#All],10,FALSE)</f>
        <v>28392</v>
      </c>
      <c r="M1277" s="18">
        <f>VLOOKUP($A1277,Hospitalization_Table[#All],6,FALSE)</f>
        <v>8603.82</v>
      </c>
      <c r="N1277" t="str">
        <f>VLOOKUP($A1277,Hospitalization_Table[#All],7,FALSE)</f>
        <v>tier - 2</v>
      </c>
      <c r="O1277" t="str">
        <f>VLOOKUP($A1277,Hospitalization_Table[#All],8,FALSE)</f>
        <v>tier - 1</v>
      </c>
      <c r="P1277" t="str">
        <f>VLOOKUP($A1277,Hospitalization_Table[#All],9,FALSE)</f>
        <v>R1019</v>
      </c>
      <c r="Q1277">
        <f>VLOOKUP($A1277,Hospitalization_Table[#All],11,FALSE)</f>
        <v>45</v>
      </c>
    </row>
    <row r="1278" spans="1:17" ht="15.6" x14ac:dyDescent="0.3">
      <c r="A1278" s="20" t="s">
        <v>1094</v>
      </c>
      <c r="B1278" t="str">
        <f>VLOOKUP($A1278,Customer_Table[#All],4,FALSE)</f>
        <v>Svetlana V.</v>
      </c>
      <c r="C1278">
        <f>VLOOKUP($A1278,Medical_Table[#All],4,FALSE)</f>
        <v>27.17</v>
      </c>
      <c r="D1278">
        <f>VLOOKUP($A1278,Medical_Table[#All],6,FALSE)</f>
        <v>10.81</v>
      </c>
      <c r="E1278" t="str">
        <f>VLOOKUP($A1278,Medical_Table[#All],2,FALSE)</f>
        <v>No</v>
      </c>
      <c r="F1278" t="str">
        <f>VLOOKUP($A1278,Medical_Table[#All],8,FALSE)</f>
        <v>No</v>
      </c>
      <c r="G1278" t="str">
        <f>VLOOKUP($A1278,Medical_Table[#All],9,FALSE)</f>
        <v>No</v>
      </c>
      <c r="H1278">
        <f>VLOOKUP($A1278,Medical_Table[#All],10,FALSE)</f>
        <v>2</v>
      </c>
      <c r="I1278" t="str">
        <f>VLOOKUP($A1278,Medical_Table[#All],3,FALSE)</f>
        <v>No</v>
      </c>
      <c r="J1278" t="str">
        <f>VLOOKUP($A1278,Medical_Table[#All],5,FALSE)</f>
        <v>Over Weight</v>
      </c>
      <c r="K1278" t="str">
        <f>VLOOKUP($A1278,Medical_Table[#All],7,FALSE)</f>
        <v>Diabetes</v>
      </c>
      <c r="L1278" s="22">
        <f>VLOOKUP($A1278,Hospitalization_Table[#All],10,FALSE)</f>
        <v>26856</v>
      </c>
      <c r="M1278" s="18">
        <f>VLOOKUP($A1278,Hospitalization_Table[#All],6,FALSE)</f>
        <v>8601.33</v>
      </c>
      <c r="N1278" t="str">
        <f>VLOOKUP($A1278,Hospitalization_Table[#All],7,FALSE)</f>
        <v>tier - 2</v>
      </c>
      <c r="O1278" t="str">
        <f>VLOOKUP($A1278,Hospitalization_Table[#All],8,FALSE)</f>
        <v>tier - 1</v>
      </c>
      <c r="P1278" t="str">
        <f>VLOOKUP($A1278,Hospitalization_Table[#All],9,FALSE)</f>
        <v>R1013</v>
      </c>
      <c r="Q1278">
        <f>VLOOKUP($A1278,Hospitalization_Table[#All],11,FALSE)</f>
        <v>49</v>
      </c>
    </row>
    <row r="1279" spans="1:17" ht="15.6" x14ac:dyDescent="0.3">
      <c r="A1279" s="20" t="s">
        <v>1093</v>
      </c>
      <c r="B1279" t="str">
        <f>VLOOKUP($A1279,Customer_Table[#All],4,FALSE)</f>
        <v>Jana L</v>
      </c>
      <c r="C1279">
        <f>VLOOKUP($A1279,Medical_Table[#All],4,FALSE)</f>
        <v>34.32</v>
      </c>
      <c r="D1279">
        <f>VLOOKUP($A1279,Medical_Table[#All],6,FALSE)</f>
        <v>5.7</v>
      </c>
      <c r="E1279" t="str">
        <f>VLOOKUP($A1279,Medical_Table[#All],2,FALSE)</f>
        <v>Yes</v>
      </c>
      <c r="F1279" t="str">
        <f>VLOOKUP($A1279,Medical_Table[#All],8,FALSE)</f>
        <v>No</v>
      </c>
      <c r="G1279" t="str">
        <f>VLOOKUP($A1279,Medical_Table[#All],9,FALSE)</f>
        <v>Yes</v>
      </c>
      <c r="H1279">
        <f>VLOOKUP($A1279,Medical_Table[#All],10,FALSE)</f>
        <v>1</v>
      </c>
      <c r="I1279" t="str">
        <f>VLOOKUP($A1279,Medical_Table[#All],3,FALSE)</f>
        <v>No</v>
      </c>
      <c r="J1279" t="str">
        <f>VLOOKUP($A1279,Medical_Table[#All],5,FALSE)</f>
        <v>Obesity</v>
      </c>
      <c r="K1279" t="str">
        <f>VLOOKUP($A1279,Medical_Table[#All],7,FALSE)</f>
        <v>Prediabetes</v>
      </c>
      <c r="L1279" s="22">
        <f>VLOOKUP($A1279,Hospitalization_Table[#All],10,FALSE)</f>
        <v>30522</v>
      </c>
      <c r="M1279" s="18">
        <f>VLOOKUP($A1279,Hospitalization_Table[#All],6,FALSE)</f>
        <v>8596.83</v>
      </c>
      <c r="N1279" t="str">
        <f>VLOOKUP($A1279,Hospitalization_Table[#All],7,FALSE)</f>
        <v>tier - 2</v>
      </c>
      <c r="O1279" t="str">
        <f>VLOOKUP($A1279,Hospitalization_Table[#All],8,FALSE)</f>
        <v>tier - 3</v>
      </c>
      <c r="P1279" t="str">
        <f>VLOOKUP($A1279,Hospitalization_Table[#All],9,FALSE)</f>
        <v>R1013</v>
      </c>
      <c r="Q1279">
        <f>VLOOKUP($A1279,Hospitalization_Table[#All],11,FALSE)</f>
        <v>39</v>
      </c>
    </row>
    <row r="1280" spans="1:17" ht="15.6" x14ac:dyDescent="0.3">
      <c r="A1280" s="20" t="s">
        <v>1092</v>
      </c>
      <c r="B1280" t="str">
        <f>VLOOKUP($A1280,Customer_Table[#All],4,FALSE)</f>
        <v>Laura</v>
      </c>
      <c r="C1280">
        <f>VLOOKUP($A1280,Medical_Table[#All],4,FALSE)</f>
        <v>23.87</v>
      </c>
      <c r="D1280">
        <f>VLOOKUP($A1280,Medical_Table[#All],6,FALSE)</f>
        <v>4.7699999999999996</v>
      </c>
      <c r="E1280" t="str">
        <f>VLOOKUP($A1280,Medical_Table[#All],2,FALSE)</f>
        <v>Yes</v>
      </c>
      <c r="F1280" t="str">
        <f>VLOOKUP($A1280,Medical_Table[#All],8,FALSE)</f>
        <v>No</v>
      </c>
      <c r="G1280" t="str">
        <f>VLOOKUP($A1280,Medical_Table[#All],9,FALSE)</f>
        <v>Yes</v>
      </c>
      <c r="H1280">
        <f>VLOOKUP($A1280,Medical_Table[#All],10,FALSE)</f>
        <v>1</v>
      </c>
      <c r="I1280" t="str">
        <f>VLOOKUP($A1280,Medical_Table[#All],3,FALSE)</f>
        <v>No</v>
      </c>
      <c r="J1280" t="str">
        <f>VLOOKUP($A1280,Medical_Table[#All],5,FALSE)</f>
        <v>Normal Weight</v>
      </c>
      <c r="K1280" t="str">
        <f>VLOOKUP($A1280,Medical_Table[#All],7,FALSE)</f>
        <v>Normal</v>
      </c>
      <c r="L1280" s="22">
        <f>VLOOKUP($A1280,Hospitalization_Table[#All],10,FALSE)</f>
        <v>30680</v>
      </c>
      <c r="M1280" s="18">
        <f>VLOOKUP($A1280,Hospitalization_Table[#All],6,FALSE)</f>
        <v>8582.2999999999993</v>
      </c>
      <c r="N1280" t="str">
        <f>VLOOKUP($A1280,Hospitalization_Table[#All],7,FALSE)</f>
        <v>tier - 2</v>
      </c>
      <c r="O1280" t="str">
        <f>VLOOKUP($A1280,Hospitalization_Table[#All],8,FALSE)</f>
        <v>tier - 1</v>
      </c>
      <c r="P1280" t="str">
        <f>VLOOKUP($A1280,Hospitalization_Table[#All],9,FALSE)</f>
        <v>R1013</v>
      </c>
      <c r="Q1280">
        <f>VLOOKUP($A1280,Hospitalization_Table[#All],11,FALSE)</f>
        <v>39</v>
      </c>
    </row>
    <row r="1281" spans="1:17" ht="15.6" x14ac:dyDescent="0.3">
      <c r="A1281" s="20" t="s">
        <v>1091</v>
      </c>
      <c r="B1281" t="str">
        <f>VLOOKUP($A1281,Customer_Table[#All],4,FALSE)</f>
        <v>Torrey C III</v>
      </c>
      <c r="C1281">
        <f>VLOOKUP($A1281,Medical_Table[#All],4,FALSE)</f>
        <v>30.15</v>
      </c>
      <c r="D1281">
        <f>VLOOKUP($A1281,Medical_Table[#All],6,FALSE)</f>
        <v>4.25</v>
      </c>
      <c r="E1281" t="str">
        <f>VLOOKUP($A1281,Medical_Table[#All],2,FALSE)</f>
        <v>No</v>
      </c>
      <c r="F1281" t="str">
        <f>VLOOKUP($A1281,Medical_Table[#All],8,FALSE)</f>
        <v>No</v>
      </c>
      <c r="G1281" t="str">
        <f>VLOOKUP($A1281,Medical_Table[#All],9,FALSE)</f>
        <v>No</v>
      </c>
      <c r="H1281">
        <f>VLOOKUP($A1281,Medical_Table[#All],10,FALSE)</f>
        <v>1</v>
      </c>
      <c r="I1281" t="str">
        <f>VLOOKUP($A1281,Medical_Table[#All],3,FALSE)</f>
        <v>No</v>
      </c>
      <c r="J1281" t="str">
        <f>VLOOKUP($A1281,Medical_Table[#All],5,FALSE)</f>
        <v>Obesity</v>
      </c>
      <c r="K1281" t="str">
        <f>VLOOKUP($A1281,Medical_Table[#All],7,FALSE)</f>
        <v>Normal</v>
      </c>
      <c r="L1281" s="22">
        <f>VLOOKUP($A1281,Hospitalization_Table[#All],10,FALSE)</f>
        <v>32092</v>
      </c>
      <c r="M1281" s="18">
        <f>VLOOKUP($A1281,Hospitalization_Table[#All],6,FALSE)</f>
        <v>8573.2999999999993</v>
      </c>
      <c r="N1281" t="str">
        <f>VLOOKUP($A1281,Hospitalization_Table[#All],7,FALSE)</f>
        <v>tier - 2</v>
      </c>
      <c r="O1281" t="str">
        <f>VLOOKUP($A1281,Hospitalization_Table[#All],8,FALSE)</f>
        <v>tier - 2</v>
      </c>
      <c r="P1281" t="str">
        <f>VLOOKUP($A1281,Hospitalization_Table[#All],9,FALSE)</f>
        <v>R1021</v>
      </c>
      <c r="Q1281">
        <f>VLOOKUP($A1281,Hospitalization_Table[#All],11,FALSE)</f>
        <v>35</v>
      </c>
    </row>
    <row r="1282" spans="1:17" ht="15.6" x14ac:dyDescent="0.3">
      <c r="A1282" s="20" t="s">
        <v>1090</v>
      </c>
      <c r="B1282" t="str">
        <f>VLOOKUP($A1282,Customer_Table[#All],4,FALSE)</f>
        <v>Paul</v>
      </c>
      <c r="C1282">
        <f>VLOOKUP($A1282,Medical_Table[#All],4,FALSE)</f>
        <v>26.36</v>
      </c>
      <c r="D1282">
        <f>VLOOKUP($A1282,Medical_Table[#All],6,FALSE)</f>
        <v>5.52</v>
      </c>
      <c r="E1282" t="str">
        <f>VLOOKUP($A1282,Medical_Table[#All],2,FALSE)</f>
        <v>No</v>
      </c>
      <c r="F1282" t="str">
        <f>VLOOKUP($A1282,Medical_Table[#All],8,FALSE)</f>
        <v>No</v>
      </c>
      <c r="G1282" t="str">
        <f>VLOOKUP($A1282,Medical_Table[#All],9,FALSE)</f>
        <v>No</v>
      </c>
      <c r="H1282">
        <f>VLOOKUP($A1282,Medical_Table[#All],10,FALSE)</f>
        <v>0</v>
      </c>
      <c r="I1282" t="str">
        <f>VLOOKUP($A1282,Medical_Table[#All],3,FALSE)</f>
        <v>No</v>
      </c>
      <c r="J1282" t="str">
        <f>VLOOKUP($A1282,Medical_Table[#All],5,FALSE)</f>
        <v>Over Weight</v>
      </c>
      <c r="K1282" t="str">
        <f>VLOOKUP($A1282,Medical_Table[#All],7,FALSE)</f>
        <v>Normal</v>
      </c>
      <c r="L1282" s="22">
        <f>VLOOKUP($A1282,Hospitalization_Table[#All],10,FALSE)</f>
        <v>30291</v>
      </c>
      <c r="M1282" s="18">
        <f>VLOOKUP($A1282,Hospitalization_Table[#All],6,FALSE)</f>
        <v>8572.0400000000009</v>
      </c>
      <c r="N1282" t="str">
        <f>VLOOKUP($A1282,Hospitalization_Table[#All],7,FALSE)</f>
        <v>tier - 2</v>
      </c>
      <c r="O1282" t="str">
        <f>VLOOKUP($A1282,Hospitalization_Table[#All],8,FALSE)</f>
        <v>tier - 2</v>
      </c>
      <c r="P1282" t="str">
        <f>VLOOKUP($A1282,Hospitalization_Table[#All],9,FALSE)</f>
        <v>R1021</v>
      </c>
      <c r="Q1282">
        <f>VLOOKUP($A1282,Hospitalization_Table[#All],11,FALSE)</f>
        <v>40</v>
      </c>
    </row>
    <row r="1283" spans="1:17" ht="15.6" x14ac:dyDescent="0.3">
      <c r="A1283" s="20" t="s">
        <v>1089</v>
      </c>
      <c r="B1283" t="str">
        <f>VLOOKUP($A1283,Customer_Table[#All],4,FALSE)</f>
        <v>Jennifer D.</v>
      </c>
      <c r="C1283">
        <f>VLOOKUP($A1283,Medical_Table[#All],4,FALSE)</f>
        <v>45.32</v>
      </c>
      <c r="D1283">
        <f>VLOOKUP($A1283,Medical_Table[#All],6,FALSE)</f>
        <v>6.53</v>
      </c>
      <c r="E1283" t="str">
        <f>VLOOKUP($A1283,Medical_Table[#All],2,FALSE)</f>
        <v>Yes</v>
      </c>
      <c r="F1283" t="str">
        <f>VLOOKUP($A1283,Medical_Table[#All],8,FALSE)</f>
        <v>No</v>
      </c>
      <c r="G1283" t="str">
        <f>VLOOKUP($A1283,Medical_Table[#All],9,FALSE)</f>
        <v>No</v>
      </c>
      <c r="H1283">
        <f>VLOOKUP($A1283,Medical_Table[#All],10,FALSE)</f>
        <v>1</v>
      </c>
      <c r="I1283" t="str">
        <f>VLOOKUP($A1283,Medical_Table[#All],3,FALSE)</f>
        <v>No</v>
      </c>
      <c r="J1283" t="str">
        <f>VLOOKUP($A1283,Medical_Table[#All],5,FALSE)</f>
        <v>Obesity</v>
      </c>
      <c r="K1283" t="str">
        <f>VLOOKUP($A1283,Medical_Table[#All],7,FALSE)</f>
        <v>Diabetes</v>
      </c>
      <c r="L1283" s="22">
        <f>VLOOKUP($A1283,Hospitalization_Table[#All],10,FALSE)</f>
        <v>27663</v>
      </c>
      <c r="M1283" s="18">
        <f>VLOOKUP($A1283,Hospitalization_Table[#All],6,FALSE)</f>
        <v>8569.86</v>
      </c>
      <c r="N1283" t="str">
        <f>VLOOKUP($A1283,Hospitalization_Table[#All],7,FALSE)</f>
        <v>tier - 2</v>
      </c>
      <c r="O1283" t="str">
        <f>VLOOKUP($A1283,Hospitalization_Table[#All],8,FALSE)</f>
        <v>tier - 3</v>
      </c>
      <c r="P1283" t="str">
        <f>VLOOKUP($A1283,Hospitalization_Table[#All],9,FALSE)</f>
        <v>R1013</v>
      </c>
      <c r="Q1283">
        <f>VLOOKUP($A1283,Hospitalization_Table[#All],11,FALSE)</f>
        <v>47</v>
      </c>
    </row>
    <row r="1284" spans="1:17" ht="15.6" x14ac:dyDescent="0.3">
      <c r="A1284" s="20" t="s">
        <v>1088</v>
      </c>
      <c r="B1284" t="str">
        <f>VLOOKUP($A1284,Customer_Table[#All],4,FALSE)</f>
        <v>Erik</v>
      </c>
      <c r="C1284">
        <f>VLOOKUP($A1284,Medical_Table[#All],4,FALSE)</f>
        <v>31.93</v>
      </c>
      <c r="D1284">
        <f>VLOOKUP($A1284,Medical_Table[#All],6,FALSE)</f>
        <v>4.82</v>
      </c>
      <c r="E1284" t="str">
        <f>VLOOKUP($A1284,Medical_Table[#All],2,FALSE)</f>
        <v>Yes</v>
      </c>
      <c r="F1284" t="str">
        <f>VLOOKUP($A1284,Medical_Table[#All],8,FALSE)</f>
        <v>No</v>
      </c>
      <c r="G1284" t="str">
        <f>VLOOKUP($A1284,Medical_Table[#All],9,FALSE)</f>
        <v>No</v>
      </c>
      <c r="H1284">
        <f>VLOOKUP($A1284,Medical_Table[#All],10,FALSE)</f>
        <v>1</v>
      </c>
      <c r="I1284" t="str">
        <f>VLOOKUP($A1284,Medical_Table[#All],3,FALSE)</f>
        <v>No</v>
      </c>
      <c r="J1284" t="str">
        <f>VLOOKUP($A1284,Medical_Table[#All],5,FALSE)</f>
        <v>Obesity</v>
      </c>
      <c r="K1284" t="str">
        <f>VLOOKUP($A1284,Medical_Table[#All],7,FALSE)</f>
        <v>Normal</v>
      </c>
      <c r="L1284" s="22">
        <f>VLOOKUP($A1284,Hospitalization_Table[#All],10,FALSE)</f>
        <v>32407</v>
      </c>
      <c r="M1284" s="18">
        <f>VLOOKUP($A1284,Hospitalization_Table[#All],6,FALSE)</f>
        <v>8567.25</v>
      </c>
      <c r="N1284" t="str">
        <f>VLOOKUP($A1284,Hospitalization_Table[#All],7,FALSE)</f>
        <v>tier - 2</v>
      </c>
      <c r="O1284" t="str">
        <f>VLOOKUP($A1284,Hospitalization_Table[#All],8,FALSE)</f>
        <v>tier - 1</v>
      </c>
      <c r="P1284" t="str">
        <f>VLOOKUP($A1284,Hospitalization_Table[#All],9,FALSE)</f>
        <v>R1012</v>
      </c>
      <c r="Q1284">
        <f>VLOOKUP($A1284,Hospitalization_Table[#All],11,FALSE)</f>
        <v>34</v>
      </c>
    </row>
    <row r="1285" spans="1:17" ht="15.6" x14ac:dyDescent="0.3">
      <c r="A1285" s="20" t="s">
        <v>1087</v>
      </c>
      <c r="B1285" t="str">
        <f>VLOOKUP($A1285,Customer_Table[#All],4,FALSE)</f>
        <v>Lana J</v>
      </c>
      <c r="C1285">
        <f>VLOOKUP($A1285,Medical_Table[#All],4,FALSE)</f>
        <v>36</v>
      </c>
      <c r="D1285">
        <f>VLOOKUP($A1285,Medical_Table[#All],6,FALSE)</f>
        <v>11.94</v>
      </c>
      <c r="E1285" t="str">
        <f>VLOOKUP($A1285,Medical_Table[#All],2,FALSE)</f>
        <v>Yes</v>
      </c>
      <c r="F1285" t="str">
        <f>VLOOKUP($A1285,Medical_Table[#All],8,FALSE)</f>
        <v>No</v>
      </c>
      <c r="G1285" t="str">
        <f>VLOOKUP($A1285,Medical_Table[#All],9,FALSE)</f>
        <v>No</v>
      </c>
      <c r="H1285">
        <f>VLOOKUP($A1285,Medical_Table[#All],10,FALSE)</f>
        <v>1</v>
      </c>
      <c r="I1285" t="str">
        <f>VLOOKUP($A1285,Medical_Table[#All],3,FALSE)</f>
        <v>No</v>
      </c>
      <c r="J1285" t="str">
        <f>VLOOKUP($A1285,Medical_Table[#All],5,FALSE)</f>
        <v>Obesity</v>
      </c>
      <c r="K1285" t="str">
        <f>VLOOKUP($A1285,Medical_Table[#All],7,FALSE)</f>
        <v>Diabetes</v>
      </c>
      <c r="L1285" s="22">
        <f>VLOOKUP($A1285,Hospitalization_Table[#All],10,FALSE)</f>
        <v>27627</v>
      </c>
      <c r="M1285" s="18">
        <f>VLOOKUP($A1285,Hospitalization_Table[#All],6,FALSE)</f>
        <v>8556.91</v>
      </c>
      <c r="N1285" t="str">
        <f>VLOOKUP($A1285,Hospitalization_Table[#All],7,FALSE)</f>
        <v>tier - 2</v>
      </c>
      <c r="O1285" t="str">
        <f>VLOOKUP($A1285,Hospitalization_Table[#All],8,FALSE)</f>
        <v>tier - 1</v>
      </c>
      <c r="P1285" t="str">
        <f>VLOOKUP($A1285,Hospitalization_Table[#All],9,FALSE)</f>
        <v>R1011</v>
      </c>
      <c r="Q1285">
        <f>VLOOKUP($A1285,Hospitalization_Table[#All],11,FALSE)</f>
        <v>47</v>
      </c>
    </row>
    <row r="1286" spans="1:17" ht="15.6" x14ac:dyDescent="0.3">
      <c r="A1286" s="20" t="s">
        <v>1086</v>
      </c>
      <c r="B1286" t="str">
        <f>VLOOKUP($A1286,Customer_Table[#All],4,FALSE)</f>
        <v>Rebecca E</v>
      </c>
      <c r="C1286">
        <f>VLOOKUP($A1286,Medical_Table[#All],4,FALSE)</f>
        <v>32</v>
      </c>
      <c r="D1286">
        <f>VLOOKUP($A1286,Medical_Table[#All],6,FALSE)</f>
        <v>7.85</v>
      </c>
      <c r="E1286" t="str">
        <f>VLOOKUP($A1286,Medical_Table[#All],2,FALSE)</f>
        <v>Yes</v>
      </c>
      <c r="F1286" t="str">
        <f>VLOOKUP($A1286,Medical_Table[#All],8,FALSE)</f>
        <v>No</v>
      </c>
      <c r="G1286" t="str">
        <f>VLOOKUP($A1286,Medical_Table[#All],9,FALSE)</f>
        <v>No</v>
      </c>
      <c r="H1286">
        <f>VLOOKUP($A1286,Medical_Table[#All],10,FALSE)</f>
        <v>1</v>
      </c>
      <c r="I1286" t="str">
        <f>VLOOKUP($A1286,Medical_Table[#All],3,FALSE)</f>
        <v>No</v>
      </c>
      <c r="J1286" t="str">
        <f>VLOOKUP($A1286,Medical_Table[#All],5,FALSE)</f>
        <v>Obesity</v>
      </c>
      <c r="K1286" t="str">
        <f>VLOOKUP($A1286,Medical_Table[#All],7,FALSE)</f>
        <v>Diabetes</v>
      </c>
      <c r="L1286" s="22">
        <f>VLOOKUP($A1286,Hospitalization_Table[#All],10,FALSE)</f>
        <v>27612</v>
      </c>
      <c r="M1286" s="18">
        <f>VLOOKUP($A1286,Hospitalization_Table[#All],6,FALSE)</f>
        <v>8551.35</v>
      </c>
      <c r="N1286" t="str">
        <f>VLOOKUP($A1286,Hospitalization_Table[#All],7,FALSE)</f>
        <v>tier - 2</v>
      </c>
      <c r="O1286" t="str">
        <f>VLOOKUP($A1286,Hospitalization_Table[#All],8,FALSE)</f>
        <v>tier - 2</v>
      </c>
      <c r="P1286" t="str">
        <f>VLOOKUP($A1286,Hospitalization_Table[#All],9,FALSE)</f>
        <v>R1011</v>
      </c>
      <c r="Q1286">
        <f>VLOOKUP($A1286,Hospitalization_Table[#All],11,FALSE)</f>
        <v>47</v>
      </c>
    </row>
    <row r="1287" spans="1:17" ht="15.6" x14ac:dyDescent="0.3">
      <c r="A1287" s="20" t="s">
        <v>1085</v>
      </c>
      <c r="B1287" t="str">
        <f>VLOOKUP($A1287,Customer_Table[#All],4,FALSE)</f>
        <v>Katie M.</v>
      </c>
      <c r="C1287">
        <f>VLOOKUP($A1287,Medical_Table[#All],4,FALSE)</f>
        <v>29.37</v>
      </c>
      <c r="D1287">
        <f>VLOOKUP($A1287,Medical_Table[#All],6,FALSE)</f>
        <v>8.01</v>
      </c>
      <c r="E1287" t="str">
        <f>VLOOKUP($A1287,Medical_Table[#All],2,FALSE)</f>
        <v>Yes</v>
      </c>
      <c r="F1287" t="str">
        <f>VLOOKUP($A1287,Medical_Table[#All],8,FALSE)</f>
        <v>No</v>
      </c>
      <c r="G1287" t="str">
        <f>VLOOKUP($A1287,Medical_Table[#All],9,FALSE)</f>
        <v>No</v>
      </c>
      <c r="H1287">
        <f>VLOOKUP($A1287,Medical_Table[#All],10,FALSE)</f>
        <v>1</v>
      </c>
      <c r="I1287" t="str">
        <f>VLOOKUP($A1287,Medical_Table[#All],3,FALSE)</f>
        <v>No</v>
      </c>
      <c r="J1287" t="str">
        <f>VLOOKUP($A1287,Medical_Table[#All],5,FALSE)</f>
        <v>Over Weight</v>
      </c>
      <c r="K1287" t="str">
        <f>VLOOKUP($A1287,Medical_Table[#All],7,FALSE)</f>
        <v>Diabetes</v>
      </c>
      <c r="L1287" s="22">
        <f>VLOOKUP($A1287,Hospitalization_Table[#All],10,FALSE)</f>
        <v>31393</v>
      </c>
      <c r="M1287" s="18">
        <f>VLOOKUP($A1287,Hospitalization_Table[#All],6,FALSE)</f>
        <v>8547.69</v>
      </c>
      <c r="N1287" t="str">
        <f>VLOOKUP($A1287,Hospitalization_Table[#All],7,FALSE)</f>
        <v>tier - 2</v>
      </c>
      <c r="O1287" t="str">
        <f>VLOOKUP($A1287,Hospitalization_Table[#All],8,FALSE)</f>
        <v>tier - 1</v>
      </c>
      <c r="P1287" t="str">
        <f>VLOOKUP($A1287,Hospitalization_Table[#All],9,FALSE)</f>
        <v>R1013</v>
      </c>
      <c r="Q1287">
        <f>VLOOKUP($A1287,Hospitalization_Table[#All],11,FALSE)</f>
        <v>37</v>
      </c>
    </row>
    <row r="1288" spans="1:17" ht="15.6" x14ac:dyDescent="0.3">
      <c r="A1288" s="20" t="s">
        <v>1084</v>
      </c>
      <c r="B1288" t="str">
        <f>VLOOKUP($A1288,Customer_Table[#All],4,FALSE)</f>
        <v>Elizabeth A.</v>
      </c>
      <c r="C1288">
        <f>VLOOKUP($A1288,Medical_Table[#All],4,FALSE)</f>
        <v>23.6</v>
      </c>
      <c r="D1288">
        <f>VLOOKUP($A1288,Medical_Table[#All],6,FALSE)</f>
        <v>7.4</v>
      </c>
      <c r="E1288" t="str">
        <f>VLOOKUP($A1288,Medical_Table[#All],2,FALSE)</f>
        <v>Yes</v>
      </c>
      <c r="F1288" t="str">
        <f>VLOOKUP($A1288,Medical_Table[#All],8,FALSE)</f>
        <v>No</v>
      </c>
      <c r="G1288" t="str">
        <f>VLOOKUP($A1288,Medical_Table[#All],9,FALSE)</f>
        <v>No</v>
      </c>
      <c r="H1288">
        <f>VLOOKUP($A1288,Medical_Table[#All],10,FALSE)</f>
        <v>1</v>
      </c>
      <c r="I1288" t="str">
        <f>VLOOKUP($A1288,Medical_Table[#All],3,FALSE)</f>
        <v>No</v>
      </c>
      <c r="J1288" t="str">
        <f>VLOOKUP($A1288,Medical_Table[#All],5,FALSE)</f>
        <v>Normal Weight</v>
      </c>
      <c r="K1288" t="str">
        <f>VLOOKUP($A1288,Medical_Table[#All],7,FALSE)</f>
        <v>Diabetes</v>
      </c>
      <c r="L1288" s="22">
        <f>VLOOKUP($A1288,Hospitalization_Table[#All],10,FALSE)</f>
        <v>27704</v>
      </c>
      <c r="M1288" s="18">
        <f>VLOOKUP($A1288,Hospitalization_Table[#All],6,FALSE)</f>
        <v>8539.67</v>
      </c>
      <c r="N1288" t="str">
        <f>VLOOKUP($A1288,Hospitalization_Table[#All],7,FALSE)</f>
        <v>tier - 2</v>
      </c>
      <c r="O1288" t="str">
        <f>VLOOKUP($A1288,Hospitalization_Table[#All],8,FALSE)</f>
        <v>tier - 3</v>
      </c>
      <c r="P1288" t="str">
        <f>VLOOKUP($A1288,Hospitalization_Table[#All],9,FALSE)</f>
        <v>R1011</v>
      </c>
      <c r="Q1288">
        <f>VLOOKUP($A1288,Hospitalization_Table[#All],11,FALSE)</f>
        <v>47</v>
      </c>
    </row>
    <row r="1289" spans="1:17" ht="15.6" x14ac:dyDescent="0.3">
      <c r="A1289" s="20" t="s">
        <v>1083</v>
      </c>
      <c r="B1289" t="str">
        <f>VLOOKUP($A1289,Customer_Table[#All],4,FALSE)</f>
        <v>Sarah</v>
      </c>
      <c r="C1289">
        <f>VLOOKUP($A1289,Medical_Table[#All],4,FALSE)</f>
        <v>33.155000000000001</v>
      </c>
      <c r="D1289">
        <f>VLOOKUP($A1289,Medical_Table[#All],6,FALSE)</f>
        <v>8.3800000000000008</v>
      </c>
      <c r="E1289" t="str">
        <f>VLOOKUP($A1289,Medical_Table[#All],2,FALSE)</f>
        <v>Yes</v>
      </c>
      <c r="F1289" t="str">
        <f>VLOOKUP($A1289,Medical_Table[#All],8,FALSE)</f>
        <v>No</v>
      </c>
      <c r="G1289" t="str">
        <f>VLOOKUP($A1289,Medical_Table[#All],9,FALSE)</f>
        <v>No</v>
      </c>
      <c r="H1289">
        <f>VLOOKUP($A1289,Medical_Table[#All],10,FALSE)</f>
        <v>0</v>
      </c>
      <c r="I1289" t="str">
        <f>VLOOKUP($A1289,Medical_Table[#All],3,FALSE)</f>
        <v>No</v>
      </c>
      <c r="J1289" t="str">
        <f>VLOOKUP($A1289,Medical_Table[#All],5,FALSE)</f>
        <v>Obesity</v>
      </c>
      <c r="K1289" t="str">
        <f>VLOOKUP($A1289,Medical_Table[#All],7,FALSE)</f>
        <v>Diabetes</v>
      </c>
      <c r="L1289" s="22">
        <f>VLOOKUP($A1289,Hospitalization_Table[#All],10,FALSE)</f>
        <v>29947</v>
      </c>
      <c r="M1289" s="18">
        <f>VLOOKUP($A1289,Hospitalization_Table[#All],6,FALSE)</f>
        <v>8538.2900000000009</v>
      </c>
      <c r="N1289" t="str">
        <f>VLOOKUP($A1289,Hospitalization_Table[#All],7,FALSE)</f>
        <v>tier - 2</v>
      </c>
      <c r="O1289" t="str">
        <f>VLOOKUP($A1289,Hospitalization_Table[#All],8,FALSE)</f>
        <v>tier - 3</v>
      </c>
      <c r="P1289" t="str">
        <f>VLOOKUP($A1289,Hospitalization_Table[#All],9,FALSE)</f>
        <v>R1024</v>
      </c>
      <c r="Q1289">
        <f>VLOOKUP($A1289,Hospitalization_Table[#All],11,FALSE)</f>
        <v>41</v>
      </c>
    </row>
    <row r="1290" spans="1:17" ht="15.6" x14ac:dyDescent="0.3">
      <c r="A1290" s="20" t="s">
        <v>1082</v>
      </c>
      <c r="B1290" t="str">
        <f>VLOOKUP($A1290,Customer_Table[#All],4,FALSE)</f>
        <v>Annie J.</v>
      </c>
      <c r="C1290">
        <f>VLOOKUP($A1290,Medical_Table[#All],4,FALSE)</f>
        <v>24.32</v>
      </c>
      <c r="D1290">
        <f>VLOOKUP($A1290,Medical_Table[#All],6,FALSE)</f>
        <v>11.56</v>
      </c>
      <c r="E1290" t="str">
        <f>VLOOKUP($A1290,Medical_Table[#All],2,FALSE)</f>
        <v>Yes</v>
      </c>
      <c r="F1290" t="str">
        <f>VLOOKUP($A1290,Medical_Table[#All],8,FALSE)</f>
        <v>No</v>
      </c>
      <c r="G1290" t="str">
        <f>VLOOKUP($A1290,Medical_Table[#All],9,FALSE)</f>
        <v>No</v>
      </c>
      <c r="H1290">
        <f>VLOOKUP($A1290,Medical_Table[#All],10,FALSE)</f>
        <v>1</v>
      </c>
      <c r="I1290" t="str">
        <f>VLOOKUP($A1290,Medical_Table[#All],3,FALSE)</f>
        <v>No</v>
      </c>
      <c r="J1290" t="str">
        <f>VLOOKUP($A1290,Medical_Table[#All],5,FALSE)</f>
        <v>Normal Weight</v>
      </c>
      <c r="K1290" t="str">
        <f>VLOOKUP($A1290,Medical_Table[#All],7,FALSE)</f>
        <v>Diabetes</v>
      </c>
      <c r="L1290" s="22">
        <f>VLOOKUP($A1290,Hospitalization_Table[#All],10,FALSE)</f>
        <v>31252</v>
      </c>
      <c r="M1290" s="18">
        <f>VLOOKUP($A1290,Hospitalization_Table[#All],6,FALSE)</f>
        <v>8534.67</v>
      </c>
      <c r="N1290" t="str">
        <f>VLOOKUP($A1290,Hospitalization_Table[#All],7,FALSE)</f>
        <v>tier - 2</v>
      </c>
      <c r="O1290" t="str">
        <f>VLOOKUP($A1290,Hospitalization_Table[#All],8,FALSE)</f>
        <v>tier - 3</v>
      </c>
      <c r="P1290" t="str">
        <f>VLOOKUP($A1290,Hospitalization_Table[#All],9,FALSE)</f>
        <v>R1024</v>
      </c>
      <c r="Q1290">
        <f>VLOOKUP($A1290,Hospitalization_Table[#All],11,FALSE)</f>
        <v>37</v>
      </c>
    </row>
    <row r="1291" spans="1:17" ht="15.6" x14ac:dyDescent="0.3">
      <c r="A1291" s="20" t="s">
        <v>1081</v>
      </c>
      <c r="B1291" t="str">
        <f>VLOOKUP($A1291,Customer_Table[#All],4,FALSE)</f>
        <v>Annie</v>
      </c>
      <c r="C1291">
        <f>VLOOKUP($A1291,Medical_Table[#All],4,FALSE)</f>
        <v>36.299999999999997</v>
      </c>
      <c r="D1291">
        <f>VLOOKUP($A1291,Medical_Table[#All],6,FALSE)</f>
        <v>4.6100000000000003</v>
      </c>
      <c r="E1291" t="str">
        <f>VLOOKUP($A1291,Medical_Table[#All],2,FALSE)</f>
        <v>No</v>
      </c>
      <c r="F1291" t="str">
        <f>VLOOKUP($A1291,Medical_Table[#All],8,FALSE)</f>
        <v>No</v>
      </c>
      <c r="G1291" t="str">
        <f>VLOOKUP($A1291,Medical_Table[#All],9,FALSE)</f>
        <v>No</v>
      </c>
      <c r="H1291">
        <f>VLOOKUP($A1291,Medical_Table[#All],10,FALSE)</f>
        <v>0</v>
      </c>
      <c r="I1291" t="str">
        <f>VLOOKUP($A1291,Medical_Table[#All],3,FALSE)</f>
        <v>No</v>
      </c>
      <c r="J1291" t="str">
        <f>VLOOKUP($A1291,Medical_Table[#All],5,FALSE)</f>
        <v>Obesity</v>
      </c>
      <c r="K1291" t="str">
        <f>VLOOKUP($A1291,Medical_Table[#All],7,FALSE)</f>
        <v>Normal</v>
      </c>
      <c r="L1291" s="22">
        <f>VLOOKUP($A1291,Hospitalization_Table[#All],10,FALSE)</f>
        <v>28332</v>
      </c>
      <c r="M1291" s="18">
        <f>VLOOKUP($A1291,Hospitalization_Table[#All],6,FALSE)</f>
        <v>8527.5300000000007</v>
      </c>
      <c r="N1291" t="str">
        <f>VLOOKUP($A1291,Hospitalization_Table[#All],7,FALSE)</f>
        <v>tier - 2</v>
      </c>
      <c r="O1291" t="str">
        <f>VLOOKUP($A1291,Hospitalization_Table[#All],8,FALSE)</f>
        <v>tier - 2</v>
      </c>
      <c r="P1291" t="str">
        <f>VLOOKUP($A1291,Hospitalization_Table[#All],9,FALSE)</f>
        <v>R1013</v>
      </c>
      <c r="Q1291">
        <f>VLOOKUP($A1291,Hospitalization_Table[#All],11,FALSE)</f>
        <v>45</v>
      </c>
    </row>
    <row r="1292" spans="1:17" ht="15.6" x14ac:dyDescent="0.3">
      <c r="A1292" s="20" t="s">
        <v>1080</v>
      </c>
      <c r="B1292" t="str">
        <f>VLOOKUP($A1292,Customer_Table[#All],4,FALSE)</f>
        <v>Lindsey</v>
      </c>
      <c r="C1292">
        <f>VLOOKUP($A1292,Medical_Table[#All],4,FALSE)</f>
        <v>34.4</v>
      </c>
      <c r="D1292">
        <f>VLOOKUP($A1292,Medical_Table[#All],6,FALSE)</f>
        <v>4.95</v>
      </c>
      <c r="E1292" t="str">
        <f>VLOOKUP($A1292,Medical_Table[#All],2,FALSE)</f>
        <v>No</v>
      </c>
      <c r="F1292" t="str">
        <f>VLOOKUP($A1292,Medical_Table[#All],8,FALSE)</f>
        <v>No</v>
      </c>
      <c r="G1292" t="str">
        <f>VLOOKUP($A1292,Medical_Table[#All],9,FALSE)</f>
        <v>Yes</v>
      </c>
      <c r="H1292">
        <f>VLOOKUP($A1292,Medical_Table[#All],10,FALSE)</f>
        <v>1</v>
      </c>
      <c r="I1292" t="str">
        <f>VLOOKUP($A1292,Medical_Table[#All],3,FALSE)</f>
        <v>No</v>
      </c>
      <c r="J1292" t="str">
        <f>VLOOKUP($A1292,Medical_Table[#All],5,FALSE)</f>
        <v>Obesity</v>
      </c>
      <c r="K1292" t="str">
        <f>VLOOKUP($A1292,Medical_Table[#All],7,FALSE)</f>
        <v>Normal</v>
      </c>
      <c r="L1292" s="22">
        <f>VLOOKUP($A1292,Hospitalization_Table[#All],10,FALSE)</f>
        <v>29080</v>
      </c>
      <c r="M1292" s="18">
        <f>VLOOKUP($A1292,Hospitalization_Table[#All],6,FALSE)</f>
        <v>8522</v>
      </c>
      <c r="N1292" t="str">
        <f>VLOOKUP($A1292,Hospitalization_Table[#All],7,FALSE)</f>
        <v>tier - 2</v>
      </c>
      <c r="O1292" t="str">
        <f>VLOOKUP($A1292,Hospitalization_Table[#All],8,FALSE)</f>
        <v>tier - 2</v>
      </c>
      <c r="P1292" t="str">
        <f>VLOOKUP($A1292,Hospitalization_Table[#All],9,FALSE)</f>
        <v>R1011</v>
      </c>
      <c r="Q1292">
        <f>VLOOKUP($A1292,Hospitalization_Table[#All],11,FALSE)</f>
        <v>43</v>
      </c>
    </row>
    <row r="1293" spans="1:17" ht="15.6" x14ac:dyDescent="0.3">
      <c r="A1293" s="20" t="s">
        <v>1079</v>
      </c>
      <c r="B1293" t="str">
        <f>VLOOKUP($A1293,Customer_Table[#All],4,FALSE)</f>
        <v>Laura</v>
      </c>
      <c r="C1293">
        <f>VLOOKUP($A1293,Medical_Table[#All],4,FALSE)</f>
        <v>30.9</v>
      </c>
      <c r="D1293">
        <f>VLOOKUP($A1293,Medical_Table[#All],6,FALSE)</f>
        <v>5.04</v>
      </c>
      <c r="E1293" t="str">
        <f>VLOOKUP($A1293,Medical_Table[#All],2,FALSE)</f>
        <v>No</v>
      </c>
      <c r="F1293" t="str">
        <f>VLOOKUP($A1293,Medical_Table[#All],8,FALSE)</f>
        <v>No</v>
      </c>
      <c r="G1293" t="str">
        <f>VLOOKUP($A1293,Medical_Table[#All],9,FALSE)</f>
        <v>No</v>
      </c>
      <c r="H1293">
        <f>VLOOKUP($A1293,Medical_Table[#All],10,FALSE)</f>
        <v>0</v>
      </c>
      <c r="I1293" t="str">
        <f>VLOOKUP($A1293,Medical_Table[#All],3,FALSE)</f>
        <v>No</v>
      </c>
      <c r="J1293" t="str">
        <f>VLOOKUP($A1293,Medical_Table[#All],5,FALSE)</f>
        <v>Obesity</v>
      </c>
      <c r="K1293" t="str">
        <f>VLOOKUP($A1293,Medical_Table[#All],7,FALSE)</f>
        <v>Normal</v>
      </c>
      <c r="L1293" s="22">
        <f>VLOOKUP($A1293,Hospitalization_Table[#All],10,FALSE)</f>
        <v>28488</v>
      </c>
      <c r="M1293" s="18">
        <f>VLOOKUP($A1293,Hospitalization_Table[#All],6,FALSE)</f>
        <v>8520.0300000000007</v>
      </c>
      <c r="N1293" t="str">
        <f>VLOOKUP($A1293,Hospitalization_Table[#All],7,FALSE)</f>
        <v>tier - 2</v>
      </c>
      <c r="O1293" t="str">
        <f>VLOOKUP($A1293,Hospitalization_Table[#All],8,FALSE)</f>
        <v>tier - 3</v>
      </c>
      <c r="P1293" t="str">
        <f>VLOOKUP($A1293,Hospitalization_Table[#All],9,FALSE)</f>
        <v>R1011</v>
      </c>
      <c r="Q1293">
        <f>VLOOKUP($A1293,Hospitalization_Table[#All],11,FALSE)</f>
        <v>45</v>
      </c>
    </row>
    <row r="1294" spans="1:17" ht="15.6" x14ac:dyDescent="0.3">
      <c r="A1294" s="20" t="s">
        <v>1078</v>
      </c>
      <c r="B1294" t="str">
        <f>VLOOKUP($A1294,Customer_Table[#All],4,FALSE)</f>
        <v>Amy T</v>
      </c>
      <c r="C1294">
        <f>VLOOKUP($A1294,Medical_Table[#All],4,FALSE)</f>
        <v>28.6</v>
      </c>
      <c r="D1294">
        <f>VLOOKUP($A1294,Medical_Table[#All],6,FALSE)</f>
        <v>5.42</v>
      </c>
      <c r="E1294" t="str">
        <f>VLOOKUP($A1294,Medical_Table[#All],2,FALSE)</f>
        <v>No</v>
      </c>
      <c r="F1294" t="str">
        <f>VLOOKUP($A1294,Medical_Table[#All],8,FALSE)</f>
        <v>No</v>
      </c>
      <c r="G1294" t="str">
        <f>VLOOKUP($A1294,Medical_Table[#All],9,FALSE)</f>
        <v>No</v>
      </c>
      <c r="H1294">
        <f>VLOOKUP($A1294,Medical_Table[#All],10,FALSE)</f>
        <v>0</v>
      </c>
      <c r="I1294" t="str">
        <f>VLOOKUP($A1294,Medical_Table[#All],3,FALSE)</f>
        <v>No</v>
      </c>
      <c r="J1294" t="str">
        <f>VLOOKUP($A1294,Medical_Table[#All],5,FALSE)</f>
        <v>Over Weight</v>
      </c>
      <c r="K1294" t="str">
        <f>VLOOKUP($A1294,Medical_Table[#All],7,FALSE)</f>
        <v>Normal</v>
      </c>
      <c r="L1294" s="22">
        <f>VLOOKUP($A1294,Hospitalization_Table[#All],10,FALSE)</f>
        <v>28297</v>
      </c>
      <c r="M1294" s="18">
        <f>VLOOKUP($A1294,Hospitalization_Table[#All],6,FALSE)</f>
        <v>8516.83</v>
      </c>
      <c r="N1294" t="str">
        <f>VLOOKUP($A1294,Hospitalization_Table[#All],7,FALSE)</f>
        <v>tier - 2</v>
      </c>
      <c r="O1294" t="str">
        <f>VLOOKUP($A1294,Hospitalization_Table[#All],8,FALSE)</f>
        <v>tier - 1</v>
      </c>
      <c r="P1294" t="str">
        <f>VLOOKUP($A1294,Hospitalization_Table[#All],9,FALSE)</f>
        <v>R1013</v>
      </c>
      <c r="Q1294">
        <f>VLOOKUP($A1294,Hospitalization_Table[#All],11,FALSE)</f>
        <v>45</v>
      </c>
    </row>
    <row r="1295" spans="1:17" ht="15.6" x14ac:dyDescent="0.3">
      <c r="A1295" s="20" t="s">
        <v>1077</v>
      </c>
      <c r="B1295" t="str">
        <f>VLOOKUP($A1295,Customer_Table[#All],4,FALSE)</f>
        <v>Katarina D</v>
      </c>
      <c r="C1295">
        <f>VLOOKUP($A1295,Medical_Table[#All],4,FALSE)</f>
        <v>27.83</v>
      </c>
      <c r="D1295">
        <f>VLOOKUP($A1295,Medical_Table[#All],6,FALSE)</f>
        <v>5.39</v>
      </c>
      <c r="E1295" t="str">
        <f>VLOOKUP($A1295,Medical_Table[#All],2,FALSE)</f>
        <v>No</v>
      </c>
      <c r="F1295" t="str">
        <f>VLOOKUP($A1295,Medical_Table[#All],8,FALSE)</f>
        <v>No</v>
      </c>
      <c r="G1295" t="str">
        <f>VLOOKUP($A1295,Medical_Table[#All],9,FALSE)</f>
        <v>No</v>
      </c>
      <c r="H1295">
        <f>VLOOKUP($A1295,Medical_Table[#All],10,FALSE)</f>
        <v>0</v>
      </c>
      <c r="I1295" t="str">
        <f>VLOOKUP($A1295,Medical_Table[#All],3,FALSE)</f>
        <v>No</v>
      </c>
      <c r="J1295" t="str">
        <f>VLOOKUP($A1295,Medical_Table[#All],5,FALSE)</f>
        <v>Over Weight</v>
      </c>
      <c r="K1295" t="str">
        <f>VLOOKUP($A1295,Medical_Table[#All],7,FALSE)</f>
        <v>Normal</v>
      </c>
      <c r="L1295" s="22">
        <f>VLOOKUP($A1295,Hospitalization_Table[#All],10,FALSE)</f>
        <v>28485</v>
      </c>
      <c r="M1295" s="18">
        <f>VLOOKUP($A1295,Hospitalization_Table[#All],6,FALSE)</f>
        <v>8515.76</v>
      </c>
      <c r="N1295" t="str">
        <f>VLOOKUP($A1295,Hospitalization_Table[#All],7,FALSE)</f>
        <v>tier - 2</v>
      </c>
      <c r="O1295" t="str">
        <f>VLOOKUP($A1295,Hospitalization_Table[#All],8,FALSE)</f>
        <v>tier - 2</v>
      </c>
      <c r="P1295" t="str">
        <f>VLOOKUP($A1295,Hospitalization_Table[#All],9,FALSE)</f>
        <v>R1013</v>
      </c>
      <c r="Q1295">
        <f>VLOOKUP($A1295,Hospitalization_Table[#All],11,FALSE)</f>
        <v>45</v>
      </c>
    </row>
    <row r="1296" spans="1:17" ht="15.6" x14ac:dyDescent="0.3">
      <c r="A1296" s="20" t="s">
        <v>1076</v>
      </c>
      <c r="B1296" t="str">
        <f>VLOOKUP($A1296,Customer_Table[#All],4,FALSE)</f>
        <v>B.j.</v>
      </c>
      <c r="C1296">
        <f>VLOOKUP($A1296,Medical_Table[#All],4,FALSE)</f>
        <v>39.64</v>
      </c>
      <c r="D1296">
        <f>VLOOKUP($A1296,Medical_Table[#All],6,FALSE)</f>
        <v>6</v>
      </c>
      <c r="E1296" t="str">
        <f>VLOOKUP($A1296,Medical_Table[#All],2,FALSE)</f>
        <v>No</v>
      </c>
      <c r="F1296" t="str">
        <f>VLOOKUP($A1296,Medical_Table[#All],8,FALSE)</f>
        <v>No</v>
      </c>
      <c r="G1296" t="str">
        <f>VLOOKUP($A1296,Medical_Table[#All],9,FALSE)</f>
        <v>Yes</v>
      </c>
      <c r="H1296">
        <f>VLOOKUP($A1296,Medical_Table[#All],10,FALSE)</f>
        <v>1</v>
      </c>
      <c r="I1296" t="str">
        <f>VLOOKUP($A1296,Medical_Table[#All],3,FALSE)</f>
        <v>No</v>
      </c>
      <c r="J1296" t="str">
        <f>VLOOKUP($A1296,Medical_Table[#All],5,FALSE)</f>
        <v>Obesity</v>
      </c>
      <c r="K1296" t="str">
        <f>VLOOKUP($A1296,Medical_Table[#All],7,FALSE)</f>
        <v>Prediabetes</v>
      </c>
      <c r="L1296" s="22">
        <f>VLOOKUP($A1296,Hospitalization_Table[#All],10,FALSE)</f>
        <v>34283</v>
      </c>
      <c r="M1296" s="18">
        <f>VLOOKUP($A1296,Hospitalization_Table[#All],6,FALSE)</f>
        <v>8471.65</v>
      </c>
      <c r="N1296" t="str">
        <f>VLOOKUP($A1296,Hospitalization_Table[#All],7,FALSE)</f>
        <v>tier - 2</v>
      </c>
      <c r="O1296" t="str">
        <f>VLOOKUP($A1296,Hospitalization_Table[#All],8,FALSE)</f>
        <v>tier - 1</v>
      </c>
      <c r="P1296" t="str">
        <f>VLOOKUP($A1296,Hospitalization_Table[#All],9,FALSE)</f>
        <v>R1012</v>
      </c>
      <c r="Q1296">
        <f>VLOOKUP($A1296,Hospitalization_Table[#All],11,FALSE)</f>
        <v>29</v>
      </c>
    </row>
    <row r="1297" spans="1:17" ht="15.6" x14ac:dyDescent="0.3">
      <c r="A1297" s="20" t="s">
        <v>1075</v>
      </c>
      <c r="B1297" t="str">
        <f>VLOOKUP($A1297,Customer_Table[#All],4,FALSE)</f>
        <v>Alison</v>
      </c>
      <c r="C1297">
        <f>VLOOKUP($A1297,Medical_Table[#All],4,FALSE)</f>
        <v>38.479999999999997</v>
      </c>
      <c r="D1297">
        <f>VLOOKUP($A1297,Medical_Table[#All],6,FALSE)</f>
        <v>6.02</v>
      </c>
      <c r="E1297" t="str">
        <f>VLOOKUP($A1297,Medical_Table[#All],2,FALSE)</f>
        <v>No</v>
      </c>
      <c r="F1297" t="str">
        <f>VLOOKUP($A1297,Medical_Table[#All],8,FALSE)</f>
        <v>No</v>
      </c>
      <c r="G1297" t="str">
        <f>VLOOKUP($A1297,Medical_Table[#All],9,FALSE)</f>
        <v>No</v>
      </c>
      <c r="H1297">
        <f>VLOOKUP($A1297,Medical_Table[#All],10,FALSE)</f>
        <v>1</v>
      </c>
      <c r="I1297" t="str">
        <f>VLOOKUP($A1297,Medical_Table[#All],3,FALSE)</f>
        <v>No</v>
      </c>
      <c r="J1297" t="str">
        <f>VLOOKUP($A1297,Medical_Table[#All],5,FALSE)</f>
        <v>Obesity</v>
      </c>
      <c r="K1297" t="str">
        <f>VLOOKUP($A1297,Medical_Table[#All],7,FALSE)</f>
        <v>Prediabetes</v>
      </c>
      <c r="L1297" s="22">
        <f>VLOOKUP($A1297,Hospitalization_Table[#All],10,FALSE)</f>
        <v>33856</v>
      </c>
      <c r="M1297" s="18">
        <f>VLOOKUP($A1297,Hospitalization_Table[#All],6,FALSE)</f>
        <v>8466.35</v>
      </c>
      <c r="N1297" t="str">
        <f>VLOOKUP($A1297,Hospitalization_Table[#All],7,FALSE)</f>
        <v>tier - 2</v>
      </c>
      <c r="O1297" t="str">
        <f>VLOOKUP($A1297,Hospitalization_Table[#All],8,FALSE)</f>
        <v>tier - 2</v>
      </c>
      <c r="P1297" t="str">
        <f>VLOOKUP($A1297,Hospitalization_Table[#All],9,FALSE)</f>
        <v>R1012</v>
      </c>
      <c r="Q1297">
        <f>VLOOKUP($A1297,Hospitalization_Table[#All],11,FALSE)</f>
        <v>30</v>
      </c>
    </row>
    <row r="1298" spans="1:17" ht="15.6" x14ac:dyDescent="0.3">
      <c r="A1298" s="20" t="s">
        <v>1074</v>
      </c>
      <c r="B1298" t="str">
        <f>VLOOKUP($A1298,Customer_Table[#All],4,FALSE)</f>
        <v>Neil K.</v>
      </c>
      <c r="C1298">
        <f>VLOOKUP($A1298,Medical_Table[#All],4,FALSE)</f>
        <v>36.200000000000003</v>
      </c>
      <c r="D1298">
        <f>VLOOKUP($A1298,Medical_Table[#All],6,FALSE)</f>
        <v>4.62</v>
      </c>
      <c r="E1298" t="str">
        <f>VLOOKUP($A1298,Medical_Table[#All],2,FALSE)</f>
        <v>No</v>
      </c>
      <c r="F1298" t="str">
        <f>VLOOKUP($A1298,Medical_Table[#All],8,FALSE)</f>
        <v>No</v>
      </c>
      <c r="G1298" t="str">
        <f>VLOOKUP($A1298,Medical_Table[#All],9,FALSE)</f>
        <v>No</v>
      </c>
      <c r="H1298">
        <f>VLOOKUP($A1298,Medical_Table[#All],10,FALSE)</f>
        <v>2</v>
      </c>
      <c r="I1298" t="str">
        <f>VLOOKUP($A1298,Medical_Table[#All],3,FALSE)</f>
        <v>No</v>
      </c>
      <c r="J1298" t="str">
        <f>VLOOKUP($A1298,Medical_Table[#All],5,FALSE)</f>
        <v>Obesity</v>
      </c>
      <c r="K1298" t="str">
        <f>VLOOKUP($A1298,Medical_Table[#All],7,FALSE)</f>
        <v>Normal</v>
      </c>
      <c r="L1298" s="22">
        <f>VLOOKUP($A1298,Hospitalization_Table[#All],10,FALSE)</f>
        <v>26659</v>
      </c>
      <c r="M1298" s="18">
        <f>VLOOKUP($A1298,Hospitalization_Table[#All],6,FALSE)</f>
        <v>8457.82</v>
      </c>
      <c r="N1298" t="str">
        <f>VLOOKUP($A1298,Hospitalization_Table[#All],7,FALSE)</f>
        <v>tier - 2</v>
      </c>
      <c r="O1298" t="str">
        <f>VLOOKUP($A1298,Hospitalization_Table[#All],8,FALSE)</f>
        <v>tier - 3</v>
      </c>
      <c r="P1298" t="str">
        <f>VLOOKUP($A1298,Hospitalization_Table[#All],9,FALSE)</f>
        <v>R1011</v>
      </c>
      <c r="Q1298">
        <f>VLOOKUP($A1298,Hospitalization_Table[#All],11,FALSE)</f>
        <v>50</v>
      </c>
    </row>
    <row r="1299" spans="1:17" ht="15.6" x14ac:dyDescent="0.3">
      <c r="A1299" s="20" t="s">
        <v>1073</v>
      </c>
      <c r="B1299" t="str">
        <f>VLOOKUP($A1299,Customer_Table[#All],4,FALSE)</f>
        <v>Anne Hunter</v>
      </c>
      <c r="C1299">
        <f>VLOOKUP($A1299,Medical_Table[#All],4,FALSE)</f>
        <v>27.13</v>
      </c>
      <c r="D1299">
        <f>VLOOKUP($A1299,Medical_Table[#All],6,FALSE)</f>
        <v>5.59</v>
      </c>
      <c r="E1299" t="str">
        <f>VLOOKUP($A1299,Medical_Table[#All],2,FALSE)</f>
        <v>No</v>
      </c>
      <c r="F1299" t="str">
        <f>VLOOKUP($A1299,Medical_Table[#All],8,FALSE)</f>
        <v>No</v>
      </c>
      <c r="G1299" t="str">
        <f>VLOOKUP($A1299,Medical_Table[#All],9,FALSE)</f>
        <v>No</v>
      </c>
      <c r="H1299">
        <f>VLOOKUP($A1299,Medical_Table[#All],10,FALSE)</f>
        <v>1</v>
      </c>
      <c r="I1299" t="str">
        <f>VLOOKUP($A1299,Medical_Table[#All],3,FALSE)</f>
        <v>No</v>
      </c>
      <c r="J1299" t="str">
        <f>VLOOKUP($A1299,Medical_Table[#All],5,FALSE)</f>
        <v>Over Weight</v>
      </c>
      <c r="K1299" t="str">
        <f>VLOOKUP($A1299,Medical_Table[#All],7,FALSE)</f>
        <v>Normal</v>
      </c>
      <c r="L1299" s="22">
        <f>VLOOKUP($A1299,Hospitalization_Table[#All],10,FALSE)</f>
        <v>30852</v>
      </c>
      <c r="M1299" s="18">
        <f>VLOOKUP($A1299,Hospitalization_Table[#All],6,FALSE)</f>
        <v>8450.82</v>
      </c>
      <c r="N1299" t="str">
        <f>VLOOKUP($A1299,Hospitalization_Table[#All],7,FALSE)</f>
        <v>tier - 2</v>
      </c>
      <c r="O1299" t="str">
        <f>VLOOKUP($A1299,Hospitalization_Table[#All],8,FALSE)</f>
        <v>tier - 2</v>
      </c>
      <c r="P1299" t="str">
        <f>VLOOKUP($A1299,Hospitalization_Table[#All],9,FALSE)</f>
        <v>R1025</v>
      </c>
      <c r="Q1299">
        <f>VLOOKUP($A1299,Hospitalization_Table[#All],11,FALSE)</f>
        <v>38</v>
      </c>
    </row>
    <row r="1300" spans="1:17" ht="15.6" x14ac:dyDescent="0.3">
      <c r="A1300" s="20" t="s">
        <v>1072</v>
      </c>
      <c r="B1300" t="str">
        <f>VLOOKUP($A1300,Customer_Table[#All],4,FALSE)</f>
        <v>Sandra</v>
      </c>
      <c r="C1300">
        <f>VLOOKUP($A1300,Medical_Table[#All],4,FALSE)</f>
        <v>20.75</v>
      </c>
      <c r="D1300">
        <f>VLOOKUP($A1300,Medical_Table[#All],6,FALSE)</f>
        <v>5.18</v>
      </c>
      <c r="E1300" t="str">
        <f>VLOOKUP($A1300,Medical_Table[#All],2,FALSE)</f>
        <v>Yes</v>
      </c>
      <c r="F1300" t="str">
        <f>VLOOKUP($A1300,Medical_Table[#All],8,FALSE)</f>
        <v>No</v>
      </c>
      <c r="G1300" t="str">
        <f>VLOOKUP($A1300,Medical_Table[#All],9,FALSE)</f>
        <v>No</v>
      </c>
      <c r="H1300">
        <f>VLOOKUP($A1300,Medical_Table[#All],10,FALSE)</f>
        <v>2</v>
      </c>
      <c r="I1300" t="str">
        <f>VLOOKUP($A1300,Medical_Table[#All],3,FALSE)</f>
        <v>No</v>
      </c>
      <c r="J1300" t="str">
        <f>VLOOKUP($A1300,Medical_Table[#All],5,FALSE)</f>
        <v>Normal Weight</v>
      </c>
      <c r="K1300" t="str">
        <f>VLOOKUP($A1300,Medical_Table[#All],7,FALSE)</f>
        <v>Normal</v>
      </c>
      <c r="L1300" s="22">
        <f>VLOOKUP($A1300,Hospitalization_Table[#All],10,FALSE)</f>
        <v>24270</v>
      </c>
      <c r="M1300" s="18">
        <f>VLOOKUP($A1300,Hospitalization_Table[#All],6,FALSE)</f>
        <v>8448.66</v>
      </c>
      <c r="N1300" t="str">
        <f>VLOOKUP($A1300,Hospitalization_Table[#All],7,FALSE)</f>
        <v>tier - 3</v>
      </c>
      <c r="O1300" t="str">
        <f>VLOOKUP($A1300,Hospitalization_Table[#All],8,FALSE)</f>
        <v>tier - 1</v>
      </c>
      <c r="P1300" t="str">
        <f>VLOOKUP($A1300,Hospitalization_Table[#All],9,FALSE)</f>
        <v>R1013</v>
      </c>
      <c r="Q1300">
        <f>VLOOKUP($A1300,Hospitalization_Table[#All],11,FALSE)</f>
        <v>56</v>
      </c>
    </row>
    <row r="1301" spans="1:17" ht="15.6" x14ac:dyDescent="0.3">
      <c r="A1301" s="20" t="s">
        <v>1071</v>
      </c>
      <c r="B1301" t="str">
        <f>VLOOKUP($A1301,Customer_Table[#All],4,FALSE)</f>
        <v>Robert</v>
      </c>
      <c r="C1301">
        <f>VLOOKUP($A1301,Medical_Table[#All],4,FALSE)</f>
        <v>26.6</v>
      </c>
      <c r="D1301">
        <f>VLOOKUP($A1301,Medical_Table[#All],6,FALSE)</f>
        <v>6.29</v>
      </c>
      <c r="E1301" t="str">
        <f>VLOOKUP($A1301,Medical_Table[#All],2,FALSE)</f>
        <v>No</v>
      </c>
      <c r="F1301" t="str">
        <f>VLOOKUP($A1301,Medical_Table[#All],8,FALSE)</f>
        <v>No</v>
      </c>
      <c r="G1301" t="str">
        <f>VLOOKUP($A1301,Medical_Table[#All],9,FALSE)</f>
        <v>No</v>
      </c>
      <c r="H1301">
        <f>VLOOKUP($A1301,Medical_Table[#All],10,FALSE)</f>
        <v>2</v>
      </c>
      <c r="I1301" t="str">
        <f>VLOOKUP($A1301,Medical_Table[#All],3,FALSE)</f>
        <v>No</v>
      </c>
      <c r="J1301" t="str">
        <f>VLOOKUP($A1301,Medical_Table[#All],5,FALSE)</f>
        <v>Over Weight</v>
      </c>
      <c r="K1301" t="str">
        <f>VLOOKUP($A1301,Medical_Table[#All],7,FALSE)</f>
        <v>Prediabetes</v>
      </c>
      <c r="L1301" s="22">
        <f>VLOOKUP($A1301,Hospitalization_Table[#All],10,FALSE)</f>
        <v>26546</v>
      </c>
      <c r="M1301" s="18">
        <f>VLOOKUP($A1301,Hospitalization_Table[#All],6,FALSE)</f>
        <v>8444.4699999999993</v>
      </c>
      <c r="N1301" t="str">
        <f>VLOOKUP($A1301,Hospitalization_Table[#All],7,FALSE)</f>
        <v>tier - 3</v>
      </c>
      <c r="O1301" t="str">
        <f>VLOOKUP($A1301,Hospitalization_Table[#All],8,FALSE)</f>
        <v>tier - 1</v>
      </c>
      <c r="P1301" t="str">
        <f>VLOOKUP($A1301,Hospitalization_Table[#All],9,FALSE)</f>
        <v>R1011</v>
      </c>
      <c r="Q1301">
        <f>VLOOKUP($A1301,Hospitalization_Table[#All],11,FALSE)</f>
        <v>50</v>
      </c>
    </row>
    <row r="1302" spans="1:17" ht="15.6" x14ac:dyDescent="0.3">
      <c r="A1302" s="20" t="s">
        <v>1070</v>
      </c>
      <c r="B1302" t="str">
        <f>VLOOKUP($A1302,Customer_Table[#All],4,FALSE)</f>
        <v>Rodney</v>
      </c>
      <c r="C1302">
        <f>VLOOKUP($A1302,Medical_Table[#All],4,FALSE)</f>
        <v>25.3</v>
      </c>
      <c r="D1302">
        <f>VLOOKUP($A1302,Medical_Table[#All],6,FALSE)</f>
        <v>4.49</v>
      </c>
      <c r="E1302" t="str">
        <f>VLOOKUP($A1302,Medical_Table[#All],2,FALSE)</f>
        <v>No</v>
      </c>
      <c r="F1302" t="str">
        <f>VLOOKUP($A1302,Medical_Table[#All],8,FALSE)</f>
        <v>No</v>
      </c>
      <c r="G1302" t="str">
        <f>VLOOKUP($A1302,Medical_Table[#All],9,FALSE)</f>
        <v>No</v>
      </c>
      <c r="H1302">
        <f>VLOOKUP($A1302,Medical_Table[#All],10,FALSE)</f>
        <v>2</v>
      </c>
      <c r="I1302" t="str">
        <f>VLOOKUP($A1302,Medical_Table[#All],3,FALSE)</f>
        <v>No</v>
      </c>
      <c r="J1302" t="str">
        <f>VLOOKUP($A1302,Medical_Table[#All],5,FALSE)</f>
        <v>Over Weight</v>
      </c>
      <c r="K1302" t="str">
        <f>VLOOKUP($A1302,Medical_Table[#All],7,FALSE)</f>
        <v>Normal</v>
      </c>
      <c r="L1302" s="22">
        <f>VLOOKUP($A1302,Hospitalization_Table[#All],10,FALSE)</f>
        <v>26551</v>
      </c>
      <c r="M1302" s="18">
        <f>VLOOKUP($A1302,Hospitalization_Table[#All],6,FALSE)</f>
        <v>8442.67</v>
      </c>
      <c r="N1302" t="str">
        <f>VLOOKUP($A1302,Hospitalization_Table[#All],7,FALSE)</f>
        <v>tier - 2</v>
      </c>
      <c r="O1302" t="str">
        <f>VLOOKUP($A1302,Hospitalization_Table[#All],8,FALSE)</f>
        <v>tier - 3</v>
      </c>
      <c r="P1302" t="str">
        <f>VLOOKUP($A1302,Hospitalization_Table[#All],9,FALSE)</f>
        <v>R1013</v>
      </c>
      <c r="Q1302">
        <f>VLOOKUP($A1302,Hospitalization_Table[#All],11,FALSE)</f>
        <v>50</v>
      </c>
    </row>
    <row r="1303" spans="1:17" ht="15.6" x14ac:dyDescent="0.3">
      <c r="A1303" s="20" t="s">
        <v>1069</v>
      </c>
      <c r="B1303" t="str">
        <f>VLOOKUP($A1303,Customer_Table[#All],4,FALSE)</f>
        <v>Carl R</v>
      </c>
      <c r="C1303">
        <f>VLOOKUP($A1303,Medical_Table[#All],4,FALSE)</f>
        <v>18.84</v>
      </c>
      <c r="D1303">
        <f>VLOOKUP($A1303,Medical_Table[#All],6,FALSE)</f>
        <v>11.82</v>
      </c>
      <c r="E1303" t="str">
        <f>VLOOKUP($A1303,Medical_Table[#All],2,FALSE)</f>
        <v>Yes</v>
      </c>
      <c r="F1303" t="str">
        <f>VLOOKUP($A1303,Medical_Table[#All],8,FALSE)</f>
        <v>No</v>
      </c>
      <c r="G1303" t="str">
        <f>VLOOKUP($A1303,Medical_Table[#All],9,FALSE)</f>
        <v>Yes</v>
      </c>
      <c r="H1303">
        <f>VLOOKUP($A1303,Medical_Table[#All],10,FALSE)</f>
        <v>1</v>
      </c>
      <c r="I1303" t="str">
        <f>VLOOKUP($A1303,Medical_Table[#All],3,FALSE)</f>
        <v>No</v>
      </c>
      <c r="J1303" t="str">
        <f>VLOOKUP($A1303,Medical_Table[#All],5,FALSE)</f>
        <v>Normal Weight</v>
      </c>
      <c r="K1303" t="str">
        <f>VLOOKUP($A1303,Medical_Table[#All],7,FALSE)</f>
        <v>Diabetes</v>
      </c>
      <c r="L1303" s="22">
        <f>VLOOKUP($A1303,Hospitalization_Table[#All],10,FALSE)</f>
        <v>23278</v>
      </c>
      <c r="M1303" s="18">
        <f>VLOOKUP($A1303,Hospitalization_Table[#All],6,FALSE)</f>
        <v>8440.0499999999993</v>
      </c>
      <c r="N1303" t="str">
        <f>VLOOKUP($A1303,Hospitalization_Table[#All],7,FALSE)</f>
        <v>tier - 3</v>
      </c>
      <c r="O1303" t="str">
        <f>VLOOKUP($A1303,Hospitalization_Table[#All],8,FALSE)</f>
        <v>tier - 2</v>
      </c>
      <c r="P1303" t="str">
        <f>VLOOKUP($A1303,Hospitalization_Table[#All],9,FALSE)</f>
        <v>R1013</v>
      </c>
      <c r="Q1303">
        <f>VLOOKUP($A1303,Hospitalization_Table[#All],11,FALSE)</f>
        <v>59</v>
      </c>
    </row>
    <row r="1304" spans="1:17" ht="15.6" x14ac:dyDescent="0.3">
      <c r="A1304" s="20" t="s">
        <v>1068</v>
      </c>
      <c r="B1304" t="str">
        <f>VLOOKUP($A1304,Customer_Table[#All],4,FALSE)</f>
        <v>Maximilian</v>
      </c>
      <c r="C1304">
        <f>VLOOKUP($A1304,Medical_Table[#All],4,FALSE)</f>
        <v>19.57</v>
      </c>
      <c r="D1304">
        <f>VLOOKUP($A1304,Medical_Table[#All],6,FALSE)</f>
        <v>7.41</v>
      </c>
      <c r="E1304" t="str">
        <f>VLOOKUP($A1304,Medical_Table[#All],2,FALSE)</f>
        <v>Yes</v>
      </c>
      <c r="F1304" t="str">
        <f>VLOOKUP($A1304,Medical_Table[#All],8,FALSE)</f>
        <v>No</v>
      </c>
      <c r="G1304" t="str">
        <f>VLOOKUP($A1304,Medical_Table[#All],9,FALSE)</f>
        <v>No</v>
      </c>
      <c r="H1304">
        <f>VLOOKUP($A1304,Medical_Table[#All],10,FALSE)</f>
        <v>1</v>
      </c>
      <c r="I1304" t="str">
        <f>VLOOKUP($A1304,Medical_Table[#All],3,FALSE)</f>
        <v>No</v>
      </c>
      <c r="J1304" t="str">
        <f>VLOOKUP($A1304,Medical_Table[#All],5,FALSE)</f>
        <v>Normal Weight</v>
      </c>
      <c r="K1304" t="str">
        <f>VLOOKUP($A1304,Medical_Table[#All],7,FALSE)</f>
        <v>Diabetes</v>
      </c>
      <c r="L1304" s="22">
        <f>VLOOKUP($A1304,Hospitalization_Table[#All],10,FALSE)</f>
        <v>27665</v>
      </c>
      <c r="M1304" s="18">
        <f>VLOOKUP($A1304,Hospitalization_Table[#All],6,FALSE)</f>
        <v>8428.07</v>
      </c>
      <c r="N1304" t="str">
        <f>VLOOKUP($A1304,Hospitalization_Table[#All],7,FALSE)</f>
        <v>tier - 3</v>
      </c>
      <c r="O1304" t="str">
        <f>VLOOKUP($A1304,Hospitalization_Table[#All],8,FALSE)</f>
        <v>tier - 2</v>
      </c>
      <c r="P1304" t="str">
        <f>VLOOKUP($A1304,Hospitalization_Table[#All],9,FALSE)</f>
        <v>R1012</v>
      </c>
      <c r="Q1304">
        <f>VLOOKUP($A1304,Hospitalization_Table[#All],11,FALSE)</f>
        <v>47</v>
      </c>
    </row>
    <row r="1305" spans="1:17" ht="15.6" x14ac:dyDescent="0.3">
      <c r="A1305" s="20" t="s">
        <v>1067</v>
      </c>
      <c r="B1305" t="str">
        <f>VLOOKUP($A1305,Customer_Table[#All],4,FALSE)</f>
        <v>Erik</v>
      </c>
      <c r="C1305">
        <f>VLOOKUP($A1305,Medical_Table[#All],4,FALSE)</f>
        <v>30.495000000000001</v>
      </c>
      <c r="D1305">
        <f>VLOOKUP($A1305,Medical_Table[#All],6,FALSE)</f>
        <v>5.97</v>
      </c>
      <c r="E1305" t="str">
        <f>VLOOKUP($A1305,Medical_Table[#All],2,FALSE)</f>
        <v>No</v>
      </c>
      <c r="F1305" t="str">
        <f>VLOOKUP($A1305,Medical_Table[#All],8,FALSE)</f>
        <v>No</v>
      </c>
      <c r="G1305" t="str">
        <f>VLOOKUP($A1305,Medical_Table[#All],9,FALSE)</f>
        <v>No</v>
      </c>
      <c r="H1305">
        <f>VLOOKUP($A1305,Medical_Table[#All],10,FALSE)</f>
        <v>0</v>
      </c>
      <c r="I1305" t="str">
        <f>VLOOKUP($A1305,Medical_Table[#All],3,FALSE)</f>
        <v>No</v>
      </c>
      <c r="J1305" t="str">
        <f>VLOOKUP($A1305,Medical_Table[#All],5,FALSE)</f>
        <v>Obesity</v>
      </c>
      <c r="K1305" t="str">
        <f>VLOOKUP($A1305,Medical_Table[#All],7,FALSE)</f>
        <v>Prediabetes</v>
      </c>
      <c r="L1305" s="22">
        <f>VLOOKUP($A1305,Hospitalization_Table[#All],10,FALSE)</f>
        <v>28372</v>
      </c>
      <c r="M1305" s="18">
        <f>VLOOKUP($A1305,Hospitalization_Table[#All],6,FALSE)</f>
        <v>8413.4599999999991</v>
      </c>
      <c r="N1305" t="str">
        <f>VLOOKUP($A1305,Hospitalization_Table[#All],7,FALSE)</f>
        <v>tier - 3</v>
      </c>
      <c r="O1305" t="str">
        <f>VLOOKUP($A1305,Hospitalization_Table[#All],8,FALSE)</f>
        <v>tier - 1</v>
      </c>
      <c r="P1305" t="str">
        <f>VLOOKUP($A1305,Hospitalization_Table[#All],9,FALSE)</f>
        <v>R1012</v>
      </c>
      <c r="Q1305">
        <f>VLOOKUP($A1305,Hospitalization_Table[#All],11,FALSE)</f>
        <v>45</v>
      </c>
    </row>
    <row r="1306" spans="1:17" ht="15.6" x14ac:dyDescent="0.3">
      <c r="A1306" s="20" t="s">
        <v>1066</v>
      </c>
      <c r="B1306" t="str">
        <f>VLOOKUP($A1306,Customer_Table[#All],4,FALSE)</f>
        <v>Christopher</v>
      </c>
      <c r="C1306">
        <f>VLOOKUP($A1306,Medical_Table[#All],4,FALSE)</f>
        <v>30.114999999999998</v>
      </c>
      <c r="D1306">
        <f>VLOOKUP($A1306,Medical_Table[#All],6,FALSE)</f>
        <v>5.74</v>
      </c>
      <c r="E1306" t="str">
        <f>VLOOKUP($A1306,Medical_Table[#All],2,FALSE)</f>
        <v>No</v>
      </c>
      <c r="F1306" t="str">
        <f>VLOOKUP($A1306,Medical_Table[#All],8,FALSE)</f>
        <v>No</v>
      </c>
      <c r="G1306" t="str">
        <f>VLOOKUP($A1306,Medical_Table[#All],9,FALSE)</f>
        <v>Yes</v>
      </c>
      <c r="H1306">
        <f>VLOOKUP($A1306,Medical_Table[#All],10,FALSE)</f>
        <v>1</v>
      </c>
      <c r="I1306" t="str">
        <f>VLOOKUP($A1306,Medical_Table[#All],3,FALSE)</f>
        <v>No</v>
      </c>
      <c r="J1306" t="str">
        <f>VLOOKUP($A1306,Medical_Table[#All],5,FALSE)</f>
        <v>Obesity</v>
      </c>
      <c r="K1306" t="str">
        <f>VLOOKUP($A1306,Medical_Table[#All],7,FALSE)</f>
        <v>Prediabetes</v>
      </c>
      <c r="L1306" s="22">
        <f>VLOOKUP($A1306,Hospitalization_Table[#All],10,FALSE)</f>
        <v>29017</v>
      </c>
      <c r="M1306" s="18">
        <f>VLOOKUP($A1306,Hospitalization_Table[#All],6,FALSE)</f>
        <v>8410.0499999999993</v>
      </c>
      <c r="N1306" t="str">
        <f>VLOOKUP($A1306,Hospitalization_Table[#All],7,FALSE)</f>
        <v>tier - 2</v>
      </c>
      <c r="O1306" t="str">
        <f>VLOOKUP($A1306,Hospitalization_Table[#All],8,FALSE)</f>
        <v>tier - 2</v>
      </c>
      <c r="P1306" t="str">
        <f>VLOOKUP($A1306,Hospitalization_Table[#All],9,FALSE)</f>
        <v>R1012</v>
      </c>
      <c r="Q1306">
        <f>VLOOKUP($A1306,Hospitalization_Table[#All],11,FALSE)</f>
        <v>43</v>
      </c>
    </row>
    <row r="1307" spans="1:17" ht="15.6" x14ac:dyDescent="0.3">
      <c r="A1307" s="20" t="s">
        <v>1065</v>
      </c>
      <c r="B1307" t="str">
        <f>VLOOKUP($A1307,Customer_Table[#All],4,FALSE)</f>
        <v>Eirik</v>
      </c>
      <c r="C1307">
        <f>VLOOKUP($A1307,Medical_Table[#All],4,FALSE)</f>
        <v>24.78</v>
      </c>
      <c r="D1307">
        <f>VLOOKUP($A1307,Medical_Table[#All],6,FALSE)</f>
        <v>9.85</v>
      </c>
      <c r="E1307" t="str">
        <f>VLOOKUP($A1307,Medical_Table[#All],2,FALSE)</f>
        <v>No</v>
      </c>
      <c r="F1307" t="str">
        <f>VLOOKUP($A1307,Medical_Table[#All],8,FALSE)</f>
        <v>No</v>
      </c>
      <c r="G1307" t="str">
        <f>VLOOKUP($A1307,Medical_Table[#All],9,FALSE)</f>
        <v>No</v>
      </c>
      <c r="H1307">
        <f>VLOOKUP($A1307,Medical_Table[#All],10,FALSE)</f>
        <v>0</v>
      </c>
      <c r="I1307" t="str">
        <f>VLOOKUP($A1307,Medical_Table[#All],3,FALSE)</f>
        <v>No</v>
      </c>
      <c r="J1307" t="str">
        <f>VLOOKUP($A1307,Medical_Table[#All],5,FALSE)</f>
        <v>Normal Weight</v>
      </c>
      <c r="K1307" t="str">
        <f>VLOOKUP($A1307,Medical_Table[#All],7,FALSE)</f>
        <v>Diabetes</v>
      </c>
      <c r="L1307" s="22">
        <f>VLOOKUP($A1307,Hospitalization_Table[#All],10,FALSE)</f>
        <v>26194</v>
      </c>
      <c r="M1307" s="18">
        <f>VLOOKUP($A1307,Hospitalization_Table[#All],6,FALSE)</f>
        <v>8400.01</v>
      </c>
      <c r="N1307" t="str">
        <f>VLOOKUP($A1307,Hospitalization_Table[#All],7,FALSE)</f>
        <v>tier - 2</v>
      </c>
      <c r="O1307" t="str">
        <f>VLOOKUP($A1307,Hospitalization_Table[#All],8,FALSE)</f>
        <v>tier - 3</v>
      </c>
      <c r="P1307" t="str">
        <f>VLOOKUP($A1307,Hospitalization_Table[#All],9,FALSE)</f>
        <v>R1013</v>
      </c>
      <c r="Q1307">
        <f>VLOOKUP($A1307,Hospitalization_Table[#All],11,FALSE)</f>
        <v>51</v>
      </c>
    </row>
    <row r="1308" spans="1:17" ht="15.6" x14ac:dyDescent="0.3">
      <c r="A1308" s="20" t="s">
        <v>1064</v>
      </c>
      <c r="B1308" t="str">
        <f>VLOOKUP($A1308,Customer_Table[#All],4,FALSE)</f>
        <v>Rik</v>
      </c>
      <c r="C1308">
        <f>VLOOKUP($A1308,Medical_Table[#All],4,FALSE)</f>
        <v>24.77</v>
      </c>
      <c r="D1308">
        <f>VLOOKUP($A1308,Medical_Table[#All],6,FALSE)</f>
        <v>7.59</v>
      </c>
      <c r="E1308" t="str">
        <f>VLOOKUP($A1308,Medical_Table[#All],2,FALSE)</f>
        <v>No</v>
      </c>
      <c r="F1308" t="str">
        <f>VLOOKUP($A1308,Medical_Table[#All],8,FALSE)</f>
        <v>No</v>
      </c>
      <c r="G1308" t="str">
        <f>VLOOKUP($A1308,Medical_Table[#All],9,FALSE)</f>
        <v>No</v>
      </c>
      <c r="H1308">
        <f>VLOOKUP($A1308,Medical_Table[#All],10,FALSE)</f>
        <v>0</v>
      </c>
      <c r="I1308" t="str">
        <f>VLOOKUP($A1308,Medical_Table[#All],3,FALSE)</f>
        <v>No</v>
      </c>
      <c r="J1308" t="str">
        <f>VLOOKUP($A1308,Medical_Table[#All],5,FALSE)</f>
        <v>Normal Weight</v>
      </c>
      <c r="K1308" t="str">
        <f>VLOOKUP($A1308,Medical_Table[#All],7,FALSE)</f>
        <v>Diabetes</v>
      </c>
      <c r="L1308" s="22">
        <f>VLOOKUP($A1308,Hospitalization_Table[#All],10,FALSE)</f>
        <v>26180</v>
      </c>
      <c r="M1308" s="18">
        <f>VLOOKUP($A1308,Hospitalization_Table[#All],6,FALSE)</f>
        <v>8396.6200000000008</v>
      </c>
      <c r="N1308" t="str">
        <f>VLOOKUP($A1308,Hospitalization_Table[#All],7,FALSE)</f>
        <v>tier - 2</v>
      </c>
      <c r="O1308" t="str">
        <f>VLOOKUP($A1308,Hospitalization_Table[#All],8,FALSE)</f>
        <v>tier - 3</v>
      </c>
      <c r="P1308" t="str">
        <f>VLOOKUP($A1308,Hospitalization_Table[#All],9,FALSE)</f>
        <v>R1013</v>
      </c>
      <c r="Q1308">
        <f>VLOOKUP($A1308,Hospitalization_Table[#All],11,FALSE)</f>
        <v>51</v>
      </c>
    </row>
    <row r="1309" spans="1:17" ht="15.6" x14ac:dyDescent="0.3">
      <c r="A1309" s="20" t="s">
        <v>1063</v>
      </c>
      <c r="B1309" t="str">
        <f>VLOOKUP($A1309,Customer_Table[#All],4,FALSE)</f>
        <v>Matthew R</v>
      </c>
      <c r="C1309">
        <f>VLOOKUP($A1309,Medical_Table[#All],4,FALSE)</f>
        <v>16.579999999999998</v>
      </c>
      <c r="D1309">
        <f>VLOOKUP($A1309,Medical_Table[#All],6,FALSE)</f>
        <v>6.98</v>
      </c>
      <c r="E1309" t="str">
        <f>VLOOKUP($A1309,Medical_Table[#All],2,FALSE)</f>
        <v>Yes</v>
      </c>
      <c r="F1309" t="str">
        <f>VLOOKUP($A1309,Medical_Table[#All],8,FALSE)</f>
        <v>No</v>
      </c>
      <c r="G1309" t="str">
        <f>VLOOKUP($A1309,Medical_Table[#All],9,FALSE)</f>
        <v>Yes</v>
      </c>
      <c r="H1309">
        <f>VLOOKUP($A1309,Medical_Table[#All],10,FALSE)</f>
        <v>1</v>
      </c>
      <c r="I1309" t="str">
        <f>VLOOKUP($A1309,Medical_Table[#All],3,FALSE)</f>
        <v>No</v>
      </c>
      <c r="J1309" t="str">
        <f>VLOOKUP($A1309,Medical_Table[#All],5,FALSE)</f>
        <v>Under Weight</v>
      </c>
      <c r="K1309" t="str">
        <f>VLOOKUP($A1309,Medical_Table[#All],7,FALSE)</f>
        <v>Diabetes</v>
      </c>
      <c r="L1309" s="22">
        <f>VLOOKUP($A1309,Hospitalization_Table[#All],10,FALSE)</f>
        <v>23275</v>
      </c>
      <c r="M1309" s="18">
        <f>VLOOKUP($A1309,Hospitalization_Table[#All],6,FALSE)</f>
        <v>8355.5400000000009</v>
      </c>
      <c r="N1309" t="str">
        <f>VLOOKUP($A1309,Hospitalization_Table[#All],7,FALSE)</f>
        <v>tier - 3</v>
      </c>
      <c r="O1309" t="str">
        <f>VLOOKUP($A1309,Hospitalization_Table[#All],8,FALSE)</f>
        <v>tier - 3</v>
      </c>
      <c r="P1309" t="str">
        <f>VLOOKUP($A1309,Hospitalization_Table[#All],9,FALSE)</f>
        <v>R1012</v>
      </c>
      <c r="Q1309">
        <f>VLOOKUP($A1309,Hospitalization_Table[#All],11,FALSE)</f>
        <v>59</v>
      </c>
    </row>
    <row r="1310" spans="1:17" ht="15.6" x14ac:dyDescent="0.3">
      <c r="A1310" s="20" t="s">
        <v>1062</v>
      </c>
      <c r="B1310" t="str">
        <f>VLOOKUP($A1310,Customer_Table[#All],4,FALSE)</f>
        <v>Daniel G</v>
      </c>
      <c r="C1310">
        <f>VLOOKUP($A1310,Medical_Table[#All],4,FALSE)</f>
        <v>38.17</v>
      </c>
      <c r="D1310">
        <f>VLOOKUP($A1310,Medical_Table[#All],6,FALSE)</f>
        <v>4.7300000000000004</v>
      </c>
      <c r="E1310" t="str">
        <f>VLOOKUP($A1310,Medical_Table[#All],2,FALSE)</f>
        <v>Yes</v>
      </c>
      <c r="F1310" t="str">
        <f>VLOOKUP($A1310,Medical_Table[#All],8,FALSE)</f>
        <v>No</v>
      </c>
      <c r="G1310" t="str">
        <f>VLOOKUP($A1310,Medical_Table[#All],9,FALSE)</f>
        <v>No</v>
      </c>
      <c r="H1310">
        <f>VLOOKUP($A1310,Medical_Table[#All],10,FALSE)</f>
        <v>0</v>
      </c>
      <c r="I1310" t="str">
        <f>VLOOKUP($A1310,Medical_Table[#All],3,FALSE)</f>
        <v>No</v>
      </c>
      <c r="J1310" t="str">
        <f>VLOOKUP($A1310,Medical_Table[#All],5,FALSE)</f>
        <v>Obesity</v>
      </c>
      <c r="K1310" t="str">
        <f>VLOOKUP($A1310,Medical_Table[#All],7,FALSE)</f>
        <v>Normal</v>
      </c>
      <c r="L1310" s="22">
        <f>VLOOKUP($A1310,Hospitalization_Table[#All],10,FALSE)</f>
        <v>27923</v>
      </c>
      <c r="M1310" s="18">
        <f>VLOOKUP($A1310,Hospitalization_Table[#All],6,FALSE)</f>
        <v>8347.16</v>
      </c>
      <c r="N1310" t="str">
        <f>VLOOKUP($A1310,Hospitalization_Table[#All],7,FALSE)</f>
        <v>tier - 2</v>
      </c>
      <c r="O1310" t="str">
        <f>VLOOKUP($A1310,Hospitalization_Table[#All],8,FALSE)</f>
        <v>tier - 1</v>
      </c>
      <c r="P1310" t="str">
        <f>VLOOKUP($A1310,Hospitalization_Table[#All],9,FALSE)</f>
        <v>R1013</v>
      </c>
      <c r="Q1310">
        <f>VLOOKUP($A1310,Hospitalization_Table[#All],11,FALSE)</f>
        <v>46</v>
      </c>
    </row>
    <row r="1311" spans="1:17" ht="15.6" x14ac:dyDescent="0.3">
      <c r="A1311" s="20" t="s">
        <v>1061</v>
      </c>
      <c r="B1311" t="str">
        <f>VLOOKUP($A1311,Customer_Table[#All],4,FALSE)</f>
        <v>Yannick</v>
      </c>
      <c r="C1311">
        <f>VLOOKUP($A1311,Medical_Table[#All],4,FALSE)</f>
        <v>39.424999999999997</v>
      </c>
      <c r="D1311">
        <f>VLOOKUP($A1311,Medical_Table[#All],6,FALSE)</f>
        <v>4.76</v>
      </c>
      <c r="E1311" t="str">
        <f>VLOOKUP($A1311,Medical_Table[#All],2,FALSE)</f>
        <v>Yes</v>
      </c>
      <c r="F1311" t="str">
        <f>VLOOKUP($A1311,Medical_Table[#All],8,FALSE)</f>
        <v>No</v>
      </c>
      <c r="G1311" t="str">
        <f>VLOOKUP($A1311,Medical_Table[#All],9,FALSE)</f>
        <v>No</v>
      </c>
      <c r="H1311">
        <f>VLOOKUP($A1311,Medical_Table[#All],10,FALSE)</f>
        <v>0</v>
      </c>
      <c r="I1311" t="str">
        <f>VLOOKUP($A1311,Medical_Table[#All],3,FALSE)</f>
        <v>No</v>
      </c>
      <c r="J1311" t="str">
        <f>VLOOKUP($A1311,Medical_Table[#All],5,FALSE)</f>
        <v>Obesity</v>
      </c>
      <c r="K1311" t="str">
        <f>VLOOKUP($A1311,Medical_Table[#All],7,FALSE)</f>
        <v>Normal</v>
      </c>
      <c r="L1311" s="22">
        <f>VLOOKUP($A1311,Hospitalization_Table[#All],10,FALSE)</f>
        <v>27948</v>
      </c>
      <c r="M1311" s="18">
        <f>VLOOKUP($A1311,Hospitalization_Table[#All],6,FALSE)</f>
        <v>8342.91</v>
      </c>
      <c r="N1311" t="str">
        <f>VLOOKUP($A1311,Hospitalization_Table[#All],7,FALSE)</f>
        <v>tier - 3</v>
      </c>
      <c r="O1311" t="str">
        <f>VLOOKUP($A1311,Hospitalization_Table[#All],8,FALSE)</f>
        <v>tier - 1</v>
      </c>
      <c r="P1311" t="str">
        <f>VLOOKUP($A1311,Hospitalization_Table[#All],9,FALSE)</f>
        <v>R1016</v>
      </c>
      <c r="Q1311">
        <f>VLOOKUP($A1311,Hospitalization_Table[#All],11,FALSE)</f>
        <v>46</v>
      </c>
    </row>
    <row r="1312" spans="1:17" ht="15.6" x14ac:dyDescent="0.3">
      <c r="A1312" s="20" t="s">
        <v>1060</v>
      </c>
      <c r="B1312" t="str">
        <f>VLOOKUP($A1312,Customer_Table[#All],4,FALSE)</f>
        <v>Sean R</v>
      </c>
      <c r="C1312">
        <f>VLOOKUP($A1312,Medical_Table[#All],4,FALSE)</f>
        <v>33.44</v>
      </c>
      <c r="D1312">
        <f>VLOOKUP($A1312,Medical_Table[#All],6,FALSE)</f>
        <v>6.24</v>
      </c>
      <c r="E1312" t="str">
        <f>VLOOKUP($A1312,Medical_Table[#All],2,FALSE)</f>
        <v>Yes</v>
      </c>
      <c r="F1312" t="str">
        <f>VLOOKUP($A1312,Medical_Table[#All],8,FALSE)</f>
        <v>No</v>
      </c>
      <c r="G1312" t="str">
        <f>VLOOKUP($A1312,Medical_Table[#All],9,FALSE)</f>
        <v>No</v>
      </c>
      <c r="H1312">
        <f>VLOOKUP($A1312,Medical_Table[#All],10,FALSE)</f>
        <v>0</v>
      </c>
      <c r="I1312" t="str">
        <f>VLOOKUP($A1312,Medical_Table[#All],3,FALSE)</f>
        <v>No</v>
      </c>
      <c r="J1312" t="str">
        <f>VLOOKUP($A1312,Medical_Table[#All],5,FALSE)</f>
        <v>Obesity</v>
      </c>
      <c r="K1312" t="str">
        <f>VLOOKUP($A1312,Medical_Table[#All],7,FALSE)</f>
        <v>Prediabetes</v>
      </c>
      <c r="L1312" s="22">
        <f>VLOOKUP($A1312,Hospitalization_Table[#All],10,FALSE)</f>
        <v>27961</v>
      </c>
      <c r="M1312" s="18">
        <f>VLOOKUP($A1312,Hospitalization_Table[#All],6,FALSE)</f>
        <v>8334.59</v>
      </c>
      <c r="N1312" t="str">
        <f>VLOOKUP($A1312,Hospitalization_Table[#All],7,FALSE)</f>
        <v>tier - 3</v>
      </c>
      <c r="O1312" t="str">
        <f>VLOOKUP($A1312,Hospitalization_Table[#All],8,FALSE)</f>
        <v>tier - 2</v>
      </c>
      <c r="P1312" t="str">
        <f>VLOOKUP($A1312,Hospitalization_Table[#All],9,FALSE)</f>
        <v>R1016</v>
      </c>
      <c r="Q1312">
        <f>VLOOKUP($A1312,Hospitalization_Table[#All],11,FALSE)</f>
        <v>46</v>
      </c>
    </row>
    <row r="1313" spans="1:17" ht="15.6" x14ac:dyDescent="0.3">
      <c r="A1313" s="20" t="s">
        <v>1059</v>
      </c>
      <c r="B1313" t="str">
        <f>VLOOKUP($A1313,Customer_Table[#All],4,FALSE)</f>
        <v>Peter</v>
      </c>
      <c r="C1313">
        <f>VLOOKUP($A1313,Medical_Table[#All],4,FALSE)</f>
        <v>33.344999999999999</v>
      </c>
      <c r="D1313">
        <f>VLOOKUP($A1313,Medical_Table[#All],6,FALSE)</f>
        <v>5.44</v>
      </c>
      <c r="E1313" t="str">
        <f>VLOOKUP($A1313,Medical_Table[#All],2,FALSE)</f>
        <v>Yes</v>
      </c>
      <c r="F1313" t="str">
        <f>VLOOKUP($A1313,Medical_Table[#All],8,FALSE)</f>
        <v>No</v>
      </c>
      <c r="G1313" t="str">
        <f>VLOOKUP($A1313,Medical_Table[#All],9,FALSE)</f>
        <v>No</v>
      </c>
      <c r="H1313">
        <f>VLOOKUP($A1313,Medical_Table[#All],10,FALSE)</f>
        <v>0</v>
      </c>
      <c r="I1313" t="str">
        <f>VLOOKUP($A1313,Medical_Table[#All],3,FALSE)</f>
        <v>No</v>
      </c>
      <c r="J1313" t="str">
        <f>VLOOKUP($A1313,Medical_Table[#All],5,FALSE)</f>
        <v>Obesity</v>
      </c>
      <c r="K1313" t="str">
        <f>VLOOKUP($A1313,Medical_Table[#All],7,FALSE)</f>
        <v>Normal</v>
      </c>
      <c r="L1313" s="22">
        <f>VLOOKUP($A1313,Hospitalization_Table[#All],10,FALSE)</f>
        <v>27953</v>
      </c>
      <c r="M1313" s="18">
        <f>VLOOKUP($A1313,Hospitalization_Table[#All],6,FALSE)</f>
        <v>8334.4599999999991</v>
      </c>
      <c r="N1313" t="str">
        <f>VLOOKUP($A1313,Hospitalization_Table[#All],7,FALSE)</f>
        <v>tier - 3</v>
      </c>
      <c r="O1313" t="str">
        <f>VLOOKUP($A1313,Hospitalization_Table[#All],8,FALSE)</f>
        <v>tier - 2</v>
      </c>
      <c r="P1313" t="str">
        <f>VLOOKUP($A1313,Hospitalization_Table[#All],9,FALSE)</f>
        <v>R1016</v>
      </c>
      <c r="Q1313">
        <f>VLOOKUP($A1313,Hospitalization_Table[#All],11,FALSE)</f>
        <v>46</v>
      </c>
    </row>
    <row r="1314" spans="1:17" ht="15.6" x14ac:dyDescent="0.3">
      <c r="A1314" s="20" t="s">
        <v>1058</v>
      </c>
      <c r="B1314" t="str">
        <f>VLOOKUP($A1314,Customer_Table[#All],4,FALSE)</f>
        <v>Sara A.</v>
      </c>
      <c r="C1314">
        <f>VLOOKUP($A1314,Medical_Table[#All],4,FALSE)</f>
        <v>38.79</v>
      </c>
      <c r="D1314">
        <f>VLOOKUP($A1314,Medical_Table[#All],6,FALSE)</f>
        <v>5.08</v>
      </c>
      <c r="E1314" t="str">
        <f>VLOOKUP($A1314,Medical_Table[#All],2,FALSE)</f>
        <v>No</v>
      </c>
      <c r="F1314" t="str">
        <f>VLOOKUP($A1314,Medical_Table[#All],8,FALSE)</f>
        <v>No</v>
      </c>
      <c r="G1314" t="str">
        <f>VLOOKUP($A1314,Medical_Table[#All],9,FALSE)</f>
        <v>Yes</v>
      </c>
      <c r="H1314">
        <f>VLOOKUP($A1314,Medical_Table[#All],10,FALSE)</f>
        <v>1</v>
      </c>
      <c r="I1314" t="str">
        <f>VLOOKUP($A1314,Medical_Table[#All],3,FALSE)</f>
        <v>No</v>
      </c>
      <c r="J1314" t="str">
        <f>VLOOKUP($A1314,Medical_Table[#All],5,FALSE)</f>
        <v>Obesity</v>
      </c>
      <c r="K1314" t="str">
        <f>VLOOKUP($A1314,Medical_Table[#All],7,FALSE)</f>
        <v>Normal</v>
      </c>
      <c r="L1314" s="22">
        <f>VLOOKUP($A1314,Hospitalization_Table[#All],10,FALSE)</f>
        <v>34142</v>
      </c>
      <c r="M1314" s="18">
        <f>VLOOKUP($A1314,Hospitalization_Table[#All],6,FALSE)</f>
        <v>8314.65</v>
      </c>
      <c r="N1314" t="str">
        <f>VLOOKUP($A1314,Hospitalization_Table[#All],7,FALSE)</f>
        <v>tier - 2</v>
      </c>
      <c r="O1314" t="str">
        <f>VLOOKUP($A1314,Hospitalization_Table[#All],8,FALSE)</f>
        <v>tier - 1</v>
      </c>
      <c r="P1314" t="str">
        <f>VLOOKUP($A1314,Hospitalization_Table[#All],9,FALSE)</f>
        <v>R1012</v>
      </c>
      <c r="Q1314">
        <f>VLOOKUP($A1314,Hospitalization_Table[#All],11,FALSE)</f>
        <v>29</v>
      </c>
    </row>
    <row r="1315" spans="1:17" ht="15.6" x14ac:dyDescent="0.3">
      <c r="A1315" s="20" t="s">
        <v>1057</v>
      </c>
      <c r="B1315" t="str">
        <f>VLOOKUP($A1315,Customer_Table[#All],4,FALSE)</f>
        <v>Erin C.</v>
      </c>
      <c r="C1315">
        <f>VLOOKUP($A1315,Medical_Table[#All],4,FALSE)</f>
        <v>30.684999999999999</v>
      </c>
      <c r="D1315">
        <f>VLOOKUP($A1315,Medical_Table[#All],6,FALSE)</f>
        <v>4.87</v>
      </c>
      <c r="E1315" t="str">
        <f>VLOOKUP($A1315,Medical_Table[#All],2,FALSE)</f>
        <v>No</v>
      </c>
      <c r="F1315" t="str">
        <f>VLOOKUP($A1315,Medical_Table[#All],8,FALSE)</f>
        <v>No</v>
      </c>
      <c r="G1315" t="str">
        <f>VLOOKUP($A1315,Medical_Table[#All],9,FALSE)</f>
        <v>Yes</v>
      </c>
      <c r="H1315">
        <f>VLOOKUP($A1315,Medical_Table[#All],10,FALSE)</f>
        <v>1</v>
      </c>
      <c r="I1315" t="str">
        <f>VLOOKUP($A1315,Medical_Table[#All],3,FALSE)</f>
        <v>No</v>
      </c>
      <c r="J1315" t="str">
        <f>VLOOKUP($A1315,Medical_Table[#All],5,FALSE)</f>
        <v>Obesity</v>
      </c>
      <c r="K1315" t="str">
        <f>VLOOKUP($A1315,Medical_Table[#All],7,FALSE)</f>
        <v>Normal</v>
      </c>
      <c r="L1315" s="22">
        <f>VLOOKUP($A1315,Hospitalization_Table[#All],10,FALSE)</f>
        <v>29074</v>
      </c>
      <c r="M1315" s="18">
        <f>VLOOKUP($A1315,Hospitalization_Table[#All],6,FALSE)</f>
        <v>8310.84</v>
      </c>
      <c r="N1315" t="str">
        <f>VLOOKUP($A1315,Hospitalization_Table[#All],7,FALSE)</f>
        <v>tier - 2</v>
      </c>
      <c r="O1315" t="str">
        <f>VLOOKUP($A1315,Hospitalization_Table[#All],8,FALSE)</f>
        <v>tier - 2</v>
      </c>
      <c r="P1315" t="str">
        <f>VLOOKUP($A1315,Hospitalization_Table[#All],9,FALSE)</f>
        <v>R1012</v>
      </c>
      <c r="Q1315">
        <f>VLOOKUP($A1315,Hospitalization_Table[#All],11,FALSE)</f>
        <v>43</v>
      </c>
    </row>
    <row r="1316" spans="1:17" ht="15.6" x14ac:dyDescent="0.3">
      <c r="A1316" s="20" t="s">
        <v>1056</v>
      </c>
      <c r="B1316" t="str">
        <f>VLOOKUP($A1316,Customer_Table[#All],4,FALSE)</f>
        <v>Thibaud</v>
      </c>
      <c r="C1316">
        <f>VLOOKUP($A1316,Medical_Table[#All],4,FALSE)</f>
        <v>22.135000000000002</v>
      </c>
      <c r="D1316">
        <f>VLOOKUP($A1316,Medical_Table[#All],6,FALSE)</f>
        <v>8.17</v>
      </c>
      <c r="E1316" t="str">
        <f>VLOOKUP($A1316,Medical_Table[#All],2,FALSE)</f>
        <v>No</v>
      </c>
      <c r="F1316" t="str">
        <f>VLOOKUP($A1316,Medical_Table[#All],8,FALSE)</f>
        <v>No</v>
      </c>
      <c r="G1316" t="str">
        <f>VLOOKUP($A1316,Medical_Table[#All],9,FALSE)</f>
        <v>No</v>
      </c>
      <c r="H1316">
        <f>VLOOKUP($A1316,Medical_Table[#All],10,FALSE)</f>
        <v>0</v>
      </c>
      <c r="I1316" t="str">
        <f>VLOOKUP($A1316,Medical_Table[#All],3,FALSE)</f>
        <v>No</v>
      </c>
      <c r="J1316" t="str">
        <f>VLOOKUP($A1316,Medical_Table[#All],5,FALSE)</f>
        <v>Normal Weight</v>
      </c>
      <c r="K1316" t="str">
        <f>VLOOKUP($A1316,Medical_Table[#All],7,FALSE)</f>
        <v>Diabetes</v>
      </c>
      <c r="L1316" s="22">
        <f>VLOOKUP($A1316,Hospitalization_Table[#All],10,FALSE)</f>
        <v>28667</v>
      </c>
      <c r="M1316" s="18">
        <f>VLOOKUP($A1316,Hospitalization_Table[#All],6,FALSE)</f>
        <v>8302.5400000000009</v>
      </c>
      <c r="N1316" t="str">
        <f>VLOOKUP($A1316,Hospitalization_Table[#All],7,FALSE)</f>
        <v>tier - 3</v>
      </c>
      <c r="O1316" t="str">
        <f>VLOOKUP($A1316,Hospitalization_Table[#All],8,FALSE)</f>
        <v>tier - 3</v>
      </c>
      <c r="P1316" t="str">
        <f>VLOOKUP($A1316,Hospitalization_Table[#All],9,FALSE)</f>
        <v>R1016</v>
      </c>
      <c r="Q1316">
        <f>VLOOKUP($A1316,Hospitalization_Table[#All],11,FALSE)</f>
        <v>44</v>
      </c>
    </row>
    <row r="1317" spans="1:17" ht="15.6" x14ac:dyDescent="0.3">
      <c r="A1317" s="20" t="s">
        <v>1055</v>
      </c>
      <c r="B1317" t="str">
        <f>VLOOKUP($A1317,Customer_Table[#All],4,FALSE)</f>
        <v>Lisa</v>
      </c>
      <c r="C1317">
        <f>VLOOKUP($A1317,Medical_Table[#All],4,FALSE)</f>
        <v>33.33</v>
      </c>
      <c r="D1317">
        <f>VLOOKUP($A1317,Medical_Table[#All],6,FALSE)</f>
        <v>7.61</v>
      </c>
      <c r="E1317" t="str">
        <f>VLOOKUP($A1317,Medical_Table[#All],2,FALSE)</f>
        <v>No</v>
      </c>
      <c r="F1317" t="str">
        <f>VLOOKUP($A1317,Medical_Table[#All],8,FALSE)</f>
        <v>No</v>
      </c>
      <c r="G1317" t="str">
        <f>VLOOKUP($A1317,Medical_Table[#All],9,FALSE)</f>
        <v>No</v>
      </c>
      <c r="H1317">
        <f>VLOOKUP($A1317,Medical_Table[#All],10,FALSE)</f>
        <v>0</v>
      </c>
      <c r="I1317" t="str">
        <f>VLOOKUP($A1317,Medical_Table[#All],3,FALSE)</f>
        <v>No</v>
      </c>
      <c r="J1317" t="str">
        <f>VLOOKUP($A1317,Medical_Table[#All],5,FALSE)</f>
        <v>Obesity</v>
      </c>
      <c r="K1317" t="str">
        <f>VLOOKUP($A1317,Medical_Table[#All],7,FALSE)</f>
        <v>Diabetes</v>
      </c>
      <c r="L1317" s="22">
        <f>VLOOKUP($A1317,Hospitalization_Table[#All],10,FALSE)</f>
        <v>27186</v>
      </c>
      <c r="M1317" s="18">
        <f>VLOOKUP($A1317,Hospitalization_Table[#All],6,FALSE)</f>
        <v>8283.68</v>
      </c>
      <c r="N1317" t="str">
        <f>VLOOKUP($A1317,Hospitalization_Table[#All],7,FALSE)</f>
        <v>tier - 2</v>
      </c>
      <c r="O1317" t="str">
        <f>VLOOKUP($A1317,Hospitalization_Table[#All],8,FALSE)</f>
        <v>tier - 3</v>
      </c>
      <c r="P1317" t="str">
        <f>VLOOKUP($A1317,Hospitalization_Table[#All],9,FALSE)</f>
        <v>R1013</v>
      </c>
      <c r="Q1317">
        <f>VLOOKUP($A1317,Hospitalization_Table[#All],11,FALSE)</f>
        <v>49</v>
      </c>
    </row>
    <row r="1318" spans="1:17" ht="15.6" x14ac:dyDescent="0.3">
      <c r="A1318" s="20" t="s">
        <v>1054</v>
      </c>
      <c r="B1318" t="str">
        <f>VLOOKUP($A1318,Customer_Table[#All],4,FALSE)</f>
        <v>Gretchen K.</v>
      </c>
      <c r="C1318">
        <f>VLOOKUP($A1318,Medical_Table[#All],4,FALSE)</f>
        <v>31.13</v>
      </c>
      <c r="D1318">
        <f>VLOOKUP($A1318,Medical_Table[#All],6,FALSE)</f>
        <v>10.1</v>
      </c>
      <c r="E1318" t="str">
        <f>VLOOKUP($A1318,Medical_Table[#All],2,FALSE)</f>
        <v>No</v>
      </c>
      <c r="F1318" t="str">
        <f>VLOOKUP($A1318,Medical_Table[#All],8,FALSE)</f>
        <v>No</v>
      </c>
      <c r="G1318" t="str">
        <f>VLOOKUP($A1318,Medical_Table[#All],9,FALSE)</f>
        <v>No</v>
      </c>
      <c r="H1318">
        <f>VLOOKUP($A1318,Medical_Table[#All],10,FALSE)</f>
        <v>0</v>
      </c>
      <c r="I1318" t="str">
        <f>VLOOKUP($A1318,Medical_Table[#All],3,FALSE)</f>
        <v>No</v>
      </c>
      <c r="J1318" t="str">
        <f>VLOOKUP($A1318,Medical_Table[#All],5,FALSE)</f>
        <v>Obesity</v>
      </c>
      <c r="K1318" t="str">
        <f>VLOOKUP($A1318,Medical_Table[#All],7,FALSE)</f>
        <v>Diabetes</v>
      </c>
      <c r="L1318" s="22">
        <f>VLOOKUP($A1318,Hospitalization_Table[#All],10,FALSE)</f>
        <v>27385</v>
      </c>
      <c r="M1318" s="18">
        <f>VLOOKUP($A1318,Hospitalization_Table[#All],6,FALSE)</f>
        <v>8280.6200000000008</v>
      </c>
      <c r="N1318" t="str">
        <f>VLOOKUP($A1318,Hospitalization_Table[#All],7,FALSE)</f>
        <v>tier - 2</v>
      </c>
      <c r="O1318" t="str">
        <f>VLOOKUP($A1318,Hospitalization_Table[#All],8,FALSE)</f>
        <v>tier - 2</v>
      </c>
      <c r="P1318" t="str">
        <f>VLOOKUP($A1318,Hospitalization_Table[#All],9,FALSE)</f>
        <v>R1013</v>
      </c>
      <c r="Q1318">
        <f>VLOOKUP($A1318,Hospitalization_Table[#All],11,FALSE)</f>
        <v>48</v>
      </c>
    </row>
    <row r="1319" spans="1:17" ht="15.6" x14ac:dyDescent="0.3">
      <c r="A1319" s="20" t="s">
        <v>1053</v>
      </c>
      <c r="B1319" t="str">
        <f>VLOOKUP($A1319,Customer_Table[#All],4,FALSE)</f>
        <v>Martina</v>
      </c>
      <c r="C1319">
        <f>VLOOKUP($A1319,Medical_Table[#All],4,FALSE)</f>
        <v>28.9</v>
      </c>
      <c r="D1319">
        <f>VLOOKUP($A1319,Medical_Table[#All],6,FALSE)</f>
        <v>11.24</v>
      </c>
      <c r="E1319" t="str">
        <f>VLOOKUP($A1319,Medical_Table[#All],2,FALSE)</f>
        <v>No</v>
      </c>
      <c r="F1319" t="str">
        <f>VLOOKUP($A1319,Medical_Table[#All],8,FALSE)</f>
        <v>No</v>
      </c>
      <c r="G1319" t="str">
        <f>VLOOKUP($A1319,Medical_Table[#All],9,FALSE)</f>
        <v>No</v>
      </c>
      <c r="H1319">
        <f>VLOOKUP($A1319,Medical_Table[#All],10,FALSE)</f>
        <v>0</v>
      </c>
      <c r="I1319" t="str">
        <f>VLOOKUP($A1319,Medical_Table[#All],3,FALSE)</f>
        <v>No</v>
      </c>
      <c r="J1319" t="str">
        <f>VLOOKUP($A1319,Medical_Table[#All],5,FALSE)</f>
        <v>Over Weight</v>
      </c>
      <c r="K1319" t="str">
        <f>VLOOKUP($A1319,Medical_Table[#All],7,FALSE)</f>
        <v>Diabetes</v>
      </c>
      <c r="L1319" s="22">
        <f>VLOOKUP($A1319,Hospitalization_Table[#All],10,FALSE)</f>
        <v>27298</v>
      </c>
      <c r="M1319" s="18">
        <f>VLOOKUP($A1319,Hospitalization_Table[#All],6,FALSE)</f>
        <v>8277.52</v>
      </c>
      <c r="N1319" t="str">
        <f>VLOOKUP($A1319,Hospitalization_Table[#All],7,FALSE)</f>
        <v>tier - 2</v>
      </c>
      <c r="O1319" t="str">
        <f>VLOOKUP($A1319,Hospitalization_Table[#All],8,FALSE)</f>
        <v>tier - 2</v>
      </c>
      <c r="P1319" t="str">
        <f>VLOOKUP($A1319,Hospitalization_Table[#All],9,FALSE)</f>
        <v>R1011</v>
      </c>
      <c r="Q1319">
        <f>VLOOKUP($A1319,Hospitalization_Table[#All],11,FALSE)</f>
        <v>48</v>
      </c>
    </row>
    <row r="1320" spans="1:17" ht="15.6" x14ac:dyDescent="0.3">
      <c r="A1320" s="20" t="s">
        <v>1052</v>
      </c>
      <c r="B1320" t="str">
        <f>VLOOKUP($A1320,Customer_Table[#All],4,FALSE)</f>
        <v>Dustin J</v>
      </c>
      <c r="C1320">
        <f>VLOOKUP($A1320,Medical_Table[#All],4,FALSE)</f>
        <v>43.31</v>
      </c>
      <c r="D1320">
        <f>VLOOKUP($A1320,Medical_Table[#All],6,FALSE)</f>
        <v>6.1</v>
      </c>
      <c r="E1320" t="str">
        <f>VLOOKUP($A1320,Medical_Table[#All],2,FALSE)</f>
        <v>Yes</v>
      </c>
      <c r="F1320" t="str">
        <f>VLOOKUP($A1320,Medical_Table[#All],8,FALSE)</f>
        <v>yes</v>
      </c>
      <c r="G1320" t="str">
        <f>VLOOKUP($A1320,Medical_Table[#All],9,FALSE)</f>
        <v>No</v>
      </c>
      <c r="H1320">
        <f>VLOOKUP($A1320,Medical_Table[#All],10,FALSE)</f>
        <v>1</v>
      </c>
      <c r="I1320" t="str">
        <f>VLOOKUP($A1320,Medical_Table[#All],3,FALSE)</f>
        <v>No</v>
      </c>
      <c r="J1320" t="str">
        <f>VLOOKUP($A1320,Medical_Table[#All],5,FALSE)</f>
        <v>Obesity</v>
      </c>
      <c r="K1320" t="str">
        <f>VLOOKUP($A1320,Medical_Table[#All],7,FALSE)</f>
        <v>Prediabetes</v>
      </c>
      <c r="L1320" s="22">
        <f>VLOOKUP($A1320,Hospitalization_Table[#All],10,FALSE)</f>
        <v>36858</v>
      </c>
      <c r="M1320" s="18">
        <f>VLOOKUP($A1320,Hospitalization_Table[#All],6,FALSE)</f>
        <v>8271.4599999999991</v>
      </c>
      <c r="N1320" t="str">
        <f>VLOOKUP($A1320,Hospitalization_Table[#All],7,FALSE)</f>
        <v>tier - 2</v>
      </c>
      <c r="O1320" t="str">
        <f>VLOOKUP($A1320,Hospitalization_Table[#All],8,FALSE)</f>
        <v>tier - 1</v>
      </c>
      <c r="P1320" t="str">
        <f>VLOOKUP($A1320,Hospitalization_Table[#All],9,FALSE)</f>
        <v>R1023</v>
      </c>
      <c r="Q1320">
        <f>VLOOKUP($A1320,Hospitalization_Table[#All],11,FALSE)</f>
        <v>22</v>
      </c>
    </row>
    <row r="1321" spans="1:17" ht="15.6" x14ac:dyDescent="0.3">
      <c r="A1321" s="20" t="s">
        <v>1051</v>
      </c>
      <c r="B1321" t="str">
        <f>VLOOKUP($A1321,Customer_Table[#All],4,FALSE)</f>
        <v>Kelsey</v>
      </c>
      <c r="C1321">
        <f>VLOOKUP($A1321,Medical_Table[#All],4,FALSE)</f>
        <v>22.8</v>
      </c>
      <c r="D1321">
        <f>VLOOKUP($A1321,Medical_Table[#All],6,FALSE)</f>
        <v>6.98</v>
      </c>
      <c r="E1321" t="str">
        <f>VLOOKUP($A1321,Medical_Table[#All],2,FALSE)</f>
        <v>No</v>
      </c>
      <c r="F1321" t="str">
        <f>VLOOKUP($A1321,Medical_Table[#All],8,FALSE)</f>
        <v>No</v>
      </c>
      <c r="G1321" t="str">
        <f>VLOOKUP($A1321,Medical_Table[#All],9,FALSE)</f>
        <v>No</v>
      </c>
      <c r="H1321">
        <f>VLOOKUP($A1321,Medical_Table[#All],10,FALSE)</f>
        <v>0</v>
      </c>
      <c r="I1321" t="str">
        <f>VLOOKUP($A1321,Medical_Table[#All],3,FALSE)</f>
        <v>No</v>
      </c>
      <c r="J1321" t="str">
        <f>VLOOKUP($A1321,Medical_Table[#All],5,FALSE)</f>
        <v>Normal Weight</v>
      </c>
      <c r="K1321" t="str">
        <f>VLOOKUP($A1321,Medical_Table[#All],7,FALSE)</f>
        <v>Diabetes</v>
      </c>
      <c r="L1321" s="22">
        <f>VLOOKUP($A1321,Hospitalization_Table[#All],10,FALSE)</f>
        <v>27246</v>
      </c>
      <c r="M1321" s="18">
        <f>VLOOKUP($A1321,Hospitalization_Table[#All],6,FALSE)</f>
        <v>8269.0400000000009</v>
      </c>
      <c r="N1321" t="str">
        <f>VLOOKUP($A1321,Hospitalization_Table[#All],7,FALSE)</f>
        <v>tier - 2</v>
      </c>
      <c r="O1321" t="str">
        <f>VLOOKUP($A1321,Hospitalization_Table[#All],8,FALSE)</f>
        <v>tier - 1</v>
      </c>
      <c r="P1321" t="str">
        <f>VLOOKUP($A1321,Hospitalization_Table[#All],9,FALSE)</f>
        <v>R1011</v>
      </c>
      <c r="Q1321">
        <f>VLOOKUP($A1321,Hospitalization_Table[#All],11,FALSE)</f>
        <v>48</v>
      </c>
    </row>
    <row r="1322" spans="1:17" ht="15.6" x14ac:dyDescent="0.3">
      <c r="A1322" s="20" t="s">
        <v>1050</v>
      </c>
      <c r="B1322" t="str">
        <f>VLOOKUP($A1322,Customer_Table[#All],4,FALSE)</f>
        <v>Daniel V.</v>
      </c>
      <c r="C1322">
        <f>VLOOKUP($A1322,Medical_Table[#All],4,FALSE)</f>
        <v>19.09</v>
      </c>
      <c r="D1322">
        <f>VLOOKUP($A1322,Medical_Table[#All],6,FALSE)</f>
        <v>4</v>
      </c>
      <c r="E1322" t="str">
        <f>VLOOKUP($A1322,Medical_Table[#All],2,FALSE)</f>
        <v>Yes</v>
      </c>
      <c r="F1322" t="str">
        <f>VLOOKUP($A1322,Medical_Table[#All],8,FALSE)</f>
        <v>No</v>
      </c>
      <c r="G1322" t="str">
        <f>VLOOKUP($A1322,Medical_Table[#All],9,FALSE)</f>
        <v>No</v>
      </c>
      <c r="H1322">
        <f>VLOOKUP($A1322,Medical_Table[#All],10,FALSE)</f>
        <v>1</v>
      </c>
      <c r="I1322" t="str">
        <f>VLOOKUP($A1322,Medical_Table[#All],3,FALSE)</f>
        <v>No</v>
      </c>
      <c r="J1322" t="str">
        <f>VLOOKUP($A1322,Medical_Table[#All],5,FALSE)</f>
        <v>Normal Weight</v>
      </c>
      <c r="K1322" t="str">
        <f>VLOOKUP($A1322,Medical_Table[#All],7,FALSE)</f>
        <v>Normal</v>
      </c>
      <c r="L1322" s="22">
        <f>VLOOKUP($A1322,Hospitalization_Table[#All],10,FALSE)</f>
        <v>23625</v>
      </c>
      <c r="M1322" s="18">
        <f>VLOOKUP($A1322,Hospitalization_Table[#All],6,FALSE)</f>
        <v>8268</v>
      </c>
      <c r="N1322" t="str">
        <f>VLOOKUP($A1322,Hospitalization_Table[#All],7,FALSE)</f>
        <v>tier - 3</v>
      </c>
      <c r="O1322" t="str">
        <f>VLOOKUP($A1322,Hospitalization_Table[#All],8,FALSE)</f>
        <v>tier - 3</v>
      </c>
      <c r="P1322" t="str">
        <f>VLOOKUP($A1322,Hospitalization_Table[#All],9,FALSE)</f>
        <v>R1013</v>
      </c>
      <c r="Q1322">
        <f>VLOOKUP($A1322,Hospitalization_Table[#All],11,FALSE)</f>
        <v>58</v>
      </c>
    </row>
    <row r="1323" spans="1:17" ht="15.6" x14ac:dyDescent="0.3">
      <c r="A1323" s="20" t="s">
        <v>1049</v>
      </c>
      <c r="B1323" t="str">
        <f>VLOOKUP($A1323,Customer_Table[#All],4,FALSE)</f>
        <v>Saeger</v>
      </c>
      <c r="C1323">
        <f>VLOOKUP($A1323,Medical_Table[#All],4,FALSE)</f>
        <v>23.37</v>
      </c>
      <c r="D1323">
        <f>VLOOKUP($A1323,Medical_Table[#All],6,FALSE)</f>
        <v>4.2300000000000004</v>
      </c>
      <c r="E1323" t="str">
        <f>VLOOKUP($A1323,Medical_Table[#All],2,FALSE)</f>
        <v>No</v>
      </c>
      <c r="F1323" t="str">
        <f>VLOOKUP($A1323,Medical_Table[#All],8,FALSE)</f>
        <v>No</v>
      </c>
      <c r="G1323" t="str">
        <f>VLOOKUP($A1323,Medical_Table[#All],9,FALSE)</f>
        <v>No</v>
      </c>
      <c r="H1323">
        <f>VLOOKUP($A1323,Medical_Table[#All],10,FALSE)</f>
        <v>0</v>
      </c>
      <c r="I1323" t="str">
        <f>VLOOKUP($A1323,Medical_Table[#All],3,FALSE)</f>
        <v>No</v>
      </c>
      <c r="J1323" t="str">
        <f>VLOOKUP($A1323,Medical_Table[#All],5,FALSE)</f>
        <v>Normal Weight</v>
      </c>
      <c r="K1323" t="str">
        <f>VLOOKUP($A1323,Medical_Table[#All],7,FALSE)</f>
        <v>Normal</v>
      </c>
      <c r="L1323" s="22">
        <f>VLOOKUP($A1323,Hospitalization_Table[#All],10,FALSE)</f>
        <v>30221</v>
      </c>
      <c r="M1323" s="18">
        <f>VLOOKUP($A1323,Hospitalization_Table[#All],6,FALSE)</f>
        <v>8252.2800000000007</v>
      </c>
      <c r="N1323" t="str">
        <f>VLOOKUP($A1323,Hospitalization_Table[#All],7,FALSE)</f>
        <v>tier - 2</v>
      </c>
      <c r="O1323" t="str">
        <f>VLOOKUP($A1323,Hospitalization_Table[#All],8,FALSE)</f>
        <v>tier - 2</v>
      </c>
      <c r="P1323" t="str">
        <f>VLOOKUP($A1323,Hospitalization_Table[#All],9,FALSE)</f>
        <v>R1024</v>
      </c>
      <c r="Q1323">
        <f>VLOOKUP($A1323,Hospitalization_Table[#All],11,FALSE)</f>
        <v>40</v>
      </c>
    </row>
    <row r="1324" spans="1:17" ht="15.6" x14ac:dyDescent="0.3">
      <c r="A1324" s="20" t="s">
        <v>1048</v>
      </c>
      <c r="B1324" t="str">
        <f>VLOOKUP($A1324,Customer_Table[#All],4,FALSE)</f>
        <v>Buzunesh</v>
      </c>
      <c r="C1324">
        <f>VLOOKUP($A1324,Medical_Table[#All],4,FALSE)</f>
        <v>33.44</v>
      </c>
      <c r="D1324">
        <f>VLOOKUP($A1324,Medical_Table[#All],6,FALSE)</f>
        <v>4.72</v>
      </c>
      <c r="E1324" t="str">
        <f>VLOOKUP($A1324,Medical_Table[#All],2,FALSE)</f>
        <v>Yes</v>
      </c>
      <c r="F1324" t="str">
        <f>VLOOKUP($A1324,Medical_Table[#All],8,FALSE)</f>
        <v>No</v>
      </c>
      <c r="G1324" t="str">
        <f>VLOOKUP($A1324,Medical_Table[#All],9,FALSE)</f>
        <v>No</v>
      </c>
      <c r="H1324">
        <f>VLOOKUP($A1324,Medical_Table[#All],10,FALSE)</f>
        <v>0</v>
      </c>
      <c r="I1324" t="str">
        <f>VLOOKUP($A1324,Medical_Table[#All],3,FALSE)</f>
        <v>No</v>
      </c>
      <c r="J1324" t="str">
        <f>VLOOKUP($A1324,Medical_Table[#All],5,FALSE)</f>
        <v>Obesity</v>
      </c>
      <c r="K1324" t="str">
        <f>VLOOKUP($A1324,Medical_Table[#All],7,FALSE)</f>
        <v>Normal</v>
      </c>
      <c r="L1324" s="22">
        <f>VLOOKUP($A1324,Hospitalization_Table[#All],10,FALSE)</f>
        <v>28005</v>
      </c>
      <c r="M1324" s="18">
        <f>VLOOKUP($A1324,Hospitalization_Table[#All],6,FALSE)</f>
        <v>8240.59</v>
      </c>
      <c r="N1324" t="str">
        <f>VLOOKUP($A1324,Hospitalization_Table[#All],7,FALSE)</f>
        <v>tier - 2</v>
      </c>
      <c r="O1324" t="str">
        <f>VLOOKUP($A1324,Hospitalization_Table[#All],8,FALSE)</f>
        <v>tier - 2</v>
      </c>
      <c r="P1324" t="str">
        <f>VLOOKUP($A1324,Hospitalization_Table[#All],9,FALSE)</f>
        <v>R1013</v>
      </c>
      <c r="Q1324">
        <f>VLOOKUP($A1324,Hospitalization_Table[#All],11,FALSE)</f>
        <v>46</v>
      </c>
    </row>
    <row r="1325" spans="1:17" ht="15.6" x14ac:dyDescent="0.3">
      <c r="A1325" s="20" t="s">
        <v>1047</v>
      </c>
      <c r="B1325" t="str">
        <f>VLOOKUP($A1325,Customer_Table[#All],4,FALSE)</f>
        <v>Mirte</v>
      </c>
      <c r="C1325">
        <f>VLOOKUP($A1325,Medical_Table[#All],4,FALSE)</f>
        <v>28.05</v>
      </c>
      <c r="D1325">
        <f>VLOOKUP($A1325,Medical_Table[#All],6,FALSE)</f>
        <v>5.63</v>
      </c>
      <c r="E1325" t="str">
        <f>VLOOKUP($A1325,Medical_Table[#All],2,FALSE)</f>
        <v>Yes</v>
      </c>
      <c r="F1325" t="str">
        <f>VLOOKUP($A1325,Medical_Table[#All],8,FALSE)</f>
        <v>No</v>
      </c>
      <c r="G1325" t="str">
        <f>VLOOKUP($A1325,Medical_Table[#All],9,FALSE)</f>
        <v>No</v>
      </c>
      <c r="H1325">
        <f>VLOOKUP($A1325,Medical_Table[#All],10,FALSE)</f>
        <v>0</v>
      </c>
      <c r="I1325" t="str">
        <f>VLOOKUP($A1325,Medical_Table[#All],3,FALSE)</f>
        <v>No</v>
      </c>
      <c r="J1325" t="str">
        <f>VLOOKUP($A1325,Medical_Table[#All],5,FALSE)</f>
        <v>Over Weight</v>
      </c>
      <c r="K1325" t="str">
        <f>VLOOKUP($A1325,Medical_Table[#All],7,FALSE)</f>
        <v>Normal</v>
      </c>
      <c r="L1325" s="22">
        <f>VLOOKUP($A1325,Hospitalization_Table[#All],10,FALSE)</f>
        <v>27941</v>
      </c>
      <c r="M1325" s="18">
        <f>VLOOKUP($A1325,Hospitalization_Table[#All],6,FALSE)</f>
        <v>8233.1</v>
      </c>
      <c r="N1325" t="str">
        <f>VLOOKUP($A1325,Hospitalization_Table[#All],7,FALSE)</f>
        <v>tier - 2</v>
      </c>
      <c r="O1325" t="str">
        <f>VLOOKUP($A1325,Hospitalization_Table[#All],8,FALSE)</f>
        <v>tier - 2</v>
      </c>
      <c r="P1325" t="str">
        <f>VLOOKUP($A1325,Hospitalization_Table[#All],9,FALSE)</f>
        <v>R1013</v>
      </c>
      <c r="Q1325">
        <f>VLOOKUP($A1325,Hospitalization_Table[#All],11,FALSE)</f>
        <v>46</v>
      </c>
    </row>
    <row r="1326" spans="1:17" ht="15.6" x14ac:dyDescent="0.3">
      <c r="A1326" s="20" t="s">
        <v>1046</v>
      </c>
      <c r="B1326" t="str">
        <f>VLOOKUP($A1326,Customer_Table[#All],4,FALSE)</f>
        <v>Megan</v>
      </c>
      <c r="C1326">
        <f>VLOOKUP($A1326,Medical_Table[#All],4,FALSE)</f>
        <v>27.72</v>
      </c>
      <c r="D1326">
        <f>VLOOKUP($A1326,Medical_Table[#All],6,FALSE)</f>
        <v>5.83</v>
      </c>
      <c r="E1326" t="str">
        <f>VLOOKUP($A1326,Medical_Table[#All],2,FALSE)</f>
        <v>Yes</v>
      </c>
      <c r="F1326" t="str">
        <f>VLOOKUP($A1326,Medical_Table[#All],8,FALSE)</f>
        <v>No</v>
      </c>
      <c r="G1326" t="str">
        <f>VLOOKUP($A1326,Medical_Table[#All],9,FALSE)</f>
        <v>No</v>
      </c>
      <c r="H1326">
        <f>VLOOKUP($A1326,Medical_Table[#All],10,FALSE)</f>
        <v>0</v>
      </c>
      <c r="I1326" t="str">
        <f>VLOOKUP($A1326,Medical_Table[#All],3,FALSE)</f>
        <v>No</v>
      </c>
      <c r="J1326" t="str">
        <f>VLOOKUP($A1326,Medical_Table[#All],5,FALSE)</f>
        <v>Over Weight</v>
      </c>
      <c r="K1326" t="str">
        <f>VLOOKUP($A1326,Medical_Table[#All],7,FALSE)</f>
        <v>Prediabetes</v>
      </c>
      <c r="L1326" s="22">
        <f>VLOOKUP($A1326,Hospitalization_Table[#All],10,FALSE)</f>
        <v>28006</v>
      </c>
      <c r="M1326" s="18">
        <f>VLOOKUP($A1326,Hospitalization_Table[#All],6,FALSE)</f>
        <v>8232.64</v>
      </c>
      <c r="N1326" t="str">
        <f>VLOOKUP($A1326,Hospitalization_Table[#All],7,FALSE)</f>
        <v>tier - 2</v>
      </c>
      <c r="O1326" t="str">
        <f>VLOOKUP($A1326,Hospitalization_Table[#All],8,FALSE)</f>
        <v>tier - 3</v>
      </c>
      <c r="P1326" t="str">
        <f>VLOOKUP($A1326,Hospitalization_Table[#All],9,FALSE)</f>
        <v>R1013</v>
      </c>
      <c r="Q1326">
        <f>VLOOKUP($A1326,Hospitalization_Table[#All],11,FALSE)</f>
        <v>46</v>
      </c>
    </row>
    <row r="1327" spans="1:17" ht="15.6" x14ac:dyDescent="0.3">
      <c r="A1327" s="20" t="s">
        <v>1045</v>
      </c>
      <c r="B1327" t="str">
        <f>VLOOKUP($A1327,Customer_Table[#All],4,FALSE)</f>
        <v>Kerry A.</v>
      </c>
      <c r="C1327">
        <f>VLOOKUP($A1327,Medical_Table[#All],4,FALSE)</f>
        <v>29.81</v>
      </c>
      <c r="D1327">
        <f>VLOOKUP($A1327,Medical_Table[#All],6,FALSE)</f>
        <v>9.23</v>
      </c>
      <c r="E1327" t="str">
        <f>VLOOKUP($A1327,Medical_Table[#All],2,FALSE)</f>
        <v>No</v>
      </c>
      <c r="F1327" t="str">
        <f>VLOOKUP($A1327,Medical_Table[#All],8,FALSE)</f>
        <v>No</v>
      </c>
      <c r="G1327" t="str">
        <f>VLOOKUP($A1327,Medical_Table[#All],9,FALSE)</f>
        <v>No</v>
      </c>
      <c r="H1327">
        <f>VLOOKUP($A1327,Medical_Table[#All],10,FALSE)</f>
        <v>0</v>
      </c>
      <c r="I1327" t="str">
        <f>VLOOKUP($A1327,Medical_Table[#All],3,FALSE)</f>
        <v>No</v>
      </c>
      <c r="J1327" t="str">
        <f>VLOOKUP($A1327,Medical_Table[#All],5,FALSE)</f>
        <v>Over Weight</v>
      </c>
      <c r="K1327" t="str">
        <f>VLOOKUP($A1327,Medical_Table[#All],7,FALSE)</f>
        <v>Diabetes</v>
      </c>
      <c r="L1327" s="22">
        <f>VLOOKUP($A1327,Hospitalization_Table[#All],10,FALSE)</f>
        <v>28671</v>
      </c>
      <c r="M1327" s="18">
        <f>VLOOKUP($A1327,Hospitalization_Table[#All],6,FALSE)</f>
        <v>8219.2000000000007</v>
      </c>
      <c r="N1327" t="str">
        <f>VLOOKUP($A1327,Hospitalization_Table[#All],7,FALSE)</f>
        <v>tier - 2</v>
      </c>
      <c r="O1327" t="str">
        <f>VLOOKUP($A1327,Hospitalization_Table[#All],8,FALSE)</f>
        <v>tier - 2</v>
      </c>
      <c r="P1327" t="str">
        <f>VLOOKUP($A1327,Hospitalization_Table[#All],9,FALSE)</f>
        <v>R1013</v>
      </c>
      <c r="Q1327">
        <f>VLOOKUP($A1327,Hospitalization_Table[#All],11,FALSE)</f>
        <v>44</v>
      </c>
    </row>
    <row r="1328" spans="1:17" ht="15.6" x14ac:dyDescent="0.3">
      <c r="A1328" s="20" t="s">
        <v>1044</v>
      </c>
      <c r="B1328" t="str">
        <f>VLOOKUP($A1328,Customer_Table[#All],4,FALSE)</f>
        <v>Kristin</v>
      </c>
      <c r="C1328">
        <f>VLOOKUP($A1328,Medical_Table[#All],4,FALSE)</f>
        <v>23.98</v>
      </c>
      <c r="D1328">
        <f>VLOOKUP($A1328,Medical_Table[#All],6,FALSE)</f>
        <v>9.89</v>
      </c>
      <c r="E1328" t="str">
        <f>VLOOKUP($A1328,Medical_Table[#All],2,FALSE)</f>
        <v>No</v>
      </c>
      <c r="F1328" t="str">
        <f>VLOOKUP($A1328,Medical_Table[#All],8,FALSE)</f>
        <v>No</v>
      </c>
      <c r="G1328" t="str">
        <f>VLOOKUP($A1328,Medical_Table[#All],9,FALSE)</f>
        <v>No</v>
      </c>
      <c r="H1328">
        <f>VLOOKUP($A1328,Medical_Table[#All],10,FALSE)</f>
        <v>0</v>
      </c>
      <c r="I1328" t="str">
        <f>VLOOKUP($A1328,Medical_Table[#All],3,FALSE)</f>
        <v>No</v>
      </c>
      <c r="J1328" t="str">
        <f>VLOOKUP($A1328,Medical_Table[#All],5,FALSE)</f>
        <v>Normal Weight</v>
      </c>
      <c r="K1328" t="str">
        <f>VLOOKUP($A1328,Medical_Table[#All],7,FALSE)</f>
        <v>Diabetes</v>
      </c>
      <c r="L1328" s="22">
        <f>VLOOKUP($A1328,Hospitalization_Table[#All],10,FALSE)</f>
        <v>28787</v>
      </c>
      <c r="M1328" s="18">
        <f>VLOOKUP($A1328,Hospitalization_Table[#All],6,FALSE)</f>
        <v>8211.1</v>
      </c>
      <c r="N1328" t="str">
        <f>VLOOKUP($A1328,Hospitalization_Table[#All],7,FALSE)</f>
        <v>tier - 2</v>
      </c>
      <c r="O1328" t="str">
        <f>VLOOKUP($A1328,Hospitalization_Table[#All],8,FALSE)</f>
        <v>tier - 3</v>
      </c>
      <c r="P1328" t="str">
        <f>VLOOKUP($A1328,Hospitalization_Table[#All],9,FALSE)</f>
        <v>R1013</v>
      </c>
      <c r="Q1328">
        <f>VLOOKUP($A1328,Hospitalization_Table[#All],11,FALSE)</f>
        <v>44</v>
      </c>
    </row>
    <row r="1329" spans="1:17" ht="15.6" x14ac:dyDescent="0.3">
      <c r="A1329" s="20" t="s">
        <v>1043</v>
      </c>
      <c r="B1329" t="str">
        <f>VLOOKUP($A1329,Customer_Table[#All],4,FALSE)</f>
        <v>Christopher R.</v>
      </c>
      <c r="C1329">
        <f>VLOOKUP($A1329,Medical_Table[#All],4,FALSE)</f>
        <v>17.34</v>
      </c>
      <c r="D1329">
        <f>VLOOKUP($A1329,Medical_Table[#All],6,FALSE)</f>
        <v>12</v>
      </c>
      <c r="E1329" t="str">
        <f>VLOOKUP($A1329,Medical_Table[#All],2,FALSE)</f>
        <v>No</v>
      </c>
      <c r="F1329" t="str">
        <f>VLOOKUP($A1329,Medical_Table[#All],8,FALSE)</f>
        <v>No</v>
      </c>
      <c r="G1329" t="str">
        <f>VLOOKUP($A1329,Medical_Table[#All],9,FALSE)</f>
        <v>No</v>
      </c>
      <c r="H1329">
        <f>VLOOKUP($A1329,Medical_Table[#All],10,FALSE)</f>
        <v>0</v>
      </c>
      <c r="I1329" t="str">
        <f>VLOOKUP($A1329,Medical_Table[#All],3,FALSE)</f>
        <v>No</v>
      </c>
      <c r="J1329" t="str">
        <f>VLOOKUP($A1329,Medical_Table[#All],5,FALSE)</f>
        <v>Under Weight</v>
      </c>
      <c r="K1329" t="str">
        <f>VLOOKUP($A1329,Medical_Table[#All],7,FALSE)</f>
        <v>Diabetes</v>
      </c>
      <c r="L1329" s="22">
        <f>VLOOKUP($A1329,Hospitalization_Table[#All],10,FALSE)</f>
        <v>22973</v>
      </c>
      <c r="M1329" s="18">
        <f>VLOOKUP($A1329,Hospitalization_Table[#All],6,FALSE)</f>
        <v>8188.12</v>
      </c>
      <c r="N1329" t="str">
        <f>VLOOKUP($A1329,Hospitalization_Table[#All],7,FALSE)</f>
        <v>tier - 3</v>
      </c>
      <c r="O1329" t="str">
        <f>VLOOKUP($A1329,Hospitalization_Table[#All],8,FALSE)</f>
        <v>tier - 3</v>
      </c>
      <c r="P1329" t="str">
        <f>VLOOKUP($A1329,Hospitalization_Table[#All],9,FALSE)</f>
        <v>R1013</v>
      </c>
      <c r="Q1329">
        <f>VLOOKUP($A1329,Hospitalization_Table[#All],11,FALSE)</f>
        <v>60</v>
      </c>
    </row>
    <row r="1330" spans="1:17" ht="15.6" x14ac:dyDescent="0.3">
      <c r="A1330" s="20" t="s">
        <v>1042</v>
      </c>
      <c r="B1330" t="str">
        <f>VLOOKUP($A1330,Customer_Table[#All],4,FALSE)</f>
        <v>Elizabeth A</v>
      </c>
      <c r="C1330">
        <f>VLOOKUP($A1330,Medical_Table[#All],4,FALSE)</f>
        <v>40.39</v>
      </c>
      <c r="D1330">
        <f>VLOOKUP($A1330,Medical_Table[#All],6,FALSE)</f>
        <v>4.24</v>
      </c>
      <c r="E1330" t="str">
        <f>VLOOKUP($A1330,Medical_Table[#All],2,FALSE)</f>
        <v>Yes</v>
      </c>
      <c r="F1330" t="str">
        <f>VLOOKUP($A1330,Medical_Table[#All],8,FALSE)</f>
        <v>No</v>
      </c>
      <c r="G1330" t="str">
        <f>VLOOKUP($A1330,Medical_Table[#All],9,FALSE)</f>
        <v>Yes</v>
      </c>
      <c r="H1330">
        <f>VLOOKUP($A1330,Medical_Table[#All],10,FALSE)</f>
        <v>1</v>
      </c>
      <c r="I1330" t="str">
        <f>VLOOKUP($A1330,Medical_Table[#All],3,FALSE)</f>
        <v>No</v>
      </c>
      <c r="J1330" t="str">
        <f>VLOOKUP($A1330,Medical_Table[#All],5,FALSE)</f>
        <v>Obesity</v>
      </c>
      <c r="K1330" t="str">
        <f>VLOOKUP($A1330,Medical_Table[#All],7,FALSE)</f>
        <v>Normal</v>
      </c>
      <c r="L1330" s="22">
        <f>VLOOKUP($A1330,Hospitalization_Table[#All],10,FALSE)</f>
        <v>35724</v>
      </c>
      <c r="M1330" s="18">
        <f>VLOOKUP($A1330,Hospitalization_Table[#All],6,FALSE)</f>
        <v>8182.89</v>
      </c>
      <c r="N1330" t="str">
        <f>VLOOKUP($A1330,Hospitalization_Table[#All],7,FALSE)</f>
        <v>tier - 2</v>
      </c>
      <c r="O1330" t="str">
        <f>VLOOKUP($A1330,Hospitalization_Table[#All],8,FALSE)</f>
        <v>tier - 1</v>
      </c>
      <c r="P1330" t="str">
        <f>VLOOKUP($A1330,Hospitalization_Table[#All],9,FALSE)</f>
        <v>R1026</v>
      </c>
      <c r="Q1330">
        <f>VLOOKUP($A1330,Hospitalization_Table[#All],11,FALSE)</f>
        <v>25</v>
      </c>
    </row>
    <row r="1331" spans="1:17" ht="15.6" x14ac:dyDescent="0.3">
      <c r="A1331" s="20" t="s">
        <v>1041</v>
      </c>
      <c r="B1331" t="str">
        <f>VLOOKUP($A1331,Customer_Table[#All],4,FALSE)</f>
        <v>Andrew</v>
      </c>
      <c r="C1331">
        <f>VLOOKUP($A1331,Medical_Table[#All],4,FALSE)</f>
        <v>25.96</v>
      </c>
      <c r="D1331">
        <f>VLOOKUP($A1331,Medical_Table[#All],6,FALSE)</f>
        <v>4.68</v>
      </c>
      <c r="E1331" t="str">
        <f>VLOOKUP($A1331,Medical_Table[#All],2,FALSE)</f>
        <v>Yes</v>
      </c>
      <c r="F1331" t="str">
        <f>VLOOKUP($A1331,Medical_Table[#All],8,FALSE)</f>
        <v>No</v>
      </c>
      <c r="G1331" t="str">
        <f>VLOOKUP($A1331,Medical_Table[#All],9,FALSE)</f>
        <v>Yes</v>
      </c>
      <c r="H1331">
        <f>VLOOKUP($A1331,Medical_Table[#All],10,FALSE)</f>
        <v>1</v>
      </c>
      <c r="I1331" t="str">
        <f>VLOOKUP($A1331,Medical_Table[#All],3,FALSE)</f>
        <v>No</v>
      </c>
      <c r="J1331" t="str">
        <f>VLOOKUP($A1331,Medical_Table[#All],5,FALSE)</f>
        <v>Over Weight</v>
      </c>
      <c r="K1331" t="str">
        <f>VLOOKUP($A1331,Medical_Table[#All],7,FALSE)</f>
        <v>Normal</v>
      </c>
      <c r="L1331" s="22">
        <f>VLOOKUP($A1331,Hospitalization_Table[#All],10,FALSE)</f>
        <v>30475</v>
      </c>
      <c r="M1331" s="18">
        <f>VLOOKUP($A1331,Hospitalization_Table[#All],6,FALSE)</f>
        <v>8179.51</v>
      </c>
      <c r="N1331" t="str">
        <f>VLOOKUP($A1331,Hospitalization_Table[#All],7,FALSE)</f>
        <v>tier - 2</v>
      </c>
      <c r="O1331" t="str">
        <f>VLOOKUP($A1331,Hospitalization_Table[#All],8,FALSE)</f>
        <v>tier - 2</v>
      </c>
      <c r="P1331" t="str">
        <f>VLOOKUP($A1331,Hospitalization_Table[#All],9,FALSE)</f>
        <v>R1020</v>
      </c>
      <c r="Q1331">
        <f>VLOOKUP($A1331,Hospitalization_Table[#All],11,FALSE)</f>
        <v>40</v>
      </c>
    </row>
    <row r="1332" spans="1:17" ht="15.6" x14ac:dyDescent="0.3">
      <c r="A1332" s="20" t="s">
        <v>1040</v>
      </c>
      <c r="B1332" t="str">
        <f>VLOOKUP($A1332,Customer_Table[#All],4,FALSE)</f>
        <v>Dawn M.</v>
      </c>
      <c r="C1332">
        <f>VLOOKUP($A1332,Medical_Table[#All],4,FALSE)</f>
        <v>17.68</v>
      </c>
      <c r="D1332">
        <f>VLOOKUP($A1332,Medical_Table[#All],6,FALSE)</f>
        <v>8.57</v>
      </c>
      <c r="E1332" t="str">
        <f>VLOOKUP($A1332,Medical_Table[#All],2,FALSE)</f>
        <v>Yes</v>
      </c>
      <c r="F1332" t="str">
        <f>VLOOKUP($A1332,Medical_Table[#All],8,FALSE)</f>
        <v>No</v>
      </c>
      <c r="G1332" t="str">
        <f>VLOOKUP($A1332,Medical_Table[#All],9,FALSE)</f>
        <v>Yes</v>
      </c>
      <c r="H1332">
        <f>VLOOKUP($A1332,Medical_Table[#All],10,FALSE)</f>
        <v>1</v>
      </c>
      <c r="I1332" t="str">
        <f>VLOOKUP($A1332,Medical_Table[#All],3,FALSE)</f>
        <v>No</v>
      </c>
      <c r="J1332" t="str">
        <f>VLOOKUP($A1332,Medical_Table[#All],5,FALSE)</f>
        <v>Under Weight</v>
      </c>
      <c r="K1332" t="str">
        <f>VLOOKUP($A1332,Medical_Table[#All],7,FALSE)</f>
        <v>Diabetes</v>
      </c>
      <c r="L1332" s="22">
        <f>VLOOKUP($A1332,Hospitalization_Table[#All],10,FALSE)</f>
        <v>23320</v>
      </c>
      <c r="M1332" s="18">
        <f>VLOOKUP($A1332,Hospitalization_Table[#All],6,FALSE)</f>
        <v>8177.9</v>
      </c>
      <c r="N1332" t="str">
        <f>VLOOKUP($A1332,Hospitalization_Table[#All],7,FALSE)</f>
        <v>tier - 3</v>
      </c>
      <c r="O1332" t="str">
        <f>VLOOKUP($A1332,Hospitalization_Table[#All],8,FALSE)</f>
        <v>tier - 1</v>
      </c>
      <c r="P1332" t="str">
        <f>VLOOKUP($A1332,Hospitalization_Table[#All],9,FALSE)</f>
        <v>R1013</v>
      </c>
      <c r="Q1332">
        <f>VLOOKUP($A1332,Hospitalization_Table[#All],11,FALSE)</f>
        <v>59</v>
      </c>
    </row>
    <row r="1333" spans="1:17" ht="15.6" x14ac:dyDescent="0.3">
      <c r="A1333" s="20" t="s">
        <v>1039</v>
      </c>
      <c r="B1333" t="str">
        <f>VLOOKUP($A1333,Customer_Table[#All],4,FALSE)</f>
        <v>Jonathan P</v>
      </c>
      <c r="C1333">
        <f>VLOOKUP($A1333,Medical_Table[#All],4,FALSE)</f>
        <v>30.875</v>
      </c>
      <c r="D1333">
        <f>VLOOKUP($A1333,Medical_Table[#All],6,FALSE)</f>
        <v>4.0999999999999996</v>
      </c>
      <c r="E1333" t="str">
        <f>VLOOKUP($A1333,Medical_Table[#All],2,FALSE)</f>
        <v>No</v>
      </c>
      <c r="F1333" t="str">
        <f>VLOOKUP($A1333,Medical_Table[#All],8,FALSE)</f>
        <v>No</v>
      </c>
      <c r="G1333" t="str">
        <f>VLOOKUP($A1333,Medical_Table[#All],9,FALSE)</f>
        <v>No</v>
      </c>
      <c r="H1333">
        <f>VLOOKUP($A1333,Medical_Table[#All],10,FALSE)</f>
        <v>0</v>
      </c>
      <c r="I1333" t="str">
        <f>VLOOKUP($A1333,Medical_Table[#All],3,FALSE)</f>
        <v>No</v>
      </c>
      <c r="J1333" t="str">
        <f>VLOOKUP($A1333,Medical_Table[#All],5,FALSE)</f>
        <v>Obesity</v>
      </c>
      <c r="K1333" t="str">
        <f>VLOOKUP($A1333,Medical_Table[#All],7,FALSE)</f>
        <v>Normal</v>
      </c>
      <c r="L1333" s="22">
        <f>VLOOKUP($A1333,Hospitalization_Table[#All],10,FALSE)</f>
        <v>30130</v>
      </c>
      <c r="M1333" s="18">
        <f>VLOOKUP($A1333,Hospitalization_Table[#All],6,FALSE)</f>
        <v>8162.72</v>
      </c>
      <c r="N1333" t="str">
        <f>VLOOKUP($A1333,Hospitalization_Table[#All],7,FALSE)</f>
        <v>tier - 3</v>
      </c>
      <c r="O1333" t="str">
        <f>VLOOKUP($A1333,Hospitalization_Table[#All],8,FALSE)</f>
        <v>tier - 3</v>
      </c>
      <c r="P1333" t="str">
        <f>VLOOKUP($A1333,Hospitalization_Table[#All],9,FALSE)</f>
        <v>R1012</v>
      </c>
      <c r="Q1333">
        <f>VLOOKUP($A1333,Hospitalization_Table[#All],11,FALSE)</f>
        <v>40</v>
      </c>
    </row>
    <row r="1334" spans="1:17" ht="15.6" x14ac:dyDescent="0.3">
      <c r="A1334" s="20" t="s">
        <v>1038</v>
      </c>
      <c r="B1334" t="str">
        <f>VLOOKUP($A1334,Customer_Table[#All],4,FALSE)</f>
        <v>Gina</v>
      </c>
      <c r="C1334">
        <f>VLOOKUP($A1334,Medical_Table[#All],4,FALSE)</f>
        <v>30.81</v>
      </c>
      <c r="D1334">
        <f>VLOOKUP($A1334,Medical_Table[#All],6,FALSE)</f>
        <v>4.49</v>
      </c>
      <c r="E1334" t="str">
        <f>VLOOKUP($A1334,Medical_Table[#All],2,FALSE)</f>
        <v>No</v>
      </c>
      <c r="F1334" t="str">
        <f>VLOOKUP($A1334,Medical_Table[#All],8,FALSE)</f>
        <v>No</v>
      </c>
      <c r="G1334" t="str">
        <f>VLOOKUP($A1334,Medical_Table[#All],9,FALSE)</f>
        <v>No</v>
      </c>
      <c r="H1334">
        <f>VLOOKUP($A1334,Medical_Table[#All],10,FALSE)</f>
        <v>0</v>
      </c>
      <c r="I1334" t="str">
        <f>VLOOKUP($A1334,Medical_Table[#All],3,FALSE)</f>
        <v>No</v>
      </c>
      <c r="J1334" t="str">
        <f>VLOOKUP($A1334,Medical_Table[#All],5,FALSE)</f>
        <v>Obesity</v>
      </c>
      <c r="K1334" t="str">
        <f>VLOOKUP($A1334,Medical_Table[#All],7,FALSE)</f>
        <v>Normal</v>
      </c>
      <c r="L1334" s="22">
        <f>VLOOKUP($A1334,Hospitalization_Table[#All],10,FALSE)</f>
        <v>33045</v>
      </c>
      <c r="M1334" s="18">
        <f>VLOOKUP($A1334,Hospitalization_Table[#All],6,FALSE)</f>
        <v>8157.92</v>
      </c>
      <c r="N1334" t="str">
        <f>VLOOKUP($A1334,Hospitalization_Table[#All],7,FALSE)</f>
        <v>tier - 2</v>
      </c>
      <c r="O1334" t="str">
        <f>VLOOKUP($A1334,Hospitalization_Table[#All],8,FALSE)</f>
        <v>tier - 3</v>
      </c>
      <c r="P1334" t="str">
        <f>VLOOKUP($A1334,Hospitalization_Table[#All],9,FALSE)</f>
        <v>R1025</v>
      </c>
      <c r="Q1334">
        <f>VLOOKUP($A1334,Hospitalization_Table[#All],11,FALSE)</f>
        <v>32</v>
      </c>
    </row>
    <row r="1335" spans="1:17" ht="15.6" x14ac:dyDescent="0.3">
      <c r="A1335" s="20" t="s">
        <v>1037</v>
      </c>
      <c r="B1335" t="str">
        <f>VLOOKUP($A1335,Customer_Table[#All],4,FALSE)</f>
        <v>Dino</v>
      </c>
      <c r="C1335">
        <f>VLOOKUP($A1335,Medical_Table[#All],4,FALSE)</f>
        <v>36.85</v>
      </c>
      <c r="D1335">
        <f>VLOOKUP($A1335,Medical_Table[#All],6,FALSE)</f>
        <v>8.8000000000000007</v>
      </c>
      <c r="E1335" t="str">
        <f>VLOOKUP($A1335,Medical_Table[#All],2,FALSE)</f>
        <v>No</v>
      </c>
      <c r="F1335" t="str">
        <f>VLOOKUP($A1335,Medical_Table[#All],8,FALSE)</f>
        <v>No</v>
      </c>
      <c r="G1335" t="str">
        <f>VLOOKUP($A1335,Medical_Table[#All],9,FALSE)</f>
        <v>No</v>
      </c>
      <c r="H1335">
        <f>VLOOKUP($A1335,Medical_Table[#All],10,FALSE)</f>
        <v>2</v>
      </c>
      <c r="I1335" t="str">
        <f>VLOOKUP($A1335,Medical_Table[#All],3,FALSE)</f>
        <v>No</v>
      </c>
      <c r="J1335" t="str">
        <f>VLOOKUP($A1335,Medical_Table[#All],5,FALSE)</f>
        <v>Obesity</v>
      </c>
      <c r="K1335" t="str">
        <f>VLOOKUP($A1335,Medical_Table[#All],7,FALSE)</f>
        <v>Diabetes</v>
      </c>
      <c r="L1335" s="22">
        <f>VLOOKUP($A1335,Hospitalization_Table[#All],10,FALSE)</f>
        <v>26910</v>
      </c>
      <c r="M1335" s="18">
        <f>VLOOKUP($A1335,Hospitalization_Table[#All],6,FALSE)</f>
        <v>8125.78</v>
      </c>
      <c r="N1335" t="str">
        <f>VLOOKUP($A1335,Hospitalization_Table[#All],7,FALSE)</f>
        <v>tier - 2</v>
      </c>
      <c r="O1335" t="str">
        <f>VLOOKUP($A1335,Hospitalization_Table[#All],8,FALSE)</f>
        <v>tier - 2</v>
      </c>
      <c r="P1335" t="str">
        <f>VLOOKUP($A1335,Hospitalization_Table[#All],9,FALSE)</f>
        <v>R1013</v>
      </c>
      <c r="Q1335">
        <f>VLOOKUP($A1335,Hospitalization_Table[#All],11,FALSE)</f>
        <v>49</v>
      </c>
    </row>
    <row r="1336" spans="1:17" ht="15.6" x14ac:dyDescent="0.3">
      <c r="A1336" s="20" t="s">
        <v>1036</v>
      </c>
      <c r="B1336" t="str">
        <f>VLOOKUP($A1336,Customer_Table[#All],4,FALSE)</f>
        <v>Jan</v>
      </c>
      <c r="C1336">
        <f>VLOOKUP($A1336,Medical_Table[#All],4,FALSE)</f>
        <v>35.86</v>
      </c>
      <c r="D1336">
        <f>VLOOKUP($A1336,Medical_Table[#All],6,FALSE)</f>
        <v>7.93</v>
      </c>
      <c r="E1336" t="str">
        <f>VLOOKUP($A1336,Medical_Table[#All],2,FALSE)</f>
        <v>No</v>
      </c>
      <c r="F1336" t="str">
        <f>VLOOKUP($A1336,Medical_Table[#All],8,FALSE)</f>
        <v>No</v>
      </c>
      <c r="G1336" t="str">
        <f>VLOOKUP($A1336,Medical_Table[#All],9,FALSE)</f>
        <v>No</v>
      </c>
      <c r="H1336">
        <f>VLOOKUP($A1336,Medical_Table[#All],10,FALSE)</f>
        <v>2</v>
      </c>
      <c r="I1336" t="str">
        <f>VLOOKUP($A1336,Medical_Table[#All],3,FALSE)</f>
        <v>No</v>
      </c>
      <c r="J1336" t="str">
        <f>VLOOKUP($A1336,Medical_Table[#All],5,FALSE)</f>
        <v>Obesity</v>
      </c>
      <c r="K1336" t="str">
        <f>VLOOKUP($A1336,Medical_Table[#All],7,FALSE)</f>
        <v>Diabetes</v>
      </c>
      <c r="L1336" s="22">
        <f>VLOOKUP($A1336,Hospitalization_Table[#All],10,FALSE)</f>
        <v>26906</v>
      </c>
      <c r="M1336" s="18">
        <f>VLOOKUP($A1336,Hospitalization_Table[#All],6,FALSE)</f>
        <v>8124.41</v>
      </c>
      <c r="N1336" t="str">
        <f>VLOOKUP($A1336,Hospitalization_Table[#All],7,FALSE)</f>
        <v>tier - 3</v>
      </c>
      <c r="O1336" t="str">
        <f>VLOOKUP($A1336,Hospitalization_Table[#All],8,FALSE)</f>
        <v>tier - 1</v>
      </c>
      <c r="P1336" t="str">
        <f>VLOOKUP($A1336,Hospitalization_Table[#All],9,FALSE)</f>
        <v>R1013</v>
      </c>
      <c r="Q1336">
        <f>VLOOKUP($A1336,Hospitalization_Table[#All],11,FALSE)</f>
        <v>49</v>
      </c>
    </row>
    <row r="1337" spans="1:17" ht="15.6" x14ac:dyDescent="0.3">
      <c r="A1337" s="20" t="s">
        <v>1035</v>
      </c>
      <c r="B1337" t="str">
        <f>VLOOKUP($A1337,Customer_Table[#All],4,FALSE)</f>
        <v>Jonathan E.</v>
      </c>
      <c r="C1337">
        <f>VLOOKUP($A1337,Medical_Table[#All],4,FALSE)</f>
        <v>30.3</v>
      </c>
      <c r="D1337">
        <f>VLOOKUP($A1337,Medical_Table[#All],6,FALSE)</f>
        <v>9.4499999999999993</v>
      </c>
      <c r="E1337" t="str">
        <f>VLOOKUP($A1337,Medical_Table[#All],2,FALSE)</f>
        <v>No</v>
      </c>
      <c r="F1337" t="str">
        <f>VLOOKUP($A1337,Medical_Table[#All],8,FALSE)</f>
        <v>No</v>
      </c>
      <c r="G1337" t="str">
        <f>VLOOKUP($A1337,Medical_Table[#All],9,FALSE)</f>
        <v>No</v>
      </c>
      <c r="H1337">
        <f>VLOOKUP($A1337,Medical_Table[#All],10,FALSE)</f>
        <v>2</v>
      </c>
      <c r="I1337" t="str">
        <f>VLOOKUP($A1337,Medical_Table[#All],3,FALSE)</f>
        <v>No</v>
      </c>
      <c r="J1337" t="str">
        <f>VLOOKUP($A1337,Medical_Table[#All],5,FALSE)</f>
        <v>Obesity</v>
      </c>
      <c r="K1337" t="str">
        <f>VLOOKUP($A1337,Medical_Table[#All],7,FALSE)</f>
        <v>Diabetes</v>
      </c>
      <c r="L1337" s="22">
        <f>VLOOKUP($A1337,Hospitalization_Table[#All],10,FALSE)</f>
        <v>27014</v>
      </c>
      <c r="M1337" s="18">
        <f>VLOOKUP($A1337,Hospitalization_Table[#All],6,FALSE)</f>
        <v>8116.68</v>
      </c>
      <c r="N1337" t="str">
        <f>VLOOKUP($A1337,Hospitalization_Table[#All],7,FALSE)</f>
        <v>tier - 3</v>
      </c>
      <c r="O1337" t="str">
        <f>VLOOKUP($A1337,Hospitalization_Table[#All],8,FALSE)</f>
        <v>tier - 1</v>
      </c>
      <c r="P1337" t="str">
        <f>VLOOKUP($A1337,Hospitalization_Table[#All],9,FALSE)</f>
        <v>R1011</v>
      </c>
      <c r="Q1337">
        <f>VLOOKUP($A1337,Hospitalization_Table[#All],11,FALSE)</f>
        <v>49</v>
      </c>
    </row>
    <row r="1338" spans="1:17" ht="15.6" x14ac:dyDescent="0.3">
      <c r="A1338" s="20" t="s">
        <v>1034</v>
      </c>
      <c r="B1338" t="str">
        <f>VLOOKUP($A1338,Customer_Table[#All],4,FALSE)</f>
        <v>Mark A</v>
      </c>
      <c r="C1338">
        <f>VLOOKUP($A1338,Medical_Table[#All],4,FALSE)</f>
        <v>32.015000000000001</v>
      </c>
      <c r="D1338">
        <f>VLOOKUP($A1338,Medical_Table[#All],6,FALSE)</f>
        <v>7.67</v>
      </c>
      <c r="E1338" t="str">
        <f>VLOOKUP($A1338,Medical_Table[#All],2,FALSE)</f>
        <v>No</v>
      </c>
      <c r="F1338" t="str">
        <f>VLOOKUP($A1338,Medical_Table[#All],8,FALSE)</f>
        <v>No</v>
      </c>
      <c r="G1338" t="str">
        <f>VLOOKUP($A1338,Medical_Table[#All],9,FALSE)</f>
        <v>No</v>
      </c>
      <c r="H1338">
        <f>VLOOKUP($A1338,Medical_Table[#All],10,FALSE)</f>
        <v>0</v>
      </c>
      <c r="I1338" t="str">
        <f>VLOOKUP($A1338,Medical_Table[#All],3,FALSE)</f>
        <v>No</v>
      </c>
      <c r="J1338" t="str">
        <f>VLOOKUP($A1338,Medical_Table[#All],5,FALSE)</f>
        <v>Obesity</v>
      </c>
      <c r="K1338" t="str">
        <f>VLOOKUP($A1338,Medical_Table[#All],7,FALSE)</f>
        <v>Diabetes</v>
      </c>
      <c r="L1338" s="22">
        <f>VLOOKUP($A1338,Hospitalization_Table[#All],10,FALSE)</f>
        <v>28734</v>
      </c>
      <c r="M1338" s="18">
        <f>VLOOKUP($A1338,Hospitalization_Table[#All],6,FALSE)</f>
        <v>8116.27</v>
      </c>
      <c r="N1338" t="str">
        <f>VLOOKUP($A1338,Hospitalization_Table[#All],7,FALSE)</f>
        <v>tier - 3</v>
      </c>
      <c r="O1338" t="str">
        <f>VLOOKUP($A1338,Hospitalization_Table[#All],8,FALSE)</f>
        <v>tier - 1</v>
      </c>
      <c r="P1338" t="str">
        <f>VLOOKUP($A1338,Hospitalization_Table[#All],9,FALSE)</f>
        <v>R1012</v>
      </c>
      <c r="Q1338">
        <f>VLOOKUP($A1338,Hospitalization_Table[#All],11,FALSE)</f>
        <v>44</v>
      </c>
    </row>
    <row r="1339" spans="1:17" ht="15.6" x14ac:dyDescent="0.3">
      <c r="A1339" s="20" t="s">
        <v>1033</v>
      </c>
      <c r="B1339" t="str">
        <f>VLOOKUP($A1339,Customer_Table[#All],4,FALSE)</f>
        <v>Mary</v>
      </c>
      <c r="C1339">
        <f>VLOOKUP($A1339,Medical_Table[#All],4,FALSE)</f>
        <v>25.06</v>
      </c>
      <c r="D1339">
        <f>VLOOKUP($A1339,Medical_Table[#All],6,FALSE)</f>
        <v>10.53</v>
      </c>
      <c r="E1339" t="str">
        <f>VLOOKUP($A1339,Medical_Table[#All],2,FALSE)</f>
        <v>No</v>
      </c>
      <c r="F1339" t="str">
        <f>VLOOKUP($A1339,Medical_Table[#All],8,FALSE)</f>
        <v>No</v>
      </c>
      <c r="G1339" t="str">
        <f>VLOOKUP($A1339,Medical_Table[#All],9,FALSE)</f>
        <v>No</v>
      </c>
      <c r="H1339">
        <f>VLOOKUP($A1339,Medical_Table[#All],10,FALSE)</f>
        <v>2</v>
      </c>
      <c r="I1339" t="str">
        <f>VLOOKUP($A1339,Medical_Table[#All],3,FALSE)</f>
        <v>No</v>
      </c>
      <c r="J1339" t="str">
        <f>VLOOKUP($A1339,Medical_Table[#All],5,FALSE)</f>
        <v>Over Weight</v>
      </c>
      <c r="K1339" t="str">
        <f>VLOOKUP($A1339,Medical_Table[#All],7,FALSE)</f>
        <v>Diabetes</v>
      </c>
      <c r="L1339" s="22">
        <f>VLOOKUP($A1339,Hospitalization_Table[#All],10,FALSE)</f>
        <v>26948</v>
      </c>
      <c r="M1339" s="18">
        <f>VLOOKUP($A1339,Hospitalization_Table[#All],6,FALSE)</f>
        <v>8112.59</v>
      </c>
      <c r="N1339" t="str">
        <f>VLOOKUP($A1339,Hospitalization_Table[#All],7,FALSE)</f>
        <v>tier - 2</v>
      </c>
      <c r="O1339" t="str">
        <f>VLOOKUP($A1339,Hospitalization_Table[#All],8,FALSE)</f>
        <v>tier - 2</v>
      </c>
      <c r="P1339" t="str">
        <f>VLOOKUP($A1339,Hospitalization_Table[#All],9,FALSE)</f>
        <v>R1013</v>
      </c>
      <c r="Q1339">
        <f>VLOOKUP($A1339,Hospitalization_Table[#All],11,FALSE)</f>
        <v>49</v>
      </c>
    </row>
    <row r="1340" spans="1:17" ht="15.6" x14ac:dyDescent="0.3">
      <c r="A1340" s="20" t="s">
        <v>1032</v>
      </c>
      <c r="B1340" t="str">
        <f>VLOOKUP($A1340,Customer_Table[#All],4,FALSE)</f>
        <v>Samuel</v>
      </c>
      <c r="C1340">
        <f>VLOOKUP($A1340,Medical_Table[#All],4,FALSE)</f>
        <v>18.829999999999998</v>
      </c>
      <c r="D1340">
        <f>VLOOKUP($A1340,Medical_Table[#All],6,FALSE)</f>
        <v>10.08</v>
      </c>
      <c r="E1340" t="str">
        <f>VLOOKUP($A1340,Medical_Table[#All],2,FALSE)</f>
        <v>Yes</v>
      </c>
      <c r="F1340" t="str">
        <f>VLOOKUP($A1340,Medical_Table[#All],8,FALSE)</f>
        <v>No</v>
      </c>
      <c r="G1340" t="str">
        <f>VLOOKUP($A1340,Medical_Table[#All],9,FALSE)</f>
        <v>No</v>
      </c>
      <c r="H1340">
        <f>VLOOKUP($A1340,Medical_Table[#All],10,FALSE)</f>
        <v>0</v>
      </c>
      <c r="I1340" t="str">
        <f>VLOOKUP($A1340,Medical_Table[#All],3,FALSE)</f>
        <v>No</v>
      </c>
      <c r="J1340" t="str">
        <f>VLOOKUP($A1340,Medical_Table[#All],5,FALSE)</f>
        <v>Normal Weight</v>
      </c>
      <c r="K1340" t="str">
        <f>VLOOKUP($A1340,Medical_Table[#All],7,FALSE)</f>
        <v>Diabetes</v>
      </c>
      <c r="L1340" s="22">
        <f>VLOOKUP($A1340,Hospitalization_Table[#All],10,FALSE)</f>
        <v>24633</v>
      </c>
      <c r="M1340" s="18">
        <f>VLOOKUP($A1340,Hospitalization_Table[#All],6,FALSE)</f>
        <v>8091.3</v>
      </c>
      <c r="N1340" t="str">
        <f>VLOOKUP($A1340,Hospitalization_Table[#All],7,FALSE)</f>
        <v>tier - 3</v>
      </c>
      <c r="O1340" t="str">
        <f>VLOOKUP($A1340,Hospitalization_Table[#All],8,FALSE)</f>
        <v>tier - 1</v>
      </c>
      <c r="P1340" t="str">
        <f>VLOOKUP($A1340,Hospitalization_Table[#All],9,FALSE)</f>
        <v>R1012</v>
      </c>
      <c r="Q1340">
        <f>VLOOKUP($A1340,Hospitalization_Table[#All],11,FALSE)</f>
        <v>55</v>
      </c>
    </row>
    <row r="1341" spans="1:17" ht="15.6" x14ac:dyDescent="0.3">
      <c r="A1341" s="20" t="s">
        <v>1031</v>
      </c>
      <c r="B1341" t="str">
        <f>VLOOKUP($A1341,Customer_Table[#All],4,FALSE)</f>
        <v>Stan J</v>
      </c>
      <c r="C1341">
        <f>VLOOKUP($A1341,Medical_Table[#All],4,FALSE)</f>
        <v>47.52</v>
      </c>
      <c r="D1341">
        <f>VLOOKUP($A1341,Medical_Table[#All],6,FALSE)</f>
        <v>11.39</v>
      </c>
      <c r="E1341" t="str">
        <f>VLOOKUP($A1341,Medical_Table[#All],2,FALSE)</f>
        <v>Yes</v>
      </c>
      <c r="F1341" t="str">
        <f>VLOOKUP($A1341,Medical_Table[#All],8,FALSE)</f>
        <v>No</v>
      </c>
      <c r="G1341" t="str">
        <f>VLOOKUP($A1341,Medical_Table[#All],9,FALSE)</f>
        <v>No</v>
      </c>
      <c r="H1341">
        <f>VLOOKUP($A1341,Medical_Table[#All],10,FALSE)</f>
        <v>1</v>
      </c>
      <c r="I1341" t="str">
        <f>VLOOKUP($A1341,Medical_Table[#All],3,FALSE)</f>
        <v>No</v>
      </c>
      <c r="J1341" t="str">
        <f>VLOOKUP($A1341,Medical_Table[#All],5,FALSE)</f>
        <v>Obesity</v>
      </c>
      <c r="K1341" t="str">
        <f>VLOOKUP($A1341,Medical_Table[#All],7,FALSE)</f>
        <v>Diabetes</v>
      </c>
      <c r="L1341" s="22">
        <f>VLOOKUP($A1341,Hospitalization_Table[#All],10,FALSE)</f>
        <v>27749</v>
      </c>
      <c r="M1341" s="18">
        <f>VLOOKUP($A1341,Hospitalization_Table[#All],6,FALSE)</f>
        <v>8083.92</v>
      </c>
      <c r="N1341" t="str">
        <f>VLOOKUP($A1341,Hospitalization_Table[#All],7,FALSE)</f>
        <v>tier - 3</v>
      </c>
      <c r="O1341" t="str">
        <f>VLOOKUP($A1341,Hospitalization_Table[#All],8,FALSE)</f>
        <v>tier - 3</v>
      </c>
      <c r="P1341" t="str">
        <f>VLOOKUP($A1341,Hospitalization_Table[#All],9,FALSE)</f>
        <v>R1013</v>
      </c>
      <c r="Q1341">
        <f>VLOOKUP($A1341,Hospitalization_Table[#All],11,FALSE)</f>
        <v>47</v>
      </c>
    </row>
    <row r="1342" spans="1:17" ht="15.6" x14ac:dyDescent="0.3">
      <c r="A1342" s="20" t="s">
        <v>1030</v>
      </c>
      <c r="B1342" t="str">
        <f>VLOOKUP($A1342,Customer_Table[#All],4,FALSE)</f>
        <v>Jessica L.</v>
      </c>
      <c r="C1342">
        <f>VLOOKUP($A1342,Medical_Table[#All],4,FALSE)</f>
        <v>37.82</v>
      </c>
      <c r="D1342">
        <f>VLOOKUP($A1342,Medical_Table[#All],6,FALSE)</f>
        <v>6.36</v>
      </c>
      <c r="E1342" t="str">
        <f>VLOOKUP($A1342,Medical_Table[#All],2,FALSE)</f>
        <v>No</v>
      </c>
      <c r="F1342" t="str">
        <f>VLOOKUP($A1342,Medical_Table[#All],8,FALSE)</f>
        <v>No</v>
      </c>
      <c r="G1342" t="str">
        <f>VLOOKUP($A1342,Medical_Table[#All],9,FALSE)</f>
        <v>No</v>
      </c>
      <c r="H1342">
        <f>VLOOKUP($A1342,Medical_Table[#All],10,FALSE)</f>
        <v>0</v>
      </c>
      <c r="I1342" t="str">
        <f>VLOOKUP($A1342,Medical_Table[#All],3,FALSE)</f>
        <v>No</v>
      </c>
      <c r="J1342" t="str">
        <f>VLOOKUP($A1342,Medical_Table[#All],5,FALSE)</f>
        <v>Obesity</v>
      </c>
      <c r="K1342" t="str">
        <f>VLOOKUP($A1342,Medical_Table[#All],7,FALSE)</f>
        <v>Prediabetes</v>
      </c>
      <c r="L1342" s="22">
        <f>VLOOKUP($A1342,Hospitalization_Table[#All],10,FALSE)</f>
        <v>34619</v>
      </c>
      <c r="M1342" s="18">
        <f>VLOOKUP($A1342,Hospitalization_Table[#All],6,FALSE)</f>
        <v>8081.74</v>
      </c>
      <c r="N1342" t="str">
        <f>VLOOKUP($A1342,Hospitalization_Table[#All],7,FALSE)</f>
        <v>tier - 2</v>
      </c>
      <c r="O1342" t="str">
        <f>VLOOKUP($A1342,Hospitalization_Table[#All],8,FALSE)</f>
        <v>tier - 2</v>
      </c>
      <c r="P1342" t="str">
        <f>VLOOKUP($A1342,Hospitalization_Table[#All],9,FALSE)</f>
        <v>R1026</v>
      </c>
      <c r="Q1342">
        <f>VLOOKUP($A1342,Hospitalization_Table[#All],11,FALSE)</f>
        <v>28</v>
      </c>
    </row>
    <row r="1343" spans="1:17" ht="15.6" x14ac:dyDescent="0.3">
      <c r="A1343" s="20" t="s">
        <v>1029</v>
      </c>
      <c r="B1343" t="str">
        <f>VLOOKUP($A1343,Customer_Table[#All],4,FALSE)</f>
        <v>Krysta</v>
      </c>
      <c r="C1343">
        <f>VLOOKUP($A1343,Medical_Table[#All],4,FALSE)</f>
        <v>44.16</v>
      </c>
      <c r="D1343">
        <f>VLOOKUP($A1343,Medical_Table[#All],6,FALSE)</f>
        <v>5.31</v>
      </c>
      <c r="E1343" t="str">
        <f>VLOOKUP($A1343,Medical_Table[#All],2,FALSE)</f>
        <v>Yes</v>
      </c>
      <c r="F1343" t="str">
        <f>VLOOKUP($A1343,Medical_Table[#All],8,FALSE)</f>
        <v>No</v>
      </c>
      <c r="G1343" t="str">
        <f>VLOOKUP($A1343,Medical_Table[#All],9,FALSE)</f>
        <v>No</v>
      </c>
      <c r="H1343">
        <f>VLOOKUP($A1343,Medical_Table[#All],10,FALSE)</f>
        <v>0</v>
      </c>
      <c r="I1343" t="str">
        <f>VLOOKUP($A1343,Medical_Table[#All],3,FALSE)</f>
        <v>No</v>
      </c>
      <c r="J1343" t="str">
        <f>VLOOKUP($A1343,Medical_Table[#All],5,FALSE)</f>
        <v>Obesity</v>
      </c>
      <c r="K1343" t="str">
        <f>VLOOKUP($A1343,Medical_Table[#All],7,FALSE)</f>
        <v>Normal</v>
      </c>
      <c r="L1343" s="22">
        <f>VLOOKUP($A1343,Hospitalization_Table[#All],10,FALSE)</f>
        <v>37131</v>
      </c>
      <c r="M1343" s="18">
        <f>VLOOKUP($A1343,Hospitalization_Table[#All],6,FALSE)</f>
        <v>8081.26</v>
      </c>
      <c r="N1343" t="str">
        <f>VLOOKUP($A1343,Hospitalization_Table[#All],7,FALSE)</f>
        <v>tier - 2</v>
      </c>
      <c r="O1343" t="str">
        <f>VLOOKUP($A1343,Hospitalization_Table[#All],8,FALSE)</f>
        <v>tier - 2</v>
      </c>
      <c r="P1343" t="str">
        <f>VLOOKUP($A1343,Hospitalization_Table[#All],9,FALSE)</f>
        <v>R1012</v>
      </c>
      <c r="Q1343">
        <f>VLOOKUP($A1343,Hospitalization_Table[#All],11,FALSE)</f>
        <v>21</v>
      </c>
    </row>
    <row r="1344" spans="1:17" ht="15.6" x14ac:dyDescent="0.3">
      <c r="A1344" s="20" t="s">
        <v>1028</v>
      </c>
      <c r="B1344" t="str">
        <f>VLOOKUP($A1344,Customer_Table[#All],4,FALSE)</f>
        <v>Natascia</v>
      </c>
      <c r="C1344">
        <f>VLOOKUP($A1344,Medical_Table[#All],4,FALSE)</f>
        <v>37.049999999999997</v>
      </c>
      <c r="D1344">
        <f>VLOOKUP($A1344,Medical_Table[#All],6,FALSE)</f>
        <v>4.74</v>
      </c>
      <c r="E1344" t="str">
        <f>VLOOKUP($A1344,Medical_Table[#All],2,FALSE)</f>
        <v>No</v>
      </c>
      <c r="F1344" t="str">
        <f>VLOOKUP($A1344,Medical_Table[#All],8,FALSE)</f>
        <v>No</v>
      </c>
      <c r="G1344" t="str">
        <f>VLOOKUP($A1344,Medical_Table[#All],9,FALSE)</f>
        <v>Yes</v>
      </c>
      <c r="H1344">
        <f>VLOOKUP($A1344,Medical_Table[#All],10,FALSE)</f>
        <v>1</v>
      </c>
      <c r="I1344" t="str">
        <f>VLOOKUP($A1344,Medical_Table[#All],3,FALSE)</f>
        <v>No</v>
      </c>
      <c r="J1344" t="str">
        <f>VLOOKUP($A1344,Medical_Table[#All],5,FALSE)</f>
        <v>Obesity</v>
      </c>
      <c r="K1344" t="str">
        <f>VLOOKUP($A1344,Medical_Table[#All],7,FALSE)</f>
        <v>Normal</v>
      </c>
      <c r="L1344" s="22">
        <f>VLOOKUP($A1344,Hospitalization_Table[#All],10,FALSE)</f>
        <v>34280</v>
      </c>
      <c r="M1344" s="18">
        <f>VLOOKUP($A1344,Hospitalization_Table[#All],6,FALSE)</f>
        <v>8077.41</v>
      </c>
      <c r="N1344" t="str">
        <f>VLOOKUP($A1344,Hospitalization_Table[#All],7,FALSE)</f>
        <v>tier - 2</v>
      </c>
      <c r="O1344" t="str">
        <f>VLOOKUP($A1344,Hospitalization_Table[#All],8,FALSE)</f>
        <v>tier - 1</v>
      </c>
      <c r="P1344" t="str">
        <f>VLOOKUP($A1344,Hospitalization_Table[#All],9,FALSE)</f>
        <v>R1026</v>
      </c>
      <c r="Q1344">
        <f>VLOOKUP($A1344,Hospitalization_Table[#All],11,FALSE)</f>
        <v>29</v>
      </c>
    </row>
    <row r="1345" spans="1:17" ht="15.6" x14ac:dyDescent="0.3">
      <c r="A1345" s="20" t="s">
        <v>1027</v>
      </c>
      <c r="B1345" t="str">
        <f>VLOOKUP($A1345,Customer_Table[#All],4,FALSE)</f>
        <v>Jenny</v>
      </c>
      <c r="C1345">
        <f>VLOOKUP($A1345,Medical_Table[#All],4,FALSE)</f>
        <v>18.66</v>
      </c>
      <c r="D1345">
        <f>VLOOKUP($A1345,Medical_Table[#All],6,FALSE)</f>
        <v>11.35</v>
      </c>
      <c r="E1345" t="str">
        <f>VLOOKUP($A1345,Medical_Table[#All],2,FALSE)</f>
        <v>No</v>
      </c>
      <c r="F1345" t="str">
        <f>VLOOKUP($A1345,Medical_Table[#All],8,FALSE)</f>
        <v>No</v>
      </c>
      <c r="G1345" t="str">
        <f>VLOOKUP($A1345,Medical_Table[#All],9,FALSE)</f>
        <v>No</v>
      </c>
      <c r="H1345">
        <f>VLOOKUP($A1345,Medical_Table[#All],10,FALSE)</f>
        <v>0</v>
      </c>
      <c r="I1345" t="str">
        <f>VLOOKUP($A1345,Medical_Table[#All],3,FALSE)</f>
        <v>No</v>
      </c>
      <c r="J1345" t="str">
        <f>VLOOKUP($A1345,Medical_Table[#All],5,FALSE)</f>
        <v>Normal Weight</v>
      </c>
      <c r="K1345" t="str">
        <f>VLOOKUP($A1345,Medical_Table[#All],7,FALSE)</f>
        <v>Diabetes</v>
      </c>
      <c r="L1345" s="22">
        <f>VLOOKUP($A1345,Hospitalization_Table[#All],10,FALSE)</f>
        <v>24036</v>
      </c>
      <c r="M1345" s="18">
        <f>VLOOKUP($A1345,Hospitalization_Table[#All],6,FALSE)</f>
        <v>8071.57</v>
      </c>
      <c r="N1345" t="str">
        <f>VLOOKUP($A1345,Hospitalization_Table[#All],7,FALSE)</f>
        <v>tier - 3</v>
      </c>
      <c r="O1345" t="str">
        <f>VLOOKUP($A1345,Hospitalization_Table[#All],8,FALSE)</f>
        <v>tier - 1</v>
      </c>
      <c r="P1345" t="str">
        <f>VLOOKUP($A1345,Hospitalization_Table[#All],9,FALSE)</f>
        <v>R1011</v>
      </c>
      <c r="Q1345">
        <f>VLOOKUP($A1345,Hospitalization_Table[#All],11,FALSE)</f>
        <v>57</v>
      </c>
    </row>
    <row r="1346" spans="1:17" ht="15.6" x14ac:dyDescent="0.3">
      <c r="A1346" s="20" t="s">
        <v>1026</v>
      </c>
      <c r="B1346" t="str">
        <f>VLOOKUP($A1346,Customer_Table[#All],4,FALSE)</f>
        <v>Brian</v>
      </c>
      <c r="C1346">
        <f>VLOOKUP($A1346,Medical_Table[#All],4,FALSE)</f>
        <v>36.200000000000003</v>
      </c>
      <c r="D1346">
        <f>VLOOKUP($A1346,Medical_Table[#All],6,FALSE)</f>
        <v>6.81</v>
      </c>
      <c r="E1346" t="str">
        <f>VLOOKUP($A1346,Medical_Table[#All],2,FALSE)</f>
        <v>Yes</v>
      </c>
      <c r="F1346" t="str">
        <f>VLOOKUP($A1346,Medical_Table[#All],8,FALSE)</f>
        <v>No</v>
      </c>
      <c r="G1346" t="str">
        <f>VLOOKUP($A1346,Medical_Table[#All],9,FALSE)</f>
        <v>No</v>
      </c>
      <c r="H1346">
        <f>VLOOKUP($A1346,Medical_Table[#All],10,FALSE)</f>
        <v>1</v>
      </c>
      <c r="I1346" t="str">
        <f>VLOOKUP($A1346,Medical_Table[#All],3,FALSE)</f>
        <v>No</v>
      </c>
      <c r="J1346" t="str">
        <f>VLOOKUP($A1346,Medical_Table[#All],5,FALSE)</f>
        <v>Obesity</v>
      </c>
      <c r="K1346" t="str">
        <f>VLOOKUP($A1346,Medical_Table[#All],7,FALSE)</f>
        <v>Diabetes</v>
      </c>
      <c r="L1346" s="22">
        <f>VLOOKUP($A1346,Hospitalization_Table[#All],10,FALSE)</f>
        <v>27743</v>
      </c>
      <c r="M1346" s="18">
        <f>VLOOKUP($A1346,Hospitalization_Table[#All],6,FALSE)</f>
        <v>8068.19</v>
      </c>
      <c r="N1346" t="str">
        <f>VLOOKUP($A1346,Hospitalization_Table[#All],7,FALSE)</f>
        <v>tier - 3</v>
      </c>
      <c r="O1346" t="str">
        <f>VLOOKUP($A1346,Hospitalization_Table[#All],8,FALSE)</f>
        <v>tier - 2</v>
      </c>
      <c r="P1346" t="str">
        <f>VLOOKUP($A1346,Hospitalization_Table[#All],9,FALSE)</f>
        <v>R1011</v>
      </c>
      <c r="Q1346">
        <f>VLOOKUP($A1346,Hospitalization_Table[#All],11,FALSE)</f>
        <v>47</v>
      </c>
    </row>
    <row r="1347" spans="1:17" ht="15.6" x14ac:dyDescent="0.3">
      <c r="A1347" s="20" t="s">
        <v>1025</v>
      </c>
      <c r="B1347" t="str">
        <f>VLOOKUP($A1347,Customer_Table[#All],4,FALSE)</f>
        <v>Monica</v>
      </c>
      <c r="C1347">
        <f>VLOOKUP($A1347,Medical_Table[#All],4,FALSE)</f>
        <v>18.87</v>
      </c>
      <c r="D1347">
        <f>VLOOKUP($A1347,Medical_Table[#All],6,FALSE)</f>
        <v>8.06</v>
      </c>
      <c r="E1347" t="str">
        <f>VLOOKUP($A1347,Medical_Table[#All],2,FALSE)</f>
        <v>No</v>
      </c>
      <c r="F1347" t="str">
        <f>VLOOKUP($A1347,Medical_Table[#All],8,FALSE)</f>
        <v>No</v>
      </c>
      <c r="G1347" t="str">
        <f>VLOOKUP($A1347,Medical_Table[#All],9,FALSE)</f>
        <v>No</v>
      </c>
      <c r="H1347">
        <f>VLOOKUP($A1347,Medical_Table[#All],10,FALSE)</f>
        <v>0</v>
      </c>
      <c r="I1347" t="str">
        <f>VLOOKUP($A1347,Medical_Table[#All],3,FALSE)</f>
        <v>No</v>
      </c>
      <c r="J1347" t="str">
        <f>VLOOKUP($A1347,Medical_Table[#All],5,FALSE)</f>
        <v>Normal Weight</v>
      </c>
      <c r="K1347" t="str">
        <f>VLOOKUP($A1347,Medical_Table[#All],7,FALSE)</f>
        <v>Diabetes</v>
      </c>
      <c r="L1347" s="22">
        <f>VLOOKUP($A1347,Hospitalization_Table[#All],10,FALSE)</f>
        <v>23965</v>
      </c>
      <c r="M1347" s="18">
        <f>VLOOKUP($A1347,Hospitalization_Table[#All],6,FALSE)</f>
        <v>8067.83</v>
      </c>
      <c r="N1347" t="str">
        <f>VLOOKUP($A1347,Hospitalization_Table[#All],7,FALSE)</f>
        <v>tier - 3</v>
      </c>
      <c r="O1347" t="str">
        <f>VLOOKUP($A1347,Hospitalization_Table[#All],8,FALSE)</f>
        <v>tier - 1</v>
      </c>
      <c r="P1347" t="str">
        <f>VLOOKUP($A1347,Hospitalization_Table[#All],9,FALSE)</f>
        <v>R1013</v>
      </c>
      <c r="Q1347">
        <f>VLOOKUP($A1347,Hospitalization_Table[#All],11,FALSE)</f>
        <v>57</v>
      </c>
    </row>
    <row r="1348" spans="1:17" ht="15.6" x14ac:dyDescent="0.3">
      <c r="A1348" s="20" t="s">
        <v>1024</v>
      </c>
      <c r="B1348" t="str">
        <f>VLOOKUP($A1348,Customer_Table[#All],4,FALSE)</f>
        <v>Tyler</v>
      </c>
      <c r="C1348">
        <f>VLOOKUP($A1348,Medical_Table[#All],4,FALSE)</f>
        <v>32.299999999999997</v>
      </c>
      <c r="D1348">
        <f>VLOOKUP($A1348,Medical_Table[#All],6,FALSE)</f>
        <v>6.74</v>
      </c>
      <c r="E1348" t="str">
        <f>VLOOKUP($A1348,Medical_Table[#All],2,FALSE)</f>
        <v>Yes</v>
      </c>
      <c r="F1348" t="str">
        <f>VLOOKUP($A1348,Medical_Table[#All],8,FALSE)</f>
        <v>No</v>
      </c>
      <c r="G1348" t="str">
        <f>VLOOKUP($A1348,Medical_Table[#All],9,FALSE)</f>
        <v>No</v>
      </c>
      <c r="H1348">
        <f>VLOOKUP($A1348,Medical_Table[#All],10,FALSE)</f>
        <v>1</v>
      </c>
      <c r="I1348" t="str">
        <f>VLOOKUP($A1348,Medical_Table[#All],3,FALSE)</f>
        <v>No</v>
      </c>
      <c r="J1348" t="str">
        <f>VLOOKUP($A1348,Medical_Table[#All],5,FALSE)</f>
        <v>Obesity</v>
      </c>
      <c r="K1348" t="str">
        <f>VLOOKUP($A1348,Medical_Table[#All],7,FALSE)</f>
        <v>Diabetes</v>
      </c>
      <c r="L1348" s="22">
        <f>VLOOKUP($A1348,Hospitalization_Table[#All],10,FALSE)</f>
        <v>27573</v>
      </c>
      <c r="M1348" s="18">
        <f>VLOOKUP($A1348,Hospitalization_Table[#All],6,FALSE)</f>
        <v>8062.76</v>
      </c>
      <c r="N1348" t="str">
        <f>VLOOKUP($A1348,Hospitalization_Table[#All],7,FALSE)</f>
        <v>tier - 3</v>
      </c>
      <c r="O1348" t="str">
        <f>VLOOKUP($A1348,Hospitalization_Table[#All],8,FALSE)</f>
        <v>tier - 3</v>
      </c>
      <c r="P1348" t="str">
        <f>VLOOKUP($A1348,Hospitalization_Table[#All],9,FALSE)</f>
        <v>R1011</v>
      </c>
      <c r="Q1348">
        <f>VLOOKUP($A1348,Hospitalization_Table[#All],11,FALSE)</f>
        <v>47</v>
      </c>
    </row>
    <row r="1349" spans="1:17" ht="15.6" x14ac:dyDescent="0.3">
      <c r="A1349" s="20" t="s">
        <v>1023</v>
      </c>
      <c r="B1349" t="str">
        <f>VLOOKUP($A1349,Customer_Table[#All],4,FALSE)</f>
        <v>Kelly C</v>
      </c>
      <c r="C1349">
        <f>VLOOKUP($A1349,Medical_Table[#All],4,FALSE)</f>
        <v>22.64</v>
      </c>
      <c r="D1349">
        <f>VLOOKUP($A1349,Medical_Table[#All],6,FALSE)</f>
        <v>6.54</v>
      </c>
      <c r="E1349" t="str">
        <f>VLOOKUP($A1349,Medical_Table[#All],2,FALSE)</f>
        <v>Yes</v>
      </c>
      <c r="F1349" t="str">
        <f>VLOOKUP($A1349,Medical_Table[#All],8,FALSE)</f>
        <v>No</v>
      </c>
      <c r="G1349" t="str">
        <f>VLOOKUP($A1349,Medical_Table[#All],9,FALSE)</f>
        <v>No</v>
      </c>
      <c r="H1349">
        <f>VLOOKUP($A1349,Medical_Table[#All],10,FALSE)</f>
        <v>2</v>
      </c>
      <c r="I1349" t="str">
        <f>VLOOKUP($A1349,Medical_Table[#All],3,FALSE)</f>
        <v>No</v>
      </c>
      <c r="J1349" t="str">
        <f>VLOOKUP($A1349,Medical_Table[#All],5,FALSE)</f>
        <v>Normal Weight</v>
      </c>
      <c r="K1349" t="str">
        <f>VLOOKUP($A1349,Medical_Table[#All],7,FALSE)</f>
        <v>Diabetes</v>
      </c>
      <c r="L1349" s="22">
        <f>VLOOKUP($A1349,Hospitalization_Table[#All],10,FALSE)</f>
        <v>25914</v>
      </c>
      <c r="M1349" s="18">
        <f>VLOOKUP($A1349,Hospitalization_Table[#All],6,FALSE)</f>
        <v>8062.31</v>
      </c>
      <c r="N1349" t="str">
        <f>VLOOKUP($A1349,Hospitalization_Table[#All],7,FALSE)</f>
        <v>tier - 2</v>
      </c>
      <c r="O1349" t="str">
        <f>VLOOKUP($A1349,Hospitalization_Table[#All],8,FALSE)</f>
        <v>tier - 1</v>
      </c>
      <c r="P1349" t="str">
        <f>VLOOKUP($A1349,Hospitalization_Table[#All],9,FALSE)</f>
        <v>R1013</v>
      </c>
      <c r="Q1349">
        <f>VLOOKUP($A1349,Hospitalization_Table[#All],11,FALSE)</f>
        <v>52</v>
      </c>
    </row>
    <row r="1350" spans="1:17" ht="15.6" x14ac:dyDescent="0.3">
      <c r="A1350" s="20" t="s">
        <v>1022</v>
      </c>
      <c r="B1350" t="str">
        <f>VLOOKUP($A1350,Customer_Table[#All],4,FALSE)</f>
        <v>Emily</v>
      </c>
      <c r="C1350">
        <f>VLOOKUP($A1350,Medical_Table[#All],4,FALSE)</f>
        <v>28.69</v>
      </c>
      <c r="D1350">
        <f>VLOOKUP($A1350,Medical_Table[#All],6,FALSE)</f>
        <v>5.4</v>
      </c>
      <c r="E1350" t="str">
        <f>VLOOKUP($A1350,Medical_Table[#All],2,FALSE)</f>
        <v>No</v>
      </c>
      <c r="F1350" t="str">
        <f>VLOOKUP($A1350,Medical_Table[#All],8,FALSE)</f>
        <v>No</v>
      </c>
      <c r="G1350" t="str">
        <f>VLOOKUP($A1350,Medical_Table[#All],9,FALSE)</f>
        <v>No</v>
      </c>
      <c r="H1350">
        <f>VLOOKUP($A1350,Medical_Table[#All],10,FALSE)</f>
        <v>0</v>
      </c>
      <c r="I1350" t="str">
        <f>VLOOKUP($A1350,Medical_Table[#All],3,FALSE)</f>
        <v>No</v>
      </c>
      <c r="J1350" t="str">
        <f>VLOOKUP($A1350,Medical_Table[#All],5,FALSE)</f>
        <v>Over Weight</v>
      </c>
      <c r="K1350" t="str">
        <f>VLOOKUP($A1350,Medical_Table[#All],7,FALSE)</f>
        <v>Normal</v>
      </c>
      <c r="L1350" s="22">
        <f>VLOOKUP($A1350,Hospitalization_Table[#All],10,FALSE)</f>
        <v>30312</v>
      </c>
      <c r="M1350" s="18">
        <f>VLOOKUP($A1350,Hospitalization_Table[#All],6,FALSE)</f>
        <v>8059.68</v>
      </c>
      <c r="N1350" t="str">
        <f>VLOOKUP($A1350,Hospitalization_Table[#All],7,FALSE)</f>
        <v>tier - 2</v>
      </c>
      <c r="O1350" t="str">
        <f>VLOOKUP($A1350,Hospitalization_Table[#All],8,FALSE)</f>
        <v>tier - 3</v>
      </c>
      <c r="P1350" t="str">
        <f>VLOOKUP($A1350,Hospitalization_Table[#All],9,FALSE)</f>
        <v>R1012</v>
      </c>
      <c r="Q1350">
        <f>VLOOKUP($A1350,Hospitalization_Table[#All],11,FALSE)</f>
        <v>40</v>
      </c>
    </row>
    <row r="1351" spans="1:17" ht="15.6" x14ac:dyDescent="0.3">
      <c r="A1351" s="20" t="s">
        <v>1021</v>
      </c>
      <c r="B1351" t="str">
        <f>VLOOKUP($A1351,Customer_Table[#All],4,FALSE)</f>
        <v>James V</v>
      </c>
      <c r="C1351">
        <f>VLOOKUP($A1351,Medical_Table[#All],4,FALSE)</f>
        <v>28.16</v>
      </c>
      <c r="D1351">
        <f>VLOOKUP($A1351,Medical_Table[#All],6,FALSE)</f>
        <v>5.58</v>
      </c>
      <c r="E1351" t="str">
        <f>VLOOKUP($A1351,Medical_Table[#All],2,FALSE)</f>
        <v>Yes</v>
      </c>
      <c r="F1351" t="str">
        <f>VLOOKUP($A1351,Medical_Table[#All],8,FALSE)</f>
        <v>No</v>
      </c>
      <c r="G1351" t="str">
        <f>VLOOKUP($A1351,Medical_Table[#All],9,FALSE)</f>
        <v>No</v>
      </c>
      <c r="H1351">
        <f>VLOOKUP($A1351,Medical_Table[#All],10,FALSE)</f>
        <v>0</v>
      </c>
      <c r="I1351" t="str">
        <f>VLOOKUP($A1351,Medical_Table[#All],3,FALSE)</f>
        <v>No</v>
      </c>
      <c r="J1351" t="str">
        <f>VLOOKUP($A1351,Medical_Table[#All],5,FALSE)</f>
        <v>Over Weight</v>
      </c>
      <c r="K1351" t="str">
        <f>VLOOKUP($A1351,Medical_Table[#All],7,FALSE)</f>
        <v>Normal</v>
      </c>
      <c r="L1351" s="22">
        <f>VLOOKUP($A1351,Hospitalization_Table[#All],10,FALSE)</f>
        <v>31379</v>
      </c>
      <c r="M1351" s="18">
        <f>VLOOKUP($A1351,Hospitalization_Table[#All],6,FALSE)</f>
        <v>8059.06</v>
      </c>
      <c r="N1351" t="str">
        <f>VLOOKUP($A1351,Hospitalization_Table[#All],7,FALSE)</f>
        <v>tier - 2</v>
      </c>
      <c r="O1351" t="str">
        <f>VLOOKUP($A1351,Hospitalization_Table[#All],8,FALSE)</f>
        <v>tier - 3</v>
      </c>
      <c r="P1351" t="str">
        <f>VLOOKUP($A1351,Hospitalization_Table[#All],9,FALSE)</f>
        <v>R1012</v>
      </c>
      <c r="Q1351">
        <f>VLOOKUP($A1351,Hospitalization_Table[#All],11,FALSE)</f>
        <v>37</v>
      </c>
    </row>
    <row r="1352" spans="1:17" ht="15.6" x14ac:dyDescent="0.3">
      <c r="A1352" s="20" t="s">
        <v>1020</v>
      </c>
      <c r="B1352" t="str">
        <f>VLOOKUP($A1352,Customer_Table[#All],4,FALSE)</f>
        <v>Angie</v>
      </c>
      <c r="C1352">
        <f>VLOOKUP($A1352,Medical_Table[#All],4,FALSE)</f>
        <v>45.54</v>
      </c>
      <c r="D1352">
        <f>VLOOKUP($A1352,Medical_Table[#All],6,FALSE)</f>
        <v>5.84</v>
      </c>
      <c r="E1352" t="str">
        <f>VLOOKUP($A1352,Medical_Table[#All],2,FALSE)</f>
        <v>No</v>
      </c>
      <c r="F1352" t="str">
        <f>VLOOKUP($A1352,Medical_Table[#All],8,FALSE)</f>
        <v>No</v>
      </c>
      <c r="G1352" t="str">
        <f>VLOOKUP($A1352,Medical_Table[#All],9,FALSE)</f>
        <v>Yes</v>
      </c>
      <c r="H1352">
        <f>VLOOKUP($A1352,Medical_Table[#All],10,FALSE)</f>
        <v>1</v>
      </c>
      <c r="I1352" t="str">
        <f>VLOOKUP($A1352,Medical_Table[#All],3,FALSE)</f>
        <v>No</v>
      </c>
      <c r="J1352" t="str">
        <f>VLOOKUP($A1352,Medical_Table[#All],5,FALSE)</f>
        <v>Obesity</v>
      </c>
      <c r="K1352" t="str">
        <f>VLOOKUP($A1352,Medical_Table[#All],7,FALSE)</f>
        <v>Prediabetes</v>
      </c>
      <c r="L1352" s="22">
        <f>VLOOKUP($A1352,Hospitalization_Table[#All],10,FALSE)</f>
        <v>37967</v>
      </c>
      <c r="M1352" s="18">
        <f>VLOOKUP($A1352,Hospitalization_Table[#All],6,FALSE)</f>
        <v>8035.64</v>
      </c>
      <c r="N1352" t="str">
        <f>VLOOKUP($A1352,Hospitalization_Table[#All],7,FALSE)</f>
        <v>tier - 2</v>
      </c>
      <c r="O1352" t="str">
        <f>VLOOKUP($A1352,Hospitalization_Table[#All],8,FALSE)</f>
        <v>tier - 2</v>
      </c>
      <c r="P1352" t="str">
        <f>VLOOKUP($A1352,Hospitalization_Table[#All],9,FALSE)</f>
        <v>R1012</v>
      </c>
      <c r="Q1352">
        <f>VLOOKUP($A1352,Hospitalization_Table[#All],11,FALSE)</f>
        <v>19</v>
      </c>
    </row>
    <row r="1353" spans="1:17" ht="15.6" x14ac:dyDescent="0.3">
      <c r="A1353" s="20" t="s">
        <v>1019</v>
      </c>
      <c r="B1353" t="str">
        <f>VLOOKUP($A1353,Customer_Table[#All],4,FALSE)</f>
        <v>Michael J.</v>
      </c>
      <c r="C1353">
        <f>VLOOKUP($A1353,Medical_Table[#All],4,FALSE)</f>
        <v>28.7</v>
      </c>
      <c r="D1353">
        <f>VLOOKUP($A1353,Medical_Table[#All],6,FALSE)</f>
        <v>4.2</v>
      </c>
      <c r="E1353" t="str">
        <f>VLOOKUP($A1353,Medical_Table[#All],2,FALSE)</f>
        <v>No</v>
      </c>
      <c r="F1353" t="str">
        <f>VLOOKUP($A1353,Medical_Table[#All],8,FALSE)</f>
        <v>No</v>
      </c>
      <c r="G1353" t="str">
        <f>VLOOKUP($A1353,Medical_Table[#All],9,FALSE)</f>
        <v>No</v>
      </c>
      <c r="H1353">
        <f>VLOOKUP($A1353,Medical_Table[#All],10,FALSE)</f>
        <v>0</v>
      </c>
      <c r="I1353" t="str">
        <f>VLOOKUP($A1353,Medical_Table[#All],3,FALSE)</f>
        <v>No</v>
      </c>
      <c r="J1353" t="str">
        <f>VLOOKUP($A1353,Medical_Table[#All],5,FALSE)</f>
        <v>Over Weight</v>
      </c>
      <c r="K1353" t="str">
        <f>VLOOKUP($A1353,Medical_Table[#All],7,FALSE)</f>
        <v>Normal</v>
      </c>
      <c r="L1353" s="22">
        <f>VLOOKUP($A1353,Hospitalization_Table[#All],10,FALSE)</f>
        <v>28435</v>
      </c>
      <c r="M1353" s="18">
        <f>VLOOKUP($A1353,Hospitalization_Table[#All],6,FALSE)</f>
        <v>8027.97</v>
      </c>
      <c r="N1353" t="str">
        <f>VLOOKUP($A1353,Hospitalization_Table[#All],7,FALSE)</f>
        <v>tier - 3</v>
      </c>
      <c r="O1353" t="str">
        <f>VLOOKUP($A1353,Hospitalization_Table[#All],8,FALSE)</f>
        <v>tier - 2</v>
      </c>
      <c r="P1353" t="str">
        <f>VLOOKUP($A1353,Hospitalization_Table[#All],9,FALSE)</f>
        <v>R1011</v>
      </c>
      <c r="Q1353">
        <f>VLOOKUP($A1353,Hospitalization_Table[#All],11,FALSE)</f>
        <v>45</v>
      </c>
    </row>
    <row r="1354" spans="1:17" ht="15.6" x14ac:dyDescent="0.3">
      <c r="A1354" s="20" t="s">
        <v>1018</v>
      </c>
      <c r="B1354" t="str">
        <f>VLOOKUP($A1354,Customer_Table[#All],4,FALSE)</f>
        <v>Sabina</v>
      </c>
      <c r="C1354">
        <f>VLOOKUP($A1354,Medical_Table[#All],4,FALSE)</f>
        <v>27.74</v>
      </c>
      <c r="D1354">
        <f>VLOOKUP($A1354,Medical_Table[#All],6,FALSE)</f>
        <v>6.06</v>
      </c>
      <c r="E1354" t="str">
        <f>VLOOKUP($A1354,Medical_Table[#All],2,FALSE)</f>
        <v>Yes</v>
      </c>
      <c r="F1354" t="str">
        <f>VLOOKUP($A1354,Medical_Table[#All],8,FALSE)</f>
        <v>No</v>
      </c>
      <c r="G1354" t="str">
        <f>VLOOKUP($A1354,Medical_Table[#All],9,FALSE)</f>
        <v>No</v>
      </c>
      <c r="H1354">
        <f>VLOOKUP($A1354,Medical_Table[#All],10,FALSE)</f>
        <v>0</v>
      </c>
      <c r="I1354" t="str">
        <f>VLOOKUP($A1354,Medical_Table[#All],3,FALSE)</f>
        <v>No</v>
      </c>
      <c r="J1354" t="str">
        <f>VLOOKUP($A1354,Medical_Table[#All],5,FALSE)</f>
        <v>Over Weight</v>
      </c>
      <c r="K1354" t="str">
        <f>VLOOKUP($A1354,Medical_Table[#All],7,FALSE)</f>
        <v>Prediabetes</v>
      </c>
      <c r="L1354" s="22">
        <f>VLOOKUP($A1354,Hospitalization_Table[#All],10,FALSE)</f>
        <v>28114</v>
      </c>
      <c r="M1354" s="18">
        <f>VLOOKUP($A1354,Hospitalization_Table[#All],6,FALSE)</f>
        <v>8026.67</v>
      </c>
      <c r="N1354" t="str">
        <f>VLOOKUP($A1354,Hospitalization_Table[#All],7,FALSE)</f>
        <v>tier - 2</v>
      </c>
      <c r="O1354" t="str">
        <f>VLOOKUP($A1354,Hospitalization_Table[#All],8,FALSE)</f>
        <v>tier - 2</v>
      </c>
      <c r="P1354" t="str">
        <f>VLOOKUP($A1354,Hospitalization_Table[#All],9,FALSE)</f>
        <v>R1012</v>
      </c>
      <c r="Q1354">
        <f>VLOOKUP($A1354,Hospitalization_Table[#All],11,FALSE)</f>
        <v>46</v>
      </c>
    </row>
    <row r="1355" spans="1:17" ht="15.6" x14ac:dyDescent="0.3">
      <c r="A1355" s="20" t="s">
        <v>1017</v>
      </c>
      <c r="B1355" t="str">
        <f>VLOOKUP($A1355,Customer_Table[#All],4,FALSE)</f>
        <v>Amy C</v>
      </c>
      <c r="C1355">
        <f>VLOOKUP($A1355,Medical_Table[#All],4,FALSE)</f>
        <v>36.954999999999998</v>
      </c>
      <c r="D1355">
        <f>VLOOKUP($A1355,Medical_Table[#All],6,FALSE)</f>
        <v>7.57</v>
      </c>
      <c r="E1355" t="str">
        <f>VLOOKUP($A1355,Medical_Table[#All],2,FALSE)</f>
        <v>No</v>
      </c>
      <c r="F1355" t="str">
        <f>VLOOKUP($A1355,Medical_Table[#All],8,FALSE)</f>
        <v>No</v>
      </c>
      <c r="G1355" t="str">
        <f>VLOOKUP($A1355,Medical_Table[#All],9,FALSE)</f>
        <v>No</v>
      </c>
      <c r="H1355">
        <f>VLOOKUP($A1355,Medical_Table[#All],10,FALSE)</f>
        <v>0</v>
      </c>
      <c r="I1355" t="str">
        <f>VLOOKUP($A1355,Medical_Table[#All],3,FALSE)</f>
        <v>No</v>
      </c>
      <c r="J1355" t="str">
        <f>VLOOKUP($A1355,Medical_Table[#All],5,FALSE)</f>
        <v>Obesity</v>
      </c>
      <c r="K1355" t="str">
        <f>VLOOKUP($A1355,Medical_Table[#All],7,FALSE)</f>
        <v>Diabetes</v>
      </c>
      <c r="L1355" s="22">
        <f>VLOOKUP($A1355,Hospitalization_Table[#All],10,FALSE)</f>
        <v>28688</v>
      </c>
      <c r="M1355" s="18">
        <f>VLOOKUP($A1355,Hospitalization_Table[#All],6,FALSE)</f>
        <v>8023.14</v>
      </c>
      <c r="N1355" t="str">
        <f>VLOOKUP($A1355,Hospitalization_Table[#All],7,FALSE)</f>
        <v>tier - 2</v>
      </c>
      <c r="O1355" t="str">
        <f>VLOOKUP($A1355,Hospitalization_Table[#All],8,FALSE)</f>
        <v>tier - 3</v>
      </c>
      <c r="P1355" t="str">
        <f>VLOOKUP($A1355,Hospitalization_Table[#All],9,FALSE)</f>
        <v>R1012</v>
      </c>
      <c r="Q1355">
        <f>VLOOKUP($A1355,Hospitalization_Table[#All],11,FALSE)</f>
        <v>44</v>
      </c>
    </row>
    <row r="1356" spans="1:17" ht="15.6" x14ac:dyDescent="0.3">
      <c r="A1356" s="20" t="s">
        <v>1016</v>
      </c>
      <c r="B1356" t="str">
        <f>VLOOKUP($A1356,Customer_Table[#All],4,FALSE)</f>
        <v>Victoria U</v>
      </c>
      <c r="C1356">
        <f>VLOOKUP($A1356,Medical_Table[#All],4,FALSE)</f>
        <v>30.69</v>
      </c>
      <c r="D1356">
        <f>VLOOKUP($A1356,Medical_Table[#All],6,FALSE)</f>
        <v>6.15</v>
      </c>
      <c r="E1356" t="str">
        <f>VLOOKUP($A1356,Medical_Table[#All],2,FALSE)</f>
        <v>No</v>
      </c>
      <c r="F1356" t="str">
        <f>VLOOKUP($A1356,Medical_Table[#All],8,FALSE)</f>
        <v>No</v>
      </c>
      <c r="G1356" t="str">
        <f>VLOOKUP($A1356,Medical_Table[#All],9,FALSE)</f>
        <v>No</v>
      </c>
      <c r="H1356">
        <f>VLOOKUP($A1356,Medical_Table[#All],10,FALSE)</f>
        <v>0</v>
      </c>
      <c r="I1356" t="str">
        <f>VLOOKUP($A1356,Medical_Table[#All],3,FALSE)</f>
        <v>No</v>
      </c>
      <c r="J1356" t="str">
        <f>VLOOKUP($A1356,Medical_Table[#All],5,FALSE)</f>
        <v>Obesity</v>
      </c>
      <c r="K1356" t="str">
        <f>VLOOKUP($A1356,Medical_Table[#All],7,FALSE)</f>
        <v>Prediabetes</v>
      </c>
      <c r="L1356" s="22">
        <f>VLOOKUP($A1356,Hospitalization_Table[#All],10,FALSE)</f>
        <v>32815</v>
      </c>
      <c r="M1356" s="18">
        <f>VLOOKUP($A1356,Hospitalization_Table[#All],6,FALSE)</f>
        <v>8021.11</v>
      </c>
      <c r="N1356" t="str">
        <f>VLOOKUP($A1356,Hospitalization_Table[#All],7,FALSE)</f>
        <v>tier - 2</v>
      </c>
      <c r="O1356" t="str">
        <f>VLOOKUP($A1356,Hospitalization_Table[#All],8,FALSE)</f>
        <v>tier - 1</v>
      </c>
      <c r="P1356" t="str">
        <f>VLOOKUP($A1356,Hospitalization_Table[#All],9,FALSE)</f>
        <v>R1012</v>
      </c>
      <c r="Q1356">
        <f>VLOOKUP($A1356,Hospitalization_Table[#All],11,FALSE)</f>
        <v>33</v>
      </c>
    </row>
    <row r="1357" spans="1:17" ht="15.6" x14ac:dyDescent="0.3">
      <c r="A1357" s="20" t="s">
        <v>1015</v>
      </c>
      <c r="B1357" t="str">
        <f>VLOOKUP($A1357,Customer_Table[#All],4,FALSE)</f>
        <v>Amelia B</v>
      </c>
      <c r="C1357">
        <f>VLOOKUP($A1357,Medical_Table[#All],4,FALSE)</f>
        <v>24.984999999999999</v>
      </c>
      <c r="D1357">
        <f>VLOOKUP($A1357,Medical_Table[#All],6,FALSE)</f>
        <v>4.5599999999999996</v>
      </c>
      <c r="E1357" t="str">
        <f>VLOOKUP($A1357,Medical_Table[#All],2,FALSE)</f>
        <v>No</v>
      </c>
      <c r="F1357" t="str">
        <f>VLOOKUP($A1357,Medical_Table[#All],8,FALSE)</f>
        <v>No</v>
      </c>
      <c r="G1357" t="str">
        <f>VLOOKUP($A1357,Medical_Table[#All],9,FALSE)</f>
        <v>No</v>
      </c>
      <c r="H1357">
        <f>VLOOKUP($A1357,Medical_Table[#All],10,FALSE)</f>
        <v>0</v>
      </c>
      <c r="I1357" t="str">
        <f>VLOOKUP($A1357,Medical_Table[#All],3,FALSE)</f>
        <v>No</v>
      </c>
      <c r="J1357" t="str">
        <f>VLOOKUP($A1357,Medical_Table[#All],5,FALSE)</f>
        <v>Normal Weight</v>
      </c>
      <c r="K1357" t="str">
        <f>VLOOKUP($A1357,Medical_Table[#All],7,FALSE)</f>
        <v>Normal</v>
      </c>
      <c r="L1357" s="22">
        <f>VLOOKUP($A1357,Hospitalization_Table[#All],10,FALSE)</f>
        <v>29533</v>
      </c>
      <c r="M1357" s="18">
        <f>VLOOKUP($A1357,Hospitalization_Table[#All],6,FALSE)</f>
        <v>8017.06</v>
      </c>
      <c r="N1357" t="str">
        <f>VLOOKUP($A1357,Hospitalization_Table[#All],7,FALSE)</f>
        <v>tier - 2</v>
      </c>
      <c r="O1357" t="str">
        <f>VLOOKUP($A1357,Hospitalization_Table[#All],8,FALSE)</f>
        <v>tier - 2</v>
      </c>
      <c r="P1357" t="str">
        <f>VLOOKUP($A1357,Hospitalization_Table[#All],9,FALSE)</f>
        <v>R1012</v>
      </c>
      <c r="Q1357">
        <f>VLOOKUP($A1357,Hospitalization_Table[#All],11,FALSE)</f>
        <v>42</v>
      </c>
    </row>
    <row r="1358" spans="1:17" ht="15.6" x14ac:dyDescent="0.3">
      <c r="A1358" s="20" t="s">
        <v>1014</v>
      </c>
      <c r="B1358" t="str">
        <f>VLOOKUP($A1358,Customer_Table[#All],4,FALSE)</f>
        <v>Jackie J</v>
      </c>
      <c r="C1358">
        <f>VLOOKUP($A1358,Medical_Table[#All],4,FALSE)</f>
        <v>39.42</v>
      </c>
      <c r="D1358">
        <f>VLOOKUP($A1358,Medical_Table[#All],6,FALSE)</f>
        <v>4.72</v>
      </c>
      <c r="E1358" t="str">
        <f>VLOOKUP($A1358,Medical_Table[#All],2,FALSE)</f>
        <v>Yes</v>
      </c>
      <c r="F1358" t="str">
        <f>VLOOKUP($A1358,Medical_Table[#All],8,FALSE)</f>
        <v>No</v>
      </c>
      <c r="G1358" t="str">
        <f>VLOOKUP($A1358,Medical_Table[#All],9,FALSE)</f>
        <v>No</v>
      </c>
      <c r="H1358">
        <f>VLOOKUP($A1358,Medical_Table[#All],10,FALSE)</f>
        <v>1</v>
      </c>
      <c r="I1358" t="str">
        <f>VLOOKUP($A1358,Medical_Table[#All],3,FALSE)</f>
        <v>No</v>
      </c>
      <c r="J1358" t="str">
        <f>VLOOKUP($A1358,Medical_Table[#All],5,FALSE)</f>
        <v>Obesity</v>
      </c>
      <c r="K1358" t="str">
        <f>VLOOKUP($A1358,Medical_Table[#All],7,FALSE)</f>
        <v>Normal</v>
      </c>
      <c r="L1358" s="22">
        <f>VLOOKUP($A1358,Hospitalization_Table[#All],10,FALSE)</f>
        <v>34960</v>
      </c>
      <c r="M1358" s="18">
        <f>VLOOKUP($A1358,Hospitalization_Table[#All],6,FALSE)</f>
        <v>8014.62</v>
      </c>
      <c r="N1358" t="str">
        <f>VLOOKUP($A1358,Hospitalization_Table[#All],7,FALSE)</f>
        <v>tier - 2</v>
      </c>
      <c r="O1358" t="str">
        <f>VLOOKUP($A1358,Hospitalization_Table[#All],8,FALSE)</f>
        <v>tier - 3</v>
      </c>
      <c r="P1358" t="str">
        <f>VLOOKUP($A1358,Hospitalization_Table[#All],9,FALSE)</f>
        <v>R1012</v>
      </c>
      <c r="Q1358">
        <f>VLOOKUP($A1358,Hospitalization_Table[#All],11,FALSE)</f>
        <v>27</v>
      </c>
    </row>
    <row r="1359" spans="1:17" ht="15.6" x14ac:dyDescent="0.3">
      <c r="A1359" s="20" t="s">
        <v>1013</v>
      </c>
      <c r="B1359" t="str">
        <f>VLOOKUP($A1359,Customer_Table[#All],4,FALSE)</f>
        <v>Justin</v>
      </c>
      <c r="C1359">
        <f>VLOOKUP($A1359,Medical_Table[#All],4,FALSE)</f>
        <v>16.8</v>
      </c>
      <c r="D1359">
        <f>VLOOKUP($A1359,Medical_Table[#All],6,FALSE)</f>
        <v>7.98</v>
      </c>
      <c r="E1359" t="str">
        <f>VLOOKUP($A1359,Medical_Table[#All],2,FALSE)</f>
        <v>No</v>
      </c>
      <c r="F1359" t="str">
        <f>VLOOKUP($A1359,Medical_Table[#All],8,FALSE)</f>
        <v>No</v>
      </c>
      <c r="G1359" t="str">
        <f>VLOOKUP($A1359,Medical_Table[#All],9,FALSE)</f>
        <v>No</v>
      </c>
      <c r="H1359">
        <f>VLOOKUP($A1359,Medical_Table[#All],10,FALSE)</f>
        <v>0</v>
      </c>
      <c r="I1359" t="str">
        <f>VLOOKUP($A1359,Medical_Table[#All],3,FALSE)</f>
        <v>No</v>
      </c>
      <c r="J1359" t="str">
        <f>VLOOKUP($A1359,Medical_Table[#All],5,FALSE)</f>
        <v>Under Weight</v>
      </c>
      <c r="K1359" t="str">
        <f>VLOOKUP($A1359,Medical_Table[#All],7,FALSE)</f>
        <v>Diabetes</v>
      </c>
      <c r="L1359" s="22">
        <f>VLOOKUP($A1359,Hospitalization_Table[#All],10,FALSE)</f>
        <v>22880</v>
      </c>
      <c r="M1359" s="18">
        <f>VLOOKUP($A1359,Hospitalization_Table[#All],6,FALSE)</f>
        <v>8004.96</v>
      </c>
      <c r="N1359" t="str">
        <f>VLOOKUP($A1359,Hospitalization_Table[#All],7,FALSE)</f>
        <v>tier - 3</v>
      </c>
      <c r="O1359" t="str">
        <f>VLOOKUP($A1359,Hospitalization_Table[#All],8,FALSE)</f>
        <v>tier - 1</v>
      </c>
      <c r="P1359" t="str">
        <f>VLOOKUP($A1359,Hospitalization_Table[#All],9,FALSE)</f>
        <v>R1013</v>
      </c>
      <c r="Q1359">
        <f>VLOOKUP($A1359,Hospitalization_Table[#All],11,FALSE)</f>
        <v>60</v>
      </c>
    </row>
    <row r="1360" spans="1:17" ht="15.6" x14ac:dyDescent="0.3">
      <c r="A1360" s="20" t="s">
        <v>1012</v>
      </c>
      <c r="B1360" t="str">
        <f>VLOOKUP($A1360,Customer_Table[#All],4,FALSE)</f>
        <v>Kerry</v>
      </c>
      <c r="C1360">
        <f>VLOOKUP($A1360,Medical_Table[#All],4,FALSE)</f>
        <v>23.274999999999999</v>
      </c>
      <c r="D1360">
        <f>VLOOKUP($A1360,Medical_Table[#All],6,FALSE)</f>
        <v>6.26</v>
      </c>
      <c r="E1360" t="str">
        <f>VLOOKUP($A1360,Medical_Table[#All],2,FALSE)</f>
        <v>Yes</v>
      </c>
      <c r="F1360" t="str">
        <f>VLOOKUP($A1360,Medical_Table[#All],8,FALSE)</f>
        <v>No</v>
      </c>
      <c r="G1360" t="str">
        <f>VLOOKUP($A1360,Medical_Table[#All],9,FALSE)</f>
        <v>Yes</v>
      </c>
      <c r="H1360">
        <f>VLOOKUP($A1360,Medical_Table[#All],10,FALSE)</f>
        <v>1</v>
      </c>
      <c r="I1360" t="str">
        <f>VLOOKUP($A1360,Medical_Table[#All],3,FALSE)</f>
        <v>No</v>
      </c>
      <c r="J1360" t="str">
        <f>VLOOKUP($A1360,Medical_Table[#All],5,FALSE)</f>
        <v>Normal Weight</v>
      </c>
      <c r="K1360" t="str">
        <f>VLOOKUP($A1360,Medical_Table[#All],7,FALSE)</f>
        <v>Prediabetes</v>
      </c>
      <c r="L1360" s="22">
        <f>VLOOKUP($A1360,Hospitalization_Table[#All],10,FALSE)</f>
        <v>30548</v>
      </c>
      <c r="M1360" s="18">
        <f>VLOOKUP($A1360,Hospitalization_Table[#All],6,FALSE)</f>
        <v>7986.48</v>
      </c>
      <c r="N1360" t="str">
        <f>VLOOKUP($A1360,Hospitalization_Table[#All],7,FALSE)</f>
        <v>tier - 2</v>
      </c>
      <c r="O1360" t="str">
        <f>VLOOKUP($A1360,Hospitalization_Table[#All],8,FALSE)</f>
        <v>tier - 3</v>
      </c>
      <c r="P1360" t="str">
        <f>VLOOKUP($A1360,Hospitalization_Table[#All],9,FALSE)</f>
        <v>R1024</v>
      </c>
      <c r="Q1360">
        <f>VLOOKUP($A1360,Hospitalization_Table[#All],11,FALSE)</f>
        <v>39</v>
      </c>
    </row>
    <row r="1361" spans="1:17" ht="15.6" x14ac:dyDescent="0.3">
      <c r="A1361" s="20" t="s">
        <v>1011</v>
      </c>
      <c r="B1361" t="str">
        <f>VLOOKUP($A1361,Customer_Table[#All],4,FALSE)</f>
        <v>Cindy G.</v>
      </c>
      <c r="C1361">
        <f>VLOOKUP($A1361,Medical_Table[#All],4,FALSE)</f>
        <v>22.8</v>
      </c>
      <c r="D1361">
        <f>VLOOKUP($A1361,Medical_Table[#All],6,FALSE)</f>
        <v>4.29</v>
      </c>
      <c r="E1361" t="str">
        <f>VLOOKUP($A1361,Medical_Table[#All],2,FALSE)</f>
        <v>Yes</v>
      </c>
      <c r="F1361" t="str">
        <f>VLOOKUP($A1361,Medical_Table[#All],8,FALSE)</f>
        <v>No</v>
      </c>
      <c r="G1361" t="str">
        <f>VLOOKUP($A1361,Medical_Table[#All],9,FALSE)</f>
        <v>Yes</v>
      </c>
      <c r="H1361">
        <f>VLOOKUP($A1361,Medical_Table[#All],10,FALSE)</f>
        <v>1</v>
      </c>
      <c r="I1361" t="str">
        <f>VLOOKUP($A1361,Medical_Table[#All],3,FALSE)</f>
        <v>No</v>
      </c>
      <c r="J1361" t="str">
        <f>VLOOKUP($A1361,Medical_Table[#All],5,FALSE)</f>
        <v>Normal Weight</v>
      </c>
      <c r="K1361" t="str">
        <f>VLOOKUP($A1361,Medical_Table[#All],7,FALSE)</f>
        <v>Normal</v>
      </c>
      <c r="L1361" s="22">
        <f>VLOOKUP($A1361,Hospitalization_Table[#All],10,FALSE)</f>
        <v>30556</v>
      </c>
      <c r="M1361" s="18">
        <f>VLOOKUP($A1361,Hospitalization_Table[#All],6,FALSE)</f>
        <v>7985.82</v>
      </c>
      <c r="N1361" t="str">
        <f>VLOOKUP($A1361,Hospitalization_Table[#All],7,FALSE)</f>
        <v>tier - 2</v>
      </c>
      <c r="O1361" t="str">
        <f>VLOOKUP($A1361,Hospitalization_Table[#All],8,FALSE)</f>
        <v>tier - 1</v>
      </c>
      <c r="P1361" t="str">
        <f>VLOOKUP($A1361,Hospitalization_Table[#All],9,FALSE)</f>
        <v>R1024</v>
      </c>
      <c r="Q1361">
        <f>VLOOKUP($A1361,Hospitalization_Table[#All],11,FALSE)</f>
        <v>39</v>
      </c>
    </row>
    <row r="1362" spans="1:17" ht="15.6" x14ac:dyDescent="0.3">
      <c r="A1362" s="20" t="s">
        <v>1010</v>
      </c>
      <c r="B1362" t="str">
        <f>VLOOKUP($A1362,Customer_Table[#All],4,FALSE)</f>
        <v>Gennaro</v>
      </c>
      <c r="C1362">
        <f>VLOOKUP($A1362,Medical_Table[#All],4,FALSE)</f>
        <v>24.3</v>
      </c>
      <c r="D1362">
        <f>VLOOKUP($A1362,Medical_Table[#All],6,FALSE)</f>
        <v>5.43</v>
      </c>
      <c r="E1362" t="str">
        <f>VLOOKUP($A1362,Medical_Table[#All],2,FALSE)</f>
        <v>No</v>
      </c>
      <c r="F1362" t="str">
        <f>VLOOKUP($A1362,Medical_Table[#All],8,FALSE)</f>
        <v>No</v>
      </c>
      <c r="G1362" t="str">
        <f>VLOOKUP($A1362,Medical_Table[#All],9,FALSE)</f>
        <v>No</v>
      </c>
      <c r="H1362">
        <f>VLOOKUP($A1362,Medical_Table[#All],10,FALSE)</f>
        <v>2</v>
      </c>
      <c r="I1362" t="str">
        <f>VLOOKUP($A1362,Medical_Table[#All],3,FALSE)</f>
        <v>No</v>
      </c>
      <c r="J1362" t="str">
        <f>VLOOKUP($A1362,Medical_Table[#All],5,FALSE)</f>
        <v>Normal Weight</v>
      </c>
      <c r="K1362" t="str">
        <f>VLOOKUP($A1362,Medical_Table[#All],7,FALSE)</f>
        <v>Normal</v>
      </c>
      <c r="L1362" s="22">
        <f>VLOOKUP($A1362,Hospitalization_Table[#All],10,FALSE)</f>
        <v>26626</v>
      </c>
      <c r="M1362" s="18">
        <f>VLOOKUP($A1362,Hospitalization_Table[#All],6,FALSE)</f>
        <v>7980.34</v>
      </c>
      <c r="N1362" t="str">
        <f>VLOOKUP($A1362,Hospitalization_Table[#All],7,FALSE)</f>
        <v>tier - 2</v>
      </c>
      <c r="O1362" t="str">
        <f>VLOOKUP($A1362,Hospitalization_Table[#All],8,FALSE)</f>
        <v>tier - 2</v>
      </c>
      <c r="P1362" t="str">
        <f>VLOOKUP($A1362,Hospitalization_Table[#All],9,FALSE)</f>
        <v>R1013</v>
      </c>
      <c r="Q1362">
        <f>VLOOKUP($A1362,Hospitalization_Table[#All],11,FALSE)</f>
        <v>50</v>
      </c>
    </row>
    <row r="1363" spans="1:17" ht="15.6" x14ac:dyDescent="0.3">
      <c r="A1363" s="20" t="s">
        <v>1009</v>
      </c>
      <c r="B1363" t="str">
        <f>VLOOKUP($A1363,Customer_Table[#All],4,FALSE)</f>
        <v>Terry</v>
      </c>
      <c r="C1363">
        <f>VLOOKUP($A1363,Medical_Table[#All],4,FALSE)</f>
        <v>25.13</v>
      </c>
      <c r="D1363">
        <f>VLOOKUP($A1363,Medical_Table[#All],6,FALSE)</f>
        <v>8</v>
      </c>
      <c r="E1363" t="str">
        <f>VLOOKUP($A1363,Medical_Table[#All],2,FALSE)</f>
        <v>Yes</v>
      </c>
      <c r="F1363" t="str">
        <f>VLOOKUP($A1363,Medical_Table[#All],8,FALSE)</f>
        <v>No</v>
      </c>
      <c r="G1363" t="str">
        <f>VLOOKUP($A1363,Medical_Table[#All],9,FALSE)</f>
        <v>No</v>
      </c>
      <c r="H1363">
        <f>VLOOKUP($A1363,Medical_Table[#All],10,FALSE)</f>
        <v>1</v>
      </c>
      <c r="I1363" t="str">
        <f>VLOOKUP($A1363,Medical_Table[#All],3,FALSE)</f>
        <v>No</v>
      </c>
      <c r="J1363" t="str">
        <f>VLOOKUP($A1363,Medical_Table[#All],5,FALSE)</f>
        <v>Over Weight</v>
      </c>
      <c r="K1363" t="str">
        <f>VLOOKUP($A1363,Medical_Table[#All],7,FALSE)</f>
        <v>Diabetes</v>
      </c>
      <c r="L1363" s="22">
        <f>VLOOKUP($A1363,Hospitalization_Table[#All],10,FALSE)</f>
        <v>27616</v>
      </c>
      <c r="M1363" s="18">
        <f>VLOOKUP($A1363,Hospitalization_Table[#All],6,FALSE)</f>
        <v>7966.81</v>
      </c>
      <c r="N1363" t="str">
        <f>VLOOKUP($A1363,Hospitalization_Table[#All],7,FALSE)</f>
        <v>tier - 2</v>
      </c>
      <c r="O1363" t="str">
        <f>VLOOKUP($A1363,Hospitalization_Table[#All],8,FALSE)</f>
        <v>tier - 2</v>
      </c>
      <c r="P1363" t="str">
        <f>VLOOKUP($A1363,Hospitalization_Table[#All],9,FALSE)</f>
        <v>R1013</v>
      </c>
      <c r="Q1363">
        <f>VLOOKUP($A1363,Hospitalization_Table[#All],11,FALSE)</f>
        <v>47</v>
      </c>
    </row>
    <row r="1364" spans="1:17" ht="15.6" x14ac:dyDescent="0.3">
      <c r="A1364" s="20" t="s">
        <v>1008</v>
      </c>
      <c r="B1364" t="str">
        <f>VLOOKUP($A1364,Customer_Table[#All],4,FALSE)</f>
        <v>Patrick J</v>
      </c>
      <c r="C1364">
        <f>VLOOKUP($A1364,Medical_Table[#All],4,FALSE)</f>
        <v>22.72</v>
      </c>
      <c r="D1364">
        <f>VLOOKUP($A1364,Medical_Table[#All],6,FALSE)</f>
        <v>9.9600000000000009</v>
      </c>
      <c r="E1364" t="str">
        <f>VLOOKUP($A1364,Medical_Table[#All],2,FALSE)</f>
        <v>Yes</v>
      </c>
      <c r="F1364" t="str">
        <f>VLOOKUP($A1364,Medical_Table[#All],8,FALSE)</f>
        <v>No</v>
      </c>
      <c r="G1364" t="str">
        <f>VLOOKUP($A1364,Medical_Table[#All],9,FALSE)</f>
        <v>No</v>
      </c>
      <c r="H1364">
        <f>VLOOKUP($A1364,Medical_Table[#All],10,FALSE)</f>
        <v>2</v>
      </c>
      <c r="I1364" t="str">
        <f>VLOOKUP($A1364,Medical_Table[#All],3,FALSE)</f>
        <v>No</v>
      </c>
      <c r="J1364" t="str">
        <f>VLOOKUP($A1364,Medical_Table[#All],5,FALSE)</f>
        <v>Normal Weight</v>
      </c>
      <c r="K1364" t="str">
        <f>VLOOKUP($A1364,Medical_Table[#All],7,FALSE)</f>
        <v>Diabetes</v>
      </c>
      <c r="L1364" s="22">
        <f>VLOOKUP($A1364,Hospitalization_Table[#All],10,FALSE)</f>
        <v>25738</v>
      </c>
      <c r="M1364" s="18">
        <f>VLOOKUP($A1364,Hospitalization_Table[#All],6,FALSE)</f>
        <v>7958.13</v>
      </c>
      <c r="N1364" t="str">
        <f>VLOOKUP($A1364,Hospitalization_Table[#All],7,FALSE)</f>
        <v>tier - 2</v>
      </c>
      <c r="O1364" t="str">
        <f>VLOOKUP($A1364,Hospitalization_Table[#All],8,FALSE)</f>
        <v>tier - 2</v>
      </c>
      <c r="P1364" t="str">
        <f>VLOOKUP($A1364,Hospitalization_Table[#All],9,FALSE)</f>
        <v>R1013</v>
      </c>
      <c r="Q1364">
        <f>VLOOKUP($A1364,Hospitalization_Table[#All],11,FALSE)</f>
        <v>52</v>
      </c>
    </row>
    <row r="1365" spans="1:17" ht="15.6" x14ac:dyDescent="0.3">
      <c r="A1365" s="20" t="s">
        <v>1007</v>
      </c>
      <c r="B1365" t="str">
        <f>VLOOKUP($A1365,Customer_Table[#All],4,FALSE)</f>
        <v>Keara</v>
      </c>
      <c r="C1365">
        <f>VLOOKUP($A1365,Medical_Table[#All],4,FALSE)</f>
        <v>32.6</v>
      </c>
      <c r="D1365">
        <f>VLOOKUP($A1365,Medical_Table[#All],6,FALSE)</f>
        <v>6.8</v>
      </c>
      <c r="E1365" t="str">
        <f>VLOOKUP($A1365,Medical_Table[#All],2,FALSE)</f>
        <v>Yes</v>
      </c>
      <c r="F1365" t="str">
        <f>VLOOKUP($A1365,Medical_Table[#All],8,FALSE)</f>
        <v>No</v>
      </c>
      <c r="G1365" t="str">
        <f>VLOOKUP($A1365,Medical_Table[#All],9,FALSE)</f>
        <v>No</v>
      </c>
      <c r="H1365">
        <f>VLOOKUP($A1365,Medical_Table[#All],10,FALSE)</f>
        <v>0</v>
      </c>
      <c r="I1365" t="str">
        <f>VLOOKUP($A1365,Medical_Table[#All],3,FALSE)</f>
        <v>No</v>
      </c>
      <c r="J1365" t="str">
        <f>VLOOKUP($A1365,Medical_Table[#All],5,FALSE)</f>
        <v>Obesity</v>
      </c>
      <c r="K1365" t="str">
        <f>VLOOKUP($A1365,Medical_Table[#All],7,FALSE)</f>
        <v>Diabetes</v>
      </c>
      <c r="L1365" s="22">
        <f>VLOOKUP($A1365,Hospitalization_Table[#All],10,FALSE)</f>
        <v>29948</v>
      </c>
      <c r="M1365" s="18">
        <f>VLOOKUP($A1365,Hospitalization_Table[#All],6,FALSE)</f>
        <v>7954.52</v>
      </c>
      <c r="N1365" t="str">
        <f>VLOOKUP($A1365,Hospitalization_Table[#All],7,FALSE)</f>
        <v>tier - 2</v>
      </c>
      <c r="O1365" t="str">
        <f>VLOOKUP($A1365,Hospitalization_Table[#All],8,FALSE)</f>
        <v>tier - 2</v>
      </c>
      <c r="P1365" t="str">
        <f>VLOOKUP($A1365,Hospitalization_Table[#All],9,FALSE)</f>
        <v>R1011</v>
      </c>
      <c r="Q1365">
        <f>VLOOKUP($A1365,Hospitalization_Table[#All],11,FALSE)</f>
        <v>41</v>
      </c>
    </row>
    <row r="1366" spans="1:17" ht="15.6" x14ac:dyDescent="0.3">
      <c r="A1366" s="20" t="s">
        <v>1006</v>
      </c>
      <c r="B1366" t="str">
        <f>VLOOKUP($A1366,Customer_Table[#All],4,FALSE)</f>
        <v>Nicole</v>
      </c>
      <c r="C1366">
        <f>VLOOKUP($A1366,Medical_Table[#All],4,FALSE)</f>
        <v>17.28</v>
      </c>
      <c r="D1366">
        <f>VLOOKUP($A1366,Medical_Table[#All],6,FALSE)</f>
        <v>6.22</v>
      </c>
      <c r="E1366" t="str">
        <f>VLOOKUP($A1366,Medical_Table[#All],2,FALSE)</f>
        <v>Yes</v>
      </c>
      <c r="F1366" t="str">
        <f>VLOOKUP($A1366,Medical_Table[#All],8,FALSE)</f>
        <v>No</v>
      </c>
      <c r="G1366" t="str">
        <f>VLOOKUP($A1366,Medical_Table[#All],9,FALSE)</f>
        <v>No</v>
      </c>
      <c r="H1366">
        <f>VLOOKUP($A1366,Medical_Table[#All],10,FALSE)</f>
        <v>2</v>
      </c>
      <c r="I1366" t="str">
        <f>VLOOKUP($A1366,Medical_Table[#All],3,FALSE)</f>
        <v>No</v>
      </c>
      <c r="J1366" t="str">
        <f>VLOOKUP($A1366,Medical_Table[#All],5,FALSE)</f>
        <v>Under Weight</v>
      </c>
      <c r="K1366" t="str">
        <f>VLOOKUP($A1366,Medical_Table[#All],7,FALSE)</f>
        <v>Prediabetes</v>
      </c>
      <c r="L1366" s="22">
        <f>VLOOKUP($A1366,Hospitalization_Table[#All],10,FALSE)</f>
        <v>24297</v>
      </c>
      <c r="M1366" s="18">
        <f>VLOOKUP($A1366,Hospitalization_Table[#All],6,FALSE)</f>
        <v>7953.72</v>
      </c>
      <c r="N1366" t="str">
        <f>VLOOKUP($A1366,Hospitalization_Table[#All],7,FALSE)</f>
        <v>tier - 3</v>
      </c>
      <c r="O1366" t="str">
        <f>VLOOKUP($A1366,Hospitalization_Table[#All],8,FALSE)</f>
        <v>tier - 3</v>
      </c>
      <c r="P1366" t="str">
        <f>VLOOKUP($A1366,Hospitalization_Table[#All],9,FALSE)</f>
        <v>R1012</v>
      </c>
      <c r="Q1366">
        <f>VLOOKUP($A1366,Hospitalization_Table[#All],11,FALSE)</f>
        <v>56</v>
      </c>
    </row>
    <row r="1367" spans="1:17" ht="15.6" x14ac:dyDescent="0.3">
      <c r="A1367" s="20" t="s">
        <v>1005</v>
      </c>
      <c r="B1367" t="str">
        <f>VLOOKUP($A1367,Customer_Table[#All],4,FALSE)</f>
        <v>Katena</v>
      </c>
      <c r="C1367">
        <f>VLOOKUP($A1367,Medical_Table[#All],4,FALSE)</f>
        <v>27.92</v>
      </c>
      <c r="D1367">
        <f>VLOOKUP($A1367,Medical_Table[#All],6,FALSE)</f>
        <v>5.79</v>
      </c>
      <c r="E1367" t="str">
        <f>VLOOKUP($A1367,Medical_Table[#All],2,FALSE)</f>
        <v>No</v>
      </c>
      <c r="F1367" t="str">
        <f>VLOOKUP($A1367,Medical_Table[#All],8,FALSE)</f>
        <v>No</v>
      </c>
      <c r="G1367" t="str">
        <f>VLOOKUP($A1367,Medical_Table[#All],9,FALSE)</f>
        <v>No</v>
      </c>
      <c r="H1367">
        <f>VLOOKUP($A1367,Medical_Table[#All],10,FALSE)</f>
        <v>1</v>
      </c>
      <c r="I1367" t="str">
        <f>VLOOKUP($A1367,Medical_Table[#All],3,FALSE)</f>
        <v>No</v>
      </c>
      <c r="J1367" t="str">
        <f>VLOOKUP($A1367,Medical_Table[#All],5,FALSE)</f>
        <v>Over Weight</v>
      </c>
      <c r="K1367" t="str">
        <f>VLOOKUP($A1367,Medical_Table[#All],7,FALSE)</f>
        <v>Prediabetes</v>
      </c>
      <c r="L1367" s="22">
        <f>VLOOKUP($A1367,Hospitalization_Table[#All],10,FALSE)</f>
        <v>32079</v>
      </c>
      <c r="M1367" s="18">
        <f>VLOOKUP($A1367,Hospitalization_Table[#All],6,FALSE)</f>
        <v>7948.22</v>
      </c>
      <c r="N1367" t="str">
        <f>VLOOKUP($A1367,Hospitalization_Table[#All],7,FALSE)</f>
        <v>tier - 2</v>
      </c>
      <c r="O1367" t="str">
        <f>VLOOKUP($A1367,Hospitalization_Table[#All],8,FALSE)</f>
        <v>tier - 3</v>
      </c>
      <c r="P1367" t="str">
        <f>VLOOKUP($A1367,Hospitalization_Table[#All],9,FALSE)</f>
        <v>R1025</v>
      </c>
      <c r="Q1367">
        <f>VLOOKUP($A1367,Hospitalization_Table[#All],11,FALSE)</f>
        <v>35</v>
      </c>
    </row>
    <row r="1368" spans="1:17" ht="15.6" x14ac:dyDescent="0.3">
      <c r="A1368" s="20" t="s">
        <v>1004</v>
      </c>
      <c r="B1368" t="str">
        <f>VLOOKUP($A1368,Customer_Table[#All],4,FALSE)</f>
        <v>Bean K.</v>
      </c>
      <c r="C1368">
        <f>VLOOKUP($A1368,Medical_Table[#All],4,FALSE)</f>
        <v>38.284999999999997</v>
      </c>
      <c r="D1368">
        <f>VLOOKUP($A1368,Medical_Table[#All],6,FALSE)</f>
        <v>5.41</v>
      </c>
      <c r="E1368" t="str">
        <f>VLOOKUP($A1368,Medical_Table[#All],2,FALSE)</f>
        <v>No</v>
      </c>
      <c r="F1368" t="str">
        <f>VLOOKUP($A1368,Medical_Table[#All],8,FALSE)</f>
        <v>No</v>
      </c>
      <c r="G1368" t="str">
        <f>VLOOKUP($A1368,Medical_Table[#All],9,FALSE)</f>
        <v>No</v>
      </c>
      <c r="H1368">
        <f>VLOOKUP($A1368,Medical_Table[#All],10,FALSE)</f>
        <v>0</v>
      </c>
      <c r="I1368" t="str">
        <f>VLOOKUP($A1368,Medical_Table[#All],3,FALSE)</f>
        <v>No</v>
      </c>
      <c r="J1368" t="str">
        <f>VLOOKUP($A1368,Medical_Table[#All],5,FALSE)</f>
        <v>Obesity</v>
      </c>
      <c r="K1368" t="str">
        <f>VLOOKUP($A1368,Medical_Table[#All],7,FALSE)</f>
        <v>Normal</v>
      </c>
      <c r="L1368" s="22">
        <f>VLOOKUP($A1368,Hospitalization_Table[#All],10,FALSE)</f>
        <v>28326</v>
      </c>
      <c r="M1368" s="18">
        <f>VLOOKUP($A1368,Hospitalization_Table[#All],6,FALSE)</f>
        <v>7935.29</v>
      </c>
      <c r="N1368" t="str">
        <f>VLOOKUP($A1368,Hospitalization_Table[#All],7,FALSE)</f>
        <v>tier - 2</v>
      </c>
      <c r="O1368" t="str">
        <f>VLOOKUP($A1368,Hospitalization_Table[#All],8,FALSE)</f>
        <v>tier - 1</v>
      </c>
      <c r="P1368" t="str">
        <f>VLOOKUP($A1368,Hospitalization_Table[#All],9,FALSE)</f>
        <v>R1024</v>
      </c>
      <c r="Q1368">
        <f>VLOOKUP($A1368,Hospitalization_Table[#All],11,FALSE)</f>
        <v>45</v>
      </c>
    </row>
    <row r="1369" spans="1:17" ht="15.6" x14ac:dyDescent="0.3">
      <c r="A1369" s="20" t="s">
        <v>1003</v>
      </c>
      <c r="B1369" t="str">
        <f>VLOOKUP($A1369,Customer_Table[#All],4,FALSE)</f>
        <v>Brian</v>
      </c>
      <c r="C1369">
        <f>VLOOKUP($A1369,Medical_Table[#All],4,FALSE)</f>
        <v>16.48</v>
      </c>
      <c r="D1369">
        <f>VLOOKUP($A1369,Medical_Table[#All],6,FALSE)</f>
        <v>11.05</v>
      </c>
      <c r="E1369" t="str">
        <f>VLOOKUP($A1369,Medical_Table[#All],2,FALSE)</f>
        <v>No</v>
      </c>
      <c r="F1369" t="str">
        <f>VLOOKUP($A1369,Medical_Table[#All],8,FALSE)</f>
        <v>No</v>
      </c>
      <c r="G1369" t="str">
        <f>VLOOKUP($A1369,Medical_Table[#All],9,FALSE)</f>
        <v>No</v>
      </c>
      <c r="H1369">
        <f>VLOOKUP($A1369,Medical_Table[#All],10,FALSE)</f>
        <v>0</v>
      </c>
      <c r="I1369" t="str">
        <f>VLOOKUP($A1369,Medical_Table[#All],3,FALSE)</f>
        <v>No</v>
      </c>
      <c r="J1369" t="str">
        <f>VLOOKUP($A1369,Medical_Table[#All],5,FALSE)</f>
        <v>Under Weight</v>
      </c>
      <c r="K1369" t="str">
        <f>VLOOKUP($A1369,Medical_Table[#All],7,FALSE)</f>
        <v>Diabetes</v>
      </c>
      <c r="L1369" s="22">
        <f>VLOOKUP($A1369,Hospitalization_Table[#All],10,FALSE)</f>
        <v>22929</v>
      </c>
      <c r="M1369" s="18">
        <f>VLOOKUP($A1369,Hospitalization_Table[#All],6,FALSE)</f>
        <v>7896.41</v>
      </c>
      <c r="N1369" t="str">
        <f>VLOOKUP($A1369,Hospitalization_Table[#All],7,FALSE)</f>
        <v>tier - 3</v>
      </c>
      <c r="O1369" t="str">
        <f>VLOOKUP($A1369,Hospitalization_Table[#All],8,FALSE)</f>
        <v>tier - 2</v>
      </c>
      <c r="P1369" t="str">
        <f>VLOOKUP($A1369,Hospitalization_Table[#All],9,FALSE)</f>
        <v>R1013</v>
      </c>
      <c r="Q1369">
        <f>VLOOKUP($A1369,Hospitalization_Table[#All],11,FALSE)</f>
        <v>60</v>
      </c>
    </row>
    <row r="1370" spans="1:17" ht="15.6" x14ac:dyDescent="0.3">
      <c r="A1370" s="20" t="s">
        <v>1002</v>
      </c>
      <c r="B1370" t="str">
        <f>VLOOKUP($A1370,Customer_Table[#All],4,FALSE)</f>
        <v>Jan-Patrick</v>
      </c>
      <c r="C1370">
        <f>VLOOKUP($A1370,Medical_Table[#All],4,FALSE)</f>
        <v>38.57</v>
      </c>
      <c r="D1370">
        <f>VLOOKUP($A1370,Medical_Table[#All],6,FALSE)</f>
        <v>6.27</v>
      </c>
      <c r="E1370" t="str">
        <f>VLOOKUP($A1370,Medical_Table[#All],2,FALSE)</f>
        <v>No</v>
      </c>
      <c r="F1370" t="str">
        <f>VLOOKUP($A1370,Medical_Table[#All],8,FALSE)</f>
        <v>No</v>
      </c>
      <c r="G1370" t="str">
        <f>VLOOKUP($A1370,Medical_Table[#All],9,FALSE)</f>
        <v>No</v>
      </c>
      <c r="H1370">
        <f>VLOOKUP($A1370,Medical_Table[#All],10,FALSE)</f>
        <v>0</v>
      </c>
      <c r="I1370" t="str">
        <f>VLOOKUP($A1370,Medical_Table[#All],3,FALSE)</f>
        <v>No</v>
      </c>
      <c r="J1370" t="str">
        <f>VLOOKUP($A1370,Medical_Table[#All],5,FALSE)</f>
        <v>Obesity</v>
      </c>
      <c r="K1370" t="str">
        <f>VLOOKUP($A1370,Medical_Table[#All],7,FALSE)</f>
        <v>Prediabetes</v>
      </c>
      <c r="L1370" s="22">
        <f>VLOOKUP($A1370,Hospitalization_Table[#All],10,FALSE)</f>
        <v>34655</v>
      </c>
      <c r="M1370" s="18">
        <f>VLOOKUP($A1370,Hospitalization_Table[#All],6,FALSE)</f>
        <v>7851.85</v>
      </c>
      <c r="N1370" t="str">
        <f>VLOOKUP($A1370,Hospitalization_Table[#All],7,FALSE)</f>
        <v>tier - 2</v>
      </c>
      <c r="O1370" t="str">
        <f>VLOOKUP($A1370,Hospitalization_Table[#All],8,FALSE)</f>
        <v>tier - 3</v>
      </c>
      <c r="P1370" t="str">
        <f>VLOOKUP($A1370,Hospitalization_Table[#All],9,FALSE)</f>
        <v>R1012</v>
      </c>
      <c r="Q1370">
        <f>VLOOKUP($A1370,Hospitalization_Table[#All],11,FALSE)</f>
        <v>28</v>
      </c>
    </row>
    <row r="1371" spans="1:17" ht="15.6" x14ac:dyDescent="0.3">
      <c r="A1371" s="20" t="s">
        <v>1001</v>
      </c>
      <c r="B1371" t="str">
        <f>VLOOKUP($A1371,Customer_Table[#All],4,FALSE)</f>
        <v>Jesse J</v>
      </c>
      <c r="C1371">
        <f>VLOOKUP($A1371,Medical_Table[#All],4,FALSE)</f>
        <v>43.85</v>
      </c>
      <c r="D1371">
        <f>VLOOKUP($A1371,Medical_Table[#All],6,FALSE)</f>
        <v>4.7699999999999996</v>
      </c>
      <c r="E1371" t="str">
        <f>VLOOKUP($A1371,Medical_Table[#All],2,FALSE)</f>
        <v>Yes</v>
      </c>
      <c r="F1371" t="str">
        <f>VLOOKUP($A1371,Medical_Table[#All],8,FALSE)</f>
        <v>No</v>
      </c>
      <c r="G1371" t="str">
        <f>VLOOKUP($A1371,Medical_Table[#All],9,FALSE)</f>
        <v>No</v>
      </c>
      <c r="H1371">
        <f>VLOOKUP($A1371,Medical_Table[#All],10,FALSE)</f>
        <v>0</v>
      </c>
      <c r="I1371" t="str">
        <f>VLOOKUP($A1371,Medical_Table[#All],3,FALSE)</f>
        <v>No</v>
      </c>
      <c r="J1371" t="str">
        <f>VLOOKUP($A1371,Medical_Table[#All],5,FALSE)</f>
        <v>Obesity</v>
      </c>
      <c r="K1371" t="str">
        <f>VLOOKUP($A1371,Medical_Table[#All],7,FALSE)</f>
        <v>Normal</v>
      </c>
      <c r="L1371" s="22">
        <f>VLOOKUP($A1371,Hospitalization_Table[#All],10,FALSE)</f>
        <v>37169</v>
      </c>
      <c r="M1371" s="18">
        <f>VLOOKUP($A1371,Hospitalization_Table[#All],6,FALSE)</f>
        <v>7844.8</v>
      </c>
      <c r="N1371" t="str">
        <f>VLOOKUP($A1371,Hospitalization_Table[#All],7,FALSE)</f>
        <v>tier - 2</v>
      </c>
      <c r="O1371" t="str">
        <f>VLOOKUP($A1371,Hospitalization_Table[#All],8,FALSE)</f>
        <v>tier - 2</v>
      </c>
      <c r="P1371" t="str">
        <f>VLOOKUP($A1371,Hospitalization_Table[#All],9,FALSE)</f>
        <v>R1012</v>
      </c>
      <c r="Q1371">
        <f>VLOOKUP($A1371,Hospitalization_Table[#All],11,FALSE)</f>
        <v>21</v>
      </c>
    </row>
    <row r="1372" spans="1:17" ht="15.6" x14ac:dyDescent="0.3">
      <c r="A1372" s="20" t="s">
        <v>1000</v>
      </c>
      <c r="B1372" t="str">
        <f>VLOOKUP($A1372,Customer_Table[#All],4,FALSE)</f>
        <v>Lindsey M</v>
      </c>
      <c r="C1372">
        <f>VLOOKUP($A1372,Medical_Table[#All],4,FALSE)</f>
        <v>30.11</v>
      </c>
      <c r="D1372">
        <f>VLOOKUP($A1372,Medical_Table[#All],6,FALSE)</f>
        <v>4.08</v>
      </c>
      <c r="E1372" t="str">
        <f>VLOOKUP($A1372,Medical_Table[#All],2,FALSE)</f>
        <v>No</v>
      </c>
      <c r="F1372" t="str">
        <f>VLOOKUP($A1372,Medical_Table[#All],8,FALSE)</f>
        <v>No</v>
      </c>
      <c r="G1372" t="str">
        <f>VLOOKUP($A1372,Medical_Table[#All],9,FALSE)</f>
        <v>No</v>
      </c>
      <c r="H1372">
        <f>VLOOKUP($A1372,Medical_Table[#All],10,FALSE)</f>
        <v>0</v>
      </c>
      <c r="I1372" t="str">
        <f>VLOOKUP($A1372,Medical_Table[#All],3,FALSE)</f>
        <v>No</v>
      </c>
      <c r="J1372" t="str">
        <f>VLOOKUP($A1372,Medical_Table[#All],5,FALSE)</f>
        <v>Obesity</v>
      </c>
      <c r="K1372" t="str">
        <f>VLOOKUP($A1372,Medical_Table[#All],7,FALSE)</f>
        <v>Normal</v>
      </c>
      <c r="L1372" s="22">
        <f>VLOOKUP($A1372,Hospitalization_Table[#All],10,FALSE)</f>
        <v>32793</v>
      </c>
      <c r="M1372" s="18">
        <f>VLOOKUP($A1372,Hospitalization_Table[#All],6,FALSE)</f>
        <v>7824.37</v>
      </c>
      <c r="N1372" t="str">
        <f>VLOOKUP($A1372,Hospitalization_Table[#All],7,FALSE)</f>
        <v>tier - 2</v>
      </c>
      <c r="O1372" t="str">
        <f>VLOOKUP($A1372,Hospitalization_Table[#All],8,FALSE)</f>
        <v>tier - 2</v>
      </c>
      <c r="P1372" t="str">
        <f>VLOOKUP($A1372,Hospitalization_Table[#All],9,FALSE)</f>
        <v>R1012</v>
      </c>
      <c r="Q1372">
        <f>VLOOKUP($A1372,Hospitalization_Table[#All],11,FALSE)</f>
        <v>33</v>
      </c>
    </row>
    <row r="1373" spans="1:17" ht="15.6" x14ac:dyDescent="0.3">
      <c r="A1373" s="20" t="s">
        <v>999</v>
      </c>
      <c r="B1373" t="str">
        <f>VLOOKUP($A1373,Customer_Table[#All],4,FALSE)</f>
        <v>Marguerite K.</v>
      </c>
      <c r="C1373">
        <f>VLOOKUP($A1373,Medical_Table[#All],4,FALSE)</f>
        <v>31.59</v>
      </c>
      <c r="D1373">
        <f>VLOOKUP($A1373,Medical_Table[#All],6,FALSE)</f>
        <v>6.01</v>
      </c>
      <c r="E1373" t="str">
        <f>VLOOKUP($A1373,Medical_Table[#All],2,FALSE)</f>
        <v>No</v>
      </c>
      <c r="F1373" t="str">
        <f>VLOOKUP($A1373,Medical_Table[#All],8,FALSE)</f>
        <v>No</v>
      </c>
      <c r="G1373" t="str">
        <f>VLOOKUP($A1373,Medical_Table[#All],9,FALSE)</f>
        <v>No</v>
      </c>
      <c r="H1373">
        <f>VLOOKUP($A1373,Medical_Table[#All],10,FALSE)</f>
        <v>0</v>
      </c>
      <c r="I1373" t="str">
        <f>VLOOKUP($A1373,Medical_Table[#All],3,FALSE)</f>
        <v>No</v>
      </c>
      <c r="J1373" t="str">
        <f>VLOOKUP($A1373,Medical_Table[#All],5,FALSE)</f>
        <v>Obesity</v>
      </c>
      <c r="K1373" t="str">
        <f>VLOOKUP($A1373,Medical_Table[#All],7,FALSE)</f>
        <v>Prediabetes</v>
      </c>
      <c r="L1373" s="22">
        <f>VLOOKUP($A1373,Hospitalization_Table[#All],10,FALSE)</f>
        <v>33593</v>
      </c>
      <c r="M1373" s="18">
        <f>VLOOKUP($A1373,Hospitalization_Table[#All],6,FALSE)</f>
        <v>7812.67</v>
      </c>
      <c r="N1373" t="str">
        <f>VLOOKUP($A1373,Hospitalization_Table[#All],7,FALSE)</f>
        <v>tier - 2</v>
      </c>
      <c r="O1373" t="str">
        <f>VLOOKUP($A1373,Hospitalization_Table[#All],8,FALSE)</f>
        <v>tier - 1</v>
      </c>
      <c r="P1373" t="str">
        <f>VLOOKUP($A1373,Hospitalization_Table[#All],9,FALSE)</f>
        <v>R1012</v>
      </c>
      <c r="Q1373">
        <f>VLOOKUP($A1373,Hospitalization_Table[#All],11,FALSE)</f>
        <v>31</v>
      </c>
    </row>
    <row r="1374" spans="1:17" ht="15.6" x14ac:dyDescent="0.3">
      <c r="A1374" s="20" t="s">
        <v>998</v>
      </c>
      <c r="B1374" t="str">
        <f>VLOOKUP($A1374,Customer_Table[#All],4,FALSE)</f>
        <v>Travis</v>
      </c>
      <c r="C1374">
        <f>VLOOKUP($A1374,Medical_Table[#All],4,FALSE)</f>
        <v>40.15</v>
      </c>
      <c r="D1374">
        <f>VLOOKUP($A1374,Medical_Table[#All],6,FALSE)</f>
        <v>11.84</v>
      </c>
      <c r="E1374" t="str">
        <f>VLOOKUP($A1374,Medical_Table[#All],2,FALSE)</f>
        <v>No</v>
      </c>
      <c r="F1374" t="str">
        <f>VLOOKUP($A1374,Medical_Table[#All],8,FALSE)</f>
        <v>No</v>
      </c>
      <c r="G1374" t="str">
        <f>VLOOKUP($A1374,Medical_Table[#All],9,FALSE)</f>
        <v>No</v>
      </c>
      <c r="H1374">
        <f>VLOOKUP($A1374,Medical_Table[#All],10,FALSE)</f>
        <v>0</v>
      </c>
      <c r="I1374" t="str">
        <f>VLOOKUP($A1374,Medical_Table[#All],3,FALSE)</f>
        <v>No</v>
      </c>
      <c r="J1374" t="str">
        <f>VLOOKUP($A1374,Medical_Table[#All],5,FALSE)</f>
        <v>Obesity</v>
      </c>
      <c r="K1374" t="str">
        <f>VLOOKUP($A1374,Medical_Table[#All],7,FALSE)</f>
        <v>Diabetes</v>
      </c>
      <c r="L1374" s="22">
        <f>VLOOKUP($A1374,Hospitalization_Table[#All],10,FALSE)</f>
        <v>27342</v>
      </c>
      <c r="M1374" s="18">
        <f>VLOOKUP($A1374,Hospitalization_Table[#All],6,FALSE)</f>
        <v>7804.16</v>
      </c>
      <c r="N1374" t="str">
        <f>VLOOKUP($A1374,Hospitalization_Table[#All],7,FALSE)</f>
        <v>tier - 2</v>
      </c>
      <c r="O1374" t="str">
        <f>VLOOKUP($A1374,Hospitalization_Table[#All],8,FALSE)</f>
        <v>tier - 3</v>
      </c>
      <c r="P1374" t="str">
        <f>VLOOKUP($A1374,Hospitalization_Table[#All],9,FALSE)</f>
        <v>R1013</v>
      </c>
      <c r="Q1374">
        <f>VLOOKUP($A1374,Hospitalization_Table[#All],11,FALSE)</f>
        <v>48</v>
      </c>
    </row>
    <row r="1375" spans="1:17" ht="15.6" x14ac:dyDescent="0.3">
      <c r="A1375" s="20" t="s">
        <v>997</v>
      </c>
      <c r="B1375" t="str">
        <f>VLOOKUP($A1375,Customer_Table[#All],4,FALSE)</f>
        <v>Ricky</v>
      </c>
      <c r="C1375">
        <f>VLOOKUP($A1375,Medical_Table[#All],4,FALSE)</f>
        <v>40.700000000000003</v>
      </c>
      <c r="D1375">
        <f>VLOOKUP($A1375,Medical_Table[#All],6,FALSE)</f>
        <v>6.27</v>
      </c>
      <c r="E1375" t="str">
        <f>VLOOKUP($A1375,Medical_Table[#All],2,FALSE)</f>
        <v>Yes</v>
      </c>
      <c r="F1375" t="str">
        <f>VLOOKUP($A1375,Medical_Table[#All],8,FALSE)</f>
        <v>No</v>
      </c>
      <c r="G1375" t="str">
        <f>VLOOKUP($A1375,Medical_Table[#All],9,FALSE)</f>
        <v>Yes</v>
      </c>
      <c r="H1375">
        <f>VLOOKUP($A1375,Medical_Table[#All],10,FALSE)</f>
        <v>1</v>
      </c>
      <c r="I1375" t="str">
        <f>VLOOKUP($A1375,Medical_Table[#All],3,FALSE)</f>
        <v>No</v>
      </c>
      <c r="J1375" t="str">
        <f>VLOOKUP($A1375,Medical_Table[#All],5,FALSE)</f>
        <v>Obesity</v>
      </c>
      <c r="K1375" t="str">
        <f>VLOOKUP($A1375,Medical_Table[#All],7,FALSE)</f>
        <v>Prediabetes</v>
      </c>
      <c r="L1375" s="22">
        <f>VLOOKUP($A1375,Hospitalization_Table[#All],10,FALSE)</f>
        <v>35766</v>
      </c>
      <c r="M1375" s="18">
        <f>VLOOKUP($A1375,Hospitalization_Table[#All],6,FALSE)</f>
        <v>7803.77</v>
      </c>
      <c r="N1375" t="str">
        <f>VLOOKUP($A1375,Hospitalization_Table[#All],7,FALSE)</f>
        <v>tier - 2</v>
      </c>
      <c r="O1375" t="str">
        <f>VLOOKUP($A1375,Hospitalization_Table[#All],8,FALSE)</f>
        <v>tier - 3</v>
      </c>
      <c r="P1375" t="str">
        <f>VLOOKUP($A1375,Hospitalization_Table[#All],9,FALSE)</f>
        <v>R1012</v>
      </c>
      <c r="Q1375">
        <f>VLOOKUP($A1375,Hospitalization_Table[#All],11,FALSE)</f>
        <v>25</v>
      </c>
    </row>
    <row r="1376" spans="1:17" ht="15.6" x14ac:dyDescent="0.3">
      <c r="A1376" s="20" t="s">
        <v>996</v>
      </c>
      <c r="B1376" t="str">
        <f>VLOOKUP($A1376,Customer_Table[#All],4,FALSE)</f>
        <v>Colleen L.</v>
      </c>
      <c r="C1376">
        <f>VLOOKUP($A1376,Medical_Table[#All],4,FALSE)</f>
        <v>40.76</v>
      </c>
      <c r="D1376">
        <f>VLOOKUP($A1376,Medical_Table[#All],6,FALSE)</f>
        <v>5.28</v>
      </c>
      <c r="E1376" t="str">
        <f>VLOOKUP($A1376,Medical_Table[#All],2,FALSE)</f>
        <v>No</v>
      </c>
      <c r="F1376" t="str">
        <f>VLOOKUP($A1376,Medical_Table[#All],8,FALSE)</f>
        <v>No</v>
      </c>
      <c r="G1376" t="str">
        <f>VLOOKUP($A1376,Medical_Table[#All],9,FALSE)</f>
        <v>No</v>
      </c>
      <c r="H1376">
        <f>VLOOKUP($A1376,Medical_Table[#All],10,FALSE)</f>
        <v>0</v>
      </c>
      <c r="I1376" t="str">
        <f>VLOOKUP($A1376,Medical_Table[#All],3,FALSE)</f>
        <v>No</v>
      </c>
      <c r="J1376" t="str">
        <f>VLOOKUP($A1376,Medical_Table[#All],5,FALSE)</f>
        <v>Obesity</v>
      </c>
      <c r="K1376" t="str">
        <f>VLOOKUP($A1376,Medical_Table[#All],7,FALSE)</f>
        <v>Normal</v>
      </c>
      <c r="L1376" s="22">
        <f>VLOOKUP($A1376,Hospitalization_Table[#All],10,FALSE)</f>
        <v>36519</v>
      </c>
      <c r="M1376" s="18">
        <f>VLOOKUP($A1376,Hospitalization_Table[#All],6,FALSE)</f>
        <v>7794.68</v>
      </c>
      <c r="N1376" t="str">
        <f>VLOOKUP($A1376,Hospitalization_Table[#All],7,FALSE)</f>
        <v>tier - 2</v>
      </c>
      <c r="O1376" t="str">
        <f>VLOOKUP($A1376,Hospitalization_Table[#All],8,FALSE)</f>
        <v>tier - 2</v>
      </c>
      <c r="P1376" t="str">
        <f>VLOOKUP($A1376,Hospitalization_Table[#All],9,FALSE)</f>
        <v>R1026</v>
      </c>
      <c r="Q1376">
        <f>VLOOKUP($A1376,Hospitalization_Table[#All],11,FALSE)</f>
        <v>23</v>
      </c>
    </row>
    <row r="1377" spans="1:17" ht="15.6" x14ac:dyDescent="0.3">
      <c r="A1377" s="20" t="s">
        <v>995</v>
      </c>
      <c r="B1377" t="str">
        <f>VLOOKUP($A1377,Customer_Table[#All],4,FALSE)</f>
        <v>Charlie A</v>
      </c>
      <c r="C1377">
        <f>VLOOKUP($A1377,Medical_Table[#All],4,FALSE)</f>
        <v>29.7</v>
      </c>
      <c r="D1377">
        <f>VLOOKUP($A1377,Medical_Table[#All],6,FALSE)</f>
        <v>7.03</v>
      </c>
      <c r="E1377" t="str">
        <f>VLOOKUP($A1377,Medical_Table[#All],2,FALSE)</f>
        <v>No</v>
      </c>
      <c r="F1377" t="str">
        <f>VLOOKUP($A1377,Medical_Table[#All],8,FALSE)</f>
        <v>No</v>
      </c>
      <c r="G1377" t="str">
        <f>VLOOKUP($A1377,Medical_Table[#All],9,FALSE)</f>
        <v>No</v>
      </c>
      <c r="H1377">
        <f>VLOOKUP($A1377,Medical_Table[#All],10,FALSE)</f>
        <v>0</v>
      </c>
      <c r="I1377" t="str">
        <f>VLOOKUP($A1377,Medical_Table[#All],3,FALSE)</f>
        <v>No</v>
      </c>
      <c r="J1377" t="str">
        <f>VLOOKUP($A1377,Medical_Table[#All],5,FALSE)</f>
        <v>Over Weight</v>
      </c>
      <c r="K1377" t="str">
        <f>VLOOKUP($A1377,Medical_Table[#All],7,FALSE)</f>
        <v>Diabetes</v>
      </c>
      <c r="L1377" s="22">
        <f>VLOOKUP($A1377,Hospitalization_Table[#All],10,FALSE)</f>
        <v>27369</v>
      </c>
      <c r="M1377" s="18">
        <f>VLOOKUP($A1377,Hospitalization_Table[#All],6,FALSE)</f>
        <v>7789.64</v>
      </c>
      <c r="N1377" t="str">
        <f>VLOOKUP($A1377,Hospitalization_Table[#All],7,FALSE)</f>
        <v>tier - 1</v>
      </c>
      <c r="O1377" t="str">
        <f>VLOOKUP($A1377,Hospitalization_Table[#All],8,FALSE)</f>
        <v>tier - 3</v>
      </c>
      <c r="P1377" t="str">
        <f>VLOOKUP($A1377,Hospitalization_Table[#All],9,FALSE)</f>
        <v>R1013</v>
      </c>
      <c r="Q1377">
        <f>VLOOKUP($A1377,Hospitalization_Table[#All],11,FALSE)</f>
        <v>48</v>
      </c>
    </row>
    <row r="1378" spans="1:17" ht="15.6" x14ac:dyDescent="0.3">
      <c r="A1378" s="20" t="s">
        <v>994</v>
      </c>
      <c r="B1378" t="str">
        <f>VLOOKUP($A1378,Customer_Table[#All],4,FALSE)</f>
        <v>Rick</v>
      </c>
      <c r="C1378">
        <f>VLOOKUP($A1378,Medical_Table[#All],4,FALSE)</f>
        <v>40.58</v>
      </c>
      <c r="D1378">
        <f>VLOOKUP($A1378,Medical_Table[#All],6,FALSE)</f>
        <v>5.32</v>
      </c>
      <c r="E1378" t="str">
        <f>VLOOKUP($A1378,Medical_Table[#All],2,FALSE)</f>
        <v>Yes</v>
      </c>
      <c r="F1378" t="str">
        <f>VLOOKUP($A1378,Medical_Table[#All],8,FALSE)</f>
        <v>No</v>
      </c>
      <c r="G1378" t="str">
        <f>VLOOKUP($A1378,Medical_Table[#All],9,FALSE)</f>
        <v>Yes</v>
      </c>
      <c r="H1378">
        <f>VLOOKUP($A1378,Medical_Table[#All],10,FALSE)</f>
        <v>1</v>
      </c>
      <c r="I1378" t="str">
        <f>VLOOKUP($A1378,Medical_Table[#All],3,FALSE)</f>
        <v>No</v>
      </c>
      <c r="J1378" t="str">
        <f>VLOOKUP($A1378,Medical_Table[#All],5,FALSE)</f>
        <v>Obesity</v>
      </c>
      <c r="K1378" t="str">
        <f>VLOOKUP($A1378,Medical_Table[#All],7,FALSE)</f>
        <v>Normal</v>
      </c>
      <c r="L1378" s="22">
        <f>VLOOKUP($A1378,Hospitalization_Table[#All],10,FALSE)</f>
        <v>35785</v>
      </c>
      <c r="M1378" s="18">
        <f>VLOOKUP($A1378,Hospitalization_Table[#All],6,FALSE)</f>
        <v>7763.06</v>
      </c>
      <c r="N1378" t="str">
        <f>VLOOKUP($A1378,Hospitalization_Table[#All],7,FALSE)</f>
        <v>tier - 2</v>
      </c>
      <c r="O1378" t="str">
        <f>VLOOKUP($A1378,Hospitalization_Table[#All],8,FALSE)</f>
        <v>tier - 1</v>
      </c>
      <c r="P1378" t="str">
        <f>VLOOKUP($A1378,Hospitalization_Table[#All],9,FALSE)</f>
        <v>R1012</v>
      </c>
      <c r="Q1378">
        <f>VLOOKUP($A1378,Hospitalization_Table[#All],11,FALSE)</f>
        <v>25</v>
      </c>
    </row>
    <row r="1379" spans="1:17" ht="15.6" x14ac:dyDescent="0.3">
      <c r="A1379" s="20" t="s">
        <v>993</v>
      </c>
      <c r="B1379" t="str">
        <f>VLOOKUP($A1379,Customer_Table[#All],4,FALSE)</f>
        <v>Lauren C</v>
      </c>
      <c r="C1379">
        <f>VLOOKUP($A1379,Medical_Table[#All],4,FALSE)</f>
        <v>33.06</v>
      </c>
      <c r="D1379">
        <f>VLOOKUP($A1379,Medical_Table[#All],6,FALSE)</f>
        <v>9.59</v>
      </c>
      <c r="E1379" t="str">
        <f>VLOOKUP($A1379,Medical_Table[#All],2,FALSE)</f>
        <v>Yes</v>
      </c>
      <c r="F1379" t="str">
        <f>VLOOKUP($A1379,Medical_Table[#All],8,FALSE)</f>
        <v>No</v>
      </c>
      <c r="G1379" t="str">
        <f>VLOOKUP($A1379,Medical_Table[#All],9,FALSE)</f>
        <v>No</v>
      </c>
      <c r="H1379">
        <f>VLOOKUP($A1379,Medical_Table[#All],10,FALSE)</f>
        <v>0</v>
      </c>
      <c r="I1379" t="str">
        <f>VLOOKUP($A1379,Medical_Table[#All],3,FALSE)</f>
        <v>No</v>
      </c>
      <c r="J1379" t="str">
        <f>VLOOKUP($A1379,Medical_Table[#All],5,FALSE)</f>
        <v>Obesity</v>
      </c>
      <c r="K1379" t="str">
        <f>VLOOKUP($A1379,Medical_Table[#All],7,FALSE)</f>
        <v>Diabetes</v>
      </c>
      <c r="L1379" s="22">
        <f>VLOOKUP($A1379,Hospitalization_Table[#All],10,FALSE)</f>
        <v>29767</v>
      </c>
      <c r="M1379" s="18">
        <f>VLOOKUP($A1379,Hospitalization_Table[#All],6,FALSE)</f>
        <v>7749.16</v>
      </c>
      <c r="N1379" t="str">
        <f>VLOOKUP($A1379,Hospitalization_Table[#All],7,FALSE)</f>
        <v>tier - 2</v>
      </c>
      <c r="O1379" t="str">
        <f>VLOOKUP($A1379,Hospitalization_Table[#All],8,FALSE)</f>
        <v>tier - 1</v>
      </c>
      <c r="P1379" t="str">
        <f>VLOOKUP($A1379,Hospitalization_Table[#All],9,FALSE)</f>
        <v>R1012</v>
      </c>
      <c r="Q1379">
        <f>VLOOKUP($A1379,Hospitalization_Table[#All],11,FALSE)</f>
        <v>41</v>
      </c>
    </row>
    <row r="1380" spans="1:17" ht="15.6" x14ac:dyDescent="0.3">
      <c r="A1380" s="20" t="s">
        <v>992</v>
      </c>
      <c r="B1380" t="str">
        <f>VLOOKUP($A1380,Customer_Table[#All],4,FALSE)</f>
        <v>Daniel</v>
      </c>
      <c r="C1380">
        <f>VLOOKUP($A1380,Medical_Table[#All],4,FALSE)</f>
        <v>26.62</v>
      </c>
      <c r="D1380">
        <f>VLOOKUP($A1380,Medical_Table[#All],6,FALSE)</f>
        <v>6.15</v>
      </c>
      <c r="E1380" t="str">
        <f>VLOOKUP($A1380,Medical_Table[#All],2,FALSE)</f>
        <v>Yes</v>
      </c>
      <c r="F1380" t="str">
        <f>VLOOKUP($A1380,Medical_Table[#All],8,FALSE)</f>
        <v>No</v>
      </c>
      <c r="G1380" t="str">
        <f>VLOOKUP($A1380,Medical_Table[#All],9,FALSE)</f>
        <v>No</v>
      </c>
      <c r="H1380">
        <f>VLOOKUP($A1380,Medical_Table[#All],10,FALSE)</f>
        <v>0</v>
      </c>
      <c r="I1380" t="str">
        <f>VLOOKUP($A1380,Medical_Table[#All],3,FALSE)</f>
        <v>No</v>
      </c>
      <c r="J1380" t="str">
        <f>VLOOKUP($A1380,Medical_Table[#All],5,FALSE)</f>
        <v>Over Weight</v>
      </c>
      <c r="K1380" t="str">
        <f>VLOOKUP($A1380,Medical_Table[#All],7,FALSE)</f>
        <v>Prediabetes</v>
      </c>
      <c r="L1380" s="22">
        <f>VLOOKUP($A1380,Hospitalization_Table[#All],10,FALSE)</f>
        <v>28106</v>
      </c>
      <c r="M1380" s="18">
        <f>VLOOKUP($A1380,Hospitalization_Table[#All],6,FALSE)</f>
        <v>7742.11</v>
      </c>
      <c r="N1380" t="str">
        <f>VLOOKUP($A1380,Hospitalization_Table[#All],7,FALSE)</f>
        <v>tier - 3</v>
      </c>
      <c r="O1380" t="str">
        <f>VLOOKUP($A1380,Hospitalization_Table[#All],8,FALSE)</f>
        <v>tier - 2</v>
      </c>
      <c r="P1380" t="str">
        <f>VLOOKUP($A1380,Hospitalization_Table[#All],9,FALSE)</f>
        <v>R1013</v>
      </c>
      <c r="Q1380">
        <f>VLOOKUP($A1380,Hospitalization_Table[#All],11,FALSE)</f>
        <v>46</v>
      </c>
    </row>
    <row r="1381" spans="1:17" ht="15.6" x14ac:dyDescent="0.3">
      <c r="A1381" s="20" t="s">
        <v>991</v>
      </c>
      <c r="B1381" t="str">
        <f>VLOOKUP($A1381,Customer_Table[#All],4,FALSE)</f>
        <v>Jaime</v>
      </c>
      <c r="C1381">
        <f>VLOOKUP($A1381,Medical_Table[#All],4,FALSE)</f>
        <v>37.1</v>
      </c>
      <c r="D1381">
        <f>VLOOKUP($A1381,Medical_Table[#All],6,FALSE)</f>
        <v>11.08</v>
      </c>
      <c r="E1381" t="str">
        <f>VLOOKUP($A1381,Medical_Table[#All],2,FALSE)</f>
        <v>No</v>
      </c>
      <c r="F1381" t="str">
        <f>VLOOKUP($A1381,Medical_Table[#All],8,FALSE)</f>
        <v>No</v>
      </c>
      <c r="G1381" t="str">
        <f>VLOOKUP($A1381,Medical_Table[#All],9,FALSE)</f>
        <v>No</v>
      </c>
      <c r="H1381">
        <f>VLOOKUP($A1381,Medical_Table[#All],10,FALSE)</f>
        <v>0</v>
      </c>
      <c r="I1381" t="str">
        <f>VLOOKUP($A1381,Medical_Table[#All],3,FALSE)</f>
        <v>No</v>
      </c>
      <c r="J1381" t="str">
        <f>VLOOKUP($A1381,Medical_Table[#All],5,FALSE)</f>
        <v>Obesity</v>
      </c>
      <c r="K1381" t="str">
        <f>VLOOKUP($A1381,Medical_Table[#All],7,FALSE)</f>
        <v>Diabetes</v>
      </c>
      <c r="L1381" s="22">
        <f>VLOOKUP($A1381,Hospitalization_Table[#All],10,FALSE)</f>
        <v>28737</v>
      </c>
      <c r="M1381" s="18">
        <f>VLOOKUP($A1381,Hospitalization_Table[#All],6,FALSE)</f>
        <v>7740.34</v>
      </c>
      <c r="N1381" t="str">
        <f>VLOOKUP($A1381,Hospitalization_Table[#All],7,FALSE)</f>
        <v>tier - 1</v>
      </c>
      <c r="O1381" t="str">
        <f>VLOOKUP($A1381,Hospitalization_Table[#All],8,FALSE)</f>
        <v>tier - 1</v>
      </c>
      <c r="P1381" t="str">
        <f>VLOOKUP($A1381,Hospitalization_Table[#All],9,FALSE)</f>
        <v>R1011</v>
      </c>
      <c r="Q1381">
        <f>VLOOKUP($A1381,Hospitalization_Table[#All],11,FALSE)</f>
        <v>44</v>
      </c>
    </row>
    <row r="1382" spans="1:17" ht="15.6" x14ac:dyDescent="0.3">
      <c r="A1382" s="20" t="s">
        <v>990</v>
      </c>
      <c r="B1382" t="str">
        <f>VLOOKUP($A1382,Customer_Table[#All],4,FALSE)</f>
        <v>Erik R</v>
      </c>
      <c r="C1382">
        <f>VLOOKUP($A1382,Medical_Table[#All],4,FALSE)</f>
        <v>18.28</v>
      </c>
      <c r="D1382">
        <f>VLOOKUP($A1382,Medical_Table[#All],6,FALSE)</f>
        <v>7.95</v>
      </c>
      <c r="E1382" t="str">
        <f>VLOOKUP($A1382,Medical_Table[#All],2,FALSE)</f>
        <v>No</v>
      </c>
      <c r="F1382" t="str">
        <f>VLOOKUP($A1382,Medical_Table[#All],8,FALSE)</f>
        <v>No</v>
      </c>
      <c r="G1382" t="str">
        <f>VLOOKUP($A1382,Medical_Table[#All],9,FALSE)</f>
        <v>No</v>
      </c>
      <c r="H1382">
        <f>VLOOKUP($A1382,Medical_Table[#All],10,FALSE)</f>
        <v>0</v>
      </c>
      <c r="I1382" t="str">
        <f>VLOOKUP($A1382,Medical_Table[#All],3,FALSE)</f>
        <v>No</v>
      </c>
      <c r="J1382" t="str">
        <f>VLOOKUP($A1382,Medical_Table[#All],5,FALSE)</f>
        <v>Under Weight</v>
      </c>
      <c r="K1382" t="str">
        <f>VLOOKUP($A1382,Medical_Table[#All],7,FALSE)</f>
        <v>Diabetes</v>
      </c>
      <c r="L1382" s="22">
        <f>VLOOKUP($A1382,Hospitalization_Table[#All],10,FALSE)</f>
        <v>23941</v>
      </c>
      <c r="M1382" s="18">
        <f>VLOOKUP($A1382,Hospitalization_Table[#All],6,FALSE)</f>
        <v>7736.39</v>
      </c>
      <c r="N1382" t="str">
        <f>VLOOKUP($A1382,Hospitalization_Table[#All],7,FALSE)</f>
        <v>tier - 3</v>
      </c>
      <c r="O1382" t="str">
        <f>VLOOKUP($A1382,Hospitalization_Table[#All],8,FALSE)</f>
        <v>tier - 2</v>
      </c>
      <c r="P1382" t="str">
        <f>VLOOKUP($A1382,Hospitalization_Table[#All],9,FALSE)</f>
        <v>R1013</v>
      </c>
      <c r="Q1382">
        <f>VLOOKUP($A1382,Hospitalization_Table[#All],11,FALSE)</f>
        <v>57</v>
      </c>
    </row>
    <row r="1383" spans="1:17" ht="15.6" x14ac:dyDescent="0.3">
      <c r="A1383" s="20" t="s">
        <v>989</v>
      </c>
      <c r="B1383" t="str">
        <f>VLOOKUP($A1383,Customer_Table[#All],4,FALSE)</f>
        <v>Katie</v>
      </c>
      <c r="C1383">
        <f>VLOOKUP($A1383,Medical_Table[#All],4,FALSE)</f>
        <v>35.814999999999998</v>
      </c>
      <c r="D1383">
        <f>VLOOKUP($A1383,Medical_Table[#All],6,FALSE)</f>
        <v>6.23</v>
      </c>
      <c r="E1383" t="str">
        <f>VLOOKUP($A1383,Medical_Table[#All],2,FALSE)</f>
        <v>No</v>
      </c>
      <c r="F1383" t="str">
        <f>VLOOKUP($A1383,Medical_Table[#All],8,FALSE)</f>
        <v>No</v>
      </c>
      <c r="G1383" t="str">
        <f>VLOOKUP($A1383,Medical_Table[#All],9,FALSE)</f>
        <v>No</v>
      </c>
      <c r="H1383">
        <f>VLOOKUP($A1383,Medical_Table[#All],10,FALSE)</f>
        <v>0</v>
      </c>
      <c r="I1383" t="str">
        <f>VLOOKUP($A1383,Medical_Table[#All],3,FALSE)</f>
        <v>No</v>
      </c>
      <c r="J1383" t="str">
        <f>VLOOKUP($A1383,Medical_Table[#All],5,FALSE)</f>
        <v>Obesity</v>
      </c>
      <c r="K1383" t="str">
        <f>VLOOKUP($A1383,Medical_Table[#All],7,FALSE)</f>
        <v>Prediabetes</v>
      </c>
      <c r="L1383" s="22">
        <f>VLOOKUP($A1383,Hospitalization_Table[#All],10,FALSE)</f>
        <v>28366</v>
      </c>
      <c r="M1383" s="18">
        <f>VLOOKUP($A1383,Hospitalization_Table[#All],6,FALSE)</f>
        <v>7731.86</v>
      </c>
      <c r="N1383" t="str">
        <f>VLOOKUP($A1383,Hospitalization_Table[#All],7,FALSE)</f>
        <v>tier - 2</v>
      </c>
      <c r="O1383" t="str">
        <f>VLOOKUP($A1383,Hospitalization_Table[#All],8,FALSE)</f>
        <v>tier - 3</v>
      </c>
      <c r="P1383" t="str">
        <f>VLOOKUP($A1383,Hospitalization_Table[#All],9,FALSE)</f>
        <v>R1012</v>
      </c>
      <c r="Q1383">
        <f>VLOOKUP($A1383,Hospitalization_Table[#All],11,FALSE)</f>
        <v>45</v>
      </c>
    </row>
    <row r="1384" spans="1:17" ht="15.6" x14ac:dyDescent="0.3">
      <c r="A1384" s="20" t="s">
        <v>988</v>
      </c>
      <c r="B1384" t="str">
        <f>VLOOKUP($A1384,Customer_Table[#All],4,FALSE)</f>
        <v>Thomas A</v>
      </c>
      <c r="C1384">
        <f>VLOOKUP($A1384,Medical_Table[#All],4,FALSE)</f>
        <v>30.69</v>
      </c>
      <c r="D1384">
        <f>VLOOKUP($A1384,Medical_Table[#All],6,FALSE)</f>
        <v>6.5</v>
      </c>
      <c r="E1384" t="str">
        <f>VLOOKUP($A1384,Medical_Table[#All],2,FALSE)</f>
        <v>No</v>
      </c>
      <c r="F1384" t="str">
        <f>VLOOKUP($A1384,Medical_Table[#All],8,FALSE)</f>
        <v>No</v>
      </c>
      <c r="G1384" t="str">
        <f>VLOOKUP($A1384,Medical_Table[#All],9,FALSE)</f>
        <v>No</v>
      </c>
      <c r="H1384">
        <f>VLOOKUP($A1384,Medical_Table[#All],10,FALSE)</f>
        <v>0</v>
      </c>
      <c r="I1384" t="str">
        <f>VLOOKUP($A1384,Medical_Table[#All],3,FALSE)</f>
        <v>No</v>
      </c>
      <c r="J1384" t="str">
        <f>VLOOKUP($A1384,Medical_Table[#All],5,FALSE)</f>
        <v>Obesity</v>
      </c>
      <c r="K1384" t="str">
        <f>VLOOKUP($A1384,Medical_Table[#All],7,FALSE)</f>
        <v>Diabetes</v>
      </c>
      <c r="L1384" s="22">
        <f>VLOOKUP($A1384,Hospitalization_Table[#All],10,FALSE)</f>
        <v>28828</v>
      </c>
      <c r="M1384" s="18">
        <f>VLOOKUP($A1384,Hospitalization_Table[#All],6,FALSE)</f>
        <v>7731.43</v>
      </c>
      <c r="N1384" t="str">
        <f>VLOOKUP($A1384,Hospitalization_Table[#All],7,FALSE)</f>
        <v>tier - 3</v>
      </c>
      <c r="O1384" t="str">
        <f>VLOOKUP($A1384,Hospitalization_Table[#All],8,FALSE)</f>
        <v>tier - 2</v>
      </c>
      <c r="P1384" t="str">
        <f>VLOOKUP($A1384,Hospitalization_Table[#All],9,FALSE)</f>
        <v>R1013</v>
      </c>
      <c r="Q1384">
        <f>VLOOKUP($A1384,Hospitalization_Table[#All],11,FALSE)</f>
        <v>44</v>
      </c>
    </row>
    <row r="1385" spans="1:17" ht="15.6" x14ac:dyDescent="0.3">
      <c r="A1385" s="20" t="s">
        <v>987</v>
      </c>
      <c r="B1385" t="str">
        <f>VLOOKUP($A1385,Customer_Table[#All],4,FALSE)</f>
        <v>Jean-Marc</v>
      </c>
      <c r="C1385">
        <f>VLOOKUP($A1385,Medical_Table[#All],4,FALSE)</f>
        <v>26.125</v>
      </c>
      <c r="D1385">
        <f>VLOOKUP($A1385,Medical_Table[#All],6,FALSE)</f>
        <v>5.22</v>
      </c>
      <c r="E1385" t="str">
        <f>VLOOKUP($A1385,Medical_Table[#All],2,FALSE)</f>
        <v>No</v>
      </c>
      <c r="F1385" t="str">
        <f>VLOOKUP($A1385,Medical_Table[#All],8,FALSE)</f>
        <v>No</v>
      </c>
      <c r="G1385" t="str">
        <f>VLOOKUP($A1385,Medical_Table[#All],9,FALSE)</f>
        <v>No</v>
      </c>
      <c r="H1385">
        <f>VLOOKUP($A1385,Medical_Table[#All],10,FALSE)</f>
        <v>0</v>
      </c>
      <c r="I1385" t="str">
        <f>VLOOKUP($A1385,Medical_Table[#All],3,FALSE)</f>
        <v>No</v>
      </c>
      <c r="J1385" t="str">
        <f>VLOOKUP($A1385,Medical_Table[#All],5,FALSE)</f>
        <v>Over Weight</v>
      </c>
      <c r="K1385" t="str">
        <f>VLOOKUP($A1385,Medical_Table[#All],7,FALSE)</f>
        <v>Normal</v>
      </c>
      <c r="L1385" s="22">
        <f>VLOOKUP($A1385,Hospitalization_Table[#All],10,FALSE)</f>
        <v>29474</v>
      </c>
      <c r="M1385" s="18">
        <f>VLOOKUP($A1385,Hospitalization_Table[#All],6,FALSE)</f>
        <v>7729.65</v>
      </c>
      <c r="N1385" t="str">
        <f>VLOOKUP($A1385,Hospitalization_Table[#All],7,FALSE)</f>
        <v>tier - 3</v>
      </c>
      <c r="O1385" t="str">
        <f>VLOOKUP($A1385,Hospitalization_Table[#All],8,FALSE)</f>
        <v>tier - 1</v>
      </c>
      <c r="P1385" t="str">
        <f>VLOOKUP($A1385,Hospitalization_Table[#All],9,FALSE)</f>
        <v>R1016</v>
      </c>
      <c r="Q1385">
        <f>VLOOKUP($A1385,Hospitalization_Table[#All],11,FALSE)</f>
        <v>42</v>
      </c>
    </row>
    <row r="1386" spans="1:17" ht="15.6" x14ac:dyDescent="0.3">
      <c r="A1386" s="20" t="s">
        <v>986</v>
      </c>
      <c r="B1386" t="str">
        <f>VLOOKUP($A1386,Customer_Table[#All],4,FALSE)</f>
        <v>Kerry L</v>
      </c>
      <c r="C1386">
        <f>VLOOKUP($A1386,Medical_Table[#All],4,FALSE)</f>
        <v>34.58</v>
      </c>
      <c r="D1386">
        <f>VLOOKUP($A1386,Medical_Table[#All],6,FALSE)</f>
        <v>6.3</v>
      </c>
      <c r="E1386" t="str">
        <f>VLOOKUP($A1386,Medical_Table[#All],2,FALSE)</f>
        <v>No</v>
      </c>
      <c r="F1386" t="str">
        <f>VLOOKUP($A1386,Medical_Table[#All],8,FALSE)</f>
        <v>No</v>
      </c>
      <c r="G1386" t="str">
        <f>VLOOKUP($A1386,Medical_Table[#All],9,FALSE)</f>
        <v>Yes</v>
      </c>
      <c r="H1386">
        <f>VLOOKUP($A1386,Medical_Table[#All],10,FALSE)</f>
        <v>1</v>
      </c>
      <c r="I1386" t="str">
        <f>VLOOKUP($A1386,Medical_Table[#All],3,FALSE)</f>
        <v>No</v>
      </c>
      <c r="J1386" t="str">
        <f>VLOOKUP($A1386,Medical_Table[#All],5,FALSE)</f>
        <v>Obesity</v>
      </c>
      <c r="K1386" t="str">
        <f>VLOOKUP($A1386,Medical_Table[#All],7,FALSE)</f>
        <v>Prediabetes</v>
      </c>
      <c r="L1386" s="22">
        <f>VLOOKUP($A1386,Hospitalization_Table[#All],10,FALSE)</f>
        <v>29008</v>
      </c>
      <c r="M1386" s="18">
        <f>VLOOKUP($A1386,Hospitalization_Table[#All],6,FALSE)</f>
        <v>7727.25</v>
      </c>
      <c r="N1386" t="str">
        <f>VLOOKUP($A1386,Hospitalization_Table[#All],7,FALSE)</f>
        <v>tier - 2</v>
      </c>
      <c r="O1386" t="str">
        <f>VLOOKUP($A1386,Hospitalization_Table[#All],8,FALSE)</f>
        <v>tier - 3</v>
      </c>
      <c r="P1386" t="str">
        <f>VLOOKUP($A1386,Hospitalization_Table[#All],9,FALSE)</f>
        <v>R1012</v>
      </c>
      <c r="Q1386">
        <f>VLOOKUP($A1386,Hospitalization_Table[#All],11,FALSE)</f>
        <v>44</v>
      </c>
    </row>
    <row r="1387" spans="1:17" ht="15.6" x14ac:dyDescent="0.3">
      <c r="A1387" s="20" t="s">
        <v>985</v>
      </c>
      <c r="B1387" t="str">
        <f>VLOOKUP($A1387,Customer_Table[#All],4,FALSE)</f>
        <v>Ulrich</v>
      </c>
      <c r="C1387">
        <f>VLOOKUP($A1387,Medical_Table[#All],4,FALSE)</f>
        <v>27.4</v>
      </c>
      <c r="D1387">
        <f>VLOOKUP($A1387,Medical_Table[#All],6,FALSE)</f>
        <v>8.84</v>
      </c>
      <c r="E1387" t="str">
        <f>VLOOKUP($A1387,Medical_Table[#All],2,FALSE)</f>
        <v>No</v>
      </c>
      <c r="F1387" t="str">
        <f>VLOOKUP($A1387,Medical_Table[#All],8,FALSE)</f>
        <v>No</v>
      </c>
      <c r="G1387" t="str">
        <f>VLOOKUP($A1387,Medical_Table[#All],9,FALSE)</f>
        <v>No</v>
      </c>
      <c r="H1387">
        <f>VLOOKUP($A1387,Medical_Table[#All],10,FALSE)</f>
        <v>0</v>
      </c>
      <c r="I1387" t="str">
        <f>VLOOKUP($A1387,Medical_Table[#All],3,FALSE)</f>
        <v>No</v>
      </c>
      <c r="J1387" t="str">
        <f>VLOOKUP($A1387,Medical_Table[#All],5,FALSE)</f>
        <v>Over Weight</v>
      </c>
      <c r="K1387" t="str">
        <f>VLOOKUP($A1387,Medical_Table[#All],7,FALSE)</f>
        <v>Diabetes</v>
      </c>
      <c r="L1387" s="22">
        <f>VLOOKUP($A1387,Hospitalization_Table[#All],10,FALSE)</f>
        <v>28853</v>
      </c>
      <c r="M1387" s="18">
        <f>VLOOKUP($A1387,Hospitalization_Table[#All],6,FALSE)</f>
        <v>7726.85</v>
      </c>
      <c r="N1387" t="str">
        <f>VLOOKUP($A1387,Hospitalization_Table[#All],7,FALSE)</f>
        <v>tier - 1</v>
      </c>
      <c r="O1387" t="str">
        <f>VLOOKUP($A1387,Hospitalization_Table[#All],8,FALSE)</f>
        <v>tier - 2</v>
      </c>
      <c r="P1387" t="str">
        <f>VLOOKUP($A1387,Hospitalization_Table[#All],9,FALSE)</f>
        <v>R1011</v>
      </c>
      <c r="Q1387">
        <f>VLOOKUP($A1387,Hospitalization_Table[#All],11,FALSE)</f>
        <v>44</v>
      </c>
    </row>
    <row r="1388" spans="1:17" ht="15.6" x14ac:dyDescent="0.3">
      <c r="A1388" s="20" t="s">
        <v>984</v>
      </c>
      <c r="B1388" t="str">
        <f>VLOOKUP($A1388,Customer_Table[#All],4,FALSE)</f>
        <v>Justin P</v>
      </c>
      <c r="C1388">
        <f>VLOOKUP($A1388,Medical_Table[#All],4,FALSE)</f>
        <v>27.53</v>
      </c>
      <c r="D1388">
        <f>VLOOKUP($A1388,Medical_Table[#All],6,FALSE)</f>
        <v>4.1100000000000003</v>
      </c>
      <c r="E1388" t="str">
        <f>VLOOKUP($A1388,Medical_Table[#All],2,FALSE)</f>
        <v>No</v>
      </c>
      <c r="F1388" t="str">
        <f>VLOOKUP($A1388,Medical_Table[#All],8,FALSE)</f>
        <v>No</v>
      </c>
      <c r="G1388" t="str">
        <f>VLOOKUP($A1388,Medical_Table[#All],9,FALSE)</f>
        <v>No</v>
      </c>
      <c r="H1388">
        <f>VLOOKUP($A1388,Medical_Table[#All],10,FALSE)</f>
        <v>1</v>
      </c>
      <c r="I1388" t="str">
        <f>VLOOKUP($A1388,Medical_Table[#All],3,FALSE)</f>
        <v>No</v>
      </c>
      <c r="J1388" t="str">
        <f>VLOOKUP($A1388,Medical_Table[#All],5,FALSE)</f>
        <v>Over Weight</v>
      </c>
      <c r="K1388" t="str">
        <f>VLOOKUP($A1388,Medical_Table[#All],7,FALSE)</f>
        <v>Normal</v>
      </c>
      <c r="L1388" s="22">
        <f>VLOOKUP($A1388,Hospitalization_Table[#All],10,FALSE)</f>
        <v>31970</v>
      </c>
      <c r="M1388" s="18">
        <f>VLOOKUP($A1388,Hospitalization_Table[#All],6,FALSE)</f>
        <v>7684.62</v>
      </c>
      <c r="N1388" t="str">
        <f>VLOOKUP($A1388,Hospitalization_Table[#All],7,FALSE)</f>
        <v>tier - 2</v>
      </c>
      <c r="O1388" t="str">
        <f>VLOOKUP($A1388,Hospitalization_Table[#All],8,FALSE)</f>
        <v>tier - 3</v>
      </c>
      <c r="P1388" t="str">
        <f>VLOOKUP($A1388,Hospitalization_Table[#All],9,FALSE)</f>
        <v>R1021</v>
      </c>
      <c r="Q1388">
        <f>VLOOKUP($A1388,Hospitalization_Table[#All],11,FALSE)</f>
        <v>35</v>
      </c>
    </row>
    <row r="1389" spans="1:17" ht="15.6" x14ac:dyDescent="0.3">
      <c r="A1389" s="20" t="s">
        <v>983</v>
      </c>
      <c r="B1389" t="str">
        <f>VLOOKUP($A1389,Customer_Table[#All],4,FALSE)</f>
        <v>Hannah E.</v>
      </c>
      <c r="C1389">
        <f>VLOOKUP($A1389,Medical_Table[#All],4,FALSE)</f>
        <v>33</v>
      </c>
      <c r="D1389">
        <f>VLOOKUP($A1389,Medical_Table[#All],6,FALSE)</f>
        <v>4.57</v>
      </c>
      <c r="E1389" t="str">
        <f>VLOOKUP($A1389,Medical_Table[#All],2,FALSE)</f>
        <v>No</v>
      </c>
      <c r="F1389" t="str">
        <f>VLOOKUP($A1389,Medical_Table[#All],8,FALSE)</f>
        <v>No</v>
      </c>
      <c r="G1389" t="str">
        <f>VLOOKUP($A1389,Medical_Table[#All],9,FALSE)</f>
        <v>No</v>
      </c>
      <c r="H1389">
        <f>VLOOKUP($A1389,Medical_Table[#All],10,FALSE)</f>
        <v>0</v>
      </c>
      <c r="I1389" t="str">
        <f>VLOOKUP($A1389,Medical_Table[#All],3,FALSE)</f>
        <v>No</v>
      </c>
      <c r="J1389" t="str">
        <f>VLOOKUP($A1389,Medical_Table[#All],5,FALSE)</f>
        <v>Obesity</v>
      </c>
      <c r="K1389" t="str">
        <f>VLOOKUP($A1389,Medical_Table[#All],7,FALSE)</f>
        <v>Normal</v>
      </c>
      <c r="L1389" s="22">
        <f>VLOOKUP($A1389,Hospitalization_Table[#All],10,FALSE)</f>
        <v>30303</v>
      </c>
      <c r="M1389" s="18">
        <f>VLOOKUP($A1389,Hospitalization_Table[#All],6,FALSE)</f>
        <v>7682.67</v>
      </c>
      <c r="N1389" t="str">
        <f>VLOOKUP($A1389,Hospitalization_Table[#All],7,FALSE)</f>
        <v>tier - 2</v>
      </c>
      <c r="O1389" t="str">
        <f>VLOOKUP($A1389,Hospitalization_Table[#All],8,FALSE)</f>
        <v>tier - 1</v>
      </c>
      <c r="P1389" t="str">
        <f>VLOOKUP($A1389,Hospitalization_Table[#All],9,FALSE)</f>
        <v>R1013</v>
      </c>
      <c r="Q1389">
        <f>VLOOKUP($A1389,Hospitalization_Table[#All],11,FALSE)</f>
        <v>40</v>
      </c>
    </row>
    <row r="1390" spans="1:17" ht="15.6" x14ac:dyDescent="0.3">
      <c r="A1390" s="20" t="s">
        <v>982</v>
      </c>
      <c r="B1390" t="str">
        <f>VLOOKUP($A1390,Customer_Table[#All],4,FALSE)</f>
        <v>David</v>
      </c>
      <c r="C1390">
        <f>VLOOKUP($A1390,Medical_Table[#All],4,FALSE)</f>
        <v>25.78</v>
      </c>
      <c r="D1390">
        <f>VLOOKUP($A1390,Medical_Table[#All],6,FALSE)</f>
        <v>11.06</v>
      </c>
      <c r="E1390" t="str">
        <f>VLOOKUP($A1390,Medical_Table[#All],2,FALSE)</f>
        <v>Yes</v>
      </c>
      <c r="F1390" t="str">
        <f>VLOOKUP($A1390,Medical_Table[#All],8,FALSE)</f>
        <v>No</v>
      </c>
      <c r="G1390" t="str">
        <f>VLOOKUP($A1390,Medical_Table[#All],9,FALSE)</f>
        <v>No</v>
      </c>
      <c r="H1390">
        <f>VLOOKUP($A1390,Medical_Table[#All],10,FALSE)</f>
        <v>0</v>
      </c>
      <c r="I1390" t="str">
        <f>VLOOKUP($A1390,Medical_Table[#All],3,FALSE)</f>
        <v>No</v>
      </c>
      <c r="J1390" t="str">
        <f>VLOOKUP($A1390,Medical_Table[#All],5,FALSE)</f>
        <v>Over Weight</v>
      </c>
      <c r="K1390" t="str">
        <f>VLOOKUP($A1390,Medical_Table[#All],7,FALSE)</f>
        <v>Diabetes</v>
      </c>
      <c r="L1390" s="22">
        <f>VLOOKUP($A1390,Hospitalization_Table[#All],10,FALSE)</f>
        <v>29939</v>
      </c>
      <c r="M1390" s="18">
        <f>VLOOKUP($A1390,Hospitalization_Table[#All],6,FALSE)</f>
        <v>7681.17</v>
      </c>
      <c r="N1390" t="str">
        <f>VLOOKUP($A1390,Hospitalization_Table[#All],7,FALSE)</f>
        <v>tier - 2</v>
      </c>
      <c r="O1390" t="str">
        <f>VLOOKUP($A1390,Hospitalization_Table[#All],8,FALSE)</f>
        <v>tier - 2</v>
      </c>
      <c r="P1390" t="str">
        <f>VLOOKUP($A1390,Hospitalization_Table[#All],9,FALSE)</f>
        <v>R1020</v>
      </c>
      <c r="Q1390">
        <f>VLOOKUP($A1390,Hospitalization_Table[#All],11,FALSE)</f>
        <v>41</v>
      </c>
    </row>
    <row r="1391" spans="1:17" ht="15.6" x14ac:dyDescent="0.3">
      <c r="A1391" s="20" t="s">
        <v>981</v>
      </c>
      <c r="B1391" t="str">
        <f>VLOOKUP($A1391,Customer_Table[#All],4,FALSE)</f>
        <v>Jim</v>
      </c>
      <c r="C1391">
        <f>VLOOKUP($A1391,Medical_Table[#All],4,FALSE)</f>
        <v>22.66</v>
      </c>
      <c r="D1391">
        <f>VLOOKUP($A1391,Medical_Table[#All],6,FALSE)</f>
        <v>10.68</v>
      </c>
      <c r="E1391" t="str">
        <f>VLOOKUP($A1391,Medical_Table[#All],2,FALSE)</f>
        <v>No</v>
      </c>
      <c r="F1391" t="str">
        <f>VLOOKUP($A1391,Medical_Table[#All],8,FALSE)</f>
        <v>No</v>
      </c>
      <c r="G1391" t="str">
        <f>VLOOKUP($A1391,Medical_Table[#All],9,FALSE)</f>
        <v>No</v>
      </c>
      <c r="H1391">
        <f>VLOOKUP($A1391,Medical_Table[#All],10,FALSE)</f>
        <v>0</v>
      </c>
      <c r="I1391" t="str">
        <f>VLOOKUP($A1391,Medical_Table[#All],3,FALSE)</f>
        <v>No</v>
      </c>
      <c r="J1391" t="str">
        <f>VLOOKUP($A1391,Medical_Table[#All],5,FALSE)</f>
        <v>Normal Weight</v>
      </c>
      <c r="K1391" t="str">
        <f>VLOOKUP($A1391,Medical_Table[#All],7,FALSE)</f>
        <v>Diabetes</v>
      </c>
      <c r="L1391" s="22">
        <f>VLOOKUP($A1391,Hospitalization_Table[#All],10,FALSE)</f>
        <v>26217</v>
      </c>
      <c r="M1391" s="18">
        <f>VLOOKUP($A1391,Hospitalization_Table[#All],6,FALSE)</f>
        <v>7680.92</v>
      </c>
      <c r="N1391" t="str">
        <f>VLOOKUP($A1391,Hospitalization_Table[#All],7,FALSE)</f>
        <v>tier - 2</v>
      </c>
      <c r="O1391" t="str">
        <f>VLOOKUP($A1391,Hospitalization_Table[#All],8,FALSE)</f>
        <v>tier - 1</v>
      </c>
      <c r="P1391" t="str">
        <f>VLOOKUP($A1391,Hospitalization_Table[#All],9,FALSE)</f>
        <v>R1013</v>
      </c>
      <c r="Q1391">
        <f>VLOOKUP($A1391,Hospitalization_Table[#All],11,FALSE)</f>
        <v>51</v>
      </c>
    </row>
    <row r="1392" spans="1:17" ht="15.6" x14ac:dyDescent="0.3">
      <c r="A1392" s="20" t="s">
        <v>980</v>
      </c>
      <c r="B1392" t="str">
        <f>VLOOKUP($A1392,Customer_Table[#All],4,FALSE)</f>
        <v>Joseph P</v>
      </c>
      <c r="C1392">
        <f>VLOOKUP($A1392,Medical_Table[#All],4,FALSE)</f>
        <v>38.81</v>
      </c>
      <c r="D1392">
        <f>VLOOKUP($A1392,Medical_Table[#All],6,FALSE)</f>
        <v>6.14</v>
      </c>
      <c r="E1392" t="str">
        <f>VLOOKUP($A1392,Medical_Table[#All],2,FALSE)</f>
        <v>Yes</v>
      </c>
      <c r="F1392" t="str">
        <f>VLOOKUP($A1392,Medical_Table[#All],8,FALSE)</f>
        <v>No</v>
      </c>
      <c r="G1392" t="str">
        <f>VLOOKUP($A1392,Medical_Table[#All],9,FALSE)</f>
        <v>No</v>
      </c>
      <c r="H1392">
        <f>VLOOKUP($A1392,Medical_Table[#All],10,FALSE)</f>
        <v>1</v>
      </c>
      <c r="I1392" t="str">
        <f>VLOOKUP($A1392,Medical_Table[#All],3,FALSE)</f>
        <v>No</v>
      </c>
      <c r="J1392" t="str">
        <f>VLOOKUP($A1392,Medical_Table[#All],5,FALSE)</f>
        <v>Obesity</v>
      </c>
      <c r="K1392" t="str">
        <f>VLOOKUP($A1392,Medical_Table[#All],7,FALSE)</f>
        <v>Prediabetes</v>
      </c>
      <c r="L1392" s="22">
        <f>VLOOKUP($A1392,Hospitalization_Table[#All],10,FALSE)</f>
        <v>34955</v>
      </c>
      <c r="M1392" s="18">
        <f>VLOOKUP($A1392,Hospitalization_Table[#All],6,FALSE)</f>
        <v>7676.4</v>
      </c>
      <c r="N1392" t="str">
        <f>VLOOKUP($A1392,Hospitalization_Table[#All],7,FALSE)</f>
        <v>tier - 2</v>
      </c>
      <c r="O1392" t="str">
        <f>VLOOKUP($A1392,Hospitalization_Table[#All],8,FALSE)</f>
        <v>tier - 1</v>
      </c>
      <c r="P1392" t="str">
        <f>VLOOKUP($A1392,Hospitalization_Table[#All],9,FALSE)</f>
        <v>R1012</v>
      </c>
      <c r="Q1392">
        <f>VLOOKUP($A1392,Hospitalization_Table[#All],11,FALSE)</f>
        <v>27</v>
      </c>
    </row>
    <row r="1393" spans="1:17" ht="15.6" x14ac:dyDescent="0.3">
      <c r="A1393" s="20" t="s">
        <v>979</v>
      </c>
      <c r="B1393" t="str">
        <f>VLOOKUP($A1393,Customer_Table[#All],4,FALSE)</f>
        <v>Michael</v>
      </c>
      <c r="C1393">
        <f>VLOOKUP($A1393,Medical_Table[#All],4,FALSE)</f>
        <v>38.51</v>
      </c>
      <c r="D1393">
        <f>VLOOKUP($A1393,Medical_Table[#All],6,FALSE)</f>
        <v>5.45</v>
      </c>
      <c r="E1393" t="str">
        <f>VLOOKUP($A1393,Medical_Table[#All],2,FALSE)</f>
        <v>Yes</v>
      </c>
      <c r="F1393" t="str">
        <f>VLOOKUP($A1393,Medical_Table[#All],8,FALSE)</f>
        <v>No</v>
      </c>
      <c r="G1393" t="str">
        <f>VLOOKUP($A1393,Medical_Table[#All],9,FALSE)</f>
        <v>No</v>
      </c>
      <c r="H1393">
        <f>VLOOKUP($A1393,Medical_Table[#All],10,FALSE)</f>
        <v>0</v>
      </c>
      <c r="I1393" t="str">
        <f>VLOOKUP($A1393,Medical_Table[#All],3,FALSE)</f>
        <v>No</v>
      </c>
      <c r="J1393" t="str">
        <f>VLOOKUP($A1393,Medical_Table[#All],5,FALSE)</f>
        <v>Obesity</v>
      </c>
      <c r="K1393" t="str">
        <f>VLOOKUP($A1393,Medical_Table[#All],7,FALSE)</f>
        <v>Normal</v>
      </c>
      <c r="L1393" s="22">
        <f>VLOOKUP($A1393,Hospitalization_Table[#All],10,FALSE)</f>
        <v>35393</v>
      </c>
      <c r="M1393" s="18">
        <f>VLOOKUP($A1393,Hospitalization_Table[#All],6,FALSE)</f>
        <v>7670.75</v>
      </c>
      <c r="N1393" t="str">
        <f>VLOOKUP($A1393,Hospitalization_Table[#All],7,FALSE)</f>
        <v>tier - 2</v>
      </c>
      <c r="O1393" t="str">
        <f>VLOOKUP($A1393,Hospitalization_Table[#All],8,FALSE)</f>
        <v>tier - 2</v>
      </c>
      <c r="P1393" t="str">
        <f>VLOOKUP($A1393,Hospitalization_Table[#All],9,FALSE)</f>
        <v>R1022</v>
      </c>
      <c r="Q1393">
        <f>VLOOKUP($A1393,Hospitalization_Table[#All],11,FALSE)</f>
        <v>26</v>
      </c>
    </row>
    <row r="1394" spans="1:17" ht="15.6" x14ac:dyDescent="0.3">
      <c r="A1394" s="20" t="s">
        <v>978</v>
      </c>
      <c r="B1394" t="str">
        <f>VLOOKUP($A1394,Customer_Table[#All],4,FALSE)</f>
        <v>Gina M</v>
      </c>
      <c r="C1394">
        <f>VLOOKUP($A1394,Medical_Table[#All],4,FALSE)</f>
        <v>22.98</v>
      </c>
      <c r="D1394">
        <f>VLOOKUP($A1394,Medical_Table[#All],6,FALSE)</f>
        <v>6.14</v>
      </c>
      <c r="E1394" t="str">
        <f>VLOOKUP($A1394,Medical_Table[#All],2,FALSE)</f>
        <v>Yes</v>
      </c>
      <c r="F1394" t="str">
        <f>VLOOKUP($A1394,Medical_Table[#All],8,FALSE)</f>
        <v>No</v>
      </c>
      <c r="G1394" t="str">
        <f>VLOOKUP($A1394,Medical_Table[#All],9,FALSE)</f>
        <v>No</v>
      </c>
      <c r="H1394">
        <f>VLOOKUP($A1394,Medical_Table[#All],10,FALSE)</f>
        <v>0</v>
      </c>
      <c r="I1394" t="str">
        <f>VLOOKUP($A1394,Medical_Table[#All],3,FALSE)</f>
        <v>No</v>
      </c>
      <c r="J1394" t="str">
        <f>VLOOKUP($A1394,Medical_Table[#All],5,FALSE)</f>
        <v>Normal Weight</v>
      </c>
      <c r="K1394" t="str">
        <f>VLOOKUP($A1394,Medical_Table[#All],7,FALSE)</f>
        <v>Prediabetes</v>
      </c>
      <c r="L1394" s="22">
        <f>VLOOKUP($A1394,Hospitalization_Table[#All],10,FALSE)</f>
        <v>28042</v>
      </c>
      <c r="M1394" s="18">
        <f>VLOOKUP($A1394,Hospitalization_Table[#All],6,FALSE)</f>
        <v>7662.47</v>
      </c>
      <c r="N1394" t="str">
        <f>VLOOKUP($A1394,Hospitalization_Table[#All],7,FALSE)</f>
        <v>tier - 2</v>
      </c>
      <c r="O1394" t="str">
        <f>VLOOKUP($A1394,Hospitalization_Table[#All],8,FALSE)</f>
        <v>tier - 1</v>
      </c>
      <c r="P1394" t="str">
        <f>VLOOKUP($A1394,Hospitalization_Table[#All],9,FALSE)</f>
        <v>R1011</v>
      </c>
      <c r="Q1394">
        <f>VLOOKUP($A1394,Hospitalization_Table[#All],11,FALSE)</f>
        <v>46</v>
      </c>
    </row>
    <row r="1395" spans="1:17" ht="15.6" x14ac:dyDescent="0.3">
      <c r="A1395" s="20" t="s">
        <v>977</v>
      </c>
      <c r="B1395" t="str">
        <f>VLOOKUP($A1395,Customer_Table[#All],4,FALSE)</f>
        <v>Shantel C.</v>
      </c>
      <c r="C1395">
        <f>VLOOKUP($A1395,Medical_Table[#All],4,FALSE)</f>
        <v>15.65</v>
      </c>
      <c r="D1395">
        <f>VLOOKUP($A1395,Medical_Table[#All],6,FALSE)</f>
        <v>7.85</v>
      </c>
      <c r="E1395" t="str">
        <f>VLOOKUP($A1395,Medical_Table[#All],2,FALSE)</f>
        <v>No</v>
      </c>
      <c r="F1395" t="str">
        <f>VLOOKUP($A1395,Medical_Table[#All],8,FALSE)</f>
        <v>No</v>
      </c>
      <c r="G1395" t="str">
        <f>VLOOKUP($A1395,Medical_Table[#All],9,FALSE)</f>
        <v>No</v>
      </c>
      <c r="H1395">
        <f>VLOOKUP($A1395,Medical_Table[#All],10,FALSE)</f>
        <v>0</v>
      </c>
      <c r="I1395" t="str">
        <f>VLOOKUP($A1395,Medical_Table[#All],3,FALSE)</f>
        <v>No</v>
      </c>
      <c r="J1395" t="str">
        <f>VLOOKUP($A1395,Medical_Table[#All],5,FALSE)</f>
        <v>Under Weight</v>
      </c>
      <c r="K1395" t="str">
        <f>VLOOKUP($A1395,Medical_Table[#All],7,FALSE)</f>
        <v>Diabetes</v>
      </c>
      <c r="L1395" s="22">
        <f>VLOOKUP($A1395,Hospitalization_Table[#All],10,FALSE)</f>
        <v>24103</v>
      </c>
      <c r="M1395" s="18">
        <f>VLOOKUP($A1395,Hospitalization_Table[#All],6,FALSE)</f>
        <v>7657.69</v>
      </c>
      <c r="N1395" t="str">
        <f>VLOOKUP($A1395,Hospitalization_Table[#All],7,FALSE)</f>
        <v>tier - 3</v>
      </c>
      <c r="O1395" t="str">
        <f>VLOOKUP($A1395,Hospitalization_Table[#All],8,FALSE)</f>
        <v>tier - 3</v>
      </c>
      <c r="P1395" t="str">
        <f>VLOOKUP($A1395,Hospitalization_Table[#All],9,FALSE)</f>
        <v>R1012</v>
      </c>
      <c r="Q1395">
        <f>VLOOKUP($A1395,Hospitalization_Table[#All],11,FALSE)</f>
        <v>57</v>
      </c>
    </row>
    <row r="1396" spans="1:17" ht="15.6" x14ac:dyDescent="0.3">
      <c r="A1396" s="20" t="s">
        <v>976</v>
      </c>
      <c r="B1396" t="str">
        <f>VLOOKUP($A1396,Customer_Table[#All],4,FALSE)</f>
        <v>Brian</v>
      </c>
      <c r="C1396">
        <f>VLOOKUP($A1396,Medical_Table[#All],4,FALSE)</f>
        <v>39.97</v>
      </c>
      <c r="D1396">
        <f>VLOOKUP($A1396,Medical_Table[#All],6,FALSE)</f>
        <v>4.09</v>
      </c>
      <c r="E1396" t="str">
        <f>VLOOKUP($A1396,Medical_Table[#All],2,FALSE)</f>
        <v>No</v>
      </c>
      <c r="F1396" t="str">
        <f>VLOOKUP($A1396,Medical_Table[#All],8,FALSE)</f>
        <v>No</v>
      </c>
      <c r="G1396" t="str">
        <f>VLOOKUP($A1396,Medical_Table[#All],9,FALSE)</f>
        <v>No</v>
      </c>
      <c r="H1396">
        <f>VLOOKUP($A1396,Medical_Table[#All],10,FALSE)</f>
        <v>1</v>
      </c>
      <c r="I1396" t="str">
        <f>VLOOKUP($A1396,Medical_Table[#All],3,FALSE)</f>
        <v>No</v>
      </c>
      <c r="J1396" t="str">
        <f>VLOOKUP($A1396,Medical_Table[#All],5,FALSE)</f>
        <v>Obesity</v>
      </c>
      <c r="K1396" t="str">
        <f>VLOOKUP($A1396,Medical_Table[#All],7,FALSE)</f>
        <v>Normal</v>
      </c>
      <c r="L1396" s="22">
        <f>VLOOKUP($A1396,Hospitalization_Table[#All],10,FALSE)</f>
        <v>36068</v>
      </c>
      <c r="M1396" s="18">
        <f>VLOOKUP($A1396,Hospitalization_Table[#All],6,FALSE)</f>
        <v>7652.26</v>
      </c>
      <c r="N1396" t="str">
        <f>VLOOKUP($A1396,Hospitalization_Table[#All],7,FALSE)</f>
        <v>tier - 2</v>
      </c>
      <c r="O1396" t="str">
        <f>VLOOKUP($A1396,Hospitalization_Table[#All],8,FALSE)</f>
        <v>tier - 3</v>
      </c>
      <c r="P1396" t="str">
        <f>VLOOKUP($A1396,Hospitalization_Table[#All],9,FALSE)</f>
        <v>R1023</v>
      </c>
      <c r="Q1396">
        <f>VLOOKUP($A1396,Hospitalization_Table[#All],11,FALSE)</f>
        <v>24</v>
      </c>
    </row>
    <row r="1397" spans="1:17" ht="15.6" x14ac:dyDescent="0.3">
      <c r="A1397" s="20" t="s">
        <v>975</v>
      </c>
      <c r="B1397" t="str">
        <f>VLOOKUP($A1397,Customer_Table[#All],4,FALSE)</f>
        <v>Brian</v>
      </c>
      <c r="C1397">
        <f>VLOOKUP($A1397,Medical_Table[#All],4,FALSE)</f>
        <v>37.22</v>
      </c>
      <c r="D1397">
        <f>VLOOKUP($A1397,Medical_Table[#All],6,FALSE)</f>
        <v>4.62</v>
      </c>
      <c r="E1397" t="str">
        <f>VLOOKUP($A1397,Medical_Table[#All],2,FALSE)</f>
        <v>No</v>
      </c>
      <c r="F1397" t="str">
        <f>VLOOKUP($A1397,Medical_Table[#All],8,FALSE)</f>
        <v>No</v>
      </c>
      <c r="G1397" t="str">
        <f>VLOOKUP($A1397,Medical_Table[#All],9,FALSE)</f>
        <v>Yes</v>
      </c>
      <c r="H1397">
        <f>VLOOKUP($A1397,Medical_Table[#All],10,FALSE)</f>
        <v>1</v>
      </c>
      <c r="I1397" t="str">
        <f>VLOOKUP($A1397,Medical_Table[#All],3,FALSE)</f>
        <v>No</v>
      </c>
      <c r="J1397" t="str">
        <f>VLOOKUP($A1397,Medical_Table[#All],5,FALSE)</f>
        <v>Obesity</v>
      </c>
      <c r="K1397" t="str">
        <f>VLOOKUP($A1397,Medical_Table[#All],7,FALSE)</f>
        <v>Normal</v>
      </c>
      <c r="L1397" s="22">
        <f>VLOOKUP($A1397,Hospitalization_Table[#All],10,FALSE)</f>
        <v>34191</v>
      </c>
      <c r="M1397" s="18">
        <f>VLOOKUP($A1397,Hospitalization_Table[#All],6,FALSE)</f>
        <v>7650.8</v>
      </c>
      <c r="N1397" t="str">
        <f>VLOOKUP($A1397,Hospitalization_Table[#All],7,FALSE)</f>
        <v>tier - 2</v>
      </c>
      <c r="O1397" t="str">
        <f>VLOOKUP($A1397,Hospitalization_Table[#All],8,FALSE)</f>
        <v>tier - 2</v>
      </c>
      <c r="P1397" t="str">
        <f>VLOOKUP($A1397,Hospitalization_Table[#All],9,FALSE)</f>
        <v>R1012</v>
      </c>
      <c r="Q1397">
        <f>VLOOKUP($A1397,Hospitalization_Table[#All],11,FALSE)</f>
        <v>29</v>
      </c>
    </row>
    <row r="1398" spans="1:17" ht="15.6" x14ac:dyDescent="0.3">
      <c r="A1398" s="20" t="s">
        <v>974</v>
      </c>
      <c r="B1398" t="str">
        <f>VLOOKUP($A1398,Customer_Table[#All],4,FALSE)</f>
        <v>Jessica R</v>
      </c>
      <c r="C1398">
        <f>VLOOKUP($A1398,Medical_Table[#All],4,FALSE)</f>
        <v>41.325000000000003</v>
      </c>
      <c r="D1398">
        <f>VLOOKUP($A1398,Medical_Table[#All],6,FALSE)</f>
        <v>5.77</v>
      </c>
      <c r="E1398" t="str">
        <f>VLOOKUP($A1398,Medical_Table[#All],2,FALSE)</f>
        <v>No</v>
      </c>
      <c r="F1398" t="str">
        <f>VLOOKUP($A1398,Medical_Table[#All],8,FALSE)</f>
        <v>No</v>
      </c>
      <c r="G1398" t="str">
        <f>VLOOKUP($A1398,Medical_Table[#All],9,FALSE)</f>
        <v>No</v>
      </c>
      <c r="H1398">
        <f>VLOOKUP($A1398,Medical_Table[#All],10,FALSE)</f>
        <v>0</v>
      </c>
      <c r="I1398" t="str">
        <f>VLOOKUP($A1398,Medical_Table[#All],3,FALSE)</f>
        <v>No</v>
      </c>
      <c r="J1398" t="str">
        <f>VLOOKUP($A1398,Medical_Table[#All],5,FALSE)</f>
        <v>Obesity</v>
      </c>
      <c r="K1398" t="str">
        <f>VLOOKUP($A1398,Medical_Table[#All],7,FALSE)</f>
        <v>Prediabetes</v>
      </c>
      <c r="L1398" s="22">
        <f>VLOOKUP($A1398,Hospitalization_Table[#All],10,FALSE)</f>
        <v>29510</v>
      </c>
      <c r="M1398" s="18">
        <f>VLOOKUP($A1398,Hospitalization_Table[#All],6,FALSE)</f>
        <v>7650.77</v>
      </c>
      <c r="N1398" t="str">
        <f>VLOOKUP($A1398,Hospitalization_Table[#All],7,FALSE)</f>
        <v>tier - 2</v>
      </c>
      <c r="O1398" t="str">
        <f>VLOOKUP($A1398,Hospitalization_Table[#All],8,FALSE)</f>
        <v>tier - 2</v>
      </c>
      <c r="P1398" t="str">
        <f>VLOOKUP($A1398,Hospitalization_Table[#All],9,FALSE)</f>
        <v>R1024</v>
      </c>
      <c r="Q1398">
        <f>VLOOKUP($A1398,Hospitalization_Table[#All],11,FALSE)</f>
        <v>42</v>
      </c>
    </row>
    <row r="1399" spans="1:17" ht="15.6" x14ac:dyDescent="0.3">
      <c r="A1399" s="20" t="s">
        <v>973</v>
      </c>
      <c r="B1399" t="str">
        <f>VLOOKUP($A1399,Customer_Table[#All],4,FALSE)</f>
        <v>Robyn</v>
      </c>
      <c r="C1399">
        <f>VLOOKUP($A1399,Medical_Table[#All],4,FALSE)</f>
        <v>40.31</v>
      </c>
      <c r="D1399">
        <f>VLOOKUP($A1399,Medical_Table[#All],6,FALSE)</f>
        <v>5.84</v>
      </c>
      <c r="E1399" t="str">
        <f>VLOOKUP($A1399,Medical_Table[#All],2,FALSE)</f>
        <v>No</v>
      </c>
      <c r="F1399" t="str">
        <f>VLOOKUP($A1399,Medical_Table[#All],8,FALSE)</f>
        <v>No</v>
      </c>
      <c r="G1399" t="str">
        <f>VLOOKUP($A1399,Medical_Table[#All],9,FALSE)</f>
        <v>No</v>
      </c>
      <c r="H1399">
        <f>VLOOKUP($A1399,Medical_Table[#All],10,FALSE)</f>
        <v>0</v>
      </c>
      <c r="I1399" t="str">
        <f>VLOOKUP($A1399,Medical_Table[#All],3,FALSE)</f>
        <v>No</v>
      </c>
      <c r="J1399" t="str">
        <f>VLOOKUP($A1399,Medical_Table[#All],5,FALSE)</f>
        <v>Obesity</v>
      </c>
      <c r="K1399" t="str">
        <f>VLOOKUP($A1399,Medical_Table[#All],7,FALSE)</f>
        <v>Prediabetes</v>
      </c>
      <c r="L1399" s="22">
        <f>VLOOKUP($A1399,Hospitalization_Table[#All],10,FALSE)</f>
        <v>36326</v>
      </c>
      <c r="M1399" s="18">
        <f>VLOOKUP($A1399,Hospitalization_Table[#All],6,FALSE)</f>
        <v>7642.05</v>
      </c>
      <c r="N1399" t="str">
        <f>VLOOKUP($A1399,Hospitalization_Table[#All],7,FALSE)</f>
        <v>tier - 2</v>
      </c>
      <c r="O1399" t="str">
        <f>VLOOKUP($A1399,Hospitalization_Table[#All],8,FALSE)</f>
        <v>tier - 2</v>
      </c>
      <c r="P1399" t="str">
        <f>VLOOKUP($A1399,Hospitalization_Table[#All],9,FALSE)</f>
        <v>R1026</v>
      </c>
      <c r="Q1399">
        <f>VLOOKUP($A1399,Hospitalization_Table[#All],11,FALSE)</f>
        <v>23</v>
      </c>
    </row>
    <row r="1400" spans="1:17" ht="15.6" x14ac:dyDescent="0.3">
      <c r="A1400" s="20" t="s">
        <v>972</v>
      </c>
      <c r="B1400" t="str">
        <f>VLOOKUP($A1400,Customer_Table[#All],4,FALSE)</f>
        <v>Ashley</v>
      </c>
      <c r="C1400">
        <f>VLOOKUP($A1400,Medical_Table[#All],4,FALSE)</f>
        <v>29.48</v>
      </c>
      <c r="D1400">
        <f>VLOOKUP($A1400,Medical_Table[#All],6,FALSE)</f>
        <v>4.91</v>
      </c>
      <c r="E1400" t="str">
        <f>VLOOKUP($A1400,Medical_Table[#All],2,FALSE)</f>
        <v>No</v>
      </c>
      <c r="F1400" t="str">
        <f>VLOOKUP($A1400,Medical_Table[#All],8,FALSE)</f>
        <v>No</v>
      </c>
      <c r="G1400" t="str">
        <f>VLOOKUP($A1400,Medical_Table[#All],9,FALSE)</f>
        <v>No</v>
      </c>
      <c r="H1400">
        <f>VLOOKUP($A1400,Medical_Table[#All],10,FALSE)</f>
        <v>0</v>
      </c>
      <c r="I1400" t="str">
        <f>VLOOKUP($A1400,Medical_Table[#All],3,FALSE)</f>
        <v>No</v>
      </c>
      <c r="J1400" t="str">
        <f>VLOOKUP($A1400,Medical_Table[#All],5,FALSE)</f>
        <v>Over Weight</v>
      </c>
      <c r="K1400" t="str">
        <f>VLOOKUP($A1400,Medical_Table[#All],7,FALSE)</f>
        <v>Normal</v>
      </c>
      <c r="L1400" s="22">
        <f>VLOOKUP($A1400,Hospitalization_Table[#All],10,FALSE)</f>
        <v>29426</v>
      </c>
      <c r="M1400" s="18">
        <f>VLOOKUP($A1400,Hospitalization_Table[#All],6,FALSE)</f>
        <v>7640.31</v>
      </c>
      <c r="N1400" t="str">
        <f>VLOOKUP($A1400,Hospitalization_Table[#All],7,FALSE)</f>
        <v>tier - 2</v>
      </c>
      <c r="O1400" t="str">
        <f>VLOOKUP($A1400,Hospitalization_Table[#All],8,FALSE)</f>
        <v>tier - 1</v>
      </c>
      <c r="P1400" t="str">
        <f>VLOOKUP($A1400,Hospitalization_Table[#All],9,FALSE)</f>
        <v>R1013</v>
      </c>
      <c r="Q1400">
        <f>VLOOKUP($A1400,Hospitalization_Table[#All],11,FALSE)</f>
        <v>42</v>
      </c>
    </row>
    <row r="1401" spans="1:17" ht="15.6" x14ac:dyDescent="0.3">
      <c r="A1401" s="20" t="s">
        <v>971</v>
      </c>
      <c r="B1401" t="str">
        <f>VLOOKUP($A1401,Customer_Table[#All],4,FALSE)</f>
        <v>Dana</v>
      </c>
      <c r="C1401">
        <f>VLOOKUP($A1401,Medical_Table[#All],4,FALSE)</f>
        <v>33.155000000000001</v>
      </c>
      <c r="D1401">
        <f>VLOOKUP($A1401,Medical_Table[#All],6,FALSE)</f>
        <v>5.07</v>
      </c>
      <c r="E1401" t="str">
        <f>VLOOKUP($A1401,Medical_Table[#All],2,FALSE)</f>
        <v>No</v>
      </c>
      <c r="F1401" t="str">
        <f>VLOOKUP($A1401,Medical_Table[#All],8,FALSE)</f>
        <v>No</v>
      </c>
      <c r="G1401" t="str">
        <f>VLOOKUP($A1401,Medical_Table[#All],9,FALSE)</f>
        <v>No</v>
      </c>
      <c r="H1401">
        <f>VLOOKUP($A1401,Medical_Table[#All],10,FALSE)</f>
        <v>0</v>
      </c>
      <c r="I1401" t="str">
        <f>VLOOKUP($A1401,Medical_Table[#All],3,FALSE)</f>
        <v>No</v>
      </c>
      <c r="J1401" t="str">
        <f>VLOOKUP($A1401,Medical_Table[#All],5,FALSE)</f>
        <v>Obesity</v>
      </c>
      <c r="K1401" t="str">
        <f>VLOOKUP($A1401,Medical_Table[#All],7,FALSE)</f>
        <v>Normal</v>
      </c>
      <c r="L1401" s="22">
        <f>VLOOKUP($A1401,Hospitalization_Table[#All],10,FALSE)</f>
        <v>29392</v>
      </c>
      <c r="M1401" s="18">
        <f>VLOOKUP($A1401,Hospitalization_Table[#All],6,FALSE)</f>
        <v>7639.42</v>
      </c>
      <c r="N1401" t="str">
        <f>VLOOKUP($A1401,Hospitalization_Table[#All],7,FALSE)</f>
        <v>tier - 2</v>
      </c>
      <c r="O1401" t="str">
        <f>VLOOKUP($A1401,Hospitalization_Table[#All],8,FALSE)</f>
        <v>tier - 2</v>
      </c>
      <c r="P1401" t="str">
        <f>VLOOKUP($A1401,Hospitalization_Table[#All],9,FALSE)</f>
        <v>R1024</v>
      </c>
      <c r="Q1401">
        <f>VLOOKUP($A1401,Hospitalization_Table[#All],11,FALSE)</f>
        <v>42</v>
      </c>
    </row>
    <row r="1402" spans="1:17" ht="15.6" x14ac:dyDescent="0.3">
      <c r="A1402" s="20" t="s">
        <v>970</v>
      </c>
      <c r="B1402" t="str">
        <f>VLOOKUP($A1402,Customer_Table[#All],4,FALSE)</f>
        <v>Jessica F.</v>
      </c>
      <c r="C1402">
        <f>VLOOKUP($A1402,Medical_Table[#All],4,FALSE)</f>
        <v>42.85</v>
      </c>
      <c r="D1402">
        <f>VLOOKUP($A1402,Medical_Table[#All],6,FALSE)</f>
        <v>5.81</v>
      </c>
      <c r="E1402" t="str">
        <f>VLOOKUP($A1402,Medical_Table[#All],2,FALSE)</f>
        <v>Yes</v>
      </c>
      <c r="F1402" t="str">
        <f>VLOOKUP($A1402,Medical_Table[#All],8,FALSE)</f>
        <v>No</v>
      </c>
      <c r="G1402" t="str">
        <f>VLOOKUP($A1402,Medical_Table[#All],9,FALSE)</f>
        <v>No</v>
      </c>
      <c r="H1402">
        <f>VLOOKUP($A1402,Medical_Table[#All],10,FALSE)</f>
        <v>0</v>
      </c>
      <c r="I1402" t="str">
        <f>VLOOKUP($A1402,Medical_Table[#All],3,FALSE)</f>
        <v>No</v>
      </c>
      <c r="J1402" t="str">
        <f>VLOOKUP($A1402,Medical_Table[#All],5,FALSE)</f>
        <v>Obesity</v>
      </c>
      <c r="K1402" t="str">
        <f>VLOOKUP($A1402,Medical_Table[#All],7,FALSE)</f>
        <v>Prediabetes</v>
      </c>
      <c r="L1402" s="22">
        <f>VLOOKUP($A1402,Hospitalization_Table[#All],10,FALSE)</f>
        <v>37238</v>
      </c>
      <c r="M1402" s="18">
        <f>VLOOKUP($A1402,Hospitalization_Table[#All],6,FALSE)</f>
        <v>7636.92</v>
      </c>
      <c r="N1402" t="str">
        <f>VLOOKUP($A1402,Hospitalization_Table[#All],7,FALSE)</f>
        <v>tier - 2</v>
      </c>
      <c r="O1402" t="str">
        <f>VLOOKUP($A1402,Hospitalization_Table[#All],8,FALSE)</f>
        <v>tier - 3</v>
      </c>
      <c r="P1402" t="str">
        <f>VLOOKUP($A1402,Hospitalization_Table[#All],9,FALSE)</f>
        <v>R1012</v>
      </c>
      <c r="Q1402">
        <f>VLOOKUP($A1402,Hospitalization_Table[#All],11,FALSE)</f>
        <v>21</v>
      </c>
    </row>
    <row r="1403" spans="1:17" ht="15.6" x14ac:dyDescent="0.3">
      <c r="A1403" s="20" t="s">
        <v>969</v>
      </c>
      <c r="B1403" t="str">
        <f>VLOOKUP($A1403,Customer_Table[#All],4,FALSE)</f>
        <v>Lindsey</v>
      </c>
      <c r="C1403">
        <f>VLOOKUP($A1403,Medical_Table[#All],4,FALSE)</f>
        <v>32.340000000000003</v>
      </c>
      <c r="D1403">
        <f>VLOOKUP($A1403,Medical_Table[#All],6,FALSE)</f>
        <v>11.2</v>
      </c>
      <c r="E1403" t="str">
        <f>VLOOKUP($A1403,Medical_Table[#All],2,FALSE)</f>
        <v>No</v>
      </c>
      <c r="F1403" t="str">
        <f>VLOOKUP($A1403,Medical_Table[#All],8,FALSE)</f>
        <v>No</v>
      </c>
      <c r="G1403" t="str">
        <f>VLOOKUP($A1403,Medical_Table[#All],9,FALSE)</f>
        <v>No</v>
      </c>
      <c r="H1403">
        <f>VLOOKUP($A1403,Medical_Table[#All],10,FALSE)</f>
        <v>0</v>
      </c>
      <c r="I1403" t="str">
        <f>VLOOKUP($A1403,Medical_Table[#All],3,FALSE)</f>
        <v>No</v>
      </c>
      <c r="J1403" t="str">
        <f>VLOOKUP($A1403,Medical_Table[#All],5,FALSE)</f>
        <v>Obesity</v>
      </c>
      <c r="K1403" t="str">
        <f>VLOOKUP($A1403,Medical_Table[#All],7,FALSE)</f>
        <v>Diabetes</v>
      </c>
      <c r="L1403" s="22">
        <f>VLOOKUP($A1403,Hospitalization_Table[#All],10,FALSE)</f>
        <v>28726</v>
      </c>
      <c r="M1403" s="18">
        <f>VLOOKUP($A1403,Hospitalization_Table[#All],6,FALSE)</f>
        <v>7633.72</v>
      </c>
      <c r="N1403" t="str">
        <f>VLOOKUP($A1403,Hospitalization_Table[#All],7,FALSE)</f>
        <v>tier - 2</v>
      </c>
      <c r="O1403" t="str">
        <f>VLOOKUP($A1403,Hospitalization_Table[#All],8,FALSE)</f>
        <v>tier - 1</v>
      </c>
      <c r="P1403" t="str">
        <f>VLOOKUP($A1403,Hospitalization_Table[#All],9,FALSE)</f>
        <v>R1013</v>
      </c>
      <c r="Q1403">
        <f>VLOOKUP($A1403,Hospitalization_Table[#All],11,FALSE)</f>
        <v>44</v>
      </c>
    </row>
    <row r="1404" spans="1:17" ht="15.6" x14ac:dyDescent="0.3">
      <c r="A1404" s="20" t="s">
        <v>968</v>
      </c>
      <c r="B1404" t="str">
        <f>VLOOKUP($A1404,Customer_Table[#All],4,FALSE)</f>
        <v>Kelly A</v>
      </c>
      <c r="C1404">
        <f>VLOOKUP($A1404,Medical_Table[#All],4,FALSE)</f>
        <v>27.5</v>
      </c>
      <c r="D1404">
        <f>VLOOKUP($A1404,Medical_Table[#All],6,FALSE)</f>
        <v>10.75</v>
      </c>
      <c r="E1404" t="str">
        <f>VLOOKUP($A1404,Medical_Table[#All],2,FALSE)</f>
        <v>No</v>
      </c>
      <c r="F1404" t="str">
        <f>VLOOKUP($A1404,Medical_Table[#All],8,FALSE)</f>
        <v>No</v>
      </c>
      <c r="G1404" t="str">
        <f>VLOOKUP($A1404,Medical_Table[#All],9,FALSE)</f>
        <v>No</v>
      </c>
      <c r="H1404">
        <f>VLOOKUP($A1404,Medical_Table[#All],10,FALSE)</f>
        <v>0</v>
      </c>
      <c r="I1404" t="str">
        <f>VLOOKUP($A1404,Medical_Table[#All],3,FALSE)</f>
        <v>No</v>
      </c>
      <c r="J1404" t="str">
        <f>VLOOKUP($A1404,Medical_Table[#All],5,FALSE)</f>
        <v>Over Weight</v>
      </c>
      <c r="K1404" t="str">
        <f>VLOOKUP($A1404,Medical_Table[#All],7,FALSE)</f>
        <v>Diabetes</v>
      </c>
      <c r="L1404" s="22">
        <f>VLOOKUP($A1404,Hospitalization_Table[#All],10,FALSE)</f>
        <v>28823</v>
      </c>
      <c r="M1404" s="18">
        <f>VLOOKUP($A1404,Hospitalization_Table[#All],6,FALSE)</f>
        <v>7626.99</v>
      </c>
      <c r="N1404" t="str">
        <f>VLOOKUP($A1404,Hospitalization_Table[#All],7,FALSE)</f>
        <v>tier - 2</v>
      </c>
      <c r="O1404" t="str">
        <f>VLOOKUP($A1404,Hospitalization_Table[#All],8,FALSE)</f>
        <v>tier - 2</v>
      </c>
      <c r="P1404" t="str">
        <f>VLOOKUP($A1404,Hospitalization_Table[#All],9,FALSE)</f>
        <v>R1011</v>
      </c>
      <c r="Q1404">
        <f>VLOOKUP($A1404,Hospitalization_Table[#All],11,FALSE)</f>
        <v>44</v>
      </c>
    </row>
    <row r="1405" spans="1:17" ht="15.6" x14ac:dyDescent="0.3">
      <c r="A1405" s="20" t="s">
        <v>967</v>
      </c>
      <c r="B1405" t="str">
        <f>VLOOKUP($A1405,Customer_Table[#All],4,FALSE)</f>
        <v>Brooke E</v>
      </c>
      <c r="C1405">
        <f>VLOOKUP($A1405,Medical_Table[#All],4,FALSE)</f>
        <v>25.8</v>
      </c>
      <c r="D1405">
        <f>VLOOKUP($A1405,Medical_Table[#All],6,FALSE)</f>
        <v>7.8</v>
      </c>
      <c r="E1405" t="str">
        <f>VLOOKUP($A1405,Medical_Table[#All],2,FALSE)</f>
        <v>No</v>
      </c>
      <c r="F1405" t="str">
        <f>VLOOKUP($A1405,Medical_Table[#All],8,FALSE)</f>
        <v>No</v>
      </c>
      <c r="G1405" t="str">
        <f>VLOOKUP($A1405,Medical_Table[#All],9,FALSE)</f>
        <v>No</v>
      </c>
      <c r="H1405">
        <f>VLOOKUP($A1405,Medical_Table[#All],10,FALSE)</f>
        <v>0</v>
      </c>
      <c r="I1405" t="str">
        <f>VLOOKUP($A1405,Medical_Table[#All],3,FALSE)</f>
        <v>No</v>
      </c>
      <c r="J1405" t="str">
        <f>VLOOKUP($A1405,Medical_Table[#All],5,FALSE)</f>
        <v>Over Weight</v>
      </c>
      <c r="K1405" t="str">
        <f>VLOOKUP($A1405,Medical_Table[#All],7,FALSE)</f>
        <v>Diabetes</v>
      </c>
      <c r="L1405" s="22">
        <f>VLOOKUP($A1405,Hospitalization_Table[#All],10,FALSE)</f>
        <v>28800</v>
      </c>
      <c r="M1405" s="18">
        <f>VLOOKUP($A1405,Hospitalization_Table[#All],6,FALSE)</f>
        <v>7624.63</v>
      </c>
      <c r="N1405" t="str">
        <f>VLOOKUP($A1405,Hospitalization_Table[#All],7,FALSE)</f>
        <v>tier - 2</v>
      </c>
      <c r="O1405" t="str">
        <f>VLOOKUP($A1405,Hospitalization_Table[#All],8,FALSE)</f>
        <v>tier - 1</v>
      </c>
      <c r="P1405" t="str">
        <f>VLOOKUP($A1405,Hospitalization_Table[#All],9,FALSE)</f>
        <v>R1011</v>
      </c>
      <c r="Q1405">
        <f>VLOOKUP($A1405,Hospitalization_Table[#All],11,FALSE)</f>
        <v>44</v>
      </c>
    </row>
    <row r="1406" spans="1:17" ht="15.6" x14ac:dyDescent="0.3">
      <c r="A1406" s="20" t="s">
        <v>966</v>
      </c>
      <c r="B1406" t="str">
        <f>VLOOKUP($A1406,Customer_Table[#All],4,FALSE)</f>
        <v>Katelyn E.</v>
      </c>
      <c r="C1406">
        <f>VLOOKUP($A1406,Medical_Table[#All],4,FALSE)</f>
        <v>25</v>
      </c>
      <c r="D1406">
        <f>VLOOKUP($A1406,Medical_Table[#All],6,FALSE)</f>
        <v>7.04</v>
      </c>
      <c r="E1406" t="str">
        <f>VLOOKUP($A1406,Medical_Table[#All],2,FALSE)</f>
        <v>No</v>
      </c>
      <c r="F1406" t="str">
        <f>VLOOKUP($A1406,Medical_Table[#All],8,FALSE)</f>
        <v>No</v>
      </c>
      <c r="G1406" t="str">
        <f>VLOOKUP($A1406,Medical_Table[#All],9,FALSE)</f>
        <v>No</v>
      </c>
      <c r="H1406">
        <f>VLOOKUP($A1406,Medical_Table[#All],10,FALSE)</f>
        <v>0</v>
      </c>
      <c r="I1406" t="str">
        <f>VLOOKUP($A1406,Medical_Table[#All],3,FALSE)</f>
        <v>No</v>
      </c>
      <c r="J1406" t="str">
        <f>VLOOKUP($A1406,Medical_Table[#All],5,FALSE)</f>
        <v>Over Weight</v>
      </c>
      <c r="K1406" t="str">
        <f>VLOOKUP($A1406,Medical_Table[#All],7,FALSE)</f>
        <v>Diabetes</v>
      </c>
      <c r="L1406" s="22">
        <f>VLOOKUP($A1406,Hospitalization_Table[#All],10,FALSE)</f>
        <v>28822</v>
      </c>
      <c r="M1406" s="18">
        <f>VLOOKUP($A1406,Hospitalization_Table[#All],6,FALSE)</f>
        <v>7623.52</v>
      </c>
      <c r="N1406" t="str">
        <f>VLOOKUP($A1406,Hospitalization_Table[#All],7,FALSE)</f>
        <v>tier - 2</v>
      </c>
      <c r="O1406" t="str">
        <f>VLOOKUP($A1406,Hospitalization_Table[#All],8,FALSE)</f>
        <v>tier - 1</v>
      </c>
      <c r="P1406" t="str">
        <f>VLOOKUP($A1406,Hospitalization_Table[#All],9,FALSE)</f>
        <v>R1011</v>
      </c>
      <c r="Q1406">
        <f>VLOOKUP($A1406,Hospitalization_Table[#All],11,FALSE)</f>
        <v>44</v>
      </c>
    </row>
    <row r="1407" spans="1:17" ht="15.6" x14ac:dyDescent="0.3">
      <c r="A1407" s="20" t="s">
        <v>965</v>
      </c>
      <c r="B1407" t="str">
        <f>VLOOKUP($A1407,Customer_Table[#All],4,FALSE)</f>
        <v>Adam</v>
      </c>
      <c r="C1407">
        <f>VLOOKUP($A1407,Medical_Table[#All],4,FALSE)</f>
        <v>41.2</v>
      </c>
      <c r="D1407">
        <f>VLOOKUP($A1407,Medical_Table[#All],6,FALSE)</f>
        <v>4.18</v>
      </c>
      <c r="E1407" t="str">
        <f>VLOOKUP($A1407,Medical_Table[#All],2,FALSE)</f>
        <v>Yes</v>
      </c>
      <c r="F1407" t="str">
        <f>VLOOKUP($A1407,Medical_Table[#All],8,FALSE)</f>
        <v>No</v>
      </c>
      <c r="G1407" t="str">
        <f>VLOOKUP($A1407,Medical_Table[#All],9,FALSE)</f>
        <v>No</v>
      </c>
      <c r="H1407">
        <f>VLOOKUP($A1407,Medical_Table[#All],10,FALSE)</f>
        <v>0</v>
      </c>
      <c r="I1407" t="str">
        <f>VLOOKUP($A1407,Medical_Table[#All],3,FALSE)</f>
        <v>No</v>
      </c>
      <c r="J1407" t="str">
        <f>VLOOKUP($A1407,Medical_Table[#All],5,FALSE)</f>
        <v>Obesity</v>
      </c>
      <c r="K1407" t="str">
        <f>VLOOKUP($A1407,Medical_Table[#All],7,FALSE)</f>
        <v>Normal</v>
      </c>
      <c r="L1407" s="22">
        <f>VLOOKUP($A1407,Hospitalization_Table[#All],10,FALSE)</f>
        <v>35325</v>
      </c>
      <c r="M1407" s="18">
        <f>VLOOKUP($A1407,Hospitalization_Table[#All],6,FALSE)</f>
        <v>7623.13</v>
      </c>
      <c r="N1407" t="str">
        <f>VLOOKUP($A1407,Hospitalization_Table[#All],7,FALSE)</f>
        <v>tier - 2</v>
      </c>
      <c r="O1407" t="str">
        <f>VLOOKUP($A1407,Hospitalization_Table[#All],8,FALSE)</f>
        <v>tier - 3</v>
      </c>
      <c r="P1407" t="str">
        <f>VLOOKUP($A1407,Hospitalization_Table[#All],9,FALSE)</f>
        <v>R1011</v>
      </c>
      <c r="Q1407">
        <f>VLOOKUP($A1407,Hospitalization_Table[#All],11,FALSE)</f>
        <v>26</v>
      </c>
    </row>
    <row r="1408" spans="1:17" ht="15.6" x14ac:dyDescent="0.3">
      <c r="A1408" s="20" t="s">
        <v>964</v>
      </c>
      <c r="B1408" t="str">
        <f>VLOOKUP($A1408,Customer_Table[#All],4,FALSE)</f>
        <v>Dana</v>
      </c>
      <c r="C1408">
        <f>VLOOKUP($A1408,Medical_Table[#All],4,FALSE)</f>
        <v>17.78</v>
      </c>
      <c r="D1408">
        <f>VLOOKUP($A1408,Medical_Table[#All],6,FALSE)</f>
        <v>8.19</v>
      </c>
      <c r="E1408" t="str">
        <f>VLOOKUP($A1408,Medical_Table[#All],2,FALSE)</f>
        <v>No</v>
      </c>
      <c r="F1408" t="str">
        <f>VLOOKUP($A1408,Medical_Table[#All],8,FALSE)</f>
        <v>No</v>
      </c>
      <c r="G1408" t="str">
        <f>VLOOKUP($A1408,Medical_Table[#All],9,FALSE)</f>
        <v>No</v>
      </c>
      <c r="H1408">
        <f>VLOOKUP($A1408,Medical_Table[#All],10,FALSE)</f>
        <v>0</v>
      </c>
      <c r="I1408" t="str">
        <f>VLOOKUP($A1408,Medical_Table[#All],3,FALSE)</f>
        <v>No</v>
      </c>
      <c r="J1408" t="str">
        <f>VLOOKUP($A1408,Medical_Table[#All],5,FALSE)</f>
        <v>Under Weight</v>
      </c>
      <c r="K1408" t="str">
        <f>VLOOKUP($A1408,Medical_Table[#All],7,FALSE)</f>
        <v>Diabetes</v>
      </c>
      <c r="L1408" s="22">
        <f>VLOOKUP($A1408,Hospitalization_Table[#All],10,FALSE)</f>
        <v>25022</v>
      </c>
      <c r="M1408" s="18">
        <f>VLOOKUP($A1408,Hospitalization_Table[#All],6,FALSE)</f>
        <v>7609.6</v>
      </c>
      <c r="N1408" t="str">
        <f>VLOOKUP($A1408,Hospitalization_Table[#All],7,FALSE)</f>
        <v>tier - 3</v>
      </c>
      <c r="O1408" t="str">
        <f>VLOOKUP($A1408,Hospitalization_Table[#All],8,FALSE)</f>
        <v>tier - 2</v>
      </c>
      <c r="P1408" t="str">
        <f>VLOOKUP($A1408,Hospitalization_Table[#All],9,FALSE)</f>
        <v>R1012</v>
      </c>
      <c r="Q1408">
        <f>VLOOKUP($A1408,Hospitalization_Table[#All],11,FALSE)</f>
        <v>54</v>
      </c>
    </row>
    <row r="1409" spans="1:17" ht="15.6" x14ac:dyDescent="0.3">
      <c r="A1409" s="20" t="s">
        <v>963</v>
      </c>
      <c r="B1409" t="str">
        <f>VLOOKUP($A1409,Customer_Table[#All],4,FALSE)</f>
        <v>Eric W</v>
      </c>
      <c r="C1409">
        <f>VLOOKUP($A1409,Medical_Table[#All],4,FALSE)</f>
        <v>40.119999999999997</v>
      </c>
      <c r="D1409">
        <f>VLOOKUP($A1409,Medical_Table[#All],6,FALSE)</f>
        <v>6.22</v>
      </c>
      <c r="E1409" t="str">
        <f>VLOOKUP($A1409,Medical_Table[#All],2,FALSE)</f>
        <v>Yes</v>
      </c>
      <c r="F1409" t="str">
        <f>VLOOKUP($A1409,Medical_Table[#All],8,FALSE)</f>
        <v>No</v>
      </c>
      <c r="G1409" t="str">
        <f>VLOOKUP($A1409,Medical_Table[#All],9,FALSE)</f>
        <v>Yes</v>
      </c>
      <c r="H1409">
        <f>VLOOKUP($A1409,Medical_Table[#All],10,FALSE)</f>
        <v>1</v>
      </c>
      <c r="I1409" t="str">
        <f>VLOOKUP($A1409,Medical_Table[#All],3,FALSE)</f>
        <v>No</v>
      </c>
      <c r="J1409" t="str">
        <f>VLOOKUP($A1409,Medical_Table[#All],5,FALSE)</f>
        <v>Obesity</v>
      </c>
      <c r="K1409" t="str">
        <f>VLOOKUP($A1409,Medical_Table[#All],7,FALSE)</f>
        <v>Prediabetes</v>
      </c>
      <c r="L1409" s="22">
        <f>VLOOKUP($A1409,Hospitalization_Table[#All],10,FALSE)</f>
        <v>35703</v>
      </c>
      <c r="M1409" s="18">
        <f>VLOOKUP($A1409,Hospitalization_Table[#All],6,FALSE)</f>
        <v>7607.03</v>
      </c>
      <c r="N1409" t="str">
        <f>VLOOKUP($A1409,Hospitalization_Table[#All],7,FALSE)</f>
        <v>tier - 2</v>
      </c>
      <c r="O1409" t="str">
        <f>VLOOKUP($A1409,Hospitalization_Table[#All],8,FALSE)</f>
        <v>tier - 2</v>
      </c>
      <c r="P1409" t="str">
        <f>VLOOKUP($A1409,Hospitalization_Table[#All],9,FALSE)</f>
        <v>R1012</v>
      </c>
      <c r="Q1409">
        <f>VLOOKUP($A1409,Hospitalization_Table[#All],11,FALSE)</f>
        <v>25</v>
      </c>
    </row>
    <row r="1410" spans="1:17" ht="15.6" x14ac:dyDescent="0.3">
      <c r="A1410" s="20" t="s">
        <v>962</v>
      </c>
      <c r="B1410" t="str">
        <f>VLOOKUP($A1410,Customer_Table[#All],4,FALSE)</f>
        <v>Matthew D</v>
      </c>
      <c r="C1410">
        <f>VLOOKUP($A1410,Medical_Table[#All],4,FALSE)</f>
        <v>19.350000000000001</v>
      </c>
      <c r="D1410">
        <f>VLOOKUP($A1410,Medical_Table[#All],6,FALSE)</f>
        <v>8.2200000000000006</v>
      </c>
      <c r="E1410" t="str">
        <f>VLOOKUP($A1410,Medical_Table[#All],2,FALSE)</f>
        <v>Yes</v>
      </c>
      <c r="F1410" t="str">
        <f>VLOOKUP($A1410,Medical_Table[#All],8,FALSE)</f>
        <v>No</v>
      </c>
      <c r="G1410" t="str">
        <f>VLOOKUP($A1410,Medical_Table[#All],9,FALSE)</f>
        <v>No</v>
      </c>
      <c r="H1410">
        <f>VLOOKUP($A1410,Medical_Table[#All],10,FALSE)</f>
        <v>0</v>
      </c>
      <c r="I1410" t="str">
        <f>VLOOKUP($A1410,Medical_Table[#All],3,FALSE)</f>
        <v>No</v>
      </c>
      <c r="J1410" t="str">
        <f>VLOOKUP($A1410,Medical_Table[#All],5,FALSE)</f>
        <v>Normal Weight</v>
      </c>
      <c r="K1410" t="str">
        <f>VLOOKUP($A1410,Medical_Table[#All],7,FALSE)</f>
        <v>Diabetes</v>
      </c>
      <c r="L1410" s="22">
        <f>VLOOKUP($A1410,Hospitalization_Table[#All],10,FALSE)</f>
        <v>24670</v>
      </c>
      <c r="M1410" s="18">
        <f>VLOOKUP($A1410,Hospitalization_Table[#All],6,FALSE)</f>
        <v>7585.62</v>
      </c>
      <c r="N1410" t="str">
        <f>VLOOKUP($A1410,Hospitalization_Table[#All],7,FALSE)</f>
        <v>tier - 3</v>
      </c>
      <c r="O1410" t="str">
        <f>VLOOKUP($A1410,Hospitalization_Table[#All],8,FALSE)</f>
        <v>tier - 2</v>
      </c>
      <c r="P1410" t="str">
        <f>VLOOKUP($A1410,Hospitalization_Table[#All],9,FALSE)</f>
        <v>R1013</v>
      </c>
      <c r="Q1410">
        <f>VLOOKUP($A1410,Hospitalization_Table[#All],11,FALSE)</f>
        <v>55</v>
      </c>
    </row>
    <row r="1411" spans="1:17" ht="15.6" x14ac:dyDescent="0.3">
      <c r="A1411" s="20" t="s">
        <v>961</v>
      </c>
      <c r="B1411" t="str">
        <f>VLOOKUP($A1411,Customer_Table[#All],4,FALSE)</f>
        <v>Eoghan</v>
      </c>
      <c r="C1411">
        <f>VLOOKUP($A1411,Medical_Table[#All],4,FALSE)</f>
        <v>36.69</v>
      </c>
      <c r="D1411">
        <f>VLOOKUP($A1411,Medical_Table[#All],6,FALSE)</f>
        <v>6.15</v>
      </c>
      <c r="E1411" t="str">
        <f>VLOOKUP($A1411,Medical_Table[#All],2,FALSE)</f>
        <v>No</v>
      </c>
      <c r="F1411" t="str">
        <f>VLOOKUP($A1411,Medical_Table[#All],8,FALSE)</f>
        <v>No</v>
      </c>
      <c r="G1411" t="str">
        <f>VLOOKUP($A1411,Medical_Table[#All],9,FALSE)</f>
        <v>No</v>
      </c>
      <c r="H1411">
        <f>VLOOKUP($A1411,Medical_Table[#All],10,FALSE)</f>
        <v>0</v>
      </c>
      <c r="I1411" t="str">
        <f>VLOOKUP($A1411,Medical_Table[#All],3,FALSE)</f>
        <v>No</v>
      </c>
      <c r="J1411" t="str">
        <f>VLOOKUP($A1411,Medical_Table[#All],5,FALSE)</f>
        <v>Obesity</v>
      </c>
      <c r="K1411" t="str">
        <f>VLOOKUP($A1411,Medical_Table[#All],7,FALSE)</f>
        <v>Prediabetes</v>
      </c>
      <c r="L1411" s="22">
        <f>VLOOKUP($A1411,Hospitalization_Table[#All],10,FALSE)</f>
        <v>34560</v>
      </c>
      <c r="M1411" s="18">
        <f>VLOOKUP($A1411,Hospitalization_Table[#All],6,FALSE)</f>
        <v>7567.13</v>
      </c>
      <c r="N1411" t="str">
        <f>VLOOKUP($A1411,Hospitalization_Table[#All],7,FALSE)</f>
        <v>tier - 2</v>
      </c>
      <c r="O1411" t="str">
        <f>VLOOKUP($A1411,Hospitalization_Table[#All],8,FALSE)</f>
        <v>tier - 2</v>
      </c>
      <c r="P1411" t="str">
        <f>VLOOKUP($A1411,Hospitalization_Table[#All],9,FALSE)</f>
        <v>R1021</v>
      </c>
      <c r="Q1411">
        <f>VLOOKUP($A1411,Hospitalization_Table[#All],11,FALSE)</f>
        <v>28</v>
      </c>
    </row>
    <row r="1412" spans="1:17" ht="15.6" x14ac:dyDescent="0.3">
      <c r="A1412" s="20" t="s">
        <v>960</v>
      </c>
      <c r="B1412" t="str">
        <f>VLOOKUP($A1412,Customer_Table[#All],4,FALSE)</f>
        <v>Pamela W</v>
      </c>
      <c r="C1412">
        <f>VLOOKUP($A1412,Medical_Table[#All],4,FALSE)</f>
        <v>28.51</v>
      </c>
      <c r="D1412">
        <f>VLOOKUP($A1412,Medical_Table[#All],6,FALSE)</f>
        <v>5.65</v>
      </c>
      <c r="E1412" t="str">
        <f>VLOOKUP($A1412,Medical_Table[#All],2,FALSE)</f>
        <v>Yes</v>
      </c>
      <c r="F1412" t="str">
        <f>VLOOKUP($A1412,Medical_Table[#All],8,FALSE)</f>
        <v>No</v>
      </c>
      <c r="G1412" t="str">
        <f>VLOOKUP($A1412,Medical_Table[#All],9,FALSE)</f>
        <v>No</v>
      </c>
      <c r="H1412">
        <f>VLOOKUP($A1412,Medical_Table[#All],10,FALSE)</f>
        <v>1</v>
      </c>
      <c r="I1412" t="str">
        <f>VLOOKUP($A1412,Medical_Table[#All],3,FALSE)</f>
        <v>No</v>
      </c>
      <c r="J1412" t="str">
        <f>VLOOKUP($A1412,Medical_Table[#All],5,FALSE)</f>
        <v>Over Weight</v>
      </c>
      <c r="K1412" t="str">
        <f>VLOOKUP($A1412,Medical_Table[#All],7,FALSE)</f>
        <v>Normal</v>
      </c>
      <c r="L1412" s="22">
        <f>VLOOKUP($A1412,Hospitalization_Table[#All],10,FALSE)</f>
        <v>32492</v>
      </c>
      <c r="M1412" s="18">
        <f>VLOOKUP($A1412,Hospitalization_Table[#All],6,FALSE)</f>
        <v>7538.52</v>
      </c>
      <c r="N1412" t="str">
        <f>VLOOKUP($A1412,Hospitalization_Table[#All],7,FALSE)</f>
        <v>tier - 2</v>
      </c>
      <c r="O1412" t="str">
        <f>VLOOKUP($A1412,Hospitalization_Table[#All],8,FALSE)</f>
        <v>tier - 2</v>
      </c>
      <c r="P1412" t="str">
        <f>VLOOKUP($A1412,Hospitalization_Table[#All],9,FALSE)</f>
        <v>R1012</v>
      </c>
      <c r="Q1412">
        <f>VLOOKUP($A1412,Hospitalization_Table[#All],11,FALSE)</f>
        <v>34</v>
      </c>
    </row>
    <row r="1413" spans="1:17" ht="15.6" x14ac:dyDescent="0.3">
      <c r="A1413" s="20" t="s">
        <v>959</v>
      </c>
      <c r="B1413" t="str">
        <f>VLOOKUP($A1413,Customer_Table[#All],4,FALSE)</f>
        <v>Lindsey M.</v>
      </c>
      <c r="C1413">
        <f>VLOOKUP($A1413,Medical_Table[#All],4,FALSE)</f>
        <v>30.21</v>
      </c>
      <c r="D1413">
        <f>VLOOKUP($A1413,Medical_Table[#All],6,FALSE)</f>
        <v>5.5</v>
      </c>
      <c r="E1413" t="str">
        <f>VLOOKUP($A1413,Medical_Table[#All],2,FALSE)</f>
        <v>No</v>
      </c>
      <c r="F1413" t="str">
        <f>VLOOKUP($A1413,Medical_Table[#All],8,FALSE)</f>
        <v>No</v>
      </c>
      <c r="G1413" t="str">
        <f>VLOOKUP($A1413,Medical_Table[#All],9,FALSE)</f>
        <v>No</v>
      </c>
      <c r="H1413">
        <f>VLOOKUP($A1413,Medical_Table[#All],10,FALSE)</f>
        <v>1</v>
      </c>
      <c r="I1413" t="str">
        <f>VLOOKUP($A1413,Medical_Table[#All],3,FALSE)</f>
        <v>No</v>
      </c>
      <c r="J1413" t="str">
        <f>VLOOKUP($A1413,Medical_Table[#All],5,FALSE)</f>
        <v>Obesity</v>
      </c>
      <c r="K1413" t="str">
        <f>VLOOKUP($A1413,Medical_Table[#All],7,FALSE)</f>
        <v>Normal</v>
      </c>
      <c r="L1413" s="22">
        <f>VLOOKUP($A1413,Hospitalization_Table[#All],10,FALSE)</f>
        <v>30916</v>
      </c>
      <c r="M1413" s="18">
        <f>VLOOKUP($A1413,Hospitalization_Table[#All],6,FALSE)</f>
        <v>7537.16</v>
      </c>
      <c r="N1413" t="str">
        <f>VLOOKUP($A1413,Hospitalization_Table[#All],7,FALSE)</f>
        <v>tier - 2</v>
      </c>
      <c r="O1413" t="str">
        <f>VLOOKUP($A1413,Hospitalization_Table[#All],8,FALSE)</f>
        <v>tier - 2</v>
      </c>
      <c r="P1413" t="str">
        <f>VLOOKUP($A1413,Hospitalization_Table[#All],9,FALSE)</f>
        <v>R1012</v>
      </c>
      <c r="Q1413">
        <f>VLOOKUP($A1413,Hospitalization_Table[#All],11,FALSE)</f>
        <v>38</v>
      </c>
    </row>
    <row r="1414" spans="1:17" ht="15.6" x14ac:dyDescent="0.3">
      <c r="A1414" s="20" t="s">
        <v>958</v>
      </c>
      <c r="B1414" t="str">
        <f>VLOOKUP($A1414,Customer_Table[#All],4,FALSE)</f>
        <v>Kassie</v>
      </c>
      <c r="C1414">
        <f>VLOOKUP($A1414,Medical_Table[#All],4,FALSE)</f>
        <v>24.33</v>
      </c>
      <c r="D1414">
        <f>VLOOKUP($A1414,Medical_Table[#All],6,FALSE)</f>
        <v>8</v>
      </c>
      <c r="E1414" t="str">
        <f>VLOOKUP($A1414,Medical_Table[#All],2,FALSE)</f>
        <v>No</v>
      </c>
      <c r="F1414" t="str">
        <f>VLOOKUP($A1414,Medical_Table[#All],8,FALSE)</f>
        <v>No</v>
      </c>
      <c r="G1414" t="str">
        <f>VLOOKUP($A1414,Medical_Table[#All],9,FALSE)</f>
        <v>No</v>
      </c>
      <c r="H1414">
        <f>VLOOKUP($A1414,Medical_Table[#All],10,FALSE)</f>
        <v>0</v>
      </c>
      <c r="I1414" t="str">
        <f>VLOOKUP($A1414,Medical_Table[#All],3,FALSE)</f>
        <v>No</v>
      </c>
      <c r="J1414" t="str">
        <f>VLOOKUP($A1414,Medical_Table[#All],5,FALSE)</f>
        <v>Normal Weight</v>
      </c>
      <c r="K1414" t="str">
        <f>VLOOKUP($A1414,Medical_Table[#All],7,FALSE)</f>
        <v>Diabetes</v>
      </c>
      <c r="L1414" s="22">
        <f>VLOOKUP($A1414,Hospitalization_Table[#All],10,FALSE)</f>
        <v>28838</v>
      </c>
      <c r="M1414" s="18">
        <f>VLOOKUP($A1414,Hospitalization_Table[#All],6,FALSE)</f>
        <v>7531.7</v>
      </c>
      <c r="N1414" t="str">
        <f>VLOOKUP($A1414,Hospitalization_Table[#All],7,FALSE)</f>
        <v>tier - 2</v>
      </c>
      <c r="O1414" t="str">
        <f>VLOOKUP($A1414,Hospitalization_Table[#All],8,FALSE)</f>
        <v>tier - 1</v>
      </c>
      <c r="P1414" t="str">
        <f>VLOOKUP($A1414,Hospitalization_Table[#All],9,FALSE)</f>
        <v>R1013</v>
      </c>
      <c r="Q1414">
        <f>VLOOKUP($A1414,Hospitalization_Table[#All],11,FALSE)</f>
        <v>44</v>
      </c>
    </row>
    <row r="1415" spans="1:17" ht="15.6" x14ac:dyDescent="0.3">
      <c r="A1415" s="20" t="s">
        <v>957</v>
      </c>
      <c r="B1415" t="str">
        <f>VLOOKUP($A1415,Customer_Table[#All],4,FALSE)</f>
        <v>Matthew</v>
      </c>
      <c r="C1415">
        <f>VLOOKUP($A1415,Medical_Table[#All],4,FALSE)</f>
        <v>19.855</v>
      </c>
      <c r="D1415">
        <f>VLOOKUP($A1415,Medical_Table[#All],6,FALSE)</f>
        <v>5.71</v>
      </c>
      <c r="E1415" t="str">
        <f>VLOOKUP($A1415,Medical_Table[#All],2,FALSE)</f>
        <v>Yes</v>
      </c>
      <c r="F1415" t="str">
        <f>VLOOKUP($A1415,Medical_Table[#All],8,FALSE)</f>
        <v>No</v>
      </c>
      <c r="G1415" t="str">
        <f>VLOOKUP($A1415,Medical_Table[#All],9,FALSE)</f>
        <v>No</v>
      </c>
      <c r="H1415">
        <f>VLOOKUP($A1415,Medical_Table[#All],10,FALSE)</f>
        <v>0</v>
      </c>
      <c r="I1415" t="str">
        <f>VLOOKUP($A1415,Medical_Table[#All],3,FALSE)</f>
        <v>No</v>
      </c>
      <c r="J1415" t="str">
        <f>VLOOKUP($A1415,Medical_Table[#All],5,FALSE)</f>
        <v>Normal Weight</v>
      </c>
      <c r="K1415" t="str">
        <f>VLOOKUP($A1415,Medical_Table[#All],7,FALSE)</f>
        <v>Prediabetes</v>
      </c>
      <c r="L1415" s="22">
        <f>VLOOKUP($A1415,Hospitalization_Table[#All],10,FALSE)</f>
        <v>28043</v>
      </c>
      <c r="M1415" s="18">
        <f>VLOOKUP($A1415,Hospitalization_Table[#All],6,FALSE)</f>
        <v>7526.71</v>
      </c>
      <c r="N1415" t="str">
        <f>VLOOKUP($A1415,Hospitalization_Table[#All],7,FALSE)</f>
        <v>tier - 3</v>
      </c>
      <c r="O1415" t="str">
        <f>VLOOKUP($A1415,Hospitalization_Table[#All],8,FALSE)</f>
        <v>tier - 1</v>
      </c>
      <c r="P1415" t="str">
        <f>VLOOKUP($A1415,Hospitalization_Table[#All],9,FALSE)</f>
        <v>R1012</v>
      </c>
      <c r="Q1415">
        <f>VLOOKUP($A1415,Hospitalization_Table[#All],11,FALSE)</f>
        <v>46</v>
      </c>
    </row>
    <row r="1416" spans="1:17" ht="15.6" x14ac:dyDescent="0.3">
      <c r="A1416" s="20" t="s">
        <v>956</v>
      </c>
      <c r="B1416" t="str">
        <f>VLOOKUP($A1416,Customer_Table[#All],4,FALSE)</f>
        <v>Ruben Dario</v>
      </c>
      <c r="C1416">
        <f>VLOOKUP($A1416,Medical_Table[#All],4,FALSE)</f>
        <v>25.364999999999998</v>
      </c>
      <c r="D1416">
        <f>VLOOKUP($A1416,Medical_Table[#All],6,FALSE)</f>
        <v>11.71</v>
      </c>
      <c r="E1416" t="str">
        <f>VLOOKUP($A1416,Medical_Table[#All],2,FALSE)</f>
        <v>No</v>
      </c>
      <c r="F1416" t="str">
        <f>VLOOKUP($A1416,Medical_Table[#All],8,FALSE)</f>
        <v>No</v>
      </c>
      <c r="G1416" t="str">
        <f>VLOOKUP($A1416,Medical_Table[#All],9,FALSE)</f>
        <v>No</v>
      </c>
      <c r="H1416">
        <f>VLOOKUP($A1416,Medical_Table[#All],10,FALSE)</f>
        <v>0</v>
      </c>
      <c r="I1416" t="str">
        <f>VLOOKUP($A1416,Medical_Table[#All],3,FALSE)</f>
        <v>No</v>
      </c>
      <c r="J1416" t="str">
        <f>VLOOKUP($A1416,Medical_Table[#All],5,FALSE)</f>
        <v>Over Weight</v>
      </c>
      <c r="K1416" t="str">
        <f>VLOOKUP($A1416,Medical_Table[#All],7,FALSE)</f>
        <v>Diabetes</v>
      </c>
      <c r="L1416" s="22">
        <f>VLOOKUP($A1416,Hospitalization_Table[#All],10,FALSE)</f>
        <v>28781</v>
      </c>
      <c r="M1416" s="18">
        <f>VLOOKUP($A1416,Hospitalization_Table[#All],6,FALSE)</f>
        <v>7518.03</v>
      </c>
      <c r="N1416" t="str">
        <f>VLOOKUP($A1416,Hospitalization_Table[#All],7,FALSE)</f>
        <v>tier - 2</v>
      </c>
      <c r="O1416" t="str">
        <f>VLOOKUP($A1416,Hospitalization_Table[#All],8,FALSE)</f>
        <v>tier - 3</v>
      </c>
      <c r="P1416" t="str">
        <f>VLOOKUP($A1416,Hospitalization_Table[#All],9,FALSE)</f>
        <v>R1012</v>
      </c>
      <c r="Q1416">
        <f>VLOOKUP($A1416,Hospitalization_Table[#All],11,FALSE)</f>
        <v>44</v>
      </c>
    </row>
    <row r="1417" spans="1:17" ht="15.6" x14ac:dyDescent="0.3">
      <c r="A1417" s="20" t="s">
        <v>955</v>
      </c>
      <c r="B1417" t="str">
        <f>VLOOKUP($A1417,Customer_Table[#All],4,FALSE)</f>
        <v>Kevin</v>
      </c>
      <c r="C1417">
        <f>VLOOKUP($A1417,Medical_Table[#All],4,FALSE)</f>
        <v>29.6</v>
      </c>
      <c r="D1417">
        <f>VLOOKUP($A1417,Medical_Table[#All],6,FALSE)</f>
        <v>6.17</v>
      </c>
      <c r="E1417" t="str">
        <f>VLOOKUP($A1417,Medical_Table[#All],2,FALSE)</f>
        <v>Yes</v>
      </c>
      <c r="F1417" t="str">
        <f>VLOOKUP($A1417,Medical_Table[#All],8,FALSE)</f>
        <v>No</v>
      </c>
      <c r="G1417" t="str">
        <f>VLOOKUP($A1417,Medical_Table[#All],9,FALSE)</f>
        <v>Yes</v>
      </c>
      <c r="H1417">
        <f>VLOOKUP($A1417,Medical_Table[#All],10,FALSE)</f>
        <v>1</v>
      </c>
      <c r="I1417" t="str">
        <f>VLOOKUP($A1417,Medical_Table[#All],3,FALSE)</f>
        <v>No</v>
      </c>
      <c r="J1417" t="str">
        <f>VLOOKUP($A1417,Medical_Table[#All],5,FALSE)</f>
        <v>Over Weight</v>
      </c>
      <c r="K1417" t="str">
        <f>VLOOKUP($A1417,Medical_Table[#All],7,FALSE)</f>
        <v>Prediabetes</v>
      </c>
      <c r="L1417" s="22">
        <f>VLOOKUP($A1417,Hospitalization_Table[#All],10,FALSE)</f>
        <v>30507</v>
      </c>
      <c r="M1417" s="18">
        <f>VLOOKUP($A1417,Hospitalization_Table[#All],6,FALSE)</f>
        <v>7512.27</v>
      </c>
      <c r="N1417" t="str">
        <f>VLOOKUP($A1417,Hospitalization_Table[#All],7,FALSE)</f>
        <v>tier - 3</v>
      </c>
      <c r="O1417" t="str">
        <f>VLOOKUP($A1417,Hospitalization_Table[#All],8,FALSE)</f>
        <v>tier - 2</v>
      </c>
      <c r="P1417" t="str">
        <f>VLOOKUP($A1417,Hospitalization_Table[#All],9,FALSE)</f>
        <v>R1011</v>
      </c>
      <c r="Q1417">
        <f>VLOOKUP($A1417,Hospitalization_Table[#All],11,FALSE)</f>
        <v>39</v>
      </c>
    </row>
    <row r="1418" spans="1:17" ht="15.6" x14ac:dyDescent="0.3">
      <c r="A1418" s="20" t="s">
        <v>954</v>
      </c>
      <c r="B1418" t="str">
        <f>VLOOKUP($A1418,Customer_Table[#All],4,FALSE)</f>
        <v>Lindsay M</v>
      </c>
      <c r="C1418">
        <f>VLOOKUP($A1418,Medical_Table[#All],4,FALSE)</f>
        <v>39.43</v>
      </c>
      <c r="D1418">
        <f>VLOOKUP($A1418,Medical_Table[#All],6,FALSE)</f>
        <v>6.1</v>
      </c>
      <c r="E1418" t="str">
        <f>VLOOKUP($A1418,Medical_Table[#All],2,FALSE)</f>
        <v>Yes</v>
      </c>
      <c r="F1418" t="str">
        <f>VLOOKUP($A1418,Medical_Table[#All],8,FALSE)</f>
        <v>No</v>
      </c>
      <c r="G1418" t="str">
        <f>VLOOKUP($A1418,Medical_Table[#All],9,FALSE)</f>
        <v>Yes</v>
      </c>
      <c r="H1418">
        <f>VLOOKUP($A1418,Medical_Table[#All],10,FALSE)</f>
        <v>1</v>
      </c>
      <c r="I1418" t="str">
        <f>VLOOKUP($A1418,Medical_Table[#All],3,FALSE)</f>
        <v>No</v>
      </c>
      <c r="J1418" t="str">
        <f>VLOOKUP($A1418,Medical_Table[#All],5,FALSE)</f>
        <v>Obesity</v>
      </c>
      <c r="K1418" t="str">
        <f>VLOOKUP($A1418,Medical_Table[#All],7,FALSE)</f>
        <v>Prediabetes</v>
      </c>
      <c r="L1418" s="22">
        <f>VLOOKUP($A1418,Hospitalization_Table[#All],10,FALSE)</f>
        <v>35731</v>
      </c>
      <c r="M1418" s="18">
        <f>VLOOKUP($A1418,Hospitalization_Table[#All],6,FALSE)</f>
        <v>7504.3</v>
      </c>
      <c r="N1418" t="str">
        <f>VLOOKUP($A1418,Hospitalization_Table[#All],7,FALSE)</f>
        <v>tier - 2</v>
      </c>
      <c r="O1418" t="str">
        <f>VLOOKUP($A1418,Hospitalization_Table[#All],8,FALSE)</f>
        <v>tier - 1</v>
      </c>
      <c r="P1418" t="str">
        <f>VLOOKUP($A1418,Hospitalization_Table[#All],9,FALSE)</f>
        <v>R1012</v>
      </c>
      <c r="Q1418">
        <f>VLOOKUP($A1418,Hospitalization_Table[#All],11,FALSE)</f>
        <v>25</v>
      </c>
    </row>
    <row r="1419" spans="1:17" ht="15.6" x14ac:dyDescent="0.3">
      <c r="A1419" s="20" t="s">
        <v>953</v>
      </c>
      <c r="B1419" t="str">
        <f>VLOOKUP($A1419,Customer_Table[#All],4,FALSE)</f>
        <v>Amanda</v>
      </c>
      <c r="C1419">
        <f>VLOOKUP($A1419,Medical_Table[#All],4,FALSE)</f>
        <v>27.34</v>
      </c>
      <c r="D1419">
        <f>VLOOKUP($A1419,Medical_Table[#All],6,FALSE)</f>
        <v>5.19</v>
      </c>
      <c r="E1419" t="str">
        <f>VLOOKUP($A1419,Medical_Table[#All],2,FALSE)</f>
        <v>Yes</v>
      </c>
      <c r="F1419" t="str">
        <f>VLOOKUP($A1419,Medical_Table[#All],8,FALSE)</f>
        <v>No</v>
      </c>
      <c r="G1419" t="str">
        <f>VLOOKUP($A1419,Medical_Table[#All],9,FALSE)</f>
        <v>No</v>
      </c>
      <c r="H1419">
        <f>VLOOKUP($A1419,Medical_Table[#All],10,FALSE)</f>
        <v>1</v>
      </c>
      <c r="I1419" t="str">
        <f>VLOOKUP($A1419,Medical_Table[#All],3,FALSE)</f>
        <v>No</v>
      </c>
      <c r="J1419" t="str">
        <f>VLOOKUP($A1419,Medical_Table[#All],5,FALSE)</f>
        <v>Over Weight</v>
      </c>
      <c r="K1419" t="str">
        <f>VLOOKUP($A1419,Medical_Table[#All],7,FALSE)</f>
        <v>Normal</v>
      </c>
      <c r="L1419" s="22">
        <f>VLOOKUP($A1419,Hospitalization_Table[#All],10,FALSE)</f>
        <v>32492</v>
      </c>
      <c r="M1419" s="18">
        <f>VLOOKUP($A1419,Hospitalization_Table[#All],6,FALSE)</f>
        <v>7494.63</v>
      </c>
      <c r="N1419" t="str">
        <f>VLOOKUP($A1419,Hospitalization_Table[#All],7,FALSE)</f>
        <v>tier - 2</v>
      </c>
      <c r="O1419" t="str">
        <f>VLOOKUP($A1419,Hospitalization_Table[#All],8,FALSE)</f>
        <v>tier - 3</v>
      </c>
      <c r="P1419" t="str">
        <f>VLOOKUP($A1419,Hospitalization_Table[#All],9,FALSE)</f>
        <v>R1025</v>
      </c>
      <c r="Q1419">
        <f>VLOOKUP($A1419,Hospitalization_Table[#All],11,FALSE)</f>
        <v>34</v>
      </c>
    </row>
    <row r="1420" spans="1:17" ht="15.6" x14ac:dyDescent="0.3">
      <c r="A1420" s="20" t="s">
        <v>952</v>
      </c>
      <c r="B1420" t="str">
        <f>VLOOKUP($A1420,Customer_Table[#All],4,FALSE)</f>
        <v>James</v>
      </c>
      <c r="C1420">
        <f>VLOOKUP($A1420,Medical_Table[#All],4,FALSE)</f>
        <v>39.01</v>
      </c>
      <c r="D1420">
        <f>VLOOKUP($A1420,Medical_Table[#All],6,FALSE)</f>
        <v>5.37</v>
      </c>
      <c r="E1420" t="str">
        <f>VLOOKUP($A1420,Medical_Table[#All],2,FALSE)</f>
        <v>Yes</v>
      </c>
      <c r="F1420" t="str">
        <f>VLOOKUP($A1420,Medical_Table[#All],8,FALSE)</f>
        <v>No</v>
      </c>
      <c r="G1420" t="str">
        <f>VLOOKUP($A1420,Medical_Table[#All],9,FALSE)</f>
        <v>No</v>
      </c>
      <c r="H1420">
        <f>VLOOKUP($A1420,Medical_Table[#All],10,FALSE)</f>
        <v>0</v>
      </c>
      <c r="I1420" t="str">
        <f>VLOOKUP($A1420,Medical_Table[#All],3,FALSE)</f>
        <v>No</v>
      </c>
      <c r="J1420" t="str">
        <f>VLOOKUP($A1420,Medical_Table[#All],5,FALSE)</f>
        <v>Obesity</v>
      </c>
      <c r="K1420" t="str">
        <f>VLOOKUP($A1420,Medical_Table[#All],7,FALSE)</f>
        <v>Normal</v>
      </c>
      <c r="L1420" s="22">
        <f>VLOOKUP($A1420,Hospitalization_Table[#All],10,FALSE)</f>
        <v>35230</v>
      </c>
      <c r="M1420" s="18">
        <f>VLOOKUP($A1420,Hospitalization_Table[#All],6,FALSE)</f>
        <v>7487.38</v>
      </c>
      <c r="N1420" t="str">
        <f>VLOOKUP($A1420,Hospitalization_Table[#All],7,FALSE)</f>
        <v>tier - 2</v>
      </c>
      <c r="O1420" t="str">
        <f>VLOOKUP($A1420,Hospitalization_Table[#All],8,FALSE)</f>
        <v>tier - 3</v>
      </c>
      <c r="P1420" t="str">
        <f>VLOOKUP($A1420,Hospitalization_Table[#All],9,FALSE)</f>
        <v>R1012</v>
      </c>
      <c r="Q1420">
        <f>VLOOKUP($A1420,Hospitalization_Table[#All],11,FALSE)</f>
        <v>26</v>
      </c>
    </row>
    <row r="1421" spans="1:17" ht="15.6" x14ac:dyDescent="0.3">
      <c r="A1421" s="20" t="s">
        <v>951</v>
      </c>
      <c r="B1421" t="str">
        <f>VLOOKUP($A1421,Customer_Table[#All],4,FALSE)</f>
        <v>Samuel H.</v>
      </c>
      <c r="C1421">
        <f>VLOOKUP($A1421,Medical_Table[#All],4,FALSE)</f>
        <v>18.989999999999998</v>
      </c>
      <c r="D1421">
        <f>VLOOKUP($A1421,Medical_Table[#All],6,FALSE)</f>
        <v>10.82</v>
      </c>
      <c r="E1421" t="str">
        <f>VLOOKUP($A1421,Medical_Table[#All],2,FALSE)</f>
        <v>Yes</v>
      </c>
      <c r="F1421" t="str">
        <f>VLOOKUP($A1421,Medical_Table[#All],8,FALSE)</f>
        <v>No</v>
      </c>
      <c r="G1421" t="str">
        <f>VLOOKUP($A1421,Medical_Table[#All],9,FALSE)</f>
        <v>No</v>
      </c>
      <c r="H1421">
        <f>VLOOKUP($A1421,Medical_Table[#All],10,FALSE)</f>
        <v>0</v>
      </c>
      <c r="I1421" t="str">
        <f>VLOOKUP($A1421,Medical_Table[#All],3,FALSE)</f>
        <v>No</v>
      </c>
      <c r="J1421" t="str">
        <f>VLOOKUP($A1421,Medical_Table[#All],5,FALSE)</f>
        <v>Normal Weight</v>
      </c>
      <c r="K1421" t="str">
        <f>VLOOKUP($A1421,Medical_Table[#All],7,FALSE)</f>
        <v>Diabetes</v>
      </c>
      <c r="L1421" s="22">
        <f>VLOOKUP($A1421,Hospitalization_Table[#All],10,FALSE)</f>
        <v>24688</v>
      </c>
      <c r="M1421" s="18">
        <f>VLOOKUP($A1421,Hospitalization_Table[#All],6,FALSE)</f>
        <v>7463.51</v>
      </c>
      <c r="N1421" t="str">
        <f>VLOOKUP($A1421,Hospitalization_Table[#All],7,FALSE)</f>
        <v>tier - 3</v>
      </c>
      <c r="O1421" t="str">
        <f>VLOOKUP($A1421,Hospitalization_Table[#All],8,FALSE)</f>
        <v>tier - 3</v>
      </c>
      <c r="P1421" t="str">
        <f>VLOOKUP($A1421,Hospitalization_Table[#All],9,FALSE)</f>
        <v>R1013</v>
      </c>
      <c r="Q1421">
        <f>VLOOKUP($A1421,Hospitalization_Table[#All],11,FALSE)</f>
        <v>55</v>
      </c>
    </row>
    <row r="1422" spans="1:17" ht="15.6" x14ac:dyDescent="0.3">
      <c r="A1422" s="20" t="s">
        <v>950</v>
      </c>
      <c r="B1422" t="str">
        <f>VLOOKUP($A1422,Customer_Table[#All],4,FALSE)</f>
        <v>Jenni</v>
      </c>
      <c r="C1422">
        <f>VLOOKUP($A1422,Medical_Table[#All],4,FALSE)</f>
        <v>42.3</v>
      </c>
      <c r="D1422">
        <f>VLOOKUP($A1422,Medical_Table[#All],6,FALSE)</f>
        <v>6.06</v>
      </c>
      <c r="E1422" t="str">
        <f>VLOOKUP($A1422,Medical_Table[#All],2,FALSE)</f>
        <v>Yes</v>
      </c>
      <c r="F1422" t="str">
        <f>VLOOKUP($A1422,Medical_Table[#All],8,FALSE)</f>
        <v>No</v>
      </c>
      <c r="G1422" t="str">
        <f>VLOOKUP($A1422,Medical_Table[#All],9,FALSE)</f>
        <v>No</v>
      </c>
      <c r="H1422">
        <f>VLOOKUP($A1422,Medical_Table[#All],10,FALSE)</f>
        <v>0</v>
      </c>
      <c r="I1422" t="str">
        <f>VLOOKUP($A1422,Medical_Table[#All],3,FALSE)</f>
        <v>No</v>
      </c>
      <c r="J1422" t="str">
        <f>VLOOKUP($A1422,Medical_Table[#All],5,FALSE)</f>
        <v>Obesity</v>
      </c>
      <c r="K1422" t="str">
        <f>VLOOKUP($A1422,Medical_Table[#All],7,FALSE)</f>
        <v>Prediabetes</v>
      </c>
      <c r="L1422" s="22">
        <f>VLOOKUP($A1422,Hospitalization_Table[#All],10,FALSE)</f>
        <v>37043</v>
      </c>
      <c r="M1422" s="18">
        <f>VLOOKUP($A1422,Hospitalization_Table[#All],6,FALSE)</f>
        <v>7450.36</v>
      </c>
      <c r="N1422" t="str">
        <f>VLOOKUP($A1422,Hospitalization_Table[#All],7,FALSE)</f>
        <v>tier - 2</v>
      </c>
      <c r="O1422" t="str">
        <f>VLOOKUP($A1422,Hospitalization_Table[#All],8,FALSE)</f>
        <v>tier - 2</v>
      </c>
      <c r="P1422" t="str">
        <f>VLOOKUP($A1422,Hospitalization_Table[#All],9,FALSE)</f>
        <v>R1012</v>
      </c>
      <c r="Q1422">
        <f>VLOOKUP($A1422,Hospitalization_Table[#All],11,FALSE)</f>
        <v>22</v>
      </c>
    </row>
    <row r="1423" spans="1:17" ht="15.6" x14ac:dyDescent="0.3">
      <c r="A1423" s="20" t="s">
        <v>949</v>
      </c>
      <c r="B1423" t="str">
        <f>VLOOKUP($A1423,Customer_Table[#All],4,FALSE)</f>
        <v>Estuardo F</v>
      </c>
      <c r="C1423">
        <f>VLOOKUP($A1423,Medical_Table[#All],4,FALSE)</f>
        <v>39.805</v>
      </c>
      <c r="D1423">
        <f>VLOOKUP($A1423,Medical_Table[#All],6,FALSE)</f>
        <v>5.91</v>
      </c>
      <c r="E1423" t="str">
        <f>VLOOKUP($A1423,Medical_Table[#All],2,FALSE)</f>
        <v>No</v>
      </c>
      <c r="F1423" t="str">
        <f>VLOOKUP($A1423,Medical_Table[#All],8,FALSE)</f>
        <v>No</v>
      </c>
      <c r="G1423" t="str">
        <f>VLOOKUP($A1423,Medical_Table[#All],9,FALSE)</f>
        <v>No</v>
      </c>
      <c r="H1423">
        <f>VLOOKUP($A1423,Medical_Table[#All],10,FALSE)</f>
        <v>0</v>
      </c>
      <c r="I1423" t="str">
        <f>VLOOKUP($A1423,Medical_Table[#All],3,FALSE)</f>
        <v>No</v>
      </c>
      <c r="J1423" t="str">
        <f>VLOOKUP($A1423,Medical_Table[#All],5,FALSE)</f>
        <v>Obesity</v>
      </c>
      <c r="K1423" t="str">
        <f>VLOOKUP($A1423,Medical_Table[#All],7,FALSE)</f>
        <v>Prediabetes</v>
      </c>
      <c r="L1423" s="22">
        <f>VLOOKUP($A1423,Hospitalization_Table[#All],10,FALSE)</f>
        <v>28398</v>
      </c>
      <c r="M1423" s="18">
        <f>VLOOKUP($A1423,Hospitalization_Table[#All],6,FALSE)</f>
        <v>7448.4</v>
      </c>
      <c r="N1423" t="str">
        <f>VLOOKUP($A1423,Hospitalization_Table[#All],7,FALSE)</f>
        <v>tier - 3</v>
      </c>
      <c r="O1423" t="str">
        <f>VLOOKUP($A1423,Hospitalization_Table[#All],8,FALSE)</f>
        <v>tier - 3</v>
      </c>
      <c r="P1423" t="str">
        <f>VLOOKUP($A1423,Hospitalization_Table[#All],9,FALSE)</f>
        <v>R1017</v>
      </c>
      <c r="Q1423">
        <f>VLOOKUP($A1423,Hospitalization_Table[#All],11,FALSE)</f>
        <v>45</v>
      </c>
    </row>
    <row r="1424" spans="1:17" ht="15.6" x14ac:dyDescent="0.3">
      <c r="A1424" s="20" t="s">
        <v>948</v>
      </c>
      <c r="B1424" t="str">
        <f>VLOOKUP($A1424,Customer_Table[#All],4,FALSE)</f>
        <v>Brett</v>
      </c>
      <c r="C1424">
        <f>VLOOKUP($A1424,Medical_Table[#All],4,FALSE)</f>
        <v>33.700000000000003</v>
      </c>
      <c r="D1424">
        <f>VLOOKUP($A1424,Medical_Table[#All],6,FALSE)</f>
        <v>5.87</v>
      </c>
      <c r="E1424" t="str">
        <f>VLOOKUP($A1424,Medical_Table[#All],2,FALSE)</f>
        <v>No</v>
      </c>
      <c r="F1424" t="str">
        <f>VLOOKUP($A1424,Medical_Table[#All],8,FALSE)</f>
        <v>No</v>
      </c>
      <c r="G1424" t="str">
        <f>VLOOKUP($A1424,Medical_Table[#All],9,FALSE)</f>
        <v>No</v>
      </c>
      <c r="H1424">
        <f>VLOOKUP($A1424,Medical_Table[#All],10,FALSE)</f>
        <v>0</v>
      </c>
      <c r="I1424" t="str">
        <f>VLOOKUP($A1424,Medical_Table[#All],3,FALSE)</f>
        <v>No</v>
      </c>
      <c r="J1424" t="str">
        <f>VLOOKUP($A1424,Medical_Table[#All],5,FALSE)</f>
        <v>Obesity</v>
      </c>
      <c r="K1424" t="str">
        <f>VLOOKUP($A1424,Medical_Table[#All],7,FALSE)</f>
        <v>Prediabetes</v>
      </c>
      <c r="L1424" s="22">
        <f>VLOOKUP($A1424,Hospitalization_Table[#All],10,FALSE)</f>
        <v>28393</v>
      </c>
      <c r="M1424" s="18">
        <f>VLOOKUP($A1424,Hospitalization_Table[#All],6,FALSE)</f>
        <v>7445.92</v>
      </c>
      <c r="N1424" t="str">
        <f>VLOOKUP($A1424,Hospitalization_Table[#All],7,FALSE)</f>
        <v>tier - 3</v>
      </c>
      <c r="O1424" t="str">
        <f>VLOOKUP($A1424,Hospitalization_Table[#All],8,FALSE)</f>
        <v>tier - 1</v>
      </c>
      <c r="P1424" t="str">
        <f>VLOOKUP($A1424,Hospitalization_Table[#All],9,FALSE)</f>
        <v>R1011</v>
      </c>
      <c r="Q1424">
        <f>VLOOKUP($A1424,Hospitalization_Table[#All],11,FALSE)</f>
        <v>45</v>
      </c>
    </row>
    <row r="1425" spans="1:17" ht="15.6" x14ac:dyDescent="0.3">
      <c r="A1425" s="20" t="s">
        <v>947</v>
      </c>
      <c r="B1425" t="str">
        <f>VLOOKUP($A1425,Customer_Table[#All],4,FALSE)</f>
        <v>Sharon E.</v>
      </c>
      <c r="C1425">
        <f>VLOOKUP($A1425,Medical_Table[#All],4,FALSE)</f>
        <v>36.195</v>
      </c>
      <c r="D1425">
        <f>VLOOKUP($A1425,Medical_Table[#All],6,FALSE)</f>
        <v>6.22</v>
      </c>
      <c r="E1425" t="str">
        <f>VLOOKUP($A1425,Medical_Table[#All],2,FALSE)</f>
        <v>No</v>
      </c>
      <c r="F1425" t="str">
        <f>VLOOKUP($A1425,Medical_Table[#All],8,FALSE)</f>
        <v>No</v>
      </c>
      <c r="G1425" t="str">
        <f>VLOOKUP($A1425,Medical_Table[#All],9,FALSE)</f>
        <v>No</v>
      </c>
      <c r="H1425">
        <f>VLOOKUP($A1425,Medical_Table[#All],10,FALSE)</f>
        <v>0</v>
      </c>
      <c r="I1425" t="str">
        <f>VLOOKUP($A1425,Medical_Table[#All],3,FALSE)</f>
        <v>No</v>
      </c>
      <c r="J1425" t="str">
        <f>VLOOKUP($A1425,Medical_Table[#All],5,FALSE)</f>
        <v>Obesity</v>
      </c>
      <c r="K1425" t="str">
        <f>VLOOKUP($A1425,Medical_Table[#All],7,FALSE)</f>
        <v>Prediabetes</v>
      </c>
      <c r="L1425" s="22">
        <f>VLOOKUP($A1425,Hospitalization_Table[#All],10,FALSE)</f>
        <v>29409</v>
      </c>
      <c r="M1425" s="18">
        <f>VLOOKUP($A1425,Hospitalization_Table[#All],6,FALSE)</f>
        <v>7443.64</v>
      </c>
      <c r="N1425" t="str">
        <f>VLOOKUP($A1425,Hospitalization_Table[#All],7,FALSE)</f>
        <v>tier - 2</v>
      </c>
      <c r="O1425" t="str">
        <f>VLOOKUP($A1425,Hospitalization_Table[#All],8,FALSE)</f>
        <v>tier - 3</v>
      </c>
      <c r="P1425" t="str">
        <f>VLOOKUP($A1425,Hospitalization_Table[#All],9,FALSE)</f>
        <v>R1012</v>
      </c>
      <c r="Q1425">
        <f>VLOOKUP($A1425,Hospitalization_Table[#All],11,FALSE)</f>
        <v>42</v>
      </c>
    </row>
    <row r="1426" spans="1:17" ht="15.6" x14ac:dyDescent="0.3">
      <c r="A1426" s="20" t="s">
        <v>946</v>
      </c>
      <c r="B1426" t="str">
        <f>VLOOKUP($A1426,Customer_Table[#All],4,FALSE)</f>
        <v>Jacob W√¶ver</v>
      </c>
      <c r="C1426">
        <f>VLOOKUP($A1426,Medical_Table[#All],4,FALSE)</f>
        <v>32.6</v>
      </c>
      <c r="D1426">
        <f>VLOOKUP($A1426,Medical_Table[#All],6,FALSE)</f>
        <v>5.73</v>
      </c>
      <c r="E1426" t="str">
        <f>VLOOKUP($A1426,Medical_Table[#All],2,FALSE)</f>
        <v>No</v>
      </c>
      <c r="F1426" t="str">
        <f>VLOOKUP($A1426,Medical_Table[#All],8,FALSE)</f>
        <v>No</v>
      </c>
      <c r="G1426" t="str">
        <f>VLOOKUP($A1426,Medical_Table[#All],9,FALSE)</f>
        <v>Yes</v>
      </c>
      <c r="H1426">
        <f>VLOOKUP($A1426,Medical_Table[#All],10,FALSE)</f>
        <v>1</v>
      </c>
      <c r="I1426" t="str">
        <f>VLOOKUP($A1426,Medical_Table[#All],3,FALSE)</f>
        <v>No</v>
      </c>
      <c r="J1426" t="str">
        <f>VLOOKUP($A1426,Medical_Table[#All],5,FALSE)</f>
        <v>Obesity</v>
      </c>
      <c r="K1426" t="str">
        <f>VLOOKUP($A1426,Medical_Table[#All],7,FALSE)</f>
        <v>Prediabetes</v>
      </c>
      <c r="L1426" s="22">
        <f>VLOOKUP($A1426,Hospitalization_Table[#All],10,FALSE)</f>
        <v>29099</v>
      </c>
      <c r="M1426" s="18">
        <f>VLOOKUP($A1426,Hospitalization_Table[#All],6,FALSE)</f>
        <v>7441.5</v>
      </c>
      <c r="N1426" t="str">
        <f>VLOOKUP($A1426,Hospitalization_Table[#All],7,FALSE)</f>
        <v>tier - 3</v>
      </c>
      <c r="O1426" t="str">
        <f>VLOOKUP($A1426,Hospitalization_Table[#All],8,FALSE)</f>
        <v>tier - 2</v>
      </c>
      <c r="P1426" t="str">
        <f>VLOOKUP($A1426,Hospitalization_Table[#All],9,FALSE)</f>
        <v>R1011</v>
      </c>
      <c r="Q1426">
        <f>VLOOKUP($A1426,Hospitalization_Table[#All],11,FALSE)</f>
        <v>43</v>
      </c>
    </row>
    <row r="1427" spans="1:17" ht="15.6" x14ac:dyDescent="0.3">
      <c r="A1427" s="20" t="s">
        <v>945</v>
      </c>
      <c r="B1427" t="str">
        <f>VLOOKUP($A1427,Customer_Table[#All],4,FALSE)</f>
        <v>Scott</v>
      </c>
      <c r="C1427">
        <f>VLOOKUP($A1427,Medical_Table[#All],4,FALSE)</f>
        <v>30.2</v>
      </c>
      <c r="D1427">
        <f>VLOOKUP($A1427,Medical_Table[#All],6,FALSE)</f>
        <v>5.7</v>
      </c>
      <c r="E1427" t="str">
        <f>VLOOKUP($A1427,Medical_Table[#All],2,FALSE)</f>
        <v>No</v>
      </c>
      <c r="F1427" t="str">
        <f>VLOOKUP($A1427,Medical_Table[#All],8,FALSE)</f>
        <v>No</v>
      </c>
      <c r="G1427" t="str">
        <f>VLOOKUP($A1427,Medical_Table[#All],9,FALSE)</f>
        <v>No</v>
      </c>
      <c r="H1427">
        <f>VLOOKUP($A1427,Medical_Table[#All],10,FALSE)</f>
        <v>0</v>
      </c>
      <c r="I1427" t="str">
        <f>VLOOKUP($A1427,Medical_Table[#All],3,FALSE)</f>
        <v>No</v>
      </c>
      <c r="J1427" t="str">
        <f>VLOOKUP($A1427,Medical_Table[#All],5,FALSE)</f>
        <v>Obesity</v>
      </c>
      <c r="K1427" t="str">
        <f>VLOOKUP($A1427,Medical_Table[#All],7,FALSE)</f>
        <v>Prediabetes</v>
      </c>
      <c r="L1427" s="22">
        <f>VLOOKUP($A1427,Hospitalization_Table[#All],10,FALSE)</f>
        <v>28362</v>
      </c>
      <c r="M1427" s="18">
        <f>VLOOKUP($A1427,Hospitalization_Table[#All],6,FALSE)</f>
        <v>7441.05</v>
      </c>
      <c r="N1427" t="str">
        <f>VLOOKUP($A1427,Hospitalization_Table[#All],7,FALSE)</f>
        <v>tier - 3</v>
      </c>
      <c r="O1427" t="str">
        <f>VLOOKUP($A1427,Hospitalization_Table[#All],8,FALSE)</f>
        <v>tier - 2</v>
      </c>
      <c r="P1427" t="str">
        <f>VLOOKUP($A1427,Hospitalization_Table[#All],9,FALSE)</f>
        <v>R1011</v>
      </c>
      <c r="Q1427">
        <f>VLOOKUP($A1427,Hospitalization_Table[#All],11,FALSE)</f>
        <v>45</v>
      </c>
    </row>
    <row r="1428" spans="1:17" ht="15.6" x14ac:dyDescent="0.3">
      <c r="A1428" s="20" t="s">
        <v>944</v>
      </c>
      <c r="B1428" t="str">
        <f>VLOOKUP($A1428,Customer_Table[#All],4,FALSE)</f>
        <v>Brooke S.</v>
      </c>
      <c r="C1428">
        <f>VLOOKUP($A1428,Medical_Table[#All],4,FALSE)</f>
        <v>27.645</v>
      </c>
      <c r="D1428">
        <f>VLOOKUP($A1428,Medical_Table[#All],6,FALSE)</f>
        <v>9.91</v>
      </c>
      <c r="E1428" t="str">
        <f>VLOOKUP($A1428,Medical_Table[#All],2,FALSE)</f>
        <v>No</v>
      </c>
      <c r="F1428" t="str">
        <f>VLOOKUP($A1428,Medical_Table[#All],8,FALSE)</f>
        <v>No</v>
      </c>
      <c r="G1428" t="str">
        <f>VLOOKUP($A1428,Medical_Table[#All],9,FALSE)</f>
        <v>No</v>
      </c>
      <c r="H1428">
        <f>VLOOKUP($A1428,Medical_Table[#All],10,FALSE)</f>
        <v>0</v>
      </c>
      <c r="I1428" t="str">
        <f>VLOOKUP($A1428,Medical_Table[#All],3,FALSE)</f>
        <v>No</v>
      </c>
      <c r="J1428" t="str">
        <f>VLOOKUP($A1428,Medical_Table[#All],5,FALSE)</f>
        <v>Over Weight</v>
      </c>
      <c r="K1428" t="str">
        <f>VLOOKUP($A1428,Medical_Table[#All],7,FALSE)</f>
        <v>Diabetes</v>
      </c>
      <c r="L1428" s="22">
        <f>VLOOKUP($A1428,Hospitalization_Table[#All],10,FALSE)</f>
        <v>28826</v>
      </c>
      <c r="M1428" s="18">
        <f>VLOOKUP($A1428,Hospitalization_Table[#All],6,FALSE)</f>
        <v>7421.19</v>
      </c>
      <c r="N1428" t="str">
        <f>VLOOKUP($A1428,Hospitalization_Table[#All],7,FALSE)</f>
        <v>tier - 2</v>
      </c>
      <c r="O1428" t="str">
        <f>VLOOKUP($A1428,Hospitalization_Table[#All],8,FALSE)</f>
        <v>tier - 3</v>
      </c>
      <c r="P1428" t="str">
        <f>VLOOKUP($A1428,Hospitalization_Table[#All],9,FALSE)</f>
        <v>R1012</v>
      </c>
      <c r="Q1428">
        <f>VLOOKUP($A1428,Hospitalization_Table[#All],11,FALSE)</f>
        <v>44</v>
      </c>
    </row>
    <row r="1429" spans="1:17" ht="15.6" x14ac:dyDescent="0.3">
      <c r="A1429" s="20" t="s">
        <v>943</v>
      </c>
      <c r="B1429" t="str">
        <f>VLOOKUP($A1429,Customer_Table[#All],4,FALSE)</f>
        <v>Kaye A.</v>
      </c>
      <c r="C1429">
        <f>VLOOKUP($A1429,Medical_Table[#All],4,FALSE)</f>
        <v>26.41</v>
      </c>
      <c r="D1429">
        <f>VLOOKUP($A1429,Medical_Table[#All],6,FALSE)</f>
        <v>11.4</v>
      </c>
      <c r="E1429" t="str">
        <f>VLOOKUP($A1429,Medical_Table[#All],2,FALSE)</f>
        <v>No</v>
      </c>
      <c r="F1429" t="str">
        <f>VLOOKUP($A1429,Medical_Table[#All],8,FALSE)</f>
        <v>No</v>
      </c>
      <c r="G1429" t="str">
        <f>VLOOKUP($A1429,Medical_Table[#All],9,FALSE)</f>
        <v>No</v>
      </c>
      <c r="H1429">
        <f>VLOOKUP($A1429,Medical_Table[#All],10,FALSE)</f>
        <v>0</v>
      </c>
      <c r="I1429" t="str">
        <f>VLOOKUP($A1429,Medical_Table[#All],3,FALSE)</f>
        <v>No</v>
      </c>
      <c r="J1429" t="str">
        <f>VLOOKUP($A1429,Medical_Table[#All],5,FALSE)</f>
        <v>Over Weight</v>
      </c>
      <c r="K1429" t="str">
        <f>VLOOKUP($A1429,Medical_Table[#All],7,FALSE)</f>
        <v>Diabetes</v>
      </c>
      <c r="L1429" s="22">
        <f>VLOOKUP($A1429,Hospitalization_Table[#All],10,FALSE)</f>
        <v>28806</v>
      </c>
      <c r="M1429" s="18">
        <f>VLOOKUP($A1429,Hospitalization_Table[#All],6,FALSE)</f>
        <v>7419.48</v>
      </c>
      <c r="N1429" t="str">
        <f>VLOOKUP($A1429,Hospitalization_Table[#All],7,FALSE)</f>
        <v>tier - 2</v>
      </c>
      <c r="O1429" t="str">
        <f>VLOOKUP($A1429,Hospitalization_Table[#All],8,FALSE)</f>
        <v>tier - 2</v>
      </c>
      <c r="P1429" t="str">
        <f>VLOOKUP($A1429,Hospitalization_Table[#All],9,FALSE)</f>
        <v>R1012</v>
      </c>
      <c r="Q1429">
        <f>VLOOKUP($A1429,Hospitalization_Table[#All],11,FALSE)</f>
        <v>44</v>
      </c>
    </row>
    <row r="1430" spans="1:17" ht="15.6" x14ac:dyDescent="0.3">
      <c r="A1430" s="20" t="s">
        <v>942</v>
      </c>
      <c r="B1430" t="str">
        <f>VLOOKUP($A1430,Customer_Table[#All],4,FALSE)</f>
        <v>Carolyn</v>
      </c>
      <c r="C1430">
        <f>VLOOKUP($A1430,Medical_Table[#All],4,FALSE)</f>
        <v>34.1</v>
      </c>
      <c r="D1430">
        <f>VLOOKUP($A1430,Medical_Table[#All],6,FALSE)</f>
        <v>6.29</v>
      </c>
      <c r="E1430" t="str">
        <f>VLOOKUP($A1430,Medical_Table[#All],2,FALSE)</f>
        <v>Yes</v>
      </c>
      <c r="F1430" t="str">
        <f>VLOOKUP($A1430,Medical_Table[#All],8,FALSE)</f>
        <v>No</v>
      </c>
      <c r="G1430" t="str">
        <f>VLOOKUP($A1430,Medical_Table[#All],9,FALSE)</f>
        <v>Yes</v>
      </c>
      <c r="H1430">
        <f>VLOOKUP($A1430,Medical_Table[#All],10,FALSE)</f>
        <v>1</v>
      </c>
      <c r="I1430" t="str">
        <f>VLOOKUP($A1430,Medical_Table[#All],3,FALSE)</f>
        <v>No</v>
      </c>
      <c r="J1430" t="str">
        <f>VLOOKUP($A1430,Medical_Table[#All],5,FALSE)</f>
        <v>Obesity</v>
      </c>
      <c r="K1430" t="str">
        <f>VLOOKUP($A1430,Medical_Table[#All],7,FALSE)</f>
        <v>Prediabetes</v>
      </c>
      <c r="L1430" s="22">
        <f>VLOOKUP($A1430,Hospitalization_Table[#All],10,FALSE)</f>
        <v>30578</v>
      </c>
      <c r="M1430" s="18">
        <f>VLOOKUP($A1430,Hospitalization_Table[#All],6,FALSE)</f>
        <v>7418.52</v>
      </c>
      <c r="N1430" t="str">
        <f>VLOOKUP($A1430,Hospitalization_Table[#All],7,FALSE)</f>
        <v>tier - 2</v>
      </c>
      <c r="O1430" t="str">
        <f>VLOOKUP($A1430,Hospitalization_Table[#All],8,FALSE)</f>
        <v>tier - 2</v>
      </c>
      <c r="P1430" t="str">
        <f>VLOOKUP($A1430,Hospitalization_Table[#All],9,FALSE)</f>
        <v>R1011</v>
      </c>
      <c r="Q1430">
        <f>VLOOKUP($A1430,Hospitalization_Table[#All],11,FALSE)</f>
        <v>39</v>
      </c>
    </row>
    <row r="1431" spans="1:17" ht="15.6" x14ac:dyDescent="0.3">
      <c r="A1431" s="20" t="s">
        <v>941</v>
      </c>
      <c r="B1431" t="str">
        <f>VLOOKUP($A1431,Customer_Table[#All],4,FALSE)</f>
        <v>Daniel C.</v>
      </c>
      <c r="C1431">
        <f>VLOOKUP($A1431,Medical_Table[#All],4,FALSE)</f>
        <v>17.3</v>
      </c>
      <c r="D1431">
        <f>VLOOKUP($A1431,Medical_Table[#All],6,FALSE)</f>
        <v>9.2799999999999994</v>
      </c>
      <c r="E1431" t="str">
        <f>VLOOKUP($A1431,Medical_Table[#All],2,FALSE)</f>
        <v>No</v>
      </c>
      <c r="F1431" t="str">
        <f>VLOOKUP($A1431,Medical_Table[#All],8,FALSE)</f>
        <v>No</v>
      </c>
      <c r="G1431" t="str">
        <f>VLOOKUP($A1431,Medical_Table[#All],9,FALSE)</f>
        <v>No</v>
      </c>
      <c r="H1431">
        <f>VLOOKUP($A1431,Medical_Table[#All],10,FALSE)</f>
        <v>0</v>
      </c>
      <c r="I1431" t="str">
        <f>VLOOKUP($A1431,Medical_Table[#All],3,FALSE)</f>
        <v>No</v>
      </c>
      <c r="J1431" t="str">
        <f>VLOOKUP($A1431,Medical_Table[#All],5,FALSE)</f>
        <v>Under Weight</v>
      </c>
      <c r="K1431" t="str">
        <f>VLOOKUP($A1431,Medical_Table[#All],7,FALSE)</f>
        <v>Diabetes</v>
      </c>
      <c r="L1431" s="22">
        <f>VLOOKUP($A1431,Hospitalization_Table[#All],10,FALSE)</f>
        <v>24081</v>
      </c>
      <c r="M1431" s="18">
        <f>VLOOKUP($A1431,Hospitalization_Table[#All],6,FALSE)</f>
        <v>7403.98</v>
      </c>
      <c r="N1431" t="str">
        <f>VLOOKUP($A1431,Hospitalization_Table[#All],7,FALSE)</f>
        <v>tier - 3</v>
      </c>
      <c r="O1431" t="str">
        <f>VLOOKUP($A1431,Hospitalization_Table[#All],8,FALSE)</f>
        <v>tier - 2</v>
      </c>
      <c r="P1431" t="str">
        <f>VLOOKUP($A1431,Hospitalization_Table[#All],9,FALSE)</f>
        <v>R1013</v>
      </c>
      <c r="Q1431">
        <f>VLOOKUP($A1431,Hospitalization_Table[#All],11,FALSE)</f>
        <v>57</v>
      </c>
    </row>
    <row r="1432" spans="1:17" ht="15.6" x14ac:dyDescent="0.3">
      <c r="A1432" s="20" t="s">
        <v>940</v>
      </c>
      <c r="B1432" t="str">
        <f>VLOOKUP($A1432,Customer_Table[#All],4,FALSE)</f>
        <v>Laurie A</v>
      </c>
      <c r="C1432">
        <f>VLOOKUP($A1432,Medical_Table[#All],4,FALSE)</f>
        <v>35.020000000000003</v>
      </c>
      <c r="D1432">
        <f>VLOOKUP($A1432,Medical_Table[#All],6,FALSE)</f>
        <v>4.78</v>
      </c>
      <c r="E1432" t="str">
        <f>VLOOKUP($A1432,Medical_Table[#All],2,FALSE)</f>
        <v>No</v>
      </c>
      <c r="F1432" t="str">
        <f>VLOOKUP($A1432,Medical_Table[#All],8,FALSE)</f>
        <v>No</v>
      </c>
      <c r="G1432" t="str">
        <f>VLOOKUP($A1432,Medical_Table[#All],9,FALSE)</f>
        <v>Yes</v>
      </c>
      <c r="H1432">
        <f>VLOOKUP($A1432,Medical_Table[#All],10,FALSE)</f>
        <v>1</v>
      </c>
      <c r="I1432" t="str">
        <f>VLOOKUP($A1432,Medical_Table[#All],3,FALSE)</f>
        <v>No</v>
      </c>
      <c r="J1432" t="str">
        <f>VLOOKUP($A1432,Medical_Table[#All],5,FALSE)</f>
        <v>Obesity</v>
      </c>
      <c r="K1432" t="str">
        <f>VLOOKUP($A1432,Medical_Table[#All],7,FALSE)</f>
        <v>Normal</v>
      </c>
      <c r="L1432" s="22">
        <f>VLOOKUP($A1432,Hospitalization_Table[#All],10,FALSE)</f>
        <v>34172</v>
      </c>
      <c r="M1432" s="18">
        <f>VLOOKUP($A1432,Hospitalization_Table[#All],6,FALSE)</f>
        <v>7388.85</v>
      </c>
      <c r="N1432" t="str">
        <f>VLOOKUP($A1432,Hospitalization_Table[#All],7,FALSE)</f>
        <v>tier - 2</v>
      </c>
      <c r="O1432" t="str">
        <f>VLOOKUP($A1432,Hospitalization_Table[#All],8,FALSE)</f>
        <v>tier - 2</v>
      </c>
      <c r="P1432" t="str">
        <f>VLOOKUP($A1432,Hospitalization_Table[#All],9,FALSE)</f>
        <v>R1026</v>
      </c>
      <c r="Q1432">
        <f>VLOOKUP($A1432,Hospitalization_Table[#All],11,FALSE)</f>
        <v>29</v>
      </c>
    </row>
    <row r="1433" spans="1:17" ht="15.6" x14ac:dyDescent="0.3">
      <c r="A1433" s="20" t="s">
        <v>939</v>
      </c>
      <c r="B1433" t="str">
        <f>VLOOKUP($A1433,Customer_Table[#All],4,FALSE)</f>
        <v>Nicole</v>
      </c>
      <c r="C1433">
        <f>VLOOKUP($A1433,Medical_Table[#All],4,FALSE)</f>
        <v>37.1</v>
      </c>
      <c r="D1433">
        <f>VLOOKUP($A1433,Medical_Table[#All],6,FALSE)</f>
        <v>8.8699999999999992</v>
      </c>
      <c r="E1433" t="str">
        <f>VLOOKUP($A1433,Medical_Table[#All],2,FALSE)</f>
        <v>Yes</v>
      </c>
      <c r="F1433" t="str">
        <f>VLOOKUP($A1433,Medical_Table[#All],8,FALSE)</f>
        <v>No</v>
      </c>
      <c r="G1433" t="str">
        <f>VLOOKUP($A1433,Medical_Table[#All],9,FALSE)</f>
        <v>No</v>
      </c>
      <c r="H1433">
        <f>VLOOKUP($A1433,Medical_Table[#All],10,FALSE)</f>
        <v>0</v>
      </c>
      <c r="I1433" t="str">
        <f>VLOOKUP($A1433,Medical_Table[#All],3,FALSE)</f>
        <v>No</v>
      </c>
      <c r="J1433" t="str">
        <f>VLOOKUP($A1433,Medical_Table[#All],5,FALSE)</f>
        <v>Obesity</v>
      </c>
      <c r="K1433" t="str">
        <f>VLOOKUP($A1433,Medical_Table[#All],7,FALSE)</f>
        <v>Diabetes</v>
      </c>
      <c r="L1433" s="22">
        <f>VLOOKUP($A1433,Hospitalization_Table[#All],10,FALSE)</f>
        <v>29914</v>
      </c>
      <c r="M1433" s="18">
        <f>VLOOKUP($A1433,Hospitalization_Table[#All],6,FALSE)</f>
        <v>7371.77</v>
      </c>
      <c r="N1433" t="str">
        <f>VLOOKUP($A1433,Hospitalization_Table[#All],7,FALSE)</f>
        <v>tier - 2</v>
      </c>
      <c r="O1433" t="str">
        <f>VLOOKUP($A1433,Hospitalization_Table[#All],8,FALSE)</f>
        <v>tier - 1</v>
      </c>
      <c r="P1433" t="str">
        <f>VLOOKUP($A1433,Hospitalization_Table[#All],9,FALSE)</f>
        <v>R1011</v>
      </c>
      <c r="Q1433">
        <f>VLOOKUP($A1433,Hospitalization_Table[#All],11,FALSE)</f>
        <v>41</v>
      </c>
    </row>
    <row r="1434" spans="1:17" ht="15.6" x14ac:dyDescent="0.3">
      <c r="A1434" s="20" t="s">
        <v>938</v>
      </c>
      <c r="B1434" t="str">
        <f>VLOOKUP($A1434,Customer_Table[#All],4,FALSE)</f>
        <v>Shelby</v>
      </c>
      <c r="C1434">
        <f>VLOOKUP($A1434,Medical_Table[#All],4,FALSE)</f>
        <v>16.79</v>
      </c>
      <c r="D1434">
        <f>VLOOKUP($A1434,Medical_Table[#All],6,FALSE)</f>
        <v>11.4</v>
      </c>
      <c r="E1434" t="str">
        <f>VLOOKUP($A1434,Medical_Table[#All],2,FALSE)</f>
        <v>No</v>
      </c>
      <c r="F1434" t="str">
        <f>VLOOKUP($A1434,Medical_Table[#All],8,FALSE)</f>
        <v>No</v>
      </c>
      <c r="G1434" t="str">
        <f>VLOOKUP($A1434,Medical_Table[#All],9,FALSE)</f>
        <v>No</v>
      </c>
      <c r="H1434">
        <f>VLOOKUP($A1434,Medical_Table[#All],10,FALSE)</f>
        <v>0</v>
      </c>
      <c r="I1434" t="str">
        <f>VLOOKUP($A1434,Medical_Table[#All],3,FALSE)</f>
        <v>No</v>
      </c>
      <c r="J1434" t="str">
        <f>VLOOKUP($A1434,Medical_Table[#All],5,FALSE)</f>
        <v>Under Weight</v>
      </c>
      <c r="K1434" t="str">
        <f>VLOOKUP($A1434,Medical_Table[#All],7,FALSE)</f>
        <v>Diabetes</v>
      </c>
      <c r="L1434" s="22">
        <f>VLOOKUP($A1434,Hospitalization_Table[#All],10,FALSE)</f>
        <v>24085</v>
      </c>
      <c r="M1434" s="18">
        <f>VLOOKUP($A1434,Hospitalization_Table[#All],6,FALSE)</f>
        <v>7362.31</v>
      </c>
      <c r="N1434" t="str">
        <f>VLOOKUP($A1434,Hospitalization_Table[#All],7,FALSE)</f>
        <v>tier - 3</v>
      </c>
      <c r="O1434" t="str">
        <f>VLOOKUP($A1434,Hospitalization_Table[#All],8,FALSE)</f>
        <v>tier - 3</v>
      </c>
      <c r="P1434" t="str">
        <f>VLOOKUP($A1434,Hospitalization_Table[#All],9,FALSE)</f>
        <v>R1013</v>
      </c>
      <c r="Q1434">
        <f>VLOOKUP($A1434,Hospitalization_Table[#All],11,FALSE)</f>
        <v>57</v>
      </c>
    </row>
    <row r="1435" spans="1:17" ht="15.6" x14ac:dyDescent="0.3">
      <c r="A1435" s="20" t="s">
        <v>937</v>
      </c>
      <c r="B1435" t="str">
        <f>VLOOKUP($A1435,Customer_Table[#All],4,FALSE)</f>
        <v>Allison</v>
      </c>
      <c r="C1435">
        <f>VLOOKUP($A1435,Medical_Table[#All],4,FALSE)</f>
        <v>31.635000000000002</v>
      </c>
      <c r="D1435">
        <f>VLOOKUP($A1435,Medical_Table[#All],6,FALSE)</f>
        <v>9.1300000000000008</v>
      </c>
      <c r="E1435" t="str">
        <f>VLOOKUP($A1435,Medical_Table[#All],2,FALSE)</f>
        <v>Yes</v>
      </c>
      <c r="F1435" t="str">
        <f>VLOOKUP($A1435,Medical_Table[#All],8,FALSE)</f>
        <v>No</v>
      </c>
      <c r="G1435" t="str">
        <f>VLOOKUP($A1435,Medical_Table[#All],9,FALSE)</f>
        <v>No</v>
      </c>
      <c r="H1435">
        <f>VLOOKUP($A1435,Medical_Table[#All],10,FALSE)</f>
        <v>0</v>
      </c>
      <c r="I1435" t="str">
        <f>VLOOKUP($A1435,Medical_Table[#All],3,FALSE)</f>
        <v>No</v>
      </c>
      <c r="J1435" t="str">
        <f>VLOOKUP($A1435,Medical_Table[#All],5,FALSE)</f>
        <v>Obesity</v>
      </c>
      <c r="K1435" t="str">
        <f>VLOOKUP($A1435,Medical_Table[#All],7,FALSE)</f>
        <v>Diabetes</v>
      </c>
      <c r="L1435" s="22">
        <f>VLOOKUP($A1435,Hospitalization_Table[#All],10,FALSE)</f>
        <v>29783</v>
      </c>
      <c r="M1435" s="18">
        <f>VLOOKUP($A1435,Hospitalization_Table[#All],6,FALSE)</f>
        <v>7358.18</v>
      </c>
      <c r="N1435" t="str">
        <f>VLOOKUP($A1435,Hospitalization_Table[#All],7,FALSE)</f>
        <v>tier - 2</v>
      </c>
      <c r="O1435" t="str">
        <f>VLOOKUP($A1435,Hospitalization_Table[#All],8,FALSE)</f>
        <v>tier - 3</v>
      </c>
      <c r="P1435" t="str">
        <f>VLOOKUP($A1435,Hospitalization_Table[#All],9,FALSE)</f>
        <v>R1024</v>
      </c>
      <c r="Q1435">
        <f>VLOOKUP($A1435,Hospitalization_Table[#All],11,FALSE)</f>
        <v>41</v>
      </c>
    </row>
    <row r="1436" spans="1:17" ht="15.6" x14ac:dyDescent="0.3">
      <c r="A1436" s="20" t="s">
        <v>936</v>
      </c>
      <c r="B1436" t="str">
        <f>VLOOKUP($A1436,Customer_Table[#All],4,FALSE)</f>
        <v>Leticia</v>
      </c>
      <c r="C1436">
        <f>VLOOKUP($A1436,Medical_Table[#All],4,FALSE)</f>
        <v>24.19</v>
      </c>
      <c r="D1436">
        <f>VLOOKUP($A1436,Medical_Table[#All],6,FALSE)</f>
        <v>6.22</v>
      </c>
      <c r="E1436" t="str">
        <f>VLOOKUP($A1436,Medical_Table[#All],2,FALSE)</f>
        <v>Yes</v>
      </c>
      <c r="F1436" t="str">
        <f>VLOOKUP($A1436,Medical_Table[#All],8,FALSE)</f>
        <v>No</v>
      </c>
      <c r="G1436" t="str">
        <f>VLOOKUP($A1436,Medical_Table[#All],9,FALSE)</f>
        <v>Yes</v>
      </c>
      <c r="H1436">
        <f>VLOOKUP($A1436,Medical_Table[#All],10,FALSE)</f>
        <v>1</v>
      </c>
      <c r="I1436" t="str">
        <f>VLOOKUP($A1436,Medical_Table[#All],3,FALSE)</f>
        <v>No</v>
      </c>
      <c r="J1436" t="str">
        <f>VLOOKUP($A1436,Medical_Table[#All],5,FALSE)</f>
        <v>Normal Weight</v>
      </c>
      <c r="K1436" t="str">
        <f>VLOOKUP($A1436,Medical_Table[#All],7,FALSE)</f>
        <v>Prediabetes</v>
      </c>
      <c r="L1436" s="22">
        <f>VLOOKUP($A1436,Hospitalization_Table[#All],10,FALSE)</f>
        <v>30488</v>
      </c>
      <c r="M1436" s="18">
        <f>VLOOKUP($A1436,Hospitalization_Table[#All],6,FALSE)</f>
        <v>7357.49</v>
      </c>
      <c r="N1436" t="str">
        <f>VLOOKUP($A1436,Hospitalization_Table[#All],7,FALSE)</f>
        <v>tier - 2</v>
      </c>
      <c r="O1436" t="str">
        <f>VLOOKUP($A1436,Hospitalization_Table[#All],8,FALSE)</f>
        <v>tier - 2</v>
      </c>
      <c r="P1436" t="str">
        <f>VLOOKUP($A1436,Hospitalization_Table[#All],9,FALSE)</f>
        <v>R1012</v>
      </c>
      <c r="Q1436">
        <f>VLOOKUP($A1436,Hospitalization_Table[#All],11,FALSE)</f>
        <v>39</v>
      </c>
    </row>
    <row r="1437" spans="1:17" ht="15.6" x14ac:dyDescent="0.3">
      <c r="A1437" s="20" t="s">
        <v>935</v>
      </c>
      <c r="B1437" t="str">
        <f>VLOOKUP($A1437,Customer_Table[#All],4,FALSE)</f>
        <v>John S.</v>
      </c>
      <c r="C1437">
        <f>VLOOKUP($A1437,Medical_Table[#All],4,FALSE)</f>
        <v>35.29</v>
      </c>
      <c r="D1437">
        <f>VLOOKUP($A1437,Medical_Table[#All],6,FALSE)</f>
        <v>5.9</v>
      </c>
      <c r="E1437" t="str">
        <f>VLOOKUP($A1437,Medical_Table[#All],2,FALSE)</f>
        <v>No</v>
      </c>
      <c r="F1437" t="str">
        <f>VLOOKUP($A1437,Medical_Table[#All],8,FALSE)</f>
        <v>No</v>
      </c>
      <c r="G1437" t="str">
        <f>VLOOKUP($A1437,Medical_Table[#All],9,FALSE)</f>
        <v>Yes</v>
      </c>
      <c r="H1437">
        <f>VLOOKUP($A1437,Medical_Table[#All],10,FALSE)</f>
        <v>1</v>
      </c>
      <c r="I1437" t="str">
        <f>VLOOKUP($A1437,Medical_Table[#All],3,FALSE)</f>
        <v>No</v>
      </c>
      <c r="J1437" t="str">
        <f>VLOOKUP($A1437,Medical_Table[#All],5,FALSE)</f>
        <v>Obesity</v>
      </c>
      <c r="K1437" t="str">
        <f>VLOOKUP($A1437,Medical_Table[#All],7,FALSE)</f>
        <v>Prediabetes</v>
      </c>
      <c r="L1437" s="22">
        <f>VLOOKUP($A1437,Hospitalization_Table[#All],10,FALSE)</f>
        <v>34247</v>
      </c>
      <c r="M1437" s="18">
        <f>VLOOKUP($A1437,Hospitalization_Table[#All],6,FALSE)</f>
        <v>7349.12</v>
      </c>
      <c r="N1437" t="str">
        <f>VLOOKUP($A1437,Hospitalization_Table[#All],7,FALSE)</f>
        <v>tier - 2</v>
      </c>
      <c r="O1437" t="str">
        <f>VLOOKUP($A1437,Hospitalization_Table[#All],8,FALSE)</f>
        <v>tier - 2</v>
      </c>
      <c r="P1437" t="str">
        <f>VLOOKUP($A1437,Hospitalization_Table[#All],9,FALSE)</f>
        <v>R1021</v>
      </c>
      <c r="Q1437">
        <f>VLOOKUP($A1437,Hospitalization_Table[#All],11,FALSE)</f>
        <v>29</v>
      </c>
    </row>
    <row r="1438" spans="1:17" ht="15.6" x14ac:dyDescent="0.3">
      <c r="A1438" s="20" t="s">
        <v>934</v>
      </c>
      <c r="B1438" t="str">
        <f>VLOOKUP($A1438,Customer_Table[#All],4,FALSE)</f>
        <v>April</v>
      </c>
      <c r="C1438">
        <f>VLOOKUP($A1438,Medical_Table[#All],4,FALSE)</f>
        <v>35.299999999999997</v>
      </c>
      <c r="D1438">
        <f>VLOOKUP($A1438,Medical_Table[#All],6,FALSE)</f>
        <v>4.45</v>
      </c>
      <c r="E1438" t="str">
        <f>VLOOKUP($A1438,Medical_Table[#All],2,FALSE)</f>
        <v>No</v>
      </c>
      <c r="F1438" t="str">
        <f>VLOOKUP($A1438,Medical_Table[#All],8,FALSE)</f>
        <v>No</v>
      </c>
      <c r="G1438" t="str">
        <f>VLOOKUP($A1438,Medical_Table[#All],9,FALSE)</f>
        <v>No</v>
      </c>
      <c r="H1438">
        <f>VLOOKUP($A1438,Medical_Table[#All],10,FALSE)</f>
        <v>0</v>
      </c>
      <c r="I1438" t="str">
        <f>VLOOKUP($A1438,Medical_Table[#All],3,FALSE)</f>
        <v>No</v>
      </c>
      <c r="J1438" t="str">
        <f>VLOOKUP($A1438,Medical_Table[#All],5,FALSE)</f>
        <v>Obesity</v>
      </c>
      <c r="K1438" t="str">
        <f>VLOOKUP($A1438,Medical_Table[#All],7,FALSE)</f>
        <v>Normal</v>
      </c>
      <c r="L1438" s="22">
        <f>VLOOKUP($A1438,Hospitalization_Table[#All],10,FALSE)</f>
        <v>28460</v>
      </c>
      <c r="M1438" s="18">
        <f>VLOOKUP($A1438,Hospitalization_Table[#All],6,FALSE)</f>
        <v>7348.14</v>
      </c>
      <c r="N1438" t="str">
        <f>VLOOKUP($A1438,Hospitalization_Table[#All],7,FALSE)</f>
        <v>tier - 2</v>
      </c>
      <c r="O1438" t="str">
        <f>VLOOKUP($A1438,Hospitalization_Table[#All],8,FALSE)</f>
        <v>tier - 1</v>
      </c>
      <c r="P1438" t="str">
        <f>VLOOKUP($A1438,Hospitalization_Table[#All],9,FALSE)</f>
        <v>R1011</v>
      </c>
      <c r="Q1438">
        <f>VLOOKUP($A1438,Hospitalization_Table[#All],11,FALSE)</f>
        <v>45</v>
      </c>
    </row>
    <row r="1439" spans="1:17" ht="15.6" x14ac:dyDescent="0.3">
      <c r="A1439" s="20" t="s">
        <v>933</v>
      </c>
      <c r="B1439" t="str">
        <f>VLOOKUP($A1439,Customer_Table[#All],4,FALSE)</f>
        <v>Ashley N.</v>
      </c>
      <c r="C1439">
        <f>VLOOKUP($A1439,Medical_Table[#All],4,FALSE)</f>
        <v>35.64</v>
      </c>
      <c r="D1439">
        <f>VLOOKUP($A1439,Medical_Table[#All],6,FALSE)</f>
        <v>6.17</v>
      </c>
      <c r="E1439" t="str">
        <f>VLOOKUP($A1439,Medical_Table[#All],2,FALSE)</f>
        <v>No</v>
      </c>
      <c r="F1439" t="str">
        <f>VLOOKUP($A1439,Medical_Table[#All],8,FALSE)</f>
        <v>No</v>
      </c>
      <c r="G1439" t="str">
        <f>VLOOKUP($A1439,Medical_Table[#All],9,FALSE)</f>
        <v>Yes</v>
      </c>
      <c r="H1439">
        <f>VLOOKUP($A1439,Medical_Table[#All],10,FALSE)</f>
        <v>1</v>
      </c>
      <c r="I1439" t="str">
        <f>VLOOKUP($A1439,Medical_Table[#All],3,FALSE)</f>
        <v>No</v>
      </c>
      <c r="J1439" t="str">
        <f>VLOOKUP($A1439,Medical_Table[#All],5,FALSE)</f>
        <v>Obesity</v>
      </c>
      <c r="K1439" t="str">
        <f>VLOOKUP($A1439,Medical_Table[#All],7,FALSE)</f>
        <v>Prediabetes</v>
      </c>
      <c r="L1439" s="22">
        <f>VLOOKUP($A1439,Hospitalization_Table[#All],10,FALSE)</f>
        <v>29032</v>
      </c>
      <c r="M1439" s="18">
        <f>VLOOKUP($A1439,Hospitalization_Table[#All],6,FALSE)</f>
        <v>7345.73</v>
      </c>
      <c r="N1439" t="str">
        <f>VLOOKUP($A1439,Hospitalization_Table[#All],7,FALSE)</f>
        <v>tier - 2</v>
      </c>
      <c r="O1439" t="str">
        <f>VLOOKUP($A1439,Hospitalization_Table[#All],8,FALSE)</f>
        <v>tier - 1</v>
      </c>
      <c r="P1439" t="str">
        <f>VLOOKUP($A1439,Hospitalization_Table[#All],9,FALSE)</f>
        <v>R1013</v>
      </c>
      <c r="Q1439">
        <f>VLOOKUP($A1439,Hospitalization_Table[#All],11,FALSE)</f>
        <v>43</v>
      </c>
    </row>
    <row r="1440" spans="1:17" ht="15.6" x14ac:dyDescent="0.3">
      <c r="A1440" s="20" t="s">
        <v>932</v>
      </c>
      <c r="B1440" t="str">
        <f>VLOOKUP($A1440,Customer_Table[#All],4,FALSE)</f>
        <v>Madeleine</v>
      </c>
      <c r="C1440">
        <f>VLOOKUP($A1440,Medical_Table[#All],4,FALSE)</f>
        <v>33.1</v>
      </c>
      <c r="D1440">
        <f>VLOOKUP($A1440,Medical_Table[#All],6,FALSE)</f>
        <v>4.93</v>
      </c>
      <c r="E1440" t="str">
        <f>VLOOKUP($A1440,Medical_Table[#All],2,FALSE)</f>
        <v>No</v>
      </c>
      <c r="F1440" t="str">
        <f>VLOOKUP($A1440,Medical_Table[#All],8,FALSE)</f>
        <v>No</v>
      </c>
      <c r="G1440" t="str">
        <f>VLOOKUP($A1440,Medical_Table[#All],9,FALSE)</f>
        <v>No</v>
      </c>
      <c r="H1440">
        <f>VLOOKUP($A1440,Medical_Table[#All],10,FALSE)</f>
        <v>0</v>
      </c>
      <c r="I1440" t="str">
        <f>VLOOKUP($A1440,Medical_Table[#All],3,FALSE)</f>
        <v>No</v>
      </c>
      <c r="J1440" t="str">
        <f>VLOOKUP($A1440,Medical_Table[#All],5,FALSE)</f>
        <v>Obesity</v>
      </c>
      <c r="K1440" t="str">
        <f>VLOOKUP($A1440,Medical_Table[#All],7,FALSE)</f>
        <v>Normal</v>
      </c>
      <c r="L1440" s="22">
        <f>VLOOKUP($A1440,Hospitalization_Table[#All],10,FALSE)</f>
        <v>28477</v>
      </c>
      <c r="M1440" s="18">
        <f>VLOOKUP($A1440,Hospitalization_Table[#All],6,FALSE)</f>
        <v>7345.08</v>
      </c>
      <c r="N1440" t="str">
        <f>VLOOKUP($A1440,Hospitalization_Table[#All],7,FALSE)</f>
        <v>tier - 2</v>
      </c>
      <c r="O1440" t="str">
        <f>VLOOKUP($A1440,Hospitalization_Table[#All],8,FALSE)</f>
        <v>tier - 1</v>
      </c>
      <c r="P1440" t="str">
        <f>VLOOKUP($A1440,Hospitalization_Table[#All],9,FALSE)</f>
        <v>R1011</v>
      </c>
      <c r="Q1440">
        <f>VLOOKUP($A1440,Hospitalization_Table[#All],11,FALSE)</f>
        <v>45</v>
      </c>
    </row>
    <row r="1441" spans="1:17" ht="15.6" x14ac:dyDescent="0.3">
      <c r="A1441" s="20" t="s">
        <v>931</v>
      </c>
      <c r="B1441" t="str">
        <f>VLOOKUP($A1441,Customer_Table[#All],4,FALSE)</f>
        <v>Nelly S</v>
      </c>
      <c r="C1441">
        <f>VLOOKUP($A1441,Medical_Table[#All],4,FALSE)</f>
        <v>26.41</v>
      </c>
      <c r="D1441">
        <f>VLOOKUP($A1441,Medical_Table[#All],6,FALSE)</f>
        <v>7.32</v>
      </c>
      <c r="E1441" t="str">
        <f>VLOOKUP($A1441,Medical_Table[#All],2,FALSE)</f>
        <v>Yes</v>
      </c>
      <c r="F1441" t="str">
        <f>VLOOKUP($A1441,Medical_Table[#All],8,FALSE)</f>
        <v>No</v>
      </c>
      <c r="G1441" t="str">
        <f>VLOOKUP($A1441,Medical_Table[#All],9,FALSE)</f>
        <v>No</v>
      </c>
      <c r="H1441">
        <f>VLOOKUP($A1441,Medical_Table[#All],10,FALSE)</f>
        <v>1</v>
      </c>
      <c r="I1441" t="str">
        <f>VLOOKUP($A1441,Medical_Table[#All],3,FALSE)</f>
        <v>No</v>
      </c>
      <c r="J1441" t="str">
        <f>VLOOKUP($A1441,Medical_Table[#All],5,FALSE)</f>
        <v>Over Weight</v>
      </c>
      <c r="K1441" t="str">
        <f>VLOOKUP($A1441,Medical_Table[#All],7,FALSE)</f>
        <v>Diabetes</v>
      </c>
      <c r="L1441" s="22">
        <f>VLOOKUP($A1441,Hospitalization_Table[#All],10,FALSE)</f>
        <v>31578</v>
      </c>
      <c r="M1441" s="18">
        <f>VLOOKUP($A1441,Hospitalization_Table[#All],6,FALSE)</f>
        <v>7339.93</v>
      </c>
      <c r="N1441" t="str">
        <f>VLOOKUP($A1441,Hospitalization_Table[#All],7,FALSE)</f>
        <v>tier - 2</v>
      </c>
      <c r="O1441" t="str">
        <f>VLOOKUP($A1441,Hospitalization_Table[#All],8,FALSE)</f>
        <v>tier - 2</v>
      </c>
      <c r="P1441" t="str">
        <f>VLOOKUP($A1441,Hospitalization_Table[#All],9,FALSE)</f>
        <v>R1012</v>
      </c>
      <c r="Q1441">
        <f>VLOOKUP($A1441,Hospitalization_Table[#All],11,FALSE)</f>
        <v>36</v>
      </c>
    </row>
    <row r="1442" spans="1:17" ht="15.6" x14ac:dyDescent="0.3">
      <c r="A1442" s="20" t="s">
        <v>930</v>
      </c>
      <c r="B1442" t="str">
        <f>VLOOKUP($A1442,Customer_Table[#All],4,FALSE)</f>
        <v>Meredith S</v>
      </c>
      <c r="C1442">
        <f>VLOOKUP($A1442,Medical_Table[#All],4,FALSE)</f>
        <v>29.9</v>
      </c>
      <c r="D1442">
        <f>VLOOKUP($A1442,Medical_Table[#All],6,FALSE)</f>
        <v>5.27</v>
      </c>
      <c r="E1442" t="str">
        <f>VLOOKUP($A1442,Medical_Table[#All],2,FALSE)</f>
        <v>No</v>
      </c>
      <c r="F1442" t="str">
        <f>VLOOKUP($A1442,Medical_Table[#All],8,FALSE)</f>
        <v>No</v>
      </c>
      <c r="G1442" t="str">
        <f>VLOOKUP($A1442,Medical_Table[#All],9,FALSE)</f>
        <v>Yes</v>
      </c>
      <c r="H1442">
        <f>VLOOKUP($A1442,Medical_Table[#All],10,FALSE)</f>
        <v>1</v>
      </c>
      <c r="I1442" t="str">
        <f>VLOOKUP($A1442,Medical_Table[#All],3,FALSE)</f>
        <v>No</v>
      </c>
      <c r="J1442" t="str">
        <f>VLOOKUP($A1442,Medical_Table[#All],5,FALSE)</f>
        <v>Over Weight</v>
      </c>
      <c r="K1442" t="str">
        <f>VLOOKUP($A1442,Medical_Table[#All],7,FALSE)</f>
        <v>Normal</v>
      </c>
      <c r="L1442" s="22">
        <f>VLOOKUP($A1442,Hospitalization_Table[#All],10,FALSE)</f>
        <v>29117</v>
      </c>
      <c r="M1442" s="18">
        <f>VLOOKUP($A1442,Hospitalization_Table[#All],6,FALSE)</f>
        <v>7337.75</v>
      </c>
      <c r="N1442" t="str">
        <f>VLOOKUP($A1442,Hospitalization_Table[#All],7,FALSE)</f>
        <v>tier - 2</v>
      </c>
      <c r="O1442" t="str">
        <f>VLOOKUP($A1442,Hospitalization_Table[#All],8,FALSE)</f>
        <v>tier - 3</v>
      </c>
      <c r="P1442" t="str">
        <f>VLOOKUP($A1442,Hospitalization_Table[#All],9,FALSE)</f>
        <v>R1011</v>
      </c>
      <c r="Q1442">
        <f>VLOOKUP($A1442,Hospitalization_Table[#All],11,FALSE)</f>
        <v>43</v>
      </c>
    </row>
    <row r="1443" spans="1:17" ht="15.6" x14ac:dyDescent="0.3">
      <c r="A1443" s="20" t="s">
        <v>929</v>
      </c>
      <c r="B1443" t="str">
        <f>VLOOKUP($A1443,Customer_Table[#All],4,FALSE)</f>
        <v>Kevin</v>
      </c>
      <c r="C1443">
        <f>VLOOKUP($A1443,Medical_Table[#All],4,FALSE)</f>
        <v>25.24</v>
      </c>
      <c r="D1443">
        <f>VLOOKUP($A1443,Medical_Table[#All],6,FALSE)</f>
        <v>5.82</v>
      </c>
      <c r="E1443" t="str">
        <f>VLOOKUP($A1443,Medical_Table[#All],2,FALSE)</f>
        <v>No</v>
      </c>
      <c r="F1443" t="str">
        <f>VLOOKUP($A1443,Medical_Table[#All],8,FALSE)</f>
        <v>No</v>
      </c>
      <c r="G1443" t="str">
        <f>VLOOKUP($A1443,Medical_Table[#All],9,FALSE)</f>
        <v>No</v>
      </c>
      <c r="H1443">
        <f>VLOOKUP($A1443,Medical_Table[#All],10,FALSE)</f>
        <v>1</v>
      </c>
      <c r="I1443" t="str">
        <f>VLOOKUP($A1443,Medical_Table[#All],3,FALSE)</f>
        <v>No</v>
      </c>
      <c r="J1443" t="str">
        <f>VLOOKUP($A1443,Medical_Table[#All],5,FALSE)</f>
        <v>Over Weight</v>
      </c>
      <c r="K1443" t="str">
        <f>VLOOKUP($A1443,Medical_Table[#All],7,FALSE)</f>
        <v>Prediabetes</v>
      </c>
      <c r="L1443" s="22">
        <f>VLOOKUP($A1443,Hospitalization_Table[#All],10,FALSE)</f>
        <v>30888</v>
      </c>
      <c r="M1443" s="18">
        <f>VLOOKUP($A1443,Hospitalization_Table[#All],6,FALSE)</f>
        <v>7325.47</v>
      </c>
      <c r="N1443" t="str">
        <f>VLOOKUP($A1443,Hospitalization_Table[#All],7,FALSE)</f>
        <v>tier - 2</v>
      </c>
      <c r="O1443" t="str">
        <f>VLOOKUP($A1443,Hospitalization_Table[#All],8,FALSE)</f>
        <v>tier - 1</v>
      </c>
      <c r="P1443" t="str">
        <f>VLOOKUP($A1443,Hospitalization_Table[#All],9,FALSE)</f>
        <v>R1012</v>
      </c>
      <c r="Q1443">
        <f>VLOOKUP($A1443,Hospitalization_Table[#All],11,FALSE)</f>
        <v>38</v>
      </c>
    </row>
    <row r="1444" spans="1:17" ht="15.6" x14ac:dyDescent="0.3">
      <c r="A1444" s="20" t="s">
        <v>928</v>
      </c>
      <c r="B1444" t="str">
        <f>VLOOKUP($A1444,Customer_Table[#All],4,FALSE)</f>
        <v>Lisa</v>
      </c>
      <c r="C1444">
        <f>VLOOKUP($A1444,Medical_Table[#All],4,FALSE)</f>
        <v>25.08</v>
      </c>
      <c r="D1444">
        <f>VLOOKUP($A1444,Medical_Table[#All],6,FALSE)</f>
        <v>5.8</v>
      </c>
      <c r="E1444" t="str">
        <f>VLOOKUP($A1444,Medical_Table[#All],2,FALSE)</f>
        <v>No</v>
      </c>
      <c r="F1444" t="str">
        <f>VLOOKUP($A1444,Medical_Table[#All],8,FALSE)</f>
        <v>No</v>
      </c>
      <c r="G1444" t="str">
        <f>VLOOKUP($A1444,Medical_Table[#All],9,FALSE)</f>
        <v>Yes</v>
      </c>
      <c r="H1444">
        <f>VLOOKUP($A1444,Medical_Table[#All],10,FALSE)</f>
        <v>1</v>
      </c>
      <c r="I1444" t="str">
        <f>VLOOKUP($A1444,Medical_Table[#All],3,FALSE)</f>
        <v>No</v>
      </c>
      <c r="J1444" t="str">
        <f>VLOOKUP($A1444,Medical_Table[#All],5,FALSE)</f>
        <v>Over Weight</v>
      </c>
      <c r="K1444" t="str">
        <f>VLOOKUP($A1444,Medical_Table[#All],7,FALSE)</f>
        <v>Prediabetes</v>
      </c>
      <c r="L1444" s="22">
        <f>VLOOKUP($A1444,Hospitalization_Table[#All],10,FALSE)</f>
        <v>29025</v>
      </c>
      <c r="M1444" s="18">
        <f>VLOOKUP($A1444,Hospitalization_Table[#All],6,FALSE)</f>
        <v>7325.05</v>
      </c>
      <c r="N1444" t="str">
        <f>VLOOKUP($A1444,Hospitalization_Table[#All],7,FALSE)</f>
        <v>tier - 2</v>
      </c>
      <c r="O1444" t="str">
        <f>VLOOKUP($A1444,Hospitalization_Table[#All],8,FALSE)</f>
        <v>tier - 3</v>
      </c>
      <c r="P1444" t="str">
        <f>VLOOKUP($A1444,Hospitalization_Table[#All],9,FALSE)</f>
        <v>R1024</v>
      </c>
      <c r="Q1444">
        <f>VLOOKUP($A1444,Hospitalization_Table[#All],11,FALSE)</f>
        <v>43</v>
      </c>
    </row>
    <row r="1445" spans="1:17" ht="15.6" x14ac:dyDescent="0.3">
      <c r="A1445" s="20" t="s">
        <v>927</v>
      </c>
      <c r="B1445" t="str">
        <f>VLOOKUP($A1445,Customer_Table[#All],4,FALSE)</f>
        <v>Katherine A</v>
      </c>
      <c r="C1445">
        <f>VLOOKUP($A1445,Medical_Table[#All],4,FALSE)</f>
        <v>29.164999999999999</v>
      </c>
      <c r="D1445">
        <f>VLOOKUP($A1445,Medical_Table[#All],6,FALSE)</f>
        <v>4.87</v>
      </c>
      <c r="E1445" t="str">
        <f>VLOOKUP($A1445,Medical_Table[#All],2,FALSE)</f>
        <v>No</v>
      </c>
      <c r="F1445" t="str">
        <f>VLOOKUP($A1445,Medical_Table[#All],8,FALSE)</f>
        <v>yes</v>
      </c>
      <c r="G1445" t="str">
        <f>VLOOKUP($A1445,Medical_Table[#All],9,FALSE)</f>
        <v>No</v>
      </c>
      <c r="H1445">
        <f>VLOOKUP($A1445,Medical_Table[#All],10,FALSE)</f>
        <v>1</v>
      </c>
      <c r="I1445" t="str">
        <f>VLOOKUP($A1445,Medical_Table[#All],3,FALSE)</f>
        <v>No</v>
      </c>
      <c r="J1445" t="str">
        <f>VLOOKUP($A1445,Medical_Table[#All],5,FALSE)</f>
        <v>Over Weight</v>
      </c>
      <c r="K1445" t="str">
        <f>VLOOKUP($A1445,Medical_Table[#All],7,FALSE)</f>
        <v>Normal</v>
      </c>
      <c r="L1445" s="22">
        <f>VLOOKUP($A1445,Hospitalization_Table[#All],10,FALSE)</f>
        <v>38306</v>
      </c>
      <c r="M1445" s="18">
        <f>VLOOKUP($A1445,Hospitalization_Table[#All],6,FALSE)</f>
        <v>7323.73</v>
      </c>
      <c r="N1445" t="str">
        <f>VLOOKUP($A1445,Hospitalization_Table[#All],7,FALSE)</f>
        <v>tier - 2</v>
      </c>
      <c r="O1445" t="str">
        <f>VLOOKUP($A1445,Hospitalization_Table[#All],8,FALSE)</f>
        <v>tier - 2</v>
      </c>
      <c r="P1445" t="str">
        <f>VLOOKUP($A1445,Hospitalization_Table[#All],9,FALSE)</f>
        <v>R1024</v>
      </c>
      <c r="Q1445">
        <f>VLOOKUP($A1445,Hospitalization_Table[#All],11,FALSE)</f>
        <v>18</v>
      </c>
    </row>
    <row r="1446" spans="1:17" ht="15.6" x14ac:dyDescent="0.3">
      <c r="A1446" s="20" t="s">
        <v>926</v>
      </c>
      <c r="B1446" t="str">
        <f>VLOOKUP($A1446,Customer_Table[#All],4,FALSE)</f>
        <v>Steve</v>
      </c>
      <c r="C1446">
        <f>VLOOKUP($A1446,Medical_Table[#All],4,FALSE)</f>
        <v>15.05</v>
      </c>
      <c r="D1446">
        <f>VLOOKUP($A1446,Medical_Table[#All],6,FALSE)</f>
        <v>8.1199999999999992</v>
      </c>
      <c r="E1446" t="str">
        <f>VLOOKUP($A1446,Medical_Table[#All],2,FALSE)</f>
        <v>No</v>
      </c>
      <c r="F1446" t="str">
        <f>VLOOKUP($A1446,Medical_Table[#All],8,FALSE)</f>
        <v>No</v>
      </c>
      <c r="G1446" t="str">
        <f>VLOOKUP($A1446,Medical_Table[#All],9,FALSE)</f>
        <v>No</v>
      </c>
      <c r="H1446">
        <f>VLOOKUP($A1446,Medical_Table[#All],10,FALSE)</f>
        <v>0</v>
      </c>
      <c r="I1446" t="str">
        <f>VLOOKUP($A1446,Medical_Table[#All],3,FALSE)</f>
        <v>No</v>
      </c>
      <c r="J1446" t="str">
        <f>VLOOKUP($A1446,Medical_Table[#All],5,FALSE)</f>
        <v>Under Weight</v>
      </c>
      <c r="K1446" t="str">
        <f>VLOOKUP($A1446,Medical_Table[#All],7,FALSE)</f>
        <v>Diabetes</v>
      </c>
      <c r="L1446" s="22">
        <f>VLOOKUP($A1446,Hospitalization_Table[#All],10,FALSE)</f>
        <v>23934</v>
      </c>
      <c r="M1446" s="18">
        <f>VLOOKUP($A1446,Hospitalization_Table[#All],6,FALSE)</f>
        <v>7322.86</v>
      </c>
      <c r="N1446" t="str">
        <f>VLOOKUP($A1446,Hospitalization_Table[#All],7,FALSE)</f>
        <v>tier - 3</v>
      </c>
      <c r="O1446" t="str">
        <f>VLOOKUP($A1446,Hospitalization_Table[#All],8,FALSE)</f>
        <v>tier - 3</v>
      </c>
      <c r="P1446" t="str">
        <f>VLOOKUP($A1446,Hospitalization_Table[#All],9,FALSE)</f>
        <v>R1012</v>
      </c>
      <c r="Q1446">
        <f>VLOOKUP($A1446,Hospitalization_Table[#All],11,FALSE)</f>
        <v>57</v>
      </c>
    </row>
    <row r="1447" spans="1:17" ht="15.6" x14ac:dyDescent="0.3">
      <c r="A1447" s="20" t="s">
        <v>925</v>
      </c>
      <c r="B1447" t="str">
        <f>VLOOKUP($A1447,Customer_Table[#All],4,FALSE)</f>
        <v>Kate L.</v>
      </c>
      <c r="C1447">
        <f>VLOOKUP($A1447,Medical_Table[#All],4,FALSE)</f>
        <v>19.95</v>
      </c>
      <c r="D1447">
        <f>VLOOKUP($A1447,Medical_Table[#All],6,FALSE)</f>
        <v>4.3600000000000003</v>
      </c>
      <c r="E1447" t="str">
        <f>VLOOKUP($A1447,Medical_Table[#All],2,FALSE)</f>
        <v>No</v>
      </c>
      <c r="F1447" t="str">
        <f>VLOOKUP($A1447,Medical_Table[#All],8,FALSE)</f>
        <v>No</v>
      </c>
      <c r="G1447" t="str">
        <f>VLOOKUP($A1447,Medical_Table[#All],9,FALSE)</f>
        <v>No</v>
      </c>
      <c r="H1447">
        <f>VLOOKUP($A1447,Medical_Table[#All],10,FALSE)</f>
        <v>2</v>
      </c>
      <c r="I1447" t="str">
        <f>VLOOKUP($A1447,Medical_Table[#All],3,FALSE)</f>
        <v>No</v>
      </c>
      <c r="J1447" t="str">
        <f>VLOOKUP($A1447,Medical_Table[#All],5,FALSE)</f>
        <v>Normal Weight</v>
      </c>
      <c r="K1447" t="str">
        <f>VLOOKUP($A1447,Medical_Table[#All],7,FALSE)</f>
        <v>Normal</v>
      </c>
      <c r="L1447" s="22">
        <f>VLOOKUP($A1447,Hospitalization_Table[#All],10,FALSE)</f>
        <v>26522</v>
      </c>
      <c r="M1447" s="18">
        <f>VLOOKUP($A1447,Hospitalization_Table[#All],6,FALSE)</f>
        <v>7318.22</v>
      </c>
      <c r="N1447" t="str">
        <f>VLOOKUP($A1447,Hospitalization_Table[#All],7,FALSE)</f>
        <v>tier - 2</v>
      </c>
      <c r="O1447" t="str">
        <f>VLOOKUP($A1447,Hospitalization_Table[#All],8,FALSE)</f>
        <v>tier - 3</v>
      </c>
      <c r="P1447" t="str">
        <f>VLOOKUP($A1447,Hospitalization_Table[#All],9,FALSE)</f>
        <v>R1012</v>
      </c>
      <c r="Q1447">
        <f>VLOOKUP($A1447,Hospitalization_Table[#All],11,FALSE)</f>
        <v>50</v>
      </c>
    </row>
    <row r="1448" spans="1:17" ht="15.6" x14ac:dyDescent="0.3">
      <c r="A1448" s="20" t="s">
        <v>924</v>
      </c>
      <c r="B1448" t="str">
        <f>VLOOKUP($A1448,Customer_Table[#All],4,FALSE)</f>
        <v>Beth</v>
      </c>
      <c r="C1448">
        <f>VLOOKUP($A1448,Medical_Table[#All],4,FALSE)</f>
        <v>16.66</v>
      </c>
      <c r="D1448">
        <f>VLOOKUP($A1448,Medical_Table[#All],6,FALSE)</f>
        <v>9.16</v>
      </c>
      <c r="E1448" t="str">
        <f>VLOOKUP($A1448,Medical_Table[#All],2,FALSE)</f>
        <v>No</v>
      </c>
      <c r="F1448" t="str">
        <f>VLOOKUP($A1448,Medical_Table[#All],8,FALSE)</f>
        <v>No</v>
      </c>
      <c r="G1448" t="str">
        <f>VLOOKUP($A1448,Medical_Table[#All],9,FALSE)</f>
        <v>No</v>
      </c>
      <c r="H1448">
        <f>VLOOKUP($A1448,Medical_Table[#All],10,FALSE)</f>
        <v>0</v>
      </c>
      <c r="I1448" t="str">
        <f>VLOOKUP($A1448,Medical_Table[#All],3,FALSE)</f>
        <v>No</v>
      </c>
      <c r="J1448" t="str">
        <f>VLOOKUP($A1448,Medical_Table[#All],5,FALSE)</f>
        <v>Under Weight</v>
      </c>
      <c r="K1448" t="str">
        <f>VLOOKUP($A1448,Medical_Table[#All],7,FALSE)</f>
        <v>Diabetes</v>
      </c>
      <c r="L1448" s="22">
        <f>VLOOKUP($A1448,Hospitalization_Table[#All],10,FALSE)</f>
        <v>23918</v>
      </c>
      <c r="M1448" s="18">
        <f>VLOOKUP($A1448,Hospitalization_Table[#All],6,FALSE)</f>
        <v>7318.21</v>
      </c>
      <c r="N1448" t="str">
        <f>VLOOKUP($A1448,Hospitalization_Table[#All],7,FALSE)</f>
        <v>tier - 3</v>
      </c>
      <c r="O1448" t="str">
        <f>VLOOKUP($A1448,Hospitalization_Table[#All],8,FALSE)</f>
        <v>tier - 1</v>
      </c>
      <c r="P1448" t="str">
        <f>VLOOKUP($A1448,Hospitalization_Table[#All],9,FALSE)</f>
        <v>R1013</v>
      </c>
      <c r="Q1448">
        <f>VLOOKUP($A1448,Hospitalization_Table[#All],11,FALSE)</f>
        <v>57</v>
      </c>
    </row>
    <row r="1449" spans="1:17" ht="15.6" x14ac:dyDescent="0.3">
      <c r="A1449" s="20" t="s">
        <v>923</v>
      </c>
      <c r="B1449" t="str">
        <f>VLOOKUP($A1449,Customer_Table[#All],4,FALSE)</f>
        <v>Katharine</v>
      </c>
      <c r="C1449">
        <f>VLOOKUP($A1449,Medical_Table[#All],4,FALSE)</f>
        <v>16.62</v>
      </c>
      <c r="D1449">
        <f>VLOOKUP($A1449,Medical_Table[#All],6,FALSE)</f>
        <v>9.14</v>
      </c>
      <c r="E1449" t="str">
        <f>VLOOKUP($A1449,Medical_Table[#All],2,FALSE)</f>
        <v>No</v>
      </c>
      <c r="F1449" t="str">
        <f>VLOOKUP($A1449,Medical_Table[#All],8,FALSE)</f>
        <v>No</v>
      </c>
      <c r="G1449" t="str">
        <f>VLOOKUP($A1449,Medical_Table[#All],9,FALSE)</f>
        <v>No</v>
      </c>
      <c r="H1449">
        <f>VLOOKUP($A1449,Medical_Table[#All],10,FALSE)</f>
        <v>0</v>
      </c>
      <c r="I1449" t="str">
        <f>VLOOKUP($A1449,Medical_Table[#All],3,FALSE)</f>
        <v>No</v>
      </c>
      <c r="J1449" t="str">
        <f>VLOOKUP($A1449,Medical_Table[#All],5,FALSE)</f>
        <v>Under Weight</v>
      </c>
      <c r="K1449" t="str">
        <f>VLOOKUP($A1449,Medical_Table[#All],7,FALSE)</f>
        <v>Diabetes</v>
      </c>
      <c r="L1449" s="22">
        <f>VLOOKUP($A1449,Hospitalization_Table[#All],10,FALSE)</f>
        <v>23899</v>
      </c>
      <c r="M1449" s="18">
        <f>VLOOKUP($A1449,Hospitalization_Table[#All],6,FALSE)</f>
        <v>7304.65</v>
      </c>
      <c r="N1449" t="str">
        <f>VLOOKUP($A1449,Hospitalization_Table[#All],7,FALSE)</f>
        <v>tier - 3</v>
      </c>
      <c r="O1449" t="str">
        <f>VLOOKUP($A1449,Hospitalization_Table[#All],8,FALSE)</f>
        <v>tier - 3</v>
      </c>
      <c r="P1449" t="str">
        <f>VLOOKUP($A1449,Hospitalization_Table[#All],9,FALSE)</f>
        <v>R1013</v>
      </c>
      <c r="Q1449">
        <f>VLOOKUP($A1449,Hospitalization_Table[#All],11,FALSE)</f>
        <v>58</v>
      </c>
    </row>
    <row r="1450" spans="1:17" ht="15.6" x14ac:dyDescent="0.3">
      <c r="A1450" s="20" t="s">
        <v>922</v>
      </c>
      <c r="B1450" t="str">
        <f>VLOOKUP($A1450,Customer_Table[#All],4,FALSE)</f>
        <v>Heather L</v>
      </c>
      <c r="C1450">
        <f>VLOOKUP($A1450,Medical_Table[#All],4,FALSE)</f>
        <v>15.36</v>
      </c>
      <c r="D1450">
        <f>VLOOKUP($A1450,Medical_Table[#All],6,FALSE)</f>
        <v>5.49</v>
      </c>
      <c r="E1450" t="str">
        <f>VLOOKUP($A1450,Medical_Table[#All],2,FALSE)</f>
        <v>Yes</v>
      </c>
      <c r="F1450" t="str">
        <f>VLOOKUP($A1450,Medical_Table[#All],8,FALSE)</f>
        <v>No</v>
      </c>
      <c r="G1450" t="str">
        <f>VLOOKUP($A1450,Medical_Table[#All],9,FALSE)</f>
        <v>No</v>
      </c>
      <c r="H1450">
        <f>VLOOKUP($A1450,Medical_Table[#All],10,FALSE)</f>
        <v>2</v>
      </c>
      <c r="I1450" t="str">
        <f>VLOOKUP($A1450,Medical_Table[#All],3,FALSE)</f>
        <v>No</v>
      </c>
      <c r="J1450" t="str">
        <f>VLOOKUP($A1450,Medical_Table[#All],5,FALSE)</f>
        <v>Under Weight</v>
      </c>
      <c r="K1450" t="str">
        <f>VLOOKUP($A1450,Medical_Table[#All],7,FALSE)</f>
        <v>Normal</v>
      </c>
      <c r="L1450" s="22">
        <f>VLOOKUP($A1450,Hospitalization_Table[#All],10,FALSE)</f>
        <v>24467</v>
      </c>
      <c r="M1450" s="18">
        <f>VLOOKUP($A1450,Hospitalization_Table[#All],6,FALSE)</f>
        <v>7302.46</v>
      </c>
      <c r="N1450" t="str">
        <f>VLOOKUP($A1450,Hospitalization_Table[#All],7,FALSE)</f>
        <v>tier - 3</v>
      </c>
      <c r="O1450" t="str">
        <f>VLOOKUP($A1450,Hospitalization_Table[#All],8,FALSE)</f>
        <v>tier - 1</v>
      </c>
      <c r="P1450" t="str">
        <f>VLOOKUP($A1450,Hospitalization_Table[#All],9,FALSE)</f>
        <v>R1012</v>
      </c>
      <c r="Q1450">
        <f>VLOOKUP($A1450,Hospitalization_Table[#All],11,FALSE)</f>
        <v>56</v>
      </c>
    </row>
    <row r="1451" spans="1:17" ht="15.6" x14ac:dyDescent="0.3">
      <c r="A1451" s="20" t="s">
        <v>921</v>
      </c>
      <c r="B1451" t="str">
        <f>VLOOKUP($A1451,Customer_Table[#All],4,FALSE)</f>
        <v>Desiree</v>
      </c>
      <c r="C1451">
        <f>VLOOKUP($A1451,Medical_Table[#All],4,FALSE)</f>
        <v>27.74</v>
      </c>
      <c r="D1451">
        <f>VLOOKUP($A1451,Medical_Table[#All],6,FALSE)</f>
        <v>5.96</v>
      </c>
      <c r="E1451" t="str">
        <f>VLOOKUP($A1451,Medical_Table[#All],2,FALSE)</f>
        <v>Yes</v>
      </c>
      <c r="F1451" t="str">
        <f>VLOOKUP($A1451,Medical_Table[#All],8,FALSE)</f>
        <v>No</v>
      </c>
      <c r="G1451" t="str">
        <f>VLOOKUP($A1451,Medical_Table[#All],9,FALSE)</f>
        <v>No</v>
      </c>
      <c r="H1451">
        <f>VLOOKUP($A1451,Medical_Table[#All],10,FALSE)</f>
        <v>0</v>
      </c>
      <c r="I1451" t="str">
        <f>VLOOKUP($A1451,Medical_Table[#All],3,FALSE)</f>
        <v>No</v>
      </c>
      <c r="J1451" t="str">
        <f>VLOOKUP($A1451,Medical_Table[#All],5,FALSE)</f>
        <v>Over Weight</v>
      </c>
      <c r="K1451" t="str">
        <f>VLOOKUP($A1451,Medical_Table[#All],7,FALSE)</f>
        <v>Prediabetes</v>
      </c>
      <c r="L1451" s="22">
        <f>VLOOKUP($A1451,Hospitalization_Table[#All],10,FALSE)</f>
        <v>31353</v>
      </c>
      <c r="M1451" s="18">
        <f>VLOOKUP($A1451,Hospitalization_Table[#All],6,FALSE)</f>
        <v>7281.51</v>
      </c>
      <c r="N1451" t="str">
        <f>VLOOKUP($A1451,Hospitalization_Table[#All],7,FALSE)</f>
        <v>tier - 2</v>
      </c>
      <c r="O1451" t="str">
        <f>VLOOKUP($A1451,Hospitalization_Table[#All],8,FALSE)</f>
        <v>tier - 1</v>
      </c>
      <c r="P1451" t="str">
        <f>VLOOKUP($A1451,Hospitalization_Table[#All],9,FALSE)</f>
        <v>R1012</v>
      </c>
      <c r="Q1451">
        <f>VLOOKUP($A1451,Hospitalization_Table[#All],11,FALSE)</f>
        <v>37</v>
      </c>
    </row>
    <row r="1452" spans="1:17" ht="15.6" x14ac:dyDescent="0.3">
      <c r="A1452" s="20" t="s">
        <v>920</v>
      </c>
      <c r="B1452" t="str">
        <f>VLOOKUP($A1452,Customer_Table[#All],4,FALSE)</f>
        <v>Peter B.</v>
      </c>
      <c r="C1452">
        <f>VLOOKUP($A1452,Medical_Table[#All],4,FALSE)</f>
        <v>22.44</v>
      </c>
      <c r="D1452">
        <f>VLOOKUP($A1452,Medical_Table[#All],6,FALSE)</f>
        <v>4.62</v>
      </c>
      <c r="E1452" t="str">
        <f>VLOOKUP($A1452,Medical_Table[#All],2,FALSE)</f>
        <v>Yes</v>
      </c>
      <c r="F1452" t="str">
        <f>VLOOKUP($A1452,Medical_Table[#All],8,FALSE)</f>
        <v>No</v>
      </c>
      <c r="G1452" t="str">
        <f>VLOOKUP($A1452,Medical_Table[#All],9,FALSE)</f>
        <v>No</v>
      </c>
      <c r="H1452">
        <f>VLOOKUP($A1452,Medical_Table[#All],10,FALSE)</f>
        <v>0</v>
      </c>
      <c r="I1452" t="str">
        <f>VLOOKUP($A1452,Medical_Table[#All],3,FALSE)</f>
        <v>No</v>
      </c>
      <c r="J1452" t="str">
        <f>VLOOKUP($A1452,Medical_Table[#All],5,FALSE)</f>
        <v>Normal Weight</v>
      </c>
      <c r="K1452" t="str">
        <f>VLOOKUP($A1452,Medical_Table[#All],7,FALSE)</f>
        <v>Normal</v>
      </c>
      <c r="L1452" s="22">
        <f>VLOOKUP($A1452,Hospitalization_Table[#All],10,FALSE)</f>
        <v>28112</v>
      </c>
      <c r="M1452" s="18">
        <f>VLOOKUP($A1452,Hospitalization_Table[#All],6,FALSE)</f>
        <v>7273.02</v>
      </c>
      <c r="N1452" t="str">
        <f>VLOOKUP($A1452,Hospitalization_Table[#All],7,FALSE)</f>
        <v>tier - 2</v>
      </c>
      <c r="O1452" t="str">
        <f>VLOOKUP($A1452,Hospitalization_Table[#All],8,FALSE)</f>
        <v>tier - 1</v>
      </c>
      <c r="P1452" t="str">
        <f>VLOOKUP($A1452,Hospitalization_Table[#All],9,FALSE)</f>
        <v>R1013</v>
      </c>
      <c r="Q1452">
        <f>VLOOKUP($A1452,Hospitalization_Table[#All],11,FALSE)</f>
        <v>46</v>
      </c>
    </row>
    <row r="1453" spans="1:17" ht="15.6" x14ac:dyDescent="0.3">
      <c r="A1453" s="20" t="s">
        <v>919</v>
      </c>
      <c r="B1453" t="str">
        <f>VLOOKUP($A1453,Customer_Table[#All],4,FALSE)</f>
        <v>Adam</v>
      </c>
      <c r="C1453">
        <f>VLOOKUP($A1453,Medical_Table[#All],4,FALSE)</f>
        <v>37.049999999999997</v>
      </c>
      <c r="D1453">
        <f>VLOOKUP($A1453,Medical_Table[#All],6,FALSE)</f>
        <v>9.9600000000000009</v>
      </c>
      <c r="E1453" t="str">
        <f>VLOOKUP($A1453,Medical_Table[#All],2,FALSE)</f>
        <v>Yes</v>
      </c>
      <c r="F1453" t="str">
        <f>VLOOKUP($A1453,Medical_Table[#All],8,FALSE)</f>
        <v>No</v>
      </c>
      <c r="G1453" t="str">
        <f>VLOOKUP($A1453,Medical_Table[#All],9,FALSE)</f>
        <v>No</v>
      </c>
      <c r="H1453">
        <f>VLOOKUP($A1453,Medical_Table[#All],10,FALSE)</f>
        <v>0</v>
      </c>
      <c r="I1453" t="str">
        <f>VLOOKUP($A1453,Medical_Table[#All],3,FALSE)</f>
        <v>No</v>
      </c>
      <c r="J1453" t="str">
        <f>VLOOKUP($A1453,Medical_Table[#All],5,FALSE)</f>
        <v>Obesity</v>
      </c>
      <c r="K1453" t="str">
        <f>VLOOKUP($A1453,Medical_Table[#All],7,FALSE)</f>
        <v>Diabetes</v>
      </c>
      <c r="L1453" s="22">
        <f>VLOOKUP($A1453,Hospitalization_Table[#All],10,FALSE)</f>
        <v>29802</v>
      </c>
      <c r="M1453" s="18">
        <f>VLOOKUP($A1453,Hospitalization_Table[#All],6,FALSE)</f>
        <v>7265.7</v>
      </c>
      <c r="N1453" t="str">
        <f>VLOOKUP($A1453,Hospitalization_Table[#All],7,FALSE)</f>
        <v>tier - 3</v>
      </c>
      <c r="O1453" t="str">
        <f>VLOOKUP($A1453,Hospitalization_Table[#All],8,FALSE)</f>
        <v>tier - 3</v>
      </c>
      <c r="P1453" t="str">
        <f>VLOOKUP($A1453,Hospitalization_Table[#All],9,FALSE)</f>
        <v>R1012</v>
      </c>
      <c r="Q1453">
        <f>VLOOKUP($A1453,Hospitalization_Table[#All],11,FALSE)</f>
        <v>41</v>
      </c>
    </row>
    <row r="1454" spans="1:17" ht="15.6" x14ac:dyDescent="0.3">
      <c r="A1454" s="20" t="s">
        <v>918</v>
      </c>
      <c r="B1454" t="str">
        <f>VLOOKUP($A1454,Customer_Table[#All],4,FALSE)</f>
        <v>Jeremy J</v>
      </c>
      <c r="C1454">
        <f>VLOOKUP($A1454,Medical_Table[#All],4,FALSE)</f>
        <v>22.95</v>
      </c>
      <c r="D1454">
        <f>VLOOKUP($A1454,Medical_Table[#All],6,FALSE)</f>
        <v>10.53</v>
      </c>
      <c r="E1454" t="str">
        <f>VLOOKUP($A1454,Medical_Table[#All],2,FALSE)</f>
        <v>No</v>
      </c>
      <c r="F1454" t="str">
        <f>VLOOKUP($A1454,Medical_Table[#All],8,FALSE)</f>
        <v>No</v>
      </c>
      <c r="G1454" t="str">
        <f>VLOOKUP($A1454,Medical_Table[#All],9,FALSE)</f>
        <v>No</v>
      </c>
      <c r="H1454">
        <f>VLOOKUP($A1454,Medical_Table[#All],10,FALSE)</f>
        <v>2</v>
      </c>
      <c r="I1454" t="str">
        <f>VLOOKUP($A1454,Medical_Table[#All],3,FALSE)</f>
        <v>No</v>
      </c>
      <c r="J1454" t="str">
        <f>VLOOKUP($A1454,Medical_Table[#All],5,FALSE)</f>
        <v>Normal Weight</v>
      </c>
      <c r="K1454" t="str">
        <f>VLOOKUP($A1454,Medical_Table[#All],7,FALSE)</f>
        <v>Diabetes</v>
      </c>
      <c r="L1454" s="22">
        <f>VLOOKUP($A1454,Hospitalization_Table[#All],10,FALSE)</f>
        <v>26962</v>
      </c>
      <c r="M1454" s="18">
        <f>VLOOKUP($A1454,Hospitalization_Table[#All],6,FALSE)</f>
        <v>7265.58</v>
      </c>
      <c r="N1454" t="str">
        <f>VLOOKUP($A1454,Hospitalization_Table[#All],7,FALSE)</f>
        <v>tier - 2</v>
      </c>
      <c r="O1454" t="str">
        <f>VLOOKUP($A1454,Hospitalization_Table[#All],8,FALSE)</f>
        <v>tier - 2</v>
      </c>
      <c r="P1454" t="str">
        <f>VLOOKUP($A1454,Hospitalization_Table[#All],9,FALSE)</f>
        <v>R1013</v>
      </c>
      <c r="Q1454">
        <f>VLOOKUP($A1454,Hospitalization_Table[#All],11,FALSE)</f>
        <v>49</v>
      </c>
    </row>
    <row r="1455" spans="1:17" ht="15.6" x14ac:dyDescent="0.3">
      <c r="A1455" s="20" t="s">
        <v>917</v>
      </c>
      <c r="B1455" t="str">
        <f>VLOOKUP($A1455,Customer_Table[#All],4,FALSE)</f>
        <v>Adam C</v>
      </c>
      <c r="C1455">
        <f>VLOOKUP($A1455,Medical_Table[#All],4,FALSE)</f>
        <v>34.200000000000003</v>
      </c>
      <c r="D1455">
        <f>VLOOKUP($A1455,Medical_Table[#All],6,FALSE)</f>
        <v>6.69</v>
      </c>
      <c r="E1455" t="str">
        <f>VLOOKUP($A1455,Medical_Table[#All],2,FALSE)</f>
        <v>Yes</v>
      </c>
      <c r="F1455" t="str">
        <f>VLOOKUP($A1455,Medical_Table[#All],8,FALSE)</f>
        <v>No</v>
      </c>
      <c r="G1455" t="str">
        <f>VLOOKUP($A1455,Medical_Table[#All],9,FALSE)</f>
        <v>No</v>
      </c>
      <c r="H1455">
        <f>VLOOKUP($A1455,Medical_Table[#All],10,FALSE)</f>
        <v>0</v>
      </c>
      <c r="I1455" t="str">
        <f>VLOOKUP($A1455,Medical_Table[#All],3,FALSE)</f>
        <v>No</v>
      </c>
      <c r="J1455" t="str">
        <f>VLOOKUP($A1455,Medical_Table[#All],5,FALSE)</f>
        <v>Obesity</v>
      </c>
      <c r="K1455" t="str">
        <f>VLOOKUP($A1455,Medical_Table[#All],7,FALSE)</f>
        <v>Diabetes</v>
      </c>
      <c r="L1455" s="22">
        <f>VLOOKUP($A1455,Hospitalization_Table[#All],10,FALSE)</f>
        <v>29750</v>
      </c>
      <c r="M1455" s="18">
        <f>VLOOKUP($A1455,Hospitalization_Table[#All],6,FALSE)</f>
        <v>7261.74</v>
      </c>
      <c r="N1455" t="str">
        <f>VLOOKUP($A1455,Hospitalization_Table[#All],7,FALSE)</f>
        <v>tier - 3</v>
      </c>
      <c r="O1455" t="str">
        <f>VLOOKUP($A1455,Hospitalization_Table[#All],8,FALSE)</f>
        <v>tier - 3</v>
      </c>
      <c r="P1455" t="str">
        <f>VLOOKUP($A1455,Hospitalization_Table[#All],9,FALSE)</f>
        <v>R1012</v>
      </c>
      <c r="Q1455">
        <f>VLOOKUP($A1455,Hospitalization_Table[#All],11,FALSE)</f>
        <v>41</v>
      </c>
    </row>
    <row r="1456" spans="1:17" ht="15.6" x14ac:dyDescent="0.3">
      <c r="A1456" s="20" t="s">
        <v>916</v>
      </c>
      <c r="B1456" t="str">
        <f>VLOOKUP($A1456,Customer_Table[#All],4,FALSE)</f>
        <v>Jon</v>
      </c>
      <c r="C1456">
        <f>VLOOKUP($A1456,Medical_Table[#All],4,FALSE)</f>
        <v>30.59</v>
      </c>
      <c r="D1456">
        <f>VLOOKUP($A1456,Medical_Table[#All],6,FALSE)</f>
        <v>9.5500000000000007</v>
      </c>
      <c r="E1456" t="str">
        <f>VLOOKUP($A1456,Medical_Table[#All],2,FALSE)</f>
        <v>Yes</v>
      </c>
      <c r="F1456" t="str">
        <f>VLOOKUP($A1456,Medical_Table[#All],8,FALSE)</f>
        <v>No</v>
      </c>
      <c r="G1456" t="str">
        <f>VLOOKUP($A1456,Medical_Table[#All],9,FALSE)</f>
        <v>No</v>
      </c>
      <c r="H1456">
        <f>VLOOKUP($A1456,Medical_Table[#All],10,FALSE)</f>
        <v>0</v>
      </c>
      <c r="I1456" t="str">
        <f>VLOOKUP($A1456,Medical_Table[#All],3,FALSE)</f>
        <v>No</v>
      </c>
      <c r="J1456" t="str">
        <f>VLOOKUP($A1456,Medical_Table[#All],5,FALSE)</f>
        <v>Obesity</v>
      </c>
      <c r="K1456" t="str">
        <f>VLOOKUP($A1456,Medical_Table[#All],7,FALSE)</f>
        <v>Diabetes</v>
      </c>
      <c r="L1456" s="22">
        <f>VLOOKUP($A1456,Hospitalization_Table[#All],10,FALSE)</f>
        <v>29812</v>
      </c>
      <c r="M1456" s="18">
        <f>VLOOKUP($A1456,Hospitalization_Table[#All],6,FALSE)</f>
        <v>7256.72</v>
      </c>
      <c r="N1456" t="str">
        <f>VLOOKUP($A1456,Hospitalization_Table[#All],7,FALSE)</f>
        <v>tier - 3</v>
      </c>
      <c r="O1456" t="str">
        <f>VLOOKUP($A1456,Hospitalization_Table[#All],8,FALSE)</f>
        <v>tier - 2</v>
      </c>
      <c r="P1456" t="str">
        <f>VLOOKUP($A1456,Hospitalization_Table[#All],9,FALSE)</f>
        <v>R1012</v>
      </c>
      <c r="Q1456">
        <f>VLOOKUP($A1456,Hospitalization_Table[#All],11,FALSE)</f>
        <v>41</v>
      </c>
    </row>
    <row r="1457" spans="1:17" ht="15.6" x14ac:dyDescent="0.3">
      <c r="A1457" s="20" t="s">
        <v>915</v>
      </c>
      <c r="B1457" t="str">
        <f>VLOOKUP($A1457,Customer_Table[#All],4,FALSE)</f>
        <v>Steven J</v>
      </c>
      <c r="C1457">
        <f>VLOOKUP($A1457,Medical_Table[#All],4,FALSE)</f>
        <v>25.51</v>
      </c>
      <c r="D1457">
        <f>VLOOKUP($A1457,Medical_Table[#All],6,FALSE)</f>
        <v>6.05</v>
      </c>
      <c r="E1457" t="str">
        <f>VLOOKUP($A1457,Medical_Table[#All],2,FALSE)</f>
        <v>No</v>
      </c>
      <c r="F1457" t="str">
        <f>VLOOKUP($A1457,Medical_Table[#All],8,FALSE)</f>
        <v>No</v>
      </c>
      <c r="G1457" t="str">
        <f>VLOOKUP($A1457,Medical_Table[#All],9,FALSE)</f>
        <v>No</v>
      </c>
      <c r="H1457">
        <f>VLOOKUP($A1457,Medical_Table[#All],10,FALSE)</f>
        <v>0</v>
      </c>
      <c r="I1457" t="str">
        <f>VLOOKUP($A1457,Medical_Table[#All],3,FALSE)</f>
        <v>No</v>
      </c>
      <c r="J1457" t="str">
        <f>VLOOKUP($A1457,Medical_Table[#All],5,FALSE)</f>
        <v>Over Weight</v>
      </c>
      <c r="K1457" t="str">
        <f>VLOOKUP($A1457,Medical_Table[#All],7,FALSE)</f>
        <v>Prediabetes</v>
      </c>
      <c r="L1457" s="22">
        <f>VLOOKUP($A1457,Hospitalization_Table[#All],10,FALSE)</f>
        <v>30156</v>
      </c>
      <c r="M1457" s="18">
        <f>VLOOKUP($A1457,Hospitalization_Table[#All],6,FALSE)</f>
        <v>7248.71</v>
      </c>
      <c r="N1457" t="str">
        <f>VLOOKUP($A1457,Hospitalization_Table[#All],7,FALSE)</f>
        <v>tier - 2</v>
      </c>
      <c r="O1457" t="str">
        <f>VLOOKUP($A1457,Hospitalization_Table[#All],8,FALSE)</f>
        <v>tier - 1</v>
      </c>
      <c r="P1457" t="str">
        <f>VLOOKUP($A1457,Hospitalization_Table[#All],9,FALSE)</f>
        <v>R1013</v>
      </c>
      <c r="Q1457">
        <f>VLOOKUP($A1457,Hospitalization_Table[#All],11,FALSE)</f>
        <v>40</v>
      </c>
    </row>
    <row r="1458" spans="1:17" ht="15.6" x14ac:dyDescent="0.3">
      <c r="A1458" s="20" t="s">
        <v>914</v>
      </c>
      <c r="B1458" t="str">
        <f>VLOOKUP($A1458,Customer_Table[#All],4,FALSE)</f>
        <v>Jessica P.</v>
      </c>
      <c r="C1458">
        <f>VLOOKUP($A1458,Medical_Table[#All],4,FALSE)</f>
        <v>29.04</v>
      </c>
      <c r="D1458">
        <f>VLOOKUP($A1458,Medical_Table[#All],6,FALSE)</f>
        <v>10.56</v>
      </c>
      <c r="E1458" t="str">
        <f>VLOOKUP($A1458,Medical_Table[#All],2,FALSE)</f>
        <v>Yes</v>
      </c>
      <c r="F1458" t="str">
        <f>VLOOKUP($A1458,Medical_Table[#All],8,FALSE)</f>
        <v>No</v>
      </c>
      <c r="G1458" t="str">
        <f>VLOOKUP($A1458,Medical_Table[#All],9,FALSE)</f>
        <v>No</v>
      </c>
      <c r="H1458">
        <f>VLOOKUP($A1458,Medical_Table[#All],10,FALSE)</f>
        <v>1</v>
      </c>
      <c r="I1458" t="str">
        <f>VLOOKUP($A1458,Medical_Table[#All],3,FALSE)</f>
        <v>No</v>
      </c>
      <c r="J1458" t="str">
        <f>VLOOKUP($A1458,Medical_Table[#All],5,FALSE)</f>
        <v>Over Weight</v>
      </c>
      <c r="K1458" t="str">
        <f>VLOOKUP($A1458,Medical_Table[#All],7,FALSE)</f>
        <v>Diabetes</v>
      </c>
      <c r="L1458" s="22">
        <f>VLOOKUP($A1458,Hospitalization_Table[#All],10,FALSE)</f>
        <v>31657</v>
      </c>
      <c r="M1458" s="18">
        <f>VLOOKUP($A1458,Hospitalization_Table[#All],6,FALSE)</f>
        <v>7243.81</v>
      </c>
      <c r="N1458" t="str">
        <f>VLOOKUP($A1458,Hospitalization_Table[#All],7,FALSE)</f>
        <v>tier - 2</v>
      </c>
      <c r="O1458" t="str">
        <f>VLOOKUP($A1458,Hospitalization_Table[#All],8,FALSE)</f>
        <v>tier - 3</v>
      </c>
      <c r="P1458" t="str">
        <f>VLOOKUP($A1458,Hospitalization_Table[#All],9,FALSE)</f>
        <v>R1013</v>
      </c>
      <c r="Q1458">
        <f>VLOOKUP($A1458,Hospitalization_Table[#All],11,FALSE)</f>
        <v>36</v>
      </c>
    </row>
    <row r="1459" spans="1:17" ht="15.6" x14ac:dyDescent="0.3">
      <c r="A1459" s="20" t="s">
        <v>913</v>
      </c>
      <c r="B1459" t="str">
        <f>VLOOKUP($A1459,Customer_Table[#All],4,FALSE)</f>
        <v>Ashley</v>
      </c>
      <c r="C1459">
        <f>VLOOKUP($A1459,Medical_Table[#All],4,FALSE)</f>
        <v>22.135000000000002</v>
      </c>
      <c r="D1459">
        <f>VLOOKUP($A1459,Medical_Table[#All],6,FALSE)</f>
        <v>10.81</v>
      </c>
      <c r="E1459" t="str">
        <f>VLOOKUP($A1459,Medical_Table[#All],2,FALSE)</f>
        <v>Yes</v>
      </c>
      <c r="F1459" t="str">
        <f>VLOOKUP($A1459,Medical_Table[#All],8,FALSE)</f>
        <v>No</v>
      </c>
      <c r="G1459" t="str">
        <f>VLOOKUP($A1459,Medical_Table[#All],9,FALSE)</f>
        <v>No</v>
      </c>
      <c r="H1459">
        <f>VLOOKUP($A1459,Medical_Table[#All],10,FALSE)</f>
        <v>1</v>
      </c>
      <c r="I1459" t="str">
        <f>VLOOKUP($A1459,Medical_Table[#All],3,FALSE)</f>
        <v>No</v>
      </c>
      <c r="J1459" t="str">
        <f>VLOOKUP($A1459,Medical_Table[#All],5,FALSE)</f>
        <v>Normal Weight</v>
      </c>
      <c r="K1459" t="str">
        <f>VLOOKUP($A1459,Medical_Table[#All],7,FALSE)</f>
        <v>Diabetes</v>
      </c>
      <c r="L1459" s="22">
        <f>VLOOKUP($A1459,Hospitalization_Table[#All],10,FALSE)</f>
        <v>31606</v>
      </c>
      <c r="M1459" s="18">
        <f>VLOOKUP($A1459,Hospitalization_Table[#All],6,FALSE)</f>
        <v>7228.22</v>
      </c>
      <c r="N1459" t="str">
        <f>VLOOKUP($A1459,Hospitalization_Table[#All],7,FALSE)</f>
        <v>tier - 2</v>
      </c>
      <c r="O1459" t="str">
        <f>VLOOKUP($A1459,Hospitalization_Table[#All],8,FALSE)</f>
        <v>tier - 1</v>
      </c>
      <c r="P1459" t="str">
        <f>VLOOKUP($A1459,Hospitalization_Table[#All],9,FALSE)</f>
        <v>R1024</v>
      </c>
      <c r="Q1459">
        <f>VLOOKUP($A1459,Hospitalization_Table[#All],11,FALSE)</f>
        <v>36</v>
      </c>
    </row>
    <row r="1460" spans="1:17" ht="15.6" x14ac:dyDescent="0.3">
      <c r="A1460" s="20" t="s">
        <v>912</v>
      </c>
      <c r="B1460" t="str">
        <f>VLOOKUP($A1460,Customer_Table[#All],4,FALSE)</f>
        <v>Arturo H.</v>
      </c>
      <c r="C1460">
        <f>VLOOKUP($A1460,Medical_Table[#All],4,FALSE)</f>
        <v>21.375</v>
      </c>
      <c r="D1460">
        <f>VLOOKUP($A1460,Medical_Table[#All],6,FALSE)</f>
        <v>4.32</v>
      </c>
      <c r="E1460" t="str">
        <f>VLOOKUP($A1460,Medical_Table[#All],2,FALSE)</f>
        <v>No</v>
      </c>
      <c r="F1460" t="str">
        <f>VLOOKUP($A1460,Medical_Table[#All],8,FALSE)</f>
        <v>No</v>
      </c>
      <c r="G1460" t="str">
        <f>VLOOKUP($A1460,Medical_Table[#All],9,FALSE)</f>
        <v>No</v>
      </c>
      <c r="H1460">
        <f>VLOOKUP($A1460,Medical_Table[#All],10,FALSE)</f>
        <v>0</v>
      </c>
      <c r="I1460" t="str">
        <f>VLOOKUP($A1460,Medical_Table[#All],3,FALSE)</f>
        <v>No</v>
      </c>
      <c r="J1460" t="str">
        <f>VLOOKUP($A1460,Medical_Table[#All],5,FALSE)</f>
        <v>Normal Weight</v>
      </c>
      <c r="K1460" t="str">
        <f>VLOOKUP($A1460,Medical_Table[#All],7,FALSE)</f>
        <v>Normal</v>
      </c>
      <c r="L1460" s="22">
        <f>VLOOKUP($A1460,Hospitalization_Table[#All],10,FALSE)</f>
        <v>28383</v>
      </c>
      <c r="M1460" s="18">
        <f>VLOOKUP($A1460,Hospitalization_Table[#All],6,FALSE)</f>
        <v>7222.79</v>
      </c>
      <c r="N1460" t="str">
        <f>VLOOKUP($A1460,Hospitalization_Table[#All],7,FALSE)</f>
        <v>tier - 3</v>
      </c>
      <c r="O1460" t="str">
        <f>VLOOKUP($A1460,Hospitalization_Table[#All],8,FALSE)</f>
        <v>tier - 3</v>
      </c>
      <c r="P1460" t="str">
        <f>VLOOKUP($A1460,Hospitalization_Table[#All],9,FALSE)</f>
        <v>R1012</v>
      </c>
      <c r="Q1460">
        <f>VLOOKUP($A1460,Hospitalization_Table[#All],11,FALSE)</f>
        <v>45</v>
      </c>
    </row>
    <row r="1461" spans="1:17" ht="15.6" x14ac:dyDescent="0.3">
      <c r="A1461" s="20" t="s">
        <v>911</v>
      </c>
      <c r="B1461" t="str">
        <f>VLOOKUP($A1461,Customer_Table[#All],4,FALSE)</f>
        <v>Ketil</v>
      </c>
      <c r="C1461">
        <f>VLOOKUP($A1461,Medical_Table[#All],4,FALSE)</f>
        <v>29.19</v>
      </c>
      <c r="D1461">
        <f>VLOOKUP($A1461,Medical_Table[#All],6,FALSE)</f>
        <v>4.37</v>
      </c>
      <c r="E1461" t="str">
        <f>VLOOKUP($A1461,Medical_Table[#All],2,FALSE)</f>
        <v>No</v>
      </c>
      <c r="F1461" t="str">
        <f>VLOOKUP($A1461,Medical_Table[#All],8,FALSE)</f>
        <v>No</v>
      </c>
      <c r="G1461" t="str">
        <f>VLOOKUP($A1461,Medical_Table[#All],9,FALSE)</f>
        <v>No</v>
      </c>
      <c r="H1461">
        <f>VLOOKUP($A1461,Medical_Table[#All],10,FALSE)</f>
        <v>0</v>
      </c>
      <c r="I1461" t="str">
        <f>VLOOKUP($A1461,Medical_Table[#All],3,FALSE)</f>
        <v>No</v>
      </c>
      <c r="J1461" t="str">
        <f>VLOOKUP($A1461,Medical_Table[#All],5,FALSE)</f>
        <v>Over Weight</v>
      </c>
      <c r="K1461" t="str">
        <f>VLOOKUP($A1461,Medical_Table[#All],7,FALSE)</f>
        <v>Normal</v>
      </c>
      <c r="L1461" s="22">
        <f>VLOOKUP($A1461,Hospitalization_Table[#All],10,FALSE)</f>
        <v>33417</v>
      </c>
      <c r="M1461" s="18">
        <f>VLOOKUP($A1461,Hospitalization_Table[#All],6,FALSE)</f>
        <v>7220.25</v>
      </c>
      <c r="N1461" t="str">
        <f>VLOOKUP($A1461,Hospitalization_Table[#All],7,FALSE)</f>
        <v>tier - 2</v>
      </c>
      <c r="O1461" t="str">
        <f>VLOOKUP($A1461,Hospitalization_Table[#All],8,FALSE)</f>
        <v>tier - 2</v>
      </c>
      <c r="P1461" t="str">
        <f>VLOOKUP($A1461,Hospitalization_Table[#All],9,FALSE)</f>
        <v>R1021</v>
      </c>
      <c r="Q1461">
        <f>VLOOKUP($A1461,Hospitalization_Table[#All],11,FALSE)</f>
        <v>31</v>
      </c>
    </row>
    <row r="1462" spans="1:17" ht="15.6" x14ac:dyDescent="0.3">
      <c r="A1462" s="20" t="s">
        <v>910</v>
      </c>
      <c r="B1462" t="str">
        <f>VLOOKUP($A1462,Customer_Table[#All],4,FALSE)</f>
        <v>Katie</v>
      </c>
      <c r="C1462">
        <f>VLOOKUP($A1462,Medical_Table[#All],4,FALSE)</f>
        <v>31.92</v>
      </c>
      <c r="D1462">
        <f>VLOOKUP($A1462,Medical_Table[#All],6,FALSE)</f>
        <v>4.8099999999999996</v>
      </c>
      <c r="E1462" t="str">
        <f>VLOOKUP($A1462,Medical_Table[#All],2,FALSE)</f>
        <v>Yes</v>
      </c>
      <c r="F1462" t="str">
        <f>VLOOKUP($A1462,Medical_Table[#All],8,FALSE)</f>
        <v>No</v>
      </c>
      <c r="G1462" t="str">
        <f>VLOOKUP($A1462,Medical_Table[#All],9,FALSE)</f>
        <v>Yes</v>
      </c>
      <c r="H1462">
        <f>VLOOKUP($A1462,Medical_Table[#All],10,FALSE)</f>
        <v>1</v>
      </c>
      <c r="I1462" t="str">
        <f>VLOOKUP($A1462,Medical_Table[#All],3,FALSE)</f>
        <v>No</v>
      </c>
      <c r="J1462" t="str">
        <f>VLOOKUP($A1462,Medical_Table[#All],5,FALSE)</f>
        <v>Obesity</v>
      </c>
      <c r="K1462" t="str">
        <f>VLOOKUP($A1462,Medical_Table[#All],7,FALSE)</f>
        <v>Normal</v>
      </c>
      <c r="L1462" s="22">
        <f>VLOOKUP($A1462,Hospitalization_Table[#All],10,FALSE)</f>
        <v>30641</v>
      </c>
      <c r="M1462" s="18">
        <f>VLOOKUP($A1462,Hospitalization_Table[#All],6,FALSE)</f>
        <v>7209.49</v>
      </c>
      <c r="N1462" t="str">
        <f>VLOOKUP($A1462,Hospitalization_Table[#All],7,FALSE)</f>
        <v>tier - 2</v>
      </c>
      <c r="O1462" t="str">
        <f>VLOOKUP($A1462,Hospitalization_Table[#All],8,FALSE)</f>
        <v>tier - 3</v>
      </c>
      <c r="P1462" t="str">
        <f>VLOOKUP($A1462,Hospitalization_Table[#All],9,FALSE)</f>
        <v>R1012</v>
      </c>
      <c r="Q1462">
        <f>VLOOKUP($A1462,Hospitalization_Table[#All],11,FALSE)</f>
        <v>39</v>
      </c>
    </row>
    <row r="1463" spans="1:17" ht="15.6" x14ac:dyDescent="0.3">
      <c r="A1463" s="20" t="s">
        <v>909</v>
      </c>
      <c r="B1463" t="str">
        <f>VLOOKUP($A1463,Customer_Table[#All],4,FALSE)</f>
        <v>Christi</v>
      </c>
      <c r="C1463">
        <f>VLOOKUP($A1463,Medical_Table[#All],4,FALSE)</f>
        <v>26.315000000000001</v>
      </c>
      <c r="D1463">
        <f>VLOOKUP($A1463,Medical_Table[#All],6,FALSE)</f>
        <v>4.5599999999999996</v>
      </c>
      <c r="E1463" t="str">
        <f>VLOOKUP($A1463,Medical_Table[#All],2,FALSE)</f>
        <v>Yes</v>
      </c>
      <c r="F1463" t="str">
        <f>VLOOKUP($A1463,Medical_Table[#All],8,FALSE)</f>
        <v>No</v>
      </c>
      <c r="G1463" t="str">
        <f>VLOOKUP($A1463,Medical_Table[#All],9,FALSE)</f>
        <v>Yes</v>
      </c>
      <c r="H1463">
        <f>VLOOKUP($A1463,Medical_Table[#All],10,FALSE)</f>
        <v>1</v>
      </c>
      <c r="I1463" t="str">
        <f>VLOOKUP($A1463,Medical_Table[#All],3,FALSE)</f>
        <v>No</v>
      </c>
      <c r="J1463" t="str">
        <f>VLOOKUP($A1463,Medical_Table[#All],5,FALSE)</f>
        <v>Over Weight</v>
      </c>
      <c r="K1463" t="str">
        <f>VLOOKUP($A1463,Medical_Table[#All],7,FALSE)</f>
        <v>Normal</v>
      </c>
      <c r="L1463" s="22">
        <f>VLOOKUP($A1463,Hospitalization_Table[#All],10,FALSE)</f>
        <v>30539</v>
      </c>
      <c r="M1463" s="18">
        <f>VLOOKUP($A1463,Hospitalization_Table[#All],6,FALSE)</f>
        <v>7201.7</v>
      </c>
      <c r="N1463" t="str">
        <f>VLOOKUP($A1463,Hospitalization_Table[#All],7,FALSE)</f>
        <v>tier - 2</v>
      </c>
      <c r="O1463" t="str">
        <f>VLOOKUP($A1463,Hospitalization_Table[#All],8,FALSE)</f>
        <v>tier - 3</v>
      </c>
      <c r="P1463" t="str">
        <f>VLOOKUP($A1463,Hospitalization_Table[#All],9,FALSE)</f>
        <v>R1012</v>
      </c>
      <c r="Q1463">
        <f>VLOOKUP($A1463,Hospitalization_Table[#All],11,FALSE)</f>
        <v>39</v>
      </c>
    </row>
    <row r="1464" spans="1:17" ht="15.6" x14ac:dyDescent="0.3">
      <c r="A1464" s="20" t="s">
        <v>908</v>
      </c>
      <c r="B1464" t="str">
        <f>VLOOKUP($A1464,Customer_Table[#All],4,FALSE)</f>
        <v>Alan</v>
      </c>
      <c r="C1464">
        <f>VLOOKUP($A1464,Medical_Table[#All],4,FALSE)</f>
        <v>35.299999999999997</v>
      </c>
      <c r="D1464">
        <f>VLOOKUP($A1464,Medical_Table[#All],6,FALSE)</f>
        <v>4.3899999999999997</v>
      </c>
      <c r="E1464" t="str">
        <f>VLOOKUP($A1464,Medical_Table[#All],2,FALSE)</f>
        <v>No</v>
      </c>
      <c r="F1464" t="str">
        <f>VLOOKUP($A1464,Medical_Table[#All],8,FALSE)</f>
        <v>No</v>
      </c>
      <c r="G1464" t="str">
        <f>VLOOKUP($A1464,Medical_Table[#All],9,FALSE)</f>
        <v>No</v>
      </c>
      <c r="H1464">
        <f>VLOOKUP($A1464,Medical_Table[#All],10,FALSE)</f>
        <v>0</v>
      </c>
      <c r="I1464" t="str">
        <f>VLOOKUP($A1464,Medical_Table[#All],3,FALSE)</f>
        <v>No</v>
      </c>
      <c r="J1464" t="str">
        <f>VLOOKUP($A1464,Medical_Table[#All],5,FALSE)</f>
        <v>Obesity</v>
      </c>
      <c r="K1464" t="str">
        <f>VLOOKUP($A1464,Medical_Table[#All],7,FALSE)</f>
        <v>Normal</v>
      </c>
      <c r="L1464" s="22">
        <f>VLOOKUP($A1464,Hospitalization_Table[#All],10,FALSE)</f>
        <v>30208</v>
      </c>
      <c r="M1464" s="18">
        <f>VLOOKUP($A1464,Hospitalization_Table[#All],6,FALSE)</f>
        <v>7196.87</v>
      </c>
      <c r="N1464" t="str">
        <f>VLOOKUP($A1464,Hospitalization_Table[#All],7,FALSE)</f>
        <v>tier - 3</v>
      </c>
      <c r="O1464" t="str">
        <f>VLOOKUP($A1464,Hospitalization_Table[#All],8,FALSE)</f>
        <v>tier - 2</v>
      </c>
      <c r="P1464" t="str">
        <f>VLOOKUP($A1464,Hospitalization_Table[#All],9,FALSE)</f>
        <v>R1011</v>
      </c>
      <c r="Q1464">
        <f>VLOOKUP($A1464,Hospitalization_Table[#All],11,FALSE)</f>
        <v>40</v>
      </c>
    </row>
    <row r="1465" spans="1:17" ht="15.6" x14ac:dyDescent="0.3">
      <c r="A1465" s="20" t="s">
        <v>907</v>
      </c>
      <c r="B1465" t="str">
        <f>VLOOKUP($A1465,Customer_Table[#All],4,FALSE)</f>
        <v>Edivaldo B. Sr.</v>
      </c>
      <c r="C1465">
        <f>VLOOKUP($A1465,Medical_Table[#All],4,FALSE)</f>
        <v>18.91</v>
      </c>
      <c r="D1465">
        <f>VLOOKUP($A1465,Medical_Table[#All],6,FALSE)</f>
        <v>11.44</v>
      </c>
      <c r="E1465" t="str">
        <f>VLOOKUP($A1465,Medical_Table[#All],2,FALSE)</f>
        <v>No</v>
      </c>
      <c r="F1465" t="str">
        <f>VLOOKUP($A1465,Medical_Table[#All],8,FALSE)</f>
        <v>No</v>
      </c>
      <c r="G1465" t="str">
        <f>VLOOKUP($A1465,Medical_Table[#All],9,FALSE)</f>
        <v>No</v>
      </c>
      <c r="H1465">
        <f>VLOOKUP($A1465,Medical_Table[#All],10,FALSE)</f>
        <v>0</v>
      </c>
      <c r="I1465" t="str">
        <f>VLOOKUP($A1465,Medical_Table[#All],3,FALSE)</f>
        <v>No</v>
      </c>
      <c r="J1465" t="str">
        <f>VLOOKUP($A1465,Medical_Table[#All],5,FALSE)</f>
        <v>Normal Weight</v>
      </c>
      <c r="K1465" t="str">
        <f>VLOOKUP($A1465,Medical_Table[#All],7,FALSE)</f>
        <v>Diabetes</v>
      </c>
      <c r="L1465" s="22">
        <f>VLOOKUP($A1465,Hospitalization_Table[#All],10,FALSE)</f>
        <v>25076</v>
      </c>
      <c r="M1465" s="18">
        <f>VLOOKUP($A1465,Hospitalization_Table[#All],6,FALSE)</f>
        <v>7179.52</v>
      </c>
      <c r="N1465" t="str">
        <f>VLOOKUP($A1465,Hospitalization_Table[#All],7,FALSE)</f>
        <v>tier - 3</v>
      </c>
      <c r="O1465" t="str">
        <f>VLOOKUP($A1465,Hospitalization_Table[#All],8,FALSE)</f>
        <v>tier - 3</v>
      </c>
      <c r="P1465" t="str">
        <f>VLOOKUP($A1465,Hospitalization_Table[#All],9,FALSE)</f>
        <v>R1013</v>
      </c>
      <c r="Q1465">
        <f>VLOOKUP($A1465,Hospitalization_Table[#All],11,FALSE)</f>
        <v>54</v>
      </c>
    </row>
    <row r="1466" spans="1:17" ht="15.6" x14ac:dyDescent="0.3">
      <c r="A1466" s="20" t="s">
        <v>906</v>
      </c>
      <c r="B1466" t="str">
        <f>VLOOKUP($A1466,Customer_Table[#All],4,FALSE)</f>
        <v>Eve</v>
      </c>
      <c r="C1466">
        <f>VLOOKUP($A1466,Medical_Table[#All],4,FALSE)</f>
        <v>22.41</v>
      </c>
      <c r="D1466">
        <f>VLOOKUP($A1466,Medical_Table[#All],6,FALSE)</f>
        <v>11.37</v>
      </c>
      <c r="E1466" t="str">
        <f>VLOOKUP($A1466,Medical_Table[#All],2,FALSE)</f>
        <v>Yes</v>
      </c>
      <c r="F1466" t="str">
        <f>VLOOKUP($A1466,Medical_Table[#All],8,FALSE)</f>
        <v>No</v>
      </c>
      <c r="G1466" t="str">
        <f>VLOOKUP($A1466,Medical_Table[#All],9,FALSE)</f>
        <v>No</v>
      </c>
      <c r="H1466">
        <f>VLOOKUP($A1466,Medical_Table[#All],10,FALSE)</f>
        <v>1</v>
      </c>
      <c r="I1466" t="str">
        <f>VLOOKUP($A1466,Medical_Table[#All],3,FALSE)</f>
        <v>No</v>
      </c>
      <c r="J1466" t="str">
        <f>VLOOKUP($A1466,Medical_Table[#All],5,FALSE)</f>
        <v>Normal Weight</v>
      </c>
      <c r="K1466" t="str">
        <f>VLOOKUP($A1466,Medical_Table[#All],7,FALSE)</f>
        <v>Diabetes</v>
      </c>
      <c r="L1466" s="22">
        <f>VLOOKUP($A1466,Hospitalization_Table[#All],10,FALSE)</f>
        <v>27594</v>
      </c>
      <c r="M1466" s="18">
        <f>VLOOKUP($A1466,Hospitalization_Table[#All],6,FALSE)</f>
        <v>7175.51</v>
      </c>
      <c r="N1466" t="str">
        <f>VLOOKUP($A1466,Hospitalization_Table[#All],7,FALSE)</f>
        <v>tier - 2</v>
      </c>
      <c r="O1466" t="str">
        <f>VLOOKUP($A1466,Hospitalization_Table[#All],8,FALSE)</f>
        <v>tier - 3</v>
      </c>
      <c r="P1466" t="str">
        <f>VLOOKUP($A1466,Hospitalization_Table[#All],9,FALSE)</f>
        <v>R1013</v>
      </c>
      <c r="Q1466">
        <f>VLOOKUP($A1466,Hospitalization_Table[#All],11,FALSE)</f>
        <v>47</v>
      </c>
    </row>
    <row r="1467" spans="1:17" ht="15.6" x14ac:dyDescent="0.3">
      <c r="A1467" s="20" t="s">
        <v>905</v>
      </c>
      <c r="B1467" t="str">
        <f>VLOOKUP($A1467,Customer_Table[#All],4,FALSE)</f>
        <v>Devin</v>
      </c>
      <c r="C1467">
        <f>VLOOKUP($A1467,Medical_Table[#All],4,FALSE)</f>
        <v>22.704999999999998</v>
      </c>
      <c r="D1467">
        <f>VLOOKUP($A1467,Medical_Table[#All],6,FALSE)</f>
        <v>6.14</v>
      </c>
      <c r="E1467" t="str">
        <f>VLOOKUP($A1467,Medical_Table[#All],2,FALSE)</f>
        <v>No</v>
      </c>
      <c r="F1467" t="str">
        <f>VLOOKUP($A1467,Medical_Table[#All],8,FALSE)</f>
        <v>No</v>
      </c>
      <c r="G1467" t="str">
        <f>VLOOKUP($A1467,Medical_Table[#All],9,FALSE)</f>
        <v>No</v>
      </c>
      <c r="H1467">
        <f>VLOOKUP($A1467,Medical_Table[#All],10,FALSE)</f>
        <v>0</v>
      </c>
      <c r="I1467" t="str">
        <f>VLOOKUP($A1467,Medical_Table[#All],3,FALSE)</f>
        <v>No</v>
      </c>
      <c r="J1467" t="str">
        <f>VLOOKUP($A1467,Medical_Table[#All],5,FALSE)</f>
        <v>Normal Weight</v>
      </c>
      <c r="K1467" t="str">
        <f>VLOOKUP($A1467,Medical_Table[#All],7,FALSE)</f>
        <v>Prediabetes</v>
      </c>
      <c r="L1467" s="22">
        <f>VLOOKUP($A1467,Hospitalization_Table[#All],10,FALSE)</f>
        <v>30179</v>
      </c>
      <c r="M1467" s="18">
        <f>VLOOKUP($A1467,Hospitalization_Table[#All],6,FALSE)</f>
        <v>7173.36</v>
      </c>
      <c r="N1467" t="str">
        <f>VLOOKUP($A1467,Hospitalization_Table[#All],7,FALSE)</f>
        <v>tier - 3</v>
      </c>
      <c r="O1467" t="str">
        <f>VLOOKUP($A1467,Hospitalization_Table[#All],8,FALSE)</f>
        <v>tier - 2</v>
      </c>
      <c r="P1467" t="str">
        <f>VLOOKUP($A1467,Hospitalization_Table[#All],9,FALSE)</f>
        <v>R1016</v>
      </c>
      <c r="Q1467">
        <f>VLOOKUP($A1467,Hospitalization_Table[#All],11,FALSE)</f>
        <v>40</v>
      </c>
    </row>
    <row r="1468" spans="1:17" ht="15.6" x14ac:dyDescent="0.3">
      <c r="A1468" s="20" t="s">
        <v>904</v>
      </c>
      <c r="B1468" t="str">
        <f>VLOOKUP($A1468,Customer_Table[#All],4,FALSE)</f>
        <v>Shaun R</v>
      </c>
      <c r="C1468">
        <f>VLOOKUP($A1468,Medical_Table[#All],4,FALSE)</f>
        <v>37.18</v>
      </c>
      <c r="D1468">
        <f>VLOOKUP($A1468,Medical_Table[#All],6,FALSE)</f>
        <v>4.8899999999999997</v>
      </c>
      <c r="E1468" t="str">
        <f>VLOOKUP($A1468,Medical_Table[#All],2,FALSE)</f>
        <v>No</v>
      </c>
      <c r="F1468" t="str">
        <f>VLOOKUP($A1468,Medical_Table[#All],8,FALSE)</f>
        <v>No</v>
      </c>
      <c r="G1468" t="str">
        <f>VLOOKUP($A1468,Medical_Table[#All],9,FALSE)</f>
        <v>No</v>
      </c>
      <c r="H1468">
        <f>VLOOKUP($A1468,Medical_Table[#All],10,FALSE)</f>
        <v>0</v>
      </c>
      <c r="I1468" t="str">
        <f>VLOOKUP($A1468,Medical_Table[#All],3,FALSE)</f>
        <v>No</v>
      </c>
      <c r="J1468" t="str">
        <f>VLOOKUP($A1468,Medical_Table[#All],5,FALSE)</f>
        <v>Obesity</v>
      </c>
      <c r="K1468" t="str">
        <f>VLOOKUP($A1468,Medical_Table[#All],7,FALSE)</f>
        <v>Normal</v>
      </c>
      <c r="L1468" s="22">
        <f>VLOOKUP($A1468,Hospitalization_Table[#All],10,FALSE)</f>
        <v>29494</v>
      </c>
      <c r="M1468" s="18">
        <f>VLOOKUP($A1468,Hospitalization_Table[#All],6,FALSE)</f>
        <v>7162.01</v>
      </c>
      <c r="N1468" t="str">
        <f>VLOOKUP($A1468,Hospitalization_Table[#All],7,FALSE)</f>
        <v>tier - 2</v>
      </c>
      <c r="O1468" t="str">
        <f>VLOOKUP($A1468,Hospitalization_Table[#All],8,FALSE)</f>
        <v>tier - 3</v>
      </c>
      <c r="P1468" t="str">
        <f>VLOOKUP($A1468,Hospitalization_Table[#All],9,FALSE)</f>
        <v>R1013</v>
      </c>
      <c r="Q1468">
        <f>VLOOKUP($A1468,Hospitalization_Table[#All],11,FALSE)</f>
        <v>42</v>
      </c>
    </row>
    <row r="1469" spans="1:17" ht="15.6" x14ac:dyDescent="0.3">
      <c r="A1469" s="20" t="s">
        <v>903</v>
      </c>
      <c r="B1469" t="str">
        <f>VLOOKUP($A1469,Customer_Table[#All],4,FALSE)</f>
        <v>Adrian</v>
      </c>
      <c r="C1469">
        <f>VLOOKUP($A1469,Medical_Table[#All],4,FALSE)</f>
        <v>35.97</v>
      </c>
      <c r="D1469">
        <f>VLOOKUP($A1469,Medical_Table[#All],6,FALSE)</f>
        <v>4.5999999999999996</v>
      </c>
      <c r="E1469" t="str">
        <f>VLOOKUP($A1469,Medical_Table[#All],2,FALSE)</f>
        <v>No</v>
      </c>
      <c r="F1469" t="str">
        <f>VLOOKUP($A1469,Medical_Table[#All],8,FALSE)</f>
        <v>No</v>
      </c>
      <c r="G1469" t="str">
        <f>VLOOKUP($A1469,Medical_Table[#All],9,FALSE)</f>
        <v>No</v>
      </c>
      <c r="H1469">
        <f>VLOOKUP($A1469,Medical_Table[#All],10,FALSE)</f>
        <v>0</v>
      </c>
      <c r="I1469" t="str">
        <f>VLOOKUP($A1469,Medical_Table[#All],3,FALSE)</f>
        <v>No</v>
      </c>
      <c r="J1469" t="str">
        <f>VLOOKUP($A1469,Medical_Table[#All],5,FALSE)</f>
        <v>Obesity</v>
      </c>
      <c r="K1469" t="str">
        <f>VLOOKUP($A1469,Medical_Table[#All],7,FALSE)</f>
        <v>Normal</v>
      </c>
      <c r="L1469" s="22">
        <f>VLOOKUP($A1469,Hospitalization_Table[#All],10,FALSE)</f>
        <v>29501</v>
      </c>
      <c r="M1469" s="18">
        <f>VLOOKUP($A1469,Hospitalization_Table[#All],6,FALSE)</f>
        <v>7160.33</v>
      </c>
      <c r="N1469" t="str">
        <f>VLOOKUP($A1469,Hospitalization_Table[#All],7,FALSE)</f>
        <v>tier - 2</v>
      </c>
      <c r="O1469" t="str">
        <f>VLOOKUP($A1469,Hospitalization_Table[#All],8,FALSE)</f>
        <v>tier - 1</v>
      </c>
      <c r="P1469" t="str">
        <f>VLOOKUP($A1469,Hospitalization_Table[#All],9,FALSE)</f>
        <v>R1013</v>
      </c>
      <c r="Q1469">
        <f>VLOOKUP($A1469,Hospitalization_Table[#All],11,FALSE)</f>
        <v>42</v>
      </c>
    </row>
    <row r="1470" spans="1:17" ht="15.6" x14ac:dyDescent="0.3">
      <c r="A1470" s="20" t="s">
        <v>902</v>
      </c>
      <c r="B1470" t="str">
        <f>VLOOKUP($A1470,Customer_Table[#All],4,FALSE)</f>
        <v>Andrew</v>
      </c>
      <c r="C1470">
        <f>VLOOKUP($A1470,Medical_Table[#All],4,FALSE)</f>
        <v>35.799999999999997</v>
      </c>
      <c r="D1470">
        <f>VLOOKUP($A1470,Medical_Table[#All],6,FALSE)</f>
        <v>4.42</v>
      </c>
      <c r="E1470" t="str">
        <f>VLOOKUP($A1470,Medical_Table[#All],2,FALSE)</f>
        <v>No</v>
      </c>
      <c r="F1470" t="str">
        <f>VLOOKUP($A1470,Medical_Table[#All],8,FALSE)</f>
        <v>No</v>
      </c>
      <c r="G1470" t="str">
        <f>VLOOKUP($A1470,Medical_Table[#All],9,FALSE)</f>
        <v>No</v>
      </c>
      <c r="H1470">
        <f>VLOOKUP($A1470,Medical_Table[#All],10,FALSE)</f>
        <v>0</v>
      </c>
      <c r="I1470" t="str">
        <f>VLOOKUP($A1470,Medical_Table[#All],3,FALSE)</f>
        <v>No</v>
      </c>
      <c r="J1470" t="str">
        <f>VLOOKUP($A1470,Medical_Table[#All],5,FALSE)</f>
        <v>Obesity</v>
      </c>
      <c r="K1470" t="str">
        <f>VLOOKUP($A1470,Medical_Table[#All],7,FALSE)</f>
        <v>Normal</v>
      </c>
      <c r="L1470" s="22">
        <f>VLOOKUP($A1470,Hospitalization_Table[#All],10,FALSE)</f>
        <v>29394</v>
      </c>
      <c r="M1470" s="18">
        <f>VLOOKUP($A1470,Hospitalization_Table[#All],6,FALSE)</f>
        <v>7160.09</v>
      </c>
      <c r="N1470" t="str">
        <f>VLOOKUP($A1470,Hospitalization_Table[#All],7,FALSE)</f>
        <v>tier - 2</v>
      </c>
      <c r="O1470" t="str">
        <f>VLOOKUP($A1470,Hospitalization_Table[#All],8,FALSE)</f>
        <v>tier - 2</v>
      </c>
      <c r="P1470" t="str">
        <f>VLOOKUP($A1470,Hospitalization_Table[#All],9,FALSE)</f>
        <v>R1011</v>
      </c>
      <c r="Q1470">
        <f>VLOOKUP($A1470,Hospitalization_Table[#All],11,FALSE)</f>
        <v>42</v>
      </c>
    </row>
    <row r="1471" spans="1:17" ht="15.6" x14ac:dyDescent="0.3">
      <c r="A1471" s="20" t="s">
        <v>901</v>
      </c>
      <c r="B1471" t="str">
        <f>VLOOKUP($A1471,Customer_Table[#All],4,FALSE)</f>
        <v>Mallory</v>
      </c>
      <c r="C1471">
        <f>VLOOKUP($A1471,Medical_Table[#All],4,FALSE)</f>
        <v>28.31</v>
      </c>
      <c r="D1471">
        <f>VLOOKUP($A1471,Medical_Table[#All],6,FALSE)</f>
        <v>7.48</v>
      </c>
      <c r="E1471" t="str">
        <f>VLOOKUP($A1471,Medical_Table[#All],2,FALSE)</f>
        <v>Yes</v>
      </c>
      <c r="F1471" t="str">
        <f>VLOOKUP($A1471,Medical_Table[#All],8,FALSE)</f>
        <v>No</v>
      </c>
      <c r="G1471" t="str">
        <f>VLOOKUP($A1471,Medical_Table[#All],9,FALSE)</f>
        <v>No</v>
      </c>
      <c r="H1471">
        <f>VLOOKUP($A1471,Medical_Table[#All],10,FALSE)</f>
        <v>0</v>
      </c>
      <c r="I1471" t="str">
        <f>VLOOKUP($A1471,Medical_Table[#All],3,FALSE)</f>
        <v>No</v>
      </c>
      <c r="J1471" t="str">
        <f>VLOOKUP($A1471,Medical_Table[#All],5,FALSE)</f>
        <v>Over Weight</v>
      </c>
      <c r="K1471" t="str">
        <f>VLOOKUP($A1471,Medical_Table[#All],7,FALSE)</f>
        <v>Diabetes</v>
      </c>
      <c r="L1471" s="22">
        <f>VLOOKUP($A1471,Hospitalization_Table[#All],10,FALSE)</f>
        <v>29784</v>
      </c>
      <c r="M1471" s="18">
        <f>VLOOKUP($A1471,Hospitalization_Table[#All],6,FALSE)</f>
        <v>7153.55</v>
      </c>
      <c r="N1471" t="str">
        <f>VLOOKUP($A1471,Hospitalization_Table[#All],7,FALSE)</f>
        <v>tier - 2</v>
      </c>
      <c r="O1471" t="str">
        <f>VLOOKUP($A1471,Hospitalization_Table[#All],8,FALSE)</f>
        <v>tier - 1</v>
      </c>
      <c r="P1471" t="str">
        <f>VLOOKUP($A1471,Hospitalization_Table[#All],9,FALSE)</f>
        <v>R1012</v>
      </c>
      <c r="Q1471">
        <f>VLOOKUP($A1471,Hospitalization_Table[#All],11,FALSE)</f>
        <v>41</v>
      </c>
    </row>
    <row r="1472" spans="1:17" ht="15.6" x14ac:dyDescent="0.3">
      <c r="A1472" s="20" t="s">
        <v>900</v>
      </c>
      <c r="B1472" t="str">
        <f>VLOOKUP($A1472,Customer_Table[#All],4,FALSE)</f>
        <v>Shawn E</v>
      </c>
      <c r="C1472">
        <f>VLOOKUP($A1472,Medical_Table[#All],4,FALSE)</f>
        <v>38.06</v>
      </c>
      <c r="D1472">
        <f>VLOOKUP($A1472,Medical_Table[#All],6,FALSE)</f>
        <v>10.74</v>
      </c>
      <c r="E1472" t="str">
        <f>VLOOKUP($A1472,Medical_Table[#All],2,FALSE)</f>
        <v>No</v>
      </c>
      <c r="F1472" t="str">
        <f>VLOOKUP($A1472,Medical_Table[#All],8,FALSE)</f>
        <v>No</v>
      </c>
      <c r="G1472" t="str">
        <f>VLOOKUP($A1472,Medical_Table[#All],9,FALSE)</f>
        <v>No</v>
      </c>
      <c r="H1472">
        <f>VLOOKUP($A1472,Medical_Table[#All],10,FALSE)</f>
        <v>0</v>
      </c>
      <c r="I1472" t="str">
        <f>VLOOKUP($A1472,Medical_Table[#All],3,FALSE)</f>
        <v>No</v>
      </c>
      <c r="J1472" t="str">
        <f>VLOOKUP($A1472,Medical_Table[#All],5,FALSE)</f>
        <v>Obesity</v>
      </c>
      <c r="K1472" t="str">
        <f>VLOOKUP($A1472,Medical_Table[#All],7,FALSE)</f>
        <v>Diabetes</v>
      </c>
      <c r="L1472" s="22">
        <f>VLOOKUP($A1472,Hospitalization_Table[#All],10,FALSE)</f>
        <v>28739</v>
      </c>
      <c r="M1472" s="18">
        <f>VLOOKUP($A1472,Hospitalization_Table[#All],6,FALSE)</f>
        <v>7152.67</v>
      </c>
      <c r="N1472" t="str">
        <f>VLOOKUP($A1472,Hospitalization_Table[#All],7,FALSE)</f>
        <v>tier - 3</v>
      </c>
      <c r="O1472" t="str">
        <f>VLOOKUP($A1472,Hospitalization_Table[#All],8,FALSE)</f>
        <v>tier - 2</v>
      </c>
      <c r="P1472" t="str">
        <f>VLOOKUP($A1472,Hospitalization_Table[#All],9,FALSE)</f>
        <v>R1013</v>
      </c>
      <c r="Q1472">
        <f>VLOOKUP($A1472,Hospitalization_Table[#All],11,FALSE)</f>
        <v>44</v>
      </c>
    </row>
    <row r="1473" spans="1:17" ht="15.6" x14ac:dyDescent="0.3">
      <c r="A1473" s="20" t="s">
        <v>899</v>
      </c>
      <c r="B1473" t="str">
        <f>VLOOKUP($A1473,Customer_Table[#All],4,FALSE)</f>
        <v>Sarah E</v>
      </c>
      <c r="C1473">
        <f>VLOOKUP($A1473,Medical_Table[#All],4,FALSE)</f>
        <v>28</v>
      </c>
      <c r="D1473">
        <f>VLOOKUP($A1473,Medical_Table[#All],6,FALSE)</f>
        <v>5.19</v>
      </c>
      <c r="E1473" t="str">
        <f>VLOOKUP($A1473,Medical_Table[#All],2,FALSE)</f>
        <v>No</v>
      </c>
      <c r="F1473" t="str">
        <f>VLOOKUP($A1473,Medical_Table[#All],8,FALSE)</f>
        <v>No</v>
      </c>
      <c r="G1473" t="str">
        <f>VLOOKUP($A1473,Medical_Table[#All],9,FALSE)</f>
        <v>No</v>
      </c>
      <c r="H1473">
        <f>VLOOKUP($A1473,Medical_Table[#All],10,FALSE)</f>
        <v>1</v>
      </c>
      <c r="I1473" t="str">
        <f>VLOOKUP($A1473,Medical_Table[#All],3,FALSE)</f>
        <v>No</v>
      </c>
      <c r="J1473" t="str">
        <f>VLOOKUP($A1473,Medical_Table[#All],5,FALSE)</f>
        <v>Over Weight</v>
      </c>
      <c r="K1473" t="str">
        <f>VLOOKUP($A1473,Medical_Table[#All],7,FALSE)</f>
        <v>Normal</v>
      </c>
      <c r="L1473" s="22">
        <f>VLOOKUP($A1473,Hospitalization_Table[#All],10,FALSE)</f>
        <v>30862</v>
      </c>
      <c r="M1473" s="18">
        <f>VLOOKUP($A1473,Hospitalization_Table[#All],6,FALSE)</f>
        <v>7151.09</v>
      </c>
      <c r="N1473" t="str">
        <f>VLOOKUP($A1473,Hospitalization_Table[#All],7,FALSE)</f>
        <v>tier - 2</v>
      </c>
      <c r="O1473" t="str">
        <f>VLOOKUP($A1473,Hospitalization_Table[#All],8,FALSE)</f>
        <v>tier - 2</v>
      </c>
      <c r="P1473" t="str">
        <f>VLOOKUP($A1473,Hospitalization_Table[#All],9,FALSE)</f>
        <v>R1011</v>
      </c>
      <c r="Q1473">
        <f>VLOOKUP($A1473,Hospitalization_Table[#All],11,FALSE)</f>
        <v>38</v>
      </c>
    </row>
    <row r="1474" spans="1:17" ht="15.6" x14ac:dyDescent="0.3">
      <c r="A1474" s="20" t="s">
        <v>898</v>
      </c>
      <c r="B1474" t="str">
        <f>VLOOKUP($A1474,Customer_Table[#All],4,FALSE)</f>
        <v>Josh</v>
      </c>
      <c r="C1474">
        <f>VLOOKUP($A1474,Medical_Table[#All],4,FALSE)</f>
        <v>34.32</v>
      </c>
      <c r="D1474">
        <f>VLOOKUP($A1474,Medical_Table[#All],6,FALSE)</f>
        <v>9.17</v>
      </c>
      <c r="E1474" t="str">
        <f>VLOOKUP($A1474,Medical_Table[#All],2,FALSE)</f>
        <v>No</v>
      </c>
      <c r="F1474" t="str">
        <f>VLOOKUP($A1474,Medical_Table[#All],8,FALSE)</f>
        <v>No</v>
      </c>
      <c r="G1474" t="str">
        <f>VLOOKUP($A1474,Medical_Table[#All],9,FALSE)</f>
        <v>No</v>
      </c>
      <c r="H1474">
        <f>VLOOKUP($A1474,Medical_Table[#All],10,FALSE)</f>
        <v>0</v>
      </c>
      <c r="I1474" t="str">
        <f>VLOOKUP($A1474,Medical_Table[#All],3,FALSE)</f>
        <v>No</v>
      </c>
      <c r="J1474" t="str">
        <f>VLOOKUP($A1474,Medical_Table[#All],5,FALSE)</f>
        <v>Obesity</v>
      </c>
      <c r="K1474" t="str">
        <f>VLOOKUP($A1474,Medical_Table[#All],7,FALSE)</f>
        <v>Diabetes</v>
      </c>
      <c r="L1474" s="22">
        <f>VLOOKUP($A1474,Hospitalization_Table[#All],10,FALSE)</f>
        <v>28701</v>
      </c>
      <c r="M1474" s="18">
        <f>VLOOKUP($A1474,Hospitalization_Table[#All],6,FALSE)</f>
        <v>7147.47</v>
      </c>
      <c r="N1474" t="str">
        <f>VLOOKUP($A1474,Hospitalization_Table[#All],7,FALSE)</f>
        <v>tier - 2</v>
      </c>
      <c r="O1474" t="str">
        <f>VLOOKUP($A1474,Hospitalization_Table[#All],8,FALSE)</f>
        <v>tier - 3</v>
      </c>
      <c r="P1474" t="str">
        <f>VLOOKUP($A1474,Hospitalization_Table[#All],9,FALSE)</f>
        <v>R1013</v>
      </c>
      <c r="Q1474">
        <f>VLOOKUP($A1474,Hospitalization_Table[#All],11,FALSE)</f>
        <v>44</v>
      </c>
    </row>
    <row r="1475" spans="1:17" ht="15.6" x14ac:dyDescent="0.3">
      <c r="A1475" s="20" t="s">
        <v>897</v>
      </c>
      <c r="B1475" t="str">
        <f>VLOOKUP($A1475,Customer_Table[#All],4,FALSE)</f>
        <v>Johann A</v>
      </c>
      <c r="C1475">
        <f>VLOOKUP($A1475,Medical_Table[#All],4,FALSE)</f>
        <v>22.3</v>
      </c>
      <c r="D1475">
        <f>VLOOKUP($A1475,Medical_Table[#All],6,FALSE)</f>
        <v>4.95</v>
      </c>
      <c r="E1475" t="str">
        <f>VLOOKUP($A1475,Medical_Table[#All],2,FALSE)</f>
        <v>Yes</v>
      </c>
      <c r="F1475" t="str">
        <f>VLOOKUP($A1475,Medical_Table[#All],8,FALSE)</f>
        <v>No</v>
      </c>
      <c r="G1475" t="str">
        <f>VLOOKUP($A1475,Medical_Table[#All],9,FALSE)</f>
        <v>No</v>
      </c>
      <c r="H1475">
        <f>VLOOKUP($A1475,Medical_Table[#All],10,FALSE)</f>
        <v>0</v>
      </c>
      <c r="I1475" t="str">
        <f>VLOOKUP($A1475,Medical_Table[#All],3,FALSE)</f>
        <v>No</v>
      </c>
      <c r="J1475" t="str">
        <f>VLOOKUP($A1475,Medical_Table[#All],5,FALSE)</f>
        <v>Normal Weight</v>
      </c>
      <c r="K1475" t="str">
        <f>VLOOKUP($A1475,Medical_Table[#All],7,FALSE)</f>
        <v>Normal</v>
      </c>
      <c r="L1475" s="22">
        <f>VLOOKUP($A1475,Hospitalization_Table[#All],10,FALSE)</f>
        <v>27935</v>
      </c>
      <c r="M1475" s="18">
        <f>VLOOKUP($A1475,Hospitalization_Table[#All],6,FALSE)</f>
        <v>7147.11</v>
      </c>
      <c r="N1475" t="str">
        <f>VLOOKUP($A1475,Hospitalization_Table[#All],7,FALSE)</f>
        <v>tier - 3</v>
      </c>
      <c r="O1475" t="str">
        <f>VLOOKUP($A1475,Hospitalization_Table[#All],8,FALSE)</f>
        <v>tier - 2</v>
      </c>
      <c r="P1475" t="str">
        <f>VLOOKUP($A1475,Hospitalization_Table[#All],9,FALSE)</f>
        <v>R1011</v>
      </c>
      <c r="Q1475">
        <f>VLOOKUP($A1475,Hospitalization_Table[#All],11,FALSE)</f>
        <v>46</v>
      </c>
    </row>
    <row r="1476" spans="1:17" ht="15.6" x14ac:dyDescent="0.3">
      <c r="A1476" s="20" t="s">
        <v>896</v>
      </c>
      <c r="B1476" t="str">
        <f>VLOOKUP($A1476,Customer_Table[#All],4,FALSE)</f>
        <v>Robin M.</v>
      </c>
      <c r="C1476">
        <f>VLOOKUP($A1476,Medical_Table[#All],4,FALSE)</f>
        <v>27.835000000000001</v>
      </c>
      <c r="D1476">
        <f>VLOOKUP($A1476,Medical_Table[#All],6,FALSE)</f>
        <v>6.03</v>
      </c>
      <c r="E1476" t="str">
        <f>VLOOKUP($A1476,Medical_Table[#All],2,FALSE)</f>
        <v>No</v>
      </c>
      <c r="F1476" t="str">
        <f>VLOOKUP($A1476,Medical_Table[#All],8,FALSE)</f>
        <v>No</v>
      </c>
      <c r="G1476" t="str">
        <f>VLOOKUP($A1476,Medical_Table[#All],9,FALSE)</f>
        <v>No</v>
      </c>
      <c r="H1476">
        <f>VLOOKUP($A1476,Medical_Table[#All],10,FALSE)</f>
        <v>1</v>
      </c>
      <c r="I1476" t="str">
        <f>VLOOKUP($A1476,Medical_Table[#All],3,FALSE)</f>
        <v>No</v>
      </c>
      <c r="J1476" t="str">
        <f>VLOOKUP($A1476,Medical_Table[#All],5,FALSE)</f>
        <v>Over Weight</v>
      </c>
      <c r="K1476" t="str">
        <f>VLOOKUP($A1476,Medical_Table[#All],7,FALSE)</f>
        <v>Prediabetes</v>
      </c>
      <c r="L1476" s="22">
        <f>VLOOKUP($A1476,Hospitalization_Table[#All],10,FALSE)</f>
        <v>31007</v>
      </c>
      <c r="M1476" s="18">
        <f>VLOOKUP($A1476,Hospitalization_Table[#All],6,FALSE)</f>
        <v>7144.86</v>
      </c>
      <c r="N1476" t="str">
        <f>VLOOKUP($A1476,Hospitalization_Table[#All],7,FALSE)</f>
        <v>tier - 2</v>
      </c>
      <c r="O1476" t="str">
        <f>VLOOKUP($A1476,Hospitalization_Table[#All],8,FALSE)</f>
        <v>tier - 2</v>
      </c>
      <c r="P1476" t="str">
        <f>VLOOKUP($A1476,Hospitalization_Table[#All],9,FALSE)</f>
        <v>R1024</v>
      </c>
      <c r="Q1476">
        <f>VLOOKUP($A1476,Hospitalization_Table[#All],11,FALSE)</f>
        <v>38</v>
      </c>
    </row>
    <row r="1477" spans="1:17" ht="15.6" x14ac:dyDescent="0.3">
      <c r="A1477" s="20" t="s">
        <v>895</v>
      </c>
      <c r="B1477" t="str">
        <f>VLOOKUP($A1477,Customer_Table[#All],4,FALSE)</f>
        <v>Kyle K</v>
      </c>
      <c r="C1477">
        <f>VLOOKUP($A1477,Medical_Table[#All],4,FALSE)</f>
        <v>39.229999999999997</v>
      </c>
      <c r="D1477">
        <f>VLOOKUP($A1477,Medical_Table[#All],6,FALSE)</f>
        <v>5.36</v>
      </c>
      <c r="E1477" t="str">
        <f>VLOOKUP($A1477,Medical_Table[#All],2,FALSE)</f>
        <v>No</v>
      </c>
      <c r="F1477" t="str">
        <f>VLOOKUP($A1477,Medical_Table[#All],8,FALSE)</f>
        <v>No</v>
      </c>
      <c r="G1477" t="str">
        <f>VLOOKUP($A1477,Medical_Table[#All],9,FALSE)</f>
        <v>No</v>
      </c>
      <c r="H1477">
        <f>VLOOKUP($A1477,Medical_Table[#All],10,FALSE)</f>
        <v>0</v>
      </c>
      <c r="I1477" t="str">
        <f>VLOOKUP($A1477,Medical_Table[#All],3,FALSE)</f>
        <v>No</v>
      </c>
      <c r="J1477" t="str">
        <f>VLOOKUP($A1477,Medical_Table[#All],5,FALSE)</f>
        <v>Obesity</v>
      </c>
      <c r="K1477" t="str">
        <f>VLOOKUP($A1477,Medical_Table[#All],7,FALSE)</f>
        <v>Normal</v>
      </c>
      <c r="L1477" s="22">
        <f>VLOOKUP($A1477,Hospitalization_Table[#All],10,FALSE)</f>
        <v>36380</v>
      </c>
      <c r="M1477" s="18">
        <f>VLOOKUP($A1477,Hospitalization_Table[#All],6,FALSE)</f>
        <v>7144.4</v>
      </c>
      <c r="N1477" t="str">
        <f>VLOOKUP($A1477,Hospitalization_Table[#All],7,FALSE)</f>
        <v>tier - 2</v>
      </c>
      <c r="O1477" t="str">
        <f>VLOOKUP($A1477,Hospitalization_Table[#All],8,FALSE)</f>
        <v>tier - 1</v>
      </c>
      <c r="P1477" t="str">
        <f>VLOOKUP($A1477,Hospitalization_Table[#All],9,FALSE)</f>
        <v>R1022</v>
      </c>
      <c r="Q1477">
        <f>VLOOKUP($A1477,Hospitalization_Table[#All],11,FALSE)</f>
        <v>23</v>
      </c>
    </row>
    <row r="1478" spans="1:17" ht="15.6" x14ac:dyDescent="0.3">
      <c r="A1478" s="20" t="s">
        <v>894</v>
      </c>
      <c r="B1478" t="str">
        <f>VLOOKUP($A1478,Customer_Table[#All],4,FALSE)</f>
        <v>Alison</v>
      </c>
      <c r="C1478">
        <f>VLOOKUP($A1478,Medical_Table[#All],4,FALSE)</f>
        <v>19.95</v>
      </c>
      <c r="D1478">
        <f>VLOOKUP($A1478,Medical_Table[#All],6,FALSE)</f>
        <v>6.11</v>
      </c>
      <c r="E1478" t="str">
        <f>VLOOKUP($A1478,Medical_Table[#All],2,FALSE)</f>
        <v>No</v>
      </c>
      <c r="F1478" t="str">
        <f>VLOOKUP($A1478,Medical_Table[#All],8,FALSE)</f>
        <v>No</v>
      </c>
      <c r="G1478" t="str">
        <f>VLOOKUP($A1478,Medical_Table[#All],9,FALSE)</f>
        <v>No</v>
      </c>
      <c r="H1478">
        <f>VLOOKUP($A1478,Medical_Table[#All],10,FALSE)</f>
        <v>1</v>
      </c>
      <c r="I1478" t="str">
        <f>VLOOKUP($A1478,Medical_Table[#All],3,FALSE)</f>
        <v>No</v>
      </c>
      <c r="J1478" t="str">
        <f>VLOOKUP($A1478,Medical_Table[#All],5,FALSE)</f>
        <v>Normal Weight</v>
      </c>
      <c r="K1478" t="str">
        <f>VLOOKUP($A1478,Medical_Table[#All],7,FALSE)</f>
        <v>Prediabetes</v>
      </c>
      <c r="L1478" s="22">
        <f>VLOOKUP($A1478,Hospitalization_Table[#All],10,FALSE)</f>
        <v>30870</v>
      </c>
      <c r="M1478" s="18">
        <f>VLOOKUP($A1478,Hospitalization_Table[#All],6,FALSE)</f>
        <v>7133.9</v>
      </c>
      <c r="N1478" t="str">
        <f>VLOOKUP($A1478,Hospitalization_Table[#All],7,FALSE)</f>
        <v>tier - 2</v>
      </c>
      <c r="O1478" t="str">
        <f>VLOOKUP($A1478,Hospitalization_Table[#All],8,FALSE)</f>
        <v>tier - 1</v>
      </c>
      <c r="P1478" t="str">
        <f>VLOOKUP($A1478,Hospitalization_Table[#All],9,FALSE)</f>
        <v>R1024</v>
      </c>
      <c r="Q1478">
        <f>VLOOKUP($A1478,Hospitalization_Table[#All],11,FALSE)</f>
        <v>38</v>
      </c>
    </row>
    <row r="1479" spans="1:17" ht="15.6" x14ac:dyDescent="0.3">
      <c r="A1479" s="20" t="s">
        <v>893</v>
      </c>
      <c r="B1479" t="str">
        <f>VLOOKUP($A1479,Customer_Table[#All],4,FALSE)</f>
        <v>Michael A.</v>
      </c>
      <c r="C1479">
        <f>VLOOKUP($A1479,Medical_Table[#All],4,FALSE)</f>
        <v>34.64</v>
      </c>
      <c r="D1479">
        <f>VLOOKUP($A1479,Medical_Table[#All],6,FALSE)</f>
        <v>4.88</v>
      </c>
      <c r="E1479" t="str">
        <f>VLOOKUP($A1479,Medical_Table[#All],2,FALSE)</f>
        <v>No</v>
      </c>
      <c r="F1479" t="str">
        <f>VLOOKUP($A1479,Medical_Table[#All],8,FALSE)</f>
        <v>No</v>
      </c>
      <c r="G1479" t="str">
        <f>VLOOKUP($A1479,Medical_Table[#All],9,FALSE)</f>
        <v>Yes</v>
      </c>
      <c r="H1479">
        <f>VLOOKUP($A1479,Medical_Table[#All],10,FALSE)</f>
        <v>1</v>
      </c>
      <c r="I1479" t="str">
        <f>VLOOKUP($A1479,Medical_Table[#All],3,FALSE)</f>
        <v>No</v>
      </c>
      <c r="J1479" t="str">
        <f>VLOOKUP($A1479,Medical_Table[#All],5,FALSE)</f>
        <v>Obesity</v>
      </c>
      <c r="K1479" t="str">
        <f>VLOOKUP($A1479,Medical_Table[#All],7,FALSE)</f>
        <v>Normal</v>
      </c>
      <c r="L1479" s="22">
        <f>VLOOKUP($A1479,Hospitalization_Table[#All],10,FALSE)</f>
        <v>34182</v>
      </c>
      <c r="M1479" s="18">
        <f>VLOOKUP($A1479,Hospitalization_Table[#All],6,FALSE)</f>
        <v>7128.64</v>
      </c>
      <c r="N1479" t="str">
        <f>VLOOKUP($A1479,Hospitalization_Table[#All],7,FALSE)</f>
        <v>tier - 2</v>
      </c>
      <c r="O1479" t="str">
        <f>VLOOKUP($A1479,Hospitalization_Table[#All],8,FALSE)</f>
        <v>tier - 2</v>
      </c>
      <c r="P1479" t="str">
        <f>VLOOKUP($A1479,Hospitalization_Table[#All],9,FALSE)</f>
        <v>R1021</v>
      </c>
      <c r="Q1479">
        <f>VLOOKUP($A1479,Hospitalization_Table[#All],11,FALSE)</f>
        <v>29</v>
      </c>
    </row>
    <row r="1480" spans="1:17" ht="15.6" x14ac:dyDescent="0.3">
      <c r="A1480" s="20" t="s">
        <v>892</v>
      </c>
      <c r="B1480" t="str">
        <f>VLOOKUP($A1480,Customer_Table[#All],4,FALSE)</f>
        <v>Byron A</v>
      </c>
      <c r="C1480">
        <f>VLOOKUP($A1480,Medical_Table[#All],4,FALSE)</f>
        <v>18.75</v>
      </c>
      <c r="D1480">
        <f>VLOOKUP($A1480,Medical_Table[#All],6,FALSE)</f>
        <v>6.72</v>
      </c>
      <c r="E1480" t="str">
        <f>VLOOKUP($A1480,Medical_Table[#All],2,FALSE)</f>
        <v>No</v>
      </c>
      <c r="F1480" t="str">
        <f>VLOOKUP($A1480,Medical_Table[#All],8,FALSE)</f>
        <v>No</v>
      </c>
      <c r="G1480" t="str">
        <f>VLOOKUP($A1480,Medical_Table[#All],9,FALSE)</f>
        <v>No</v>
      </c>
      <c r="H1480">
        <f>VLOOKUP($A1480,Medical_Table[#All],10,FALSE)</f>
        <v>0</v>
      </c>
      <c r="I1480" t="str">
        <f>VLOOKUP($A1480,Medical_Table[#All],3,FALSE)</f>
        <v>No</v>
      </c>
      <c r="J1480" t="str">
        <f>VLOOKUP($A1480,Medical_Table[#All],5,FALSE)</f>
        <v>Normal Weight</v>
      </c>
      <c r="K1480" t="str">
        <f>VLOOKUP($A1480,Medical_Table[#All],7,FALSE)</f>
        <v>Diabetes</v>
      </c>
      <c r="L1480" s="22">
        <f>VLOOKUP($A1480,Hospitalization_Table[#All],10,FALSE)</f>
        <v>25018</v>
      </c>
      <c r="M1480" s="18">
        <f>VLOOKUP($A1480,Hospitalization_Table[#All],6,FALSE)</f>
        <v>7125.25</v>
      </c>
      <c r="N1480" t="str">
        <f>VLOOKUP($A1480,Hospitalization_Table[#All],7,FALSE)</f>
        <v>tier - 3</v>
      </c>
      <c r="O1480" t="str">
        <f>VLOOKUP($A1480,Hospitalization_Table[#All],8,FALSE)</f>
        <v>tier - 2</v>
      </c>
      <c r="P1480" t="str">
        <f>VLOOKUP($A1480,Hospitalization_Table[#All],9,FALSE)</f>
        <v>R1013</v>
      </c>
      <c r="Q1480">
        <f>VLOOKUP($A1480,Hospitalization_Table[#All],11,FALSE)</f>
        <v>54</v>
      </c>
    </row>
    <row r="1481" spans="1:17" ht="15.6" x14ac:dyDescent="0.3">
      <c r="A1481" s="20" t="s">
        <v>891</v>
      </c>
      <c r="B1481" t="str">
        <f>VLOOKUP($A1481,Customer_Table[#All],4,FALSE)</f>
        <v>Carine A</v>
      </c>
      <c r="C1481">
        <f>VLOOKUP($A1481,Medical_Table[#All],4,FALSE)</f>
        <v>26.48</v>
      </c>
      <c r="D1481">
        <f>VLOOKUP($A1481,Medical_Table[#All],6,FALSE)</f>
        <v>4.2</v>
      </c>
      <c r="E1481" t="str">
        <f>VLOOKUP($A1481,Medical_Table[#All],2,FALSE)</f>
        <v>No</v>
      </c>
      <c r="F1481" t="str">
        <f>VLOOKUP($A1481,Medical_Table[#All],8,FALSE)</f>
        <v>No</v>
      </c>
      <c r="G1481" t="str">
        <f>VLOOKUP($A1481,Medical_Table[#All],9,FALSE)</f>
        <v>No</v>
      </c>
      <c r="H1481">
        <f>VLOOKUP($A1481,Medical_Table[#All],10,FALSE)</f>
        <v>1</v>
      </c>
      <c r="I1481" t="str">
        <f>VLOOKUP($A1481,Medical_Table[#All],3,FALSE)</f>
        <v>No</v>
      </c>
      <c r="J1481" t="str">
        <f>VLOOKUP($A1481,Medical_Table[#All],5,FALSE)</f>
        <v>Over Weight</v>
      </c>
      <c r="K1481" t="str">
        <f>VLOOKUP($A1481,Medical_Table[#All],7,FALSE)</f>
        <v>Normal</v>
      </c>
      <c r="L1481" s="22">
        <f>VLOOKUP($A1481,Hospitalization_Table[#All],10,FALSE)</f>
        <v>32000</v>
      </c>
      <c r="M1481" s="18">
        <f>VLOOKUP($A1481,Hospitalization_Table[#All],6,FALSE)</f>
        <v>7106.81</v>
      </c>
      <c r="N1481" t="str">
        <f>VLOOKUP($A1481,Hospitalization_Table[#All],7,FALSE)</f>
        <v>tier - 2</v>
      </c>
      <c r="O1481" t="str">
        <f>VLOOKUP($A1481,Hospitalization_Table[#All],8,FALSE)</f>
        <v>tier - 1</v>
      </c>
      <c r="P1481" t="str">
        <f>VLOOKUP($A1481,Hospitalization_Table[#All],9,FALSE)</f>
        <v>R1012</v>
      </c>
      <c r="Q1481">
        <f>VLOOKUP($A1481,Hospitalization_Table[#All],11,FALSE)</f>
        <v>35</v>
      </c>
    </row>
    <row r="1482" spans="1:17" ht="15.6" x14ac:dyDescent="0.3">
      <c r="A1482" s="20" t="s">
        <v>890</v>
      </c>
      <c r="B1482" t="str">
        <f>VLOOKUP($A1482,Customer_Table[#All],4,FALSE)</f>
        <v>Nathaniel</v>
      </c>
      <c r="C1482">
        <f>VLOOKUP($A1482,Medical_Table[#All],4,FALSE)</f>
        <v>34.83</v>
      </c>
      <c r="D1482">
        <f>VLOOKUP($A1482,Medical_Table[#All],6,FALSE)</f>
        <v>5.79</v>
      </c>
      <c r="E1482" t="str">
        <f>VLOOKUP($A1482,Medical_Table[#All],2,FALSE)</f>
        <v>No</v>
      </c>
      <c r="F1482" t="str">
        <f>VLOOKUP($A1482,Medical_Table[#All],8,FALSE)</f>
        <v>No</v>
      </c>
      <c r="G1482" t="str">
        <f>VLOOKUP($A1482,Medical_Table[#All],9,FALSE)</f>
        <v>No</v>
      </c>
      <c r="H1482">
        <f>VLOOKUP($A1482,Medical_Table[#All],10,FALSE)</f>
        <v>1</v>
      </c>
      <c r="I1482" t="str">
        <f>VLOOKUP($A1482,Medical_Table[#All],3,FALSE)</f>
        <v>No</v>
      </c>
      <c r="J1482" t="str">
        <f>VLOOKUP($A1482,Medical_Table[#All],5,FALSE)</f>
        <v>Obesity</v>
      </c>
      <c r="K1482" t="str">
        <f>VLOOKUP($A1482,Medical_Table[#All],7,FALSE)</f>
        <v>Prediabetes</v>
      </c>
      <c r="L1482" s="22">
        <f>VLOOKUP($A1482,Hospitalization_Table[#All],10,FALSE)</f>
        <v>33773</v>
      </c>
      <c r="M1482" s="18">
        <f>VLOOKUP($A1482,Hospitalization_Table[#All],6,FALSE)</f>
        <v>7096.98</v>
      </c>
      <c r="N1482" t="str">
        <f>VLOOKUP($A1482,Hospitalization_Table[#All],7,FALSE)</f>
        <v>tier - 2</v>
      </c>
      <c r="O1482" t="str">
        <f>VLOOKUP($A1482,Hospitalization_Table[#All],8,FALSE)</f>
        <v>tier - 2</v>
      </c>
      <c r="P1482" t="str">
        <f>VLOOKUP($A1482,Hospitalization_Table[#All],9,FALSE)</f>
        <v>R1012</v>
      </c>
      <c r="Q1482">
        <f>VLOOKUP($A1482,Hospitalization_Table[#All],11,FALSE)</f>
        <v>30</v>
      </c>
    </row>
    <row r="1483" spans="1:17" ht="15.6" x14ac:dyDescent="0.3">
      <c r="A1483" s="20" t="s">
        <v>889</v>
      </c>
      <c r="B1483" t="str">
        <f>VLOOKUP($A1483,Customer_Table[#All],4,FALSE)</f>
        <v>Lindsay A.</v>
      </c>
      <c r="C1483">
        <f>VLOOKUP($A1483,Medical_Table[#All],4,FALSE)</f>
        <v>25.46</v>
      </c>
      <c r="D1483">
        <f>VLOOKUP($A1483,Medical_Table[#All],6,FALSE)</f>
        <v>4.29</v>
      </c>
      <c r="E1483" t="str">
        <f>VLOOKUP($A1483,Medical_Table[#All],2,FALSE)</f>
        <v>No</v>
      </c>
      <c r="F1483" t="str">
        <f>VLOOKUP($A1483,Medical_Table[#All],8,FALSE)</f>
        <v>No</v>
      </c>
      <c r="G1483" t="str">
        <f>VLOOKUP($A1483,Medical_Table[#All],9,FALSE)</f>
        <v>No</v>
      </c>
      <c r="H1483">
        <f>VLOOKUP($A1483,Medical_Table[#All],10,FALSE)</f>
        <v>0</v>
      </c>
      <c r="I1483" t="str">
        <f>VLOOKUP($A1483,Medical_Table[#All],3,FALSE)</f>
        <v>No</v>
      </c>
      <c r="J1483" t="str">
        <f>VLOOKUP($A1483,Medical_Table[#All],5,FALSE)</f>
        <v>Over Weight</v>
      </c>
      <c r="K1483" t="str">
        <f>VLOOKUP($A1483,Medical_Table[#All],7,FALSE)</f>
        <v>Normal</v>
      </c>
      <c r="L1483" s="22">
        <f>VLOOKUP($A1483,Hospitalization_Table[#All],10,FALSE)</f>
        <v>30230</v>
      </c>
      <c r="M1483" s="18">
        <f>VLOOKUP($A1483,Hospitalization_Table[#All],6,FALSE)</f>
        <v>7077.19</v>
      </c>
      <c r="N1483" t="str">
        <f>VLOOKUP($A1483,Hospitalization_Table[#All],7,FALSE)</f>
        <v>tier - 2</v>
      </c>
      <c r="O1483" t="str">
        <f>VLOOKUP($A1483,Hospitalization_Table[#All],8,FALSE)</f>
        <v>tier - 3</v>
      </c>
      <c r="P1483" t="str">
        <f>VLOOKUP($A1483,Hospitalization_Table[#All],9,FALSE)</f>
        <v>R1024</v>
      </c>
      <c r="Q1483">
        <f>VLOOKUP($A1483,Hospitalization_Table[#All],11,FALSE)</f>
        <v>40</v>
      </c>
    </row>
    <row r="1484" spans="1:17" ht="15.6" x14ac:dyDescent="0.3">
      <c r="A1484" s="20" t="s">
        <v>888</v>
      </c>
      <c r="B1484" t="str">
        <f>VLOOKUP($A1484,Customer_Table[#All],4,FALSE)</f>
        <v>Justin R</v>
      </c>
      <c r="C1484">
        <f>VLOOKUP($A1484,Medical_Table[#All],4,FALSE)</f>
        <v>23.31</v>
      </c>
      <c r="D1484">
        <f>VLOOKUP($A1484,Medical_Table[#All],6,FALSE)</f>
        <v>8.27</v>
      </c>
      <c r="E1484" t="str">
        <f>VLOOKUP($A1484,Medical_Table[#All],2,FALSE)</f>
        <v>No</v>
      </c>
      <c r="F1484" t="str">
        <f>VLOOKUP($A1484,Medical_Table[#All],8,FALSE)</f>
        <v>No</v>
      </c>
      <c r="G1484" t="str">
        <f>VLOOKUP($A1484,Medical_Table[#All],9,FALSE)</f>
        <v>No</v>
      </c>
      <c r="H1484">
        <f>VLOOKUP($A1484,Medical_Table[#All],10,FALSE)</f>
        <v>0</v>
      </c>
      <c r="I1484" t="str">
        <f>VLOOKUP($A1484,Medical_Table[#All],3,FALSE)</f>
        <v>No</v>
      </c>
      <c r="J1484" t="str">
        <f>VLOOKUP($A1484,Medical_Table[#All],5,FALSE)</f>
        <v>Normal Weight</v>
      </c>
      <c r="K1484" t="str">
        <f>VLOOKUP($A1484,Medical_Table[#All],7,FALSE)</f>
        <v>Diabetes</v>
      </c>
      <c r="L1484" s="22">
        <f>VLOOKUP($A1484,Hospitalization_Table[#All],10,FALSE)</f>
        <v>28665</v>
      </c>
      <c r="M1484" s="18">
        <f>VLOOKUP($A1484,Hospitalization_Table[#All],6,FALSE)</f>
        <v>7054.41</v>
      </c>
      <c r="N1484" t="str">
        <f>VLOOKUP($A1484,Hospitalization_Table[#All],7,FALSE)</f>
        <v>tier - 2</v>
      </c>
      <c r="O1484" t="str">
        <f>VLOOKUP($A1484,Hospitalization_Table[#All],8,FALSE)</f>
        <v>tier - 2</v>
      </c>
      <c r="P1484" t="str">
        <f>VLOOKUP($A1484,Hospitalization_Table[#All],9,FALSE)</f>
        <v>R1013</v>
      </c>
      <c r="Q1484">
        <f>VLOOKUP($A1484,Hospitalization_Table[#All],11,FALSE)</f>
        <v>44</v>
      </c>
    </row>
    <row r="1485" spans="1:17" ht="15.6" x14ac:dyDescent="0.3">
      <c r="A1485" s="20" t="s">
        <v>887</v>
      </c>
      <c r="B1485" t="str">
        <f>VLOOKUP($A1485,Customer_Table[#All],4,FALSE)</f>
        <v>Casey</v>
      </c>
      <c r="C1485">
        <f>VLOOKUP($A1485,Medical_Table[#All],4,FALSE)</f>
        <v>29</v>
      </c>
      <c r="D1485">
        <f>VLOOKUP($A1485,Medical_Table[#All],6,FALSE)</f>
        <v>4.5599999999999996</v>
      </c>
      <c r="E1485" t="str">
        <f>VLOOKUP($A1485,Medical_Table[#All],2,FALSE)</f>
        <v>No</v>
      </c>
      <c r="F1485" t="str">
        <f>VLOOKUP($A1485,Medical_Table[#All],8,FALSE)</f>
        <v>No</v>
      </c>
      <c r="G1485" t="str">
        <f>VLOOKUP($A1485,Medical_Table[#All],9,FALSE)</f>
        <v>No</v>
      </c>
      <c r="H1485">
        <f>VLOOKUP($A1485,Medical_Table[#All],10,FALSE)</f>
        <v>0</v>
      </c>
      <c r="I1485" t="str">
        <f>VLOOKUP($A1485,Medical_Table[#All],3,FALSE)</f>
        <v>No</v>
      </c>
      <c r="J1485" t="str">
        <f>VLOOKUP($A1485,Medical_Table[#All],5,FALSE)</f>
        <v>Over Weight</v>
      </c>
      <c r="K1485" t="str">
        <f>VLOOKUP($A1485,Medical_Table[#All],7,FALSE)</f>
        <v>Normal</v>
      </c>
      <c r="L1485" s="22">
        <f>VLOOKUP($A1485,Hospitalization_Table[#All],10,FALSE)</f>
        <v>29400</v>
      </c>
      <c r="M1485" s="18">
        <f>VLOOKUP($A1485,Hospitalization_Table[#All],6,FALSE)</f>
        <v>7050.64</v>
      </c>
      <c r="N1485" t="str">
        <f>VLOOKUP($A1485,Hospitalization_Table[#All],7,FALSE)</f>
        <v>tier - 2</v>
      </c>
      <c r="O1485" t="str">
        <f>VLOOKUP($A1485,Hospitalization_Table[#All],8,FALSE)</f>
        <v>tier - 3</v>
      </c>
      <c r="P1485" t="str">
        <f>VLOOKUP($A1485,Hospitalization_Table[#All],9,FALSE)</f>
        <v>R1011</v>
      </c>
      <c r="Q1485">
        <f>VLOOKUP($A1485,Hospitalization_Table[#All],11,FALSE)</f>
        <v>42</v>
      </c>
    </row>
    <row r="1486" spans="1:17" ht="15.6" x14ac:dyDescent="0.3">
      <c r="A1486" s="20" t="s">
        <v>886</v>
      </c>
      <c r="B1486" t="str">
        <f>VLOOKUP($A1486,Customer_Table[#All],4,FALSE)</f>
        <v>Amanda L</v>
      </c>
      <c r="C1486">
        <f>VLOOKUP($A1486,Medical_Table[#All],4,FALSE)</f>
        <v>32.869999999999997</v>
      </c>
      <c r="D1486">
        <f>VLOOKUP($A1486,Medical_Table[#All],6,FALSE)</f>
        <v>5.33</v>
      </c>
      <c r="E1486" t="str">
        <f>VLOOKUP($A1486,Medical_Table[#All],2,FALSE)</f>
        <v>No</v>
      </c>
      <c r="F1486" t="str">
        <f>VLOOKUP($A1486,Medical_Table[#All],8,FALSE)</f>
        <v>No</v>
      </c>
      <c r="G1486" t="str">
        <f>VLOOKUP($A1486,Medical_Table[#All],9,FALSE)</f>
        <v>No</v>
      </c>
      <c r="H1486">
        <f>VLOOKUP($A1486,Medical_Table[#All],10,FALSE)</f>
        <v>0</v>
      </c>
      <c r="I1486" t="str">
        <f>VLOOKUP($A1486,Medical_Table[#All],3,FALSE)</f>
        <v>No</v>
      </c>
      <c r="J1486" t="str">
        <f>VLOOKUP($A1486,Medical_Table[#All],5,FALSE)</f>
        <v>Obesity</v>
      </c>
      <c r="K1486" t="str">
        <f>VLOOKUP($A1486,Medical_Table[#All],7,FALSE)</f>
        <v>Normal</v>
      </c>
      <c r="L1486" s="22">
        <f>VLOOKUP($A1486,Hospitalization_Table[#All],10,FALSE)</f>
        <v>29423</v>
      </c>
      <c r="M1486" s="18">
        <f>VLOOKUP($A1486,Hospitalization_Table[#All],6,FALSE)</f>
        <v>7050.02</v>
      </c>
      <c r="N1486" t="str">
        <f>VLOOKUP($A1486,Hospitalization_Table[#All],7,FALSE)</f>
        <v>tier - 2</v>
      </c>
      <c r="O1486" t="str">
        <f>VLOOKUP($A1486,Hospitalization_Table[#All],8,FALSE)</f>
        <v>tier - 1</v>
      </c>
      <c r="P1486" t="str">
        <f>VLOOKUP($A1486,Hospitalization_Table[#All],9,FALSE)</f>
        <v>R1024</v>
      </c>
      <c r="Q1486">
        <f>VLOOKUP($A1486,Hospitalization_Table[#All],11,FALSE)</f>
        <v>42</v>
      </c>
    </row>
    <row r="1487" spans="1:17" ht="15.6" x14ac:dyDescent="0.3">
      <c r="A1487" s="20" t="s">
        <v>885</v>
      </c>
      <c r="B1487" t="str">
        <f>VLOOKUP($A1487,Customer_Table[#All],4,FALSE)</f>
        <v>Ayako N.</v>
      </c>
      <c r="C1487">
        <f>VLOOKUP($A1487,Medical_Table[#All],4,FALSE)</f>
        <v>26.18</v>
      </c>
      <c r="D1487">
        <f>VLOOKUP($A1487,Medical_Table[#All],6,FALSE)</f>
        <v>5.63</v>
      </c>
      <c r="E1487" t="str">
        <f>VLOOKUP($A1487,Medical_Table[#All],2,FALSE)</f>
        <v>No</v>
      </c>
      <c r="F1487" t="str">
        <f>VLOOKUP($A1487,Medical_Table[#All],8,FALSE)</f>
        <v>No</v>
      </c>
      <c r="G1487" t="str">
        <f>VLOOKUP($A1487,Medical_Table[#All],9,FALSE)</f>
        <v>No</v>
      </c>
      <c r="H1487">
        <f>VLOOKUP($A1487,Medical_Table[#All],10,FALSE)</f>
        <v>0</v>
      </c>
      <c r="I1487" t="str">
        <f>VLOOKUP($A1487,Medical_Table[#All],3,FALSE)</f>
        <v>No</v>
      </c>
      <c r="J1487" t="str">
        <f>VLOOKUP($A1487,Medical_Table[#All],5,FALSE)</f>
        <v>Over Weight</v>
      </c>
      <c r="K1487" t="str">
        <f>VLOOKUP($A1487,Medical_Table[#All],7,FALSE)</f>
        <v>Normal</v>
      </c>
      <c r="L1487" s="22">
        <f>VLOOKUP($A1487,Hospitalization_Table[#All],10,FALSE)</f>
        <v>29516</v>
      </c>
      <c r="M1487" s="18">
        <f>VLOOKUP($A1487,Hospitalization_Table[#All],6,FALSE)</f>
        <v>7046.72</v>
      </c>
      <c r="N1487" t="str">
        <f>VLOOKUP($A1487,Hospitalization_Table[#All],7,FALSE)</f>
        <v>tier - 2</v>
      </c>
      <c r="O1487" t="str">
        <f>VLOOKUP($A1487,Hospitalization_Table[#All],8,FALSE)</f>
        <v>tier - 3</v>
      </c>
      <c r="P1487" t="str">
        <f>VLOOKUP($A1487,Hospitalization_Table[#All],9,FALSE)</f>
        <v>R1013</v>
      </c>
      <c r="Q1487">
        <f>VLOOKUP($A1487,Hospitalization_Table[#All],11,FALSE)</f>
        <v>42</v>
      </c>
    </row>
    <row r="1488" spans="1:17" ht="15.6" x14ac:dyDescent="0.3">
      <c r="A1488" s="20" t="s">
        <v>884</v>
      </c>
      <c r="B1488" t="str">
        <f>VLOOKUP($A1488,Customer_Table[#All],4,FALSE)</f>
        <v>Emilee</v>
      </c>
      <c r="C1488">
        <f>VLOOKUP($A1488,Medical_Table[#All],4,FALSE)</f>
        <v>25.3</v>
      </c>
      <c r="D1488">
        <f>VLOOKUP($A1488,Medical_Table[#All],6,FALSE)</f>
        <v>5.12</v>
      </c>
      <c r="E1488" t="str">
        <f>VLOOKUP($A1488,Medical_Table[#All],2,FALSE)</f>
        <v>No</v>
      </c>
      <c r="F1488" t="str">
        <f>VLOOKUP($A1488,Medical_Table[#All],8,FALSE)</f>
        <v>No</v>
      </c>
      <c r="G1488" t="str">
        <f>VLOOKUP($A1488,Medical_Table[#All],9,FALSE)</f>
        <v>No</v>
      </c>
      <c r="H1488">
        <f>VLOOKUP($A1488,Medical_Table[#All],10,FALSE)</f>
        <v>0</v>
      </c>
      <c r="I1488" t="str">
        <f>VLOOKUP($A1488,Medical_Table[#All],3,FALSE)</f>
        <v>No</v>
      </c>
      <c r="J1488" t="str">
        <f>VLOOKUP($A1488,Medical_Table[#All],5,FALSE)</f>
        <v>Over Weight</v>
      </c>
      <c r="K1488" t="str">
        <f>VLOOKUP($A1488,Medical_Table[#All],7,FALSE)</f>
        <v>Normal</v>
      </c>
      <c r="L1488" s="22">
        <f>VLOOKUP($A1488,Hospitalization_Table[#All],10,FALSE)</f>
        <v>29428</v>
      </c>
      <c r="M1488" s="18">
        <f>VLOOKUP($A1488,Hospitalization_Table[#All],6,FALSE)</f>
        <v>7045.5</v>
      </c>
      <c r="N1488" t="str">
        <f>VLOOKUP($A1488,Hospitalization_Table[#All],7,FALSE)</f>
        <v>tier - 2</v>
      </c>
      <c r="O1488" t="str">
        <f>VLOOKUP($A1488,Hospitalization_Table[#All],8,FALSE)</f>
        <v>tier - 1</v>
      </c>
      <c r="P1488" t="str">
        <f>VLOOKUP($A1488,Hospitalization_Table[#All],9,FALSE)</f>
        <v>R1011</v>
      </c>
      <c r="Q1488">
        <f>VLOOKUP($A1488,Hospitalization_Table[#All],11,FALSE)</f>
        <v>42</v>
      </c>
    </row>
    <row r="1489" spans="1:17" ht="15.6" x14ac:dyDescent="0.3">
      <c r="A1489" s="20" t="s">
        <v>883</v>
      </c>
      <c r="B1489" t="str">
        <f>VLOOKUP($A1489,Customer_Table[#All],4,FALSE)</f>
        <v>Stephen M</v>
      </c>
      <c r="C1489">
        <f>VLOOKUP($A1489,Medical_Table[#All],4,FALSE)</f>
        <v>36.94</v>
      </c>
      <c r="D1489">
        <f>VLOOKUP($A1489,Medical_Table[#All],6,FALSE)</f>
        <v>5.15</v>
      </c>
      <c r="E1489" t="str">
        <f>VLOOKUP($A1489,Medical_Table[#All],2,FALSE)</f>
        <v>Yes</v>
      </c>
      <c r="F1489" t="str">
        <f>VLOOKUP($A1489,Medical_Table[#All],8,FALSE)</f>
        <v>No</v>
      </c>
      <c r="G1489" t="str">
        <f>VLOOKUP($A1489,Medical_Table[#All],9,FALSE)</f>
        <v>No</v>
      </c>
      <c r="H1489">
        <f>VLOOKUP($A1489,Medical_Table[#All],10,FALSE)</f>
        <v>1</v>
      </c>
      <c r="I1489" t="str">
        <f>VLOOKUP($A1489,Medical_Table[#All],3,FALSE)</f>
        <v>No</v>
      </c>
      <c r="J1489" t="str">
        <f>VLOOKUP($A1489,Medical_Table[#All],5,FALSE)</f>
        <v>Obesity</v>
      </c>
      <c r="K1489" t="str">
        <f>VLOOKUP($A1489,Medical_Table[#All],7,FALSE)</f>
        <v>Normal</v>
      </c>
      <c r="L1489" s="22">
        <f>VLOOKUP($A1489,Hospitalization_Table[#All],10,FALSE)</f>
        <v>35001</v>
      </c>
      <c r="M1489" s="18">
        <f>VLOOKUP($A1489,Hospitalization_Table[#All],6,FALSE)</f>
        <v>7042.11</v>
      </c>
      <c r="N1489" t="str">
        <f>VLOOKUP($A1489,Hospitalization_Table[#All],7,FALSE)</f>
        <v>tier - 2</v>
      </c>
      <c r="O1489" t="str">
        <f>VLOOKUP($A1489,Hospitalization_Table[#All],8,FALSE)</f>
        <v>tier - 3</v>
      </c>
      <c r="P1489" t="str">
        <f>VLOOKUP($A1489,Hospitalization_Table[#All],9,FALSE)</f>
        <v>R1012</v>
      </c>
      <c r="Q1489">
        <f>VLOOKUP($A1489,Hospitalization_Table[#All],11,FALSE)</f>
        <v>27</v>
      </c>
    </row>
    <row r="1490" spans="1:17" ht="15.6" x14ac:dyDescent="0.3">
      <c r="A1490" s="20" t="s">
        <v>882</v>
      </c>
      <c r="B1490" t="str">
        <f>VLOOKUP($A1490,Customer_Table[#All],4,FALSE)</f>
        <v>Annemarie A</v>
      </c>
      <c r="C1490">
        <f>VLOOKUP($A1490,Medical_Table[#All],4,FALSE)</f>
        <v>22.86</v>
      </c>
      <c r="D1490">
        <f>VLOOKUP($A1490,Medical_Table[#All],6,FALSE)</f>
        <v>7.5</v>
      </c>
      <c r="E1490" t="str">
        <f>VLOOKUP($A1490,Medical_Table[#All],2,FALSE)</f>
        <v>No</v>
      </c>
      <c r="F1490" t="str">
        <f>VLOOKUP($A1490,Medical_Table[#All],8,FALSE)</f>
        <v>No</v>
      </c>
      <c r="G1490" t="str">
        <f>VLOOKUP($A1490,Medical_Table[#All],9,FALSE)</f>
        <v>No</v>
      </c>
      <c r="H1490">
        <f>VLOOKUP($A1490,Medical_Table[#All],10,FALSE)</f>
        <v>0</v>
      </c>
      <c r="I1490" t="str">
        <f>VLOOKUP($A1490,Medical_Table[#All],3,FALSE)</f>
        <v>No</v>
      </c>
      <c r="J1490" t="str">
        <f>VLOOKUP($A1490,Medical_Table[#All],5,FALSE)</f>
        <v>Normal Weight</v>
      </c>
      <c r="K1490" t="str">
        <f>VLOOKUP($A1490,Medical_Table[#All],7,FALSE)</f>
        <v>Diabetes</v>
      </c>
      <c r="L1490" s="22">
        <f>VLOOKUP($A1490,Hospitalization_Table[#All],10,FALSE)</f>
        <v>28643</v>
      </c>
      <c r="M1490" s="18">
        <f>VLOOKUP($A1490,Hospitalization_Table[#All],6,FALSE)</f>
        <v>7033.08</v>
      </c>
      <c r="N1490" t="str">
        <f>VLOOKUP($A1490,Hospitalization_Table[#All],7,FALSE)</f>
        <v>tier - 2</v>
      </c>
      <c r="O1490" t="str">
        <f>VLOOKUP($A1490,Hospitalization_Table[#All],8,FALSE)</f>
        <v>tier - 2</v>
      </c>
      <c r="P1490" t="str">
        <f>VLOOKUP($A1490,Hospitalization_Table[#All],9,FALSE)</f>
        <v>R1013</v>
      </c>
      <c r="Q1490">
        <f>VLOOKUP($A1490,Hospitalization_Table[#All],11,FALSE)</f>
        <v>45</v>
      </c>
    </row>
    <row r="1491" spans="1:17" ht="15.6" x14ac:dyDescent="0.3">
      <c r="A1491" s="20" t="s">
        <v>881</v>
      </c>
      <c r="B1491" t="str">
        <f>VLOOKUP($A1491,Customer_Table[#All],4,FALSE)</f>
        <v>Ashley R</v>
      </c>
      <c r="C1491">
        <f>VLOOKUP($A1491,Medical_Table[#All],4,FALSE)</f>
        <v>18.760000000000002</v>
      </c>
      <c r="D1491">
        <f>VLOOKUP($A1491,Medical_Table[#All],6,FALSE)</f>
        <v>4.88</v>
      </c>
      <c r="E1491" t="str">
        <f>VLOOKUP($A1491,Medical_Table[#All],2,FALSE)</f>
        <v>Yes</v>
      </c>
      <c r="F1491" t="str">
        <f>VLOOKUP($A1491,Medical_Table[#All],8,FALSE)</f>
        <v>No</v>
      </c>
      <c r="G1491" t="str">
        <f>VLOOKUP($A1491,Medical_Table[#All],9,FALSE)</f>
        <v>Yes</v>
      </c>
      <c r="H1491">
        <f>VLOOKUP($A1491,Medical_Table[#All],10,FALSE)</f>
        <v>1</v>
      </c>
      <c r="I1491" t="str">
        <f>VLOOKUP($A1491,Medical_Table[#All],3,FALSE)</f>
        <v>No</v>
      </c>
      <c r="J1491" t="str">
        <f>VLOOKUP($A1491,Medical_Table[#All],5,FALSE)</f>
        <v>Normal Weight</v>
      </c>
      <c r="K1491" t="str">
        <f>VLOOKUP($A1491,Medical_Table[#All],7,FALSE)</f>
        <v>Normal</v>
      </c>
      <c r="L1491" s="22">
        <f>VLOOKUP($A1491,Hospitalization_Table[#All],10,FALSE)</f>
        <v>25390</v>
      </c>
      <c r="M1491" s="18">
        <f>VLOOKUP($A1491,Hospitalization_Table[#All],6,FALSE)</f>
        <v>7003.1</v>
      </c>
      <c r="N1491" t="str">
        <f>VLOOKUP($A1491,Hospitalization_Table[#All],7,FALSE)</f>
        <v>tier - 2</v>
      </c>
      <c r="O1491" t="str">
        <f>VLOOKUP($A1491,Hospitalization_Table[#All],8,FALSE)</f>
        <v>tier - 3</v>
      </c>
      <c r="P1491" t="str">
        <f>VLOOKUP($A1491,Hospitalization_Table[#All],9,FALSE)</f>
        <v>R1013</v>
      </c>
      <c r="Q1491">
        <f>VLOOKUP($A1491,Hospitalization_Table[#All],11,FALSE)</f>
        <v>53</v>
      </c>
    </row>
    <row r="1492" spans="1:17" ht="15.6" x14ac:dyDescent="0.3">
      <c r="A1492" s="20" t="s">
        <v>880</v>
      </c>
      <c r="B1492" t="str">
        <f>VLOOKUP($A1492,Customer_Table[#All],4,FALSE)</f>
        <v>Leslie A</v>
      </c>
      <c r="C1492">
        <f>VLOOKUP($A1492,Medical_Table[#All],4,FALSE)</f>
        <v>24.36</v>
      </c>
      <c r="D1492">
        <f>VLOOKUP($A1492,Medical_Table[#All],6,FALSE)</f>
        <v>5.57</v>
      </c>
      <c r="E1492" t="str">
        <f>VLOOKUP($A1492,Medical_Table[#All],2,FALSE)</f>
        <v>No</v>
      </c>
      <c r="F1492" t="str">
        <f>VLOOKUP($A1492,Medical_Table[#All],8,FALSE)</f>
        <v>No</v>
      </c>
      <c r="G1492" t="str">
        <f>VLOOKUP($A1492,Medical_Table[#All],9,FALSE)</f>
        <v>No</v>
      </c>
      <c r="H1492">
        <f>VLOOKUP($A1492,Medical_Table[#All],10,FALSE)</f>
        <v>0</v>
      </c>
      <c r="I1492" t="str">
        <f>VLOOKUP($A1492,Medical_Table[#All],3,FALSE)</f>
        <v>No</v>
      </c>
      <c r="J1492" t="str">
        <f>VLOOKUP($A1492,Medical_Table[#All],5,FALSE)</f>
        <v>Normal Weight</v>
      </c>
      <c r="K1492" t="str">
        <f>VLOOKUP($A1492,Medical_Table[#All],7,FALSE)</f>
        <v>Normal</v>
      </c>
      <c r="L1492" s="22">
        <f>VLOOKUP($A1492,Hospitalization_Table[#All],10,FALSE)</f>
        <v>30195</v>
      </c>
      <c r="M1492" s="18">
        <f>VLOOKUP($A1492,Hospitalization_Table[#All],6,FALSE)</f>
        <v>6989.95</v>
      </c>
      <c r="N1492" t="str">
        <f>VLOOKUP($A1492,Hospitalization_Table[#All],7,FALSE)</f>
        <v>tier - 2</v>
      </c>
      <c r="O1492" t="str">
        <f>VLOOKUP($A1492,Hospitalization_Table[#All],8,FALSE)</f>
        <v>tier - 1</v>
      </c>
      <c r="P1492" t="str">
        <f>VLOOKUP($A1492,Hospitalization_Table[#All],9,FALSE)</f>
        <v>R1013</v>
      </c>
      <c r="Q1492">
        <f>VLOOKUP($A1492,Hospitalization_Table[#All],11,FALSE)</f>
        <v>40</v>
      </c>
    </row>
    <row r="1493" spans="1:17" ht="15.6" x14ac:dyDescent="0.3">
      <c r="A1493" s="20" t="s">
        <v>879</v>
      </c>
      <c r="B1493" t="str">
        <f>VLOOKUP($A1493,Customer_Table[#All],4,FALSE)</f>
        <v>Mauricio J. Sr.</v>
      </c>
      <c r="C1493">
        <f>VLOOKUP($A1493,Medical_Table[#All],4,FALSE)</f>
        <v>32.299999999999997</v>
      </c>
      <c r="D1493">
        <f>VLOOKUP($A1493,Medical_Table[#All],6,FALSE)</f>
        <v>5.31</v>
      </c>
      <c r="E1493" t="str">
        <f>VLOOKUP($A1493,Medical_Table[#All],2,FALSE)</f>
        <v>No</v>
      </c>
      <c r="F1493" t="str">
        <f>VLOOKUP($A1493,Medical_Table[#All],8,FALSE)</f>
        <v>No</v>
      </c>
      <c r="G1493" t="str">
        <f>VLOOKUP($A1493,Medical_Table[#All],9,FALSE)</f>
        <v>No</v>
      </c>
      <c r="H1493">
        <f>VLOOKUP($A1493,Medical_Table[#All],10,FALSE)</f>
        <v>0</v>
      </c>
      <c r="I1493" t="str">
        <f>VLOOKUP($A1493,Medical_Table[#All],3,FALSE)</f>
        <v>No</v>
      </c>
      <c r="J1493" t="str">
        <f>VLOOKUP($A1493,Medical_Table[#All],5,FALSE)</f>
        <v>Obesity</v>
      </c>
      <c r="K1493" t="str">
        <f>VLOOKUP($A1493,Medical_Table[#All],7,FALSE)</f>
        <v>Normal</v>
      </c>
      <c r="L1493" s="22">
        <f>VLOOKUP($A1493,Hospitalization_Table[#All],10,FALSE)</f>
        <v>30242</v>
      </c>
      <c r="M1493" s="18">
        <f>VLOOKUP($A1493,Hospitalization_Table[#All],6,FALSE)</f>
        <v>6986.7</v>
      </c>
      <c r="N1493" t="str">
        <f>VLOOKUP($A1493,Hospitalization_Table[#All],7,FALSE)</f>
        <v>tier - 3</v>
      </c>
      <c r="O1493" t="str">
        <f>VLOOKUP($A1493,Hospitalization_Table[#All],8,FALSE)</f>
        <v>tier - 1</v>
      </c>
      <c r="P1493" t="str">
        <f>VLOOKUP($A1493,Hospitalization_Table[#All],9,FALSE)</f>
        <v>R1012</v>
      </c>
      <c r="Q1493">
        <f>VLOOKUP($A1493,Hospitalization_Table[#All],11,FALSE)</f>
        <v>40</v>
      </c>
    </row>
    <row r="1494" spans="1:17" ht="15.6" x14ac:dyDescent="0.3">
      <c r="A1494" s="20" t="s">
        <v>878</v>
      </c>
      <c r="B1494" t="str">
        <f>VLOOKUP($A1494,Customer_Table[#All],4,FALSE)</f>
        <v>Kieran</v>
      </c>
      <c r="C1494">
        <f>VLOOKUP($A1494,Medical_Table[#All],4,FALSE)</f>
        <v>22.704999999999998</v>
      </c>
      <c r="D1494">
        <f>VLOOKUP($A1494,Medical_Table[#All],6,FALSE)</f>
        <v>4.57</v>
      </c>
      <c r="E1494" t="str">
        <f>VLOOKUP($A1494,Medical_Table[#All],2,FALSE)</f>
        <v>Yes</v>
      </c>
      <c r="F1494" t="str">
        <f>VLOOKUP($A1494,Medical_Table[#All],8,FALSE)</f>
        <v>No</v>
      </c>
      <c r="G1494" t="str">
        <f>VLOOKUP($A1494,Medical_Table[#All],9,FALSE)</f>
        <v>No</v>
      </c>
      <c r="H1494">
        <f>VLOOKUP($A1494,Medical_Table[#All],10,FALSE)</f>
        <v>0</v>
      </c>
      <c r="I1494" t="str">
        <f>VLOOKUP($A1494,Medical_Table[#All],3,FALSE)</f>
        <v>No</v>
      </c>
      <c r="J1494" t="str">
        <f>VLOOKUP($A1494,Medical_Table[#All],5,FALSE)</f>
        <v>Normal Weight</v>
      </c>
      <c r="K1494" t="str">
        <f>VLOOKUP($A1494,Medical_Table[#All],7,FALSE)</f>
        <v>Normal</v>
      </c>
      <c r="L1494" s="22">
        <f>VLOOKUP($A1494,Hospitalization_Table[#All],10,FALSE)</f>
        <v>31391</v>
      </c>
      <c r="M1494" s="18">
        <f>VLOOKUP($A1494,Hospitalization_Table[#All],6,FALSE)</f>
        <v>6985.51</v>
      </c>
      <c r="N1494" t="str">
        <f>VLOOKUP($A1494,Hospitalization_Table[#All],7,FALSE)</f>
        <v>tier - 2</v>
      </c>
      <c r="O1494" t="str">
        <f>VLOOKUP($A1494,Hospitalization_Table[#All],8,FALSE)</f>
        <v>tier - 2</v>
      </c>
      <c r="P1494" t="str">
        <f>VLOOKUP($A1494,Hospitalization_Table[#All],9,FALSE)</f>
        <v>R1019</v>
      </c>
      <c r="Q1494">
        <f>VLOOKUP($A1494,Hospitalization_Table[#All],11,FALSE)</f>
        <v>37</v>
      </c>
    </row>
    <row r="1495" spans="1:17" ht="15.6" x14ac:dyDescent="0.3">
      <c r="A1495" s="20" t="s">
        <v>877</v>
      </c>
      <c r="B1495" t="str">
        <f>VLOOKUP($A1495,Customer_Table[#All],4,FALSE)</f>
        <v>Elizabeth A</v>
      </c>
      <c r="C1495">
        <f>VLOOKUP($A1495,Medical_Table[#All],4,FALSE)</f>
        <v>21.79</v>
      </c>
      <c r="D1495">
        <f>VLOOKUP($A1495,Medical_Table[#All],6,FALSE)</f>
        <v>8.6999999999999993</v>
      </c>
      <c r="E1495" t="str">
        <f>VLOOKUP($A1495,Medical_Table[#All],2,FALSE)</f>
        <v>Yes</v>
      </c>
      <c r="F1495" t="str">
        <f>VLOOKUP($A1495,Medical_Table[#All],8,FALSE)</f>
        <v>No</v>
      </c>
      <c r="G1495" t="str">
        <f>VLOOKUP($A1495,Medical_Table[#All],9,FALSE)</f>
        <v>No</v>
      </c>
      <c r="H1495">
        <f>VLOOKUP($A1495,Medical_Table[#All],10,FALSE)</f>
        <v>1</v>
      </c>
      <c r="I1495" t="str">
        <f>VLOOKUP($A1495,Medical_Table[#All],3,FALSE)</f>
        <v>No</v>
      </c>
      <c r="J1495" t="str">
        <f>VLOOKUP($A1495,Medical_Table[#All],5,FALSE)</f>
        <v>Normal Weight</v>
      </c>
      <c r="K1495" t="str">
        <f>VLOOKUP($A1495,Medical_Table[#All],7,FALSE)</f>
        <v>Diabetes</v>
      </c>
      <c r="L1495" s="22">
        <f>VLOOKUP($A1495,Hospitalization_Table[#All],10,FALSE)</f>
        <v>27548</v>
      </c>
      <c r="M1495" s="18">
        <f>VLOOKUP($A1495,Hospitalization_Table[#All],6,FALSE)</f>
        <v>6965.21</v>
      </c>
      <c r="N1495" t="str">
        <f>VLOOKUP($A1495,Hospitalization_Table[#All],7,FALSE)</f>
        <v>tier - 2</v>
      </c>
      <c r="O1495" t="str">
        <f>VLOOKUP($A1495,Hospitalization_Table[#All],8,FALSE)</f>
        <v>tier - 3</v>
      </c>
      <c r="P1495" t="str">
        <f>VLOOKUP($A1495,Hospitalization_Table[#All],9,FALSE)</f>
        <v>R1013</v>
      </c>
      <c r="Q1495">
        <f>VLOOKUP($A1495,Hospitalization_Table[#All],11,FALSE)</f>
        <v>48</v>
      </c>
    </row>
    <row r="1496" spans="1:17" ht="15.6" x14ac:dyDescent="0.3">
      <c r="A1496" s="20" t="s">
        <v>876</v>
      </c>
      <c r="B1496" t="str">
        <f>VLOOKUP($A1496,Customer_Table[#All],4,FALSE)</f>
        <v>Zeke M.</v>
      </c>
      <c r="C1496">
        <f>VLOOKUP($A1496,Medical_Table[#All],4,FALSE)</f>
        <v>24.52</v>
      </c>
      <c r="D1496">
        <f>VLOOKUP($A1496,Medical_Table[#All],6,FALSE)</f>
        <v>4.76</v>
      </c>
      <c r="E1496" t="str">
        <f>VLOOKUP($A1496,Medical_Table[#All],2,FALSE)</f>
        <v>No</v>
      </c>
      <c r="F1496" t="str">
        <f>VLOOKUP($A1496,Medical_Table[#All],8,FALSE)</f>
        <v>No</v>
      </c>
      <c r="G1496" t="str">
        <f>VLOOKUP($A1496,Medical_Table[#All],9,FALSE)</f>
        <v>No</v>
      </c>
      <c r="H1496">
        <f>VLOOKUP($A1496,Medical_Table[#All],10,FALSE)</f>
        <v>0</v>
      </c>
      <c r="I1496" t="str">
        <f>VLOOKUP($A1496,Medical_Table[#All],3,FALSE)</f>
        <v>No</v>
      </c>
      <c r="J1496" t="str">
        <f>VLOOKUP($A1496,Medical_Table[#All],5,FALSE)</f>
        <v>Normal Weight</v>
      </c>
      <c r="K1496" t="str">
        <f>VLOOKUP($A1496,Medical_Table[#All],7,FALSE)</f>
        <v>Normal</v>
      </c>
      <c r="L1496" s="22">
        <f>VLOOKUP($A1496,Hospitalization_Table[#All],10,FALSE)</f>
        <v>29451</v>
      </c>
      <c r="M1496" s="18">
        <f>VLOOKUP($A1496,Hospitalization_Table[#All],6,FALSE)</f>
        <v>6951.12</v>
      </c>
      <c r="N1496" t="str">
        <f>VLOOKUP($A1496,Hospitalization_Table[#All],7,FALSE)</f>
        <v>tier - 2</v>
      </c>
      <c r="O1496" t="str">
        <f>VLOOKUP($A1496,Hospitalization_Table[#All],8,FALSE)</f>
        <v>tier - 2</v>
      </c>
      <c r="P1496" t="str">
        <f>VLOOKUP($A1496,Hospitalization_Table[#All],9,FALSE)</f>
        <v>R1013</v>
      </c>
      <c r="Q1496">
        <f>VLOOKUP($A1496,Hospitalization_Table[#All],11,FALSE)</f>
        <v>42</v>
      </c>
    </row>
    <row r="1497" spans="1:17" ht="15.6" x14ac:dyDescent="0.3">
      <c r="A1497" s="20" t="s">
        <v>875</v>
      </c>
      <c r="B1497" t="str">
        <f>VLOOKUP($A1497,Customer_Table[#All],4,FALSE)</f>
        <v>Chip</v>
      </c>
      <c r="C1497">
        <f>VLOOKUP($A1497,Medical_Table[#All],4,FALSE)</f>
        <v>39.520000000000003</v>
      </c>
      <c r="D1497">
        <f>VLOOKUP($A1497,Medical_Table[#All],6,FALSE)</f>
        <v>11.81</v>
      </c>
      <c r="E1497" t="str">
        <f>VLOOKUP($A1497,Medical_Table[#All],2,FALSE)</f>
        <v>No</v>
      </c>
      <c r="F1497" t="str">
        <f>VLOOKUP($A1497,Medical_Table[#All],8,FALSE)</f>
        <v>No</v>
      </c>
      <c r="G1497" t="str">
        <f>VLOOKUP($A1497,Medical_Table[#All],9,FALSE)</f>
        <v>No</v>
      </c>
      <c r="H1497">
        <f>VLOOKUP($A1497,Medical_Table[#All],10,FALSE)</f>
        <v>0</v>
      </c>
      <c r="I1497" t="str">
        <f>VLOOKUP($A1497,Medical_Table[#All],3,FALSE)</f>
        <v>No</v>
      </c>
      <c r="J1497" t="str">
        <f>VLOOKUP($A1497,Medical_Table[#All],5,FALSE)</f>
        <v>Obesity</v>
      </c>
      <c r="K1497" t="str">
        <f>VLOOKUP($A1497,Medical_Table[#All],7,FALSE)</f>
        <v>Diabetes</v>
      </c>
      <c r="L1497" s="22">
        <f>VLOOKUP($A1497,Hospitalization_Table[#All],10,FALSE)</f>
        <v>28839</v>
      </c>
      <c r="M1497" s="18">
        <f>VLOOKUP($A1497,Hospitalization_Table[#All],6,FALSE)</f>
        <v>6948.7</v>
      </c>
      <c r="N1497" t="str">
        <f>VLOOKUP($A1497,Hospitalization_Table[#All],7,FALSE)</f>
        <v>tier - 1</v>
      </c>
      <c r="O1497" t="str">
        <f>VLOOKUP($A1497,Hospitalization_Table[#All],8,FALSE)</f>
        <v>tier - 2</v>
      </c>
      <c r="P1497" t="str">
        <f>VLOOKUP($A1497,Hospitalization_Table[#All],9,FALSE)</f>
        <v>R1012</v>
      </c>
      <c r="Q1497">
        <f>VLOOKUP($A1497,Hospitalization_Table[#All],11,FALSE)</f>
        <v>44</v>
      </c>
    </row>
    <row r="1498" spans="1:17" ht="15.6" x14ac:dyDescent="0.3">
      <c r="A1498" s="20" t="s">
        <v>874</v>
      </c>
      <c r="B1498" t="str">
        <f>VLOOKUP($A1498,Customer_Table[#All],4,FALSE)</f>
        <v>Miguel Angel Sr.</v>
      </c>
      <c r="C1498">
        <f>VLOOKUP($A1498,Medical_Table[#All],4,FALSE)</f>
        <v>24.49</v>
      </c>
      <c r="D1498">
        <f>VLOOKUP($A1498,Medical_Table[#All],6,FALSE)</f>
        <v>4.67</v>
      </c>
      <c r="E1498" t="str">
        <f>VLOOKUP($A1498,Medical_Table[#All],2,FALSE)</f>
        <v>No</v>
      </c>
      <c r="F1498" t="str">
        <f>VLOOKUP($A1498,Medical_Table[#All],8,FALSE)</f>
        <v>No</v>
      </c>
      <c r="G1498" t="str">
        <f>VLOOKUP($A1498,Medical_Table[#All],9,FALSE)</f>
        <v>No</v>
      </c>
      <c r="H1498">
        <f>VLOOKUP($A1498,Medical_Table[#All],10,FALSE)</f>
        <v>0</v>
      </c>
      <c r="I1498" t="str">
        <f>VLOOKUP($A1498,Medical_Table[#All],3,FALSE)</f>
        <v>No</v>
      </c>
      <c r="J1498" t="str">
        <f>VLOOKUP($A1498,Medical_Table[#All],5,FALSE)</f>
        <v>Normal Weight</v>
      </c>
      <c r="K1498" t="str">
        <f>VLOOKUP($A1498,Medical_Table[#All],7,FALSE)</f>
        <v>Normal</v>
      </c>
      <c r="L1498" s="22">
        <f>VLOOKUP($A1498,Hospitalization_Table[#All],10,FALSE)</f>
        <v>29499</v>
      </c>
      <c r="M1498" s="18">
        <f>VLOOKUP($A1498,Hospitalization_Table[#All],6,FALSE)</f>
        <v>6940.94</v>
      </c>
      <c r="N1498" t="str">
        <f>VLOOKUP($A1498,Hospitalization_Table[#All],7,FALSE)</f>
        <v>tier - 2</v>
      </c>
      <c r="O1498" t="str">
        <f>VLOOKUP($A1498,Hospitalization_Table[#All],8,FALSE)</f>
        <v>tier - 3</v>
      </c>
      <c r="P1498" t="str">
        <f>VLOOKUP($A1498,Hospitalization_Table[#All],9,FALSE)</f>
        <v>R1013</v>
      </c>
      <c r="Q1498">
        <f>VLOOKUP($A1498,Hospitalization_Table[#All],11,FALSE)</f>
        <v>42</v>
      </c>
    </row>
    <row r="1499" spans="1:17" ht="15.6" x14ac:dyDescent="0.3">
      <c r="A1499" s="20" t="s">
        <v>873</v>
      </c>
      <c r="B1499" t="str">
        <f>VLOOKUP($A1499,Customer_Table[#All],4,FALSE)</f>
        <v>Brian</v>
      </c>
      <c r="C1499">
        <f>VLOOKUP($A1499,Medical_Table[#All],4,FALSE)</f>
        <v>26.315000000000001</v>
      </c>
      <c r="D1499">
        <f>VLOOKUP($A1499,Medical_Table[#All],6,FALSE)</f>
        <v>6.02</v>
      </c>
      <c r="E1499" t="str">
        <f>VLOOKUP($A1499,Medical_Table[#All],2,FALSE)</f>
        <v>No</v>
      </c>
      <c r="F1499" t="str">
        <f>VLOOKUP($A1499,Medical_Table[#All],8,FALSE)</f>
        <v>No</v>
      </c>
      <c r="G1499" t="str">
        <f>VLOOKUP($A1499,Medical_Table[#All],9,FALSE)</f>
        <v>No</v>
      </c>
      <c r="H1499">
        <f>VLOOKUP($A1499,Medical_Table[#All],10,FALSE)</f>
        <v>0</v>
      </c>
      <c r="I1499" t="str">
        <f>VLOOKUP($A1499,Medical_Table[#All],3,FALSE)</f>
        <v>No</v>
      </c>
      <c r="J1499" t="str">
        <f>VLOOKUP($A1499,Medical_Table[#All],5,FALSE)</f>
        <v>Over Weight</v>
      </c>
      <c r="K1499" t="str">
        <f>VLOOKUP($A1499,Medical_Table[#All],7,FALSE)</f>
        <v>Prediabetes</v>
      </c>
      <c r="L1499" s="22">
        <f>VLOOKUP($A1499,Hospitalization_Table[#All],10,FALSE)</f>
        <v>29463</v>
      </c>
      <c r="M1499" s="18">
        <f>VLOOKUP($A1499,Hospitalization_Table[#All],6,FALSE)</f>
        <v>6940.91</v>
      </c>
      <c r="N1499" t="str">
        <f>VLOOKUP($A1499,Hospitalization_Table[#All],7,FALSE)</f>
        <v>tier - 2</v>
      </c>
      <c r="O1499" t="str">
        <f>VLOOKUP($A1499,Hospitalization_Table[#All],8,FALSE)</f>
        <v>tier - 2</v>
      </c>
      <c r="P1499" t="str">
        <f>VLOOKUP($A1499,Hospitalization_Table[#All],9,FALSE)</f>
        <v>R1012</v>
      </c>
      <c r="Q1499">
        <f>VLOOKUP($A1499,Hospitalization_Table[#All],11,FALSE)</f>
        <v>42</v>
      </c>
    </row>
    <row r="1500" spans="1:17" ht="15.6" x14ac:dyDescent="0.3">
      <c r="A1500" s="20" t="s">
        <v>872</v>
      </c>
      <c r="B1500" t="str">
        <f>VLOOKUP($A1500,Customer_Table[#All],4,FALSE)</f>
        <v>Meghan</v>
      </c>
      <c r="C1500">
        <f>VLOOKUP($A1500,Medical_Table[#All],4,FALSE)</f>
        <v>22.58</v>
      </c>
      <c r="D1500">
        <f>VLOOKUP($A1500,Medical_Table[#All],6,FALSE)</f>
        <v>7.46</v>
      </c>
      <c r="E1500" t="str">
        <f>VLOOKUP($A1500,Medical_Table[#All],2,FALSE)</f>
        <v>No</v>
      </c>
      <c r="F1500" t="str">
        <f>VLOOKUP($A1500,Medical_Table[#All],8,FALSE)</f>
        <v>No</v>
      </c>
      <c r="G1500" t="str">
        <f>VLOOKUP($A1500,Medical_Table[#All],9,FALSE)</f>
        <v>No</v>
      </c>
      <c r="H1500">
        <f>VLOOKUP($A1500,Medical_Table[#All],10,FALSE)</f>
        <v>0</v>
      </c>
      <c r="I1500" t="str">
        <f>VLOOKUP($A1500,Medical_Table[#All],3,FALSE)</f>
        <v>No</v>
      </c>
      <c r="J1500" t="str">
        <f>VLOOKUP($A1500,Medical_Table[#All],5,FALSE)</f>
        <v>Normal Weight</v>
      </c>
      <c r="K1500" t="str">
        <f>VLOOKUP($A1500,Medical_Table[#All],7,FALSE)</f>
        <v>Diabetes</v>
      </c>
      <c r="L1500" s="22">
        <f>VLOOKUP($A1500,Hospitalization_Table[#All],10,FALSE)</f>
        <v>28823</v>
      </c>
      <c r="M1500" s="18">
        <f>VLOOKUP($A1500,Hospitalization_Table[#All],6,FALSE)</f>
        <v>6938.11</v>
      </c>
      <c r="N1500" t="str">
        <f>VLOOKUP($A1500,Hospitalization_Table[#All],7,FALSE)</f>
        <v>tier - 2</v>
      </c>
      <c r="O1500" t="str">
        <f>VLOOKUP($A1500,Hospitalization_Table[#All],8,FALSE)</f>
        <v>tier - 2</v>
      </c>
      <c r="P1500" t="str">
        <f>VLOOKUP($A1500,Hospitalization_Table[#All],9,FALSE)</f>
        <v>R1013</v>
      </c>
      <c r="Q1500">
        <f>VLOOKUP($A1500,Hospitalization_Table[#All],11,FALSE)</f>
        <v>44</v>
      </c>
    </row>
    <row r="1501" spans="1:17" ht="15.6" x14ac:dyDescent="0.3">
      <c r="A1501" s="20" t="s">
        <v>871</v>
      </c>
      <c r="B1501" t="str">
        <f>VLOOKUP($A1501,Customer_Table[#All],4,FALSE)</f>
        <v>Meredith L.</v>
      </c>
      <c r="C1501">
        <f>VLOOKUP($A1501,Medical_Table[#All],4,FALSE)</f>
        <v>19.475000000000001</v>
      </c>
      <c r="D1501">
        <f>VLOOKUP($A1501,Medical_Table[#All],6,FALSE)</f>
        <v>4.74</v>
      </c>
      <c r="E1501" t="str">
        <f>VLOOKUP($A1501,Medical_Table[#All],2,FALSE)</f>
        <v>No</v>
      </c>
      <c r="F1501" t="str">
        <f>VLOOKUP($A1501,Medical_Table[#All],8,FALSE)</f>
        <v>No</v>
      </c>
      <c r="G1501" t="str">
        <f>VLOOKUP($A1501,Medical_Table[#All],9,FALSE)</f>
        <v>No</v>
      </c>
      <c r="H1501">
        <f>VLOOKUP($A1501,Medical_Table[#All],10,FALSE)</f>
        <v>1</v>
      </c>
      <c r="I1501" t="str">
        <f>VLOOKUP($A1501,Medical_Table[#All],3,FALSE)</f>
        <v>No</v>
      </c>
      <c r="J1501" t="str">
        <f>VLOOKUP($A1501,Medical_Table[#All],5,FALSE)</f>
        <v>Normal Weight</v>
      </c>
      <c r="K1501" t="str">
        <f>VLOOKUP($A1501,Medical_Table[#All],7,FALSE)</f>
        <v>Normal</v>
      </c>
      <c r="L1501" s="22">
        <f>VLOOKUP($A1501,Hospitalization_Table[#All],10,FALSE)</f>
        <v>30930</v>
      </c>
      <c r="M1501" s="18">
        <f>VLOOKUP($A1501,Hospitalization_Table[#All],6,FALSE)</f>
        <v>6933.24</v>
      </c>
      <c r="N1501" t="str">
        <f>VLOOKUP($A1501,Hospitalization_Table[#All],7,FALSE)</f>
        <v>tier - 2</v>
      </c>
      <c r="O1501" t="str">
        <f>VLOOKUP($A1501,Hospitalization_Table[#All],8,FALSE)</f>
        <v>tier - 3</v>
      </c>
      <c r="P1501" t="str">
        <f>VLOOKUP($A1501,Hospitalization_Table[#All],9,FALSE)</f>
        <v>R1012</v>
      </c>
      <c r="Q1501">
        <f>VLOOKUP($A1501,Hospitalization_Table[#All],11,FALSE)</f>
        <v>38</v>
      </c>
    </row>
    <row r="1502" spans="1:17" ht="15.6" x14ac:dyDescent="0.3">
      <c r="A1502" s="20" t="s">
        <v>870</v>
      </c>
      <c r="B1502" t="str">
        <f>VLOOKUP($A1502,Customer_Table[#All],4,FALSE)</f>
        <v>Millicent M</v>
      </c>
      <c r="C1502">
        <f>VLOOKUP($A1502,Medical_Table[#All],4,FALSE)</f>
        <v>26.33</v>
      </c>
      <c r="D1502">
        <f>VLOOKUP($A1502,Medical_Table[#All],6,FALSE)</f>
        <v>4.79</v>
      </c>
      <c r="E1502" t="str">
        <f>VLOOKUP($A1502,Medical_Table[#All],2,FALSE)</f>
        <v>No</v>
      </c>
      <c r="F1502" t="str">
        <f>VLOOKUP($A1502,Medical_Table[#All],8,FALSE)</f>
        <v>No</v>
      </c>
      <c r="G1502" t="str">
        <f>VLOOKUP($A1502,Medical_Table[#All],9,FALSE)</f>
        <v>No</v>
      </c>
      <c r="H1502">
        <f>VLOOKUP($A1502,Medical_Table[#All],10,FALSE)</f>
        <v>0</v>
      </c>
      <c r="I1502" t="str">
        <f>VLOOKUP($A1502,Medical_Table[#All],3,FALSE)</f>
        <v>No</v>
      </c>
      <c r="J1502" t="str">
        <f>VLOOKUP($A1502,Medical_Table[#All],5,FALSE)</f>
        <v>Over Weight</v>
      </c>
      <c r="K1502" t="str">
        <f>VLOOKUP($A1502,Medical_Table[#All],7,FALSE)</f>
        <v>Normal</v>
      </c>
      <c r="L1502" s="22">
        <f>VLOOKUP($A1502,Hospitalization_Table[#All],10,FALSE)</f>
        <v>32863</v>
      </c>
      <c r="M1502" s="18">
        <f>VLOOKUP($A1502,Hospitalization_Table[#All],6,FALSE)</f>
        <v>6895.19</v>
      </c>
      <c r="N1502" t="str">
        <f>VLOOKUP($A1502,Hospitalization_Table[#All],7,FALSE)</f>
        <v>tier - 2</v>
      </c>
      <c r="O1502" t="str">
        <f>VLOOKUP($A1502,Hospitalization_Table[#All],8,FALSE)</f>
        <v>tier - 3</v>
      </c>
      <c r="P1502" t="str">
        <f>VLOOKUP($A1502,Hospitalization_Table[#All],9,FALSE)</f>
        <v>R1024</v>
      </c>
      <c r="Q1502">
        <f>VLOOKUP($A1502,Hospitalization_Table[#All],11,FALSE)</f>
        <v>33</v>
      </c>
    </row>
    <row r="1503" spans="1:17" ht="15.6" x14ac:dyDescent="0.3">
      <c r="A1503" s="20" t="s">
        <v>869</v>
      </c>
      <c r="B1503" t="str">
        <f>VLOOKUP($A1503,Customer_Table[#All],4,FALSE)</f>
        <v>Kathleen</v>
      </c>
      <c r="C1503">
        <f>VLOOKUP($A1503,Medical_Table[#All],4,FALSE)</f>
        <v>17.29</v>
      </c>
      <c r="D1503">
        <f>VLOOKUP($A1503,Medical_Table[#All],6,FALSE)</f>
        <v>5.35</v>
      </c>
      <c r="E1503" t="str">
        <f>VLOOKUP($A1503,Medical_Table[#All],2,FALSE)</f>
        <v>Yes</v>
      </c>
      <c r="F1503" t="str">
        <f>VLOOKUP($A1503,Medical_Table[#All],8,FALSE)</f>
        <v>No</v>
      </c>
      <c r="G1503" t="str">
        <f>VLOOKUP($A1503,Medical_Table[#All],9,FALSE)</f>
        <v>No</v>
      </c>
      <c r="H1503">
        <f>VLOOKUP($A1503,Medical_Table[#All],10,FALSE)</f>
        <v>0</v>
      </c>
      <c r="I1503" t="str">
        <f>VLOOKUP($A1503,Medical_Table[#All],3,FALSE)</f>
        <v>No</v>
      </c>
      <c r="J1503" t="str">
        <f>VLOOKUP($A1503,Medical_Table[#All],5,FALSE)</f>
        <v>Under Weight</v>
      </c>
      <c r="K1503" t="str">
        <f>VLOOKUP($A1503,Medical_Table[#All],7,FALSE)</f>
        <v>Normal</v>
      </c>
      <c r="L1503" s="22">
        <f>VLOOKUP($A1503,Hospitalization_Table[#All],10,FALSE)</f>
        <v>31300</v>
      </c>
      <c r="M1503" s="18">
        <f>VLOOKUP($A1503,Hospitalization_Table[#All],6,FALSE)</f>
        <v>6877.98</v>
      </c>
      <c r="N1503" t="str">
        <f>VLOOKUP($A1503,Hospitalization_Table[#All],7,FALSE)</f>
        <v>tier - 2</v>
      </c>
      <c r="O1503" t="str">
        <f>VLOOKUP($A1503,Hospitalization_Table[#All],8,FALSE)</f>
        <v>tier - 1</v>
      </c>
      <c r="P1503" t="str">
        <f>VLOOKUP($A1503,Hospitalization_Table[#All],9,FALSE)</f>
        <v>R1024</v>
      </c>
      <c r="Q1503">
        <f>VLOOKUP($A1503,Hospitalization_Table[#All],11,FALSE)</f>
        <v>37</v>
      </c>
    </row>
    <row r="1504" spans="1:17" ht="15.6" x14ac:dyDescent="0.3">
      <c r="A1504" s="20" t="s">
        <v>868</v>
      </c>
      <c r="B1504" t="str">
        <f>VLOOKUP($A1504,Customer_Table[#All],4,FALSE)</f>
        <v>Kimberly K</v>
      </c>
      <c r="C1504">
        <f>VLOOKUP($A1504,Medical_Table[#All],4,FALSE)</f>
        <v>42.88</v>
      </c>
      <c r="D1504">
        <f>VLOOKUP($A1504,Medical_Table[#All],6,FALSE)</f>
        <v>4.87</v>
      </c>
      <c r="E1504" t="str">
        <f>VLOOKUP($A1504,Medical_Table[#All],2,FALSE)</f>
        <v>No</v>
      </c>
      <c r="F1504" t="str">
        <f>VLOOKUP($A1504,Medical_Table[#All],8,FALSE)</f>
        <v>yes</v>
      </c>
      <c r="G1504" t="str">
        <f>VLOOKUP($A1504,Medical_Table[#All],9,FALSE)</f>
        <v>No</v>
      </c>
      <c r="H1504">
        <f>VLOOKUP($A1504,Medical_Table[#All],10,FALSE)</f>
        <v>1</v>
      </c>
      <c r="I1504" t="str">
        <f>VLOOKUP($A1504,Medical_Table[#All],3,FALSE)</f>
        <v>No</v>
      </c>
      <c r="J1504" t="str">
        <f>VLOOKUP($A1504,Medical_Table[#All],5,FALSE)</f>
        <v>Obesity</v>
      </c>
      <c r="K1504" t="str">
        <f>VLOOKUP($A1504,Medical_Table[#All],7,FALSE)</f>
        <v>Normal</v>
      </c>
      <c r="L1504" s="22">
        <f>VLOOKUP($A1504,Hospitalization_Table[#All],10,FALSE)</f>
        <v>38345</v>
      </c>
      <c r="M1504" s="18">
        <f>VLOOKUP($A1504,Hospitalization_Table[#All],6,FALSE)</f>
        <v>6876.53</v>
      </c>
      <c r="N1504" t="str">
        <f>VLOOKUP($A1504,Hospitalization_Table[#All],7,FALSE)</f>
        <v>tier - 2</v>
      </c>
      <c r="O1504" t="str">
        <f>VLOOKUP($A1504,Hospitalization_Table[#All],8,FALSE)</f>
        <v>tier - 1</v>
      </c>
      <c r="P1504" t="str">
        <f>VLOOKUP($A1504,Hospitalization_Table[#All],9,FALSE)</f>
        <v>R1012</v>
      </c>
      <c r="Q1504">
        <f>VLOOKUP($A1504,Hospitalization_Table[#All],11,FALSE)</f>
        <v>18</v>
      </c>
    </row>
    <row r="1505" spans="1:17" ht="15.6" x14ac:dyDescent="0.3">
      <c r="A1505" s="20" t="s">
        <v>867</v>
      </c>
      <c r="B1505" t="str">
        <f>VLOOKUP($A1505,Customer_Table[#All],4,FALSE)</f>
        <v>Justin C</v>
      </c>
      <c r="C1505">
        <f>VLOOKUP($A1505,Medical_Table[#All],4,FALSE)</f>
        <v>32.200000000000003</v>
      </c>
      <c r="D1505">
        <f>VLOOKUP($A1505,Medical_Table[#All],6,FALSE)</f>
        <v>10.09</v>
      </c>
      <c r="E1505" t="str">
        <f>VLOOKUP($A1505,Medical_Table[#All],2,FALSE)</f>
        <v>Yes</v>
      </c>
      <c r="F1505" t="str">
        <f>VLOOKUP($A1505,Medical_Table[#All],8,FALSE)</f>
        <v>No</v>
      </c>
      <c r="G1505" t="str">
        <f>VLOOKUP($A1505,Medical_Table[#All],9,FALSE)</f>
        <v>No</v>
      </c>
      <c r="H1505">
        <f>VLOOKUP($A1505,Medical_Table[#All],10,FALSE)</f>
        <v>0</v>
      </c>
      <c r="I1505" t="str">
        <f>VLOOKUP($A1505,Medical_Table[#All],3,FALSE)</f>
        <v>No</v>
      </c>
      <c r="J1505" t="str">
        <f>VLOOKUP($A1505,Medical_Table[#All],5,FALSE)</f>
        <v>Obesity</v>
      </c>
      <c r="K1505" t="str">
        <f>VLOOKUP($A1505,Medical_Table[#All],7,FALSE)</f>
        <v>Diabetes</v>
      </c>
      <c r="L1505" s="22">
        <f>VLOOKUP($A1505,Hospitalization_Table[#All],10,FALSE)</f>
        <v>29760</v>
      </c>
      <c r="M1505" s="18">
        <f>VLOOKUP($A1505,Hospitalization_Table[#All],6,FALSE)</f>
        <v>6875.96</v>
      </c>
      <c r="N1505" t="str">
        <f>VLOOKUP($A1505,Hospitalization_Table[#All],7,FALSE)</f>
        <v>tier - 2</v>
      </c>
      <c r="O1505" t="str">
        <f>VLOOKUP($A1505,Hospitalization_Table[#All],8,FALSE)</f>
        <v>tier - 2</v>
      </c>
      <c r="P1505" t="str">
        <f>VLOOKUP($A1505,Hospitalization_Table[#All],9,FALSE)</f>
        <v>R1011</v>
      </c>
      <c r="Q1505">
        <f>VLOOKUP($A1505,Hospitalization_Table[#All],11,FALSE)</f>
        <v>41</v>
      </c>
    </row>
    <row r="1506" spans="1:17" ht="15.6" x14ac:dyDescent="0.3">
      <c r="A1506" s="20" t="s">
        <v>866</v>
      </c>
      <c r="B1506" t="str">
        <f>VLOOKUP($A1506,Customer_Table[#All],4,FALSE)</f>
        <v>Tristan P.</v>
      </c>
      <c r="C1506">
        <f>VLOOKUP($A1506,Medical_Table[#All],4,FALSE)</f>
        <v>18.75</v>
      </c>
      <c r="D1506">
        <f>VLOOKUP($A1506,Medical_Table[#All],6,FALSE)</f>
        <v>5.47</v>
      </c>
      <c r="E1506" t="str">
        <f>VLOOKUP($A1506,Medical_Table[#All],2,FALSE)</f>
        <v>Yes</v>
      </c>
      <c r="F1506" t="str">
        <f>VLOOKUP($A1506,Medical_Table[#All],8,FALSE)</f>
        <v>No</v>
      </c>
      <c r="G1506" t="str">
        <f>VLOOKUP($A1506,Medical_Table[#All],9,FALSE)</f>
        <v>Yes</v>
      </c>
      <c r="H1506">
        <f>VLOOKUP($A1506,Medical_Table[#All],10,FALSE)</f>
        <v>1</v>
      </c>
      <c r="I1506" t="str">
        <f>VLOOKUP($A1506,Medical_Table[#All],3,FALSE)</f>
        <v>No</v>
      </c>
      <c r="J1506" t="str">
        <f>VLOOKUP($A1506,Medical_Table[#All],5,FALSE)</f>
        <v>Normal Weight</v>
      </c>
      <c r="K1506" t="str">
        <f>VLOOKUP($A1506,Medical_Table[#All],7,FALSE)</f>
        <v>Normal</v>
      </c>
      <c r="L1506" s="22">
        <f>VLOOKUP($A1506,Hospitalization_Table[#All],10,FALSE)</f>
        <v>25499</v>
      </c>
      <c r="M1506" s="18">
        <f>VLOOKUP($A1506,Hospitalization_Table[#All],6,FALSE)</f>
        <v>6868.39</v>
      </c>
      <c r="N1506" t="str">
        <f>VLOOKUP($A1506,Hospitalization_Table[#All],7,FALSE)</f>
        <v>tier - 2</v>
      </c>
      <c r="O1506" t="str">
        <f>VLOOKUP($A1506,Hospitalization_Table[#All],8,FALSE)</f>
        <v>tier - 2</v>
      </c>
      <c r="P1506" t="str">
        <f>VLOOKUP($A1506,Hospitalization_Table[#All],9,FALSE)</f>
        <v>R1013</v>
      </c>
      <c r="Q1506">
        <f>VLOOKUP($A1506,Hospitalization_Table[#All],11,FALSE)</f>
        <v>53</v>
      </c>
    </row>
    <row r="1507" spans="1:17" ht="15.6" x14ac:dyDescent="0.3">
      <c r="A1507" s="20" t="s">
        <v>865</v>
      </c>
      <c r="B1507" t="str">
        <f>VLOOKUP($A1507,Customer_Table[#All],4,FALSE)</f>
        <v>Traci A</v>
      </c>
      <c r="C1507">
        <f>VLOOKUP($A1507,Medical_Table[#All],4,FALSE)</f>
        <v>22.36</v>
      </c>
      <c r="D1507">
        <f>VLOOKUP($A1507,Medical_Table[#All],6,FALSE)</f>
        <v>8.6</v>
      </c>
      <c r="E1507" t="str">
        <f>VLOOKUP($A1507,Medical_Table[#All],2,FALSE)</f>
        <v>No</v>
      </c>
      <c r="F1507" t="str">
        <f>VLOOKUP($A1507,Medical_Table[#All],8,FALSE)</f>
        <v>No</v>
      </c>
      <c r="G1507" t="str">
        <f>VLOOKUP($A1507,Medical_Table[#All],9,FALSE)</f>
        <v>No</v>
      </c>
      <c r="H1507">
        <f>VLOOKUP($A1507,Medical_Table[#All],10,FALSE)</f>
        <v>0</v>
      </c>
      <c r="I1507" t="str">
        <f>VLOOKUP($A1507,Medical_Table[#All],3,FALSE)</f>
        <v>No</v>
      </c>
      <c r="J1507" t="str">
        <f>VLOOKUP($A1507,Medical_Table[#All],5,FALSE)</f>
        <v>Normal Weight</v>
      </c>
      <c r="K1507" t="str">
        <f>VLOOKUP($A1507,Medical_Table[#All],7,FALSE)</f>
        <v>Diabetes</v>
      </c>
      <c r="L1507" s="22">
        <f>VLOOKUP($A1507,Hospitalization_Table[#All],10,FALSE)</f>
        <v>28707</v>
      </c>
      <c r="M1507" s="18">
        <f>VLOOKUP($A1507,Hospitalization_Table[#All],6,FALSE)</f>
        <v>6863.49</v>
      </c>
      <c r="N1507" t="str">
        <f>VLOOKUP($A1507,Hospitalization_Table[#All],7,FALSE)</f>
        <v>tier - 2</v>
      </c>
      <c r="O1507" t="str">
        <f>VLOOKUP($A1507,Hospitalization_Table[#All],8,FALSE)</f>
        <v>tier - 1</v>
      </c>
      <c r="P1507" t="str">
        <f>VLOOKUP($A1507,Hospitalization_Table[#All],9,FALSE)</f>
        <v>R1013</v>
      </c>
      <c r="Q1507">
        <f>VLOOKUP($A1507,Hospitalization_Table[#All],11,FALSE)</f>
        <v>44</v>
      </c>
    </row>
    <row r="1508" spans="1:17" ht="15.6" x14ac:dyDescent="0.3">
      <c r="A1508" s="20" t="s">
        <v>864</v>
      </c>
      <c r="B1508" t="str">
        <f>VLOOKUP($A1508,Customer_Table[#All],4,FALSE)</f>
        <v>Justin P</v>
      </c>
      <c r="C1508">
        <f>VLOOKUP($A1508,Medical_Table[#All],4,FALSE)</f>
        <v>23.94</v>
      </c>
      <c r="D1508">
        <f>VLOOKUP($A1508,Medical_Table[#All],6,FALSE)</f>
        <v>10.74</v>
      </c>
      <c r="E1508" t="str">
        <f>VLOOKUP($A1508,Medical_Table[#All],2,FALSE)</f>
        <v>Yes</v>
      </c>
      <c r="F1508" t="str">
        <f>VLOOKUP($A1508,Medical_Table[#All],8,FALSE)</f>
        <v>No</v>
      </c>
      <c r="G1508" t="str">
        <f>VLOOKUP($A1508,Medical_Table[#All],9,FALSE)</f>
        <v>No</v>
      </c>
      <c r="H1508">
        <f>VLOOKUP($A1508,Medical_Table[#All],10,FALSE)</f>
        <v>0</v>
      </c>
      <c r="I1508" t="str">
        <f>VLOOKUP($A1508,Medical_Table[#All],3,FALSE)</f>
        <v>No</v>
      </c>
      <c r="J1508" t="str">
        <f>VLOOKUP($A1508,Medical_Table[#All],5,FALSE)</f>
        <v>Normal Weight</v>
      </c>
      <c r="K1508" t="str">
        <f>VLOOKUP($A1508,Medical_Table[#All],7,FALSE)</f>
        <v>Diabetes</v>
      </c>
      <c r="L1508" s="22">
        <f>VLOOKUP($A1508,Hospitalization_Table[#All],10,FALSE)</f>
        <v>29756</v>
      </c>
      <c r="M1508" s="18">
        <f>VLOOKUP($A1508,Hospitalization_Table[#All],6,FALSE)</f>
        <v>6858.48</v>
      </c>
      <c r="N1508" t="str">
        <f>VLOOKUP($A1508,Hospitalization_Table[#All],7,FALSE)</f>
        <v>tier - 2</v>
      </c>
      <c r="O1508" t="str">
        <f>VLOOKUP($A1508,Hospitalization_Table[#All],8,FALSE)</f>
        <v>tier - 2</v>
      </c>
      <c r="P1508" t="str">
        <f>VLOOKUP($A1508,Hospitalization_Table[#All],9,FALSE)</f>
        <v>R1019</v>
      </c>
      <c r="Q1508">
        <f>VLOOKUP($A1508,Hospitalization_Table[#All],11,FALSE)</f>
        <v>41</v>
      </c>
    </row>
    <row r="1509" spans="1:17" ht="15.6" x14ac:dyDescent="0.3">
      <c r="A1509" s="20" t="s">
        <v>863</v>
      </c>
      <c r="B1509" t="str">
        <f>VLOOKUP($A1509,Customer_Table[#All],4,FALSE)</f>
        <v>Logan M</v>
      </c>
      <c r="C1509">
        <f>VLOOKUP($A1509,Medical_Table[#All],4,FALSE)</f>
        <v>30.1</v>
      </c>
      <c r="D1509">
        <f>VLOOKUP($A1509,Medical_Table[#All],6,FALSE)</f>
        <v>4.3899999999999997</v>
      </c>
      <c r="E1509" t="str">
        <f>VLOOKUP($A1509,Medical_Table[#All],2,FALSE)</f>
        <v>No</v>
      </c>
      <c r="F1509" t="str">
        <f>VLOOKUP($A1509,Medical_Table[#All],8,FALSE)</f>
        <v>No</v>
      </c>
      <c r="G1509" t="str">
        <f>VLOOKUP($A1509,Medical_Table[#All],9,FALSE)</f>
        <v>Yes</v>
      </c>
      <c r="H1509">
        <f>VLOOKUP($A1509,Medical_Table[#All],10,FALSE)</f>
        <v>1</v>
      </c>
      <c r="I1509" t="str">
        <f>VLOOKUP($A1509,Medical_Table[#All],3,FALSE)</f>
        <v>No</v>
      </c>
      <c r="J1509" t="str">
        <f>VLOOKUP($A1509,Medical_Table[#All],5,FALSE)</f>
        <v>Obesity</v>
      </c>
      <c r="K1509" t="str">
        <f>VLOOKUP($A1509,Medical_Table[#All],7,FALSE)</f>
        <v>Normal</v>
      </c>
      <c r="L1509" s="22">
        <f>VLOOKUP($A1509,Hospitalization_Table[#All],10,FALSE)</f>
        <v>29163</v>
      </c>
      <c r="M1509" s="18">
        <f>VLOOKUP($A1509,Hospitalization_Table[#All],6,FALSE)</f>
        <v>6849.03</v>
      </c>
      <c r="N1509" t="str">
        <f>VLOOKUP($A1509,Hospitalization_Table[#All],7,FALSE)</f>
        <v>tier - 2</v>
      </c>
      <c r="O1509" t="str">
        <f>VLOOKUP($A1509,Hospitalization_Table[#All],8,FALSE)</f>
        <v>tier - 2</v>
      </c>
      <c r="P1509" t="str">
        <f>VLOOKUP($A1509,Hospitalization_Table[#All],9,FALSE)</f>
        <v>R1011</v>
      </c>
      <c r="Q1509">
        <f>VLOOKUP($A1509,Hospitalization_Table[#All],11,FALSE)</f>
        <v>43</v>
      </c>
    </row>
    <row r="1510" spans="1:17" ht="15.6" x14ac:dyDescent="0.3">
      <c r="A1510" s="20" t="s">
        <v>862</v>
      </c>
      <c r="B1510" t="str">
        <f>VLOOKUP($A1510,Customer_Table[#All],4,FALSE)</f>
        <v>Sebastien</v>
      </c>
      <c r="C1510">
        <f>VLOOKUP($A1510,Medical_Table[#All],4,FALSE)</f>
        <v>21.93</v>
      </c>
      <c r="D1510">
        <f>VLOOKUP($A1510,Medical_Table[#All],6,FALSE)</f>
        <v>6.3</v>
      </c>
      <c r="E1510" t="str">
        <f>VLOOKUP($A1510,Medical_Table[#All],2,FALSE)</f>
        <v>No</v>
      </c>
      <c r="F1510" t="str">
        <f>VLOOKUP($A1510,Medical_Table[#All],8,FALSE)</f>
        <v>No</v>
      </c>
      <c r="G1510" t="str">
        <f>VLOOKUP($A1510,Medical_Table[#All],9,FALSE)</f>
        <v>No</v>
      </c>
      <c r="H1510">
        <f>VLOOKUP($A1510,Medical_Table[#All],10,FALSE)</f>
        <v>0</v>
      </c>
      <c r="I1510" t="str">
        <f>VLOOKUP($A1510,Medical_Table[#All],3,FALSE)</f>
        <v>No</v>
      </c>
      <c r="J1510" t="str">
        <f>VLOOKUP($A1510,Medical_Table[#All],5,FALSE)</f>
        <v>Normal Weight</v>
      </c>
      <c r="K1510" t="str">
        <f>VLOOKUP($A1510,Medical_Table[#All],7,FALSE)</f>
        <v>Prediabetes</v>
      </c>
      <c r="L1510" s="22">
        <f>VLOOKUP($A1510,Hospitalization_Table[#All],10,FALSE)</f>
        <v>28291</v>
      </c>
      <c r="M1510" s="18">
        <f>VLOOKUP($A1510,Hospitalization_Table[#All],6,FALSE)</f>
        <v>6843.17</v>
      </c>
      <c r="N1510" t="str">
        <f>VLOOKUP($A1510,Hospitalization_Table[#All],7,FALSE)</f>
        <v>tier - 2</v>
      </c>
      <c r="O1510" t="str">
        <f>VLOOKUP($A1510,Hospitalization_Table[#All],8,FALSE)</f>
        <v>tier - 1</v>
      </c>
      <c r="P1510" t="str">
        <f>VLOOKUP($A1510,Hospitalization_Table[#All],9,FALSE)</f>
        <v>R1013</v>
      </c>
      <c r="Q1510">
        <f>VLOOKUP($A1510,Hospitalization_Table[#All],11,FALSE)</f>
        <v>45</v>
      </c>
    </row>
    <row r="1511" spans="1:17" ht="15.6" x14ac:dyDescent="0.3">
      <c r="A1511" s="20" t="s">
        <v>861</v>
      </c>
      <c r="B1511" t="str">
        <f>VLOOKUP($A1511,Customer_Table[#All],4,FALSE)</f>
        <v>Tiffany A</v>
      </c>
      <c r="C1511">
        <f>VLOOKUP($A1511,Medical_Table[#All],4,FALSE)</f>
        <v>39.75</v>
      </c>
      <c r="D1511">
        <f>VLOOKUP($A1511,Medical_Table[#All],6,FALSE)</f>
        <v>5.41</v>
      </c>
      <c r="E1511" t="str">
        <f>VLOOKUP($A1511,Medical_Table[#All],2,FALSE)</f>
        <v>No</v>
      </c>
      <c r="F1511" t="str">
        <f>VLOOKUP($A1511,Medical_Table[#All],8,FALSE)</f>
        <v>yes</v>
      </c>
      <c r="G1511" t="str">
        <f>VLOOKUP($A1511,Medical_Table[#All],9,FALSE)</f>
        <v>No</v>
      </c>
      <c r="H1511">
        <f>VLOOKUP($A1511,Medical_Table[#All],10,FALSE)</f>
        <v>1</v>
      </c>
      <c r="I1511" t="str">
        <f>VLOOKUP($A1511,Medical_Table[#All],3,FALSE)</f>
        <v>No</v>
      </c>
      <c r="J1511" t="str">
        <f>VLOOKUP($A1511,Medical_Table[#All],5,FALSE)</f>
        <v>Obesity</v>
      </c>
      <c r="K1511" t="str">
        <f>VLOOKUP($A1511,Medical_Table[#All],7,FALSE)</f>
        <v>Normal</v>
      </c>
      <c r="L1511" s="22">
        <f>VLOOKUP($A1511,Hospitalization_Table[#All],10,FALSE)</f>
        <v>36860</v>
      </c>
      <c r="M1511" s="18">
        <f>VLOOKUP($A1511,Hospitalization_Table[#All],6,FALSE)</f>
        <v>6842.28</v>
      </c>
      <c r="N1511" t="str">
        <f>VLOOKUP($A1511,Hospitalization_Table[#All],7,FALSE)</f>
        <v>tier - 2</v>
      </c>
      <c r="O1511" t="str">
        <f>VLOOKUP($A1511,Hospitalization_Table[#All],8,FALSE)</f>
        <v>tier - 1</v>
      </c>
      <c r="P1511" t="str">
        <f>VLOOKUP($A1511,Hospitalization_Table[#All],9,FALSE)</f>
        <v>R1012</v>
      </c>
      <c r="Q1511">
        <f>VLOOKUP($A1511,Hospitalization_Table[#All],11,FALSE)</f>
        <v>22</v>
      </c>
    </row>
    <row r="1512" spans="1:17" ht="15.6" x14ac:dyDescent="0.3">
      <c r="A1512" s="20" t="s">
        <v>860</v>
      </c>
      <c r="B1512" t="str">
        <f>VLOOKUP($A1512,Customer_Table[#All],4,FALSE)</f>
        <v>Matthew</v>
      </c>
      <c r="C1512">
        <f>VLOOKUP($A1512,Medical_Table[#All],4,FALSE)</f>
        <v>26.03</v>
      </c>
      <c r="D1512">
        <f>VLOOKUP($A1512,Medical_Table[#All],6,FALSE)</f>
        <v>4.47</v>
      </c>
      <c r="E1512" t="str">
        <f>VLOOKUP($A1512,Medical_Table[#All],2,FALSE)</f>
        <v>No</v>
      </c>
      <c r="F1512" t="str">
        <f>VLOOKUP($A1512,Medical_Table[#All],8,FALSE)</f>
        <v>No</v>
      </c>
      <c r="G1512" t="str">
        <f>VLOOKUP($A1512,Medical_Table[#All],9,FALSE)</f>
        <v>Yes</v>
      </c>
      <c r="H1512">
        <f>VLOOKUP($A1512,Medical_Table[#All],10,FALSE)</f>
        <v>1</v>
      </c>
      <c r="I1512" t="str">
        <f>VLOOKUP($A1512,Medical_Table[#All],3,FALSE)</f>
        <v>No</v>
      </c>
      <c r="J1512" t="str">
        <f>VLOOKUP($A1512,Medical_Table[#All],5,FALSE)</f>
        <v>Over Weight</v>
      </c>
      <c r="K1512" t="str">
        <f>VLOOKUP($A1512,Medical_Table[#All],7,FALSE)</f>
        <v>Normal</v>
      </c>
      <c r="L1512" s="22">
        <f>VLOOKUP($A1512,Hospitalization_Table[#All],10,FALSE)</f>
        <v>29051</v>
      </c>
      <c r="M1512" s="18">
        <f>VLOOKUP($A1512,Hospitalization_Table[#All],6,FALSE)</f>
        <v>6837.37</v>
      </c>
      <c r="N1512" t="str">
        <f>VLOOKUP($A1512,Hospitalization_Table[#All],7,FALSE)</f>
        <v>tier - 3</v>
      </c>
      <c r="O1512" t="str">
        <f>VLOOKUP($A1512,Hospitalization_Table[#All],8,FALSE)</f>
        <v>tier - 1</v>
      </c>
      <c r="P1512" t="str">
        <f>VLOOKUP($A1512,Hospitalization_Table[#All],9,FALSE)</f>
        <v>R1016</v>
      </c>
      <c r="Q1512">
        <f>VLOOKUP($A1512,Hospitalization_Table[#All],11,FALSE)</f>
        <v>43</v>
      </c>
    </row>
    <row r="1513" spans="1:17" ht="15.6" x14ac:dyDescent="0.3">
      <c r="A1513" s="20" t="s">
        <v>859</v>
      </c>
      <c r="B1513" t="str">
        <f>VLOOKUP($A1513,Customer_Table[#All],4,FALSE)</f>
        <v>Luke</v>
      </c>
      <c r="C1513">
        <f>VLOOKUP($A1513,Medical_Table[#All],4,FALSE)</f>
        <v>34.51</v>
      </c>
      <c r="D1513">
        <f>VLOOKUP($A1513,Medical_Table[#All],6,FALSE)</f>
        <v>6.26</v>
      </c>
      <c r="E1513" t="str">
        <f>VLOOKUP($A1513,Medical_Table[#All],2,FALSE)</f>
        <v>No</v>
      </c>
      <c r="F1513" t="str">
        <f>VLOOKUP($A1513,Medical_Table[#All],8,FALSE)</f>
        <v>No</v>
      </c>
      <c r="G1513" t="str">
        <f>VLOOKUP($A1513,Medical_Table[#All],9,FALSE)</f>
        <v>No</v>
      </c>
      <c r="H1513">
        <f>VLOOKUP($A1513,Medical_Table[#All],10,FALSE)</f>
        <v>0</v>
      </c>
      <c r="I1513" t="str">
        <f>VLOOKUP($A1513,Medical_Table[#All],3,FALSE)</f>
        <v>No</v>
      </c>
      <c r="J1513" t="str">
        <f>VLOOKUP($A1513,Medical_Table[#All],5,FALSE)</f>
        <v>Obesity</v>
      </c>
      <c r="K1513" t="str">
        <f>VLOOKUP($A1513,Medical_Table[#All],7,FALSE)</f>
        <v>Prediabetes</v>
      </c>
      <c r="L1513" s="22">
        <f>VLOOKUP($A1513,Hospitalization_Table[#All],10,FALSE)</f>
        <v>34523</v>
      </c>
      <c r="M1513" s="18">
        <f>VLOOKUP($A1513,Hospitalization_Table[#All],6,FALSE)</f>
        <v>6827.69</v>
      </c>
      <c r="N1513" t="str">
        <f>VLOOKUP($A1513,Hospitalization_Table[#All],7,FALSE)</f>
        <v>tier - 2</v>
      </c>
      <c r="O1513" t="str">
        <f>VLOOKUP($A1513,Hospitalization_Table[#All],8,FALSE)</f>
        <v>tier - 2</v>
      </c>
      <c r="P1513" t="str">
        <f>VLOOKUP($A1513,Hospitalization_Table[#All],9,FALSE)</f>
        <v>R1021</v>
      </c>
      <c r="Q1513">
        <f>VLOOKUP($A1513,Hospitalization_Table[#All],11,FALSE)</f>
        <v>28</v>
      </c>
    </row>
    <row r="1514" spans="1:17" ht="15.6" x14ac:dyDescent="0.3">
      <c r="A1514" s="20" t="s">
        <v>858</v>
      </c>
      <c r="B1514" t="str">
        <f>VLOOKUP($A1514,Customer_Table[#All],4,FALSE)</f>
        <v>Leigh</v>
      </c>
      <c r="C1514">
        <f>VLOOKUP($A1514,Medical_Table[#All],4,FALSE)</f>
        <v>19.32</v>
      </c>
      <c r="D1514">
        <f>VLOOKUP($A1514,Medical_Table[#All],6,FALSE)</f>
        <v>11.58</v>
      </c>
      <c r="E1514" t="str">
        <f>VLOOKUP($A1514,Medical_Table[#All],2,FALSE)</f>
        <v>Yes</v>
      </c>
      <c r="F1514" t="str">
        <f>VLOOKUP($A1514,Medical_Table[#All],8,FALSE)</f>
        <v>No</v>
      </c>
      <c r="G1514" t="str">
        <f>VLOOKUP($A1514,Medical_Table[#All],9,FALSE)</f>
        <v>No</v>
      </c>
      <c r="H1514">
        <f>VLOOKUP($A1514,Medical_Table[#All],10,FALSE)</f>
        <v>1</v>
      </c>
      <c r="I1514" t="str">
        <f>VLOOKUP($A1514,Medical_Table[#All],3,FALSE)</f>
        <v>No</v>
      </c>
      <c r="J1514" t="str">
        <f>VLOOKUP($A1514,Medical_Table[#All],5,FALSE)</f>
        <v>Normal Weight</v>
      </c>
      <c r="K1514" t="str">
        <f>VLOOKUP($A1514,Medical_Table[#All],7,FALSE)</f>
        <v>Diabetes</v>
      </c>
      <c r="L1514" s="22">
        <f>VLOOKUP($A1514,Hospitalization_Table[#All],10,FALSE)</f>
        <v>27623</v>
      </c>
      <c r="M1514" s="18">
        <f>VLOOKUP($A1514,Hospitalization_Table[#All],6,FALSE)</f>
        <v>6809.46</v>
      </c>
      <c r="N1514" t="str">
        <f>VLOOKUP($A1514,Hospitalization_Table[#All],7,FALSE)</f>
        <v>tier - 2</v>
      </c>
      <c r="O1514" t="str">
        <f>VLOOKUP($A1514,Hospitalization_Table[#All],8,FALSE)</f>
        <v>tier - 1</v>
      </c>
      <c r="P1514" t="str">
        <f>VLOOKUP($A1514,Hospitalization_Table[#All],9,FALSE)</f>
        <v>R1012</v>
      </c>
      <c r="Q1514">
        <f>VLOOKUP($A1514,Hospitalization_Table[#All],11,FALSE)</f>
        <v>47</v>
      </c>
    </row>
    <row r="1515" spans="1:17" ht="15.6" x14ac:dyDescent="0.3">
      <c r="A1515" s="20" t="s">
        <v>857</v>
      </c>
      <c r="B1515" t="str">
        <f>VLOOKUP($A1515,Customer_Table[#All],4,FALSE)</f>
        <v>Yosuke</v>
      </c>
      <c r="C1515">
        <f>VLOOKUP($A1515,Medical_Table[#All],4,FALSE)</f>
        <v>28.5</v>
      </c>
      <c r="D1515">
        <f>VLOOKUP($A1515,Medical_Table[#All],6,FALSE)</f>
        <v>4.3600000000000003</v>
      </c>
      <c r="E1515" t="str">
        <f>VLOOKUP($A1515,Medical_Table[#All],2,FALSE)</f>
        <v>No</v>
      </c>
      <c r="F1515" t="str">
        <f>VLOOKUP($A1515,Medical_Table[#All],8,FALSE)</f>
        <v>No</v>
      </c>
      <c r="G1515" t="str">
        <f>VLOOKUP($A1515,Medical_Table[#All],9,FALSE)</f>
        <v>No</v>
      </c>
      <c r="H1515">
        <f>VLOOKUP($A1515,Medical_Table[#All],10,FALSE)</f>
        <v>0</v>
      </c>
      <c r="I1515" t="str">
        <f>VLOOKUP($A1515,Medical_Table[#All],3,FALSE)</f>
        <v>No</v>
      </c>
      <c r="J1515" t="str">
        <f>VLOOKUP($A1515,Medical_Table[#All],5,FALSE)</f>
        <v>Over Weight</v>
      </c>
      <c r="K1515" t="str">
        <f>VLOOKUP($A1515,Medical_Table[#All],7,FALSE)</f>
        <v>Normal</v>
      </c>
      <c r="L1515" s="22">
        <f>VLOOKUP($A1515,Hospitalization_Table[#All],10,FALSE)</f>
        <v>33418</v>
      </c>
      <c r="M1515" s="18">
        <f>VLOOKUP($A1515,Hospitalization_Table[#All],6,FALSE)</f>
        <v>6799.46</v>
      </c>
      <c r="N1515" t="str">
        <f>VLOOKUP($A1515,Hospitalization_Table[#All],7,FALSE)</f>
        <v>tier - 1</v>
      </c>
      <c r="O1515" t="str">
        <f>VLOOKUP($A1515,Hospitalization_Table[#All],8,FALSE)</f>
        <v>tier - 2</v>
      </c>
      <c r="P1515" t="str">
        <f>VLOOKUP($A1515,Hospitalization_Table[#All],9,FALSE)</f>
        <v>R1014</v>
      </c>
      <c r="Q1515">
        <f>VLOOKUP($A1515,Hospitalization_Table[#All],11,FALSE)</f>
        <v>31</v>
      </c>
    </row>
    <row r="1516" spans="1:17" ht="15.6" x14ac:dyDescent="0.3">
      <c r="A1516" s="20" t="s">
        <v>856</v>
      </c>
      <c r="B1516" t="str">
        <f>VLOOKUP($A1516,Customer_Table[#All],4,FALSE)</f>
        <v>Matthew</v>
      </c>
      <c r="C1516">
        <f>VLOOKUP($A1516,Medical_Table[#All],4,FALSE)</f>
        <v>30.875</v>
      </c>
      <c r="D1516">
        <f>VLOOKUP($A1516,Medical_Table[#All],6,FALSE)</f>
        <v>4.1399999999999997</v>
      </c>
      <c r="E1516" t="str">
        <f>VLOOKUP($A1516,Medical_Table[#All],2,FALSE)</f>
        <v>Yes</v>
      </c>
      <c r="F1516" t="str">
        <f>VLOOKUP($A1516,Medical_Table[#All],8,FALSE)</f>
        <v>No</v>
      </c>
      <c r="G1516" t="str">
        <f>VLOOKUP($A1516,Medical_Table[#All],9,FALSE)</f>
        <v>No</v>
      </c>
      <c r="H1516">
        <f>VLOOKUP($A1516,Medical_Table[#All],10,FALSE)</f>
        <v>0</v>
      </c>
      <c r="I1516" t="str">
        <f>VLOOKUP($A1516,Medical_Table[#All],3,FALSE)</f>
        <v>No</v>
      </c>
      <c r="J1516" t="str">
        <f>VLOOKUP($A1516,Medical_Table[#All],5,FALSE)</f>
        <v>Obesity</v>
      </c>
      <c r="K1516" t="str">
        <f>VLOOKUP($A1516,Medical_Table[#All],7,FALSE)</f>
        <v>Normal</v>
      </c>
      <c r="L1516" s="22">
        <f>VLOOKUP($A1516,Hospitalization_Table[#All],10,FALSE)</f>
        <v>31405</v>
      </c>
      <c r="M1516" s="18">
        <f>VLOOKUP($A1516,Hospitalization_Table[#All],6,FALSE)</f>
        <v>6796.86</v>
      </c>
      <c r="N1516" t="str">
        <f>VLOOKUP($A1516,Hospitalization_Table[#All],7,FALSE)</f>
        <v>tier - 3</v>
      </c>
      <c r="O1516" t="str">
        <f>VLOOKUP($A1516,Hospitalization_Table[#All],8,FALSE)</f>
        <v>tier - 3</v>
      </c>
      <c r="P1516" t="str">
        <f>VLOOKUP($A1516,Hospitalization_Table[#All],9,FALSE)</f>
        <v>R1012</v>
      </c>
      <c r="Q1516">
        <f>VLOOKUP($A1516,Hospitalization_Table[#All],11,FALSE)</f>
        <v>37</v>
      </c>
    </row>
    <row r="1517" spans="1:17" ht="15.6" x14ac:dyDescent="0.3">
      <c r="A1517" s="20" t="s">
        <v>855</v>
      </c>
      <c r="B1517" t="str">
        <f>VLOOKUP($A1517,Customer_Table[#All],4,FALSE)</f>
        <v>Jacob</v>
      </c>
      <c r="C1517">
        <f>VLOOKUP($A1517,Medical_Table[#All],4,FALSE)</f>
        <v>24.02</v>
      </c>
      <c r="D1517">
        <f>VLOOKUP($A1517,Medical_Table[#All],6,FALSE)</f>
        <v>4.38</v>
      </c>
      <c r="E1517" t="str">
        <f>VLOOKUP($A1517,Medical_Table[#All],2,FALSE)</f>
        <v>No</v>
      </c>
      <c r="F1517" t="str">
        <f>VLOOKUP($A1517,Medical_Table[#All],8,FALSE)</f>
        <v>No</v>
      </c>
      <c r="G1517" t="str">
        <f>VLOOKUP($A1517,Medical_Table[#All],9,FALSE)</f>
        <v>No</v>
      </c>
      <c r="H1517">
        <f>VLOOKUP($A1517,Medical_Table[#All],10,FALSE)</f>
        <v>0</v>
      </c>
      <c r="I1517" t="str">
        <f>VLOOKUP($A1517,Medical_Table[#All],3,FALSE)</f>
        <v>No</v>
      </c>
      <c r="J1517" t="str">
        <f>VLOOKUP($A1517,Medical_Table[#All],5,FALSE)</f>
        <v>Normal Weight</v>
      </c>
      <c r="K1517" t="str">
        <f>VLOOKUP($A1517,Medical_Table[#All],7,FALSE)</f>
        <v>Normal</v>
      </c>
      <c r="L1517" s="22">
        <f>VLOOKUP($A1517,Hospitalization_Table[#All],10,FALSE)</f>
        <v>29548</v>
      </c>
      <c r="M1517" s="18">
        <f>VLOOKUP($A1517,Hospitalization_Table[#All],6,FALSE)</f>
        <v>6781.52</v>
      </c>
      <c r="N1517" t="str">
        <f>VLOOKUP($A1517,Hospitalization_Table[#All],7,FALSE)</f>
        <v>tier - 2</v>
      </c>
      <c r="O1517" t="str">
        <f>VLOOKUP($A1517,Hospitalization_Table[#All],8,FALSE)</f>
        <v>tier - 2</v>
      </c>
      <c r="P1517" t="str">
        <f>VLOOKUP($A1517,Hospitalization_Table[#All],9,FALSE)</f>
        <v>R1013</v>
      </c>
      <c r="Q1517">
        <f>VLOOKUP($A1517,Hospitalization_Table[#All],11,FALSE)</f>
        <v>42</v>
      </c>
    </row>
    <row r="1518" spans="1:17" ht="15.6" x14ac:dyDescent="0.3">
      <c r="A1518" s="20" t="s">
        <v>854</v>
      </c>
      <c r="B1518" t="str">
        <f>VLOOKUP($A1518,Customer_Table[#All],4,FALSE)</f>
        <v>Jodi</v>
      </c>
      <c r="C1518">
        <f>VLOOKUP($A1518,Medical_Table[#All],4,FALSE)</f>
        <v>36.08</v>
      </c>
      <c r="D1518">
        <f>VLOOKUP($A1518,Medical_Table[#All],6,FALSE)</f>
        <v>11.61</v>
      </c>
      <c r="E1518" t="str">
        <f>VLOOKUP($A1518,Medical_Table[#All],2,FALSE)</f>
        <v>Yes</v>
      </c>
      <c r="F1518" t="str">
        <f>VLOOKUP($A1518,Medical_Table[#All],8,FALSE)</f>
        <v>No</v>
      </c>
      <c r="G1518" t="str">
        <f>VLOOKUP($A1518,Medical_Table[#All],9,FALSE)</f>
        <v>No</v>
      </c>
      <c r="H1518">
        <f>VLOOKUP($A1518,Medical_Table[#All],10,FALSE)</f>
        <v>0</v>
      </c>
      <c r="I1518" t="str">
        <f>VLOOKUP($A1518,Medical_Table[#All],3,FALSE)</f>
        <v>No</v>
      </c>
      <c r="J1518" t="str">
        <f>VLOOKUP($A1518,Medical_Table[#All],5,FALSE)</f>
        <v>Obesity</v>
      </c>
      <c r="K1518" t="str">
        <f>VLOOKUP($A1518,Medical_Table[#All],7,FALSE)</f>
        <v>Diabetes</v>
      </c>
      <c r="L1518" s="22">
        <f>VLOOKUP($A1518,Hospitalization_Table[#All],10,FALSE)</f>
        <v>29867</v>
      </c>
      <c r="M1518" s="18">
        <f>VLOOKUP($A1518,Hospitalization_Table[#All],6,FALSE)</f>
        <v>6781.35</v>
      </c>
      <c r="N1518" t="str">
        <f>VLOOKUP($A1518,Hospitalization_Table[#All],7,FALSE)</f>
        <v>tier - 2</v>
      </c>
      <c r="O1518" t="str">
        <f>VLOOKUP($A1518,Hospitalization_Table[#All],8,FALSE)</f>
        <v>tier - 1</v>
      </c>
      <c r="P1518" t="str">
        <f>VLOOKUP($A1518,Hospitalization_Table[#All],9,FALSE)</f>
        <v>R1013</v>
      </c>
      <c r="Q1518">
        <f>VLOOKUP($A1518,Hospitalization_Table[#All],11,FALSE)</f>
        <v>41</v>
      </c>
    </row>
    <row r="1519" spans="1:17" ht="15.6" x14ac:dyDescent="0.3">
      <c r="A1519" s="20" t="s">
        <v>853</v>
      </c>
      <c r="B1519" t="str">
        <f>VLOOKUP($A1519,Customer_Table[#All],4,FALSE)</f>
        <v>Lauren</v>
      </c>
      <c r="C1519">
        <f>VLOOKUP($A1519,Medical_Table[#All],4,FALSE)</f>
        <v>32.200000000000003</v>
      </c>
      <c r="D1519">
        <f>VLOOKUP($A1519,Medical_Table[#All],6,FALSE)</f>
        <v>10.59</v>
      </c>
      <c r="E1519" t="str">
        <f>VLOOKUP($A1519,Medical_Table[#All],2,FALSE)</f>
        <v>Yes</v>
      </c>
      <c r="F1519" t="str">
        <f>VLOOKUP($A1519,Medical_Table[#All],8,FALSE)</f>
        <v>No</v>
      </c>
      <c r="G1519" t="str">
        <f>VLOOKUP($A1519,Medical_Table[#All],9,FALSE)</f>
        <v>No</v>
      </c>
      <c r="H1519">
        <f>VLOOKUP($A1519,Medical_Table[#All],10,FALSE)</f>
        <v>0</v>
      </c>
      <c r="I1519" t="str">
        <f>VLOOKUP($A1519,Medical_Table[#All],3,FALSE)</f>
        <v>No</v>
      </c>
      <c r="J1519" t="str">
        <f>VLOOKUP($A1519,Medical_Table[#All],5,FALSE)</f>
        <v>Obesity</v>
      </c>
      <c r="K1519" t="str">
        <f>VLOOKUP($A1519,Medical_Table[#All],7,FALSE)</f>
        <v>Diabetes</v>
      </c>
      <c r="L1519" s="22">
        <f>VLOOKUP($A1519,Hospitalization_Table[#All],10,FALSE)</f>
        <v>29832</v>
      </c>
      <c r="M1519" s="18">
        <f>VLOOKUP($A1519,Hospitalization_Table[#All],6,FALSE)</f>
        <v>6775.96</v>
      </c>
      <c r="N1519" t="str">
        <f>VLOOKUP($A1519,Hospitalization_Table[#All],7,FALSE)</f>
        <v>tier - 2</v>
      </c>
      <c r="O1519" t="str">
        <f>VLOOKUP($A1519,Hospitalization_Table[#All],8,FALSE)</f>
        <v>tier - 3</v>
      </c>
      <c r="P1519" t="str">
        <f>VLOOKUP($A1519,Hospitalization_Table[#All],9,FALSE)</f>
        <v>R1011</v>
      </c>
      <c r="Q1519">
        <f>VLOOKUP($A1519,Hospitalization_Table[#All],11,FALSE)</f>
        <v>41</v>
      </c>
    </row>
    <row r="1520" spans="1:17" ht="15.6" x14ac:dyDescent="0.3">
      <c r="A1520" s="20" t="s">
        <v>852</v>
      </c>
      <c r="B1520" t="str">
        <f>VLOOKUP($A1520,Customer_Table[#All],4,FALSE)</f>
        <v>Misti C</v>
      </c>
      <c r="C1520">
        <f>VLOOKUP($A1520,Medical_Table[#All],4,FALSE)</f>
        <v>28.05</v>
      </c>
      <c r="D1520">
        <f>VLOOKUP($A1520,Medical_Table[#All],6,FALSE)</f>
        <v>11.85</v>
      </c>
      <c r="E1520" t="str">
        <f>VLOOKUP($A1520,Medical_Table[#All],2,FALSE)</f>
        <v>Yes</v>
      </c>
      <c r="F1520" t="str">
        <f>VLOOKUP($A1520,Medical_Table[#All],8,FALSE)</f>
        <v>No</v>
      </c>
      <c r="G1520" t="str">
        <f>VLOOKUP($A1520,Medical_Table[#All],9,FALSE)</f>
        <v>No</v>
      </c>
      <c r="H1520">
        <f>VLOOKUP($A1520,Medical_Table[#All],10,FALSE)</f>
        <v>0</v>
      </c>
      <c r="I1520" t="str">
        <f>VLOOKUP($A1520,Medical_Table[#All],3,FALSE)</f>
        <v>No</v>
      </c>
      <c r="J1520" t="str">
        <f>VLOOKUP($A1520,Medical_Table[#All],5,FALSE)</f>
        <v>Over Weight</v>
      </c>
      <c r="K1520" t="str">
        <f>VLOOKUP($A1520,Medical_Table[#All],7,FALSE)</f>
        <v>Diabetes</v>
      </c>
      <c r="L1520" s="22">
        <f>VLOOKUP($A1520,Hospitalization_Table[#All],10,FALSE)</f>
        <v>29850</v>
      </c>
      <c r="M1520" s="18">
        <f>VLOOKUP($A1520,Hospitalization_Table[#All],6,FALSE)</f>
        <v>6770.19</v>
      </c>
      <c r="N1520" t="str">
        <f>VLOOKUP($A1520,Hospitalization_Table[#All],7,FALSE)</f>
        <v>tier - 2</v>
      </c>
      <c r="O1520" t="str">
        <f>VLOOKUP($A1520,Hospitalization_Table[#All],8,FALSE)</f>
        <v>tier - 3</v>
      </c>
      <c r="P1520" t="str">
        <f>VLOOKUP($A1520,Hospitalization_Table[#All],9,FALSE)</f>
        <v>R1013</v>
      </c>
      <c r="Q1520">
        <f>VLOOKUP($A1520,Hospitalization_Table[#All],11,FALSE)</f>
        <v>41</v>
      </c>
    </row>
    <row r="1521" spans="1:17" ht="15.6" x14ac:dyDescent="0.3">
      <c r="A1521" s="20" t="s">
        <v>851</v>
      </c>
      <c r="B1521" t="str">
        <f>VLOOKUP($A1521,Customer_Table[#All],4,FALSE)</f>
        <v>Angela J</v>
      </c>
      <c r="C1521">
        <f>VLOOKUP($A1521,Medical_Table[#All],4,FALSE)</f>
        <v>19</v>
      </c>
      <c r="D1521">
        <f>VLOOKUP($A1521,Medical_Table[#All],6,FALSE)</f>
        <v>5.46</v>
      </c>
      <c r="E1521" t="str">
        <f>VLOOKUP($A1521,Medical_Table[#All],2,FALSE)</f>
        <v>Yes</v>
      </c>
      <c r="F1521" t="str">
        <f>VLOOKUP($A1521,Medical_Table[#All],8,FALSE)</f>
        <v>No</v>
      </c>
      <c r="G1521" t="str">
        <f>VLOOKUP($A1521,Medical_Table[#All],9,FALSE)</f>
        <v>No</v>
      </c>
      <c r="H1521">
        <f>VLOOKUP($A1521,Medical_Table[#All],10,FALSE)</f>
        <v>1</v>
      </c>
      <c r="I1521" t="str">
        <f>VLOOKUP($A1521,Medical_Table[#All],3,FALSE)</f>
        <v>No</v>
      </c>
      <c r="J1521" t="str">
        <f>VLOOKUP($A1521,Medical_Table[#All],5,FALSE)</f>
        <v>Normal Weight</v>
      </c>
      <c r="K1521" t="str">
        <f>VLOOKUP($A1521,Medical_Table[#All],7,FALSE)</f>
        <v>Normal</v>
      </c>
      <c r="L1521" s="22">
        <f>VLOOKUP($A1521,Hospitalization_Table[#All],10,FALSE)</f>
        <v>32426</v>
      </c>
      <c r="M1521" s="18">
        <f>VLOOKUP($A1521,Hospitalization_Table[#All],6,FALSE)</f>
        <v>6753.04</v>
      </c>
      <c r="N1521" t="str">
        <f>VLOOKUP($A1521,Hospitalization_Table[#All],7,FALSE)</f>
        <v>tier - 2</v>
      </c>
      <c r="O1521" t="str">
        <f>VLOOKUP($A1521,Hospitalization_Table[#All],8,FALSE)</f>
        <v>tier - 2</v>
      </c>
      <c r="P1521" t="str">
        <f>VLOOKUP($A1521,Hospitalization_Table[#All],9,FALSE)</f>
        <v>R1024</v>
      </c>
      <c r="Q1521">
        <f>VLOOKUP($A1521,Hospitalization_Table[#All],11,FALSE)</f>
        <v>34</v>
      </c>
    </row>
    <row r="1522" spans="1:17" ht="15.6" x14ac:dyDescent="0.3">
      <c r="A1522" s="20" t="s">
        <v>850</v>
      </c>
      <c r="B1522" t="str">
        <f>VLOOKUP($A1522,Customer_Table[#All],4,FALSE)</f>
        <v>Jonathan D.</v>
      </c>
      <c r="C1522">
        <f>VLOOKUP($A1522,Medical_Table[#All],4,FALSE)</f>
        <v>16.13</v>
      </c>
      <c r="D1522">
        <f>VLOOKUP($A1522,Medical_Table[#All],6,FALSE)</f>
        <v>4.54</v>
      </c>
      <c r="E1522" t="str">
        <f>VLOOKUP($A1522,Medical_Table[#All],2,FALSE)</f>
        <v>Yes</v>
      </c>
      <c r="F1522" t="str">
        <f>VLOOKUP($A1522,Medical_Table[#All],8,FALSE)</f>
        <v>No</v>
      </c>
      <c r="G1522" t="str">
        <f>VLOOKUP($A1522,Medical_Table[#All],9,FALSE)</f>
        <v>No</v>
      </c>
      <c r="H1522">
        <f>VLOOKUP($A1522,Medical_Table[#All],10,FALSE)</f>
        <v>2</v>
      </c>
      <c r="I1522" t="str">
        <f>VLOOKUP($A1522,Medical_Table[#All],3,FALSE)</f>
        <v>No</v>
      </c>
      <c r="J1522" t="str">
        <f>VLOOKUP($A1522,Medical_Table[#All],5,FALSE)</f>
        <v>Under Weight</v>
      </c>
      <c r="K1522" t="str">
        <f>VLOOKUP($A1522,Medical_Table[#All],7,FALSE)</f>
        <v>Normal</v>
      </c>
      <c r="L1522" s="22">
        <f>VLOOKUP($A1522,Hospitalization_Table[#All],10,FALSE)</f>
        <v>24450</v>
      </c>
      <c r="M1522" s="18">
        <f>VLOOKUP($A1522,Hospitalization_Table[#All],6,FALSE)</f>
        <v>6750.27</v>
      </c>
      <c r="N1522" t="str">
        <f>VLOOKUP($A1522,Hospitalization_Table[#All],7,FALSE)</f>
        <v>tier - 3</v>
      </c>
      <c r="O1522" t="str">
        <f>VLOOKUP($A1522,Hospitalization_Table[#All],8,FALSE)</f>
        <v>tier - 2</v>
      </c>
      <c r="P1522" t="str">
        <f>VLOOKUP($A1522,Hospitalization_Table[#All],9,FALSE)</f>
        <v>R1013</v>
      </c>
      <c r="Q1522">
        <f>VLOOKUP($A1522,Hospitalization_Table[#All],11,FALSE)</f>
        <v>56</v>
      </c>
    </row>
    <row r="1523" spans="1:17" ht="15.6" x14ac:dyDescent="0.3">
      <c r="A1523" s="20" t="s">
        <v>849</v>
      </c>
      <c r="B1523" t="str">
        <f>VLOOKUP($A1523,Customer_Table[#All],4,FALSE)</f>
        <v>Victoria</v>
      </c>
      <c r="C1523">
        <f>VLOOKUP($A1523,Medical_Table[#All],4,FALSE)</f>
        <v>18.77</v>
      </c>
      <c r="D1523">
        <f>VLOOKUP($A1523,Medical_Table[#All],6,FALSE)</f>
        <v>11.98</v>
      </c>
      <c r="E1523" t="str">
        <f>VLOOKUP($A1523,Medical_Table[#All],2,FALSE)</f>
        <v>Yes</v>
      </c>
      <c r="F1523" t="str">
        <f>VLOOKUP($A1523,Medical_Table[#All],8,FALSE)</f>
        <v>No</v>
      </c>
      <c r="G1523" t="str">
        <f>VLOOKUP($A1523,Medical_Table[#All],9,FALSE)</f>
        <v>No</v>
      </c>
      <c r="H1523">
        <f>VLOOKUP($A1523,Medical_Table[#All],10,FALSE)</f>
        <v>2</v>
      </c>
      <c r="I1523" t="str">
        <f>VLOOKUP($A1523,Medical_Table[#All],3,FALSE)</f>
        <v>No</v>
      </c>
      <c r="J1523" t="str">
        <f>VLOOKUP($A1523,Medical_Table[#All],5,FALSE)</f>
        <v>Normal Weight</v>
      </c>
      <c r="K1523" t="str">
        <f>VLOOKUP($A1523,Medical_Table[#All],7,FALSE)</f>
        <v>Diabetes</v>
      </c>
      <c r="L1523" s="22">
        <f>VLOOKUP($A1523,Hospitalization_Table[#All],10,FALSE)</f>
        <v>25736</v>
      </c>
      <c r="M1523" s="18">
        <f>VLOOKUP($A1523,Hospitalization_Table[#All],6,FALSE)</f>
        <v>6749.63</v>
      </c>
      <c r="N1523" t="str">
        <f>VLOOKUP($A1523,Hospitalization_Table[#All],7,FALSE)</f>
        <v>tier - 2</v>
      </c>
      <c r="O1523" t="str">
        <f>VLOOKUP($A1523,Hospitalization_Table[#All],8,FALSE)</f>
        <v>tier - 1</v>
      </c>
      <c r="P1523" t="str">
        <f>VLOOKUP($A1523,Hospitalization_Table[#All],9,FALSE)</f>
        <v>R1013</v>
      </c>
      <c r="Q1523">
        <f>VLOOKUP($A1523,Hospitalization_Table[#All],11,FALSE)</f>
        <v>52</v>
      </c>
    </row>
    <row r="1524" spans="1:17" ht="15.6" x14ac:dyDescent="0.3">
      <c r="A1524" s="20" t="s">
        <v>848</v>
      </c>
      <c r="B1524" t="str">
        <f>VLOOKUP($A1524,Customer_Table[#All],4,FALSE)</f>
        <v>Adrian R.</v>
      </c>
      <c r="C1524">
        <f>VLOOKUP($A1524,Medical_Table[#All],4,FALSE)</f>
        <v>28.88</v>
      </c>
      <c r="D1524">
        <f>VLOOKUP($A1524,Medical_Table[#All],6,FALSE)</f>
        <v>6.59</v>
      </c>
      <c r="E1524" t="str">
        <f>VLOOKUP($A1524,Medical_Table[#All],2,FALSE)</f>
        <v>Yes</v>
      </c>
      <c r="F1524" t="str">
        <f>VLOOKUP($A1524,Medical_Table[#All],8,FALSE)</f>
        <v>No</v>
      </c>
      <c r="G1524" t="str">
        <f>VLOOKUP($A1524,Medical_Table[#All],9,FALSE)</f>
        <v>No</v>
      </c>
      <c r="H1524">
        <f>VLOOKUP($A1524,Medical_Table[#All],10,FALSE)</f>
        <v>1</v>
      </c>
      <c r="I1524" t="str">
        <f>VLOOKUP($A1524,Medical_Table[#All],3,FALSE)</f>
        <v>No</v>
      </c>
      <c r="J1524" t="str">
        <f>VLOOKUP($A1524,Medical_Table[#All],5,FALSE)</f>
        <v>Over Weight</v>
      </c>
      <c r="K1524" t="str">
        <f>VLOOKUP($A1524,Medical_Table[#All],7,FALSE)</f>
        <v>Diabetes</v>
      </c>
      <c r="L1524" s="22">
        <f>VLOOKUP($A1524,Hospitalization_Table[#All],10,FALSE)</f>
        <v>31568</v>
      </c>
      <c r="M1524" s="18">
        <f>VLOOKUP($A1524,Hospitalization_Table[#All],6,FALSE)</f>
        <v>6748.59</v>
      </c>
      <c r="N1524" t="str">
        <f>VLOOKUP($A1524,Hospitalization_Table[#All],7,FALSE)</f>
        <v>tier - 3</v>
      </c>
      <c r="O1524" t="str">
        <f>VLOOKUP($A1524,Hospitalization_Table[#All],8,FALSE)</f>
        <v>tier - 1</v>
      </c>
      <c r="P1524" t="str">
        <f>VLOOKUP($A1524,Hospitalization_Table[#All],9,FALSE)</f>
        <v>R1016</v>
      </c>
      <c r="Q1524">
        <f>VLOOKUP($A1524,Hospitalization_Table[#All],11,FALSE)</f>
        <v>37</v>
      </c>
    </row>
    <row r="1525" spans="1:17" ht="15.6" x14ac:dyDescent="0.3">
      <c r="A1525" s="20" t="s">
        <v>847</v>
      </c>
      <c r="B1525" t="str">
        <f>VLOOKUP($A1525,Customer_Table[#All],4,FALSE)</f>
        <v>Andrew</v>
      </c>
      <c r="C1525">
        <f>VLOOKUP($A1525,Medical_Table[#All],4,FALSE)</f>
        <v>27.55</v>
      </c>
      <c r="D1525">
        <f>VLOOKUP($A1525,Medical_Table[#All],6,FALSE)</f>
        <v>10.83</v>
      </c>
      <c r="E1525" t="str">
        <f>VLOOKUP($A1525,Medical_Table[#All],2,FALSE)</f>
        <v>Yes</v>
      </c>
      <c r="F1525" t="str">
        <f>VLOOKUP($A1525,Medical_Table[#All],8,FALSE)</f>
        <v>No</v>
      </c>
      <c r="G1525" t="str">
        <f>VLOOKUP($A1525,Medical_Table[#All],9,FALSE)</f>
        <v>No</v>
      </c>
      <c r="H1525">
        <f>VLOOKUP($A1525,Medical_Table[#All],10,FALSE)</f>
        <v>1</v>
      </c>
      <c r="I1525" t="str">
        <f>VLOOKUP($A1525,Medical_Table[#All],3,FALSE)</f>
        <v>No</v>
      </c>
      <c r="J1525" t="str">
        <f>VLOOKUP($A1525,Medical_Table[#All],5,FALSE)</f>
        <v>Over Weight</v>
      </c>
      <c r="K1525" t="str">
        <f>VLOOKUP($A1525,Medical_Table[#All],7,FALSE)</f>
        <v>Diabetes</v>
      </c>
      <c r="L1525" s="22">
        <f>VLOOKUP($A1525,Hospitalization_Table[#All],10,FALSE)</f>
        <v>31631</v>
      </c>
      <c r="M1525" s="18">
        <f>VLOOKUP($A1525,Hospitalization_Table[#All],6,FALSE)</f>
        <v>6746.74</v>
      </c>
      <c r="N1525" t="str">
        <f>VLOOKUP($A1525,Hospitalization_Table[#All],7,FALSE)</f>
        <v>tier - 3</v>
      </c>
      <c r="O1525" t="str">
        <f>VLOOKUP($A1525,Hospitalization_Table[#All],8,FALSE)</f>
        <v>tier - 2</v>
      </c>
      <c r="P1525" t="str">
        <f>VLOOKUP($A1525,Hospitalization_Table[#All],9,FALSE)</f>
        <v>R1016</v>
      </c>
      <c r="Q1525">
        <f>VLOOKUP($A1525,Hospitalization_Table[#All],11,FALSE)</f>
        <v>36</v>
      </c>
    </row>
    <row r="1526" spans="1:17" ht="15.6" x14ac:dyDescent="0.3">
      <c r="A1526" s="20" t="s">
        <v>846</v>
      </c>
      <c r="B1526" t="str">
        <f>VLOOKUP($A1526,Customer_Table[#All],4,FALSE)</f>
        <v>Jason A.</v>
      </c>
      <c r="C1526">
        <f>VLOOKUP($A1526,Medical_Table[#All],4,FALSE)</f>
        <v>15.6</v>
      </c>
      <c r="D1526">
        <f>VLOOKUP($A1526,Medical_Table[#All],6,FALSE)</f>
        <v>8.6</v>
      </c>
      <c r="E1526" t="str">
        <f>VLOOKUP($A1526,Medical_Table[#All],2,FALSE)</f>
        <v>No</v>
      </c>
      <c r="F1526" t="str">
        <f>VLOOKUP($A1526,Medical_Table[#All],8,FALSE)</f>
        <v>No</v>
      </c>
      <c r="G1526" t="str">
        <f>VLOOKUP($A1526,Medical_Table[#All],9,FALSE)</f>
        <v>No</v>
      </c>
      <c r="H1526">
        <f>VLOOKUP($A1526,Medical_Table[#All],10,FALSE)</f>
        <v>0</v>
      </c>
      <c r="I1526" t="str">
        <f>VLOOKUP($A1526,Medical_Table[#All],3,FALSE)</f>
        <v>No</v>
      </c>
      <c r="J1526" t="str">
        <f>VLOOKUP($A1526,Medical_Table[#All],5,FALSE)</f>
        <v>Under Weight</v>
      </c>
      <c r="K1526" t="str">
        <f>VLOOKUP($A1526,Medical_Table[#All],7,FALSE)</f>
        <v>Diabetes</v>
      </c>
      <c r="L1526" s="22">
        <f>VLOOKUP($A1526,Hospitalization_Table[#All],10,FALSE)</f>
        <v>25037</v>
      </c>
      <c r="M1526" s="18">
        <f>VLOOKUP($A1526,Hospitalization_Table[#All],6,FALSE)</f>
        <v>6738.84</v>
      </c>
      <c r="N1526" t="str">
        <f>VLOOKUP($A1526,Hospitalization_Table[#All],7,FALSE)</f>
        <v>tier - 3</v>
      </c>
      <c r="O1526" t="str">
        <f>VLOOKUP($A1526,Hospitalization_Table[#All],8,FALSE)</f>
        <v>tier - 1</v>
      </c>
      <c r="P1526" t="str">
        <f>VLOOKUP($A1526,Hospitalization_Table[#All],9,FALSE)</f>
        <v>R1012</v>
      </c>
      <c r="Q1526">
        <f>VLOOKUP($A1526,Hospitalization_Table[#All],11,FALSE)</f>
        <v>54</v>
      </c>
    </row>
    <row r="1527" spans="1:17" ht="15.6" x14ac:dyDescent="0.3">
      <c r="A1527" s="20" t="s">
        <v>845</v>
      </c>
      <c r="B1527" t="str">
        <f>VLOOKUP($A1527,Customer_Table[#All],4,FALSE)</f>
        <v>Rachel</v>
      </c>
      <c r="C1527">
        <f>VLOOKUP($A1527,Medical_Table[#All],4,FALSE)</f>
        <v>21.99</v>
      </c>
      <c r="D1527">
        <f>VLOOKUP($A1527,Medical_Table[#All],6,FALSE)</f>
        <v>11.17</v>
      </c>
      <c r="E1527" t="str">
        <f>VLOOKUP($A1527,Medical_Table[#All],2,FALSE)</f>
        <v>No</v>
      </c>
      <c r="F1527" t="str">
        <f>VLOOKUP($A1527,Medical_Table[#All],8,FALSE)</f>
        <v>No</v>
      </c>
      <c r="G1527" t="str">
        <f>VLOOKUP($A1527,Medical_Table[#All],9,FALSE)</f>
        <v>No</v>
      </c>
      <c r="H1527">
        <f>VLOOKUP($A1527,Medical_Table[#All],10,FALSE)</f>
        <v>0</v>
      </c>
      <c r="I1527" t="str">
        <f>VLOOKUP($A1527,Medical_Table[#All],3,FALSE)</f>
        <v>No</v>
      </c>
      <c r="J1527" t="str">
        <f>VLOOKUP($A1527,Medical_Table[#All],5,FALSE)</f>
        <v>Normal Weight</v>
      </c>
      <c r="K1527" t="str">
        <f>VLOOKUP($A1527,Medical_Table[#All],7,FALSE)</f>
        <v>Diabetes</v>
      </c>
      <c r="L1527" s="22">
        <f>VLOOKUP($A1527,Hospitalization_Table[#All],10,FALSE)</f>
        <v>28784</v>
      </c>
      <c r="M1527" s="18">
        <f>VLOOKUP($A1527,Hospitalization_Table[#All],6,FALSE)</f>
        <v>6737.98</v>
      </c>
      <c r="N1527" t="str">
        <f>VLOOKUP($A1527,Hospitalization_Table[#All],7,FALSE)</f>
        <v>tier - 2</v>
      </c>
      <c r="O1527" t="str">
        <f>VLOOKUP($A1527,Hospitalization_Table[#All],8,FALSE)</f>
        <v>tier - 3</v>
      </c>
      <c r="P1527" t="str">
        <f>VLOOKUP($A1527,Hospitalization_Table[#All],9,FALSE)</f>
        <v>R1013</v>
      </c>
      <c r="Q1527">
        <f>VLOOKUP($A1527,Hospitalization_Table[#All],11,FALSE)</f>
        <v>44</v>
      </c>
    </row>
    <row r="1528" spans="1:17" ht="15.6" x14ac:dyDescent="0.3">
      <c r="A1528" s="20" t="s">
        <v>844</v>
      </c>
      <c r="B1528" t="str">
        <f>VLOOKUP($A1528,Customer_Table[#All],4,FALSE)</f>
        <v>Susan</v>
      </c>
      <c r="C1528">
        <f>VLOOKUP($A1528,Medical_Table[#All],4,FALSE)</f>
        <v>34.85</v>
      </c>
      <c r="D1528">
        <f>VLOOKUP($A1528,Medical_Table[#All],6,FALSE)</f>
        <v>5.75</v>
      </c>
      <c r="E1528" t="str">
        <f>VLOOKUP($A1528,Medical_Table[#All],2,FALSE)</f>
        <v>No</v>
      </c>
      <c r="F1528" t="str">
        <f>VLOOKUP($A1528,Medical_Table[#All],8,FALSE)</f>
        <v>No</v>
      </c>
      <c r="G1528" t="str">
        <f>VLOOKUP($A1528,Medical_Table[#All],9,FALSE)</f>
        <v>No</v>
      </c>
      <c r="H1528">
        <f>VLOOKUP($A1528,Medical_Table[#All],10,FALSE)</f>
        <v>0</v>
      </c>
      <c r="I1528" t="str">
        <f>VLOOKUP($A1528,Medical_Table[#All],3,FALSE)</f>
        <v>No</v>
      </c>
      <c r="J1528" t="str">
        <f>VLOOKUP($A1528,Medical_Table[#All],5,FALSE)</f>
        <v>Obesity</v>
      </c>
      <c r="K1528" t="str">
        <f>VLOOKUP($A1528,Medical_Table[#All],7,FALSE)</f>
        <v>Prediabetes</v>
      </c>
      <c r="L1528" s="22">
        <f>VLOOKUP($A1528,Hospitalization_Table[#All],10,FALSE)</f>
        <v>34498</v>
      </c>
      <c r="M1528" s="18">
        <f>VLOOKUP($A1528,Hospitalization_Table[#All],6,FALSE)</f>
        <v>6721.37</v>
      </c>
      <c r="N1528" t="str">
        <f>VLOOKUP($A1528,Hospitalization_Table[#All],7,FALSE)</f>
        <v>tier - 2</v>
      </c>
      <c r="O1528" t="str">
        <f>VLOOKUP($A1528,Hospitalization_Table[#All],8,FALSE)</f>
        <v>tier - 1</v>
      </c>
      <c r="P1528" t="str">
        <f>VLOOKUP($A1528,Hospitalization_Table[#All],9,FALSE)</f>
        <v>R1012</v>
      </c>
      <c r="Q1528">
        <f>VLOOKUP($A1528,Hospitalization_Table[#All],11,FALSE)</f>
        <v>28</v>
      </c>
    </row>
    <row r="1529" spans="1:17" ht="15.6" x14ac:dyDescent="0.3">
      <c r="A1529" s="20" t="s">
        <v>843</v>
      </c>
      <c r="B1529" t="str">
        <f>VLOOKUP($A1529,Customer_Table[#All],4,FALSE)</f>
        <v>Cameron M.</v>
      </c>
      <c r="C1529">
        <f>VLOOKUP($A1529,Medical_Table[#All],4,FALSE)</f>
        <v>24.51</v>
      </c>
      <c r="D1529">
        <f>VLOOKUP($A1529,Medical_Table[#All],6,FALSE)</f>
        <v>4.83</v>
      </c>
      <c r="E1529" t="str">
        <f>VLOOKUP($A1529,Medical_Table[#All],2,FALSE)</f>
        <v>Yes</v>
      </c>
      <c r="F1529" t="str">
        <f>VLOOKUP($A1529,Medical_Table[#All],8,FALSE)</f>
        <v>No</v>
      </c>
      <c r="G1529" t="str">
        <f>VLOOKUP($A1529,Medical_Table[#All],9,FALSE)</f>
        <v>Yes</v>
      </c>
      <c r="H1529">
        <f>VLOOKUP($A1529,Medical_Table[#All],10,FALSE)</f>
        <v>1</v>
      </c>
      <c r="I1529" t="str">
        <f>VLOOKUP($A1529,Medical_Table[#All],3,FALSE)</f>
        <v>No</v>
      </c>
      <c r="J1529" t="str">
        <f>VLOOKUP($A1529,Medical_Table[#All],5,FALSE)</f>
        <v>Normal Weight</v>
      </c>
      <c r="K1529" t="str">
        <f>VLOOKUP($A1529,Medical_Table[#All],7,FALSE)</f>
        <v>Normal</v>
      </c>
      <c r="L1529" s="22">
        <f>VLOOKUP($A1529,Hospitalization_Table[#All],10,FALSE)</f>
        <v>30479</v>
      </c>
      <c r="M1529" s="18">
        <f>VLOOKUP($A1529,Hospitalization_Table[#All],6,FALSE)</f>
        <v>6710.19</v>
      </c>
      <c r="N1529" t="str">
        <f>VLOOKUP($A1529,Hospitalization_Table[#All],7,FALSE)</f>
        <v>tier - 3</v>
      </c>
      <c r="O1529" t="str">
        <f>VLOOKUP($A1529,Hospitalization_Table[#All],8,FALSE)</f>
        <v>tier - 3</v>
      </c>
      <c r="P1529" t="str">
        <f>VLOOKUP($A1529,Hospitalization_Table[#All],9,FALSE)</f>
        <v>R1012</v>
      </c>
      <c r="Q1529">
        <f>VLOOKUP($A1529,Hospitalization_Table[#All],11,FALSE)</f>
        <v>39</v>
      </c>
    </row>
    <row r="1530" spans="1:17" ht="15.6" x14ac:dyDescent="0.3">
      <c r="A1530" s="20" t="s">
        <v>842</v>
      </c>
      <c r="B1530" t="str">
        <f>VLOOKUP($A1530,Customer_Table[#All],4,FALSE)</f>
        <v>Claudia A.</v>
      </c>
      <c r="C1530">
        <f>VLOOKUP($A1530,Medical_Table[#All],4,FALSE)</f>
        <v>19.399999999999999</v>
      </c>
      <c r="D1530">
        <f>VLOOKUP($A1530,Medical_Table[#All],6,FALSE)</f>
        <v>11.93</v>
      </c>
      <c r="E1530" t="str">
        <f>VLOOKUP($A1530,Medical_Table[#All],2,FALSE)</f>
        <v>No</v>
      </c>
      <c r="F1530" t="str">
        <f>VLOOKUP($A1530,Medical_Table[#All],8,FALSE)</f>
        <v>No</v>
      </c>
      <c r="G1530" t="str">
        <f>VLOOKUP($A1530,Medical_Table[#All],9,FALSE)</f>
        <v>No</v>
      </c>
      <c r="H1530">
        <f>VLOOKUP($A1530,Medical_Table[#All],10,FALSE)</f>
        <v>0</v>
      </c>
      <c r="I1530" t="str">
        <f>VLOOKUP($A1530,Medical_Table[#All],3,FALSE)</f>
        <v>No</v>
      </c>
      <c r="J1530" t="str">
        <f>VLOOKUP($A1530,Medical_Table[#All],5,FALSE)</f>
        <v>Normal Weight</v>
      </c>
      <c r="K1530" t="str">
        <f>VLOOKUP($A1530,Medical_Table[#All],7,FALSE)</f>
        <v>Diabetes</v>
      </c>
      <c r="L1530" s="22">
        <f>VLOOKUP($A1530,Hospitalization_Table[#All],10,FALSE)</f>
        <v>26279</v>
      </c>
      <c r="M1530" s="18">
        <f>VLOOKUP($A1530,Hospitalization_Table[#All],6,FALSE)</f>
        <v>6706.47</v>
      </c>
      <c r="N1530" t="str">
        <f>VLOOKUP($A1530,Hospitalization_Table[#All],7,FALSE)</f>
        <v>tier - 2</v>
      </c>
      <c r="O1530" t="str">
        <f>VLOOKUP($A1530,Hospitalization_Table[#All],8,FALSE)</f>
        <v>tier - 1</v>
      </c>
      <c r="P1530" t="str">
        <f>VLOOKUP($A1530,Hospitalization_Table[#All],9,FALSE)</f>
        <v>R1013</v>
      </c>
      <c r="Q1530">
        <f>VLOOKUP($A1530,Hospitalization_Table[#All],11,FALSE)</f>
        <v>51</v>
      </c>
    </row>
    <row r="1531" spans="1:17" ht="15.6" x14ac:dyDescent="0.3">
      <c r="A1531" s="20" t="s">
        <v>841</v>
      </c>
      <c r="B1531" t="str">
        <f>VLOOKUP($A1531,Customer_Table[#All],4,FALSE)</f>
        <v>Kate</v>
      </c>
      <c r="C1531">
        <f>VLOOKUP($A1531,Medical_Table[#All],4,FALSE)</f>
        <v>15.1</v>
      </c>
      <c r="D1531">
        <f>VLOOKUP($A1531,Medical_Table[#All],6,FALSE)</f>
        <v>8.41</v>
      </c>
      <c r="E1531" t="str">
        <f>VLOOKUP($A1531,Medical_Table[#All],2,FALSE)</f>
        <v>No</v>
      </c>
      <c r="F1531" t="str">
        <f>VLOOKUP($A1531,Medical_Table[#All],8,FALSE)</f>
        <v>No</v>
      </c>
      <c r="G1531" t="str">
        <f>VLOOKUP($A1531,Medical_Table[#All],9,FALSE)</f>
        <v>No</v>
      </c>
      <c r="H1531">
        <f>VLOOKUP($A1531,Medical_Table[#All],10,FALSE)</f>
        <v>0</v>
      </c>
      <c r="I1531" t="str">
        <f>VLOOKUP($A1531,Medical_Table[#All],3,FALSE)</f>
        <v>No</v>
      </c>
      <c r="J1531" t="str">
        <f>VLOOKUP($A1531,Medical_Table[#All],5,FALSE)</f>
        <v>Under Weight</v>
      </c>
      <c r="K1531" t="str">
        <f>VLOOKUP($A1531,Medical_Table[#All],7,FALSE)</f>
        <v>Diabetes</v>
      </c>
      <c r="L1531" s="22">
        <f>VLOOKUP($A1531,Hospitalization_Table[#All],10,FALSE)</f>
        <v>25032</v>
      </c>
      <c r="M1531" s="18">
        <f>VLOOKUP($A1531,Hospitalization_Table[#All],6,FALSE)</f>
        <v>6700.56</v>
      </c>
      <c r="N1531" t="str">
        <f>VLOOKUP($A1531,Hospitalization_Table[#All],7,FALSE)</f>
        <v>tier - 3</v>
      </c>
      <c r="O1531" t="str">
        <f>VLOOKUP($A1531,Hospitalization_Table[#All],8,FALSE)</f>
        <v>tier - 1</v>
      </c>
      <c r="P1531" t="str">
        <f>VLOOKUP($A1531,Hospitalization_Table[#All],9,FALSE)</f>
        <v>R1012</v>
      </c>
      <c r="Q1531">
        <f>VLOOKUP($A1531,Hospitalization_Table[#All],11,FALSE)</f>
        <v>54</v>
      </c>
    </row>
    <row r="1532" spans="1:17" ht="15.6" x14ac:dyDescent="0.3">
      <c r="A1532" s="20" t="s">
        <v>840</v>
      </c>
      <c r="B1532" t="str">
        <f>VLOOKUP($A1532,Customer_Table[#All],4,FALSE)</f>
        <v>Nicole M.</v>
      </c>
      <c r="C1532">
        <f>VLOOKUP($A1532,Medical_Table[#All],4,FALSE)</f>
        <v>23.37</v>
      </c>
      <c r="D1532">
        <f>VLOOKUP($A1532,Medical_Table[#All],6,FALSE)</f>
        <v>5.59</v>
      </c>
      <c r="E1532" t="str">
        <f>VLOOKUP($A1532,Medical_Table[#All],2,FALSE)</f>
        <v>Yes</v>
      </c>
      <c r="F1532" t="str">
        <f>VLOOKUP($A1532,Medical_Table[#All],8,FALSE)</f>
        <v>No</v>
      </c>
      <c r="G1532" t="str">
        <f>VLOOKUP($A1532,Medical_Table[#All],9,FALSE)</f>
        <v>No</v>
      </c>
      <c r="H1532">
        <f>VLOOKUP($A1532,Medical_Table[#All],10,FALSE)</f>
        <v>0</v>
      </c>
      <c r="I1532" t="str">
        <f>VLOOKUP($A1532,Medical_Table[#All],3,FALSE)</f>
        <v>No</v>
      </c>
      <c r="J1532" t="str">
        <f>VLOOKUP($A1532,Medical_Table[#All],5,FALSE)</f>
        <v>Normal Weight</v>
      </c>
      <c r="K1532" t="str">
        <f>VLOOKUP($A1532,Medical_Table[#All],7,FALSE)</f>
        <v>Normal</v>
      </c>
      <c r="L1532" s="22">
        <f>VLOOKUP($A1532,Hospitalization_Table[#All],10,FALSE)</f>
        <v>31237</v>
      </c>
      <c r="M1532" s="18">
        <f>VLOOKUP($A1532,Hospitalization_Table[#All],6,FALSE)</f>
        <v>6686.43</v>
      </c>
      <c r="N1532" t="str">
        <f>VLOOKUP($A1532,Hospitalization_Table[#All],7,FALSE)</f>
        <v>tier - 2</v>
      </c>
      <c r="O1532" t="str">
        <f>VLOOKUP($A1532,Hospitalization_Table[#All],8,FALSE)</f>
        <v>tier - 3</v>
      </c>
      <c r="P1532" t="str">
        <f>VLOOKUP($A1532,Hospitalization_Table[#All],9,FALSE)</f>
        <v>R1012</v>
      </c>
      <c r="Q1532">
        <f>VLOOKUP($A1532,Hospitalization_Table[#All],11,FALSE)</f>
        <v>37</v>
      </c>
    </row>
    <row r="1533" spans="1:17" ht="15.6" x14ac:dyDescent="0.3">
      <c r="A1533" s="20" t="s">
        <v>839</v>
      </c>
      <c r="B1533" t="str">
        <f>VLOOKUP($A1533,Customer_Table[#All],4,FALSE)</f>
        <v>Jack</v>
      </c>
      <c r="C1533">
        <f>VLOOKUP($A1533,Medical_Table[#All],4,FALSE)</f>
        <v>42.4</v>
      </c>
      <c r="D1533">
        <f>VLOOKUP($A1533,Medical_Table[#All],6,FALSE)</f>
        <v>4.0599999999999996</v>
      </c>
      <c r="E1533" t="str">
        <f>VLOOKUP($A1533,Medical_Table[#All],2,FALSE)</f>
        <v>No</v>
      </c>
      <c r="F1533" t="str">
        <f>VLOOKUP($A1533,Medical_Table[#All],8,FALSE)</f>
        <v>No</v>
      </c>
      <c r="G1533" t="str">
        <f>VLOOKUP($A1533,Medical_Table[#All],9,FALSE)</f>
        <v>No</v>
      </c>
      <c r="H1533">
        <f>VLOOKUP($A1533,Medical_Table[#All],10,FALSE)</f>
        <v>0</v>
      </c>
      <c r="I1533" t="str">
        <f>VLOOKUP($A1533,Medical_Table[#All],3,FALSE)</f>
        <v>No</v>
      </c>
      <c r="J1533" t="str">
        <f>VLOOKUP($A1533,Medical_Table[#All],5,FALSE)</f>
        <v>Obesity</v>
      </c>
      <c r="K1533" t="str">
        <f>VLOOKUP($A1533,Medical_Table[#All],7,FALSE)</f>
        <v>Normal</v>
      </c>
      <c r="L1533" s="22">
        <f>VLOOKUP($A1533,Hospitalization_Table[#All],10,FALSE)</f>
        <v>32801</v>
      </c>
      <c r="M1533" s="18">
        <f>VLOOKUP($A1533,Hospitalization_Table[#All],6,FALSE)</f>
        <v>6666.24</v>
      </c>
      <c r="N1533" t="str">
        <f>VLOOKUP($A1533,Hospitalization_Table[#All],7,FALSE)</f>
        <v>tier - 3</v>
      </c>
      <c r="O1533" t="str">
        <f>VLOOKUP($A1533,Hospitalization_Table[#All],8,FALSE)</f>
        <v>tier - 1</v>
      </c>
      <c r="P1533" t="str">
        <f>VLOOKUP($A1533,Hospitalization_Table[#All],9,FALSE)</f>
        <v>R1011</v>
      </c>
      <c r="Q1533">
        <f>VLOOKUP($A1533,Hospitalization_Table[#All],11,FALSE)</f>
        <v>33</v>
      </c>
    </row>
    <row r="1534" spans="1:17" ht="15.6" x14ac:dyDescent="0.3">
      <c r="A1534" s="20" t="s">
        <v>838</v>
      </c>
      <c r="B1534" t="str">
        <f>VLOOKUP($A1534,Customer_Table[#All],4,FALSE)</f>
        <v>Gregory</v>
      </c>
      <c r="C1534">
        <f>VLOOKUP($A1534,Medical_Table[#All],4,FALSE)</f>
        <v>28.405000000000001</v>
      </c>
      <c r="D1534">
        <f>VLOOKUP($A1534,Medical_Table[#All],6,FALSE)</f>
        <v>7.02</v>
      </c>
      <c r="E1534" t="str">
        <f>VLOOKUP($A1534,Medical_Table[#All],2,FALSE)</f>
        <v>Yes</v>
      </c>
      <c r="F1534" t="str">
        <f>VLOOKUP($A1534,Medical_Table[#All],8,FALSE)</f>
        <v>No</v>
      </c>
      <c r="G1534" t="str">
        <f>VLOOKUP($A1534,Medical_Table[#All],9,FALSE)</f>
        <v>No</v>
      </c>
      <c r="H1534">
        <f>VLOOKUP($A1534,Medical_Table[#All],10,FALSE)</f>
        <v>0</v>
      </c>
      <c r="I1534" t="str">
        <f>VLOOKUP($A1534,Medical_Table[#All],3,FALSE)</f>
        <v>No</v>
      </c>
      <c r="J1534" t="str">
        <f>VLOOKUP($A1534,Medical_Table[#All],5,FALSE)</f>
        <v>Over Weight</v>
      </c>
      <c r="K1534" t="str">
        <f>VLOOKUP($A1534,Medical_Table[#All],7,FALSE)</f>
        <v>Diabetes</v>
      </c>
      <c r="L1534" s="22">
        <f>VLOOKUP($A1534,Hospitalization_Table[#All],10,FALSE)</f>
        <v>29846</v>
      </c>
      <c r="M1534" s="18">
        <f>VLOOKUP($A1534,Hospitalization_Table[#All],6,FALSE)</f>
        <v>6664.69</v>
      </c>
      <c r="N1534" t="str">
        <f>VLOOKUP($A1534,Hospitalization_Table[#All],7,FALSE)</f>
        <v>tier - 3</v>
      </c>
      <c r="O1534" t="str">
        <f>VLOOKUP($A1534,Hospitalization_Table[#All],8,FALSE)</f>
        <v>tier - 1</v>
      </c>
      <c r="P1534" t="str">
        <f>VLOOKUP($A1534,Hospitalization_Table[#All],9,FALSE)</f>
        <v>R1012</v>
      </c>
      <c r="Q1534">
        <f>VLOOKUP($A1534,Hospitalization_Table[#All],11,FALSE)</f>
        <v>41</v>
      </c>
    </row>
    <row r="1535" spans="1:17" ht="15.6" x14ac:dyDescent="0.3">
      <c r="A1535" s="20" t="s">
        <v>837</v>
      </c>
      <c r="B1535" t="str">
        <f>VLOOKUP($A1535,Customer_Table[#All],4,FALSE)</f>
        <v>Rebecca</v>
      </c>
      <c r="C1535">
        <f>VLOOKUP($A1535,Medical_Table[#All],4,FALSE)</f>
        <v>23.4</v>
      </c>
      <c r="D1535">
        <f>VLOOKUP($A1535,Medical_Table[#All],6,FALSE)</f>
        <v>4.47</v>
      </c>
      <c r="E1535" t="str">
        <f>VLOOKUP($A1535,Medical_Table[#All],2,FALSE)</f>
        <v>No</v>
      </c>
      <c r="F1535" t="str">
        <f>VLOOKUP($A1535,Medical_Table[#All],8,FALSE)</f>
        <v>No</v>
      </c>
      <c r="G1535" t="str">
        <f>VLOOKUP($A1535,Medical_Table[#All],9,FALSE)</f>
        <v>No</v>
      </c>
      <c r="H1535">
        <f>VLOOKUP($A1535,Medical_Table[#All],10,FALSE)</f>
        <v>0</v>
      </c>
      <c r="I1535" t="str">
        <f>VLOOKUP($A1535,Medical_Table[#All],3,FALSE)</f>
        <v>No</v>
      </c>
      <c r="J1535" t="str">
        <f>VLOOKUP($A1535,Medical_Table[#All],5,FALSE)</f>
        <v>Normal Weight</v>
      </c>
      <c r="K1535" t="str">
        <f>VLOOKUP($A1535,Medical_Table[#All],7,FALSE)</f>
        <v>Normal</v>
      </c>
      <c r="L1535" s="22">
        <f>VLOOKUP($A1535,Hospitalization_Table[#All],10,FALSE)</f>
        <v>30221</v>
      </c>
      <c r="M1535" s="18">
        <f>VLOOKUP($A1535,Hospitalization_Table[#All],6,FALSE)</f>
        <v>6664.32</v>
      </c>
      <c r="N1535" t="str">
        <f>VLOOKUP($A1535,Hospitalization_Table[#All],7,FALSE)</f>
        <v>tier - 2</v>
      </c>
      <c r="O1535" t="str">
        <f>VLOOKUP($A1535,Hospitalization_Table[#All],8,FALSE)</f>
        <v>tier - 2</v>
      </c>
      <c r="P1535" t="str">
        <f>VLOOKUP($A1535,Hospitalization_Table[#All],9,FALSE)</f>
        <v>R1013</v>
      </c>
      <c r="Q1535">
        <f>VLOOKUP($A1535,Hospitalization_Table[#All],11,FALSE)</f>
        <v>40</v>
      </c>
    </row>
    <row r="1536" spans="1:17" ht="15.6" x14ac:dyDescent="0.3">
      <c r="A1536" s="20" t="s">
        <v>836</v>
      </c>
      <c r="B1536" t="str">
        <f>VLOOKUP($A1536,Customer_Table[#All],4,FALSE)</f>
        <v>Adam</v>
      </c>
      <c r="C1536">
        <f>VLOOKUP($A1536,Medical_Table[#All],4,FALSE)</f>
        <v>33.44</v>
      </c>
      <c r="D1536">
        <f>VLOOKUP($A1536,Medical_Table[#All],6,FALSE)</f>
        <v>4.54</v>
      </c>
      <c r="E1536" t="str">
        <f>VLOOKUP($A1536,Medical_Table[#All],2,FALSE)</f>
        <v>No</v>
      </c>
      <c r="F1536" t="str">
        <f>VLOOKUP($A1536,Medical_Table[#All],8,FALSE)</f>
        <v>No</v>
      </c>
      <c r="G1536" t="str">
        <f>VLOOKUP($A1536,Medical_Table[#All],9,FALSE)</f>
        <v>No</v>
      </c>
      <c r="H1536">
        <f>VLOOKUP($A1536,Medical_Table[#All],10,FALSE)</f>
        <v>0</v>
      </c>
      <c r="I1536" t="str">
        <f>VLOOKUP($A1536,Medical_Table[#All],3,FALSE)</f>
        <v>No</v>
      </c>
      <c r="J1536" t="str">
        <f>VLOOKUP($A1536,Medical_Table[#All],5,FALSE)</f>
        <v>Obesity</v>
      </c>
      <c r="K1536" t="str">
        <f>VLOOKUP($A1536,Medical_Table[#All],7,FALSE)</f>
        <v>Normal</v>
      </c>
      <c r="L1536" s="22">
        <f>VLOOKUP($A1536,Hospitalization_Table[#All],10,FALSE)</f>
        <v>32831</v>
      </c>
      <c r="M1536" s="18">
        <f>VLOOKUP($A1536,Hospitalization_Table[#All],6,FALSE)</f>
        <v>6653.79</v>
      </c>
      <c r="N1536" t="str">
        <f>VLOOKUP($A1536,Hospitalization_Table[#All],7,FALSE)</f>
        <v>tier - 2</v>
      </c>
      <c r="O1536" t="str">
        <f>VLOOKUP($A1536,Hospitalization_Table[#All],8,FALSE)</f>
        <v>tier - 1</v>
      </c>
      <c r="P1536" t="str">
        <f>VLOOKUP($A1536,Hospitalization_Table[#All],9,FALSE)</f>
        <v>R1013</v>
      </c>
      <c r="Q1536">
        <f>VLOOKUP($A1536,Hospitalization_Table[#All],11,FALSE)</f>
        <v>33</v>
      </c>
    </row>
    <row r="1537" spans="1:17" ht="15.6" x14ac:dyDescent="0.3">
      <c r="A1537" s="20" t="s">
        <v>835</v>
      </c>
      <c r="B1537" t="str">
        <f>VLOOKUP($A1537,Customer_Table[#All],4,FALSE)</f>
        <v>Ryan</v>
      </c>
      <c r="C1537">
        <f>VLOOKUP($A1537,Medical_Table[#All],4,FALSE)</f>
        <v>21.12</v>
      </c>
      <c r="D1537">
        <f>VLOOKUP($A1537,Medical_Table[#All],6,FALSE)</f>
        <v>4.99</v>
      </c>
      <c r="E1537" t="str">
        <f>VLOOKUP($A1537,Medical_Table[#All],2,FALSE)</f>
        <v>No</v>
      </c>
      <c r="F1537" t="str">
        <f>VLOOKUP($A1537,Medical_Table[#All],8,FALSE)</f>
        <v>No</v>
      </c>
      <c r="G1537" t="str">
        <f>VLOOKUP($A1537,Medical_Table[#All],9,FALSE)</f>
        <v>No</v>
      </c>
      <c r="H1537">
        <f>VLOOKUP($A1537,Medical_Table[#All],10,FALSE)</f>
        <v>1</v>
      </c>
      <c r="I1537" t="str">
        <f>VLOOKUP($A1537,Medical_Table[#All],3,FALSE)</f>
        <v>No</v>
      </c>
      <c r="J1537" t="str">
        <f>VLOOKUP($A1537,Medical_Table[#All],5,FALSE)</f>
        <v>Normal Weight</v>
      </c>
      <c r="K1537" t="str">
        <f>VLOOKUP($A1537,Medical_Table[#All],7,FALSE)</f>
        <v>Normal</v>
      </c>
      <c r="L1537" s="22">
        <f>VLOOKUP($A1537,Hospitalization_Table[#All],10,FALSE)</f>
        <v>30864</v>
      </c>
      <c r="M1537" s="18">
        <f>VLOOKUP($A1537,Hospitalization_Table[#All],6,FALSE)</f>
        <v>6652.53</v>
      </c>
      <c r="N1537" t="str">
        <f>VLOOKUP($A1537,Hospitalization_Table[#All],7,FALSE)</f>
        <v>tier - 3</v>
      </c>
      <c r="O1537" t="str">
        <f>VLOOKUP($A1537,Hospitalization_Table[#All],8,FALSE)</f>
        <v>tier - 2</v>
      </c>
      <c r="P1537" t="str">
        <f>VLOOKUP($A1537,Hospitalization_Table[#All],9,FALSE)</f>
        <v>R1013</v>
      </c>
      <c r="Q1537">
        <f>VLOOKUP($A1537,Hospitalization_Table[#All],11,FALSE)</f>
        <v>38</v>
      </c>
    </row>
    <row r="1538" spans="1:17" ht="15.6" x14ac:dyDescent="0.3">
      <c r="A1538" s="20" t="s">
        <v>834</v>
      </c>
      <c r="B1538" t="str">
        <f>VLOOKUP($A1538,Customer_Table[#All],4,FALSE)</f>
        <v>Jackie K.</v>
      </c>
      <c r="C1538">
        <f>VLOOKUP($A1538,Medical_Table[#All],4,FALSE)</f>
        <v>18.48</v>
      </c>
      <c r="D1538">
        <f>VLOOKUP($A1538,Medical_Table[#All],6,FALSE)</f>
        <v>10.84</v>
      </c>
      <c r="E1538" t="str">
        <f>VLOOKUP($A1538,Medical_Table[#All],2,FALSE)</f>
        <v>Yes</v>
      </c>
      <c r="F1538" t="str">
        <f>VLOOKUP($A1538,Medical_Table[#All],8,FALSE)</f>
        <v>No</v>
      </c>
      <c r="G1538" t="str">
        <f>VLOOKUP($A1538,Medical_Table[#All],9,FALSE)</f>
        <v>No</v>
      </c>
      <c r="H1538">
        <f>VLOOKUP($A1538,Medical_Table[#All],10,FALSE)</f>
        <v>2</v>
      </c>
      <c r="I1538" t="str">
        <f>VLOOKUP($A1538,Medical_Table[#All],3,FALSE)</f>
        <v>No</v>
      </c>
      <c r="J1538" t="str">
        <f>VLOOKUP($A1538,Medical_Table[#All],5,FALSE)</f>
        <v>Under Weight</v>
      </c>
      <c r="K1538" t="str">
        <f>VLOOKUP($A1538,Medical_Table[#All],7,FALSE)</f>
        <v>Diabetes</v>
      </c>
      <c r="L1538" s="22">
        <f>VLOOKUP($A1538,Hospitalization_Table[#All],10,FALSE)</f>
        <v>25880</v>
      </c>
      <c r="M1538" s="18">
        <f>VLOOKUP($A1538,Hospitalization_Table[#All],6,FALSE)</f>
        <v>6651.26</v>
      </c>
      <c r="N1538" t="str">
        <f>VLOOKUP($A1538,Hospitalization_Table[#All],7,FALSE)</f>
        <v>tier - 2</v>
      </c>
      <c r="O1538" t="str">
        <f>VLOOKUP($A1538,Hospitalization_Table[#All],8,FALSE)</f>
        <v>tier - 3</v>
      </c>
      <c r="P1538" t="str">
        <f>VLOOKUP($A1538,Hospitalization_Table[#All],9,FALSE)</f>
        <v>R1013</v>
      </c>
      <c r="Q1538">
        <f>VLOOKUP($A1538,Hospitalization_Table[#All],11,FALSE)</f>
        <v>52</v>
      </c>
    </row>
    <row r="1539" spans="1:17" ht="15.6" x14ac:dyDescent="0.3">
      <c r="A1539" s="20" t="s">
        <v>833</v>
      </c>
      <c r="B1539" t="str">
        <f>VLOOKUP($A1539,Customer_Table[#All],4,FALSE)</f>
        <v>Chris</v>
      </c>
      <c r="C1539">
        <f>VLOOKUP($A1539,Medical_Table[#All],4,FALSE)</f>
        <v>16.815000000000001</v>
      </c>
      <c r="D1539">
        <f>VLOOKUP($A1539,Medical_Table[#All],6,FALSE)</f>
        <v>5.63</v>
      </c>
      <c r="E1539" t="str">
        <f>VLOOKUP($A1539,Medical_Table[#All],2,FALSE)</f>
        <v>No</v>
      </c>
      <c r="F1539" t="str">
        <f>VLOOKUP($A1539,Medical_Table[#All],8,FALSE)</f>
        <v>No</v>
      </c>
      <c r="G1539" t="str">
        <f>VLOOKUP($A1539,Medical_Table[#All],9,FALSE)</f>
        <v>No</v>
      </c>
      <c r="H1539">
        <f>VLOOKUP($A1539,Medical_Table[#All],10,FALSE)</f>
        <v>1</v>
      </c>
      <c r="I1539" t="str">
        <f>VLOOKUP($A1539,Medical_Table[#All],3,FALSE)</f>
        <v>No</v>
      </c>
      <c r="J1539" t="str">
        <f>VLOOKUP($A1539,Medical_Table[#All],5,FALSE)</f>
        <v>Under Weight</v>
      </c>
      <c r="K1539" t="str">
        <f>VLOOKUP($A1539,Medical_Table[#All],7,FALSE)</f>
        <v>Normal</v>
      </c>
      <c r="L1539" s="22">
        <f>VLOOKUP($A1539,Hospitalization_Table[#All],10,FALSE)</f>
        <v>31024</v>
      </c>
      <c r="M1539" s="18">
        <f>VLOOKUP($A1539,Hospitalization_Table[#All],6,FALSE)</f>
        <v>6640.54</v>
      </c>
      <c r="N1539" t="str">
        <f>VLOOKUP($A1539,Hospitalization_Table[#All],7,FALSE)</f>
        <v>tier - 2</v>
      </c>
      <c r="O1539" t="str">
        <f>VLOOKUP($A1539,Hospitalization_Table[#All],8,FALSE)</f>
        <v>tier - 3</v>
      </c>
      <c r="P1539" t="str">
        <f>VLOOKUP($A1539,Hospitalization_Table[#All],9,FALSE)</f>
        <v>R1019</v>
      </c>
      <c r="Q1539">
        <f>VLOOKUP($A1539,Hospitalization_Table[#All],11,FALSE)</f>
        <v>38</v>
      </c>
    </row>
    <row r="1540" spans="1:17" ht="15.6" x14ac:dyDescent="0.3">
      <c r="A1540" s="20" t="s">
        <v>832</v>
      </c>
      <c r="B1540" t="str">
        <f>VLOOKUP($A1540,Customer_Table[#All],4,FALSE)</f>
        <v>Tyler C</v>
      </c>
      <c r="C1540">
        <f>VLOOKUP($A1540,Medical_Table[#All],4,FALSE)</f>
        <v>26.72</v>
      </c>
      <c r="D1540">
        <f>VLOOKUP($A1540,Medical_Table[#All],6,FALSE)</f>
        <v>4.1399999999999997</v>
      </c>
      <c r="E1540" t="str">
        <f>VLOOKUP($A1540,Medical_Table[#All],2,FALSE)</f>
        <v>No</v>
      </c>
      <c r="F1540" t="str">
        <f>VLOOKUP($A1540,Medical_Table[#All],8,FALSE)</f>
        <v>No</v>
      </c>
      <c r="G1540" t="str">
        <f>VLOOKUP($A1540,Medical_Table[#All],9,FALSE)</f>
        <v>No</v>
      </c>
      <c r="H1540">
        <f>VLOOKUP($A1540,Medical_Table[#All],10,FALSE)</f>
        <v>0</v>
      </c>
      <c r="I1540" t="str">
        <f>VLOOKUP($A1540,Medical_Table[#All],3,FALSE)</f>
        <v>No</v>
      </c>
      <c r="J1540" t="str">
        <f>VLOOKUP($A1540,Medical_Table[#All],5,FALSE)</f>
        <v>Over Weight</v>
      </c>
      <c r="K1540" t="str">
        <f>VLOOKUP($A1540,Medical_Table[#All],7,FALSE)</f>
        <v>Normal</v>
      </c>
      <c r="L1540" s="22">
        <f>VLOOKUP($A1540,Hospitalization_Table[#All],10,FALSE)</f>
        <v>33030</v>
      </c>
      <c r="M1540" s="18">
        <f>VLOOKUP($A1540,Hospitalization_Table[#All],6,FALSE)</f>
        <v>6639.3</v>
      </c>
      <c r="N1540" t="str">
        <f>VLOOKUP($A1540,Hospitalization_Table[#All],7,FALSE)</f>
        <v>tier - 2</v>
      </c>
      <c r="O1540" t="str">
        <f>VLOOKUP($A1540,Hospitalization_Table[#All],8,FALSE)</f>
        <v>tier - 2</v>
      </c>
      <c r="P1540" t="str">
        <f>VLOOKUP($A1540,Hospitalization_Table[#All],9,FALSE)</f>
        <v>R1021</v>
      </c>
      <c r="Q1540">
        <f>VLOOKUP($A1540,Hospitalization_Table[#All],11,FALSE)</f>
        <v>33</v>
      </c>
    </row>
    <row r="1541" spans="1:17" ht="15.6" x14ac:dyDescent="0.3">
      <c r="A1541" s="20" t="s">
        <v>831</v>
      </c>
      <c r="B1541" t="str">
        <f>VLOOKUP($A1541,Customer_Table[#All],4,FALSE)</f>
        <v>Yoshie</v>
      </c>
      <c r="C1541">
        <f>VLOOKUP($A1541,Medical_Table[#All],4,FALSE)</f>
        <v>41.42</v>
      </c>
      <c r="D1541">
        <f>VLOOKUP($A1541,Medical_Table[#All],6,FALSE)</f>
        <v>5.17</v>
      </c>
      <c r="E1541" t="str">
        <f>VLOOKUP($A1541,Medical_Table[#All],2,FALSE)</f>
        <v>No</v>
      </c>
      <c r="F1541" t="str">
        <f>VLOOKUP($A1541,Medical_Table[#All],8,FALSE)</f>
        <v>No</v>
      </c>
      <c r="G1541" t="str">
        <f>VLOOKUP($A1541,Medical_Table[#All],9,FALSE)</f>
        <v>Yes</v>
      </c>
      <c r="H1541">
        <f>VLOOKUP($A1541,Medical_Table[#All],10,FALSE)</f>
        <v>1</v>
      </c>
      <c r="I1541" t="str">
        <f>VLOOKUP($A1541,Medical_Table[#All],3,FALSE)</f>
        <v>No</v>
      </c>
      <c r="J1541" t="str">
        <f>VLOOKUP($A1541,Medical_Table[#All],5,FALSE)</f>
        <v>Obesity</v>
      </c>
      <c r="K1541" t="str">
        <f>VLOOKUP($A1541,Medical_Table[#All],7,FALSE)</f>
        <v>Normal</v>
      </c>
      <c r="L1541" s="22">
        <f>VLOOKUP($A1541,Hospitalization_Table[#All],10,FALSE)</f>
        <v>37868</v>
      </c>
      <c r="M1541" s="18">
        <f>VLOOKUP($A1541,Hospitalization_Table[#All],6,FALSE)</f>
        <v>6638.16</v>
      </c>
      <c r="N1541" t="str">
        <f>VLOOKUP($A1541,Hospitalization_Table[#All],7,FALSE)</f>
        <v>tier - 2</v>
      </c>
      <c r="O1541" t="str">
        <f>VLOOKUP($A1541,Hospitalization_Table[#All],8,FALSE)</f>
        <v>tier - 1</v>
      </c>
      <c r="P1541" t="str">
        <f>VLOOKUP($A1541,Hospitalization_Table[#All],9,FALSE)</f>
        <v>R1012</v>
      </c>
      <c r="Q1541">
        <f>VLOOKUP($A1541,Hospitalization_Table[#All],11,FALSE)</f>
        <v>19</v>
      </c>
    </row>
    <row r="1542" spans="1:17" ht="15.6" x14ac:dyDescent="0.3">
      <c r="A1542" s="20" t="s">
        <v>830</v>
      </c>
      <c r="B1542" t="str">
        <f>VLOOKUP($A1542,Customer_Table[#All],4,FALSE)</f>
        <v>Lauren A</v>
      </c>
      <c r="C1542">
        <f>VLOOKUP($A1542,Medical_Table[#All],4,FALSE)</f>
        <v>20.69</v>
      </c>
      <c r="D1542">
        <f>VLOOKUP($A1542,Medical_Table[#All],6,FALSE)</f>
        <v>6.93</v>
      </c>
      <c r="E1542" t="str">
        <f>VLOOKUP($A1542,Medical_Table[#All],2,FALSE)</f>
        <v>No</v>
      </c>
      <c r="F1542" t="str">
        <f>VLOOKUP($A1542,Medical_Table[#All],8,FALSE)</f>
        <v>No</v>
      </c>
      <c r="G1542" t="str">
        <f>VLOOKUP($A1542,Medical_Table[#All],9,FALSE)</f>
        <v>No</v>
      </c>
      <c r="H1542">
        <f>VLOOKUP($A1542,Medical_Table[#All],10,FALSE)</f>
        <v>2</v>
      </c>
      <c r="I1542" t="str">
        <f>VLOOKUP($A1542,Medical_Table[#All],3,FALSE)</f>
        <v>No</v>
      </c>
      <c r="J1542" t="str">
        <f>VLOOKUP($A1542,Medical_Table[#All],5,FALSE)</f>
        <v>Normal Weight</v>
      </c>
      <c r="K1542" t="str">
        <f>VLOOKUP($A1542,Medical_Table[#All],7,FALSE)</f>
        <v>Diabetes</v>
      </c>
      <c r="L1542" s="22">
        <f>VLOOKUP($A1542,Hospitalization_Table[#All],10,FALSE)</f>
        <v>26905</v>
      </c>
      <c r="M1542" s="18">
        <f>VLOOKUP($A1542,Hospitalization_Table[#All],6,FALSE)</f>
        <v>6630.31</v>
      </c>
      <c r="N1542" t="str">
        <f>VLOOKUP($A1542,Hospitalization_Table[#All],7,FALSE)</f>
        <v>tier - 2</v>
      </c>
      <c r="O1542" t="str">
        <f>VLOOKUP($A1542,Hospitalization_Table[#All],8,FALSE)</f>
        <v>tier - 1</v>
      </c>
      <c r="P1542" t="str">
        <f>VLOOKUP($A1542,Hospitalization_Table[#All],9,FALSE)</f>
        <v>R1013</v>
      </c>
      <c r="Q1542">
        <f>VLOOKUP($A1542,Hospitalization_Table[#All],11,FALSE)</f>
        <v>49</v>
      </c>
    </row>
    <row r="1543" spans="1:17" ht="15.6" x14ac:dyDescent="0.3">
      <c r="A1543" s="20" t="s">
        <v>829</v>
      </c>
      <c r="B1543" t="str">
        <f>VLOOKUP($A1543,Customer_Table[#All],4,FALSE)</f>
        <v>Mason D.</v>
      </c>
      <c r="C1543">
        <f>VLOOKUP($A1543,Medical_Table[#All],4,FALSE)</f>
        <v>41.23</v>
      </c>
      <c r="D1543">
        <f>VLOOKUP($A1543,Medical_Table[#All],6,FALSE)</f>
        <v>4.24</v>
      </c>
      <c r="E1543" t="str">
        <f>VLOOKUP($A1543,Medical_Table[#All],2,FALSE)</f>
        <v>No</v>
      </c>
      <c r="F1543" t="str">
        <f>VLOOKUP($A1543,Medical_Table[#All],8,FALSE)</f>
        <v>No</v>
      </c>
      <c r="G1543" t="str">
        <f>VLOOKUP($A1543,Medical_Table[#All],9,FALSE)</f>
        <v>No</v>
      </c>
      <c r="H1543">
        <f>VLOOKUP($A1543,Medical_Table[#All],10,FALSE)</f>
        <v>0</v>
      </c>
      <c r="I1543" t="str">
        <f>VLOOKUP($A1543,Medical_Table[#All],3,FALSE)</f>
        <v>No</v>
      </c>
      <c r="J1543" t="str">
        <f>VLOOKUP($A1543,Medical_Table[#All],5,FALSE)</f>
        <v>Obesity</v>
      </c>
      <c r="K1543" t="str">
        <f>VLOOKUP($A1543,Medical_Table[#All],7,FALSE)</f>
        <v>Normal</v>
      </c>
      <c r="L1543" s="22">
        <f>VLOOKUP($A1543,Hospitalization_Table[#All],10,FALSE)</f>
        <v>30191</v>
      </c>
      <c r="M1543" s="18">
        <f>VLOOKUP($A1543,Hospitalization_Table[#All],6,FALSE)</f>
        <v>6610.11</v>
      </c>
      <c r="N1543" t="str">
        <f>VLOOKUP($A1543,Hospitalization_Table[#All],7,FALSE)</f>
        <v>tier - 3</v>
      </c>
      <c r="O1543" t="str">
        <f>VLOOKUP($A1543,Hospitalization_Table[#All],8,FALSE)</f>
        <v>tier - 2</v>
      </c>
      <c r="P1543" t="str">
        <f>VLOOKUP($A1543,Hospitalization_Table[#All],9,FALSE)</f>
        <v>R1015</v>
      </c>
      <c r="Q1543">
        <f>VLOOKUP($A1543,Hospitalization_Table[#All],11,FALSE)</f>
        <v>40</v>
      </c>
    </row>
    <row r="1544" spans="1:17" ht="15.6" x14ac:dyDescent="0.3">
      <c r="A1544" s="20" t="s">
        <v>828</v>
      </c>
      <c r="B1544" t="str">
        <f>VLOOKUP($A1544,Customer_Table[#All],4,FALSE)</f>
        <v>Ryan</v>
      </c>
      <c r="C1544">
        <f>VLOOKUP($A1544,Medical_Table[#All],4,FALSE)</f>
        <v>29.9</v>
      </c>
      <c r="D1544">
        <f>VLOOKUP($A1544,Medical_Table[#All],6,FALSE)</f>
        <v>5.91</v>
      </c>
      <c r="E1544" t="str">
        <f>VLOOKUP($A1544,Medical_Table[#All],2,FALSE)</f>
        <v>No</v>
      </c>
      <c r="F1544" t="str">
        <f>VLOOKUP($A1544,Medical_Table[#All],8,FALSE)</f>
        <v>No</v>
      </c>
      <c r="G1544" t="str">
        <f>VLOOKUP($A1544,Medical_Table[#All],9,FALSE)</f>
        <v>No</v>
      </c>
      <c r="H1544">
        <f>VLOOKUP($A1544,Medical_Table[#All],10,FALSE)</f>
        <v>0</v>
      </c>
      <c r="I1544" t="str">
        <f>VLOOKUP($A1544,Medical_Table[#All],3,FALSE)</f>
        <v>No</v>
      </c>
      <c r="J1544" t="str">
        <f>VLOOKUP($A1544,Medical_Table[#All],5,FALSE)</f>
        <v>Over Weight</v>
      </c>
      <c r="K1544" t="str">
        <f>VLOOKUP($A1544,Medical_Table[#All],7,FALSE)</f>
        <v>Prediabetes</v>
      </c>
      <c r="L1544" s="22">
        <f>VLOOKUP($A1544,Hospitalization_Table[#All],10,FALSE)</f>
        <v>30262</v>
      </c>
      <c r="M1544" s="18">
        <f>VLOOKUP($A1544,Hospitalization_Table[#All],6,FALSE)</f>
        <v>6600.36</v>
      </c>
      <c r="N1544" t="str">
        <f>VLOOKUP($A1544,Hospitalization_Table[#All],7,FALSE)</f>
        <v>tier - 2</v>
      </c>
      <c r="O1544" t="str">
        <f>VLOOKUP($A1544,Hospitalization_Table[#All],8,FALSE)</f>
        <v>tier - 3</v>
      </c>
      <c r="P1544" t="str">
        <f>VLOOKUP($A1544,Hospitalization_Table[#All],9,FALSE)</f>
        <v>R1011</v>
      </c>
      <c r="Q1544">
        <f>VLOOKUP($A1544,Hospitalization_Table[#All],11,FALSE)</f>
        <v>40</v>
      </c>
    </row>
    <row r="1545" spans="1:17" ht="15.6" x14ac:dyDescent="0.3">
      <c r="A1545" s="20" t="s">
        <v>827</v>
      </c>
      <c r="B1545" t="str">
        <f>VLOOKUP($A1545,Customer_Table[#All],4,FALSE)</f>
        <v>Arturo</v>
      </c>
      <c r="C1545">
        <f>VLOOKUP($A1545,Medical_Table[#All],4,FALSE)</f>
        <v>34.104999999999997</v>
      </c>
      <c r="D1545">
        <f>VLOOKUP($A1545,Medical_Table[#All],6,FALSE)</f>
        <v>5.93</v>
      </c>
      <c r="E1545" t="str">
        <f>VLOOKUP($A1545,Medical_Table[#All],2,FALSE)</f>
        <v>No</v>
      </c>
      <c r="F1545" t="str">
        <f>VLOOKUP($A1545,Medical_Table[#All],8,FALSE)</f>
        <v>No</v>
      </c>
      <c r="G1545" t="str">
        <f>VLOOKUP($A1545,Medical_Table[#All],9,FALSE)</f>
        <v>No</v>
      </c>
      <c r="H1545">
        <f>VLOOKUP($A1545,Medical_Table[#All],10,FALSE)</f>
        <v>0</v>
      </c>
      <c r="I1545" t="str">
        <f>VLOOKUP($A1545,Medical_Table[#All],3,FALSE)</f>
        <v>No</v>
      </c>
      <c r="J1545" t="str">
        <f>VLOOKUP($A1545,Medical_Table[#All],5,FALSE)</f>
        <v>Obesity</v>
      </c>
      <c r="K1545" t="str">
        <f>VLOOKUP($A1545,Medical_Table[#All],7,FALSE)</f>
        <v>Prediabetes</v>
      </c>
      <c r="L1545" s="22">
        <f>VLOOKUP($A1545,Hospitalization_Table[#All],10,FALSE)</f>
        <v>30314</v>
      </c>
      <c r="M1545" s="18">
        <f>VLOOKUP($A1545,Hospitalization_Table[#All],6,FALSE)</f>
        <v>6600.21</v>
      </c>
      <c r="N1545" t="str">
        <f>VLOOKUP($A1545,Hospitalization_Table[#All],7,FALSE)</f>
        <v>tier - 3</v>
      </c>
      <c r="O1545" t="str">
        <f>VLOOKUP($A1545,Hospitalization_Table[#All],8,FALSE)</f>
        <v>tier - 2</v>
      </c>
      <c r="P1545" t="str">
        <f>VLOOKUP($A1545,Hospitalization_Table[#All],9,FALSE)</f>
        <v>R1016</v>
      </c>
      <c r="Q1545">
        <f>VLOOKUP($A1545,Hospitalization_Table[#All],11,FALSE)</f>
        <v>40</v>
      </c>
    </row>
    <row r="1546" spans="1:17" ht="15.6" x14ac:dyDescent="0.3">
      <c r="A1546" s="20" t="s">
        <v>826</v>
      </c>
      <c r="B1546" t="str">
        <f>VLOOKUP($A1546,Customer_Table[#All],4,FALSE)</f>
        <v>Jake</v>
      </c>
      <c r="C1546">
        <f>VLOOKUP($A1546,Medical_Table[#All],4,FALSE)</f>
        <v>24.97</v>
      </c>
      <c r="D1546">
        <f>VLOOKUP($A1546,Medical_Table[#All],6,FALSE)</f>
        <v>5.66</v>
      </c>
      <c r="E1546" t="str">
        <f>VLOOKUP($A1546,Medical_Table[#All],2,FALSE)</f>
        <v>No</v>
      </c>
      <c r="F1546" t="str">
        <f>VLOOKUP($A1546,Medical_Table[#All],8,FALSE)</f>
        <v>No</v>
      </c>
      <c r="G1546" t="str">
        <f>VLOOKUP($A1546,Medical_Table[#All],9,FALSE)</f>
        <v>No</v>
      </c>
      <c r="H1546">
        <f>VLOOKUP($A1546,Medical_Table[#All],10,FALSE)</f>
        <v>0</v>
      </c>
      <c r="I1546" t="str">
        <f>VLOOKUP($A1546,Medical_Table[#All],3,FALSE)</f>
        <v>No</v>
      </c>
      <c r="J1546" t="str">
        <f>VLOOKUP($A1546,Medical_Table[#All],5,FALSE)</f>
        <v>Normal Weight</v>
      </c>
      <c r="K1546" t="str">
        <f>VLOOKUP($A1546,Medical_Table[#All],7,FALSE)</f>
        <v>Normal</v>
      </c>
      <c r="L1546" s="22">
        <f>VLOOKUP($A1546,Hospitalization_Table[#All],10,FALSE)</f>
        <v>30277</v>
      </c>
      <c r="M1546" s="18">
        <f>VLOOKUP($A1546,Hospitalization_Table[#All],6,FALSE)</f>
        <v>6593.51</v>
      </c>
      <c r="N1546" t="str">
        <f>VLOOKUP($A1546,Hospitalization_Table[#All],7,FALSE)</f>
        <v>tier - 2</v>
      </c>
      <c r="O1546" t="str">
        <f>VLOOKUP($A1546,Hospitalization_Table[#All],8,FALSE)</f>
        <v>tier - 1</v>
      </c>
      <c r="P1546" t="str">
        <f>VLOOKUP($A1546,Hospitalization_Table[#All],9,FALSE)</f>
        <v>R1013</v>
      </c>
      <c r="Q1546">
        <f>VLOOKUP($A1546,Hospitalization_Table[#All],11,FALSE)</f>
        <v>40</v>
      </c>
    </row>
    <row r="1547" spans="1:17" ht="15.6" x14ac:dyDescent="0.3">
      <c r="A1547" s="20" t="s">
        <v>825</v>
      </c>
      <c r="B1547" t="str">
        <f>VLOOKUP($A1547,Customer_Table[#All],4,FALSE)</f>
        <v>Sarah E</v>
      </c>
      <c r="C1547">
        <f>VLOOKUP($A1547,Medical_Table[#All],4,FALSE)</f>
        <v>34.799999999999997</v>
      </c>
      <c r="D1547">
        <f>VLOOKUP($A1547,Medical_Table[#All],6,FALSE)</f>
        <v>4.1900000000000004</v>
      </c>
      <c r="E1547" t="str">
        <f>VLOOKUP($A1547,Medical_Table[#All],2,FALSE)</f>
        <v>No</v>
      </c>
      <c r="F1547" t="str">
        <f>VLOOKUP($A1547,Medical_Table[#All],8,FALSE)</f>
        <v>No</v>
      </c>
      <c r="G1547" t="str">
        <f>VLOOKUP($A1547,Medical_Table[#All],9,FALSE)</f>
        <v>No</v>
      </c>
      <c r="H1547">
        <f>VLOOKUP($A1547,Medical_Table[#All],10,FALSE)</f>
        <v>1</v>
      </c>
      <c r="I1547" t="str">
        <f>VLOOKUP($A1547,Medical_Table[#All],3,FALSE)</f>
        <v>No</v>
      </c>
      <c r="J1547" t="str">
        <f>VLOOKUP($A1547,Medical_Table[#All],5,FALSE)</f>
        <v>Obesity</v>
      </c>
      <c r="K1547" t="str">
        <f>VLOOKUP($A1547,Medical_Table[#All],7,FALSE)</f>
        <v>Normal</v>
      </c>
      <c r="L1547" s="22">
        <f>VLOOKUP($A1547,Hospitalization_Table[#All],10,FALSE)</f>
        <v>30960</v>
      </c>
      <c r="M1547" s="18">
        <f>VLOOKUP($A1547,Hospitalization_Table[#All],6,FALSE)</f>
        <v>6571.54</v>
      </c>
      <c r="N1547" t="str">
        <f>VLOOKUP($A1547,Hospitalization_Table[#All],7,FALSE)</f>
        <v>tier - 2</v>
      </c>
      <c r="O1547" t="str">
        <f>VLOOKUP($A1547,Hospitalization_Table[#All],8,FALSE)</f>
        <v>tier - 3</v>
      </c>
      <c r="P1547" t="str">
        <f>VLOOKUP($A1547,Hospitalization_Table[#All],9,FALSE)</f>
        <v>R1011</v>
      </c>
      <c r="Q1547">
        <f>VLOOKUP($A1547,Hospitalization_Table[#All],11,FALSE)</f>
        <v>38</v>
      </c>
    </row>
    <row r="1548" spans="1:17" ht="15.6" x14ac:dyDescent="0.3">
      <c r="A1548" s="20" t="s">
        <v>824</v>
      </c>
      <c r="B1548" t="str">
        <f>VLOOKUP($A1548,Customer_Table[#All],4,FALSE)</f>
        <v>Alison L.</v>
      </c>
      <c r="C1548">
        <f>VLOOKUP($A1548,Medical_Table[#All],4,FALSE)</f>
        <v>32.965000000000003</v>
      </c>
      <c r="D1548">
        <f>VLOOKUP($A1548,Medical_Table[#All],6,FALSE)</f>
        <v>9.2100000000000009</v>
      </c>
      <c r="E1548" t="str">
        <f>VLOOKUP($A1548,Medical_Table[#All],2,FALSE)</f>
        <v>Yes</v>
      </c>
      <c r="F1548" t="str">
        <f>VLOOKUP($A1548,Medical_Table[#All],8,FALSE)</f>
        <v>No</v>
      </c>
      <c r="G1548" t="str">
        <f>VLOOKUP($A1548,Medical_Table[#All],9,FALSE)</f>
        <v>No</v>
      </c>
      <c r="H1548">
        <f>VLOOKUP($A1548,Medical_Table[#All],10,FALSE)</f>
        <v>0</v>
      </c>
      <c r="I1548" t="str">
        <f>VLOOKUP($A1548,Medical_Table[#All],3,FALSE)</f>
        <v>No</v>
      </c>
      <c r="J1548" t="str">
        <f>VLOOKUP($A1548,Medical_Table[#All],5,FALSE)</f>
        <v>Obesity</v>
      </c>
      <c r="K1548" t="str">
        <f>VLOOKUP($A1548,Medical_Table[#All],7,FALSE)</f>
        <v>Diabetes</v>
      </c>
      <c r="L1548" s="22">
        <f>VLOOKUP($A1548,Hospitalization_Table[#All],10,FALSE)</f>
        <v>29787</v>
      </c>
      <c r="M1548" s="18">
        <f>VLOOKUP($A1548,Hospitalization_Table[#All],6,FALSE)</f>
        <v>6571.02</v>
      </c>
      <c r="N1548" t="str">
        <f>VLOOKUP($A1548,Hospitalization_Table[#All],7,FALSE)</f>
        <v>tier - 2</v>
      </c>
      <c r="O1548" t="str">
        <f>VLOOKUP($A1548,Hospitalization_Table[#All],8,FALSE)</f>
        <v>tier - 1</v>
      </c>
      <c r="P1548" t="str">
        <f>VLOOKUP($A1548,Hospitalization_Table[#All],9,FALSE)</f>
        <v>R1012</v>
      </c>
      <c r="Q1548">
        <f>VLOOKUP($A1548,Hospitalization_Table[#All],11,FALSE)</f>
        <v>41</v>
      </c>
    </row>
    <row r="1549" spans="1:17" ht="15.6" x14ac:dyDescent="0.3">
      <c r="A1549" s="20" t="s">
        <v>823</v>
      </c>
      <c r="B1549" t="str">
        <f>VLOOKUP($A1549,Customer_Table[#All],4,FALSE)</f>
        <v>Karen A.</v>
      </c>
      <c r="C1549">
        <f>VLOOKUP($A1549,Medical_Table[#All],4,FALSE)</f>
        <v>27.265000000000001</v>
      </c>
      <c r="D1549">
        <f>VLOOKUP($A1549,Medical_Table[#All],6,FALSE)</f>
        <v>5.51</v>
      </c>
      <c r="E1549" t="str">
        <f>VLOOKUP($A1549,Medical_Table[#All],2,FALSE)</f>
        <v>No</v>
      </c>
      <c r="F1549" t="str">
        <f>VLOOKUP($A1549,Medical_Table[#All],8,FALSE)</f>
        <v>No</v>
      </c>
      <c r="G1549" t="str">
        <f>VLOOKUP($A1549,Medical_Table[#All],9,FALSE)</f>
        <v>No</v>
      </c>
      <c r="H1549">
        <f>VLOOKUP($A1549,Medical_Table[#All],10,FALSE)</f>
        <v>1</v>
      </c>
      <c r="I1549" t="str">
        <f>VLOOKUP($A1549,Medical_Table[#All],3,FALSE)</f>
        <v>No</v>
      </c>
      <c r="J1549" t="str">
        <f>VLOOKUP($A1549,Medical_Table[#All],5,FALSE)</f>
        <v>Over Weight</v>
      </c>
      <c r="K1549" t="str">
        <f>VLOOKUP($A1549,Medical_Table[#All],7,FALSE)</f>
        <v>Normal</v>
      </c>
      <c r="L1549" s="22">
        <f>VLOOKUP($A1549,Hospitalization_Table[#All],10,FALSE)</f>
        <v>30945</v>
      </c>
      <c r="M1549" s="18">
        <f>VLOOKUP($A1549,Hospitalization_Table[#All],6,FALSE)</f>
        <v>6555.07</v>
      </c>
      <c r="N1549" t="str">
        <f>VLOOKUP($A1549,Hospitalization_Table[#All],7,FALSE)</f>
        <v>tier - 2</v>
      </c>
      <c r="O1549" t="str">
        <f>VLOOKUP($A1549,Hospitalization_Table[#All],8,FALSE)</f>
        <v>tier - 2</v>
      </c>
      <c r="P1549" t="str">
        <f>VLOOKUP($A1549,Hospitalization_Table[#All],9,FALSE)</f>
        <v>R1024</v>
      </c>
      <c r="Q1549">
        <f>VLOOKUP($A1549,Hospitalization_Table[#All],11,FALSE)</f>
        <v>38</v>
      </c>
    </row>
    <row r="1550" spans="1:17" ht="15.6" x14ac:dyDescent="0.3">
      <c r="A1550" s="20" t="s">
        <v>822</v>
      </c>
      <c r="B1550" t="str">
        <f>VLOOKUP($A1550,Customer_Table[#All],4,FALSE)</f>
        <v>Thomas R. Jr.</v>
      </c>
      <c r="C1550">
        <f>VLOOKUP($A1550,Medical_Table[#All],4,FALSE)</f>
        <v>17.059999999999999</v>
      </c>
      <c r="D1550">
        <f>VLOOKUP($A1550,Medical_Table[#All],6,FALSE)</f>
        <v>8.5</v>
      </c>
      <c r="E1550" t="str">
        <f>VLOOKUP($A1550,Medical_Table[#All],2,FALSE)</f>
        <v>No</v>
      </c>
      <c r="F1550" t="str">
        <f>VLOOKUP($A1550,Medical_Table[#All],8,FALSE)</f>
        <v>No</v>
      </c>
      <c r="G1550" t="str">
        <f>VLOOKUP($A1550,Medical_Table[#All],9,FALSE)</f>
        <v>No</v>
      </c>
      <c r="H1550">
        <f>VLOOKUP($A1550,Medical_Table[#All],10,FALSE)</f>
        <v>0</v>
      </c>
      <c r="I1550" t="str">
        <f>VLOOKUP($A1550,Medical_Table[#All],3,FALSE)</f>
        <v>No</v>
      </c>
      <c r="J1550" t="str">
        <f>VLOOKUP($A1550,Medical_Table[#All],5,FALSE)</f>
        <v>Under Weight</v>
      </c>
      <c r="K1550" t="str">
        <f>VLOOKUP($A1550,Medical_Table[#All],7,FALSE)</f>
        <v>Diabetes</v>
      </c>
      <c r="L1550" s="22">
        <f>VLOOKUP($A1550,Hospitalization_Table[#All],10,FALSE)</f>
        <v>25183</v>
      </c>
      <c r="M1550" s="18">
        <f>VLOOKUP($A1550,Hospitalization_Table[#All],6,FALSE)</f>
        <v>6552.01</v>
      </c>
      <c r="N1550" t="str">
        <f>VLOOKUP($A1550,Hospitalization_Table[#All],7,FALSE)</f>
        <v>tier - 3</v>
      </c>
      <c r="O1550" t="str">
        <f>VLOOKUP($A1550,Hospitalization_Table[#All],8,FALSE)</f>
        <v>tier - 2</v>
      </c>
      <c r="P1550" t="str">
        <f>VLOOKUP($A1550,Hospitalization_Table[#All],9,FALSE)</f>
        <v>R1013</v>
      </c>
      <c r="Q1550">
        <f>VLOOKUP($A1550,Hospitalization_Table[#All],11,FALSE)</f>
        <v>54</v>
      </c>
    </row>
    <row r="1551" spans="1:17" ht="15.6" x14ac:dyDescent="0.3">
      <c r="A1551" s="20" t="s">
        <v>821</v>
      </c>
      <c r="B1551" t="str">
        <f>VLOOKUP($A1551,Customer_Table[#All],4,FALSE)</f>
        <v>Stephanie W.</v>
      </c>
      <c r="C1551">
        <f>VLOOKUP($A1551,Medical_Table[#All],4,FALSE)</f>
        <v>36.29</v>
      </c>
      <c r="D1551">
        <f>VLOOKUP($A1551,Medical_Table[#All],6,FALSE)</f>
        <v>6.23</v>
      </c>
      <c r="E1551" t="str">
        <f>VLOOKUP($A1551,Medical_Table[#All],2,FALSE)</f>
        <v>No</v>
      </c>
      <c r="F1551" t="str">
        <f>VLOOKUP($A1551,Medical_Table[#All],8,FALSE)</f>
        <v>No</v>
      </c>
      <c r="G1551" t="str">
        <f>VLOOKUP($A1551,Medical_Table[#All],9,FALSE)</f>
        <v>No</v>
      </c>
      <c r="H1551">
        <f>VLOOKUP($A1551,Medical_Table[#All],10,FALSE)</f>
        <v>0</v>
      </c>
      <c r="I1551" t="str">
        <f>VLOOKUP($A1551,Medical_Table[#All],3,FALSE)</f>
        <v>No</v>
      </c>
      <c r="J1551" t="str">
        <f>VLOOKUP($A1551,Medical_Table[#All],5,FALSE)</f>
        <v>Obesity</v>
      </c>
      <c r="K1551" t="str">
        <f>VLOOKUP($A1551,Medical_Table[#All],7,FALSE)</f>
        <v>Prediabetes</v>
      </c>
      <c r="L1551" s="22">
        <f>VLOOKUP($A1551,Hospitalization_Table[#All],10,FALSE)</f>
        <v>32726</v>
      </c>
      <c r="M1551" s="18">
        <f>VLOOKUP($A1551,Hospitalization_Table[#All],6,FALSE)</f>
        <v>6551.75</v>
      </c>
      <c r="N1551" t="str">
        <f>VLOOKUP($A1551,Hospitalization_Table[#All],7,FALSE)</f>
        <v>tier - 2</v>
      </c>
      <c r="O1551" t="str">
        <f>VLOOKUP($A1551,Hospitalization_Table[#All],8,FALSE)</f>
        <v>tier - 2</v>
      </c>
      <c r="P1551" t="str">
        <f>VLOOKUP($A1551,Hospitalization_Table[#All],9,FALSE)</f>
        <v>R1024</v>
      </c>
      <c r="Q1551">
        <f>VLOOKUP($A1551,Hospitalization_Table[#All],11,FALSE)</f>
        <v>33</v>
      </c>
    </row>
    <row r="1552" spans="1:17" ht="15.6" x14ac:dyDescent="0.3">
      <c r="A1552" s="20" t="s">
        <v>820</v>
      </c>
      <c r="B1552" t="str">
        <f>VLOOKUP($A1552,Customer_Table[#All],4,FALSE)</f>
        <v>Ezra</v>
      </c>
      <c r="C1552">
        <f>VLOOKUP($A1552,Medical_Table[#All],4,FALSE)</f>
        <v>28.594999999999999</v>
      </c>
      <c r="D1552">
        <f>VLOOKUP($A1552,Medical_Table[#All],6,FALSE)</f>
        <v>8.5299999999999994</v>
      </c>
      <c r="E1552" t="str">
        <f>VLOOKUP($A1552,Medical_Table[#All],2,FALSE)</f>
        <v>Yes</v>
      </c>
      <c r="F1552" t="str">
        <f>VLOOKUP($A1552,Medical_Table[#All],8,FALSE)</f>
        <v>No</v>
      </c>
      <c r="G1552" t="str">
        <f>VLOOKUP($A1552,Medical_Table[#All],9,FALSE)</f>
        <v>No</v>
      </c>
      <c r="H1552">
        <f>VLOOKUP($A1552,Medical_Table[#All],10,FALSE)</f>
        <v>1</v>
      </c>
      <c r="I1552" t="str">
        <f>VLOOKUP($A1552,Medical_Table[#All],3,FALSE)</f>
        <v>No</v>
      </c>
      <c r="J1552" t="str">
        <f>VLOOKUP($A1552,Medical_Table[#All],5,FALSE)</f>
        <v>Over Weight</v>
      </c>
      <c r="K1552" t="str">
        <f>VLOOKUP($A1552,Medical_Table[#All],7,FALSE)</f>
        <v>Diabetes</v>
      </c>
      <c r="L1552" s="22">
        <f>VLOOKUP($A1552,Hospitalization_Table[#All],10,FALSE)</f>
        <v>31764</v>
      </c>
      <c r="M1552" s="18">
        <f>VLOOKUP($A1552,Hospitalization_Table[#All],6,FALSE)</f>
        <v>6548.2</v>
      </c>
      <c r="N1552" t="str">
        <f>VLOOKUP($A1552,Hospitalization_Table[#All],7,FALSE)</f>
        <v>tier - 2</v>
      </c>
      <c r="O1552" t="str">
        <f>VLOOKUP($A1552,Hospitalization_Table[#All],8,FALSE)</f>
        <v>tier - 3</v>
      </c>
      <c r="P1552" t="str">
        <f>VLOOKUP($A1552,Hospitalization_Table[#All],9,FALSE)</f>
        <v>R1012</v>
      </c>
      <c r="Q1552">
        <f>VLOOKUP($A1552,Hospitalization_Table[#All],11,FALSE)</f>
        <v>36</v>
      </c>
    </row>
    <row r="1553" spans="1:17" ht="15.6" x14ac:dyDescent="0.3">
      <c r="A1553" s="20" t="s">
        <v>819</v>
      </c>
      <c r="B1553" t="str">
        <f>VLOOKUP($A1553,Customer_Table[#All],4,FALSE)</f>
        <v>Jim</v>
      </c>
      <c r="C1553">
        <f>VLOOKUP($A1553,Medical_Table[#All],4,FALSE)</f>
        <v>17.8</v>
      </c>
      <c r="D1553">
        <f>VLOOKUP($A1553,Medical_Table[#All],6,FALSE)</f>
        <v>5.75</v>
      </c>
      <c r="E1553" t="str">
        <f>VLOOKUP($A1553,Medical_Table[#All],2,FALSE)</f>
        <v>Yes</v>
      </c>
      <c r="F1553" t="str">
        <f>VLOOKUP($A1553,Medical_Table[#All],8,FALSE)</f>
        <v>No</v>
      </c>
      <c r="G1553" t="str">
        <f>VLOOKUP($A1553,Medical_Table[#All],9,FALSE)</f>
        <v>Yes</v>
      </c>
      <c r="H1553">
        <f>VLOOKUP($A1553,Medical_Table[#All],10,FALSE)</f>
        <v>1</v>
      </c>
      <c r="I1553" t="str">
        <f>VLOOKUP($A1553,Medical_Table[#All],3,FALSE)</f>
        <v>No</v>
      </c>
      <c r="J1553" t="str">
        <f>VLOOKUP($A1553,Medical_Table[#All],5,FALSE)</f>
        <v>Under Weight</v>
      </c>
      <c r="K1553" t="str">
        <f>VLOOKUP($A1553,Medical_Table[#All],7,FALSE)</f>
        <v>Prediabetes</v>
      </c>
      <c r="L1553" s="22">
        <f>VLOOKUP($A1553,Hospitalization_Table[#All],10,FALSE)</f>
        <v>25540</v>
      </c>
      <c r="M1553" s="18">
        <f>VLOOKUP($A1553,Hospitalization_Table[#All],6,FALSE)</f>
        <v>6546.16</v>
      </c>
      <c r="N1553" t="str">
        <f>VLOOKUP($A1553,Hospitalization_Table[#All],7,FALSE)</f>
        <v>tier - 2</v>
      </c>
      <c r="O1553" t="str">
        <f>VLOOKUP($A1553,Hospitalization_Table[#All],8,FALSE)</f>
        <v>tier - 3</v>
      </c>
      <c r="P1553" t="str">
        <f>VLOOKUP($A1553,Hospitalization_Table[#All],9,FALSE)</f>
        <v>R1013</v>
      </c>
      <c r="Q1553">
        <f>VLOOKUP($A1553,Hospitalization_Table[#All],11,FALSE)</f>
        <v>53</v>
      </c>
    </row>
    <row r="1554" spans="1:17" ht="15.6" x14ac:dyDescent="0.3">
      <c r="A1554" s="20" t="s">
        <v>818</v>
      </c>
      <c r="B1554" t="str">
        <f>VLOOKUP($A1554,Customer_Table[#All],4,FALSE)</f>
        <v>Ari L.</v>
      </c>
      <c r="C1554">
        <f>VLOOKUP($A1554,Medical_Table[#All],4,FALSE)</f>
        <v>21.4</v>
      </c>
      <c r="D1554">
        <f>VLOOKUP($A1554,Medical_Table[#All],6,FALSE)</f>
        <v>5.6</v>
      </c>
      <c r="E1554" t="str">
        <f>VLOOKUP($A1554,Medical_Table[#All],2,FALSE)</f>
        <v>No</v>
      </c>
      <c r="F1554" t="str">
        <f>VLOOKUP($A1554,Medical_Table[#All],8,FALSE)</f>
        <v>No</v>
      </c>
      <c r="G1554" t="str">
        <f>VLOOKUP($A1554,Medical_Table[#All],9,FALSE)</f>
        <v>No</v>
      </c>
      <c r="H1554">
        <f>VLOOKUP($A1554,Medical_Table[#All],10,FALSE)</f>
        <v>0</v>
      </c>
      <c r="I1554" t="str">
        <f>VLOOKUP($A1554,Medical_Table[#All],3,FALSE)</f>
        <v>No</v>
      </c>
      <c r="J1554" t="str">
        <f>VLOOKUP($A1554,Medical_Table[#All],5,FALSE)</f>
        <v>Normal Weight</v>
      </c>
      <c r="K1554" t="str">
        <f>VLOOKUP($A1554,Medical_Table[#All],7,FALSE)</f>
        <v>Normal</v>
      </c>
      <c r="L1554" s="22">
        <f>VLOOKUP($A1554,Hospitalization_Table[#All],10,FALSE)</f>
        <v>30226</v>
      </c>
      <c r="M1554" s="18">
        <f>VLOOKUP($A1554,Hospitalization_Table[#All],6,FALSE)</f>
        <v>6536.68</v>
      </c>
      <c r="N1554" t="str">
        <f>VLOOKUP($A1554,Hospitalization_Table[#All],7,FALSE)</f>
        <v>tier - 2</v>
      </c>
      <c r="O1554" t="str">
        <f>VLOOKUP($A1554,Hospitalization_Table[#All],8,FALSE)</f>
        <v>tier - 2</v>
      </c>
      <c r="P1554" t="str">
        <f>VLOOKUP($A1554,Hospitalization_Table[#All],9,FALSE)</f>
        <v>R1012</v>
      </c>
      <c r="Q1554">
        <f>VLOOKUP($A1554,Hospitalization_Table[#All],11,FALSE)</f>
        <v>40</v>
      </c>
    </row>
    <row r="1555" spans="1:17" ht="15.6" x14ac:dyDescent="0.3">
      <c r="A1555" s="20" t="s">
        <v>817</v>
      </c>
      <c r="B1555" t="str">
        <f>VLOOKUP($A1555,Customer_Table[#All],4,FALSE)</f>
        <v>Fanny</v>
      </c>
      <c r="C1555">
        <f>VLOOKUP($A1555,Medical_Table[#All],4,FALSE)</f>
        <v>23.01</v>
      </c>
      <c r="D1555">
        <f>VLOOKUP($A1555,Medical_Table[#All],6,FALSE)</f>
        <v>4.68</v>
      </c>
      <c r="E1555" t="str">
        <f>VLOOKUP($A1555,Medical_Table[#All],2,FALSE)</f>
        <v>No</v>
      </c>
      <c r="F1555" t="str">
        <f>VLOOKUP($A1555,Medical_Table[#All],8,FALSE)</f>
        <v>No</v>
      </c>
      <c r="G1555" t="str">
        <f>VLOOKUP($A1555,Medical_Table[#All],9,FALSE)</f>
        <v>No</v>
      </c>
      <c r="H1555">
        <f>VLOOKUP($A1555,Medical_Table[#All],10,FALSE)</f>
        <v>0</v>
      </c>
      <c r="I1555" t="str">
        <f>VLOOKUP($A1555,Medical_Table[#All],3,FALSE)</f>
        <v>No</v>
      </c>
      <c r="J1555" t="str">
        <f>VLOOKUP($A1555,Medical_Table[#All],5,FALSE)</f>
        <v>Normal Weight</v>
      </c>
      <c r="K1555" t="str">
        <f>VLOOKUP($A1555,Medical_Table[#All],7,FALSE)</f>
        <v>Normal</v>
      </c>
      <c r="L1555" s="22">
        <f>VLOOKUP($A1555,Hospitalization_Table[#All],10,FALSE)</f>
        <v>30175</v>
      </c>
      <c r="M1555" s="18">
        <f>VLOOKUP($A1555,Hospitalization_Table[#All],6,FALSE)</f>
        <v>6532.04</v>
      </c>
      <c r="N1555" t="str">
        <f>VLOOKUP($A1555,Hospitalization_Table[#All],7,FALSE)</f>
        <v>tier - 2</v>
      </c>
      <c r="O1555" t="str">
        <f>VLOOKUP($A1555,Hospitalization_Table[#All],8,FALSE)</f>
        <v>tier - 1</v>
      </c>
      <c r="P1555" t="str">
        <f>VLOOKUP($A1555,Hospitalization_Table[#All],9,FALSE)</f>
        <v>R1013</v>
      </c>
      <c r="Q1555">
        <f>VLOOKUP($A1555,Hospitalization_Table[#All],11,FALSE)</f>
        <v>40</v>
      </c>
    </row>
    <row r="1556" spans="1:17" ht="15.6" x14ac:dyDescent="0.3">
      <c r="A1556" s="20" t="s">
        <v>816</v>
      </c>
      <c r="B1556" t="str">
        <f>VLOOKUP($A1556,Customer_Table[#All],4,FALSE)</f>
        <v>Heather</v>
      </c>
      <c r="C1556">
        <f>VLOOKUP($A1556,Medical_Table[#All],4,FALSE)</f>
        <v>19.86</v>
      </c>
      <c r="D1556">
        <f>VLOOKUP($A1556,Medical_Table[#All],6,FALSE)</f>
        <v>5.62</v>
      </c>
      <c r="E1556" t="str">
        <f>VLOOKUP($A1556,Medical_Table[#All],2,FALSE)</f>
        <v>Yes</v>
      </c>
      <c r="F1556" t="str">
        <f>VLOOKUP($A1556,Medical_Table[#All],8,FALSE)</f>
        <v>No</v>
      </c>
      <c r="G1556" t="str">
        <f>VLOOKUP($A1556,Medical_Table[#All],9,FALSE)</f>
        <v>No</v>
      </c>
      <c r="H1556">
        <f>VLOOKUP($A1556,Medical_Table[#All],10,FALSE)</f>
        <v>0</v>
      </c>
      <c r="I1556" t="str">
        <f>VLOOKUP($A1556,Medical_Table[#All],3,FALSE)</f>
        <v>No</v>
      </c>
      <c r="J1556" t="str">
        <f>VLOOKUP($A1556,Medical_Table[#All],5,FALSE)</f>
        <v>Normal Weight</v>
      </c>
      <c r="K1556" t="str">
        <f>VLOOKUP($A1556,Medical_Table[#All],7,FALSE)</f>
        <v>Normal</v>
      </c>
      <c r="L1556" s="22">
        <f>VLOOKUP($A1556,Hospitalization_Table[#All],10,FALSE)</f>
        <v>28056</v>
      </c>
      <c r="M1556" s="18">
        <f>VLOOKUP($A1556,Hospitalization_Table[#All],6,FALSE)</f>
        <v>6529.21</v>
      </c>
      <c r="N1556" t="str">
        <f>VLOOKUP($A1556,Hospitalization_Table[#All],7,FALSE)</f>
        <v>tier - 2</v>
      </c>
      <c r="O1556" t="str">
        <f>VLOOKUP($A1556,Hospitalization_Table[#All],8,FALSE)</f>
        <v>tier - 1</v>
      </c>
      <c r="P1556" t="str">
        <f>VLOOKUP($A1556,Hospitalization_Table[#All],9,FALSE)</f>
        <v>R1013</v>
      </c>
      <c r="Q1556">
        <f>VLOOKUP($A1556,Hospitalization_Table[#All],11,FALSE)</f>
        <v>46</v>
      </c>
    </row>
    <row r="1557" spans="1:17" ht="15.6" x14ac:dyDescent="0.3">
      <c r="A1557" s="20" t="s">
        <v>815</v>
      </c>
      <c r="B1557" t="str">
        <f>VLOOKUP($A1557,Customer_Table[#All],4,FALSE)</f>
        <v>Peter W. Sr.</v>
      </c>
      <c r="C1557">
        <f>VLOOKUP($A1557,Medical_Table[#All],4,FALSE)</f>
        <v>33.58</v>
      </c>
      <c r="D1557">
        <f>VLOOKUP($A1557,Medical_Table[#All],6,FALSE)</f>
        <v>5.08</v>
      </c>
      <c r="E1557" t="str">
        <f>VLOOKUP($A1557,Medical_Table[#All],2,FALSE)</f>
        <v>No</v>
      </c>
      <c r="F1557" t="str">
        <f>VLOOKUP($A1557,Medical_Table[#All],8,FALSE)</f>
        <v>No</v>
      </c>
      <c r="G1557" t="str">
        <f>VLOOKUP($A1557,Medical_Table[#All],9,FALSE)</f>
        <v>No</v>
      </c>
      <c r="H1557">
        <f>VLOOKUP($A1557,Medical_Table[#All],10,FALSE)</f>
        <v>0</v>
      </c>
      <c r="I1557" t="str">
        <f>VLOOKUP($A1557,Medical_Table[#All],3,FALSE)</f>
        <v>No</v>
      </c>
      <c r="J1557" t="str">
        <f>VLOOKUP($A1557,Medical_Table[#All],5,FALSE)</f>
        <v>Obesity</v>
      </c>
      <c r="K1557" t="str">
        <f>VLOOKUP($A1557,Medical_Table[#All],7,FALSE)</f>
        <v>Normal</v>
      </c>
      <c r="L1557" s="22">
        <f>VLOOKUP($A1557,Hospitalization_Table[#All],10,FALSE)</f>
        <v>34522</v>
      </c>
      <c r="M1557" s="18">
        <f>VLOOKUP($A1557,Hospitalization_Table[#All],6,FALSE)</f>
        <v>6512.24</v>
      </c>
      <c r="N1557" t="str">
        <f>VLOOKUP($A1557,Hospitalization_Table[#All],7,FALSE)</f>
        <v>tier - 2</v>
      </c>
      <c r="O1557" t="str">
        <f>VLOOKUP($A1557,Hospitalization_Table[#All],8,FALSE)</f>
        <v>tier - 1</v>
      </c>
      <c r="P1557" t="str">
        <f>VLOOKUP($A1557,Hospitalization_Table[#All],9,FALSE)</f>
        <v>R1021</v>
      </c>
      <c r="Q1557">
        <f>VLOOKUP($A1557,Hospitalization_Table[#All],11,FALSE)</f>
        <v>28</v>
      </c>
    </row>
    <row r="1558" spans="1:17" ht="15.6" x14ac:dyDescent="0.3">
      <c r="A1558" s="20" t="s">
        <v>814</v>
      </c>
      <c r="B1558" t="str">
        <f>VLOOKUP($A1558,Customer_Table[#All],4,FALSE)</f>
        <v>Catherine A</v>
      </c>
      <c r="C1558">
        <f>VLOOKUP($A1558,Medical_Table[#All],4,FALSE)</f>
        <v>29.81</v>
      </c>
      <c r="D1558">
        <f>VLOOKUP($A1558,Medical_Table[#All],6,FALSE)</f>
        <v>5.28</v>
      </c>
      <c r="E1558" t="str">
        <f>VLOOKUP($A1558,Medical_Table[#All],2,FALSE)</f>
        <v>No</v>
      </c>
      <c r="F1558" t="str">
        <f>VLOOKUP($A1558,Medical_Table[#All],8,FALSE)</f>
        <v>No</v>
      </c>
      <c r="G1558" t="str">
        <f>VLOOKUP($A1558,Medical_Table[#All],9,FALSE)</f>
        <v>No</v>
      </c>
      <c r="H1558">
        <f>VLOOKUP($A1558,Medical_Table[#All],10,FALSE)</f>
        <v>0</v>
      </c>
      <c r="I1558" t="str">
        <f>VLOOKUP($A1558,Medical_Table[#All],3,FALSE)</f>
        <v>No</v>
      </c>
      <c r="J1558" t="str">
        <f>VLOOKUP($A1558,Medical_Table[#All],5,FALSE)</f>
        <v>Over Weight</v>
      </c>
      <c r="K1558" t="str">
        <f>VLOOKUP($A1558,Medical_Table[#All],7,FALSE)</f>
        <v>Normal</v>
      </c>
      <c r="L1558" s="22">
        <f>VLOOKUP($A1558,Hospitalization_Table[#All],10,FALSE)</f>
        <v>30191</v>
      </c>
      <c r="M1558" s="18">
        <f>VLOOKUP($A1558,Hospitalization_Table[#All],6,FALSE)</f>
        <v>6500.24</v>
      </c>
      <c r="N1558" t="str">
        <f>VLOOKUP($A1558,Hospitalization_Table[#All],7,FALSE)</f>
        <v>tier - 2</v>
      </c>
      <c r="O1558" t="str">
        <f>VLOOKUP($A1558,Hospitalization_Table[#All],8,FALSE)</f>
        <v>tier - 2</v>
      </c>
      <c r="P1558" t="str">
        <f>VLOOKUP($A1558,Hospitalization_Table[#All],9,FALSE)</f>
        <v>R1013</v>
      </c>
      <c r="Q1558">
        <f>VLOOKUP($A1558,Hospitalization_Table[#All],11,FALSE)</f>
        <v>40</v>
      </c>
    </row>
    <row r="1559" spans="1:17" ht="15.6" x14ac:dyDescent="0.3">
      <c r="A1559" s="20" t="s">
        <v>813</v>
      </c>
      <c r="B1559" t="str">
        <f>VLOOKUP($A1559,Customer_Table[#All],4,FALSE)</f>
        <v>Kelly A</v>
      </c>
      <c r="C1559">
        <f>VLOOKUP($A1559,Medical_Table[#All],4,FALSE)</f>
        <v>27.4</v>
      </c>
      <c r="D1559">
        <f>VLOOKUP($A1559,Medical_Table[#All],6,FALSE)</f>
        <v>4.6100000000000003</v>
      </c>
      <c r="E1559" t="str">
        <f>VLOOKUP($A1559,Medical_Table[#All],2,FALSE)</f>
        <v>No</v>
      </c>
      <c r="F1559" t="str">
        <f>VLOOKUP($A1559,Medical_Table[#All],8,FALSE)</f>
        <v>No</v>
      </c>
      <c r="G1559" t="str">
        <f>VLOOKUP($A1559,Medical_Table[#All],9,FALSE)</f>
        <v>No</v>
      </c>
      <c r="H1559">
        <f>VLOOKUP($A1559,Medical_Table[#All],10,FALSE)</f>
        <v>0</v>
      </c>
      <c r="I1559" t="str">
        <f>VLOOKUP($A1559,Medical_Table[#All],3,FALSE)</f>
        <v>No</v>
      </c>
      <c r="J1559" t="str">
        <f>VLOOKUP($A1559,Medical_Table[#All],5,FALSE)</f>
        <v>Over Weight</v>
      </c>
      <c r="K1559" t="str">
        <f>VLOOKUP($A1559,Medical_Table[#All],7,FALSE)</f>
        <v>Normal</v>
      </c>
      <c r="L1559" s="22">
        <f>VLOOKUP($A1559,Hospitalization_Table[#All],10,FALSE)</f>
        <v>30233</v>
      </c>
      <c r="M1559" s="18">
        <f>VLOOKUP($A1559,Hospitalization_Table[#All],6,FALSE)</f>
        <v>6496.89</v>
      </c>
      <c r="N1559" t="str">
        <f>VLOOKUP($A1559,Hospitalization_Table[#All],7,FALSE)</f>
        <v>tier - 2</v>
      </c>
      <c r="O1559" t="str">
        <f>VLOOKUP($A1559,Hospitalization_Table[#All],8,FALSE)</f>
        <v>tier - 3</v>
      </c>
      <c r="P1559" t="str">
        <f>VLOOKUP($A1559,Hospitalization_Table[#All],9,FALSE)</f>
        <v>R1011</v>
      </c>
      <c r="Q1559">
        <f>VLOOKUP($A1559,Hospitalization_Table[#All],11,FALSE)</f>
        <v>40</v>
      </c>
    </row>
    <row r="1560" spans="1:17" ht="15.6" x14ac:dyDescent="0.3">
      <c r="A1560" s="20" t="s">
        <v>812</v>
      </c>
      <c r="B1560" t="str">
        <f>VLOOKUP($A1560,Customer_Table[#All],4,FALSE)</f>
        <v>Janel N.</v>
      </c>
      <c r="C1560">
        <f>VLOOKUP($A1560,Medical_Table[#All],4,FALSE)</f>
        <v>17.98</v>
      </c>
      <c r="D1560">
        <f>VLOOKUP($A1560,Medical_Table[#All],6,FALSE)</f>
        <v>6.57</v>
      </c>
      <c r="E1560" t="str">
        <f>VLOOKUP($A1560,Medical_Table[#All],2,FALSE)</f>
        <v>Yes</v>
      </c>
      <c r="F1560" t="str">
        <f>VLOOKUP($A1560,Medical_Table[#All],8,FALSE)</f>
        <v>No</v>
      </c>
      <c r="G1560" t="str">
        <f>VLOOKUP($A1560,Medical_Table[#All],9,FALSE)</f>
        <v>No</v>
      </c>
      <c r="H1560">
        <f>VLOOKUP($A1560,Medical_Table[#All],10,FALSE)</f>
        <v>2</v>
      </c>
      <c r="I1560" t="str">
        <f>VLOOKUP($A1560,Medical_Table[#All],3,FALSE)</f>
        <v>No</v>
      </c>
      <c r="J1560" t="str">
        <f>VLOOKUP($A1560,Medical_Table[#All],5,FALSE)</f>
        <v>Under Weight</v>
      </c>
      <c r="K1560" t="str">
        <f>VLOOKUP($A1560,Medical_Table[#All],7,FALSE)</f>
        <v>Diabetes</v>
      </c>
      <c r="L1560" s="22">
        <f>VLOOKUP($A1560,Hospitalization_Table[#All],10,FALSE)</f>
        <v>25903</v>
      </c>
      <c r="M1560" s="18">
        <f>VLOOKUP($A1560,Hospitalization_Table[#All],6,FALSE)</f>
        <v>6481.67</v>
      </c>
      <c r="N1560" t="str">
        <f>VLOOKUP($A1560,Hospitalization_Table[#All],7,FALSE)</f>
        <v>tier - 2</v>
      </c>
      <c r="O1560" t="str">
        <f>VLOOKUP($A1560,Hospitalization_Table[#All],8,FALSE)</f>
        <v>tier - 2</v>
      </c>
      <c r="P1560" t="str">
        <f>VLOOKUP($A1560,Hospitalization_Table[#All],9,FALSE)</f>
        <v>R1013</v>
      </c>
      <c r="Q1560">
        <f>VLOOKUP($A1560,Hospitalization_Table[#All],11,FALSE)</f>
        <v>52</v>
      </c>
    </row>
    <row r="1561" spans="1:17" ht="15.6" x14ac:dyDescent="0.3">
      <c r="A1561" s="20" t="s">
        <v>811</v>
      </c>
      <c r="B1561" t="str">
        <f>VLOOKUP($A1561,Customer_Table[#All],4,FALSE)</f>
        <v>Yann Kai</v>
      </c>
      <c r="C1561">
        <f>VLOOKUP($A1561,Medical_Table[#All],4,FALSE)</f>
        <v>37.9</v>
      </c>
      <c r="D1561">
        <f>VLOOKUP($A1561,Medical_Table[#All],6,FALSE)</f>
        <v>5.83</v>
      </c>
      <c r="E1561" t="str">
        <f>VLOOKUP($A1561,Medical_Table[#All],2,FALSE)</f>
        <v>No</v>
      </c>
      <c r="F1561" t="str">
        <f>VLOOKUP($A1561,Medical_Table[#All],8,FALSE)</f>
        <v>No</v>
      </c>
      <c r="G1561" t="str">
        <f>VLOOKUP($A1561,Medical_Table[#All],9,FALSE)</f>
        <v>No</v>
      </c>
      <c r="H1561">
        <f>VLOOKUP($A1561,Medical_Table[#All],10,FALSE)</f>
        <v>0</v>
      </c>
      <c r="I1561" t="str">
        <f>VLOOKUP($A1561,Medical_Table[#All],3,FALSE)</f>
        <v>No</v>
      </c>
      <c r="J1561" t="str">
        <f>VLOOKUP($A1561,Medical_Table[#All],5,FALSE)</f>
        <v>Obesity</v>
      </c>
      <c r="K1561" t="str">
        <f>VLOOKUP($A1561,Medical_Table[#All],7,FALSE)</f>
        <v>Prediabetes</v>
      </c>
      <c r="L1561" s="22">
        <f>VLOOKUP($A1561,Hospitalization_Table[#All],10,FALSE)</f>
        <v>29380</v>
      </c>
      <c r="M1561" s="18">
        <f>VLOOKUP($A1561,Hospitalization_Table[#All],6,FALSE)</f>
        <v>6474.01</v>
      </c>
      <c r="N1561" t="str">
        <f>VLOOKUP($A1561,Hospitalization_Table[#All],7,FALSE)</f>
        <v>tier - 2</v>
      </c>
      <c r="O1561" t="str">
        <f>VLOOKUP($A1561,Hospitalization_Table[#All],8,FALSE)</f>
        <v>tier - 3</v>
      </c>
      <c r="P1561" t="str">
        <f>VLOOKUP($A1561,Hospitalization_Table[#All],9,FALSE)</f>
        <v>R1011</v>
      </c>
      <c r="Q1561">
        <f>VLOOKUP($A1561,Hospitalization_Table[#All],11,FALSE)</f>
        <v>43</v>
      </c>
    </row>
    <row r="1562" spans="1:17" ht="15.6" x14ac:dyDescent="0.3">
      <c r="A1562" s="20" t="s">
        <v>810</v>
      </c>
      <c r="B1562" t="str">
        <f>VLOOKUP($A1562,Customer_Table[#All],4,FALSE)</f>
        <v>Zachary R.</v>
      </c>
      <c r="C1562">
        <f>VLOOKUP($A1562,Medical_Table[#All],4,FALSE)</f>
        <v>25.27</v>
      </c>
      <c r="D1562">
        <f>VLOOKUP($A1562,Medical_Table[#All],6,FALSE)</f>
        <v>6.98</v>
      </c>
      <c r="E1562" t="str">
        <f>VLOOKUP($A1562,Medical_Table[#All],2,FALSE)</f>
        <v>Yes</v>
      </c>
      <c r="F1562" t="str">
        <f>VLOOKUP($A1562,Medical_Table[#All],8,FALSE)</f>
        <v>No</v>
      </c>
      <c r="G1562" t="str">
        <f>VLOOKUP($A1562,Medical_Table[#All],9,FALSE)</f>
        <v>No</v>
      </c>
      <c r="H1562">
        <f>VLOOKUP($A1562,Medical_Table[#All],10,FALSE)</f>
        <v>0</v>
      </c>
      <c r="I1562" t="str">
        <f>VLOOKUP($A1562,Medical_Table[#All],3,FALSE)</f>
        <v>No</v>
      </c>
      <c r="J1562" t="str">
        <f>VLOOKUP($A1562,Medical_Table[#All],5,FALSE)</f>
        <v>Over Weight</v>
      </c>
      <c r="K1562" t="str">
        <f>VLOOKUP($A1562,Medical_Table[#All],7,FALSE)</f>
        <v>Diabetes</v>
      </c>
      <c r="L1562" s="22">
        <f>VLOOKUP($A1562,Hospitalization_Table[#All],10,FALSE)</f>
        <v>29794</v>
      </c>
      <c r="M1562" s="18">
        <f>VLOOKUP($A1562,Hospitalization_Table[#All],6,FALSE)</f>
        <v>6473.15</v>
      </c>
      <c r="N1562" t="str">
        <f>VLOOKUP($A1562,Hospitalization_Table[#All],7,FALSE)</f>
        <v>tier - 2</v>
      </c>
      <c r="O1562" t="str">
        <f>VLOOKUP($A1562,Hospitalization_Table[#All],8,FALSE)</f>
        <v>tier - 2</v>
      </c>
      <c r="P1562" t="str">
        <f>VLOOKUP($A1562,Hospitalization_Table[#All],9,FALSE)</f>
        <v>R1013</v>
      </c>
      <c r="Q1562">
        <f>VLOOKUP($A1562,Hospitalization_Table[#All],11,FALSE)</f>
        <v>41</v>
      </c>
    </row>
    <row r="1563" spans="1:17" ht="15.6" x14ac:dyDescent="0.3">
      <c r="A1563" s="20" t="s">
        <v>809</v>
      </c>
      <c r="B1563" t="str">
        <f>VLOOKUP($A1563,Customer_Table[#All],4,FALSE)</f>
        <v>Alejandro Sr.</v>
      </c>
      <c r="C1563">
        <f>VLOOKUP($A1563,Medical_Table[#All],4,FALSE)</f>
        <v>29.26</v>
      </c>
      <c r="D1563">
        <f>VLOOKUP($A1563,Medical_Table[#All],6,FALSE)</f>
        <v>4.03</v>
      </c>
      <c r="E1563" t="str">
        <f>VLOOKUP($A1563,Medical_Table[#All],2,FALSE)</f>
        <v>No</v>
      </c>
      <c r="F1563" t="str">
        <f>VLOOKUP($A1563,Medical_Table[#All],8,FALSE)</f>
        <v>No</v>
      </c>
      <c r="G1563" t="str">
        <f>VLOOKUP($A1563,Medical_Table[#All],9,FALSE)</f>
        <v>No</v>
      </c>
      <c r="H1563">
        <f>VLOOKUP($A1563,Medical_Table[#All],10,FALSE)</f>
        <v>1</v>
      </c>
      <c r="I1563" t="str">
        <f>VLOOKUP($A1563,Medical_Table[#All],3,FALSE)</f>
        <v>No</v>
      </c>
      <c r="J1563" t="str">
        <f>VLOOKUP($A1563,Medical_Table[#All],5,FALSE)</f>
        <v>Over Weight</v>
      </c>
      <c r="K1563" t="str">
        <f>VLOOKUP($A1563,Medical_Table[#All],7,FALSE)</f>
        <v>Normal</v>
      </c>
      <c r="L1563" s="22">
        <f>VLOOKUP($A1563,Hospitalization_Table[#All],10,FALSE)</f>
        <v>30987</v>
      </c>
      <c r="M1563" s="18">
        <f>VLOOKUP($A1563,Hospitalization_Table[#All],6,FALSE)</f>
        <v>6457.84</v>
      </c>
      <c r="N1563" t="str">
        <f>VLOOKUP($A1563,Hospitalization_Table[#All],7,FALSE)</f>
        <v>tier - 2</v>
      </c>
      <c r="O1563" t="str">
        <f>VLOOKUP($A1563,Hospitalization_Table[#All],8,FALSE)</f>
        <v>tier - 3</v>
      </c>
      <c r="P1563" t="str">
        <f>VLOOKUP($A1563,Hospitalization_Table[#All],9,FALSE)</f>
        <v>R1012</v>
      </c>
      <c r="Q1563">
        <f>VLOOKUP($A1563,Hospitalization_Table[#All],11,FALSE)</f>
        <v>38</v>
      </c>
    </row>
    <row r="1564" spans="1:17" ht="15.6" x14ac:dyDescent="0.3">
      <c r="A1564" s="20" t="s">
        <v>808</v>
      </c>
      <c r="B1564" t="str">
        <f>VLOOKUP($A1564,Customer_Table[#All],4,FALSE)</f>
        <v>Nicholas R.</v>
      </c>
      <c r="C1564">
        <f>VLOOKUP($A1564,Medical_Table[#All],4,FALSE)</f>
        <v>27.835000000000001</v>
      </c>
      <c r="D1564">
        <f>VLOOKUP($A1564,Medical_Table[#All],6,FALSE)</f>
        <v>4.5599999999999996</v>
      </c>
      <c r="E1564" t="str">
        <f>VLOOKUP($A1564,Medical_Table[#All],2,FALSE)</f>
        <v>No</v>
      </c>
      <c r="F1564" t="str">
        <f>VLOOKUP($A1564,Medical_Table[#All],8,FALSE)</f>
        <v>No</v>
      </c>
      <c r="G1564" t="str">
        <f>VLOOKUP($A1564,Medical_Table[#All],9,FALSE)</f>
        <v>No</v>
      </c>
      <c r="H1564">
        <f>VLOOKUP($A1564,Medical_Table[#All],10,FALSE)</f>
        <v>1</v>
      </c>
      <c r="I1564" t="str">
        <f>VLOOKUP($A1564,Medical_Table[#All],3,FALSE)</f>
        <v>No</v>
      </c>
      <c r="J1564" t="str">
        <f>VLOOKUP($A1564,Medical_Table[#All],5,FALSE)</f>
        <v>Over Weight</v>
      </c>
      <c r="K1564" t="str">
        <f>VLOOKUP($A1564,Medical_Table[#All],7,FALSE)</f>
        <v>Normal</v>
      </c>
      <c r="L1564" s="22">
        <f>VLOOKUP($A1564,Hospitalization_Table[#All],10,FALSE)</f>
        <v>30920</v>
      </c>
      <c r="M1564" s="18">
        <f>VLOOKUP($A1564,Hospitalization_Table[#All],6,FALSE)</f>
        <v>6455.86</v>
      </c>
      <c r="N1564" t="str">
        <f>VLOOKUP($A1564,Hospitalization_Table[#All],7,FALSE)</f>
        <v>tier - 3</v>
      </c>
      <c r="O1564" t="str">
        <f>VLOOKUP($A1564,Hospitalization_Table[#All],8,FALSE)</f>
        <v>tier - 3</v>
      </c>
      <c r="P1564" t="str">
        <f>VLOOKUP($A1564,Hospitalization_Table[#All],9,FALSE)</f>
        <v>R1012</v>
      </c>
      <c r="Q1564">
        <f>VLOOKUP($A1564,Hospitalization_Table[#All],11,FALSE)</f>
        <v>38</v>
      </c>
    </row>
    <row r="1565" spans="1:17" ht="15.6" x14ac:dyDescent="0.3">
      <c r="A1565" s="20" t="s">
        <v>807</v>
      </c>
      <c r="B1565" t="str">
        <f>VLOOKUP($A1565,Customer_Table[#All],4,FALSE)</f>
        <v>Paul</v>
      </c>
      <c r="C1565">
        <f>VLOOKUP($A1565,Medical_Table[#All],4,FALSE)</f>
        <v>46.53</v>
      </c>
      <c r="D1565">
        <f>VLOOKUP($A1565,Medical_Table[#All],6,FALSE)</f>
        <v>5.38</v>
      </c>
      <c r="E1565" t="str">
        <f>VLOOKUP($A1565,Medical_Table[#All],2,FALSE)</f>
        <v>Yes</v>
      </c>
      <c r="F1565" t="str">
        <f>VLOOKUP($A1565,Medical_Table[#All],8,FALSE)</f>
        <v>No</v>
      </c>
      <c r="G1565" t="str">
        <f>VLOOKUP($A1565,Medical_Table[#All],9,FALSE)</f>
        <v>No</v>
      </c>
      <c r="H1565">
        <f>VLOOKUP($A1565,Medical_Table[#All],10,FALSE)</f>
        <v>0</v>
      </c>
      <c r="I1565" t="str">
        <f>VLOOKUP($A1565,Medical_Table[#All],3,FALSE)</f>
        <v>No</v>
      </c>
      <c r="J1565" t="str">
        <f>VLOOKUP($A1565,Medical_Table[#All],5,FALSE)</f>
        <v>Obesity</v>
      </c>
      <c r="K1565" t="str">
        <f>VLOOKUP($A1565,Medical_Table[#All],7,FALSE)</f>
        <v>Normal</v>
      </c>
      <c r="L1565" s="22">
        <f>VLOOKUP($A1565,Hospitalization_Table[#All],10,FALSE)</f>
        <v>31250</v>
      </c>
      <c r="M1565" s="18">
        <f>VLOOKUP($A1565,Hospitalization_Table[#All],6,FALSE)</f>
        <v>6435.62</v>
      </c>
      <c r="N1565" t="str">
        <f>VLOOKUP($A1565,Hospitalization_Table[#All],7,FALSE)</f>
        <v>tier - 3</v>
      </c>
      <c r="O1565" t="str">
        <f>VLOOKUP($A1565,Hospitalization_Table[#All],8,FALSE)</f>
        <v>tier - 2</v>
      </c>
      <c r="P1565" t="str">
        <f>VLOOKUP($A1565,Hospitalization_Table[#All],9,FALSE)</f>
        <v>R1013</v>
      </c>
      <c r="Q1565">
        <f>VLOOKUP($A1565,Hospitalization_Table[#All],11,FALSE)</f>
        <v>37</v>
      </c>
    </row>
    <row r="1566" spans="1:17" ht="15.6" x14ac:dyDescent="0.3">
      <c r="A1566" s="20" t="s">
        <v>806</v>
      </c>
      <c r="B1566" t="str">
        <f>VLOOKUP($A1566,Customer_Table[#All],4,FALSE)</f>
        <v>Michael D</v>
      </c>
      <c r="C1566">
        <f>VLOOKUP($A1566,Medical_Table[#All],4,FALSE)</f>
        <v>20.58</v>
      </c>
      <c r="D1566">
        <f>VLOOKUP($A1566,Medical_Table[#All],6,FALSE)</f>
        <v>11.04</v>
      </c>
      <c r="E1566" t="str">
        <f>VLOOKUP($A1566,Medical_Table[#All],2,FALSE)</f>
        <v>Yes</v>
      </c>
      <c r="F1566" t="str">
        <f>VLOOKUP($A1566,Medical_Table[#All],8,FALSE)</f>
        <v>No</v>
      </c>
      <c r="G1566" t="str">
        <f>VLOOKUP($A1566,Medical_Table[#All],9,FALSE)</f>
        <v>No</v>
      </c>
      <c r="H1566">
        <f>VLOOKUP($A1566,Medical_Table[#All],10,FALSE)</f>
        <v>1</v>
      </c>
      <c r="I1566" t="str">
        <f>VLOOKUP($A1566,Medical_Table[#All],3,FALSE)</f>
        <v>No</v>
      </c>
      <c r="J1566" t="str">
        <f>VLOOKUP($A1566,Medical_Table[#All],5,FALSE)</f>
        <v>Normal Weight</v>
      </c>
      <c r="K1566" t="str">
        <f>VLOOKUP($A1566,Medical_Table[#All],7,FALSE)</f>
        <v>Diabetes</v>
      </c>
      <c r="L1566" s="22">
        <f>VLOOKUP($A1566,Hospitalization_Table[#All],10,FALSE)</f>
        <v>27611</v>
      </c>
      <c r="M1566" s="18">
        <f>VLOOKUP($A1566,Hospitalization_Table[#All],6,FALSE)</f>
        <v>6423.48</v>
      </c>
      <c r="N1566" t="str">
        <f>VLOOKUP($A1566,Hospitalization_Table[#All],7,FALSE)</f>
        <v>tier - 2</v>
      </c>
      <c r="O1566" t="str">
        <f>VLOOKUP($A1566,Hospitalization_Table[#All],8,FALSE)</f>
        <v>tier - 3</v>
      </c>
      <c r="P1566" t="str">
        <f>VLOOKUP($A1566,Hospitalization_Table[#All],9,FALSE)</f>
        <v>R1013</v>
      </c>
      <c r="Q1566">
        <f>VLOOKUP($A1566,Hospitalization_Table[#All],11,FALSE)</f>
        <v>47</v>
      </c>
    </row>
    <row r="1567" spans="1:17" ht="15.6" x14ac:dyDescent="0.3">
      <c r="A1567" s="20" t="s">
        <v>805</v>
      </c>
      <c r="B1567" t="str">
        <f>VLOOKUP($A1567,Customer_Table[#All],4,FALSE)</f>
        <v>Marina</v>
      </c>
      <c r="C1567">
        <f>VLOOKUP($A1567,Medical_Table[#All],4,FALSE)</f>
        <v>19.53</v>
      </c>
      <c r="D1567">
        <f>VLOOKUP($A1567,Medical_Table[#All],6,FALSE)</f>
        <v>6.09</v>
      </c>
      <c r="E1567" t="str">
        <f>VLOOKUP($A1567,Medical_Table[#All],2,FALSE)</f>
        <v>Yes</v>
      </c>
      <c r="F1567" t="str">
        <f>VLOOKUP($A1567,Medical_Table[#All],8,FALSE)</f>
        <v>No</v>
      </c>
      <c r="G1567" t="str">
        <f>VLOOKUP($A1567,Medical_Table[#All],9,FALSE)</f>
        <v>No</v>
      </c>
      <c r="H1567">
        <f>VLOOKUP($A1567,Medical_Table[#All],10,FALSE)</f>
        <v>0</v>
      </c>
      <c r="I1567" t="str">
        <f>VLOOKUP($A1567,Medical_Table[#All],3,FALSE)</f>
        <v>No</v>
      </c>
      <c r="J1567" t="str">
        <f>VLOOKUP($A1567,Medical_Table[#All],5,FALSE)</f>
        <v>Normal Weight</v>
      </c>
      <c r="K1567" t="str">
        <f>VLOOKUP($A1567,Medical_Table[#All],7,FALSE)</f>
        <v>Prediabetes</v>
      </c>
      <c r="L1567" s="22">
        <f>VLOOKUP($A1567,Hospitalization_Table[#All],10,FALSE)</f>
        <v>28124</v>
      </c>
      <c r="M1567" s="18">
        <f>VLOOKUP($A1567,Hospitalization_Table[#All],6,FALSE)</f>
        <v>6417.28</v>
      </c>
      <c r="N1567" t="str">
        <f>VLOOKUP($A1567,Hospitalization_Table[#All],7,FALSE)</f>
        <v>tier - 2</v>
      </c>
      <c r="O1567" t="str">
        <f>VLOOKUP($A1567,Hospitalization_Table[#All],8,FALSE)</f>
        <v>tier - 3</v>
      </c>
      <c r="P1567" t="str">
        <f>VLOOKUP($A1567,Hospitalization_Table[#All],9,FALSE)</f>
        <v>R1013</v>
      </c>
      <c r="Q1567">
        <f>VLOOKUP($A1567,Hospitalization_Table[#All],11,FALSE)</f>
        <v>46</v>
      </c>
    </row>
    <row r="1568" spans="1:17" ht="15.6" x14ac:dyDescent="0.3">
      <c r="A1568" s="20" t="s">
        <v>804</v>
      </c>
      <c r="B1568" t="str">
        <f>VLOOKUP($A1568,Customer_Table[#All],4,FALSE)</f>
        <v>Caroline</v>
      </c>
      <c r="C1568">
        <f>VLOOKUP($A1568,Medical_Table[#All],4,FALSE)</f>
        <v>27.7</v>
      </c>
      <c r="D1568">
        <f>VLOOKUP($A1568,Medical_Table[#All],6,FALSE)</f>
        <v>4.71</v>
      </c>
      <c r="E1568" t="str">
        <f>VLOOKUP($A1568,Medical_Table[#All],2,FALSE)</f>
        <v>No</v>
      </c>
      <c r="F1568" t="str">
        <f>VLOOKUP($A1568,Medical_Table[#All],8,FALSE)</f>
        <v>No</v>
      </c>
      <c r="G1568" t="str">
        <f>VLOOKUP($A1568,Medical_Table[#All],9,FALSE)</f>
        <v>No</v>
      </c>
      <c r="H1568">
        <f>VLOOKUP($A1568,Medical_Table[#All],10,FALSE)</f>
        <v>1</v>
      </c>
      <c r="I1568" t="str">
        <f>VLOOKUP($A1568,Medical_Table[#All],3,FALSE)</f>
        <v>No</v>
      </c>
      <c r="J1568" t="str">
        <f>VLOOKUP($A1568,Medical_Table[#All],5,FALSE)</f>
        <v>Over Weight</v>
      </c>
      <c r="K1568" t="str">
        <f>VLOOKUP($A1568,Medical_Table[#All],7,FALSE)</f>
        <v>Normal</v>
      </c>
      <c r="L1568" s="22">
        <f>VLOOKUP($A1568,Hospitalization_Table[#All],10,FALSE)</f>
        <v>32024</v>
      </c>
      <c r="M1568" s="18">
        <f>VLOOKUP($A1568,Hospitalization_Table[#All],6,FALSE)</f>
        <v>6414.18</v>
      </c>
      <c r="N1568" t="str">
        <f>VLOOKUP($A1568,Hospitalization_Table[#All],7,FALSE)</f>
        <v>tier - 2</v>
      </c>
      <c r="O1568" t="str">
        <f>VLOOKUP($A1568,Hospitalization_Table[#All],8,FALSE)</f>
        <v>tier - 2</v>
      </c>
      <c r="P1568" t="str">
        <f>VLOOKUP($A1568,Hospitalization_Table[#All],9,FALSE)</f>
        <v>R1011</v>
      </c>
      <c r="Q1568">
        <f>VLOOKUP($A1568,Hospitalization_Table[#All],11,FALSE)</f>
        <v>35</v>
      </c>
    </row>
    <row r="1569" spans="1:17" ht="15.6" x14ac:dyDescent="0.3">
      <c r="A1569" s="20" t="s">
        <v>803</v>
      </c>
      <c r="B1569" t="str">
        <f>VLOOKUP($A1569,Customer_Table[#All],4,FALSE)</f>
        <v>Ross P</v>
      </c>
      <c r="C1569">
        <f>VLOOKUP($A1569,Medical_Table[#All],4,FALSE)</f>
        <v>18.920000000000002</v>
      </c>
      <c r="D1569">
        <f>VLOOKUP($A1569,Medical_Table[#All],6,FALSE)</f>
        <v>8.18</v>
      </c>
      <c r="E1569" t="str">
        <f>VLOOKUP($A1569,Medical_Table[#All],2,FALSE)</f>
        <v>No</v>
      </c>
      <c r="F1569" t="str">
        <f>VLOOKUP($A1569,Medical_Table[#All],8,FALSE)</f>
        <v>No</v>
      </c>
      <c r="G1569" t="str">
        <f>VLOOKUP($A1569,Medical_Table[#All],9,FALSE)</f>
        <v>No</v>
      </c>
      <c r="H1569">
        <f>VLOOKUP($A1569,Medical_Table[#All],10,FALSE)</f>
        <v>0</v>
      </c>
      <c r="I1569" t="str">
        <f>VLOOKUP($A1569,Medical_Table[#All],3,FALSE)</f>
        <v>No</v>
      </c>
      <c r="J1569" t="str">
        <f>VLOOKUP($A1569,Medical_Table[#All],5,FALSE)</f>
        <v>Normal Weight</v>
      </c>
      <c r="K1569" t="str">
        <f>VLOOKUP($A1569,Medical_Table[#All],7,FALSE)</f>
        <v>Diabetes</v>
      </c>
      <c r="L1569" s="22">
        <f>VLOOKUP($A1569,Hospitalization_Table[#All],10,FALSE)</f>
        <v>26167</v>
      </c>
      <c r="M1569" s="18">
        <f>VLOOKUP($A1569,Hospitalization_Table[#All],6,FALSE)</f>
        <v>6412.34</v>
      </c>
      <c r="N1569" t="str">
        <f>VLOOKUP($A1569,Hospitalization_Table[#All],7,FALSE)</f>
        <v>tier - 2</v>
      </c>
      <c r="O1569" t="str">
        <f>VLOOKUP($A1569,Hospitalization_Table[#All],8,FALSE)</f>
        <v>tier - 3</v>
      </c>
      <c r="P1569" t="str">
        <f>VLOOKUP($A1569,Hospitalization_Table[#All],9,FALSE)</f>
        <v>R1013</v>
      </c>
      <c r="Q1569">
        <f>VLOOKUP($A1569,Hospitalization_Table[#All],11,FALSE)</f>
        <v>51</v>
      </c>
    </row>
    <row r="1570" spans="1:17" ht="15.6" x14ac:dyDescent="0.3">
      <c r="A1570" s="20" t="s">
        <v>802</v>
      </c>
      <c r="B1570" t="str">
        <f>VLOOKUP($A1570,Customer_Table[#All],4,FALSE)</f>
        <v>Aoife</v>
      </c>
      <c r="C1570">
        <f>VLOOKUP($A1570,Medical_Table[#All],4,FALSE)</f>
        <v>17.760000000000002</v>
      </c>
      <c r="D1570">
        <f>VLOOKUP($A1570,Medical_Table[#All],6,FALSE)</f>
        <v>11.18</v>
      </c>
      <c r="E1570" t="str">
        <f>VLOOKUP($A1570,Medical_Table[#All],2,FALSE)</f>
        <v>Yes</v>
      </c>
      <c r="F1570" t="str">
        <f>VLOOKUP($A1570,Medical_Table[#All],8,FALSE)</f>
        <v>No</v>
      </c>
      <c r="G1570" t="str">
        <f>VLOOKUP($A1570,Medical_Table[#All],9,FALSE)</f>
        <v>No</v>
      </c>
      <c r="H1570">
        <f>VLOOKUP($A1570,Medical_Table[#All],10,FALSE)</f>
        <v>2</v>
      </c>
      <c r="I1570" t="str">
        <f>VLOOKUP($A1570,Medical_Table[#All],3,FALSE)</f>
        <v>No</v>
      </c>
      <c r="J1570" t="str">
        <f>VLOOKUP($A1570,Medical_Table[#All],5,FALSE)</f>
        <v>Under Weight</v>
      </c>
      <c r="K1570" t="str">
        <f>VLOOKUP($A1570,Medical_Table[#All],7,FALSE)</f>
        <v>Diabetes</v>
      </c>
      <c r="L1570" s="22">
        <f>VLOOKUP($A1570,Hospitalization_Table[#All],10,FALSE)</f>
        <v>25800</v>
      </c>
      <c r="M1570" s="18">
        <f>VLOOKUP($A1570,Hospitalization_Table[#All],6,FALSE)</f>
        <v>6407.05</v>
      </c>
      <c r="N1570" t="str">
        <f>VLOOKUP($A1570,Hospitalization_Table[#All],7,FALSE)</f>
        <v>tier - 2</v>
      </c>
      <c r="O1570" t="str">
        <f>VLOOKUP($A1570,Hospitalization_Table[#All],8,FALSE)</f>
        <v>tier - 1</v>
      </c>
      <c r="P1570" t="str">
        <f>VLOOKUP($A1570,Hospitalization_Table[#All],9,FALSE)</f>
        <v>R1013</v>
      </c>
      <c r="Q1570">
        <f>VLOOKUP($A1570,Hospitalization_Table[#All],11,FALSE)</f>
        <v>52</v>
      </c>
    </row>
    <row r="1571" spans="1:17" ht="15.6" x14ac:dyDescent="0.3">
      <c r="A1571" s="20" t="s">
        <v>801</v>
      </c>
      <c r="B1571" t="str">
        <f>VLOOKUP($A1571,Customer_Table[#All],4,FALSE)</f>
        <v>Wesley</v>
      </c>
      <c r="C1571">
        <f>VLOOKUP($A1571,Medical_Table[#All],4,FALSE)</f>
        <v>29.83</v>
      </c>
      <c r="D1571">
        <f>VLOOKUP($A1571,Medical_Table[#All],6,FALSE)</f>
        <v>5.03</v>
      </c>
      <c r="E1571" t="str">
        <f>VLOOKUP($A1571,Medical_Table[#All],2,FALSE)</f>
        <v>Yes</v>
      </c>
      <c r="F1571" t="str">
        <f>VLOOKUP($A1571,Medical_Table[#All],8,FALSE)</f>
        <v>No</v>
      </c>
      <c r="G1571" t="str">
        <f>VLOOKUP($A1571,Medical_Table[#All],9,FALSE)</f>
        <v>No</v>
      </c>
      <c r="H1571">
        <f>VLOOKUP($A1571,Medical_Table[#All],10,FALSE)</f>
        <v>0</v>
      </c>
      <c r="I1571" t="str">
        <f>VLOOKUP($A1571,Medical_Table[#All],3,FALSE)</f>
        <v>No</v>
      </c>
      <c r="J1571" t="str">
        <f>VLOOKUP($A1571,Medical_Table[#All],5,FALSE)</f>
        <v>Over Weight</v>
      </c>
      <c r="K1571" t="str">
        <f>VLOOKUP($A1571,Medical_Table[#All],7,FALSE)</f>
        <v>Normal</v>
      </c>
      <c r="L1571" s="22">
        <f>VLOOKUP($A1571,Hospitalization_Table[#All],10,FALSE)</f>
        <v>31391</v>
      </c>
      <c r="M1571" s="18">
        <f>VLOOKUP($A1571,Hospitalization_Table[#All],6,FALSE)</f>
        <v>6406.41</v>
      </c>
      <c r="N1571" t="str">
        <f>VLOOKUP($A1571,Hospitalization_Table[#All],7,FALSE)</f>
        <v>tier - 1</v>
      </c>
      <c r="O1571" t="str">
        <f>VLOOKUP($A1571,Hospitalization_Table[#All],8,FALSE)</f>
        <v>tier - 3</v>
      </c>
      <c r="P1571" t="str">
        <f>VLOOKUP($A1571,Hospitalization_Table[#All],9,FALSE)</f>
        <v>R1014</v>
      </c>
      <c r="Q1571">
        <f>VLOOKUP($A1571,Hospitalization_Table[#All],11,FALSE)</f>
        <v>37</v>
      </c>
    </row>
    <row r="1572" spans="1:17" ht="15.6" x14ac:dyDescent="0.3">
      <c r="A1572" s="20" t="s">
        <v>800</v>
      </c>
      <c r="B1572" t="str">
        <f>VLOOKUP($A1572,Customer_Table[#All],4,FALSE)</f>
        <v>Rebecca J</v>
      </c>
      <c r="C1572">
        <f>VLOOKUP($A1572,Medical_Table[#All],4,FALSE)</f>
        <v>23.465</v>
      </c>
      <c r="D1572">
        <f>VLOOKUP($A1572,Medical_Table[#All],6,FALSE)</f>
        <v>5.56</v>
      </c>
      <c r="E1572" t="str">
        <f>VLOOKUP($A1572,Medical_Table[#All],2,FALSE)</f>
        <v>No</v>
      </c>
      <c r="F1572" t="str">
        <f>VLOOKUP($A1572,Medical_Table[#All],8,FALSE)</f>
        <v>No</v>
      </c>
      <c r="G1572" t="str">
        <f>VLOOKUP($A1572,Medical_Table[#All],9,FALSE)</f>
        <v>No</v>
      </c>
      <c r="H1572">
        <f>VLOOKUP($A1572,Medical_Table[#All],10,FALSE)</f>
        <v>1</v>
      </c>
      <c r="I1572" t="str">
        <f>VLOOKUP($A1572,Medical_Table[#All],3,FALSE)</f>
        <v>No</v>
      </c>
      <c r="J1572" t="str">
        <f>VLOOKUP($A1572,Medical_Table[#All],5,FALSE)</f>
        <v>Normal Weight</v>
      </c>
      <c r="K1572" t="str">
        <f>VLOOKUP($A1572,Medical_Table[#All],7,FALSE)</f>
        <v>Normal</v>
      </c>
      <c r="L1572" s="22">
        <f>VLOOKUP($A1572,Hospitalization_Table[#All],10,FALSE)</f>
        <v>32029</v>
      </c>
      <c r="M1572" s="18">
        <f>VLOOKUP($A1572,Hospitalization_Table[#All],6,FALSE)</f>
        <v>6402.29</v>
      </c>
      <c r="N1572" t="str">
        <f>VLOOKUP($A1572,Hospitalization_Table[#All],7,FALSE)</f>
        <v>tier - 2</v>
      </c>
      <c r="O1572" t="str">
        <f>VLOOKUP($A1572,Hospitalization_Table[#All],8,FALSE)</f>
        <v>tier - 3</v>
      </c>
      <c r="P1572" t="str">
        <f>VLOOKUP($A1572,Hospitalization_Table[#All],9,FALSE)</f>
        <v>R1024</v>
      </c>
      <c r="Q1572">
        <f>VLOOKUP($A1572,Hospitalization_Table[#All],11,FALSE)</f>
        <v>35</v>
      </c>
    </row>
    <row r="1573" spans="1:17" ht="15.6" x14ac:dyDescent="0.3">
      <c r="A1573" s="20" t="s">
        <v>799</v>
      </c>
      <c r="B1573" t="str">
        <f>VLOOKUP($A1573,Customer_Table[#All],4,FALSE)</f>
        <v>Barry P.</v>
      </c>
      <c r="C1573">
        <f>VLOOKUP($A1573,Medical_Table[#All],4,FALSE)</f>
        <v>29.355</v>
      </c>
      <c r="D1573">
        <f>VLOOKUP($A1573,Medical_Table[#All],6,FALSE)</f>
        <v>4.33</v>
      </c>
      <c r="E1573" t="str">
        <f>VLOOKUP($A1573,Medical_Table[#All],2,FALSE)</f>
        <v>No</v>
      </c>
      <c r="F1573" t="str">
        <f>VLOOKUP($A1573,Medical_Table[#All],8,FALSE)</f>
        <v>No</v>
      </c>
      <c r="G1573" t="str">
        <f>VLOOKUP($A1573,Medical_Table[#All],9,FALSE)</f>
        <v>No</v>
      </c>
      <c r="H1573">
        <f>VLOOKUP($A1573,Medical_Table[#All],10,FALSE)</f>
        <v>0</v>
      </c>
      <c r="I1573" t="str">
        <f>VLOOKUP($A1573,Medical_Table[#All],3,FALSE)</f>
        <v>No</v>
      </c>
      <c r="J1573" t="str">
        <f>VLOOKUP($A1573,Medical_Table[#All],5,FALSE)</f>
        <v>Over Weight</v>
      </c>
      <c r="K1573" t="str">
        <f>VLOOKUP($A1573,Medical_Table[#All],7,FALSE)</f>
        <v>Normal</v>
      </c>
      <c r="L1573" s="22">
        <f>VLOOKUP($A1573,Hospitalization_Table[#All],10,FALSE)</f>
        <v>30252</v>
      </c>
      <c r="M1573" s="18">
        <f>VLOOKUP($A1573,Hospitalization_Table[#All],6,FALSE)</f>
        <v>6393.6</v>
      </c>
      <c r="N1573" t="str">
        <f>VLOOKUP($A1573,Hospitalization_Table[#All],7,FALSE)</f>
        <v>tier - 2</v>
      </c>
      <c r="O1573" t="str">
        <f>VLOOKUP($A1573,Hospitalization_Table[#All],8,FALSE)</f>
        <v>tier - 1</v>
      </c>
      <c r="P1573" t="str">
        <f>VLOOKUP($A1573,Hospitalization_Table[#All],9,FALSE)</f>
        <v>R1012</v>
      </c>
      <c r="Q1573">
        <f>VLOOKUP($A1573,Hospitalization_Table[#All],11,FALSE)</f>
        <v>40</v>
      </c>
    </row>
    <row r="1574" spans="1:17" ht="15.6" x14ac:dyDescent="0.3">
      <c r="A1574" s="20" t="s">
        <v>798</v>
      </c>
      <c r="B1574" t="str">
        <f>VLOOKUP($A1574,Customer_Table[#All],4,FALSE)</f>
        <v>Maciej</v>
      </c>
      <c r="C1574">
        <f>VLOOKUP($A1574,Medical_Table[#All],4,FALSE)</f>
        <v>35.49</v>
      </c>
      <c r="D1574">
        <f>VLOOKUP($A1574,Medical_Table[#All],6,FALSE)</f>
        <v>5.21</v>
      </c>
      <c r="E1574" t="str">
        <f>VLOOKUP($A1574,Medical_Table[#All],2,FALSE)</f>
        <v>Yes</v>
      </c>
      <c r="F1574" t="str">
        <f>VLOOKUP($A1574,Medical_Table[#All],8,FALSE)</f>
        <v>No</v>
      </c>
      <c r="G1574" t="str">
        <f>VLOOKUP($A1574,Medical_Table[#All],9,FALSE)</f>
        <v>Yes</v>
      </c>
      <c r="H1574">
        <f>VLOOKUP($A1574,Medical_Table[#All],10,FALSE)</f>
        <v>1</v>
      </c>
      <c r="I1574" t="str">
        <f>VLOOKUP($A1574,Medical_Table[#All],3,FALSE)</f>
        <v>No</v>
      </c>
      <c r="J1574" t="str">
        <f>VLOOKUP($A1574,Medical_Table[#All],5,FALSE)</f>
        <v>Obesity</v>
      </c>
      <c r="K1574" t="str">
        <f>VLOOKUP($A1574,Medical_Table[#All],7,FALSE)</f>
        <v>Normal</v>
      </c>
      <c r="L1574" s="22">
        <f>VLOOKUP($A1574,Hospitalization_Table[#All],10,FALSE)</f>
        <v>35658</v>
      </c>
      <c r="M1574" s="18">
        <f>VLOOKUP($A1574,Hospitalization_Table[#All],6,FALSE)</f>
        <v>6389.53</v>
      </c>
      <c r="N1574" t="str">
        <f>VLOOKUP($A1574,Hospitalization_Table[#All],7,FALSE)</f>
        <v>tier - 2</v>
      </c>
      <c r="O1574" t="str">
        <f>VLOOKUP($A1574,Hospitalization_Table[#All],8,FALSE)</f>
        <v>tier - 2</v>
      </c>
      <c r="P1574" t="str">
        <f>VLOOKUP($A1574,Hospitalization_Table[#All],9,FALSE)</f>
        <v>R1021</v>
      </c>
      <c r="Q1574">
        <f>VLOOKUP($A1574,Hospitalization_Table[#All],11,FALSE)</f>
        <v>25</v>
      </c>
    </row>
    <row r="1575" spans="1:17" ht="15.6" x14ac:dyDescent="0.3">
      <c r="A1575" s="20" t="s">
        <v>797</v>
      </c>
      <c r="B1575" t="str">
        <f>VLOOKUP($A1575,Customer_Table[#All],4,FALSE)</f>
        <v>Jerry D.</v>
      </c>
      <c r="C1575">
        <f>VLOOKUP($A1575,Medical_Table[#All],4,FALSE)</f>
        <v>26.315000000000001</v>
      </c>
      <c r="D1575">
        <f>VLOOKUP($A1575,Medical_Table[#All],6,FALSE)</f>
        <v>5.89</v>
      </c>
      <c r="E1575" t="str">
        <f>VLOOKUP($A1575,Medical_Table[#All],2,FALSE)</f>
        <v>No</v>
      </c>
      <c r="F1575" t="str">
        <f>VLOOKUP($A1575,Medical_Table[#All],8,FALSE)</f>
        <v>No</v>
      </c>
      <c r="G1575" t="str">
        <f>VLOOKUP($A1575,Medical_Table[#All],9,FALSE)</f>
        <v>No</v>
      </c>
      <c r="H1575">
        <f>VLOOKUP($A1575,Medical_Table[#All],10,FALSE)</f>
        <v>0</v>
      </c>
      <c r="I1575" t="str">
        <f>VLOOKUP($A1575,Medical_Table[#All],3,FALSE)</f>
        <v>No</v>
      </c>
      <c r="J1575" t="str">
        <f>VLOOKUP($A1575,Medical_Table[#All],5,FALSE)</f>
        <v>Over Weight</v>
      </c>
      <c r="K1575" t="str">
        <f>VLOOKUP($A1575,Medical_Table[#All],7,FALSE)</f>
        <v>Prediabetes</v>
      </c>
      <c r="L1575" s="22">
        <f>VLOOKUP($A1575,Hospitalization_Table[#All],10,FALSE)</f>
        <v>30169</v>
      </c>
      <c r="M1575" s="18">
        <f>VLOOKUP($A1575,Hospitalization_Table[#All],6,FALSE)</f>
        <v>6389.38</v>
      </c>
      <c r="N1575" t="str">
        <f>VLOOKUP($A1575,Hospitalization_Table[#All],7,FALSE)</f>
        <v>tier - 1</v>
      </c>
      <c r="O1575" t="str">
        <f>VLOOKUP($A1575,Hospitalization_Table[#All],8,FALSE)</f>
        <v>tier - 2</v>
      </c>
      <c r="P1575" t="str">
        <f>VLOOKUP($A1575,Hospitalization_Table[#All],9,FALSE)</f>
        <v>R1012</v>
      </c>
      <c r="Q1575">
        <f>VLOOKUP($A1575,Hospitalization_Table[#All],11,FALSE)</f>
        <v>40</v>
      </c>
    </row>
    <row r="1576" spans="1:17" ht="15.6" x14ac:dyDescent="0.3">
      <c r="A1576" s="20" t="s">
        <v>796</v>
      </c>
      <c r="B1576" t="str">
        <f>VLOOKUP($A1576,Customer_Table[#All],4,FALSE)</f>
        <v>Eric A.</v>
      </c>
      <c r="C1576">
        <f>VLOOKUP($A1576,Medical_Table[#All],4,FALSE)</f>
        <v>19.79</v>
      </c>
      <c r="D1576">
        <f>VLOOKUP($A1576,Medical_Table[#All],6,FALSE)</f>
        <v>4.8099999999999996</v>
      </c>
      <c r="E1576" t="str">
        <f>VLOOKUP($A1576,Medical_Table[#All],2,FALSE)</f>
        <v>Yes</v>
      </c>
      <c r="F1576" t="str">
        <f>VLOOKUP($A1576,Medical_Table[#All],8,FALSE)</f>
        <v>No</v>
      </c>
      <c r="G1576" t="str">
        <f>VLOOKUP($A1576,Medical_Table[#All],9,FALSE)</f>
        <v>No</v>
      </c>
      <c r="H1576">
        <f>VLOOKUP($A1576,Medical_Table[#All],10,FALSE)</f>
        <v>0</v>
      </c>
      <c r="I1576" t="str">
        <f>VLOOKUP($A1576,Medical_Table[#All],3,FALSE)</f>
        <v>No</v>
      </c>
      <c r="J1576" t="str">
        <f>VLOOKUP($A1576,Medical_Table[#All],5,FALSE)</f>
        <v>Normal Weight</v>
      </c>
      <c r="K1576" t="str">
        <f>VLOOKUP($A1576,Medical_Table[#All],7,FALSE)</f>
        <v>Normal</v>
      </c>
      <c r="L1576" s="22">
        <f>VLOOKUP($A1576,Hospitalization_Table[#All],10,FALSE)</f>
        <v>28082</v>
      </c>
      <c r="M1576" s="18">
        <f>VLOOKUP($A1576,Hospitalization_Table[#All],6,FALSE)</f>
        <v>6374.16</v>
      </c>
      <c r="N1576" t="str">
        <f>VLOOKUP($A1576,Hospitalization_Table[#All],7,FALSE)</f>
        <v>tier - 2</v>
      </c>
      <c r="O1576" t="str">
        <f>VLOOKUP($A1576,Hospitalization_Table[#All],8,FALSE)</f>
        <v>tier - 2</v>
      </c>
      <c r="P1576" t="str">
        <f>VLOOKUP($A1576,Hospitalization_Table[#All],9,FALSE)</f>
        <v>R1013</v>
      </c>
      <c r="Q1576">
        <f>VLOOKUP($A1576,Hospitalization_Table[#All],11,FALSE)</f>
        <v>46</v>
      </c>
    </row>
    <row r="1577" spans="1:17" ht="15.6" x14ac:dyDescent="0.3">
      <c r="A1577" s="20" t="s">
        <v>795</v>
      </c>
      <c r="B1577" t="str">
        <f>VLOOKUP($A1577,Customer_Table[#All],4,FALSE)</f>
        <v>Cathi</v>
      </c>
      <c r="C1577">
        <f>VLOOKUP($A1577,Medical_Table[#All],4,FALSE)</f>
        <v>40.564999999999998</v>
      </c>
      <c r="D1577">
        <f>VLOOKUP($A1577,Medical_Table[#All],6,FALSE)</f>
        <v>5.66</v>
      </c>
      <c r="E1577" t="str">
        <f>VLOOKUP($A1577,Medical_Table[#All],2,FALSE)</f>
        <v>No</v>
      </c>
      <c r="F1577" t="str">
        <f>VLOOKUP($A1577,Medical_Table[#All],8,FALSE)</f>
        <v>No</v>
      </c>
      <c r="G1577" t="str">
        <f>VLOOKUP($A1577,Medical_Table[#All],9,FALSE)</f>
        <v>No</v>
      </c>
      <c r="H1577">
        <f>VLOOKUP($A1577,Medical_Table[#All],10,FALSE)</f>
        <v>1</v>
      </c>
      <c r="I1577" t="str">
        <f>VLOOKUP($A1577,Medical_Table[#All],3,FALSE)</f>
        <v>No</v>
      </c>
      <c r="J1577" t="str">
        <f>VLOOKUP($A1577,Medical_Table[#All],5,FALSE)</f>
        <v>Obesity</v>
      </c>
      <c r="K1577" t="str">
        <f>VLOOKUP($A1577,Medical_Table[#All],7,FALSE)</f>
        <v>Normal</v>
      </c>
      <c r="L1577" s="22">
        <f>VLOOKUP($A1577,Hospitalization_Table[#All],10,FALSE)</f>
        <v>30907</v>
      </c>
      <c r="M1577" s="18">
        <f>VLOOKUP($A1577,Hospitalization_Table[#All],6,FALSE)</f>
        <v>6373.56</v>
      </c>
      <c r="N1577" t="str">
        <f>VLOOKUP($A1577,Hospitalization_Table[#All],7,FALSE)</f>
        <v>tier - 2</v>
      </c>
      <c r="O1577" t="str">
        <f>VLOOKUP($A1577,Hospitalization_Table[#All],8,FALSE)</f>
        <v>tier - 1</v>
      </c>
      <c r="P1577" t="str">
        <f>VLOOKUP($A1577,Hospitalization_Table[#All],9,FALSE)</f>
        <v>R1012</v>
      </c>
      <c r="Q1577">
        <f>VLOOKUP($A1577,Hospitalization_Table[#All],11,FALSE)</f>
        <v>38</v>
      </c>
    </row>
    <row r="1578" spans="1:17" ht="15.6" x14ac:dyDescent="0.3">
      <c r="A1578" s="20" t="s">
        <v>794</v>
      </c>
      <c r="B1578" t="str">
        <f>VLOOKUP($A1578,Customer_Table[#All],4,FALSE)</f>
        <v>Alex M</v>
      </c>
      <c r="C1578">
        <f>VLOOKUP($A1578,Medical_Table[#All],4,FALSE)</f>
        <v>18.03</v>
      </c>
      <c r="D1578">
        <f>VLOOKUP($A1578,Medical_Table[#All],6,FALSE)</f>
        <v>10.66</v>
      </c>
      <c r="E1578" t="str">
        <f>VLOOKUP($A1578,Medical_Table[#All],2,FALSE)</f>
        <v>Yes</v>
      </c>
      <c r="F1578" t="str">
        <f>VLOOKUP($A1578,Medical_Table[#All],8,FALSE)</f>
        <v>No</v>
      </c>
      <c r="G1578" t="str">
        <f>VLOOKUP($A1578,Medical_Table[#All],9,FALSE)</f>
        <v>No</v>
      </c>
      <c r="H1578">
        <f>VLOOKUP($A1578,Medical_Table[#All],10,FALSE)</f>
        <v>2</v>
      </c>
      <c r="I1578" t="str">
        <f>VLOOKUP($A1578,Medical_Table[#All],3,FALSE)</f>
        <v>No</v>
      </c>
      <c r="J1578" t="str">
        <f>VLOOKUP($A1578,Medical_Table[#All],5,FALSE)</f>
        <v>Under Weight</v>
      </c>
      <c r="K1578" t="str">
        <f>VLOOKUP($A1578,Medical_Table[#All],7,FALSE)</f>
        <v>Diabetes</v>
      </c>
      <c r="L1578" s="22">
        <f>VLOOKUP($A1578,Hospitalization_Table[#All],10,FALSE)</f>
        <v>25881</v>
      </c>
      <c r="M1578" s="18">
        <f>VLOOKUP($A1578,Hospitalization_Table[#All],6,FALSE)</f>
        <v>6367.31</v>
      </c>
      <c r="N1578" t="str">
        <f>VLOOKUP($A1578,Hospitalization_Table[#All],7,FALSE)</f>
        <v>tier - 2</v>
      </c>
      <c r="O1578" t="str">
        <f>VLOOKUP($A1578,Hospitalization_Table[#All],8,FALSE)</f>
        <v>tier - 1</v>
      </c>
      <c r="P1578" t="str">
        <f>VLOOKUP($A1578,Hospitalization_Table[#All],9,FALSE)</f>
        <v>R1013</v>
      </c>
      <c r="Q1578">
        <f>VLOOKUP($A1578,Hospitalization_Table[#All],11,FALSE)</f>
        <v>52</v>
      </c>
    </row>
    <row r="1579" spans="1:17" ht="15.6" x14ac:dyDescent="0.3">
      <c r="A1579" s="20" t="s">
        <v>793</v>
      </c>
      <c r="B1579" t="str">
        <f>VLOOKUP($A1579,Customer_Table[#All],4,FALSE)</f>
        <v>Liang</v>
      </c>
      <c r="C1579">
        <f>VLOOKUP($A1579,Medical_Table[#All],4,FALSE)</f>
        <v>34.65</v>
      </c>
      <c r="D1579">
        <f>VLOOKUP($A1579,Medical_Table[#All],6,FALSE)</f>
        <v>5.98</v>
      </c>
      <c r="E1579" t="str">
        <f>VLOOKUP($A1579,Medical_Table[#All],2,FALSE)</f>
        <v>Yes</v>
      </c>
      <c r="F1579" t="str">
        <f>VLOOKUP($A1579,Medical_Table[#All],8,FALSE)</f>
        <v>No</v>
      </c>
      <c r="G1579" t="str">
        <f>VLOOKUP($A1579,Medical_Table[#All],9,FALSE)</f>
        <v>No</v>
      </c>
      <c r="H1579">
        <f>VLOOKUP($A1579,Medical_Table[#All],10,FALSE)</f>
        <v>0</v>
      </c>
      <c r="I1579" t="str">
        <f>VLOOKUP($A1579,Medical_Table[#All],3,FALSE)</f>
        <v>No</v>
      </c>
      <c r="J1579" t="str">
        <f>VLOOKUP($A1579,Medical_Table[#All],5,FALSE)</f>
        <v>Obesity</v>
      </c>
      <c r="K1579" t="str">
        <f>VLOOKUP($A1579,Medical_Table[#All],7,FALSE)</f>
        <v>Prediabetes</v>
      </c>
      <c r="L1579" s="22">
        <f>VLOOKUP($A1579,Hospitalization_Table[#All],10,FALSE)</f>
        <v>35253</v>
      </c>
      <c r="M1579" s="18">
        <f>VLOOKUP($A1579,Hospitalization_Table[#All],6,FALSE)</f>
        <v>6361.47</v>
      </c>
      <c r="N1579" t="str">
        <f>VLOOKUP($A1579,Hospitalization_Table[#All],7,FALSE)</f>
        <v>tier - 2</v>
      </c>
      <c r="O1579" t="str">
        <f>VLOOKUP($A1579,Hospitalization_Table[#All],8,FALSE)</f>
        <v>tier - 3</v>
      </c>
      <c r="P1579" t="str">
        <f>VLOOKUP($A1579,Hospitalization_Table[#All],9,FALSE)</f>
        <v>R1021</v>
      </c>
      <c r="Q1579">
        <f>VLOOKUP($A1579,Hospitalization_Table[#All],11,FALSE)</f>
        <v>26</v>
      </c>
    </row>
    <row r="1580" spans="1:17" ht="15.6" x14ac:dyDescent="0.3">
      <c r="A1580" s="20" t="s">
        <v>792</v>
      </c>
      <c r="B1580" t="str">
        <f>VLOOKUP($A1580,Customer_Table[#All],4,FALSE)</f>
        <v>Lexy</v>
      </c>
      <c r="C1580">
        <f>VLOOKUP($A1580,Medical_Table[#All],4,FALSE)</f>
        <v>42.94</v>
      </c>
      <c r="D1580">
        <f>VLOOKUP($A1580,Medical_Table[#All],6,FALSE)</f>
        <v>4.34</v>
      </c>
      <c r="E1580" t="str">
        <f>VLOOKUP($A1580,Medical_Table[#All],2,FALSE)</f>
        <v>No</v>
      </c>
      <c r="F1580" t="str">
        <f>VLOOKUP($A1580,Medical_Table[#All],8,FALSE)</f>
        <v>No</v>
      </c>
      <c r="G1580" t="str">
        <f>VLOOKUP($A1580,Medical_Table[#All],9,FALSE)</f>
        <v>No</v>
      </c>
      <c r="H1580">
        <f>VLOOKUP($A1580,Medical_Table[#All],10,FALSE)</f>
        <v>0</v>
      </c>
      <c r="I1580" t="str">
        <f>VLOOKUP($A1580,Medical_Table[#All],3,FALSE)</f>
        <v>No</v>
      </c>
      <c r="J1580" t="str">
        <f>VLOOKUP($A1580,Medical_Table[#All],5,FALSE)</f>
        <v>Obesity</v>
      </c>
      <c r="K1580" t="str">
        <f>VLOOKUP($A1580,Medical_Table[#All],7,FALSE)</f>
        <v>Normal</v>
      </c>
      <c r="L1580" s="22">
        <f>VLOOKUP($A1580,Hospitalization_Table[#All],10,FALSE)</f>
        <v>32683</v>
      </c>
      <c r="M1580" s="18">
        <f>VLOOKUP($A1580,Hospitalization_Table[#All],6,FALSE)</f>
        <v>6360.99</v>
      </c>
      <c r="N1580" t="str">
        <f>VLOOKUP($A1580,Hospitalization_Table[#All],7,FALSE)</f>
        <v>tier - 2</v>
      </c>
      <c r="O1580" t="str">
        <f>VLOOKUP($A1580,Hospitalization_Table[#All],8,FALSE)</f>
        <v>tier - 2</v>
      </c>
      <c r="P1580" t="str">
        <f>VLOOKUP($A1580,Hospitalization_Table[#All],9,FALSE)</f>
        <v>R1012</v>
      </c>
      <c r="Q1580">
        <f>VLOOKUP($A1580,Hospitalization_Table[#All],11,FALSE)</f>
        <v>33</v>
      </c>
    </row>
    <row r="1581" spans="1:17" ht="15.6" x14ac:dyDescent="0.3">
      <c r="A1581" s="20" t="s">
        <v>791</v>
      </c>
      <c r="B1581" t="str">
        <f>VLOOKUP($A1581,Customer_Table[#All],4,FALSE)</f>
        <v>Michael</v>
      </c>
      <c r="C1581">
        <f>VLOOKUP($A1581,Medical_Table[#All],4,FALSE)</f>
        <v>31.254999999999999</v>
      </c>
      <c r="D1581">
        <f>VLOOKUP($A1581,Medical_Table[#All],6,FALSE)</f>
        <v>5.17</v>
      </c>
      <c r="E1581" t="str">
        <f>VLOOKUP($A1581,Medical_Table[#All],2,FALSE)</f>
        <v>No</v>
      </c>
      <c r="F1581" t="str">
        <f>VLOOKUP($A1581,Medical_Table[#All],8,FALSE)</f>
        <v>No</v>
      </c>
      <c r="G1581" t="str">
        <f>VLOOKUP($A1581,Medical_Table[#All],9,FALSE)</f>
        <v>No</v>
      </c>
      <c r="H1581">
        <f>VLOOKUP($A1581,Medical_Table[#All],10,FALSE)</f>
        <v>0</v>
      </c>
      <c r="I1581" t="str">
        <f>VLOOKUP($A1581,Medical_Table[#All],3,FALSE)</f>
        <v>No</v>
      </c>
      <c r="J1581" t="str">
        <f>VLOOKUP($A1581,Medical_Table[#All],5,FALSE)</f>
        <v>Obesity</v>
      </c>
      <c r="K1581" t="str">
        <f>VLOOKUP($A1581,Medical_Table[#All],7,FALSE)</f>
        <v>Normal</v>
      </c>
      <c r="L1581" s="22">
        <f>VLOOKUP($A1581,Hospitalization_Table[#All],10,FALSE)</f>
        <v>29524</v>
      </c>
      <c r="M1581" s="18">
        <f>VLOOKUP($A1581,Hospitalization_Table[#All],6,FALSE)</f>
        <v>6358.78</v>
      </c>
      <c r="N1581" t="str">
        <f>VLOOKUP($A1581,Hospitalization_Table[#All],7,FALSE)</f>
        <v>tier - 2</v>
      </c>
      <c r="O1581" t="str">
        <f>VLOOKUP($A1581,Hospitalization_Table[#All],8,FALSE)</f>
        <v>tier - 1</v>
      </c>
      <c r="P1581" t="str">
        <f>VLOOKUP($A1581,Hospitalization_Table[#All],9,FALSE)</f>
        <v>R1012</v>
      </c>
      <c r="Q1581">
        <f>VLOOKUP($A1581,Hospitalization_Table[#All],11,FALSE)</f>
        <v>42</v>
      </c>
    </row>
    <row r="1582" spans="1:17" ht="15.6" x14ac:dyDescent="0.3">
      <c r="A1582" s="20" t="s">
        <v>790</v>
      </c>
      <c r="B1582" t="str">
        <f>VLOOKUP($A1582,Customer_Table[#All],4,FALSE)</f>
        <v>Samuel L</v>
      </c>
      <c r="C1582">
        <f>VLOOKUP($A1582,Medical_Table[#All],4,FALSE)</f>
        <v>45.43</v>
      </c>
      <c r="D1582">
        <f>VLOOKUP($A1582,Medical_Table[#All],6,FALSE)</f>
        <v>4.2300000000000004</v>
      </c>
      <c r="E1582" t="str">
        <f>VLOOKUP($A1582,Medical_Table[#All],2,FALSE)</f>
        <v>Yes</v>
      </c>
      <c r="F1582" t="str">
        <f>VLOOKUP($A1582,Medical_Table[#All],8,FALSE)</f>
        <v>No</v>
      </c>
      <c r="G1582" t="str">
        <f>VLOOKUP($A1582,Medical_Table[#All],9,FALSE)</f>
        <v>Yes</v>
      </c>
      <c r="H1582">
        <f>VLOOKUP($A1582,Medical_Table[#All],10,FALSE)</f>
        <v>1</v>
      </c>
      <c r="I1582" t="str">
        <f>VLOOKUP($A1582,Medical_Table[#All],3,FALSE)</f>
        <v>No</v>
      </c>
      <c r="J1582" t="str">
        <f>VLOOKUP($A1582,Medical_Table[#All],5,FALSE)</f>
        <v>Obesity</v>
      </c>
      <c r="K1582" t="str">
        <f>VLOOKUP($A1582,Medical_Table[#All],7,FALSE)</f>
        <v>Normal</v>
      </c>
      <c r="L1582" s="22">
        <f>VLOOKUP($A1582,Hospitalization_Table[#All],10,FALSE)</f>
        <v>30547</v>
      </c>
      <c r="M1582" s="18">
        <f>VLOOKUP($A1582,Hospitalization_Table[#All],6,FALSE)</f>
        <v>6356.27</v>
      </c>
      <c r="N1582" t="str">
        <f>VLOOKUP($A1582,Hospitalization_Table[#All],7,FALSE)</f>
        <v>tier - 3</v>
      </c>
      <c r="O1582" t="str">
        <f>VLOOKUP($A1582,Hospitalization_Table[#All],8,FALSE)</f>
        <v>tier - 2</v>
      </c>
      <c r="P1582" t="str">
        <f>VLOOKUP($A1582,Hospitalization_Table[#All],9,FALSE)</f>
        <v>R1013</v>
      </c>
      <c r="Q1582">
        <f>VLOOKUP($A1582,Hospitalization_Table[#All],11,FALSE)</f>
        <v>39</v>
      </c>
    </row>
    <row r="1583" spans="1:17" ht="15.6" x14ac:dyDescent="0.3">
      <c r="A1583" s="20" t="s">
        <v>789</v>
      </c>
      <c r="B1583" t="str">
        <f>VLOOKUP($A1583,Customer_Table[#All],4,FALSE)</f>
        <v>Spencer A.</v>
      </c>
      <c r="C1583">
        <f>VLOOKUP($A1583,Medical_Table[#All],4,FALSE)</f>
        <v>32.340000000000003</v>
      </c>
      <c r="D1583">
        <f>VLOOKUP($A1583,Medical_Table[#All],6,FALSE)</f>
        <v>4.88</v>
      </c>
      <c r="E1583" t="str">
        <f>VLOOKUP($A1583,Medical_Table[#All],2,FALSE)</f>
        <v>Yes</v>
      </c>
      <c r="F1583" t="str">
        <f>VLOOKUP($A1583,Medical_Table[#All],8,FALSE)</f>
        <v>No</v>
      </c>
      <c r="G1583" t="str">
        <f>VLOOKUP($A1583,Medical_Table[#All],9,FALSE)</f>
        <v>Yes</v>
      </c>
      <c r="H1583">
        <f>VLOOKUP($A1583,Medical_Table[#All],10,FALSE)</f>
        <v>1</v>
      </c>
      <c r="I1583" t="str">
        <f>VLOOKUP($A1583,Medical_Table[#All],3,FALSE)</f>
        <v>No</v>
      </c>
      <c r="J1583" t="str">
        <f>VLOOKUP($A1583,Medical_Table[#All],5,FALSE)</f>
        <v>Obesity</v>
      </c>
      <c r="K1583" t="str">
        <f>VLOOKUP($A1583,Medical_Table[#All],7,FALSE)</f>
        <v>Normal</v>
      </c>
      <c r="L1583" s="22">
        <f>VLOOKUP($A1583,Hospitalization_Table[#All],10,FALSE)</f>
        <v>30610</v>
      </c>
      <c r="M1583" s="18">
        <f>VLOOKUP($A1583,Hospitalization_Table[#All],6,FALSE)</f>
        <v>6338.08</v>
      </c>
      <c r="N1583" t="str">
        <f>VLOOKUP($A1583,Hospitalization_Table[#All],7,FALSE)</f>
        <v>tier - 2</v>
      </c>
      <c r="O1583" t="str">
        <f>VLOOKUP($A1583,Hospitalization_Table[#All],8,FALSE)</f>
        <v>tier - 1</v>
      </c>
      <c r="P1583" t="str">
        <f>VLOOKUP($A1583,Hospitalization_Table[#All],9,FALSE)</f>
        <v>R1013</v>
      </c>
      <c r="Q1583">
        <f>VLOOKUP($A1583,Hospitalization_Table[#All],11,FALSE)</f>
        <v>39</v>
      </c>
    </row>
    <row r="1584" spans="1:17" ht="15.6" x14ac:dyDescent="0.3">
      <c r="A1584" s="20" t="s">
        <v>788</v>
      </c>
      <c r="B1584" t="str">
        <f>VLOOKUP($A1584,Customer_Table[#All],4,FALSE)</f>
        <v>Rochelle</v>
      </c>
      <c r="C1584">
        <f>VLOOKUP($A1584,Medical_Table[#All],4,FALSE)</f>
        <v>25.46</v>
      </c>
      <c r="D1584">
        <f>VLOOKUP($A1584,Medical_Table[#All],6,FALSE)</f>
        <v>9.7100000000000009</v>
      </c>
      <c r="E1584" t="str">
        <f>VLOOKUP($A1584,Medical_Table[#All],2,FALSE)</f>
        <v>Yes</v>
      </c>
      <c r="F1584" t="str">
        <f>VLOOKUP($A1584,Medical_Table[#All],8,FALSE)</f>
        <v>No</v>
      </c>
      <c r="G1584" t="str">
        <f>VLOOKUP($A1584,Medical_Table[#All],9,FALSE)</f>
        <v>No</v>
      </c>
      <c r="H1584">
        <f>VLOOKUP($A1584,Medical_Table[#All],10,FALSE)</f>
        <v>1</v>
      </c>
      <c r="I1584" t="str">
        <f>VLOOKUP($A1584,Medical_Table[#All],3,FALSE)</f>
        <v>No</v>
      </c>
      <c r="J1584" t="str">
        <f>VLOOKUP($A1584,Medical_Table[#All],5,FALSE)</f>
        <v>Over Weight</v>
      </c>
      <c r="K1584" t="str">
        <f>VLOOKUP($A1584,Medical_Table[#All],7,FALSE)</f>
        <v>Diabetes</v>
      </c>
      <c r="L1584" s="22">
        <f>VLOOKUP($A1584,Hospitalization_Table[#All],10,FALSE)</f>
        <v>31680</v>
      </c>
      <c r="M1584" s="18">
        <f>VLOOKUP($A1584,Hospitalization_Table[#All],6,FALSE)</f>
        <v>6335.64</v>
      </c>
      <c r="N1584" t="str">
        <f>VLOOKUP($A1584,Hospitalization_Table[#All],7,FALSE)</f>
        <v>tier - 2</v>
      </c>
      <c r="O1584" t="str">
        <f>VLOOKUP($A1584,Hospitalization_Table[#All],8,FALSE)</f>
        <v>tier - 2</v>
      </c>
      <c r="P1584" t="str">
        <f>VLOOKUP($A1584,Hospitalization_Table[#All],9,FALSE)</f>
        <v>R1013</v>
      </c>
      <c r="Q1584">
        <f>VLOOKUP($A1584,Hospitalization_Table[#All],11,FALSE)</f>
        <v>36</v>
      </c>
    </row>
    <row r="1585" spans="1:17" ht="15.6" x14ac:dyDescent="0.3">
      <c r="A1585" s="20" t="s">
        <v>787</v>
      </c>
      <c r="B1585" t="str">
        <f>VLOOKUP($A1585,Customer_Table[#All],4,FALSE)</f>
        <v>Paula</v>
      </c>
      <c r="C1585">
        <f>VLOOKUP($A1585,Medical_Table[#All],4,FALSE)</f>
        <v>37.145000000000003</v>
      </c>
      <c r="D1585">
        <f>VLOOKUP($A1585,Medical_Table[#All],6,FALSE)</f>
        <v>5.32</v>
      </c>
      <c r="E1585" t="str">
        <f>VLOOKUP($A1585,Medical_Table[#All],2,FALSE)</f>
        <v>No</v>
      </c>
      <c r="F1585" t="str">
        <f>VLOOKUP($A1585,Medical_Table[#All],8,FALSE)</f>
        <v>No</v>
      </c>
      <c r="G1585" t="str">
        <f>VLOOKUP($A1585,Medical_Table[#All],9,FALSE)</f>
        <v>No</v>
      </c>
      <c r="H1585">
        <f>VLOOKUP($A1585,Medical_Table[#All],10,FALSE)</f>
        <v>0</v>
      </c>
      <c r="I1585" t="str">
        <f>VLOOKUP($A1585,Medical_Table[#All],3,FALSE)</f>
        <v>No</v>
      </c>
      <c r="J1585" t="str">
        <f>VLOOKUP($A1585,Medical_Table[#All],5,FALSE)</f>
        <v>Obesity</v>
      </c>
      <c r="K1585" t="str">
        <f>VLOOKUP($A1585,Medical_Table[#All],7,FALSE)</f>
        <v>Normal</v>
      </c>
      <c r="L1585" s="22">
        <f>VLOOKUP($A1585,Hospitalization_Table[#All],10,FALSE)</f>
        <v>33098</v>
      </c>
      <c r="M1585" s="18">
        <f>VLOOKUP($A1585,Hospitalization_Table[#All],6,FALSE)</f>
        <v>6334.34</v>
      </c>
      <c r="N1585" t="str">
        <f>VLOOKUP($A1585,Hospitalization_Table[#All],7,FALSE)</f>
        <v>tier - 2</v>
      </c>
      <c r="O1585" t="str">
        <f>VLOOKUP($A1585,Hospitalization_Table[#All],8,FALSE)</f>
        <v>tier - 2</v>
      </c>
      <c r="P1585" t="str">
        <f>VLOOKUP($A1585,Hospitalization_Table[#All],9,FALSE)</f>
        <v>R1024</v>
      </c>
      <c r="Q1585">
        <f>VLOOKUP($A1585,Hospitalization_Table[#All],11,FALSE)</f>
        <v>32</v>
      </c>
    </row>
    <row r="1586" spans="1:17" ht="15.6" x14ac:dyDescent="0.3">
      <c r="A1586" s="20" t="s">
        <v>786</v>
      </c>
      <c r="B1586" t="str">
        <f>VLOOKUP($A1586,Customer_Table[#All],4,FALSE)</f>
        <v>Madeline E.</v>
      </c>
      <c r="C1586">
        <f>VLOOKUP($A1586,Medical_Table[#All],4,FALSE)</f>
        <v>30.8</v>
      </c>
      <c r="D1586">
        <f>VLOOKUP($A1586,Medical_Table[#All],6,FALSE)</f>
        <v>5.83</v>
      </c>
      <c r="E1586" t="str">
        <f>VLOOKUP($A1586,Medical_Table[#All],2,FALSE)</f>
        <v>Yes</v>
      </c>
      <c r="F1586" t="str">
        <f>VLOOKUP($A1586,Medical_Table[#All],8,FALSE)</f>
        <v>No</v>
      </c>
      <c r="G1586" t="str">
        <f>VLOOKUP($A1586,Medical_Table[#All],9,FALSE)</f>
        <v>No</v>
      </c>
      <c r="H1586">
        <f>VLOOKUP($A1586,Medical_Table[#All],10,FALSE)</f>
        <v>0</v>
      </c>
      <c r="I1586" t="str">
        <f>VLOOKUP($A1586,Medical_Table[#All],3,FALSE)</f>
        <v>No</v>
      </c>
      <c r="J1586" t="str">
        <f>VLOOKUP($A1586,Medical_Table[#All],5,FALSE)</f>
        <v>Obesity</v>
      </c>
      <c r="K1586" t="str">
        <f>VLOOKUP($A1586,Medical_Table[#All],7,FALSE)</f>
        <v>Prediabetes</v>
      </c>
      <c r="L1586" s="22">
        <f>VLOOKUP($A1586,Hospitalization_Table[#All],10,FALSE)</f>
        <v>31396</v>
      </c>
      <c r="M1586" s="18">
        <f>VLOOKUP($A1586,Hospitalization_Table[#All],6,FALSE)</f>
        <v>6313.76</v>
      </c>
      <c r="N1586" t="str">
        <f>VLOOKUP($A1586,Hospitalization_Table[#All],7,FALSE)</f>
        <v>tier - 2</v>
      </c>
      <c r="O1586" t="str">
        <f>VLOOKUP($A1586,Hospitalization_Table[#All],8,FALSE)</f>
        <v>tier - 1</v>
      </c>
      <c r="P1586" t="str">
        <f>VLOOKUP($A1586,Hospitalization_Table[#All],9,FALSE)</f>
        <v>R1013</v>
      </c>
      <c r="Q1586">
        <f>VLOOKUP($A1586,Hospitalization_Table[#All],11,FALSE)</f>
        <v>37</v>
      </c>
    </row>
    <row r="1587" spans="1:17" ht="15.6" x14ac:dyDescent="0.3">
      <c r="A1587" s="20" t="s">
        <v>785</v>
      </c>
      <c r="B1587" t="str">
        <f>VLOOKUP($A1587,Customer_Table[#All],4,FALSE)</f>
        <v>Maria Isabel</v>
      </c>
      <c r="C1587">
        <f>VLOOKUP($A1587,Medical_Table[#All],4,FALSE)</f>
        <v>29.5</v>
      </c>
      <c r="D1587">
        <f>VLOOKUP($A1587,Medical_Table[#All],6,FALSE)</f>
        <v>5.54</v>
      </c>
      <c r="E1587" t="str">
        <f>VLOOKUP($A1587,Medical_Table[#All],2,FALSE)</f>
        <v>Yes</v>
      </c>
      <c r="F1587" t="str">
        <f>VLOOKUP($A1587,Medical_Table[#All],8,FALSE)</f>
        <v>No</v>
      </c>
      <c r="G1587" t="str">
        <f>VLOOKUP($A1587,Medical_Table[#All],9,FALSE)</f>
        <v>No</v>
      </c>
      <c r="H1587">
        <f>VLOOKUP($A1587,Medical_Table[#All],10,FALSE)</f>
        <v>0</v>
      </c>
      <c r="I1587" t="str">
        <f>VLOOKUP($A1587,Medical_Table[#All],3,FALSE)</f>
        <v>No</v>
      </c>
      <c r="J1587" t="str">
        <f>VLOOKUP($A1587,Medical_Table[#All],5,FALSE)</f>
        <v>Over Weight</v>
      </c>
      <c r="K1587" t="str">
        <f>VLOOKUP($A1587,Medical_Table[#All],7,FALSE)</f>
        <v>Normal</v>
      </c>
      <c r="L1587" s="22">
        <f>VLOOKUP($A1587,Hospitalization_Table[#All],10,FALSE)</f>
        <v>31370</v>
      </c>
      <c r="M1587" s="18">
        <f>VLOOKUP($A1587,Hospitalization_Table[#All],6,FALSE)</f>
        <v>6311.95</v>
      </c>
      <c r="N1587" t="str">
        <f>VLOOKUP($A1587,Hospitalization_Table[#All],7,FALSE)</f>
        <v>tier - 2</v>
      </c>
      <c r="O1587" t="str">
        <f>VLOOKUP($A1587,Hospitalization_Table[#All],8,FALSE)</f>
        <v>tier - 1</v>
      </c>
      <c r="P1587" t="str">
        <f>VLOOKUP($A1587,Hospitalization_Table[#All],9,FALSE)</f>
        <v>R1011</v>
      </c>
      <c r="Q1587">
        <f>VLOOKUP($A1587,Hospitalization_Table[#All],11,FALSE)</f>
        <v>37</v>
      </c>
    </row>
    <row r="1588" spans="1:17" ht="15.6" x14ac:dyDescent="0.3">
      <c r="A1588" s="20" t="s">
        <v>784</v>
      </c>
      <c r="B1588" t="str">
        <f>VLOOKUP($A1588,Customer_Table[#All],4,FALSE)</f>
        <v>Arthur M.</v>
      </c>
      <c r="C1588">
        <f>VLOOKUP($A1588,Medical_Table[#All],4,FALSE)</f>
        <v>43.39</v>
      </c>
      <c r="D1588">
        <f>VLOOKUP($A1588,Medical_Table[#All],6,FALSE)</f>
        <v>5.85</v>
      </c>
      <c r="E1588" t="str">
        <f>VLOOKUP($A1588,Medical_Table[#All],2,FALSE)</f>
        <v>No</v>
      </c>
      <c r="F1588" t="str">
        <f>VLOOKUP($A1588,Medical_Table[#All],8,FALSE)</f>
        <v>yes</v>
      </c>
      <c r="G1588" t="str">
        <f>VLOOKUP($A1588,Medical_Table[#All],9,FALSE)</f>
        <v>No</v>
      </c>
      <c r="H1588">
        <f>VLOOKUP($A1588,Medical_Table[#All],10,FALSE)</f>
        <v>1</v>
      </c>
      <c r="I1588" t="str">
        <f>VLOOKUP($A1588,Medical_Table[#All],3,FALSE)</f>
        <v>No</v>
      </c>
      <c r="J1588" t="str">
        <f>VLOOKUP($A1588,Medical_Table[#All],5,FALSE)</f>
        <v>Obesity</v>
      </c>
      <c r="K1588" t="str">
        <f>VLOOKUP($A1588,Medical_Table[#All],7,FALSE)</f>
        <v>Prediabetes</v>
      </c>
      <c r="L1588" s="22">
        <f>VLOOKUP($A1588,Hospitalization_Table[#All],10,FALSE)</f>
        <v>38195</v>
      </c>
      <c r="M1588" s="18">
        <f>VLOOKUP($A1588,Hospitalization_Table[#All],6,FALSE)</f>
        <v>6311.11</v>
      </c>
      <c r="N1588" t="str">
        <f>VLOOKUP($A1588,Hospitalization_Table[#All],7,FALSE)</f>
        <v>tier - 2</v>
      </c>
      <c r="O1588" t="str">
        <f>VLOOKUP($A1588,Hospitalization_Table[#All],8,FALSE)</f>
        <v>tier - 2</v>
      </c>
      <c r="P1588" t="str">
        <f>VLOOKUP($A1588,Hospitalization_Table[#All],9,FALSE)</f>
        <v>R1011</v>
      </c>
      <c r="Q1588">
        <f>VLOOKUP($A1588,Hospitalization_Table[#All],11,FALSE)</f>
        <v>18</v>
      </c>
    </row>
    <row r="1589" spans="1:17" ht="15.6" x14ac:dyDescent="0.3">
      <c r="A1589" s="20" t="s">
        <v>783</v>
      </c>
      <c r="B1589" t="str">
        <f>VLOOKUP($A1589,Customer_Table[#All],4,FALSE)</f>
        <v>Joseph R.</v>
      </c>
      <c r="C1589">
        <f>VLOOKUP($A1589,Medical_Table[#All],4,FALSE)</f>
        <v>15.08</v>
      </c>
      <c r="D1589">
        <f>VLOOKUP($A1589,Medical_Table[#All],6,FALSE)</f>
        <v>4.8499999999999996</v>
      </c>
      <c r="E1589" t="str">
        <f>VLOOKUP($A1589,Medical_Table[#All],2,FALSE)</f>
        <v>Yes</v>
      </c>
      <c r="F1589" t="str">
        <f>VLOOKUP($A1589,Medical_Table[#All],8,FALSE)</f>
        <v>No</v>
      </c>
      <c r="G1589" t="str">
        <f>VLOOKUP($A1589,Medical_Table[#All],9,FALSE)</f>
        <v>Yes</v>
      </c>
      <c r="H1589">
        <f>VLOOKUP($A1589,Medical_Table[#All],10,FALSE)</f>
        <v>1</v>
      </c>
      <c r="I1589" t="str">
        <f>VLOOKUP($A1589,Medical_Table[#All],3,FALSE)</f>
        <v>No</v>
      </c>
      <c r="J1589" t="str">
        <f>VLOOKUP($A1589,Medical_Table[#All],5,FALSE)</f>
        <v>Under Weight</v>
      </c>
      <c r="K1589" t="str">
        <f>VLOOKUP($A1589,Medical_Table[#All],7,FALSE)</f>
        <v>Normal</v>
      </c>
      <c r="L1589" s="22">
        <f>VLOOKUP($A1589,Hospitalization_Table[#All],10,FALSE)</f>
        <v>25450</v>
      </c>
      <c r="M1589" s="18">
        <f>VLOOKUP($A1589,Hospitalization_Table[#All],6,FALSE)</f>
        <v>6305.61</v>
      </c>
      <c r="N1589" t="str">
        <f>VLOOKUP($A1589,Hospitalization_Table[#All],7,FALSE)</f>
        <v>tier - 2</v>
      </c>
      <c r="O1589" t="str">
        <f>VLOOKUP($A1589,Hospitalization_Table[#All],8,FALSE)</f>
        <v>tier - 2</v>
      </c>
      <c r="P1589" t="str">
        <f>VLOOKUP($A1589,Hospitalization_Table[#All],9,FALSE)</f>
        <v>R1012</v>
      </c>
      <c r="Q1589">
        <f>VLOOKUP($A1589,Hospitalization_Table[#All],11,FALSE)</f>
        <v>53</v>
      </c>
    </row>
    <row r="1590" spans="1:17" ht="15.6" x14ac:dyDescent="0.3">
      <c r="A1590" s="20" t="s">
        <v>782</v>
      </c>
      <c r="B1590" t="str">
        <f>VLOOKUP($A1590,Customer_Table[#All],4,FALSE)</f>
        <v>Sachiko</v>
      </c>
      <c r="C1590">
        <f>VLOOKUP($A1590,Medical_Table[#All],4,FALSE)</f>
        <v>20.48</v>
      </c>
      <c r="D1590">
        <f>VLOOKUP($A1590,Medical_Table[#All],6,FALSE)</f>
        <v>11.09</v>
      </c>
      <c r="E1590" t="str">
        <f>VLOOKUP($A1590,Medical_Table[#All],2,FALSE)</f>
        <v>No</v>
      </c>
      <c r="F1590" t="str">
        <f>VLOOKUP($A1590,Medical_Table[#All],8,FALSE)</f>
        <v>No</v>
      </c>
      <c r="G1590" t="str">
        <f>VLOOKUP($A1590,Medical_Table[#All],9,FALSE)</f>
        <v>No</v>
      </c>
      <c r="H1590">
        <f>VLOOKUP($A1590,Medical_Table[#All],10,FALSE)</f>
        <v>0</v>
      </c>
      <c r="I1590" t="str">
        <f>VLOOKUP($A1590,Medical_Table[#All],3,FALSE)</f>
        <v>No</v>
      </c>
      <c r="J1590" t="str">
        <f>VLOOKUP($A1590,Medical_Table[#All],5,FALSE)</f>
        <v>Normal Weight</v>
      </c>
      <c r="K1590" t="str">
        <f>VLOOKUP($A1590,Medical_Table[#All],7,FALSE)</f>
        <v>Diabetes</v>
      </c>
      <c r="L1590" s="22">
        <f>VLOOKUP($A1590,Hospitalization_Table[#All],10,FALSE)</f>
        <v>27289</v>
      </c>
      <c r="M1590" s="18">
        <f>VLOOKUP($A1590,Hospitalization_Table[#All],6,FALSE)</f>
        <v>6302.23</v>
      </c>
      <c r="N1590" t="str">
        <f>VLOOKUP($A1590,Hospitalization_Table[#All],7,FALSE)</f>
        <v>tier - 2</v>
      </c>
      <c r="O1590" t="str">
        <f>VLOOKUP($A1590,Hospitalization_Table[#All],8,FALSE)</f>
        <v>tier - 1</v>
      </c>
      <c r="P1590" t="str">
        <f>VLOOKUP($A1590,Hospitalization_Table[#All],9,FALSE)</f>
        <v>R1013</v>
      </c>
      <c r="Q1590">
        <f>VLOOKUP($A1590,Hospitalization_Table[#All],11,FALSE)</f>
        <v>48</v>
      </c>
    </row>
    <row r="1591" spans="1:17" ht="15.6" x14ac:dyDescent="0.3">
      <c r="A1591" s="20" t="s">
        <v>781</v>
      </c>
      <c r="B1591" t="str">
        <f>VLOOKUP($A1591,Customer_Table[#All],4,FALSE)</f>
        <v>Christopher</v>
      </c>
      <c r="C1591">
        <f>VLOOKUP($A1591,Medical_Table[#All],4,FALSE)</f>
        <v>34.450000000000003</v>
      </c>
      <c r="D1591">
        <f>VLOOKUP($A1591,Medical_Table[#All],6,FALSE)</f>
        <v>5.58</v>
      </c>
      <c r="E1591" t="str">
        <f>VLOOKUP($A1591,Medical_Table[#All],2,FALSE)</f>
        <v>Yes</v>
      </c>
      <c r="F1591" t="str">
        <f>VLOOKUP($A1591,Medical_Table[#All],8,FALSE)</f>
        <v>No</v>
      </c>
      <c r="G1591" t="str">
        <f>VLOOKUP($A1591,Medical_Table[#All],9,FALSE)</f>
        <v>No</v>
      </c>
      <c r="H1591">
        <f>VLOOKUP($A1591,Medical_Table[#All],10,FALSE)</f>
        <v>0</v>
      </c>
      <c r="I1591" t="str">
        <f>VLOOKUP($A1591,Medical_Table[#All],3,FALSE)</f>
        <v>No</v>
      </c>
      <c r="J1591" t="str">
        <f>VLOOKUP($A1591,Medical_Table[#All],5,FALSE)</f>
        <v>Obesity</v>
      </c>
      <c r="K1591" t="str">
        <f>VLOOKUP($A1591,Medical_Table[#All],7,FALSE)</f>
        <v>Normal</v>
      </c>
      <c r="L1591" s="22">
        <f>VLOOKUP($A1591,Hospitalization_Table[#All],10,FALSE)</f>
        <v>35250</v>
      </c>
      <c r="M1591" s="18">
        <f>VLOOKUP($A1591,Hospitalization_Table[#All],6,FALSE)</f>
        <v>6293.63</v>
      </c>
      <c r="N1591" t="str">
        <f>VLOOKUP($A1591,Hospitalization_Table[#All],7,FALSE)</f>
        <v>tier - 2</v>
      </c>
      <c r="O1591" t="str">
        <f>VLOOKUP($A1591,Hospitalization_Table[#All],8,FALSE)</f>
        <v>tier - 3</v>
      </c>
      <c r="P1591" t="str">
        <f>VLOOKUP($A1591,Hospitalization_Table[#All],9,FALSE)</f>
        <v>R1021</v>
      </c>
      <c r="Q1591">
        <f>VLOOKUP($A1591,Hospitalization_Table[#All],11,FALSE)</f>
        <v>26</v>
      </c>
    </row>
    <row r="1592" spans="1:17" ht="15.6" x14ac:dyDescent="0.3">
      <c r="A1592" s="20" t="s">
        <v>780</v>
      </c>
      <c r="B1592" t="str">
        <f>VLOOKUP($A1592,Customer_Table[#All],4,FALSE)</f>
        <v>Joseph</v>
      </c>
      <c r="C1592">
        <f>VLOOKUP($A1592,Medical_Table[#All],4,FALSE)</f>
        <v>34.21</v>
      </c>
      <c r="D1592">
        <f>VLOOKUP($A1592,Medical_Table[#All],6,FALSE)</f>
        <v>9.7200000000000006</v>
      </c>
      <c r="E1592" t="str">
        <f>VLOOKUP($A1592,Medical_Table[#All],2,FALSE)</f>
        <v>Yes</v>
      </c>
      <c r="F1592" t="str">
        <f>VLOOKUP($A1592,Medical_Table[#All],8,FALSE)</f>
        <v>No</v>
      </c>
      <c r="G1592" t="str">
        <f>VLOOKUP($A1592,Medical_Table[#All],9,FALSE)</f>
        <v>No</v>
      </c>
      <c r="H1592">
        <f>VLOOKUP($A1592,Medical_Table[#All],10,FALSE)</f>
        <v>0</v>
      </c>
      <c r="I1592" t="str">
        <f>VLOOKUP($A1592,Medical_Table[#All],3,FALSE)</f>
        <v>No</v>
      </c>
      <c r="J1592" t="str">
        <f>VLOOKUP($A1592,Medical_Table[#All],5,FALSE)</f>
        <v>Obesity</v>
      </c>
      <c r="K1592" t="str">
        <f>VLOOKUP($A1592,Medical_Table[#All],7,FALSE)</f>
        <v>Diabetes</v>
      </c>
      <c r="L1592" s="22">
        <f>VLOOKUP($A1592,Hospitalization_Table[#All],10,FALSE)</f>
        <v>29824</v>
      </c>
      <c r="M1592" s="18">
        <f>VLOOKUP($A1592,Hospitalization_Table[#All],6,FALSE)</f>
        <v>6289.75</v>
      </c>
      <c r="N1592" t="str">
        <f>VLOOKUP($A1592,Hospitalization_Table[#All],7,FALSE)</f>
        <v>tier - 2</v>
      </c>
      <c r="O1592" t="str">
        <f>VLOOKUP($A1592,Hospitalization_Table[#All],8,FALSE)</f>
        <v>tier - 3</v>
      </c>
      <c r="P1592" t="str">
        <f>VLOOKUP($A1592,Hospitalization_Table[#All],9,FALSE)</f>
        <v>R1013</v>
      </c>
      <c r="Q1592">
        <f>VLOOKUP($A1592,Hospitalization_Table[#All],11,FALSE)</f>
        <v>41</v>
      </c>
    </row>
    <row r="1593" spans="1:17" ht="15.6" x14ac:dyDescent="0.3">
      <c r="A1593" s="20" t="s">
        <v>779</v>
      </c>
      <c r="B1593" t="str">
        <f>VLOOKUP($A1593,Customer_Table[#All],4,FALSE)</f>
        <v>Lawrence</v>
      </c>
      <c r="C1593">
        <f>VLOOKUP($A1593,Medical_Table[#All],4,FALSE)</f>
        <v>28.8</v>
      </c>
      <c r="D1593">
        <f>VLOOKUP($A1593,Medical_Table[#All],6,FALSE)</f>
        <v>11.41</v>
      </c>
      <c r="E1593" t="str">
        <f>VLOOKUP($A1593,Medical_Table[#All],2,FALSE)</f>
        <v>Yes</v>
      </c>
      <c r="F1593" t="str">
        <f>VLOOKUP($A1593,Medical_Table[#All],8,FALSE)</f>
        <v>No</v>
      </c>
      <c r="G1593" t="str">
        <f>VLOOKUP($A1593,Medical_Table[#All],9,FALSE)</f>
        <v>No</v>
      </c>
      <c r="H1593">
        <f>VLOOKUP($A1593,Medical_Table[#All],10,FALSE)</f>
        <v>0</v>
      </c>
      <c r="I1593" t="str">
        <f>VLOOKUP($A1593,Medical_Table[#All],3,FALSE)</f>
        <v>No</v>
      </c>
      <c r="J1593" t="str">
        <f>VLOOKUP($A1593,Medical_Table[#All],5,FALSE)</f>
        <v>Over Weight</v>
      </c>
      <c r="K1593" t="str">
        <f>VLOOKUP($A1593,Medical_Table[#All],7,FALSE)</f>
        <v>Diabetes</v>
      </c>
      <c r="L1593" s="22">
        <f>VLOOKUP($A1593,Hospitalization_Table[#All],10,FALSE)</f>
        <v>29914</v>
      </c>
      <c r="M1593" s="18">
        <f>VLOOKUP($A1593,Hospitalization_Table[#All],6,FALSE)</f>
        <v>6282.24</v>
      </c>
      <c r="N1593" t="str">
        <f>VLOOKUP($A1593,Hospitalization_Table[#All],7,FALSE)</f>
        <v>tier - 2</v>
      </c>
      <c r="O1593" t="str">
        <f>VLOOKUP($A1593,Hospitalization_Table[#All],8,FALSE)</f>
        <v>tier - 1</v>
      </c>
      <c r="P1593" t="str">
        <f>VLOOKUP($A1593,Hospitalization_Table[#All],9,FALSE)</f>
        <v>R1011</v>
      </c>
      <c r="Q1593">
        <f>VLOOKUP($A1593,Hospitalization_Table[#All],11,FALSE)</f>
        <v>41</v>
      </c>
    </row>
    <row r="1594" spans="1:17" ht="15.6" x14ac:dyDescent="0.3">
      <c r="A1594" s="20" t="s">
        <v>778</v>
      </c>
      <c r="B1594" t="str">
        <f>VLOOKUP($A1594,Customer_Table[#All],4,FALSE)</f>
        <v>Katie</v>
      </c>
      <c r="C1594">
        <f>VLOOKUP($A1594,Medical_Table[#All],4,FALSE)</f>
        <v>31.74</v>
      </c>
      <c r="D1594">
        <f>VLOOKUP($A1594,Medical_Table[#All],6,FALSE)</f>
        <v>4.46</v>
      </c>
      <c r="E1594" t="str">
        <f>VLOOKUP($A1594,Medical_Table[#All],2,FALSE)</f>
        <v>No</v>
      </c>
      <c r="F1594" t="str">
        <f>VLOOKUP($A1594,Medical_Table[#All],8,FALSE)</f>
        <v>No</v>
      </c>
      <c r="G1594" t="str">
        <f>VLOOKUP($A1594,Medical_Table[#All],9,FALSE)</f>
        <v>Yes</v>
      </c>
      <c r="H1594">
        <f>VLOOKUP($A1594,Medical_Table[#All],10,FALSE)</f>
        <v>1</v>
      </c>
      <c r="I1594" t="str">
        <f>VLOOKUP($A1594,Medical_Table[#All],3,FALSE)</f>
        <v>No</v>
      </c>
      <c r="J1594" t="str">
        <f>VLOOKUP($A1594,Medical_Table[#All],5,FALSE)</f>
        <v>Obesity</v>
      </c>
      <c r="K1594" t="str">
        <f>VLOOKUP($A1594,Medical_Table[#All],7,FALSE)</f>
        <v>Normal</v>
      </c>
      <c r="L1594" s="22">
        <f>VLOOKUP($A1594,Hospitalization_Table[#All],10,FALSE)</f>
        <v>34258</v>
      </c>
      <c r="M1594" s="18">
        <f>VLOOKUP($A1594,Hospitalization_Table[#All],6,FALSE)</f>
        <v>6276.3</v>
      </c>
      <c r="N1594" t="str">
        <f>VLOOKUP($A1594,Hospitalization_Table[#All],7,FALSE)</f>
        <v>tier - 2</v>
      </c>
      <c r="O1594" t="str">
        <f>VLOOKUP($A1594,Hospitalization_Table[#All],8,FALSE)</f>
        <v>tier - 1</v>
      </c>
      <c r="P1594" t="str">
        <f>VLOOKUP($A1594,Hospitalization_Table[#All],9,FALSE)</f>
        <v>R1025</v>
      </c>
      <c r="Q1594">
        <f>VLOOKUP($A1594,Hospitalization_Table[#All],11,FALSE)</f>
        <v>29</v>
      </c>
    </row>
    <row r="1595" spans="1:17" ht="15.6" x14ac:dyDescent="0.3">
      <c r="A1595" s="20" t="s">
        <v>777</v>
      </c>
      <c r="B1595" t="str">
        <f>VLOOKUP($A1595,Customer_Table[#All],4,FALSE)</f>
        <v>Ruben</v>
      </c>
      <c r="C1595">
        <f>VLOOKUP($A1595,Medical_Table[#All],4,FALSE)</f>
        <v>21.78</v>
      </c>
      <c r="D1595">
        <f>VLOOKUP($A1595,Medical_Table[#All],6,FALSE)</f>
        <v>9.31</v>
      </c>
      <c r="E1595" t="str">
        <f>VLOOKUP($A1595,Medical_Table[#All],2,FALSE)</f>
        <v>Yes</v>
      </c>
      <c r="F1595" t="str">
        <f>VLOOKUP($A1595,Medical_Table[#All],8,FALSE)</f>
        <v>No</v>
      </c>
      <c r="G1595" t="str">
        <f>VLOOKUP($A1595,Medical_Table[#All],9,FALSE)</f>
        <v>No</v>
      </c>
      <c r="H1595">
        <f>VLOOKUP($A1595,Medical_Table[#All],10,FALSE)</f>
        <v>0</v>
      </c>
      <c r="I1595" t="str">
        <f>VLOOKUP($A1595,Medical_Table[#All],3,FALSE)</f>
        <v>No</v>
      </c>
      <c r="J1595" t="str">
        <f>VLOOKUP($A1595,Medical_Table[#All],5,FALSE)</f>
        <v>Normal Weight</v>
      </c>
      <c r="K1595" t="str">
        <f>VLOOKUP($A1595,Medical_Table[#All],7,FALSE)</f>
        <v>Diabetes</v>
      </c>
      <c r="L1595" s="22">
        <f>VLOOKUP($A1595,Hospitalization_Table[#All],10,FALSE)</f>
        <v>29767</v>
      </c>
      <c r="M1595" s="18">
        <f>VLOOKUP($A1595,Hospitalization_Table[#All],6,FALSE)</f>
        <v>6272.48</v>
      </c>
      <c r="N1595" t="str">
        <f>VLOOKUP($A1595,Hospitalization_Table[#All],7,FALSE)</f>
        <v>tier - 1</v>
      </c>
      <c r="O1595" t="str">
        <f>VLOOKUP($A1595,Hospitalization_Table[#All],8,FALSE)</f>
        <v>tier - 3</v>
      </c>
      <c r="P1595" t="str">
        <f>VLOOKUP($A1595,Hospitalization_Table[#All],9,FALSE)</f>
        <v>R1013</v>
      </c>
      <c r="Q1595">
        <f>VLOOKUP($A1595,Hospitalization_Table[#All],11,FALSE)</f>
        <v>41</v>
      </c>
    </row>
    <row r="1596" spans="1:17" ht="15.6" x14ac:dyDescent="0.3">
      <c r="A1596" s="20" t="s">
        <v>776</v>
      </c>
      <c r="B1596" t="str">
        <f>VLOOKUP($A1596,Customer_Table[#All],4,FALSE)</f>
        <v>Sarah</v>
      </c>
      <c r="C1596">
        <f>VLOOKUP($A1596,Medical_Table[#All],4,FALSE)</f>
        <v>23.75</v>
      </c>
      <c r="D1596">
        <f>VLOOKUP($A1596,Medical_Table[#All],6,FALSE)</f>
        <v>5.03</v>
      </c>
      <c r="E1596" t="str">
        <f>VLOOKUP($A1596,Medical_Table[#All],2,FALSE)</f>
        <v>No</v>
      </c>
      <c r="F1596" t="str">
        <f>VLOOKUP($A1596,Medical_Table[#All],8,FALSE)</f>
        <v>No</v>
      </c>
      <c r="G1596" t="str">
        <f>VLOOKUP($A1596,Medical_Table[#All],9,FALSE)</f>
        <v>No</v>
      </c>
      <c r="H1596">
        <f>VLOOKUP($A1596,Medical_Table[#All],10,FALSE)</f>
        <v>1</v>
      </c>
      <c r="I1596" t="str">
        <f>VLOOKUP($A1596,Medical_Table[#All],3,FALSE)</f>
        <v>No</v>
      </c>
      <c r="J1596" t="str">
        <f>VLOOKUP($A1596,Medical_Table[#All],5,FALSE)</f>
        <v>Normal Weight</v>
      </c>
      <c r="K1596" t="str">
        <f>VLOOKUP($A1596,Medical_Table[#All],7,FALSE)</f>
        <v>Normal</v>
      </c>
      <c r="L1596" s="22">
        <f>VLOOKUP($A1596,Hospitalization_Table[#All],10,FALSE)</f>
        <v>30950</v>
      </c>
      <c r="M1596" s="18">
        <f>VLOOKUP($A1596,Hospitalization_Table[#All],6,FALSE)</f>
        <v>6269.33</v>
      </c>
      <c r="N1596" t="str">
        <f>VLOOKUP($A1596,Hospitalization_Table[#All],7,FALSE)</f>
        <v>tier - 2</v>
      </c>
      <c r="O1596" t="str">
        <f>VLOOKUP($A1596,Hospitalization_Table[#All],8,FALSE)</f>
        <v>tier - 1</v>
      </c>
      <c r="P1596" t="str">
        <f>VLOOKUP($A1596,Hospitalization_Table[#All],9,FALSE)</f>
        <v>R1013</v>
      </c>
      <c r="Q1596">
        <f>VLOOKUP($A1596,Hospitalization_Table[#All],11,FALSE)</f>
        <v>38</v>
      </c>
    </row>
    <row r="1597" spans="1:17" ht="15.6" x14ac:dyDescent="0.3">
      <c r="A1597" s="20" t="s">
        <v>775</v>
      </c>
      <c r="B1597" t="str">
        <f>VLOOKUP($A1597,Customer_Table[#All],4,FALSE)</f>
        <v>Angela R.</v>
      </c>
      <c r="C1597">
        <f>VLOOKUP($A1597,Medical_Table[#All],4,FALSE)</f>
        <v>33.21</v>
      </c>
      <c r="D1597">
        <f>VLOOKUP($A1597,Medical_Table[#All],6,FALSE)</f>
        <v>5.07</v>
      </c>
      <c r="E1597" t="str">
        <f>VLOOKUP($A1597,Medical_Table[#All],2,FALSE)</f>
        <v>Yes</v>
      </c>
      <c r="F1597" t="str">
        <f>VLOOKUP($A1597,Medical_Table[#All],8,FALSE)</f>
        <v>No</v>
      </c>
      <c r="G1597" t="str">
        <f>VLOOKUP($A1597,Medical_Table[#All],9,FALSE)</f>
        <v>No</v>
      </c>
      <c r="H1597">
        <f>VLOOKUP($A1597,Medical_Table[#All],10,FALSE)</f>
        <v>1</v>
      </c>
      <c r="I1597" t="str">
        <f>VLOOKUP($A1597,Medical_Table[#All],3,FALSE)</f>
        <v>No</v>
      </c>
      <c r="J1597" t="str">
        <f>VLOOKUP($A1597,Medical_Table[#All],5,FALSE)</f>
        <v>Obesity</v>
      </c>
      <c r="K1597" t="str">
        <f>VLOOKUP($A1597,Medical_Table[#All],7,FALSE)</f>
        <v>Normal</v>
      </c>
      <c r="L1597" s="22">
        <f>VLOOKUP($A1597,Hospitalization_Table[#All],10,FALSE)</f>
        <v>34989</v>
      </c>
      <c r="M1597" s="18">
        <f>VLOOKUP($A1597,Hospitalization_Table[#All],6,FALSE)</f>
        <v>6261.2</v>
      </c>
      <c r="N1597" t="str">
        <f>VLOOKUP($A1597,Hospitalization_Table[#All],7,FALSE)</f>
        <v>tier - 2</v>
      </c>
      <c r="O1597" t="str">
        <f>VLOOKUP($A1597,Hospitalization_Table[#All],8,FALSE)</f>
        <v>tier - 1</v>
      </c>
      <c r="P1597" t="str">
        <f>VLOOKUP($A1597,Hospitalization_Table[#All],9,FALSE)</f>
        <v>R1026</v>
      </c>
      <c r="Q1597">
        <f>VLOOKUP($A1597,Hospitalization_Table[#All],11,FALSE)</f>
        <v>27</v>
      </c>
    </row>
    <row r="1598" spans="1:17" ht="15.6" x14ac:dyDescent="0.3">
      <c r="A1598" s="20" t="s">
        <v>774</v>
      </c>
      <c r="B1598" t="str">
        <f>VLOOKUP($A1598,Customer_Table[#All],4,FALSE)</f>
        <v>Chatham</v>
      </c>
      <c r="C1598">
        <f>VLOOKUP($A1598,Medical_Table[#All],4,FALSE)</f>
        <v>17.7</v>
      </c>
      <c r="D1598">
        <f>VLOOKUP($A1598,Medical_Table[#All],6,FALSE)</f>
        <v>10.42</v>
      </c>
      <c r="E1598" t="str">
        <f>VLOOKUP($A1598,Medical_Table[#All],2,FALSE)</f>
        <v>Yes</v>
      </c>
      <c r="F1598" t="str">
        <f>VLOOKUP($A1598,Medical_Table[#All],8,FALSE)</f>
        <v>No</v>
      </c>
      <c r="G1598" t="str">
        <f>VLOOKUP($A1598,Medical_Table[#All],9,FALSE)</f>
        <v>No</v>
      </c>
      <c r="H1598">
        <f>VLOOKUP($A1598,Medical_Table[#All],10,FALSE)</f>
        <v>2</v>
      </c>
      <c r="I1598" t="str">
        <f>VLOOKUP($A1598,Medical_Table[#All],3,FALSE)</f>
        <v>No</v>
      </c>
      <c r="J1598" t="str">
        <f>VLOOKUP($A1598,Medical_Table[#All],5,FALSE)</f>
        <v>Under Weight</v>
      </c>
      <c r="K1598" t="str">
        <f>VLOOKUP($A1598,Medical_Table[#All],7,FALSE)</f>
        <v>Diabetes</v>
      </c>
      <c r="L1598" s="22">
        <f>VLOOKUP($A1598,Hospitalization_Table[#All],10,FALSE)</f>
        <v>25852</v>
      </c>
      <c r="M1598" s="18">
        <f>VLOOKUP($A1598,Hospitalization_Table[#All],6,FALSE)</f>
        <v>6255.38</v>
      </c>
      <c r="N1598" t="str">
        <f>VLOOKUP($A1598,Hospitalization_Table[#All],7,FALSE)</f>
        <v>tier - 2</v>
      </c>
      <c r="O1598" t="str">
        <f>VLOOKUP($A1598,Hospitalization_Table[#All],8,FALSE)</f>
        <v>tier - 2</v>
      </c>
      <c r="P1598" t="str">
        <f>VLOOKUP($A1598,Hospitalization_Table[#All],9,FALSE)</f>
        <v>R1013</v>
      </c>
      <c r="Q1598">
        <f>VLOOKUP($A1598,Hospitalization_Table[#All],11,FALSE)</f>
        <v>52</v>
      </c>
    </row>
    <row r="1599" spans="1:17" ht="15.6" x14ac:dyDescent="0.3">
      <c r="A1599" s="20" t="s">
        <v>773</v>
      </c>
      <c r="B1599" t="str">
        <f>VLOOKUP($A1599,Customer_Table[#All],4,FALSE)</f>
        <v>Derek</v>
      </c>
      <c r="C1599">
        <f>VLOOKUP($A1599,Medical_Table[#All],4,FALSE)</f>
        <v>17.2</v>
      </c>
      <c r="D1599">
        <f>VLOOKUP($A1599,Medical_Table[#All],6,FALSE)</f>
        <v>6.45</v>
      </c>
      <c r="E1599" t="str">
        <f>VLOOKUP($A1599,Medical_Table[#All],2,FALSE)</f>
        <v>No</v>
      </c>
      <c r="F1599" t="str">
        <f>VLOOKUP($A1599,Medical_Table[#All],8,FALSE)</f>
        <v>No</v>
      </c>
      <c r="G1599" t="str">
        <f>VLOOKUP($A1599,Medical_Table[#All],9,FALSE)</f>
        <v>No</v>
      </c>
      <c r="H1599">
        <f>VLOOKUP($A1599,Medical_Table[#All],10,FALSE)</f>
        <v>2</v>
      </c>
      <c r="I1599" t="str">
        <f>VLOOKUP($A1599,Medical_Table[#All],3,FALSE)</f>
        <v>No</v>
      </c>
      <c r="J1599" t="str">
        <f>VLOOKUP($A1599,Medical_Table[#All],5,FALSE)</f>
        <v>Under Weight</v>
      </c>
      <c r="K1599" t="str">
        <f>VLOOKUP($A1599,Medical_Table[#All],7,FALSE)</f>
        <v>Prediabetes</v>
      </c>
      <c r="L1599" s="22">
        <f>VLOOKUP($A1599,Hospitalization_Table[#All],10,FALSE)</f>
        <v>26550</v>
      </c>
      <c r="M1599" s="18">
        <f>VLOOKUP($A1599,Hospitalization_Table[#All],6,FALSE)</f>
        <v>6254.13</v>
      </c>
      <c r="N1599" t="str">
        <f>VLOOKUP($A1599,Hospitalization_Table[#All],7,FALSE)</f>
        <v>tier - 2</v>
      </c>
      <c r="O1599" t="str">
        <f>VLOOKUP($A1599,Hospitalization_Table[#All],8,FALSE)</f>
        <v>tier - 2</v>
      </c>
      <c r="P1599" t="str">
        <f>VLOOKUP($A1599,Hospitalization_Table[#All],9,FALSE)</f>
        <v>R1012</v>
      </c>
      <c r="Q1599">
        <f>VLOOKUP($A1599,Hospitalization_Table[#All],11,FALSE)</f>
        <v>50</v>
      </c>
    </row>
    <row r="1600" spans="1:17" ht="15.6" x14ac:dyDescent="0.3">
      <c r="A1600" s="20" t="s">
        <v>772</v>
      </c>
      <c r="B1600" t="str">
        <f>VLOOKUP($A1600,Customer_Table[#All],4,FALSE)</f>
        <v>Kalvin J.</v>
      </c>
      <c r="C1600">
        <f>VLOOKUP($A1600,Medical_Table[#All],4,FALSE)</f>
        <v>19.21</v>
      </c>
      <c r="D1600">
        <f>VLOOKUP($A1600,Medical_Table[#All],6,FALSE)</f>
        <v>5.52</v>
      </c>
      <c r="E1600" t="str">
        <f>VLOOKUP($A1600,Medical_Table[#All],2,FALSE)</f>
        <v>No</v>
      </c>
      <c r="F1600" t="str">
        <f>VLOOKUP($A1600,Medical_Table[#All],8,FALSE)</f>
        <v>No</v>
      </c>
      <c r="G1600" t="str">
        <f>VLOOKUP($A1600,Medical_Table[#All],9,FALSE)</f>
        <v>No</v>
      </c>
      <c r="H1600">
        <f>VLOOKUP($A1600,Medical_Table[#All],10,FALSE)</f>
        <v>2</v>
      </c>
      <c r="I1600" t="str">
        <f>VLOOKUP($A1600,Medical_Table[#All],3,FALSE)</f>
        <v>No</v>
      </c>
      <c r="J1600" t="str">
        <f>VLOOKUP($A1600,Medical_Table[#All],5,FALSE)</f>
        <v>Normal Weight</v>
      </c>
      <c r="K1600" t="str">
        <f>VLOOKUP($A1600,Medical_Table[#All],7,FALSE)</f>
        <v>Normal</v>
      </c>
      <c r="L1600" s="22">
        <f>VLOOKUP($A1600,Hospitalization_Table[#All],10,FALSE)</f>
        <v>26614</v>
      </c>
      <c r="M1600" s="18">
        <f>VLOOKUP($A1600,Hospitalization_Table[#All],6,FALSE)</f>
        <v>6253.85</v>
      </c>
      <c r="N1600" t="str">
        <f>VLOOKUP($A1600,Hospitalization_Table[#All],7,FALSE)</f>
        <v>tier - 2</v>
      </c>
      <c r="O1600" t="str">
        <f>VLOOKUP($A1600,Hospitalization_Table[#All],8,FALSE)</f>
        <v>tier - 2</v>
      </c>
      <c r="P1600" t="str">
        <f>VLOOKUP($A1600,Hospitalization_Table[#All],9,FALSE)</f>
        <v>R1013</v>
      </c>
      <c r="Q1600">
        <f>VLOOKUP($A1600,Hospitalization_Table[#All],11,FALSE)</f>
        <v>50</v>
      </c>
    </row>
    <row r="1601" spans="1:17" ht="15.6" x14ac:dyDescent="0.3">
      <c r="A1601" s="20" t="s">
        <v>771</v>
      </c>
      <c r="B1601" t="str">
        <f>VLOOKUP($A1601,Customer_Table[#All],4,FALSE)</f>
        <v>Dave</v>
      </c>
      <c r="C1601">
        <f>VLOOKUP($A1601,Medical_Table[#All],4,FALSE)</f>
        <v>23.2</v>
      </c>
      <c r="D1601">
        <f>VLOOKUP($A1601,Medical_Table[#All],6,FALSE)</f>
        <v>4.41</v>
      </c>
      <c r="E1601" t="str">
        <f>VLOOKUP($A1601,Medical_Table[#All],2,FALSE)</f>
        <v>No</v>
      </c>
      <c r="F1601" t="str">
        <f>VLOOKUP($A1601,Medical_Table[#All],8,FALSE)</f>
        <v>No</v>
      </c>
      <c r="G1601" t="str">
        <f>VLOOKUP($A1601,Medical_Table[#All],9,FALSE)</f>
        <v>Yes</v>
      </c>
      <c r="H1601">
        <f>VLOOKUP($A1601,Medical_Table[#All],10,FALSE)</f>
        <v>1</v>
      </c>
      <c r="I1601" t="str">
        <f>VLOOKUP($A1601,Medical_Table[#All],3,FALSE)</f>
        <v>No</v>
      </c>
      <c r="J1601" t="str">
        <f>VLOOKUP($A1601,Medical_Table[#All],5,FALSE)</f>
        <v>Normal Weight</v>
      </c>
      <c r="K1601" t="str">
        <f>VLOOKUP($A1601,Medical_Table[#All],7,FALSE)</f>
        <v>Normal</v>
      </c>
      <c r="L1601" s="22">
        <f>VLOOKUP($A1601,Hospitalization_Table[#All],10,FALSE)</f>
        <v>29138</v>
      </c>
      <c r="M1601" s="18">
        <f>VLOOKUP($A1601,Hospitalization_Table[#All],6,FALSE)</f>
        <v>6250.44</v>
      </c>
      <c r="N1601" t="str">
        <f>VLOOKUP($A1601,Hospitalization_Table[#All],7,FALSE)</f>
        <v>tier - 2</v>
      </c>
      <c r="O1601" t="str">
        <f>VLOOKUP($A1601,Hospitalization_Table[#All],8,FALSE)</f>
        <v>tier - 1</v>
      </c>
      <c r="P1601" t="str">
        <f>VLOOKUP($A1601,Hospitalization_Table[#All],9,FALSE)</f>
        <v>R1011</v>
      </c>
      <c r="Q1601">
        <f>VLOOKUP($A1601,Hospitalization_Table[#All],11,FALSE)</f>
        <v>43</v>
      </c>
    </row>
    <row r="1602" spans="1:17" ht="15.6" x14ac:dyDescent="0.3">
      <c r="A1602" s="20" t="s">
        <v>770</v>
      </c>
      <c r="B1602" t="str">
        <f>VLOOKUP($A1602,Customer_Table[#All],4,FALSE)</f>
        <v>Barbara G.</v>
      </c>
      <c r="C1602">
        <f>VLOOKUP($A1602,Medical_Table[#All],4,FALSE)</f>
        <v>32.5</v>
      </c>
      <c r="D1602">
        <f>VLOOKUP($A1602,Medical_Table[#All],6,FALSE)</f>
        <v>4.6900000000000004</v>
      </c>
      <c r="E1602" t="str">
        <f>VLOOKUP($A1602,Medical_Table[#All],2,FALSE)</f>
        <v>Yes</v>
      </c>
      <c r="F1602" t="str">
        <f>VLOOKUP($A1602,Medical_Table[#All],8,FALSE)</f>
        <v>No</v>
      </c>
      <c r="G1602" t="str">
        <f>VLOOKUP($A1602,Medical_Table[#All],9,FALSE)</f>
        <v>Yes</v>
      </c>
      <c r="H1602">
        <f>VLOOKUP($A1602,Medical_Table[#All],10,FALSE)</f>
        <v>1</v>
      </c>
      <c r="I1602" t="str">
        <f>VLOOKUP($A1602,Medical_Table[#All],3,FALSE)</f>
        <v>No</v>
      </c>
      <c r="J1602" t="str">
        <f>VLOOKUP($A1602,Medical_Table[#All],5,FALSE)</f>
        <v>Obesity</v>
      </c>
      <c r="K1602" t="str">
        <f>VLOOKUP($A1602,Medical_Table[#All],7,FALSE)</f>
        <v>Normal</v>
      </c>
      <c r="L1602" s="22">
        <f>VLOOKUP($A1602,Hospitalization_Table[#All],10,FALSE)</f>
        <v>30539</v>
      </c>
      <c r="M1602" s="18">
        <f>VLOOKUP($A1602,Hospitalization_Table[#All],6,FALSE)</f>
        <v>6238.3</v>
      </c>
      <c r="N1602" t="str">
        <f>VLOOKUP($A1602,Hospitalization_Table[#All],7,FALSE)</f>
        <v>tier - 2</v>
      </c>
      <c r="O1602" t="str">
        <f>VLOOKUP($A1602,Hospitalization_Table[#All],8,FALSE)</f>
        <v>tier - 1</v>
      </c>
      <c r="P1602" t="str">
        <f>VLOOKUP($A1602,Hospitalization_Table[#All],9,FALSE)</f>
        <v>R1011</v>
      </c>
      <c r="Q1602">
        <f>VLOOKUP($A1602,Hospitalization_Table[#All],11,FALSE)</f>
        <v>39</v>
      </c>
    </row>
    <row r="1603" spans="1:17" ht="15.6" x14ac:dyDescent="0.3">
      <c r="A1603" s="20" t="s">
        <v>769</v>
      </c>
      <c r="B1603" t="str">
        <f>VLOOKUP($A1603,Customer_Table[#All],4,FALSE)</f>
        <v>Skylar</v>
      </c>
      <c r="C1603">
        <f>VLOOKUP($A1603,Medical_Table[#All],4,FALSE)</f>
        <v>20.9</v>
      </c>
      <c r="D1603">
        <f>VLOOKUP($A1603,Medical_Table[#All],6,FALSE)</f>
        <v>6.94</v>
      </c>
      <c r="E1603" t="str">
        <f>VLOOKUP($A1603,Medical_Table[#All],2,FALSE)</f>
        <v>No</v>
      </c>
      <c r="F1603" t="str">
        <f>VLOOKUP($A1603,Medical_Table[#All],8,FALSE)</f>
        <v>No</v>
      </c>
      <c r="G1603" t="str">
        <f>VLOOKUP($A1603,Medical_Table[#All],9,FALSE)</f>
        <v>No</v>
      </c>
      <c r="H1603">
        <f>VLOOKUP($A1603,Medical_Table[#All],10,FALSE)</f>
        <v>0</v>
      </c>
      <c r="I1603" t="str">
        <f>VLOOKUP($A1603,Medical_Table[#All],3,FALSE)</f>
        <v>No</v>
      </c>
      <c r="J1603" t="str">
        <f>VLOOKUP($A1603,Medical_Table[#All],5,FALSE)</f>
        <v>Normal Weight</v>
      </c>
      <c r="K1603" t="str">
        <f>VLOOKUP($A1603,Medical_Table[#All],7,FALSE)</f>
        <v>Diabetes</v>
      </c>
      <c r="L1603" s="22">
        <f>VLOOKUP($A1603,Hospitalization_Table[#All],10,FALSE)</f>
        <v>28752</v>
      </c>
      <c r="M1603" s="18">
        <f>VLOOKUP($A1603,Hospitalization_Table[#All],6,FALSE)</f>
        <v>6236.95</v>
      </c>
      <c r="N1603" t="str">
        <f>VLOOKUP($A1603,Hospitalization_Table[#All],7,FALSE)</f>
        <v>tier - 2</v>
      </c>
      <c r="O1603" t="str">
        <f>VLOOKUP($A1603,Hospitalization_Table[#All],8,FALSE)</f>
        <v>tier - 2</v>
      </c>
      <c r="P1603" t="str">
        <f>VLOOKUP($A1603,Hospitalization_Table[#All],9,FALSE)</f>
        <v>R1013</v>
      </c>
      <c r="Q1603">
        <f>VLOOKUP($A1603,Hospitalization_Table[#All],11,FALSE)</f>
        <v>44</v>
      </c>
    </row>
    <row r="1604" spans="1:17" ht="15.6" x14ac:dyDescent="0.3">
      <c r="A1604" s="20" t="s">
        <v>768</v>
      </c>
      <c r="B1604" t="str">
        <f>VLOOKUP($A1604,Customer_Table[#All],4,FALSE)</f>
        <v>Nick</v>
      </c>
      <c r="C1604">
        <f>VLOOKUP($A1604,Medical_Table[#All],4,FALSE)</f>
        <v>19.11</v>
      </c>
      <c r="D1604">
        <f>VLOOKUP($A1604,Medical_Table[#All],6,FALSE)</f>
        <v>4.3499999999999996</v>
      </c>
      <c r="E1604" t="str">
        <f>VLOOKUP($A1604,Medical_Table[#All],2,FALSE)</f>
        <v>No</v>
      </c>
      <c r="F1604" t="str">
        <f>VLOOKUP($A1604,Medical_Table[#All],8,FALSE)</f>
        <v>No</v>
      </c>
      <c r="G1604" t="str">
        <f>VLOOKUP($A1604,Medical_Table[#All],9,FALSE)</f>
        <v>No</v>
      </c>
      <c r="H1604">
        <f>VLOOKUP($A1604,Medical_Table[#All],10,FALSE)</f>
        <v>2</v>
      </c>
      <c r="I1604" t="str">
        <f>VLOOKUP($A1604,Medical_Table[#All],3,FALSE)</f>
        <v>No</v>
      </c>
      <c r="J1604" t="str">
        <f>VLOOKUP($A1604,Medical_Table[#All],5,FALSE)</f>
        <v>Normal Weight</v>
      </c>
      <c r="K1604" t="str">
        <f>VLOOKUP($A1604,Medical_Table[#All],7,FALSE)</f>
        <v>Normal</v>
      </c>
      <c r="L1604" s="22">
        <f>VLOOKUP($A1604,Hospitalization_Table[#All],10,FALSE)</f>
        <v>26479</v>
      </c>
      <c r="M1604" s="18">
        <f>VLOOKUP($A1604,Hospitalization_Table[#All],6,FALSE)</f>
        <v>6219.93</v>
      </c>
      <c r="N1604" t="str">
        <f>VLOOKUP($A1604,Hospitalization_Table[#All],7,FALSE)</f>
        <v>tier - 2</v>
      </c>
      <c r="O1604" t="str">
        <f>VLOOKUP($A1604,Hospitalization_Table[#All],8,FALSE)</f>
        <v>tier - 2</v>
      </c>
      <c r="P1604" t="str">
        <f>VLOOKUP($A1604,Hospitalization_Table[#All],9,FALSE)</f>
        <v>R1013</v>
      </c>
      <c r="Q1604">
        <f>VLOOKUP($A1604,Hospitalization_Table[#All],11,FALSE)</f>
        <v>50</v>
      </c>
    </row>
    <row r="1605" spans="1:17" ht="15.6" x14ac:dyDescent="0.3">
      <c r="A1605" s="20" t="s">
        <v>767</v>
      </c>
      <c r="B1605" t="str">
        <f>VLOOKUP($A1605,Customer_Table[#All],4,FALSE)</f>
        <v>Sunny S</v>
      </c>
      <c r="C1605">
        <f>VLOOKUP($A1605,Medical_Table[#All],4,FALSE)</f>
        <v>31.17</v>
      </c>
      <c r="D1605">
        <f>VLOOKUP($A1605,Medical_Table[#All],6,FALSE)</f>
        <v>5.28</v>
      </c>
      <c r="E1605" t="str">
        <f>VLOOKUP($A1605,Medical_Table[#All],2,FALSE)</f>
        <v>No</v>
      </c>
      <c r="F1605" t="str">
        <f>VLOOKUP($A1605,Medical_Table[#All],8,FALSE)</f>
        <v>No</v>
      </c>
      <c r="G1605" t="str">
        <f>VLOOKUP($A1605,Medical_Table[#All],9,FALSE)</f>
        <v>No</v>
      </c>
      <c r="H1605">
        <f>VLOOKUP($A1605,Medical_Table[#All],10,FALSE)</f>
        <v>1</v>
      </c>
      <c r="I1605" t="str">
        <f>VLOOKUP($A1605,Medical_Table[#All],3,FALSE)</f>
        <v>No</v>
      </c>
      <c r="J1605" t="str">
        <f>VLOOKUP($A1605,Medical_Table[#All],5,FALSE)</f>
        <v>Obesity</v>
      </c>
      <c r="K1605" t="str">
        <f>VLOOKUP($A1605,Medical_Table[#All],7,FALSE)</f>
        <v>Normal</v>
      </c>
      <c r="L1605" s="22">
        <f>VLOOKUP($A1605,Hospitalization_Table[#All],10,FALSE)</f>
        <v>33828</v>
      </c>
      <c r="M1605" s="18">
        <f>VLOOKUP($A1605,Hospitalization_Table[#All],6,FALSE)</f>
        <v>6208.5</v>
      </c>
      <c r="N1605" t="str">
        <f>VLOOKUP($A1605,Hospitalization_Table[#All],7,FALSE)</f>
        <v>tier - 2</v>
      </c>
      <c r="O1605" t="str">
        <f>VLOOKUP($A1605,Hospitalization_Table[#All],8,FALSE)</f>
        <v>tier - 1</v>
      </c>
      <c r="P1605" t="str">
        <f>VLOOKUP($A1605,Hospitalization_Table[#All],9,FALSE)</f>
        <v>R1021</v>
      </c>
      <c r="Q1605">
        <f>VLOOKUP($A1605,Hospitalization_Table[#All],11,FALSE)</f>
        <v>30</v>
      </c>
    </row>
    <row r="1606" spans="1:17" ht="15.6" x14ac:dyDescent="0.3">
      <c r="A1606" s="20" t="s">
        <v>766</v>
      </c>
      <c r="B1606" t="str">
        <f>VLOOKUP($A1606,Customer_Table[#All],4,FALSE)</f>
        <v>Anne-Marie</v>
      </c>
      <c r="C1606">
        <f>VLOOKUP($A1606,Medical_Table[#All],4,FALSE)</f>
        <v>36.08</v>
      </c>
      <c r="D1606">
        <f>VLOOKUP($A1606,Medical_Table[#All],6,FALSE)</f>
        <v>4.29</v>
      </c>
      <c r="E1606" t="str">
        <f>VLOOKUP($A1606,Medical_Table[#All],2,FALSE)</f>
        <v>No</v>
      </c>
      <c r="F1606" t="str">
        <f>VLOOKUP($A1606,Medical_Table[#All],8,FALSE)</f>
        <v>No</v>
      </c>
      <c r="G1606" t="str">
        <f>VLOOKUP($A1606,Medical_Table[#All],9,FALSE)</f>
        <v>No</v>
      </c>
      <c r="H1606">
        <f>VLOOKUP($A1606,Medical_Table[#All],10,FALSE)</f>
        <v>0</v>
      </c>
      <c r="I1606" t="str">
        <f>VLOOKUP($A1606,Medical_Table[#All],3,FALSE)</f>
        <v>No</v>
      </c>
      <c r="J1606" t="str">
        <f>VLOOKUP($A1606,Medical_Table[#All],5,FALSE)</f>
        <v>Obesity</v>
      </c>
      <c r="K1606" t="str">
        <f>VLOOKUP($A1606,Medical_Table[#All],7,FALSE)</f>
        <v>Normal</v>
      </c>
      <c r="L1606" s="22">
        <f>VLOOKUP($A1606,Hospitalization_Table[#All],10,FALSE)</f>
        <v>36413</v>
      </c>
      <c r="M1606" s="18">
        <f>VLOOKUP($A1606,Hospitalization_Table[#All],6,FALSE)</f>
        <v>6207.26</v>
      </c>
      <c r="N1606" t="str">
        <f>VLOOKUP($A1606,Hospitalization_Table[#All],7,FALSE)</f>
        <v>tier - 2</v>
      </c>
      <c r="O1606" t="str">
        <f>VLOOKUP($A1606,Hospitalization_Table[#All],8,FALSE)</f>
        <v>tier - 2</v>
      </c>
      <c r="P1606" t="str">
        <f>VLOOKUP($A1606,Hospitalization_Table[#All],9,FALSE)</f>
        <v>R1026</v>
      </c>
      <c r="Q1606">
        <f>VLOOKUP($A1606,Hospitalization_Table[#All],11,FALSE)</f>
        <v>23</v>
      </c>
    </row>
    <row r="1607" spans="1:17" ht="15.6" x14ac:dyDescent="0.3">
      <c r="A1607" s="20" t="s">
        <v>765</v>
      </c>
      <c r="B1607" t="str">
        <f>VLOOKUP($A1607,Customer_Table[#All],4,FALSE)</f>
        <v>Nicholas</v>
      </c>
      <c r="C1607">
        <f>VLOOKUP($A1607,Medical_Table[#All],4,FALSE)</f>
        <v>28.024999999999999</v>
      </c>
      <c r="D1607">
        <f>VLOOKUP($A1607,Medical_Table[#All],6,FALSE)</f>
        <v>5.69</v>
      </c>
      <c r="E1607" t="str">
        <f>VLOOKUP($A1607,Medical_Table[#All],2,FALSE)</f>
        <v>Yes</v>
      </c>
      <c r="F1607" t="str">
        <f>VLOOKUP($A1607,Medical_Table[#All],8,FALSE)</f>
        <v>No</v>
      </c>
      <c r="G1607" t="str">
        <f>VLOOKUP($A1607,Medical_Table[#All],9,FALSE)</f>
        <v>No</v>
      </c>
      <c r="H1607">
        <f>VLOOKUP($A1607,Medical_Table[#All],10,FALSE)</f>
        <v>0</v>
      </c>
      <c r="I1607" t="str">
        <f>VLOOKUP($A1607,Medical_Table[#All],3,FALSE)</f>
        <v>No</v>
      </c>
      <c r="J1607" t="str">
        <f>VLOOKUP($A1607,Medical_Table[#All],5,FALSE)</f>
        <v>Over Weight</v>
      </c>
      <c r="K1607" t="str">
        <f>VLOOKUP($A1607,Medical_Table[#All],7,FALSE)</f>
        <v>Normal</v>
      </c>
      <c r="L1607" s="22">
        <f>VLOOKUP($A1607,Hospitalization_Table[#All],10,FALSE)</f>
        <v>31312</v>
      </c>
      <c r="M1607" s="18">
        <f>VLOOKUP($A1607,Hospitalization_Table[#All],6,FALSE)</f>
        <v>6203.9</v>
      </c>
      <c r="N1607" t="str">
        <f>VLOOKUP($A1607,Hospitalization_Table[#All],7,FALSE)</f>
        <v>tier - 2</v>
      </c>
      <c r="O1607" t="str">
        <f>VLOOKUP($A1607,Hospitalization_Table[#All],8,FALSE)</f>
        <v>tier - 2</v>
      </c>
      <c r="P1607" t="str">
        <f>VLOOKUP($A1607,Hospitalization_Table[#All],9,FALSE)</f>
        <v>R1012</v>
      </c>
      <c r="Q1607">
        <f>VLOOKUP($A1607,Hospitalization_Table[#All],11,FALSE)</f>
        <v>37</v>
      </c>
    </row>
    <row r="1608" spans="1:17" ht="15.6" x14ac:dyDescent="0.3">
      <c r="A1608" s="20" t="s">
        <v>764</v>
      </c>
      <c r="B1608" t="str">
        <f>VLOOKUP($A1608,Customer_Table[#All],4,FALSE)</f>
        <v>Scott M.</v>
      </c>
      <c r="C1608">
        <f>VLOOKUP($A1608,Medical_Table[#All],4,FALSE)</f>
        <v>24.32</v>
      </c>
      <c r="D1608">
        <f>VLOOKUP($A1608,Medical_Table[#All],6,FALSE)</f>
        <v>5.56</v>
      </c>
      <c r="E1608" t="str">
        <f>VLOOKUP($A1608,Medical_Table[#All],2,FALSE)</f>
        <v>Yes</v>
      </c>
      <c r="F1608" t="str">
        <f>VLOOKUP($A1608,Medical_Table[#All],8,FALSE)</f>
        <v>No</v>
      </c>
      <c r="G1608" t="str">
        <f>VLOOKUP($A1608,Medical_Table[#All],9,FALSE)</f>
        <v>No</v>
      </c>
      <c r="H1608">
        <f>VLOOKUP($A1608,Medical_Table[#All],10,FALSE)</f>
        <v>0</v>
      </c>
      <c r="I1608" t="str">
        <f>VLOOKUP($A1608,Medical_Table[#All],3,FALSE)</f>
        <v>No</v>
      </c>
      <c r="J1608" t="str">
        <f>VLOOKUP($A1608,Medical_Table[#All],5,FALSE)</f>
        <v>Normal Weight</v>
      </c>
      <c r="K1608" t="str">
        <f>VLOOKUP($A1608,Medical_Table[#All],7,FALSE)</f>
        <v>Normal</v>
      </c>
      <c r="L1608" s="22">
        <f>VLOOKUP($A1608,Hospitalization_Table[#All],10,FALSE)</f>
        <v>31250</v>
      </c>
      <c r="M1608" s="18">
        <f>VLOOKUP($A1608,Hospitalization_Table[#All],6,FALSE)</f>
        <v>6198.75</v>
      </c>
      <c r="N1608" t="str">
        <f>VLOOKUP($A1608,Hospitalization_Table[#All],7,FALSE)</f>
        <v>tier - 2</v>
      </c>
      <c r="O1608" t="str">
        <f>VLOOKUP($A1608,Hospitalization_Table[#All],8,FALSE)</f>
        <v>tier - 1</v>
      </c>
      <c r="P1608" t="str">
        <f>VLOOKUP($A1608,Hospitalization_Table[#All],9,FALSE)</f>
        <v>R1012</v>
      </c>
      <c r="Q1608">
        <f>VLOOKUP($A1608,Hospitalization_Table[#All],11,FALSE)</f>
        <v>37</v>
      </c>
    </row>
    <row r="1609" spans="1:17" ht="15.6" x14ac:dyDescent="0.3">
      <c r="A1609" s="20" t="s">
        <v>763</v>
      </c>
      <c r="B1609" t="str">
        <f>VLOOKUP($A1609,Customer_Table[#All],4,FALSE)</f>
        <v>Marisa A</v>
      </c>
      <c r="C1609">
        <f>VLOOKUP($A1609,Medical_Table[#All],4,FALSE)</f>
        <v>38</v>
      </c>
      <c r="D1609">
        <f>VLOOKUP($A1609,Medical_Table[#All],6,FALSE)</f>
        <v>5.41</v>
      </c>
      <c r="E1609" t="str">
        <f>VLOOKUP($A1609,Medical_Table[#All],2,FALSE)</f>
        <v>Yes</v>
      </c>
      <c r="F1609" t="str">
        <f>VLOOKUP($A1609,Medical_Table[#All],8,FALSE)</f>
        <v>No</v>
      </c>
      <c r="G1609" t="str">
        <f>VLOOKUP($A1609,Medical_Table[#All],9,FALSE)</f>
        <v>No</v>
      </c>
      <c r="H1609">
        <f>VLOOKUP($A1609,Medical_Table[#All],10,FALSE)</f>
        <v>1</v>
      </c>
      <c r="I1609" t="str">
        <f>VLOOKUP($A1609,Medical_Table[#All],3,FALSE)</f>
        <v>No</v>
      </c>
      <c r="J1609" t="str">
        <f>VLOOKUP($A1609,Medical_Table[#All],5,FALSE)</f>
        <v>Obesity</v>
      </c>
      <c r="K1609" t="str">
        <f>VLOOKUP($A1609,Medical_Table[#All],7,FALSE)</f>
        <v>Normal</v>
      </c>
      <c r="L1609" s="22">
        <f>VLOOKUP($A1609,Hospitalization_Table[#All],10,FALSE)</f>
        <v>32439</v>
      </c>
      <c r="M1609" s="18">
        <f>VLOOKUP($A1609,Hospitalization_Table[#All],6,FALSE)</f>
        <v>6196.45</v>
      </c>
      <c r="N1609" t="str">
        <f>VLOOKUP($A1609,Hospitalization_Table[#All],7,FALSE)</f>
        <v>tier - 2</v>
      </c>
      <c r="O1609" t="str">
        <f>VLOOKUP($A1609,Hospitalization_Table[#All],8,FALSE)</f>
        <v>tier - 1</v>
      </c>
      <c r="P1609" t="str">
        <f>VLOOKUP($A1609,Hospitalization_Table[#All],9,FALSE)</f>
        <v>R1011</v>
      </c>
      <c r="Q1609">
        <f>VLOOKUP($A1609,Hospitalization_Table[#All],11,FALSE)</f>
        <v>34</v>
      </c>
    </row>
    <row r="1610" spans="1:17" ht="15.6" x14ac:dyDescent="0.3">
      <c r="A1610" s="20" t="s">
        <v>762</v>
      </c>
      <c r="B1610" t="str">
        <f>VLOOKUP($A1610,Customer_Table[#All],4,FALSE)</f>
        <v>Katie</v>
      </c>
      <c r="C1610">
        <f>VLOOKUP($A1610,Medical_Table[#All],4,FALSE)</f>
        <v>31.6</v>
      </c>
      <c r="D1610">
        <f>VLOOKUP($A1610,Medical_Table[#All],6,FALSE)</f>
        <v>10.85</v>
      </c>
      <c r="E1610" t="str">
        <f>VLOOKUP($A1610,Medical_Table[#All],2,FALSE)</f>
        <v>Yes</v>
      </c>
      <c r="F1610" t="str">
        <f>VLOOKUP($A1610,Medical_Table[#All],8,FALSE)</f>
        <v>No</v>
      </c>
      <c r="G1610" t="str">
        <f>VLOOKUP($A1610,Medical_Table[#All],9,FALSE)</f>
        <v>No</v>
      </c>
      <c r="H1610">
        <f>VLOOKUP($A1610,Medical_Table[#All],10,FALSE)</f>
        <v>0</v>
      </c>
      <c r="I1610" t="str">
        <f>VLOOKUP($A1610,Medical_Table[#All],3,FALSE)</f>
        <v>No</v>
      </c>
      <c r="J1610" t="str">
        <f>VLOOKUP($A1610,Medical_Table[#All],5,FALSE)</f>
        <v>Obesity</v>
      </c>
      <c r="K1610" t="str">
        <f>VLOOKUP($A1610,Medical_Table[#All],7,FALSE)</f>
        <v>Diabetes</v>
      </c>
      <c r="L1610" s="22">
        <f>VLOOKUP($A1610,Hospitalization_Table[#All],10,FALSE)</f>
        <v>29860</v>
      </c>
      <c r="M1610" s="18">
        <f>VLOOKUP($A1610,Hospitalization_Table[#All],6,FALSE)</f>
        <v>6186.13</v>
      </c>
      <c r="N1610" t="str">
        <f>VLOOKUP($A1610,Hospitalization_Table[#All],7,FALSE)</f>
        <v>tier - 2</v>
      </c>
      <c r="O1610" t="str">
        <f>VLOOKUP($A1610,Hospitalization_Table[#All],8,FALSE)</f>
        <v>tier - 3</v>
      </c>
      <c r="P1610" t="str">
        <f>VLOOKUP($A1610,Hospitalization_Table[#All],9,FALSE)</f>
        <v>R1011</v>
      </c>
      <c r="Q1610">
        <f>VLOOKUP($A1610,Hospitalization_Table[#All],11,FALSE)</f>
        <v>41</v>
      </c>
    </row>
    <row r="1611" spans="1:17" ht="15.6" x14ac:dyDescent="0.3">
      <c r="A1611" s="20" t="s">
        <v>761</v>
      </c>
      <c r="B1611" t="str">
        <f>VLOOKUP($A1611,Customer_Table[#All],4,FALSE)</f>
        <v>Amy L</v>
      </c>
      <c r="C1611">
        <f>VLOOKUP($A1611,Medical_Table[#All],4,FALSE)</f>
        <v>31.02</v>
      </c>
      <c r="D1611">
        <f>VLOOKUP($A1611,Medical_Table[#All],6,FALSE)</f>
        <v>11.63</v>
      </c>
      <c r="E1611" t="str">
        <f>VLOOKUP($A1611,Medical_Table[#All],2,FALSE)</f>
        <v>Yes</v>
      </c>
      <c r="F1611" t="str">
        <f>VLOOKUP($A1611,Medical_Table[#All],8,FALSE)</f>
        <v>No</v>
      </c>
      <c r="G1611" t="str">
        <f>VLOOKUP($A1611,Medical_Table[#All],9,FALSE)</f>
        <v>No</v>
      </c>
      <c r="H1611">
        <f>VLOOKUP($A1611,Medical_Table[#All],10,FALSE)</f>
        <v>0</v>
      </c>
      <c r="I1611" t="str">
        <f>VLOOKUP($A1611,Medical_Table[#All],3,FALSE)</f>
        <v>No</v>
      </c>
      <c r="J1611" t="str">
        <f>VLOOKUP($A1611,Medical_Table[#All],5,FALSE)</f>
        <v>Obesity</v>
      </c>
      <c r="K1611" t="str">
        <f>VLOOKUP($A1611,Medical_Table[#All],7,FALSE)</f>
        <v>Diabetes</v>
      </c>
      <c r="L1611" s="22">
        <f>VLOOKUP($A1611,Hospitalization_Table[#All],10,FALSE)</f>
        <v>29912</v>
      </c>
      <c r="M1611" s="18">
        <f>VLOOKUP($A1611,Hospitalization_Table[#All],6,FALSE)</f>
        <v>6185.32</v>
      </c>
      <c r="N1611" t="str">
        <f>VLOOKUP($A1611,Hospitalization_Table[#All],7,FALSE)</f>
        <v>tier - 2</v>
      </c>
      <c r="O1611" t="str">
        <f>VLOOKUP($A1611,Hospitalization_Table[#All],8,FALSE)</f>
        <v>tier - 1</v>
      </c>
      <c r="P1611" t="str">
        <f>VLOOKUP($A1611,Hospitalization_Table[#All],9,FALSE)</f>
        <v>R1013</v>
      </c>
      <c r="Q1611">
        <f>VLOOKUP($A1611,Hospitalization_Table[#All],11,FALSE)</f>
        <v>41</v>
      </c>
    </row>
    <row r="1612" spans="1:17" ht="15.6" x14ac:dyDescent="0.3">
      <c r="A1612" s="20" t="s">
        <v>760</v>
      </c>
      <c r="B1612" t="str">
        <f>VLOOKUP($A1612,Customer_Table[#All],4,FALSE)</f>
        <v>Jenna M</v>
      </c>
      <c r="C1612">
        <f>VLOOKUP($A1612,Medical_Table[#All],4,FALSE)</f>
        <v>29.26</v>
      </c>
      <c r="D1612">
        <f>VLOOKUP($A1612,Medical_Table[#All],6,FALSE)</f>
        <v>5.68</v>
      </c>
      <c r="E1612" t="str">
        <f>VLOOKUP($A1612,Medical_Table[#All],2,FALSE)</f>
        <v>Yes</v>
      </c>
      <c r="F1612" t="str">
        <f>VLOOKUP($A1612,Medical_Table[#All],8,FALSE)</f>
        <v>No</v>
      </c>
      <c r="G1612" t="str">
        <f>VLOOKUP($A1612,Medical_Table[#All],9,FALSE)</f>
        <v>No</v>
      </c>
      <c r="H1612">
        <f>VLOOKUP($A1612,Medical_Table[#All],10,FALSE)</f>
        <v>1</v>
      </c>
      <c r="I1612" t="str">
        <f>VLOOKUP($A1612,Medical_Table[#All],3,FALSE)</f>
        <v>No</v>
      </c>
      <c r="J1612" t="str">
        <f>VLOOKUP($A1612,Medical_Table[#All],5,FALSE)</f>
        <v>Over Weight</v>
      </c>
      <c r="K1612" t="str">
        <f>VLOOKUP($A1612,Medical_Table[#All],7,FALSE)</f>
        <v>Normal</v>
      </c>
      <c r="L1612" s="22">
        <f>VLOOKUP($A1612,Hospitalization_Table[#All],10,FALSE)</f>
        <v>32448</v>
      </c>
      <c r="M1612" s="18">
        <f>VLOOKUP($A1612,Hospitalization_Table[#All],6,FALSE)</f>
        <v>6184.3</v>
      </c>
      <c r="N1612" t="str">
        <f>VLOOKUP($A1612,Hospitalization_Table[#All],7,FALSE)</f>
        <v>tier - 2</v>
      </c>
      <c r="O1612" t="str">
        <f>VLOOKUP($A1612,Hospitalization_Table[#All],8,FALSE)</f>
        <v>tier - 3</v>
      </c>
      <c r="P1612" t="str">
        <f>VLOOKUP($A1612,Hospitalization_Table[#All],9,FALSE)</f>
        <v>R1013</v>
      </c>
      <c r="Q1612">
        <f>VLOOKUP($A1612,Hospitalization_Table[#All],11,FALSE)</f>
        <v>34</v>
      </c>
    </row>
    <row r="1613" spans="1:17" ht="15.6" x14ac:dyDescent="0.3">
      <c r="A1613" s="20" t="s">
        <v>759</v>
      </c>
      <c r="B1613" t="str">
        <f>VLOOKUP($A1613,Customer_Table[#All],4,FALSE)</f>
        <v>Elizabeth M.</v>
      </c>
      <c r="C1613">
        <f>VLOOKUP($A1613,Medical_Table[#All],4,FALSE)</f>
        <v>15.09</v>
      </c>
      <c r="D1613">
        <f>VLOOKUP($A1613,Medical_Table[#All],6,FALSE)</f>
        <v>7.59</v>
      </c>
      <c r="E1613" t="str">
        <f>VLOOKUP($A1613,Medical_Table[#All],2,FALSE)</f>
        <v>Yes</v>
      </c>
      <c r="F1613" t="str">
        <f>VLOOKUP($A1613,Medical_Table[#All],8,FALSE)</f>
        <v>No</v>
      </c>
      <c r="G1613" t="str">
        <f>VLOOKUP($A1613,Medical_Table[#All],9,FALSE)</f>
        <v>No</v>
      </c>
      <c r="H1613">
        <f>VLOOKUP($A1613,Medical_Table[#All],10,FALSE)</f>
        <v>2</v>
      </c>
      <c r="I1613" t="str">
        <f>VLOOKUP($A1613,Medical_Table[#All],3,FALSE)</f>
        <v>No</v>
      </c>
      <c r="J1613" t="str">
        <f>VLOOKUP($A1613,Medical_Table[#All],5,FALSE)</f>
        <v>Under Weight</v>
      </c>
      <c r="K1613" t="str">
        <f>VLOOKUP($A1613,Medical_Table[#All],7,FALSE)</f>
        <v>Diabetes</v>
      </c>
      <c r="L1613" s="22">
        <f>VLOOKUP($A1613,Hospitalization_Table[#All],10,FALSE)</f>
        <v>25846</v>
      </c>
      <c r="M1613" s="18">
        <f>VLOOKUP($A1613,Hospitalization_Table[#All],6,FALSE)</f>
        <v>6183.46</v>
      </c>
      <c r="N1613" t="str">
        <f>VLOOKUP($A1613,Hospitalization_Table[#All],7,FALSE)</f>
        <v>tier - 2</v>
      </c>
      <c r="O1613" t="str">
        <f>VLOOKUP($A1613,Hospitalization_Table[#All],8,FALSE)</f>
        <v>tier - 2</v>
      </c>
      <c r="P1613" t="str">
        <f>VLOOKUP($A1613,Hospitalization_Table[#All],9,FALSE)</f>
        <v>R1012</v>
      </c>
      <c r="Q1613">
        <f>VLOOKUP($A1613,Hospitalization_Table[#All],11,FALSE)</f>
        <v>52</v>
      </c>
    </row>
    <row r="1614" spans="1:17" ht="15.6" x14ac:dyDescent="0.3">
      <c r="A1614" s="20" t="s">
        <v>758</v>
      </c>
      <c r="B1614" t="str">
        <f>VLOOKUP($A1614,Customer_Table[#All],4,FALSE)</f>
        <v>Lyazid</v>
      </c>
      <c r="C1614">
        <f>VLOOKUP($A1614,Medical_Table[#All],4,FALSE)</f>
        <v>22.63</v>
      </c>
      <c r="D1614">
        <f>VLOOKUP($A1614,Medical_Table[#All],6,FALSE)</f>
        <v>5.09</v>
      </c>
      <c r="E1614" t="str">
        <f>VLOOKUP($A1614,Medical_Table[#All],2,FALSE)</f>
        <v>Yes</v>
      </c>
      <c r="F1614" t="str">
        <f>VLOOKUP($A1614,Medical_Table[#All],8,FALSE)</f>
        <v>No</v>
      </c>
      <c r="G1614" t="str">
        <f>VLOOKUP($A1614,Medical_Table[#All],9,FALSE)</f>
        <v>No</v>
      </c>
      <c r="H1614">
        <f>VLOOKUP($A1614,Medical_Table[#All],10,FALSE)</f>
        <v>0</v>
      </c>
      <c r="I1614" t="str">
        <f>VLOOKUP($A1614,Medical_Table[#All],3,FALSE)</f>
        <v>No</v>
      </c>
      <c r="J1614" t="str">
        <f>VLOOKUP($A1614,Medical_Table[#All],5,FALSE)</f>
        <v>Normal Weight</v>
      </c>
      <c r="K1614" t="str">
        <f>VLOOKUP($A1614,Medical_Table[#All],7,FALSE)</f>
        <v>Normal</v>
      </c>
      <c r="L1614" s="22">
        <f>VLOOKUP($A1614,Hospitalization_Table[#All],10,FALSE)</f>
        <v>31268</v>
      </c>
      <c r="M1614" s="18">
        <f>VLOOKUP($A1614,Hospitalization_Table[#All],6,FALSE)</f>
        <v>6183.32</v>
      </c>
      <c r="N1614" t="str">
        <f>VLOOKUP($A1614,Hospitalization_Table[#All],7,FALSE)</f>
        <v>tier - 2</v>
      </c>
      <c r="O1614" t="str">
        <f>VLOOKUP($A1614,Hospitalization_Table[#All],8,FALSE)</f>
        <v>tier - 2</v>
      </c>
      <c r="P1614" t="str">
        <f>VLOOKUP($A1614,Hospitalization_Table[#All],9,FALSE)</f>
        <v>R1012</v>
      </c>
      <c r="Q1614">
        <f>VLOOKUP($A1614,Hospitalization_Table[#All],11,FALSE)</f>
        <v>37</v>
      </c>
    </row>
    <row r="1615" spans="1:17" ht="15.6" x14ac:dyDescent="0.3">
      <c r="A1615" s="20" t="s">
        <v>757</v>
      </c>
      <c r="B1615" t="str">
        <f>VLOOKUP($A1615,Customer_Table[#All],4,FALSE)</f>
        <v>Lindsey A.</v>
      </c>
      <c r="C1615">
        <f>VLOOKUP($A1615,Medical_Table[#All],4,FALSE)</f>
        <v>23.46</v>
      </c>
      <c r="D1615">
        <f>VLOOKUP($A1615,Medical_Table[#All],6,FALSE)</f>
        <v>4.21</v>
      </c>
      <c r="E1615" t="str">
        <f>VLOOKUP($A1615,Medical_Table[#All],2,FALSE)</f>
        <v>No</v>
      </c>
      <c r="F1615" t="str">
        <f>VLOOKUP($A1615,Medical_Table[#All],8,FALSE)</f>
        <v>No</v>
      </c>
      <c r="G1615" t="str">
        <f>VLOOKUP($A1615,Medical_Table[#All],9,FALSE)</f>
        <v>No</v>
      </c>
      <c r="H1615">
        <f>VLOOKUP($A1615,Medical_Table[#All],10,FALSE)</f>
        <v>1</v>
      </c>
      <c r="I1615" t="str">
        <f>VLOOKUP($A1615,Medical_Table[#All],3,FALSE)</f>
        <v>No</v>
      </c>
      <c r="J1615" t="str">
        <f>VLOOKUP($A1615,Medical_Table[#All],5,FALSE)</f>
        <v>Normal Weight</v>
      </c>
      <c r="K1615" t="str">
        <f>VLOOKUP($A1615,Medical_Table[#All],7,FALSE)</f>
        <v>Normal</v>
      </c>
      <c r="L1615" s="22">
        <f>VLOOKUP($A1615,Hospitalization_Table[#All],10,FALSE)</f>
        <v>30961</v>
      </c>
      <c r="M1615" s="18">
        <f>VLOOKUP($A1615,Hospitalization_Table[#All],6,FALSE)</f>
        <v>6170.96</v>
      </c>
      <c r="N1615" t="str">
        <f>VLOOKUP($A1615,Hospitalization_Table[#All],7,FALSE)</f>
        <v>tier - 2</v>
      </c>
      <c r="O1615" t="str">
        <f>VLOOKUP($A1615,Hospitalization_Table[#All],8,FALSE)</f>
        <v>tier - 1</v>
      </c>
      <c r="P1615" t="str">
        <f>VLOOKUP($A1615,Hospitalization_Table[#All],9,FALSE)</f>
        <v>R1013</v>
      </c>
      <c r="Q1615">
        <f>VLOOKUP($A1615,Hospitalization_Table[#All],11,FALSE)</f>
        <v>38</v>
      </c>
    </row>
    <row r="1616" spans="1:17" ht="15.6" x14ac:dyDescent="0.3">
      <c r="A1616" s="20" t="s">
        <v>756</v>
      </c>
      <c r="B1616" t="str">
        <f>VLOOKUP($A1616,Customer_Table[#All],4,FALSE)</f>
        <v>Chris</v>
      </c>
      <c r="C1616">
        <f>VLOOKUP($A1616,Medical_Table[#All],4,FALSE)</f>
        <v>22.56</v>
      </c>
      <c r="D1616">
        <f>VLOOKUP($A1616,Medical_Table[#All],6,FALSE)</f>
        <v>4.34</v>
      </c>
      <c r="E1616" t="str">
        <f>VLOOKUP($A1616,Medical_Table[#All],2,FALSE)</f>
        <v>Yes</v>
      </c>
      <c r="F1616" t="str">
        <f>VLOOKUP($A1616,Medical_Table[#All],8,FALSE)</f>
        <v>No</v>
      </c>
      <c r="G1616" t="str">
        <f>VLOOKUP($A1616,Medical_Table[#All],9,FALSE)</f>
        <v>No</v>
      </c>
      <c r="H1616">
        <f>VLOOKUP($A1616,Medical_Table[#All],10,FALSE)</f>
        <v>0</v>
      </c>
      <c r="I1616" t="str">
        <f>VLOOKUP($A1616,Medical_Table[#All],3,FALSE)</f>
        <v>No</v>
      </c>
      <c r="J1616" t="str">
        <f>VLOOKUP($A1616,Medical_Table[#All],5,FALSE)</f>
        <v>Normal Weight</v>
      </c>
      <c r="K1616" t="str">
        <f>VLOOKUP($A1616,Medical_Table[#All],7,FALSE)</f>
        <v>Normal</v>
      </c>
      <c r="L1616" s="22">
        <f>VLOOKUP($A1616,Hospitalization_Table[#All],10,FALSE)</f>
        <v>31335</v>
      </c>
      <c r="M1616" s="18">
        <f>VLOOKUP($A1616,Hospitalization_Table[#All],6,FALSE)</f>
        <v>6159.57</v>
      </c>
      <c r="N1616" t="str">
        <f>VLOOKUP($A1616,Hospitalization_Table[#All],7,FALSE)</f>
        <v>tier - 2</v>
      </c>
      <c r="O1616" t="str">
        <f>VLOOKUP($A1616,Hospitalization_Table[#All],8,FALSE)</f>
        <v>tier - 1</v>
      </c>
      <c r="P1616" t="str">
        <f>VLOOKUP($A1616,Hospitalization_Table[#All],9,FALSE)</f>
        <v>R1012</v>
      </c>
      <c r="Q1616">
        <f>VLOOKUP($A1616,Hospitalization_Table[#All],11,FALSE)</f>
        <v>37</v>
      </c>
    </row>
    <row r="1617" spans="1:17" ht="15.6" x14ac:dyDescent="0.3">
      <c r="A1617" s="20" t="s">
        <v>755</v>
      </c>
      <c r="B1617" t="str">
        <f>VLOOKUP($A1617,Customer_Table[#All],4,FALSE)</f>
        <v>Jennifer A</v>
      </c>
      <c r="C1617">
        <f>VLOOKUP($A1617,Medical_Table[#All],4,FALSE)</f>
        <v>19.28</v>
      </c>
      <c r="D1617">
        <f>VLOOKUP($A1617,Medical_Table[#All],6,FALSE)</f>
        <v>11.85</v>
      </c>
      <c r="E1617" t="str">
        <f>VLOOKUP($A1617,Medical_Table[#All],2,FALSE)</f>
        <v>No</v>
      </c>
      <c r="F1617" t="str">
        <f>VLOOKUP($A1617,Medical_Table[#All],8,FALSE)</f>
        <v>No</v>
      </c>
      <c r="G1617" t="str">
        <f>VLOOKUP($A1617,Medical_Table[#All],9,FALSE)</f>
        <v>No</v>
      </c>
      <c r="H1617">
        <f>VLOOKUP($A1617,Medical_Table[#All],10,FALSE)</f>
        <v>2</v>
      </c>
      <c r="I1617" t="str">
        <f>VLOOKUP($A1617,Medical_Table[#All],3,FALSE)</f>
        <v>No</v>
      </c>
      <c r="J1617" t="str">
        <f>VLOOKUP($A1617,Medical_Table[#All],5,FALSE)</f>
        <v>Normal Weight</v>
      </c>
      <c r="K1617" t="str">
        <f>VLOOKUP($A1617,Medical_Table[#All],7,FALSE)</f>
        <v>Diabetes</v>
      </c>
      <c r="L1617" s="22">
        <f>VLOOKUP($A1617,Hospitalization_Table[#All],10,FALSE)</f>
        <v>26974</v>
      </c>
      <c r="M1617" s="18">
        <f>VLOOKUP($A1617,Hospitalization_Table[#All],6,FALSE)</f>
        <v>6152.05</v>
      </c>
      <c r="N1617" t="str">
        <f>VLOOKUP($A1617,Hospitalization_Table[#All],7,FALSE)</f>
        <v>tier - 2</v>
      </c>
      <c r="O1617" t="str">
        <f>VLOOKUP($A1617,Hospitalization_Table[#All],8,FALSE)</f>
        <v>tier - 3</v>
      </c>
      <c r="P1617" t="str">
        <f>VLOOKUP($A1617,Hospitalization_Table[#All],9,FALSE)</f>
        <v>R1013</v>
      </c>
      <c r="Q1617">
        <f>VLOOKUP($A1617,Hospitalization_Table[#All],11,FALSE)</f>
        <v>49</v>
      </c>
    </row>
    <row r="1618" spans="1:17" ht="15.6" x14ac:dyDescent="0.3">
      <c r="A1618" s="20" t="s">
        <v>754</v>
      </c>
      <c r="B1618" t="str">
        <f>VLOOKUP($A1618,Customer_Table[#All],4,FALSE)</f>
        <v>Leif S.</v>
      </c>
      <c r="C1618">
        <f>VLOOKUP($A1618,Medical_Table[#All],4,FALSE)</f>
        <v>15.37</v>
      </c>
      <c r="D1618">
        <f>VLOOKUP($A1618,Medical_Table[#All],6,FALSE)</f>
        <v>9.61</v>
      </c>
      <c r="E1618" t="str">
        <f>VLOOKUP($A1618,Medical_Table[#All],2,FALSE)</f>
        <v>Yes</v>
      </c>
      <c r="F1618" t="str">
        <f>VLOOKUP($A1618,Medical_Table[#All],8,FALSE)</f>
        <v>No</v>
      </c>
      <c r="G1618" t="str">
        <f>VLOOKUP($A1618,Medical_Table[#All],9,FALSE)</f>
        <v>No</v>
      </c>
      <c r="H1618">
        <f>VLOOKUP($A1618,Medical_Table[#All],10,FALSE)</f>
        <v>2</v>
      </c>
      <c r="I1618" t="str">
        <f>VLOOKUP($A1618,Medical_Table[#All],3,FALSE)</f>
        <v>No</v>
      </c>
      <c r="J1618" t="str">
        <f>VLOOKUP($A1618,Medical_Table[#All],5,FALSE)</f>
        <v>Under Weight</v>
      </c>
      <c r="K1618" t="str">
        <f>VLOOKUP($A1618,Medical_Table[#All],7,FALSE)</f>
        <v>Diabetes</v>
      </c>
      <c r="L1618" s="22">
        <f>VLOOKUP($A1618,Hospitalization_Table[#All],10,FALSE)</f>
        <v>25855</v>
      </c>
      <c r="M1618" s="18">
        <f>VLOOKUP($A1618,Hospitalization_Table[#All],6,FALSE)</f>
        <v>6147.12</v>
      </c>
      <c r="N1618" t="str">
        <f>VLOOKUP($A1618,Hospitalization_Table[#All],7,FALSE)</f>
        <v>tier - 2</v>
      </c>
      <c r="O1618" t="str">
        <f>VLOOKUP($A1618,Hospitalization_Table[#All],8,FALSE)</f>
        <v>tier - 3</v>
      </c>
      <c r="P1618" t="str">
        <f>VLOOKUP($A1618,Hospitalization_Table[#All],9,FALSE)</f>
        <v>R1012</v>
      </c>
      <c r="Q1618">
        <f>VLOOKUP($A1618,Hospitalization_Table[#All],11,FALSE)</f>
        <v>52</v>
      </c>
    </row>
    <row r="1619" spans="1:17" ht="15.6" x14ac:dyDescent="0.3">
      <c r="A1619" s="20" t="s">
        <v>753</v>
      </c>
      <c r="B1619" t="str">
        <f>VLOOKUP($A1619,Customer_Table[#All],4,FALSE)</f>
        <v>Stephanie A</v>
      </c>
      <c r="C1619">
        <f>VLOOKUP($A1619,Medical_Table[#All],4,FALSE)</f>
        <v>18.71</v>
      </c>
      <c r="D1619">
        <f>VLOOKUP($A1619,Medical_Table[#All],6,FALSE)</f>
        <v>5.29</v>
      </c>
      <c r="E1619" t="str">
        <f>VLOOKUP($A1619,Medical_Table[#All],2,FALSE)</f>
        <v>Yes</v>
      </c>
      <c r="F1619" t="str">
        <f>VLOOKUP($A1619,Medical_Table[#All],8,FALSE)</f>
        <v>No</v>
      </c>
      <c r="G1619" t="str">
        <f>VLOOKUP($A1619,Medical_Table[#All],9,FALSE)</f>
        <v>No</v>
      </c>
      <c r="H1619">
        <f>VLOOKUP($A1619,Medical_Table[#All],10,FALSE)</f>
        <v>0</v>
      </c>
      <c r="I1619" t="str">
        <f>VLOOKUP($A1619,Medical_Table[#All],3,FALSE)</f>
        <v>No</v>
      </c>
      <c r="J1619" t="str">
        <f>VLOOKUP($A1619,Medical_Table[#All],5,FALSE)</f>
        <v>Normal Weight</v>
      </c>
      <c r="K1619" t="str">
        <f>VLOOKUP($A1619,Medical_Table[#All],7,FALSE)</f>
        <v>Normal</v>
      </c>
      <c r="L1619" s="22">
        <f>VLOOKUP($A1619,Hospitalization_Table[#All],10,FALSE)</f>
        <v>28106</v>
      </c>
      <c r="M1619" s="18">
        <f>VLOOKUP($A1619,Hospitalization_Table[#All],6,FALSE)</f>
        <v>6139.14</v>
      </c>
      <c r="N1619" t="str">
        <f>VLOOKUP($A1619,Hospitalization_Table[#All],7,FALSE)</f>
        <v>tier - 2</v>
      </c>
      <c r="O1619" t="str">
        <f>VLOOKUP($A1619,Hospitalization_Table[#All],8,FALSE)</f>
        <v>tier - 3</v>
      </c>
      <c r="P1619" t="str">
        <f>VLOOKUP($A1619,Hospitalization_Table[#All],9,FALSE)</f>
        <v>R1013</v>
      </c>
      <c r="Q1619">
        <f>VLOOKUP($A1619,Hospitalization_Table[#All],11,FALSE)</f>
        <v>46</v>
      </c>
    </row>
    <row r="1620" spans="1:17" ht="15.6" x14ac:dyDescent="0.3">
      <c r="A1620" s="20" t="s">
        <v>752</v>
      </c>
      <c r="B1620" t="str">
        <f>VLOOKUP($A1620,Customer_Table[#All],4,FALSE)</f>
        <v>Bo</v>
      </c>
      <c r="C1620">
        <f>VLOOKUP($A1620,Medical_Table[#All],4,FALSE)</f>
        <v>20.61</v>
      </c>
      <c r="D1620">
        <f>VLOOKUP($A1620,Medical_Table[#All],6,FALSE)</f>
        <v>6.89</v>
      </c>
      <c r="E1620" t="str">
        <f>VLOOKUP($A1620,Medical_Table[#All],2,FALSE)</f>
        <v>No</v>
      </c>
      <c r="F1620" t="str">
        <f>VLOOKUP($A1620,Medical_Table[#All],8,FALSE)</f>
        <v>No</v>
      </c>
      <c r="G1620" t="str">
        <f>VLOOKUP($A1620,Medical_Table[#All],9,FALSE)</f>
        <v>No</v>
      </c>
      <c r="H1620">
        <f>VLOOKUP($A1620,Medical_Table[#All],10,FALSE)</f>
        <v>0</v>
      </c>
      <c r="I1620" t="str">
        <f>VLOOKUP($A1620,Medical_Table[#All],3,FALSE)</f>
        <v>No</v>
      </c>
      <c r="J1620" t="str">
        <f>VLOOKUP($A1620,Medical_Table[#All],5,FALSE)</f>
        <v>Normal Weight</v>
      </c>
      <c r="K1620" t="str">
        <f>VLOOKUP($A1620,Medical_Table[#All],7,FALSE)</f>
        <v>Diabetes</v>
      </c>
      <c r="L1620" s="22">
        <f>VLOOKUP($A1620,Hospitalization_Table[#All],10,FALSE)</f>
        <v>28738</v>
      </c>
      <c r="M1620" s="18">
        <f>VLOOKUP($A1620,Hospitalization_Table[#All],6,FALSE)</f>
        <v>6138.58</v>
      </c>
      <c r="N1620" t="str">
        <f>VLOOKUP($A1620,Hospitalization_Table[#All],7,FALSE)</f>
        <v>tier - 2</v>
      </c>
      <c r="O1620" t="str">
        <f>VLOOKUP($A1620,Hospitalization_Table[#All],8,FALSE)</f>
        <v>tier - 1</v>
      </c>
      <c r="P1620" t="str">
        <f>VLOOKUP($A1620,Hospitalization_Table[#All],9,FALSE)</f>
        <v>R1013</v>
      </c>
      <c r="Q1620">
        <f>VLOOKUP($A1620,Hospitalization_Table[#All],11,FALSE)</f>
        <v>44</v>
      </c>
    </row>
    <row r="1621" spans="1:17" ht="15.6" x14ac:dyDescent="0.3">
      <c r="A1621" s="20" t="s">
        <v>751</v>
      </c>
      <c r="B1621" t="str">
        <f>VLOOKUP($A1621,Customer_Table[#All],4,FALSE)</f>
        <v>Leah</v>
      </c>
      <c r="C1621">
        <f>VLOOKUP($A1621,Medical_Table[#All],4,FALSE)</f>
        <v>15.99</v>
      </c>
      <c r="D1621">
        <f>VLOOKUP($A1621,Medical_Table[#All],6,FALSE)</f>
        <v>4.57</v>
      </c>
      <c r="E1621" t="str">
        <f>VLOOKUP($A1621,Medical_Table[#All],2,FALSE)</f>
        <v>Yes</v>
      </c>
      <c r="F1621" t="str">
        <f>VLOOKUP($A1621,Medical_Table[#All],8,FALSE)</f>
        <v>No</v>
      </c>
      <c r="G1621" t="str">
        <f>VLOOKUP($A1621,Medical_Table[#All],9,FALSE)</f>
        <v>Yes</v>
      </c>
      <c r="H1621">
        <f>VLOOKUP($A1621,Medical_Table[#All],10,FALSE)</f>
        <v>1</v>
      </c>
      <c r="I1621" t="str">
        <f>VLOOKUP($A1621,Medical_Table[#All],3,FALSE)</f>
        <v>No</v>
      </c>
      <c r="J1621" t="str">
        <f>VLOOKUP($A1621,Medical_Table[#All],5,FALSE)</f>
        <v>Under Weight</v>
      </c>
      <c r="K1621" t="str">
        <f>VLOOKUP($A1621,Medical_Table[#All],7,FALSE)</f>
        <v>Normal</v>
      </c>
      <c r="L1621" s="22">
        <f>VLOOKUP($A1621,Hospitalization_Table[#All],10,FALSE)</f>
        <v>25516</v>
      </c>
      <c r="M1621" s="18">
        <f>VLOOKUP($A1621,Hospitalization_Table[#All],6,FALSE)</f>
        <v>6138.5</v>
      </c>
      <c r="N1621" t="str">
        <f>VLOOKUP($A1621,Hospitalization_Table[#All],7,FALSE)</f>
        <v>tier - 2</v>
      </c>
      <c r="O1621" t="str">
        <f>VLOOKUP($A1621,Hospitalization_Table[#All],8,FALSE)</f>
        <v>tier - 2</v>
      </c>
      <c r="P1621" t="str">
        <f>VLOOKUP($A1621,Hospitalization_Table[#All],9,FALSE)</f>
        <v>R1011</v>
      </c>
      <c r="Q1621">
        <f>VLOOKUP($A1621,Hospitalization_Table[#All],11,FALSE)</f>
        <v>53</v>
      </c>
    </row>
    <row r="1622" spans="1:17" ht="15.6" x14ac:dyDescent="0.3">
      <c r="A1622" s="20" t="s">
        <v>750</v>
      </c>
      <c r="B1622" t="str">
        <f>VLOOKUP($A1622,Customer_Table[#All],4,FALSE)</f>
        <v>Kara Lynne</v>
      </c>
      <c r="C1622">
        <f>VLOOKUP($A1622,Medical_Table[#All],4,FALSE)</f>
        <v>33.155000000000001</v>
      </c>
      <c r="D1622">
        <f>VLOOKUP($A1622,Medical_Table[#All],6,FALSE)</f>
        <v>4.32</v>
      </c>
      <c r="E1622" t="str">
        <f>VLOOKUP($A1622,Medical_Table[#All],2,FALSE)</f>
        <v>No</v>
      </c>
      <c r="F1622" t="str">
        <f>VLOOKUP($A1622,Medical_Table[#All],8,FALSE)</f>
        <v>No</v>
      </c>
      <c r="G1622" t="str">
        <f>VLOOKUP($A1622,Medical_Table[#All],9,FALSE)</f>
        <v>No</v>
      </c>
      <c r="H1622">
        <f>VLOOKUP($A1622,Medical_Table[#All],10,FALSE)</f>
        <v>0</v>
      </c>
      <c r="I1622" t="str">
        <f>VLOOKUP($A1622,Medical_Table[#All],3,FALSE)</f>
        <v>No</v>
      </c>
      <c r="J1622" t="str">
        <f>VLOOKUP($A1622,Medical_Table[#All],5,FALSE)</f>
        <v>Obesity</v>
      </c>
      <c r="K1622" t="str">
        <f>VLOOKUP($A1622,Medical_Table[#All],7,FALSE)</f>
        <v>Normal</v>
      </c>
      <c r="L1622" s="22">
        <f>VLOOKUP($A1622,Hospitalization_Table[#All],10,FALSE)</f>
        <v>33103</v>
      </c>
      <c r="M1622" s="18">
        <f>VLOOKUP($A1622,Hospitalization_Table[#All],6,FALSE)</f>
        <v>6128.8</v>
      </c>
      <c r="N1622" t="str">
        <f>VLOOKUP($A1622,Hospitalization_Table[#All],7,FALSE)</f>
        <v>tier - 2</v>
      </c>
      <c r="O1622" t="str">
        <f>VLOOKUP($A1622,Hospitalization_Table[#All],8,FALSE)</f>
        <v>tier - 3</v>
      </c>
      <c r="P1622" t="str">
        <f>VLOOKUP($A1622,Hospitalization_Table[#All],9,FALSE)</f>
        <v>R1012</v>
      </c>
      <c r="Q1622">
        <f>VLOOKUP($A1622,Hospitalization_Table[#All],11,FALSE)</f>
        <v>32</v>
      </c>
    </row>
    <row r="1623" spans="1:17" ht="15.6" x14ac:dyDescent="0.3">
      <c r="A1623" s="20" t="s">
        <v>749</v>
      </c>
      <c r="B1623" t="str">
        <f>VLOOKUP($A1623,Customer_Table[#All],4,FALSE)</f>
        <v>Jeffrey</v>
      </c>
      <c r="C1623">
        <f>VLOOKUP($A1623,Medical_Table[#All],4,FALSE)</f>
        <v>26.22</v>
      </c>
      <c r="D1623">
        <f>VLOOKUP($A1623,Medical_Table[#All],6,FALSE)</f>
        <v>5.57</v>
      </c>
      <c r="E1623" t="str">
        <f>VLOOKUP($A1623,Medical_Table[#All],2,FALSE)</f>
        <v>Yes</v>
      </c>
      <c r="F1623" t="str">
        <f>VLOOKUP($A1623,Medical_Table[#All],8,FALSE)</f>
        <v>No</v>
      </c>
      <c r="G1623" t="str">
        <f>VLOOKUP($A1623,Medical_Table[#All],9,FALSE)</f>
        <v>Yes</v>
      </c>
      <c r="H1623">
        <f>VLOOKUP($A1623,Medical_Table[#All],10,FALSE)</f>
        <v>1</v>
      </c>
      <c r="I1623" t="str">
        <f>VLOOKUP($A1623,Medical_Table[#All],3,FALSE)</f>
        <v>No</v>
      </c>
      <c r="J1623" t="str">
        <f>VLOOKUP($A1623,Medical_Table[#All],5,FALSE)</f>
        <v>Over Weight</v>
      </c>
      <c r="K1623" t="str">
        <f>VLOOKUP($A1623,Medical_Table[#All],7,FALSE)</f>
        <v>Normal</v>
      </c>
      <c r="L1623" s="22">
        <f>VLOOKUP($A1623,Hospitalization_Table[#All],10,FALSE)</f>
        <v>30636</v>
      </c>
      <c r="M1623" s="18">
        <f>VLOOKUP($A1623,Hospitalization_Table[#All],6,FALSE)</f>
        <v>6123.57</v>
      </c>
      <c r="N1623" t="str">
        <f>VLOOKUP($A1623,Hospitalization_Table[#All],7,FALSE)</f>
        <v>tier - 3</v>
      </c>
      <c r="O1623" t="str">
        <f>VLOOKUP($A1623,Hospitalization_Table[#All],8,FALSE)</f>
        <v>tier - 2</v>
      </c>
      <c r="P1623" t="str">
        <f>VLOOKUP($A1623,Hospitalization_Table[#All],9,FALSE)</f>
        <v>R1012</v>
      </c>
      <c r="Q1623">
        <f>VLOOKUP($A1623,Hospitalization_Table[#All],11,FALSE)</f>
        <v>39</v>
      </c>
    </row>
    <row r="1624" spans="1:17" ht="15.6" x14ac:dyDescent="0.3">
      <c r="A1624" s="20" t="s">
        <v>748</v>
      </c>
      <c r="B1624" t="str">
        <f>VLOOKUP($A1624,Customer_Table[#All],4,FALSE)</f>
        <v>Justin</v>
      </c>
      <c r="C1624">
        <f>VLOOKUP($A1624,Medical_Table[#All],4,FALSE)</f>
        <v>21.85</v>
      </c>
      <c r="D1624">
        <f>VLOOKUP($A1624,Medical_Table[#All],6,FALSE)</f>
        <v>5.26</v>
      </c>
      <c r="E1624" t="str">
        <f>VLOOKUP($A1624,Medical_Table[#All],2,FALSE)</f>
        <v>Yes</v>
      </c>
      <c r="F1624" t="str">
        <f>VLOOKUP($A1624,Medical_Table[#All],8,FALSE)</f>
        <v>No</v>
      </c>
      <c r="G1624" t="str">
        <f>VLOOKUP($A1624,Medical_Table[#All],9,FALSE)</f>
        <v>Yes</v>
      </c>
      <c r="H1624">
        <f>VLOOKUP($A1624,Medical_Table[#All],10,FALSE)</f>
        <v>1</v>
      </c>
      <c r="I1624" t="str">
        <f>VLOOKUP($A1624,Medical_Table[#All],3,FALSE)</f>
        <v>No</v>
      </c>
      <c r="J1624" t="str">
        <f>VLOOKUP($A1624,Medical_Table[#All],5,FALSE)</f>
        <v>Normal Weight</v>
      </c>
      <c r="K1624" t="str">
        <f>VLOOKUP($A1624,Medical_Table[#All],7,FALSE)</f>
        <v>Normal</v>
      </c>
      <c r="L1624" s="22">
        <f>VLOOKUP($A1624,Hospitalization_Table[#All],10,FALSE)</f>
        <v>30539</v>
      </c>
      <c r="M1624" s="18">
        <f>VLOOKUP($A1624,Hospitalization_Table[#All],6,FALSE)</f>
        <v>6117.49</v>
      </c>
      <c r="N1624" t="str">
        <f>VLOOKUP($A1624,Hospitalization_Table[#All],7,FALSE)</f>
        <v>tier - 2</v>
      </c>
      <c r="O1624" t="str">
        <f>VLOOKUP($A1624,Hospitalization_Table[#All],8,FALSE)</f>
        <v>tier - 3</v>
      </c>
      <c r="P1624" t="str">
        <f>VLOOKUP($A1624,Hospitalization_Table[#All],9,FALSE)</f>
        <v>R1012</v>
      </c>
      <c r="Q1624">
        <f>VLOOKUP($A1624,Hospitalization_Table[#All],11,FALSE)</f>
        <v>39</v>
      </c>
    </row>
    <row r="1625" spans="1:17" ht="15.6" x14ac:dyDescent="0.3">
      <c r="A1625" s="20" t="s">
        <v>747</v>
      </c>
      <c r="B1625" t="str">
        <f>VLOOKUP($A1625,Customer_Table[#All],4,FALSE)</f>
        <v>Emily</v>
      </c>
      <c r="C1625">
        <f>VLOOKUP($A1625,Medical_Table[#All],4,FALSE)</f>
        <v>30.495000000000001</v>
      </c>
      <c r="D1625">
        <f>VLOOKUP($A1625,Medical_Table[#All],6,FALSE)</f>
        <v>6.25</v>
      </c>
      <c r="E1625" t="str">
        <f>VLOOKUP($A1625,Medical_Table[#All],2,FALSE)</f>
        <v>No</v>
      </c>
      <c r="F1625" t="str">
        <f>VLOOKUP($A1625,Medical_Table[#All],8,FALSE)</f>
        <v>No</v>
      </c>
      <c r="G1625" t="str">
        <f>VLOOKUP($A1625,Medical_Table[#All],9,FALSE)</f>
        <v>No</v>
      </c>
      <c r="H1625">
        <f>VLOOKUP($A1625,Medical_Table[#All],10,FALSE)</f>
        <v>0</v>
      </c>
      <c r="I1625" t="str">
        <f>VLOOKUP($A1625,Medical_Table[#All],3,FALSE)</f>
        <v>No</v>
      </c>
      <c r="J1625" t="str">
        <f>VLOOKUP($A1625,Medical_Table[#All],5,FALSE)</f>
        <v>Obesity</v>
      </c>
      <c r="K1625" t="str">
        <f>VLOOKUP($A1625,Medical_Table[#All],7,FALSE)</f>
        <v>Prediabetes</v>
      </c>
      <c r="L1625" s="22">
        <f>VLOOKUP($A1625,Hospitalization_Table[#All],10,FALSE)</f>
        <v>33444</v>
      </c>
      <c r="M1625" s="18">
        <f>VLOOKUP($A1625,Hospitalization_Table[#All],6,FALSE)</f>
        <v>6113.23</v>
      </c>
      <c r="N1625" t="str">
        <f>VLOOKUP($A1625,Hospitalization_Table[#All],7,FALSE)</f>
        <v>tier - 2</v>
      </c>
      <c r="O1625" t="str">
        <f>VLOOKUP($A1625,Hospitalization_Table[#All],8,FALSE)</f>
        <v>tier - 2</v>
      </c>
      <c r="P1625" t="str">
        <f>VLOOKUP($A1625,Hospitalization_Table[#All],9,FALSE)</f>
        <v>R1024</v>
      </c>
      <c r="Q1625">
        <f>VLOOKUP($A1625,Hospitalization_Table[#All],11,FALSE)</f>
        <v>31</v>
      </c>
    </row>
    <row r="1626" spans="1:17" ht="15.6" x14ac:dyDescent="0.3">
      <c r="A1626" s="20" t="s">
        <v>746</v>
      </c>
      <c r="B1626" t="str">
        <f>VLOOKUP($A1626,Customer_Table[#All],4,FALSE)</f>
        <v>Rebecca</v>
      </c>
      <c r="C1626">
        <f>VLOOKUP($A1626,Medical_Table[#All],4,FALSE)</f>
        <v>34.104999999999997</v>
      </c>
      <c r="D1626">
        <f>VLOOKUP($A1626,Medical_Table[#All],6,FALSE)</f>
        <v>5.67</v>
      </c>
      <c r="E1626" t="str">
        <f>VLOOKUP($A1626,Medical_Table[#All],2,FALSE)</f>
        <v>Yes</v>
      </c>
      <c r="F1626" t="str">
        <f>VLOOKUP($A1626,Medical_Table[#All],8,FALSE)</f>
        <v>No</v>
      </c>
      <c r="G1626" t="str">
        <f>VLOOKUP($A1626,Medical_Table[#All],9,FALSE)</f>
        <v>No</v>
      </c>
      <c r="H1626">
        <f>VLOOKUP($A1626,Medical_Table[#All],10,FALSE)</f>
        <v>0</v>
      </c>
      <c r="I1626" t="str">
        <f>VLOOKUP($A1626,Medical_Table[#All],3,FALSE)</f>
        <v>No</v>
      </c>
      <c r="J1626" t="str">
        <f>VLOOKUP($A1626,Medical_Table[#All],5,FALSE)</f>
        <v>Obesity</v>
      </c>
      <c r="K1626" t="str">
        <f>VLOOKUP($A1626,Medical_Table[#All],7,FALSE)</f>
        <v>Normal</v>
      </c>
      <c r="L1626" s="22">
        <f>VLOOKUP($A1626,Hospitalization_Table[#All],10,FALSE)</f>
        <v>31249</v>
      </c>
      <c r="M1626" s="18">
        <f>VLOOKUP($A1626,Hospitalization_Table[#All],6,FALSE)</f>
        <v>6112.35</v>
      </c>
      <c r="N1626" t="str">
        <f>VLOOKUP($A1626,Hospitalization_Table[#All],7,FALSE)</f>
        <v>tier - 2</v>
      </c>
      <c r="O1626" t="str">
        <f>VLOOKUP($A1626,Hospitalization_Table[#All],8,FALSE)</f>
        <v>tier - 1</v>
      </c>
      <c r="P1626" t="str">
        <f>VLOOKUP($A1626,Hospitalization_Table[#All],9,FALSE)</f>
        <v>R1012</v>
      </c>
      <c r="Q1626">
        <f>VLOOKUP($A1626,Hospitalization_Table[#All],11,FALSE)</f>
        <v>37</v>
      </c>
    </row>
    <row r="1627" spans="1:17" ht="15.6" x14ac:dyDescent="0.3">
      <c r="A1627" s="20" t="s">
        <v>745</v>
      </c>
      <c r="B1627" t="str">
        <f>VLOOKUP($A1627,Customer_Table[#All],4,FALSE)</f>
        <v>Allie</v>
      </c>
      <c r="C1627">
        <f>VLOOKUP($A1627,Medical_Table[#All],4,FALSE)</f>
        <v>32.770000000000003</v>
      </c>
      <c r="D1627">
        <f>VLOOKUP($A1627,Medical_Table[#All],6,FALSE)</f>
        <v>4.42</v>
      </c>
      <c r="E1627" t="str">
        <f>VLOOKUP($A1627,Medical_Table[#All],2,FALSE)</f>
        <v>Yes</v>
      </c>
      <c r="F1627" t="str">
        <f>VLOOKUP($A1627,Medical_Table[#All],8,FALSE)</f>
        <v>No</v>
      </c>
      <c r="G1627" t="str">
        <f>VLOOKUP($A1627,Medical_Table[#All],9,FALSE)</f>
        <v>No</v>
      </c>
      <c r="H1627">
        <f>VLOOKUP($A1627,Medical_Table[#All],10,FALSE)</f>
        <v>1</v>
      </c>
      <c r="I1627" t="str">
        <f>VLOOKUP($A1627,Medical_Table[#All],3,FALSE)</f>
        <v>No</v>
      </c>
      <c r="J1627" t="str">
        <f>VLOOKUP($A1627,Medical_Table[#All],5,FALSE)</f>
        <v>Obesity</v>
      </c>
      <c r="K1627" t="str">
        <f>VLOOKUP($A1627,Medical_Table[#All],7,FALSE)</f>
        <v>Normal</v>
      </c>
      <c r="L1627" s="22">
        <f>VLOOKUP($A1627,Hospitalization_Table[#All],10,FALSE)</f>
        <v>34951</v>
      </c>
      <c r="M1627" s="18">
        <f>VLOOKUP($A1627,Hospitalization_Table[#All],6,FALSE)</f>
        <v>6111.95</v>
      </c>
      <c r="N1627" t="str">
        <f>VLOOKUP($A1627,Hospitalization_Table[#All],7,FALSE)</f>
        <v>tier - 2</v>
      </c>
      <c r="O1627" t="str">
        <f>VLOOKUP($A1627,Hospitalization_Table[#All],8,FALSE)</f>
        <v>tier - 3</v>
      </c>
      <c r="P1627" t="str">
        <f>VLOOKUP($A1627,Hospitalization_Table[#All],9,FALSE)</f>
        <v>R1026</v>
      </c>
      <c r="Q1627">
        <f>VLOOKUP($A1627,Hospitalization_Table[#All],11,FALSE)</f>
        <v>27</v>
      </c>
    </row>
    <row r="1628" spans="1:17" ht="15.6" x14ac:dyDescent="0.3">
      <c r="A1628" s="20" t="s">
        <v>744</v>
      </c>
      <c r="B1628" t="str">
        <f>VLOOKUP($A1628,Customer_Table[#All],4,FALSE)</f>
        <v>Trasi</v>
      </c>
      <c r="C1628">
        <f>VLOOKUP($A1628,Medical_Table[#All],4,FALSE)</f>
        <v>16.850000000000001</v>
      </c>
      <c r="D1628">
        <f>VLOOKUP($A1628,Medical_Table[#All],6,FALSE)</f>
        <v>11.75</v>
      </c>
      <c r="E1628" t="str">
        <f>VLOOKUP($A1628,Medical_Table[#All],2,FALSE)</f>
        <v>Yes</v>
      </c>
      <c r="F1628" t="str">
        <f>VLOOKUP($A1628,Medical_Table[#All],8,FALSE)</f>
        <v>No</v>
      </c>
      <c r="G1628" t="str">
        <f>VLOOKUP($A1628,Medical_Table[#All],9,FALSE)</f>
        <v>No</v>
      </c>
      <c r="H1628">
        <f>VLOOKUP($A1628,Medical_Table[#All],10,FALSE)</f>
        <v>2</v>
      </c>
      <c r="I1628" t="str">
        <f>VLOOKUP($A1628,Medical_Table[#All],3,FALSE)</f>
        <v>No</v>
      </c>
      <c r="J1628" t="str">
        <f>VLOOKUP($A1628,Medical_Table[#All],5,FALSE)</f>
        <v>Under Weight</v>
      </c>
      <c r="K1628" t="str">
        <f>VLOOKUP($A1628,Medical_Table[#All],7,FALSE)</f>
        <v>Diabetes</v>
      </c>
      <c r="L1628" s="22">
        <f>VLOOKUP($A1628,Hospitalization_Table[#All],10,FALSE)</f>
        <v>25728</v>
      </c>
      <c r="M1628" s="18">
        <f>VLOOKUP($A1628,Hospitalization_Table[#All],6,FALSE)</f>
        <v>6098.38</v>
      </c>
      <c r="N1628" t="str">
        <f>VLOOKUP($A1628,Hospitalization_Table[#All],7,FALSE)</f>
        <v>tier - 2</v>
      </c>
      <c r="O1628" t="str">
        <f>VLOOKUP($A1628,Hospitalization_Table[#All],8,FALSE)</f>
        <v>tier - 2</v>
      </c>
      <c r="P1628" t="str">
        <f>VLOOKUP($A1628,Hospitalization_Table[#All],9,FALSE)</f>
        <v>R1013</v>
      </c>
      <c r="Q1628">
        <f>VLOOKUP($A1628,Hospitalization_Table[#All],11,FALSE)</f>
        <v>52</v>
      </c>
    </row>
    <row r="1629" spans="1:17" ht="15.6" x14ac:dyDescent="0.3">
      <c r="A1629" s="20" t="s">
        <v>743</v>
      </c>
      <c r="B1629" t="str">
        <f>VLOOKUP($A1629,Customer_Table[#All],4,FALSE)</f>
        <v>Kevin</v>
      </c>
      <c r="C1629">
        <f>VLOOKUP($A1629,Medical_Table[#All],4,FALSE)</f>
        <v>34.700000000000003</v>
      </c>
      <c r="D1629">
        <f>VLOOKUP($A1629,Medical_Table[#All],6,FALSE)</f>
        <v>6.06</v>
      </c>
      <c r="E1629" t="str">
        <f>VLOOKUP($A1629,Medical_Table[#All],2,FALSE)</f>
        <v>No</v>
      </c>
      <c r="F1629" t="str">
        <f>VLOOKUP($A1629,Medical_Table[#All],8,FALSE)</f>
        <v>No</v>
      </c>
      <c r="G1629" t="str">
        <f>VLOOKUP($A1629,Medical_Table[#All],9,FALSE)</f>
        <v>No</v>
      </c>
      <c r="H1629">
        <f>VLOOKUP($A1629,Medical_Table[#All],10,FALSE)</f>
        <v>1</v>
      </c>
      <c r="I1629" t="str">
        <f>VLOOKUP($A1629,Medical_Table[#All],3,FALSE)</f>
        <v>No</v>
      </c>
      <c r="J1629" t="str">
        <f>VLOOKUP($A1629,Medical_Table[#All],5,FALSE)</f>
        <v>Obesity</v>
      </c>
      <c r="K1629" t="str">
        <f>VLOOKUP($A1629,Medical_Table[#All],7,FALSE)</f>
        <v>Prediabetes</v>
      </c>
      <c r="L1629" s="22">
        <f>VLOOKUP($A1629,Hospitalization_Table[#All],10,FALSE)</f>
        <v>30888</v>
      </c>
      <c r="M1629" s="18">
        <f>VLOOKUP($A1629,Hospitalization_Table[#All],6,FALSE)</f>
        <v>6082.41</v>
      </c>
      <c r="N1629" t="str">
        <f>VLOOKUP($A1629,Hospitalization_Table[#All],7,FALSE)</f>
        <v>tier - 1</v>
      </c>
      <c r="O1629" t="str">
        <f>VLOOKUP($A1629,Hospitalization_Table[#All],8,FALSE)</f>
        <v>tier - 2</v>
      </c>
      <c r="P1629" t="str">
        <f>VLOOKUP($A1629,Hospitalization_Table[#All],9,FALSE)</f>
        <v>R1011</v>
      </c>
      <c r="Q1629">
        <f>VLOOKUP($A1629,Hospitalization_Table[#All],11,FALSE)</f>
        <v>38</v>
      </c>
    </row>
    <row r="1630" spans="1:17" ht="15.6" x14ac:dyDescent="0.3">
      <c r="A1630" s="20" t="s">
        <v>742</v>
      </c>
      <c r="B1630" t="str">
        <f>VLOOKUP($A1630,Customer_Table[#All],4,FALSE)</f>
        <v>Fernando</v>
      </c>
      <c r="C1630">
        <f>VLOOKUP($A1630,Medical_Table[#All],4,FALSE)</f>
        <v>37.049999999999997</v>
      </c>
      <c r="D1630">
        <f>VLOOKUP($A1630,Medical_Table[#All],6,FALSE)</f>
        <v>5.48</v>
      </c>
      <c r="E1630" t="str">
        <f>VLOOKUP($A1630,Medical_Table[#All],2,FALSE)</f>
        <v>No</v>
      </c>
      <c r="F1630" t="str">
        <f>VLOOKUP($A1630,Medical_Table[#All],8,FALSE)</f>
        <v>No</v>
      </c>
      <c r="G1630" t="str">
        <f>VLOOKUP($A1630,Medical_Table[#All],9,FALSE)</f>
        <v>No</v>
      </c>
      <c r="H1630">
        <f>VLOOKUP($A1630,Medical_Table[#All],10,FALSE)</f>
        <v>1</v>
      </c>
      <c r="I1630" t="str">
        <f>VLOOKUP($A1630,Medical_Table[#All],3,FALSE)</f>
        <v>No</v>
      </c>
      <c r="J1630" t="str">
        <f>VLOOKUP($A1630,Medical_Table[#All],5,FALSE)</f>
        <v>Obesity</v>
      </c>
      <c r="K1630" t="str">
        <f>VLOOKUP($A1630,Medical_Table[#All],7,FALSE)</f>
        <v>Normal</v>
      </c>
      <c r="L1630" s="22">
        <f>VLOOKUP($A1630,Hospitalization_Table[#All],10,FALSE)</f>
        <v>30969</v>
      </c>
      <c r="M1630" s="18">
        <f>VLOOKUP($A1630,Hospitalization_Table[#All],6,FALSE)</f>
        <v>6079.67</v>
      </c>
      <c r="N1630" t="str">
        <f>VLOOKUP($A1630,Hospitalization_Table[#All],7,FALSE)</f>
        <v>tier - 1</v>
      </c>
      <c r="O1630" t="str">
        <f>VLOOKUP($A1630,Hospitalization_Table[#All],8,FALSE)</f>
        <v>tier - 1</v>
      </c>
      <c r="P1630" t="str">
        <f>VLOOKUP($A1630,Hospitalization_Table[#All],9,FALSE)</f>
        <v>R1014</v>
      </c>
      <c r="Q1630">
        <f>VLOOKUP($A1630,Hospitalization_Table[#All],11,FALSE)</f>
        <v>38</v>
      </c>
    </row>
    <row r="1631" spans="1:17" ht="15.6" x14ac:dyDescent="0.3">
      <c r="A1631" s="20" t="s">
        <v>741</v>
      </c>
      <c r="B1631" t="str">
        <f>VLOOKUP($A1631,Customer_Table[#All],4,FALSE)</f>
        <v>Ieva</v>
      </c>
      <c r="C1631">
        <f>VLOOKUP($A1631,Medical_Table[#All],4,FALSE)</f>
        <v>18.78</v>
      </c>
      <c r="D1631">
        <f>VLOOKUP($A1631,Medical_Table[#All],6,FALSE)</f>
        <v>4.45</v>
      </c>
      <c r="E1631" t="str">
        <f>VLOOKUP($A1631,Medical_Table[#All],2,FALSE)</f>
        <v>No</v>
      </c>
      <c r="F1631" t="str">
        <f>VLOOKUP($A1631,Medical_Table[#All],8,FALSE)</f>
        <v>No</v>
      </c>
      <c r="G1631" t="str">
        <f>VLOOKUP($A1631,Medical_Table[#All],9,FALSE)</f>
        <v>Yes</v>
      </c>
      <c r="H1631">
        <f>VLOOKUP($A1631,Medical_Table[#All],10,FALSE)</f>
        <v>1</v>
      </c>
      <c r="I1631" t="str">
        <f>VLOOKUP($A1631,Medical_Table[#All],3,FALSE)</f>
        <v>No</v>
      </c>
      <c r="J1631" t="str">
        <f>VLOOKUP($A1631,Medical_Table[#All],5,FALSE)</f>
        <v>Normal Weight</v>
      </c>
      <c r="K1631" t="str">
        <f>VLOOKUP($A1631,Medical_Table[#All],7,FALSE)</f>
        <v>Normal</v>
      </c>
      <c r="L1631" s="22">
        <f>VLOOKUP($A1631,Hospitalization_Table[#All],10,FALSE)</f>
        <v>29075</v>
      </c>
      <c r="M1631" s="18">
        <f>VLOOKUP($A1631,Hospitalization_Table[#All],6,FALSE)</f>
        <v>6074.37</v>
      </c>
      <c r="N1631" t="str">
        <f>VLOOKUP($A1631,Hospitalization_Table[#All],7,FALSE)</f>
        <v>tier - 2</v>
      </c>
      <c r="O1631" t="str">
        <f>VLOOKUP($A1631,Hospitalization_Table[#All],8,FALSE)</f>
        <v>tier - 2</v>
      </c>
      <c r="P1631" t="str">
        <f>VLOOKUP($A1631,Hospitalization_Table[#All],9,FALSE)</f>
        <v>R1012</v>
      </c>
      <c r="Q1631">
        <f>VLOOKUP($A1631,Hospitalization_Table[#All],11,FALSE)</f>
        <v>43</v>
      </c>
    </row>
    <row r="1632" spans="1:17" ht="15.6" x14ac:dyDescent="0.3">
      <c r="A1632" s="20" t="s">
        <v>740</v>
      </c>
      <c r="B1632" t="str">
        <f>VLOOKUP($A1632,Customer_Table[#All],4,FALSE)</f>
        <v>Chris</v>
      </c>
      <c r="C1632">
        <f>VLOOKUP($A1632,Medical_Table[#All],4,FALSE)</f>
        <v>28.024999999999999</v>
      </c>
      <c r="D1632">
        <f>VLOOKUP($A1632,Medical_Table[#All],6,FALSE)</f>
        <v>5</v>
      </c>
      <c r="E1632" t="str">
        <f>VLOOKUP($A1632,Medical_Table[#All],2,FALSE)</f>
        <v>No</v>
      </c>
      <c r="F1632" t="str">
        <f>VLOOKUP($A1632,Medical_Table[#All],8,FALSE)</f>
        <v>No</v>
      </c>
      <c r="G1632" t="str">
        <f>VLOOKUP($A1632,Medical_Table[#All],9,FALSE)</f>
        <v>No</v>
      </c>
      <c r="H1632">
        <f>VLOOKUP($A1632,Medical_Table[#All],10,FALSE)</f>
        <v>1</v>
      </c>
      <c r="I1632" t="str">
        <f>VLOOKUP($A1632,Medical_Table[#All],3,FALSE)</f>
        <v>No</v>
      </c>
      <c r="J1632" t="str">
        <f>VLOOKUP($A1632,Medical_Table[#All],5,FALSE)</f>
        <v>Over Weight</v>
      </c>
      <c r="K1632" t="str">
        <f>VLOOKUP($A1632,Medical_Table[#All],7,FALSE)</f>
        <v>Normal</v>
      </c>
      <c r="L1632" s="22">
        <f>VLOOKUP($A1632,Hospitalization_Table[#All],10,FALSE)</f>
        <v>30946</v>
      </c>
      <c r="M1632" s="18">
        <f>VLOOKUP($A1632,Hospitalization_Table[#All],6,FALSE)</f>
        <v>6067.13</v>
      </c>
      <c r="N1632" t="str">
        <f>VLOOKUP($A1632,Hospitalization_Table[#All],7,FALSE)</f>
        <v>tier - 3</v>
      </c>
      <c r="O1632" t="str">
        <f>VLOOKUP($A1632,Hospitalization_Table[#All],8,FALSE)</f>
        <v>tier - 1</v>
      </c>
      <c r="P1632" t="str">
        <f>VLOOKUP($A1632,Hospitalization_Table[#All],9,FALSE)</f>
        <v>R1016</v>
      </c>
      <c r="Q1632">
        <f>VLOOKUP($A1632,Hospitalization_Table[#All],11,FALSE)</f>
        <v>38</v>
      </c>
    </row>
    <row r="1633" spans="1:17" ht="15.6" x14ac:dyDescent="0.3">
      <c r="A1633" s="20" t="s">
        <v>739</v>
      </c>
      <c r="B1633" t="str">
        <f>VLOOKUP($A1633,Customer_Table[#All],4,FALSE)</f>
        <v>Drew L.</v>
      </c>
      <c r="C1633">
        <f>VLOOKUP($A1633,Medical_Table[#All],4,FALSE)</f>
        <v>35.090000000000003</v>
      </c>
      <c r="D1633">
        <f>VLOOKUP($A1633,Medical_Table[#All],6,FALSE)</f>
        <v>5.84</v>
      </c>
      <c r="E1633" t="str">
        <f>VLOOKUP($A1633,Medical_Table[#All],2,FALSE)</f>
        <v>No</v>
      </c>
      <c r="F1633" t="str">
        <f>VLOOKUP($A1633,Medical_Table[#All],8,FALSE)</f>
        <v>No</v>
      </c>
      <c r="G1633" t="str">
        <f>VLOOKUP($A1633,Medical_Table[#All],9,FALSE)</f>
        <v>No</v>
      </c>
      <c r="H1633">
        <f>VLOOKUP($A1633,Medical_Table[#All],10,FALSE)</f>
        <v>0</v>
      </c>
      <c r="I1633" t="str">
        <f>VLOOKUP($A1633,Medical_Table[#All],3,FALSE)</f>
        <v>No</v>
      </c>
      <c r="J1633" t="str">
        <f>VLOOKUP($A1633,Medical_Table[#All],5,FALSE)</f>
        <v>Obesity</v>
      </c>
      <c r="K1633" t="str">
        <f>VLOOKUP($A1633,Medical_Table[#All],7,FALSE)</f>
        <v>Prediabetes</v>
      </c>
      <c r="L1633" s="22">
        <f>VLOOKUP($A1633,Hospitalization_Table[#All],10,FALSE)</f>
        <v>34646</v>
      </c>
      <c r="M1633" s="18">
        <f>VLOOKUP($A1633,Hospitalization_Table[#All],6,FALSE)</f>
        <v>6064.37</v>
      </c>
      <c r="N1633" t="str">
        <f>VLOOKUP($A1633,Hospitalization_Table[#All],7,FALSE)</f>
        <v>tier - 2</v>
      </c>
      <c r="O1633" t="str">
        <f>VLOOKUP($A1633,Hospitalization_Table[#All],8,FALSE)</f>
        <v>tier - 2</v>
      </c>
      <c r="P1633" t="str">
        <f>VLOOKUP($A1633,Hospitalization_Table[#All],9,FALSE)</f>
        <v>R1011</v>
      </c>
      <c r="Q1633">
        <f>VLOOKUP($A1633,Hospitalization_Table[#All],11,FALSE)</f>
        <v>28</v>
      </c>
    </row>
    <row r="1634" spans="1:17" ht="15.6" x14ac:dyDescent="0.3">
      <c r="A1634" s="20" t="s">
        <v>738</v>
      </c>
      <c r="B1634" t="str">
        <f>VLOOKUP($A1634,Customer_Table[#All],4,FALSE)</f>
        <v>Christina</v>
      </c>
      <c r="C1634">
        <f>VLOOKUP($A1634,Medical_Table[#All],4,FALSE)</f>
        <v>34.42</v>
      </c>
      <c r="D1634">
        <f>VLOOKUP($A1634,Medical_Table[#All],6,FALSE)</f>
        <v>5.21</v>
      </c>
      <c r="E1634" t="str">
        <f>VLOOKUP($A1634,Medical_Table[#All],2,FALSE)</f>
        <v>Yes</v>
      </c>
      <c r="F1634" t="str">
        <f>VLOOKUP($A1634,Medical_Table[#All],8,FALSE)</f>
        <v>No</v>
      </c>
      <c r="G1634" t="str">
        <f>VLOOKUP($A1634,Medical_Table[#All],9,FALSE)</f>
        <v>No</v>
      </c>
      <c r="H1634">
        <f>VLOOKUP($A1634,Medical_Table[#All],10,FALSE)</f>
        <v>0</v>
      </c>
      <c r="I1634" t="str">
        <f>VLOOKUP($A1634,Medical_Table[#All],3,FALSE)</f>
        <v>No</v>
      </c>
      <c r="J1634" t="str">
        <f>VLOOKUP($A1634,Medical_Table[#All],5,FALSE)</f>
        <v>Obesity</v>
      </c>
      <c r="K1634" t="str">
        <f>VLOOKUP($A1634,Medical_Table[#All],7,FALSE)</f>
        <v>Normal</v>
      </c>
      <c r="L1634" s="22">
        <f>VLOOKUP($A1634,Hospitalization_Table[#All],10,FALSE)</f>
        <v>35274</v>
      </c>
      <c r="M1634" s="18">
        <f>VLOOKUP($A1634,Hospitalization_Table[#All],6,FALSE)</f>
        <v>6061.8</v>
      </c>
      <c r="N1634" t="str">
        <f>VLOOKUP($A1634,Hospitalization_Table[#All],7,FALSE)</f>
        <v>tier - 2</v>
      </c>
      <c r="O1634" t="str">
        <f>VLOOKUP($A1634,Hospitalization_Table[#All],8,FALSE)</f>
        <v>tier - 3</v>
      </c>
      <c r="P1634" t="str">
        <f>VLOOKUP($A1634,Hospitalization_Table[#All],9,FALSE)</f>
        <v>R1012</v>
      </c>
      <c r="Q1634">
        <f>VLOOKUP($A1634,Hospitalization_Table[#All],11,FALSE)</f>
        <v>26</v>
      </c>
    </row>
    <row r="1635" spans="1:17" ht="15.6" x14ac:dyDescent="0.3">
      <c r="A1635" s="20" t="s">
        <v>737</v>
      </c>
      <c r="B1635" t="str">
        <f>VLOOKUP($A1635,Customer_Table[#All],4,FALSE)</f>
        <v>Alexander G</v>
      </c>
      <c r="C1635">
        <f>VLOOKUP($A1635,Medical_Table[#All],4,FALSE)</f>
        <v>29.4</v>
      </c>
      <c r="D1635">
        <f>VLOOKUP($A1635,Medical_Table[#All],6,FALSE)</f>
        <v>4.26</v>
      </c>
      <c r="E1635" t="str">
        <f>VLOOKUP($A1635,Medical_Table[#All],2,FALSE)</f>
        <v>No</v>
      </c>
      <c r="F1635" t="str">
        <f>VLOOKUP($A1635,Medical_Table[#All],8,FALSE)</f>
        <v>No</v>
      </c>
      <c r="G1635" t="str">
        <f>VLOOKUP($A1635,Medical_Table[#All],9,FALSE)</f>
        <v>No</v>
      </c>
      <c r="H1635">
        <f>VLOOKUP($A1635,Medical_Table[#All],10,FALSE)</f>
        <v>0</v>
      </c>
      <c r="I1635" t="str">
        <f>VLOOKUP($A1635,Medical_Table[#All],3,FALSE)</f>
        <v>No</v>
      </c>
      <c r="J1635" t="str">
        <f>VLOOKUP($A1635,Medical_Table[#All],5,FALSE)</f>
        <v>Over Weight</v>
      </c>
      <c r="K1635" t="str">
        <f>VLOOKUP($A1635,Medical_Table[#All],7,FALSE)</f>
        <v>Normal</v>
      </c>
      <c r="L1635" s="22">
        <f>VLOOKUP($A1635,Hospitalization_Table[#All],10,FALSE)</f>
        <v>32736</v>
      </c>
      <c r="M1635" s="18">
        <f>VLOOKUP($A1635,Hospitalization_Table[#All],6,FALSE)</f>
        <v>6059.17</v>
      </c>
      <c r="N1635" t="str">
        <f>VLOOKUP($A1635,Hospitalization_Table[#All],7,FALSE)</f>
        <v>tier - 2</v>
      </c>
      <c r="O1635" t="str">
        <f>VLOOKUP($A1635,Hospitalization_Table[#All],8,FALSE)</f>
        <v>tier - 1</v>
      </c>
      <c r="P1635" t="str">
        <f>VLOOKUP($A1635,Hospitalization_Table[#All],9,FALSE)</f>
        <v>R1011</v>
      </c>
      <c r="Q1635">
        <f>VLOOKUP($A1635,Hospitalization_Table[#All],11,FALSE)</f>
        <v>33</v>
      </c>
    </row>
    <row r="1636" spans="1:17" ht="15.6" x14ac:dyDescent="0.3">
      <c r="A1636" s="20" t="s">
        <v>736</v>
      </c>
      <c r="B1636" t="str">
        <f>VLOOKUP($A1636,Customer_Table[#All],4,FALSE)</f>
        <v>Meaghan</v>
      </c>
      <c r="C1636">
        <f>VLOOKUP($A1636,Medical_Table[#All],4,FALSE)</f>
        <v>21.31</v>
      </c>
      <c r="D1636">
        <f>VLOOKUP($A1636,Medical_Table[#All],6,FALSE)</f>
        <v>4.17</v>
      </c>
      <c r="E1636" t="str">
        <f>VLOOKUP($A1636,Medical_Table[#All],2,FALSE)</f>
        <v>No</v>
      </c>
      <c r="F1636" t="str">
        <f>VLOOKUP($A1636,Medical_Table[#All],8,FALSE)</f>
        <v>No</v>
      </c>
      <c r="G1636" t="str">
        <f>VLOOKUP($A1636,Medical_Table[#All],9,FALSE)</f>
        <v>No</v>
      </c>
      <c r="H1636">
        <f>VLOOKUP($A1636,Medical_Table[#All],10,FALSE)</f>
        <v>0</v>
      </c>
      <c r="I1636" t="str">
        <f>VLOOKUP($A1636,Medical_Table[#All],3,FALSE)</f>
        <v>No</v>
      </c>
      <c r="J1636" t="str">
        <f>VLOOKUP($A1636,Medical_Table[#All],5,FALSE)</f>
        <v>Normal Weight</v>
      </c>
      <c r="K1636" t="str">
        <f>VLOOKUP($A1636,Medical_Table[#All],7,FALSE)</f>
        <v>Normal</v>
      </c>
      <c r="L1636" s="22">
        <f>VLOOKUP($A1636,Hospitalization_Table[#All],10,FALSE)</f>
        <v>29441</v>
      </c>
      <c r="M1636" s="18">
        <f>VLOOKUP($A1636,Hospitalization_Table[#All],6,FALSE)</f>
        <v>5993.62</v>
      </c>
      <c r="N1636" t="str">
        <f>VLOOKUP($A1636,Hospitalization_Table[#All],7,FALSE)</f>
        <v>tier - 2</v>
      </c>
      <c r="O1636" t="str">
        <f>VLOOKUP($A1636,Hospitalization_Table[#All],8,FALSE)</f>
        <v>tier - 3</v>
      </c>
      <c r="P1636" t="str">
        <f>VLOOKUP($A1636,Hospitalization_Table[#All],9,FALSE)</f>
        <v>R1013</v>
      </c>
      <c r="Q1636">
        <f>VLOOKUP($A1636,Hospitalization_Table[#All],11,FALSE)</f>
        <v>42</v>
      </c>
    </row>
    <row r="1637" spans="1:17" ht="15.6" x14ac:dyDescent="0.3">
      <c r="A1637" s="20" t="s">
        <v>735</v>
      </c>
      <c r="B1637" t="str">
        <f>VLOOKUP($A1637,Customer_Table[#All],4,FALSE)</f>
        <v>Kristin</v>
      </c>
      <c r="C1637">
        <f>VLOOKUP($A1637,Medical_Table[#All],4,FALSE)</f>
        <v>19.559999999999999</v>
      </c>
      <c r="D1637">
        <f>VLOOKUP($A1637,Medical_Table[#All],6,FALSE)</f>
        <v>11.96</v>
      </c>
      <c r="E1637" t="str">
        <f>VLOOKUP($A1637,Medical_Table[#All],2,FALSE)</f>
        <v>No</v>
      </c>
      <c r="F1637" t="str">
        <f>VLOOKUP($A1637,Medical_Table[#All],8,FALSE)</f>
        <v>No</v>
      </c>
      <c r="G1637" t="str">
        <f>VLOOKUP($A1637,Medical_Table[#All],9,FALSE)</f>
        <v>No</v>
      </c>
      <c r="H1637">
        <f>VLOOKUP($A1637,Medical_Table[#All],10,FALSE)</f>
        <v>0</v>
      </c>
      <c r="I1637" t="str">
        <f>VLOOKUP($A1637,Medical_Table[#All],3,FALSE)</f>
        <v>No</v>
      </c>
      <c r="J1637" t="str">
        <f>VLOOKUP($A1637,Medical_Table[#All],5,FALSE)</f>
        <v>Normal Weight</v>
      </c>
      <c r="K1637" t="str">
        <f>VLOOKUP($A1637,Medical_Table[#All],7,FALSE)</f>
        <v>Diabetes</v>
      </c>
      <c r="L1637" s="22">
        <f>VLOOKUP($A1637,Hospitalization_Table[#All],10,FALSE)</f>
        <v>27258</v>
      </c>
      <c r="M1637" s="18">
        <f>VLOOKUP($A1637,Hospitalization_Table[#All],6,FALSE)</f>
        <v>5990.17</v>
      </c>
      <c r="N1637" t="str">
        <f>VLOOKUP($A1637,Hospitalization_Table[#All],7,FALSE)</f>
        <v>tier - 2</v>
      </c>
      <c r="O1637" t="str">
        <f>VLOOKUP($A1637,Hospitalization_Table[#All],8,FALSE)</f>
        <v>tier - 2</v>
      </c>
      <c r="P1637" t="str">
        <f>VLOOKUP($A1637,Hospitalization_Table[#All],9,FALSE)</f>
        <v>R1013</v>
      </c>
      <c r="Q1637">
        <f>VLOOKUP($A1637,Hospitalization_Table[#All],11,FALSE)</f>
        <v>48</v>
      </c>
    </row>
    <row r="1638" spans="1:17" ht="15.6" x14ac:dyDescent="0.3">
      <c r="A1638" s="20" t="s">
        <v>734</v>
      </c>
      <c r="B1638" t="str">
        <f>VLOOKUP($A1638,Customer_Table[#All],4,FALSE)</f>
        <v>Andrea K.</v>
      </c>
      <c r="C1638">
        <f>VLOOKUP($A1638,Medical_Table[#All],4,FALSE)</f>
        <v>37.335000000000001</v>
      </c>
      <c r="D1638">
        <f>VLOOKUP($A1638,Medical_Table[#All],6,FALSE)</f>
        <v>6.26</v>
      </c>
      <c r="E1638" t="str">
        <f>VLOOKUP($A1638,Medical_Table[#All],2,FALSE)</f>
        <v>Yes</v>
      </c>
      <c r="F1638" t="str">
        <f>VLOOKUP($A1638,Medical_Table[#All],8,FALSE)</f>
        <v>No</v>
      </c>
      <c r="G1638" t="str">
        <f>VLOOKUP($A1638,Medical_Table[#All],9,FALSE)</f>
        <v>No</v>
      </c>
      <c r="H1638">
        <f>VLOOKUP($A1638,Medical_Table[#All],10,FALSE)</f>
        <v>1</v>
      </c>
      <c r="I1638" t="str">
        <f>VLOOKUP($A1638,Medical_Table[#All],3,FALSE)</f>
        <v>No</v>
      </c>
      <c r="J1638" t="str">
        <f>VLOOKUP($A1638,Medical_Table[#All],5,FALSE)</f>
        <v>Obesity</v>
      </c>
      <c r="K1638" t="str">
        <f>VLOOKUP($A1638,Medical_Table[#All],7,FALSE)</f>
        <v>Prediabetes</v>
      </c>
      <c r="L1638" s="22">
        <f>VLOOKUP($A1638,Hospitalization_Table[#All],10,FALSE)</f>
        <v>32304</v>
      </c>
      <c r="M1638" s="18">
        <f>VLOOKUP($A1638,Hospitalization_Table[#All],6,FALSE)</f>
        <v>5989.52</v>
      </c>
      <c r="N1638" t="str">
        <f>VLOOKUP($A1638,Hospitalization_Table[#All],7,FALSE)</f>
        <v>tier - 2</v>
      </c>
      <c r="O1638" t="str">
        <f>VLOOKUP($A1638,Hospitalization_Table[#All],8,FALSE)</f>
        <v>tier - 1</v>
      </c>
      <c r="P1638" t="str">
        <f>VLOOKUP($A1638,Hospitalization_Table[#All],9,FALSE)</f>
        <v>R1012</v>
      </c>
      <c r="Q1638">
        <f>VLOOKUP($A1638,Hospitalization_Table[#All],11,FALSE)</f>
        <v>34</v>
      </c>
    </row>
    <row r="1639" spans="1:17" ht="15.6" x14ac:dyDescent="0.3">
      <c r="A1639" s="20" t="s">
        <v>733</v>
      </c>
      <c r="B1639" t="str">
        <f>VLOOKUP($A1639,Customer_Table[#All],4,FALSE)</f>
        <v>Kris</v>
      </c>
      <c r="C1639">
        <f>VLOOKUP($A1639,Medical_Table[#All],4,FALSE)</f>
        <v>19.53</v>
      </c>
      <c r="D1639">
        <f>VLOOKUP($A1639,Medical_Table[#All],6,FALSE)</f>
        <v>11.68</v>
      </c>
      <c r="E1639" t="str">
        <f>VLOOKUP($A1639,Medical_Table[#All],2,FALSE)</f>
        <v>No</v>
      </c>
      <c r="F1639" t="str">
        <f>VLOOKUP($A1639,Medical_Table[#All],8,FALSE)</f>
        <v>No</v>
      </c>
      <c r="G1639" t="str">
        <f>VLOOKUP($A1639,Medical_Table[#All],9,FALSE)</f>
        <v>No</v>
      </c>
      <c r="H1639">
        <f>VLOOKUP($A1639,Medical_Table[#All],10,FALSE)</f>
        <v>0</v>
      </c>
      <c r="I1639" t="str">
        <f>VLOOKUP($A1639,Medical_Table[#All],3,FALSE)</f>
        <v>No</v>
      </c>
      <c r="J1639" t="str">
        <f>VLOOKUP($A1639,Medical_Table[#All],5,FALSE)</f>
        <v>Normal Weight</v>
      </c>
      <c r="K1639" t="str">
        <f>VLOOKUP($A1639,Medical_Table[#All],7,FALSE)</f>
        <v>Diabetes</v>
      </c>
      <c r="L1639" s="22">
        <f>VLOOKUP($A1639,Hospitalization_Table[#All],10,FALSE)</f>
        <v>27313</v>
      </c>
      <c r="M1639" s="18">
        <f>VLOOKUP($A1639,Hospitalization_Table[#All],6,FALSE)</f>
        <v>5979.99</v>
      </c>
      <c r="N1639" t="str">
        <f>VLOOKUP($A1639,Hospitalization_Table[#All],7,FALSE)</f>
        <v>tier - 2</v>
      </c>
      <c r="O1639" t="str">
        <f>VLOOKUP($A1639,Hospitalization_Table[#All],8,FALSE)</f>
        <v>tier - 3</v>
      </c>
      <c r="P1639" t="str">
        <f>VLOOKUP($A1639,Hospitalization_Table[#All],9,FALSE)</f>
        <v>R1013</v>
      </c>
      <c r="Q1639">
        <f>VLOOKUP($A1639,Hospitalization_Table[#All],11,FALSE)</f>
        <v>48</v>
      </c>
    </row>
    <row r="1640" spans="1:17" ht="15.6" x14ac:dyDescent="0.3">
      <c r="A1640" s="20" t="s">
        <v>732</v>
      </c>
      <c r="B1640" t="str">
        <f>VLOOKUP($A1640,Customer_Table[#All],4,FALSE)</f>
        <v>Alden W</v>
      </c>
      <c r="C1640">
        <f>VLOOKUP($A1640,Medical_Table[#All],4,FALSE)</f>
        <v>34.1</v>
      </c>
      <c r="D1640">
        <f>VLOOKUP($A1640,Medical_Table[#All],6,FALSE)</f>
        <v>5.16</v>
      </c>
      <c r="E1640" t="str">
        <f>VLOOKUP($A1640,Medical_Table[#All],2,FALSE)</f>
        <v>No</v>
      </c>
      <c r="F1640" t="str">
        <f>VLOOKUP($A1640,Medical_Table[#All],8,FALSE)</f>
        <v>No</v>
      </c>
      <c r="G1640" t="str">
        <f>VLOOKUP($A1640,Medical_Table[#All],9,FALSE)</f>
        <v>No</v>
      </c>
      <c r="H1640">
        <f>VLOOKUP($A1640,Medical_Table[#All],10,FALSE)</f>
        <v>0</v>
      </c>
      <c r="I1640" t="str">
        <f>VLOOKUP($A1640,Medical_Table[#All],3,FALSE)</f>
        <v>No</v>
      </c>
      <c r="J1640" t="str">
        <f>VLOOKUP($A1640,Medical_Table[#All],5,FALSE)</f>
        <v>Obesity</v>
      </c>
      <c r="K1640" t="str">
        <f>VLOOKUP($A1640,Medical_Table[#All],7,FALSE)</f>
        <v>Normal</v>
      </c>
      <c r="L1640" s="22">
        <f>VLOOKUP($A1640,Hospitalization_Table[#All],10,FALSE)</f>
        <v>29504</v>
      </c>
      <c r="M1640" s="18">
        <f>VLOOKUP($A1640,Hospitalization_Table[#All],6,FALSE)</f>
        <v>5979.73</v>
      </c>
      <c r="N1640" t="str">
        <f>VLOOKUP($A1640,Hospitalization_Table[#All],7,FALSE)</f>
        <v>tier - 2</v>
      </c>
      <c r="O1640" t="str">
        <f>VLOOKUP($A1640,Hospitalization_Table[#All],8,FALSE)</f>
        <v>tier - 2</v>
      </c>
      <c r="P1640" t="str">
        <f>VLOOKUP($A1640,Hospitalization_Table[#All],9,FALSE)</f>
        <v>R1011</v>
      </c>
      <c r="Q1640">
        <f>VLOOKUP($A1640,Hospitalization_Table[#All],11,FALSE)</f>
        <v>42</v>
      </c>
    </row>
    <row r="1641" spans="1:17" ht="15.6" x14ac:dyDescent="0.3">
      <c r="A1641" s="20" t="s">
        <v>731</v>
      </c>
      <c r="B1641" t="str">
        <f>VLOOKUP($A1641,Customer_Table[#All],4,FALSE)</f>
        <v>Suzanne M</v>
      </c>
      <c r="C1641">
        <f>VLOOKUP($A1641,Medical_Table[#All],4,FALSE)</f>
        <v>16.5</v>
      </c>
      <c r="D1641">
        <f>VLOOKUP($A1641,Medical_Table[#All],6,FALSE)</f>
        <v>6.9</v>
      </c>
      <c r="E1641" t="str">
        <f>VLOOKUP($A1641,Medical_Table[#All],2,FALSE)</f>
        <v>Yes</v>
      </c>
      <c r="F1641" t="str">
        <f>VLOOKUP($A1641,Medical_Table[#All],8,FALSE)</f>
        <v>No</v>
      </c>
      <c r="G1641" t="str">
        <f>VLOOKUP($A1641,Medical_Table[#All],9,FALSE)</f>
        <v>No</v>
      </c>
      <c r="H1641">
        <f>VLOOKUP($A1641,Medical_Table[#All],10,FALSE)</f>
        <v>2</v>
      </c>
      <c r="I1641" t="str">
        <f>VLOOKUP($A1641,Medical_Table[#All],3,FALSE)</f>
        <v>No</v>
      </c>
      <c r="J1641" t="str">
        <f>VLOOKUP($A1641,Medical_Table[#All],5,FALSE)</f>
        <v>Under Weight</v>
      </c>
      <c r="K1641" t="str">
        <f>VLOOKUP($A1641,Medical_Table[#All],7,FALSE)</f>
        <v>Diabetes</v>
      </c>
      <c r="L1641" s="22">
        <f>VLOOKUP($A1641,Hospitalization_Table[#All],10,FALSE)</f>
        <v>25744</v>
      </c>
      <c r="M1641" s="18">
        <f>VLOOKUP($A1641,Hospitalization_Table[#All],6,FALSE)</f>
        <v>5979.66</v>
      </c>
      <c r="N1641" t="str">
        <f>VLOOKUP($A1641,Hospitalization_Table[#All],7,FALSE)</f>
        <v>tier - 2</v>
      </c>
      <c r="O1641" t="str">
        <f>VLOOKUP($A1641,Hospitalization_Table[#All],8,FALSE)</f>
        <v>tier - 3</v>
      </c>
      <c r="P1641" t="str">
        <f>VLOOKUP($A1641,Hospitalization_Table[#All],9,FALSE)</f>
        <v>R1013</v>
      </c>
      <c r="Q1641">
        <f>VLOOKUP($A1641,Hospitalization_Table[#All],11,FALSE)</f>
        <v>52</v>
      </c>
    </row>
    <row r="1642" spans="1:17" ht="15.6" x14ac:dyDescent="0.3">
      <c r="A1642" s="20" t="s">
        <v>730</v>
      </c>
      <c r="B1642" t="str">
        <f>VLOOKUP($A1642,Customer_Table[#All],4,FALSE)</f>
        <v>Heidi Z.</v>
      </c>
      <c r="C1642">
        <f>VLOOKUP($A1642,Medical_Table[#All],4,FALSE)</f>
        <v>30.69</v>
      </c>
      <c r="D1642">
        <f>VLOOKUP($A1642,Medical_Table[#All],6,FALSE)</f>
        <v>4.83</v>
      </c>
      <c r="E1642" t="str">
        <f>VLOOKUP($A1642,Medical_Table[#All],2,FALSE)</f>
        <v>No</v>
      </c>
      <c r="F1642" t="str">
        <f>VLOOKUP($A1642,Medical_Table[#All],8,FALSE)</f>
        <v>No</v>
      </c>
      <c r="G1642" t="str">
        <f>VLOOKUP($A1642,Medical_Table[#All],9,FALSE)</f>
        <v>No</v>
      </c>
      <c r="H1642">
        <f>VLOOKUP($A1642,Medical_Table[#All],10,FALSE)</f>
        <v>1</v>
      </c>
      <c r="I1642" t="str">
        <f>VLOOKUP($A1642,Medical_Table[#All],3,FALSE)</f>
        <v>No</v>
      </c>
      <c r="J1642" t="str">
        <f>VLOOKUP($A1642,Medical_Table[#All],5,FALSE)</f>
        <v>Obesity</v>
      </c>
      <c r="K1642" t="str">
        <f>VLOOKUP($A1642,Medical_Table[#All],7,FALSE)</f>
        <v>Normal</v>
      </c>
      <c r="L1642" s="22">
        <f>VLOOKUP($A1642,Hospitalization_Table[#All],10,FALSE)</f>
        <v>30997</v>
      </c>
      <c r="M1642" s="18">
        <f>VLOOKUP($A1642,Hospitalization_Table[#All],6,FALSE)</f>
        <v>5976.83</v>
      </c>
      <c r="N1642" t="str">
        <f>VLOOKUP($A1642,Hospitalization_Table[#All],7,FALSE)</f>
        <v>tier - 2</v>
      </c>
      <c r="O1642" t="str">
        <f>VLOOKUP($A1642,Hospitalization_Table[#All],8,FALSE)</f>
        <v>tier - 2</v>
      </c>
      <c r="P1642" t="str">
        <f>VLOOKUP($A1642,Hospitalization_Table[#All],9,FALSE)</f>
        <v>R1013</v>
      </c>
      <c r="Q1642">
        <f>VLOOKUP($A1642,Hospitalization_Table[#All],11,FALSE)</f>
        <v>38</v>
      </c>
    </row>
    <row r="1643" spans="1:17" ht="15.6" x14ac:dyDescent="0.3">
      <c r="A1643" s="20" t="s">
        <v>729</v>
      </c>
      <c r="B1643" t="str">
        <f>VLOOKUP($A1643,Customer_Table[#All],4,FALSE)</f>
        <v>Carolyn</v>
      </c>
      <c r="C1643">
        <f>VLOOKUP($A1643,Medical_Table[#All],4,FALSE)</f>
        <v>28.93</v>
      </c>
      <c r="D1643">
        <f>VLOOKUP($A1643,Medical_Table[#All],6,FALSE)</f>
        <v>4.87</v>
      </c>
      <c r="E1643" t="str">
        <f>VLOOKUP($A1643,Medical_Table[#All],2,FALSE)</f>
        <v>No</v>
      </c>
      <c r="F1643" t="str">
        <f>VLOOKUP($A1643,Medical_Table[#All],8,FALSE)</f>
        <v>No</v>
      </c>
      <c r="G1643" t="str">
        <f>VLOOKUP($A1643,Medical_Table[#All],9,FALSE)</f>
        <v>No</v>
      </c>
      <c r="H1643">
        <f>VLOOKUP($A1643,Medical_Table[#All],10,FALSE)</f>
        <v>1</v>
      </c>
      <c r="I1643" t="str">
        <f>VLOOKUP($A1643,Medical_Table[#All],3,FALSE)</f>
        <v>No</v>
      </c>
      <c r="J1643" t="str">
        <f>VLOOKUP($A1643,Medical_Table[#All],5,FALSE)</f>
        <v>Over Weight</v>
      </c>
      <c r="K1643" t="str">
        <f>VLOOKUP($A1643,Medical_Table[#All],7,FALSE)</f>
        <v>Normal</v>
      </c>
      <c r="L1643" s="22">
        <f>VLOOKUP($A1643,Hospitalization_Table[#All],10,FALSE)</f>
        <v>30944</v>
      </c>
      <c r="M1643" s="18">
        <f>VLOOKUP($A1643,Hospitalization_Table[#All],6,FALSE)</f>
        <v>5974.38</v>
      </c>
      <c r="N1643" t="str">
        <f>VLOOKUP($A1643,Hospitalization_Table[#All],7,FALSE)</f>
        <v>tier - 2</v>
      </c>
      <c r="O1643" t="str">
        <f>VLOOKUP($A1643,Hospitalization_Table[#All],8,FALSE)</f>
        <v>tier - 3</v>
      </c>
      <c r="P1643" t="str">
        <f>VLOOKUP($A1643,Hospitalization_Table[#All],9,FALSE)</f>
        <v>R1013</v>
      </c>
      <c r="Q1643">
        <f>VLOOKUP($A1643,Hospitalization_Table[#All],11,FALSE)</f>
        <v>38</v>
      </c>
    </row>
    <row r="1644" spans="1:17" ht="15.6" x14ac:dyDescent="0.3">
      <c r="A1644" s="20" t="s">
        <v>728</v>
      </c>
      <c r="B1644" t="str">
        <f>VLOOKUP($A1644,Customer_Table[#All],4,FALSE)</f>
        <v>Sabine</v>
      </c>
      <c r="C1644">
        <f>VLOOKUP($A1644,Medical_Table[#All],4,FALSE)</f>
        <v>38.9</v>
      </c>
      <c r="D1644">
        <f>VLOOKUP($A1644,Medical_Table[#All],6,FALSE)</f>
        <v>4.28</v>
      </c>
      <c r="E1644" t="str">
        <f>VLOOKUP($A1644,Medical_Table[#All],2,FALSE)</f>
        <v>No</v>
      </c>
      <c r="F1644" t="str">
        <f>VLOOKUP($A1644,Medical_Table[#All],8,FALSE)</f>
        <v>No</v>
      </c>
      <c r="G1644" t="str">
        <f>VLOOKUP($A1644,Medical_Table[#All],9,FALSE)</f>
        <v>No</v>
      </c>
      <c r="H1644">
        <f>VLOOKUP($A1644,Medical_Table[#All],10,FALSE)</f>
        <v>0</v>
      </c>
      <c r="I1644" t="str">
        <f>VLOOKUP($A1644,Medical_Table[#All],3,FALSE)</f>
        <v>No</v>
      </c>
      <c r="J1644" t="str">
        <f>VLOOKUP($A1644,Medical_Table[#All],5,FALSE)</f>
        <v>Obesity</v>
      </c>
      <c r="K1644" t="str">
        <f>VLOOKUP($A1644,Medical_Table[#All],7,FALSE)</f>
        <v>Normal</v>
      </c>
      <c r="L1644" s="22">
        <f>VLOOKUP($A1644,Hospitalization_Table[#All],10,FALSE)</f>
        <v>32711</v>
      </c>
      <c r="M1644" s="18">
        <f>VLOOKUP($A1644,Hospitalization_Table[#All],6,FALSE)</f>
        <v>5972.38</v>
      </c>
      <c r="N1644" t="str">
        <f>VLOOKUP($A1644,Hospitalization_Table[#All],7,FALSE)</f>
        <v>tier - 2</v>
      </c>
      <c r="O1644" t="str">
        <f>VLOOKUP($A1644,Hospitalization_Table[#All],8,FALSE)</f>
        <v>tier - 2</v>
      </c>
      <c r="P1644" t="str">
        <f>VLOOKUP($A1644,Hospitalization_Table[#All],9,FALSE)</f>
        <v>R1011</v>
      </c>
      <c r="Q1644">
        <f>VLOOKUP($A1644,Hospitalization_Table[#All],11,FALSE)</f>
        <v>33</v>
      </c>
    </row>
    <row r="1645" spans="1:17" ht="15.6" x14ac:dyDescent="0.3">
      <c r="A1645" s="20" t="s">
        <v>727</v>
      </c>
      <c r="B1645" t="str">
        <f>VLOOKUP($A1645,Customer_Table[#All],4,FALSE)</f>
        <v>Bobby</v>
      </c>
      <c r="C1645">
        <f>VLOOKUP($A1645,Medical_Table[#All],4,FALSE)</f>
        <v>26.9</v>
      </c>
      <c r="D1645">
        <f>VLOOKUP($A1645,Medical_Table[#All],6,FALSE)</f>
        <v>4.07</v>
      </c>
      <c r="E1645" t="str">
        <f>VLOOKUP($A1645,Medical_Table[#All],2,FALSE)</f>
        <v>No</v>
      </c>
      <c r="F1645" t="str">
        <f>VLOOKUP($A1645,Medical_Table[#All],8,FALSE)</f>
        <v>No</v>
      </c>
      <c r="G1645" t="str">
        <f>VLOOKUP($A1645,Medical_Table[#All],9,FALSE)</f>
        <v>No</v>
      </c>
      <c r="H1645">
        <f>VLOOKUP($A1645,Medical_Table[#All],10,FALSE)</f>
        <v>0</v>
      </c>
      <c r="I1645" t="str">
        <f>VLOOKUP($A1645,Medical_Table[#All],3,FALSE)</f>
        <v>No</v>
      </c>
      <c r="J1645" t="str">
        <f>VLOOKUP($A1645,Medical_Table[#All],5,FALSE)</f>
        <v>Over Weight</v>
      </c>
      <c r="K1645" t="str">
        <f>VLOOKUP($A1645,Medical_Table[#All],7,FALSE)</f>
        <v>Normal</v>
      </c>
      <c r="L1645" s="22">
        <f>VLOOKUP($A1645,Hospitalization_Table[#All],10,FALSE)</f>
        <v>29423</v>
      </c>
      <c r="M1645" s="18">
        <f>VLOOKUP($A1645,Hospitalization_Table[#All],6,FALSE)</f>
        <v>5969.72</v>
      </c>
      <c r="N1645" t="str">
        <f>VLOOKUP($A1645,Hospitalization_Table[#All],7,FALSE)</f>
        <v>tier - 3</v>
      </c>
      <c r="O1645" t="str">
        <f>VLOOKUP($A1645,Hospitalization_Table[#All],8,FALSE)</f>
        <v>tier - 3</v>
      </c>
      <c r="P1645" t="str">
        <f>VLOOKUP($A1645,Hospitalization_Table[#All],9,FALSE)</f>
        <v>R1011</v>
      </c>
      <c r="Q1645">
        <f>VLOOKUP($A1645,Hospitalization_Table[#All],11,FALSE)</f>
        <v>42</v>
      </c>
    </row>
    <row r="1646" spans="1:17" ht="15.6" x14ac:dyDescent="0.3">
      <c r="A1646" s="20" t="s">
        <v>726</v>
      </c>
      <c r="B1646" t="str">
        <f>VLOOKUP($A1646,Customer_Table[#All],4,FALSE)</f>
        <v>Fan</v>
      </c>
      <c r="C1646">
        <f>VLOOKUP($A1646,Medical_Table[#All],4,FALSE)</f>
        <v>24.86</v>
      </c>
      <c r="D1646">
        <f>VLOOKUP($A1646,Medical_Table[#All],6,FALSE)</f>
        <v>6.23</v>
      </c>
      <c r="E1646" t="str">
        <f>VLOOKUP($A1646,Medical_Table[#All],2,FALSE)</f>
        <v>No</v>
      </c>
      <c r="F1646" t="str">
        <f>VLOOKUP($A1646,Medical_Table[#All],8,FALSE)</f>
        <v>No</v>
      </c>
      <c r="G1646" t="str">
        <f>VLOOKUP($A1646,Medical_Table[#All],9,FALSE)</f>
        <v>No</v>
      </c>
      <c r="H1646">
        <f>VLOOKUP($A1646,Medical_Table[#All],10,FALSE)</f>
        <v>0</v>
      </c>
      <c r="I1646" t="str">
        <f>VLOOKUP($A1646,Medical_Table[#All],3,FALSE)</f>
        <v>No</v>
      </c>
      <c r="J1646" t="str">
        <f>VLOOKUP($A1646,Medical_Table[#All],5,FALSE)</f>
        <v>Normal Weight</v>
      </c>
      <c r="K1646" t="str">
        <f>VLOOKUP($A1646,Medical_Table[#All],7,FALSE)</f>
        <v>Prediabetes</v>
      </c>
      <c r="L1646" s="22">
        <f>VLOOKUP($A1646,Hospitalization_Table[#All],10,FALSE)</f>
        <v>29438</v>
      </c>
      <c r="M1646" s="18">
        <f>VLOOKUP($A1646,Hospitalization_Table[#All],6,FALSE)</f>
        <v>5966.89</v>
      </c>
      <c r="N1646" t="str">
        <f>VLOOKUP($A1646,Hospitalization_Table[#All],7,FALSE)</f>
        <v>tier - 2</v>
      </c>
      <c r="O1646" t="str">
        <f>VLOOKUP($A1646,Hospitalization_Table[#All],8,FALSE)</f>
        <v>tier - 3</v>
      </c>
      <c r="P1646" t="str">
        <f>VLOOKUP($A1646,Hospitalization_Table[#All],9,FALSE)</f>
        <v>R1013</v>
      </c>
      <c r="Q1646">
        <f>VLOOKUP($A1646,Hospitalization_Table[#All],11,FALSE)</f>
        <v>42</v>
      </c>
    </row>
    <row r="1647" spans="1:17" ht="15.6" x14ac:dyDescent="0.3">
      <c r="A1647" s="20" t="s">
        <v>725</v>
      </c>
      <c r="B1647" t="str">
        <f>VLOOKUP($A1647,Customer_Table[#All],4,FALSE)</f>
        <v>Rachel M</v>
      </c>
      <c r="C1647">
        <f>VLOOKUP($A1647,Medical_Table[#All],4,FALSE)</f>
        <v>39.14</v>
      </c>
      <c r="D1647">
        <f>VLOOKUP($A1647,Medical_Table[#All],6,FALSE)</f>
        <v>6.24</v>
      </c>
      <c r="E1647" t="str">
        <f>VLOOKUP($A1647,Medical_Table[#All],2,FALSE)</f>
        <v>No</v>
      </c>
      <c r="F1647" t="str">
        <f>VLOOKUP($A1647,Medical_Table[#All],8,FALSE)</f>
        <v>yes</v>
      </c>
      <c r="G1647" t="str">
        <f>VLOOKUP($A1647,Medical_Table[#All],9,FALSE)</f>
        <v>No</v>
      </c>
      <c r="H1647">
        <f>VLOOKUP($A1647,Medical_Table[#All],10,FALSE)</f>
        <v>1</v>
      </c>
      <c r="I1647" t="str">
        <f>VLOOKUP($A1647,Medical_Table[#All],3,FALSE)</f>
        <v>No</v>
      </c>
      <c r="J1647" t="str">
        <f>VLOOKUP($A1647,Medical_Table[#All],5,FALSE)</f>
        <v>Obesity</v>
      </c>
      <c r="K1647" t="str">
        <f>VLOOKUP($A1647,Medical_Table[#All],7,FALSE)</f>
        <v>Prediabetes</v>
      </c>
      <c r="L1647" s="22">
        <f>VLOOKUP($A1647,Hospitalization_Table[#All],10,FALSE)</f>
        <v>38183</v>
      </c>
      <c r="M1647" s="18">
        <f>VLOOKUP($A1647,Hospitalization_Table[#All],6,FALSE)</f>
        <v>5960.91</v>
      </c>
      <c r="N1647" t="str">
        <f>VLOOKUP($A1647,Hospitalization_Table[#All],7,FALSE)</f>
        <v>tier - 2</v>
      </c>
      <c r="O1647" t="str">
        <f>VLOOKUP($A1647,Hospitalization_Table[#All],8,FALSE)</f>
        <v>tier - 1</v>
      </c>
      <c r="P1647" t="str">
        <f>VLOOKUP($A1647,Hospitalization_Table[#All],9,FALSE)</f>
        <v>R1026</v>
      </c>
      <c r="Q1647">
        <f>VLOOKUP($A1647,Hospitalization_Table[#All],11,FALSE)</f>
        <v>18</v>
      </c>
    </row>
    <row r="1648" spans="1:17" ht="15.6" x14ac:dyDescent="0.3">
      <c r="A1648" s="20" t="s">
        <v>724</v>
      </c>
      <c r="B1648" t="str">
        <f>VLOOKUP($A1648,Customer_Table[#All],4,FALSE)</f>
        <v>Greg</v>
      </c>
      <c r="C1648">
        <f>VLOOKUP($A1648,Medical_Table[#All],4,FALSE)</f>
        <v>39.799999999999997</v>
      </c>
      <c r="D1648">
        <f>VLOOKUP($A1648,Medical_Table[#All],6,FALSE)</f>
        <v>6.17</v>
      </c>
      <c r="E1648" t="str">
        <f>VLOOKUP($A1648,Medical_Table[#All],2,FALSE)</f>
        <v>No</v>
      </c>
      <c r="F1648" t="str">
        <f>VLOOKUP($A1648,Medical_Table[#All],8,FALSE)</f>
        <v>No</v>
      </c>
      <c r="G1648" t="str">
        <f>VLOOKUP($A1648,Medical_Table[#All],9,FALSE)</f>
        <v>Yes</v>
      </c>
      <c r="H1648">
        <f>VLOOKUP($A1648,Medical_Table[#All],10,FALSE)</f>
        <v>1</v>
      </c>
      <c r="I1648" t="str">
        <f>VLOOKUP($A1648,Medical_Table[#All],3,FALSE)</f>
        <v>No</v>
      </c>
      <c r="J1648" t="str">
        <f>VLOOKUP($A1648,Medical_Table[#All],5,FALSE)</f>
        <v>Obesity</v>
      </c>
      <c r="K1648" t="str">
        <f>VLOOKUP($A1648,Medical_Table[#All],7,FALSE)</f>
        <v>Prediabetes</v>
      </c>
      <c r="L1648" s="22">
        <f>VLOOKUP($A1648,Hospitalization_Table[#All],10,FALSE)</f>
        <v>37846</v>
      </c>
      <c r="M1648" s="18">
        <f>VLOOKUP($A1648,Hospitalization_Table[#All],6,FALSE)</f>
        <v>5957.35</v>
      </c>
      <c r="N1648" t="str">
        <f>VLOOKUP($A1648,Hospitalization_Table[#All],7,FALSE)</f>
        <v>tier - 2</v>
      </c>
      <c r="O1648" t="str">
        <f>VLOOKUP($A1648,Hospitalization_Table[#All],8,FALSE)</f>
        <v>tier - 2</v>
      </c>
      <c r="P1648" t="str">
        <f>VLOOKUP($A1648,Hospitalization_Table[#All],9,FALSE)</f>
        <v>R1012</v>
      </c>
      <c r="Q1648">
        <f>VLOOKUP($A1648,Hospitalization_Table[#All],11,FALSE)</f>
        <v>19</v>
      </c>
    </row>
    <row r="1649" spans="1:17" ht="15.6" x14ac:dyDescent="0.3">
      <c r="A1649" s="20" t="s">
        <v>723</v>
      </c>
      <c r="B1649" t="str">
        <f>VLOOKUP($A1649,Customer_Table[#All],4,FALSE)</f>
        <v>Dan</v>
      </c>
      <c r="C1649">
        <f>VLOOKUP($A1649,Medical_Table[#All],4,FALSE)</f>
        <v>34.32</v>
      </c>
      <c r="D1649">
        <f>VLOOKUP($A1649,Medical_Table[#All],6,FALSE)</f>
        <v>5.16</v>
      </c>
      <c r="E1649" t="str">
        <f>VLOOKUP($A1649,Medical_Table[#All],2,FALSE)</f>
        <v>No</v>
      </c>
      <c r="F1649" t="str">
        <f>VLOOKUP($A1649,Medical_Table[#All],8,FALSE)</f>
        <v>No</v>
      </c>
      <c r="G1649" t="str">
        <f>VLOOKUP($A1649,Medical_Table[#All],9,FALSE)</f>
        <v>No</v>
      </c>
      <c r="H1649">
        <f>VLOOKUP($A1649,Medical_Table[#All],10,FALSE)</f>
        <v>1</v>
      </c>
      <c r="I1649" t="str">
        <f>VLOOKUP($A1649,Medical_Table[#All],3,FALSE)</f>
        <v>No</v>
      </c>
      <c r="J1649" t="str">
        <f>VLOOKUP($A1649,Medical_Table[#All],5,FALSE)</f>
        <v>Obesity</v>
      </c>
      <c r="K1649" t="str">
        <f>VLOOKUP($A1649,Medical_Table[#All],7,FALSE)</f>
        <v>Normal</v>
      </c>
      <c r="L1649" s="22">
        <f>VLOOKUP($A1649,Hospitalization_Table[#All],10,FALSE)</f>
        <v>31972</v>
      </c>
      <c r="M1649" s="18">
        <f>VLOOKUP($A1649,Hospitalization_Table[#All],6,FALSE)</f>
        <v>5934.38</v>
      </c>
      <c r="N1649" t="str">
        <f>VLOOKUP($A1649,Hospitalization_Table[#All],7,FALSE)</f>
        <v>tier - 3</v>
      </c>
      <c r="O1649" t="str">
        <f>VLOOKUP($A1649,Hospitalization_Table[#All],8,FALSE)</f>
        <v>tier - 2</v>
      </c>
      <c r="P1649" t="str">
        <f>VLOOKUP($A1649,Hospitalization_Table[#All],9,FALSE)</f>
        <v>R1013</v>
      </c>
      <c r="Q1649">
        <f>VLOOKUP($A1649,Hospitalization_Table[#All],11,FALSE)</f>
        <v>35</v>
      </c>
    </row>
    <row r="1650" spans="1:17" ht="15.6" x14ac:dyDescent="0.3">
      <c r="A1650" s="20" t="s">
        <v>722</v>
      </c>
      <c r="B1650" t="str">
        <f>VLOOKUP($A1650,Customer_Table[#All],4,FALSE)</f>
        <v>Jennifer A</v>
      </c>
      <c r="C1650">
        <f>VLOOKUP($A1650,Medical_Table[#All],4,FALSE)</f>
        <v>32.51</v>
      </c>
      <c r="D1650">
        <f>VLOOKUP($A1650,Medical_Table[#All],6,FALSE)</f>
        <v>4.3</v>
      </c>
      <c r="E1650" t="str">
        <f>VLOOKUP($A1650,Medical_Table[#All],2,FALSE)</f>
        <v>No</v>
      </c>
      <c r="F1650" t="str">
        <f>VLOOKUP($A1650,Medical_Table[#All],8,FALSE)</f>
        <v>No</v>
      </c>
      <c r="G1650" t="str">
        <f>VLOOKUP($A1650,Medical_Table[#All],9,FALSE)</f>
        <v>No</v>
      </c>
      <c r="H1650">
        <f>VLOOKUP($A1650,Medical_Table[#All],10,FALSE)</f>
        <v>0</v>
      </c>
      <c r="I1650" t="str">
        <f>VLOOKUP($A1650,Medical_Table[#All],3,FALSE)</f>
        <v>No</v>
      </c>
      <c r="J1650" t="str">
        <f>VLOOKUP($A1650,Medical_Table[#All],5,FALSE)</f>
        <v>Obesity</v>
      </c>
      <c r="K1650" t="str">
        <f>VLOOKUP($A1650,Medical_Table[#All],7,FALSE)</f>
        <v>Normal</v>
      </c>
      <c r="L1650" s="22">
        <f>VLOOKUP($A1650,Hospitalization_Table[#All],10,FALSE)</f>
        <v>34545</v>
      </c>
      <c r="M1650" s="18">
        <f>VLOOKUP($A1650,Hospitalization_Table[#All],6,FALSE)</f>
        <v>5927.65</v>
      </c>
      <c r="N1650" t="str">
        <f>VLOOKUP($A1650,Hospitalization_Table[#All],7,FALSE)</f>
        <v>tier - 2</v>
      </c>
      <c r="O1650" t="str">
        <f>VLOOKUP($A1650,Hospitalization_Table[#All],8,FALSE)</f>
        <v>tier - 1</v>
      </c>
      <c r="P1650" t="str">
        <f>VLOOKUP($A1650,Hospitalization_Table[#All],9,FALSE)</f>
        <v>R1012</v>
      </c>
      <c r="Q1650">
        <f>VLOOKUP($A1650,Hospitalization_Table[#All],11,FALSE)</f>
        <v>28</v>
      </c>
    </row>
    <row r="1651" spans="1:17" ht="15.6" x14ac:dyDescent="0.3">
      <c r="A1651" s="20" t="s">
        <v>721</v>
      </c>
      <c r="B1651" t="str">
        <f>VLOOKUP($A1651,Customer_Table[#All],4,FALSE)</f>
        <v>Jessica</v>
      </c>
      <c r="C1651">
        <f>VLOOKUP($A1651,Medical_Table[#All],4,FALSE)</f>
        <v>30.71</v>
      </c>
      <c r="D1651">
        <f>VLOOKUP($A1651,Medical_Table[#All],6,FALSE)</f>
        <v>6.14</v>
      </c>
      <c r="E1651" t="str">
        <f>VLOOKUP($A1651,Medical_Table[#All],2,FALSE)</f>
        <v>No</v>
      </c>
      <c r="F1651" t="str">
        <f>VLOOKUP($A1651,Medical_Table[#All],8,FALSE)</f>
        <v>No</v>
      </c>
      <c r="G1651" t="str">
        <f>VLOOKUP($A1651,Medical_Table[#All],9,FALSE)</f>
        <v>Yes</v>
      </c>
      <c r="H1651">
        <f>VLOOKUP($A1651,Medical_Table[#All],10,FALSE)</f>
        <v>1</v>
      </c>
      <c r="I1651" t="str">
        <f>VLOOKUP($A1651,Medical_Table[#All],3,FALSE)</f>
        <v>No</v>
      </c>
      <c r="J1651" t="str">
        <f>VLOOKUP($A1651,Medical_Table[#All],5,FALSE)</f>
        <v>Obesity</v>
      </c>
      <c r="K1651" t="str">
        <f>VLOOKUP($A1651,Medical_Table[#All],7,FALSE)</f>
        <v>Prediabetes</v>
      </c>
      <c r="L1651" s="22">
        <f>VLOOKUP($A1651,Hospitalization_Table[#All],10,FALSE)</f>
        <v>34194</v>
      </c>
      <c r="M1651" s="18">
        <f>VLOOKUP($A1651,Hospitalization_Table[#All],6,FALSE)</f>
        <v>5926.93</v>
      </c>
      <c r="N1651" t="str">
        <f>VLOOKUP($A1651,Hospitalization_Table[#All],7,FALSE)</f>
        <v>tier - 2</v>
      </c>
      <c r="O1651" t="str">
        <f>VLOOKUP($A1651,Hospitalization_Table[#All],8,FALSE)</f>
        <v>tier - 2</v>
      </c>
      <c r="P1651" t="str">
        <f>VLOOKUP($A1651,Hospitalization_Table[#All],9,FALSE)</f>
        <v>R1025</v>
      </c>
      <c r="Q1651">
        <f>VLOOKUP($A1651,Hospitalization_Table[#All],11,FALSE)</f>
        <v>29</v>
      </c>
    </row>
    <row r="1652" spans="1:17" ht="15.6" x14ac:dyDescent="0.3">
      <c r="A1652" s="20" t="s">
        <v>720</v>
      </c>
      <c r="B1652" t="str">
        <f>VLOOKUP($A1652,Customer_Table[#All],4,FALSE)</f>
        <v>Chaiwat</v>
      </c>
      <c r="C1652">
        <f>VLOOKUP($A1652,Medical_Table[#All],4,FALSE)</f>
        <v>28.9</v>
      </c>
      <c r="D1652">
        <f>VLOOKUP($A1652,Medical_Table[#All],6,FALSE)</f>
        <v>5.36</v>
      </c>
      <c r="E1652" t="str">
        <f>VLOOKUP($A1652,Medical_Table[#All],2,FALSE)</f>
        <v>No</v>
      </c>
      <c r="F1652" t="str">
        <f>VLOOKUP($A1652,Medical_Table[#All],8,FALSE)</f>
        <v>No</v>
      </c>
      <c r="G1652" t="str">
        <f>VLOOKUP($A1652,Medical_Table[#All],9,FALSE)</f>
        <v>No</v>
      </c>
      <c r="H1652">
        <f>VLOOKUP($A1652,Medical_Table[#All],10,FALSE)</f>
        <v>1</v>
      </c>
      <c r="I1652" t="str">
        <f>VLOOKUP($A1652,Medical_Table[#All],3,FALSE)</f>
        <v>No</v>
      </c>
      <c r="J1652" t="str">
        <f>VLOOKUP($A1652,Medical_Table[#All],5,FALSE)</f>
        <v>Over Weight</v>
      </c>
      <c r="K1652" t="str">
        <f>VLOOKUP($A1652,Medical_Table[#All],7,FALSE)</f>
        <v>Normal</v>
      </c>
      <c r="L1652" s="22">
        <f>VLOOKUP($A1652,Hospitalization_Table[#All],10,FALSE)</f>
        <v>31987</v>
      </c>
      <c r="M1652" s="18">
        <f>VLOOKUP($A1652,Hospitalization_Table[#All],6,FALSE)</f>
        <v>5926.85</v>
      </c>
      <c r="N1652" t="str">
        <f>VLOOKUP($A1652,Hospitalization_Table[#All],7,FALSE)</f>
        <v>tier - 3</v>
      </c>
      <c r="O1652" t="str">
        <f>VLOOKUP($A1652,Hospitalization_Table[#All],8,FALSE)</f>
        <v>tier - 3</v>
      </c>
      <c r="P1652" t="str">
        <f>VLOOKUP($A1652,Hospitalization_Table[#All],9,FALSE)</f>
        <v>R1011</v>
      </c>
      <c r="Q1652">
        <f>VLOOKUP($A1652,Hospitalization_Table[#All],11,FALSE)</f>
        <v>35</v>
      </c>
    </row>
    <row r="1653" spans="1:17" ht="15.6" x14ac:dyDescent="0.3">
      <c r="A1653" s="20" t="s">
        <v>719</v>
      </c>
      <c r="B1653" t="str">
        <f>VLOOKUP($A1653,Customer_Table[#All],4,FALSE)</f>
        <v>Kerri</v>
      </c>
      <c r="C1653">
        <f>VLOOKUP($A1653,Medical_Table[#All],4,FALSE)</f>
        <v>36.19</v>
      </c>
      <c r="D1653">
        <f>VLOOKUP($A1653,Medical_Table[#All],6,FALSE)</f>
        <v>4.3</v>
      </c>
      <c r="E1653" t="str">
        <f>VLOOKUP($A1653,Medical_Table[#All],2,FALSE)</f>
        <v>No</v>
      </c>
      <c r="F1653" t="str">
        <f>VLOOKUP($A1653,Medical_Table[#All],8,FALSE)</f>
        <v>No</v>
      </c>
      <c r="G1653" t="str">
        <f>VLOOKUP($A1653,Medical_Table[#All],9,FALSE)</f>
        <v>No</v>
      </c>
      <c r="H1653">
        <f>VLOOKUP($A1653,Medical_Table[#All],10,FALSE)</f>
        <v>0</v>
      </c>
      <c r="I1653" t="str">
        <f>VLOOKUP($A1653,Medical_Table[#All],3,FALSE)</f>
        <v>No</v>
      </c>
      <c r="J1653" t="str">
        <f>VLOOKUP($A1653,Medical_Table[#All],5,FALSE)</f>
        <v>Obesity</v>
      </c>
      <c r="K1653" t="str">
        <f>VLOOKUP($A1653,Medical_Table[#All],7,FALSE)</f>
        <v>Normal</v>
      </c>
      <c r="L1653" s="22">
        <f>VLOOKUP($A1653,Hospitalization_Table[#All],10,FALSE)</f>
        <v>30306</v>
      </c>
      <c r="M1653" s="18">
        <f>VLOOKUP($A1653,Hospitalization_Table[#All],6,FALSE)</f>
        <v>5920.1</v>
      </c>
      <c r="N1653" t="str">
        <f>VLOOKUP($A1653,Hospitalization_Table[#All],7,FALSE)</f>
        <v>tier - 2</v>
      </c>
      <c r="O1653" t="str">
        <f>VLOOKUP($A1653,Hospitalization_Table[#All],8,FALSE)</f>
        <v>tier - 1</v>
      </c>
      <c r="P1653" t="str">
        <f>VLOOKUP($A1653,Hospitalization_Table[#All],9,FALSE)</f>
        <v>R1013</v>
      </c>
      <c r="Q1653">
        <f>VLOOKUP($A1653,Hospitalization_Table[#All],11,FALSE)</f>
        <v>40</v>
      </c>
    </row>
    <row r="1654" spans="1:17" ht="15.6" x14ac:dyDescent="0.3">
      <c r="A1654" s="20" t="s">
        <v>718</v>
      </c>
      <c r="B1654" t="str">
        <f>VLOOKUP($A1654,Customer_Table[#All],4,FALSE)</f>
        <v>Lisa</v>
      </c>
      <c r="C1654">
        <f>VLOOKUP($A1654,Medical_Table[#All],4,FALSE)</f>
        <v>29.6</v>
      </c>
      <c r="D1654">
        <f>VLOOKUP($A1654,Medical_Table[#All],6,FALSE)</f>
        <v>4.09</v>
      </c>
      <c r="E1654" t="str">
        <f>VLOOKUP($A1654,Medical_Table[#All],2,FALSE)</f>
        <v>No</v>
      </c>
      <c r="F1654" t="str">
        <f>VLOOKUP($A1654,Medical_Table[#All],8,FALSE)</f>
        <v>No</v>
      </c>
      <c r="G1654" t="str">
        <f>VLOOKUP($A1654,Medical_Table[#All],9,FALSE)</f>
        <v>No</v>
      </c>
      <c r="H1654">
        <f>VLOOKUP($A1654,Medical_Table[#All],10,FALSE)</f>
        <v>0</v>
      </c>
      <c r="I1654" t="str">
        <f>VLOOKUP($A1654,Medical_Table[#All],3,FALSE)</f>
        <v>No</v>
      </c>
      <c r="J1654" t="str">
        <f>VLOOKUP($A1654,Medical_Table[#All],5,FALSE)</f>
        <v>Over Weight</v>
      </c>
      <c r="K1654" t="str">
        <f>VLOOKUP($A1654,Medical_Table[#All],7,FALSE)</f>
        <v>Normal</v>
      </c>
      <c r="L1654" s="22">
        <f>VLOOKUP($A1654,Hospitalization_Table[#All],10,FALSE)</f>
        <v>30140</v>
      </c>
      <c r="M1654" s="18">
        <f>VLOOKUP($A1654,Hospitalization_Table[#All],6,FALSE)</f>
        <v>5910.94</v>
      </c>
      <c r="N1654" t="str">
        <f>VLOOKUP($A1654,Hospitalization_Table[#All],7,FALSE)</f>
        <v>tier - 2</v>
      </c>
      <c r="O1654" t="str">
        <f>VLOOKUP($A1654,Hospitalization_Table[#All],8,FALSE)</f>
        <v>tier - 1</v>
      </c>
      <c r="P1654" t="str">
        <f>VLOOKUP($A1654,Hospitalization_Table[#All],9,FALSE)</f>
        <v>R1011</v>
      </c>
      <c r="Q1654">
        <f>VLOOKUP($A1654,Hospitalization_Table[#All],11,FALSE)</f>
        <v>40</v>
      </c>
    </row>
    <row r="1655" spans="1:17" ht="15.6" x14ac:dyDescent="0.3">
      <c r="A1655" s="20" t="s">
        <v>717</v>
      </c>
      <c r="B1655" t="str">
        <f>VLOOKUP($A1655,Customer_Table[#All],4,FALSE)</f>
        <v>Nicholas G</v>
      </c>
      <c r="C1655">
        <f>VLOOKUP($A1655,Medical_Table[#All],4,FALSE)</f>
        <v>30.95</v>
      </c>
      <c r="D1655">
        <f>VLOOKUP($A1655,Medical_Table[#All],6,FALSE)</f>
        <v>6.27</v>
      </c>
      <c r="E1655" t="str">
        <f>VLOOKUP($A1655,Medical_Table[#All],2,FALSE)</f>
        <v>No</v>
      </c>
      <c r="F1655" t="str">
        <f>VLOOKUP($A1655,Medical_Table[#All],8,FALSE)</f>
        <v>No</v>
      </c>
      <c r="G1655" t="str">
        <f>VLOOKUP($A1655,Medical_Table[#All],9,FALSE)</f>
        <v>Yes</v>
      </c>
      <c r="H1655">
        <f>VLOOKUP($A1655,Medical_Table[#All],10,FALSE)</f>
        <v>1</v>
      </c>
      <c r="I1655" t="str">
        <f>VLOOKUP($A1655,Medical_Table[#All],3,FALSE)</f>
        <v>No</v>
      </c>
      <c r="J1655" t="str">
        <f>VLOOKUP($A1655,Medical_Table[#All],5,FALSE)</f>
        <v>Obesity</v>
      </c>
      <c r="K1655" t="str">
        <f>VLOOKUP($A1655,Medical_Table[#All],7,FALSE)</f>
        <v>Prediabetes</v>
      </c>
      <c r="L1655" s="22">
        <f>VLOOKUP($A1655,Hospitalization_Table[#All],10,FALSE)</f>
        <v>34261</v>
      </c>
      <c r="M1655" s="18">
        <f>VLOOKUP($A1655,Hospitalization_Table[#All],6,FALSE)</f>
        <v>5877.02</v>
      </c>
      <c r="N1655" t="str">
        <f>VLOOKUP($A1655,Hospitalization_Table[#All],7,FALSE)</f>
        <v>tier - 2</v>
      </c>
      <c r="O1655" t="str">
        <f>VLOOKUP($A1655,Hospitalization_Table[#All],8,FALSE)</f>
        <v>tier - 2</v>
      </c>
      <c r="P1655" t="str">
        <f>VLOOKUP($A1655,Hospitalization_Table[#All],9,FALSE)</f>
        <v>R1021</v>
      </c>
      <c r="Q1655">
        <f>VLOOKUP($A1655,Hospitalization_Table[#All],11,FALSE)</f>
        <v>29</v>
      </c>
    </row>
    <row r="1656" spans="1:17" ht="15.6" x14ac:dyDescent="0.3">
      <c r="A1656" s="20" t="s">
        <v>716</v>
      </c>
      <c r="B1656" t="str">
        <f>VLOOKUP($A1656,Customer_Table[#All],4,FALSE)</f>
        <v>Vasilis S</v>
      </c>
      <c r="C1656">
        <f>VLOOKUP($A1656,Medical_Table[#All],4,FALSE)</f>
        <v>19.95</v>
      </c>
      <c r="D1656">
        <f>VLOOKUP($A1656,Medical_Table[#All],6,FALSE)</f>
        <v>5.39</v>
      </c>
      <c r="E1656" t="str">
        <f>VLOOKUP($A1656,Medical_Table[#All],2,FALSE)</f>
        <v>No</v>
      </c>
      <c r="F1656" t="str">
        <f>VLOOKUP($A1656,Medical_Table[#All],8,FALSE)</f>
        <v>No</v>
      </c>
      <c r="G1656" t="str">
        <f>VLOOKUP($A1656,Medical_Table[#All],9,FALSE)</f>
        <v>No</v>
      </c>
      <c r="H1656">
        <f>VLOOKUP($A1656,Medical_Table[#All],10,FALSE)</f>
        <v>1</v>
      </c>
      <c r="I1656" t="str">
        <f>VLOOKUP($A1656,Medical_Table[#All],3,FALSE)</f>
        <v>No</v>
      </c>
      <c r="J1656" t="str">
        <f>VLOOKUP($A1656,Medical_Table[#All],5,FALSE)</f>
        <v>Normal Weight</v>
      </c>
      <c r="K1656" t="str">
        <f>VLOOKUP($A1656,Medical_Table[#All],7,FALSE)</f>
        <v>Normal</v>
      </c>
      <c r="L1656" s="22">
        <f>VLOOKUP($A1656,Hospitalization_Table[#All],10,FALSE)</f>
        <v>31008</v>
      </c>
      <c r="M1656" s="18">
        <f>VLOOKUP($A1656,Hospitalization_Table[#All],6,FALSE)</f>
        <v>5855.9</v>
      </c>
      <c r="N1656" t="str">
        <f>VLOOKUP($A1656,Hospitalization_Table[#All],7,FALSE)</f>
        <v>tier - 2</v>
      </c>
      <c r="O1656" t="str">
        <f>VLOOKUP($A1656,Hospitalization_Table[#All],8,FALSE)</f>
        <v>tier - 3</v>
      </c>
      <c r="P1656" t="str">
        <f>VLOOKUP($A1656,Hospitalization_Table[#All],9,FALSE)</f>
        <v>R1012</v>
      </c>
      <c r="Q1656">
        <f>VLOOKUP($A1656,Hospitalization_Table[#All],11,FALSE)</f>
        <v>38</v>
      </c>
    </row>
    <row r="1657" spans="1:17" ht="15.6" x14ac:dyDescent="0.3">
      <c r="A1657" s="20" t="s">
        <v>715</v>
      </c>
      <c r="B1657" t="str">
        <f>VLOOKUP($A1657,Customer_Table[#All],4,FALSE)</f>
        <v>Michael P</v>
      </c>
      <c r="C1657">
        <f>VLOOKUP($A1657,Medical_Table[#All],4,FALSE)</f>
        <v>23.65</v>
      </c>
      <c r="D1657">
        <f>VLOOKUP($A1657,Medical_Table[#All],6,FALSE)</f>
        <v>5.75</v>
      </c>
      <c r="E1657" t="str">
        <f>VLOOKUP($A1657,Medical_Table[#All],2,FALSE)</f>
        <v>Yes</v>
      </c>
      <c r="F1657" t="str">
        <f>VLOOKUP($A1657,Medical_Table[#All],8,FALSE)</f>
        <v>No</v>
      </c>
      <c r="G1657" t="str">
        <f>VLOOKUP($A1657,Medical_Table[#All],9,FALSE)</f>
        <v>No</v>
      </c>
      <c r="H1657">
        <f>VLOOKUP($A1657,Medical_Table[#All],10,FALSE)</f>
        <v>0</v>
      </c>
      <c r="I1657" t="str">
        <f>VLOOKUP($A1657,Medical_Table[#All],3,FALSE)</f>
        <v>No</v>
      </c>
      <c r="J1657" t="str">
        <f>VLOOKUP($A1657,Medical_Table[#All],5,FALSE)</f>
        <v>Normal Weight</v>
      </c>
      <c r="K1657" t="str">
        <f>VLOOKUP($A1657,Medical_Table[#All],7,FALSE)</f>
        <v>Prediabetes</v>
      </c>
      <c r="L1657" s="22">
        <f>VLOOKUP($A1657,Hospitalization_Table[#All],10,FALSE)</f>
        <v>31216</v>
      </c>
      <c r="M1657" s="18">
        <f>VLOOKUP($A1657,Hospitalization_Table[#All],6,FALSE)</f>
        <v>5847.24</v>
      </c>
      <c r="N1657" t="str">
        <f>VLOOKUP($A1657,Hospitalization_Table[#All],7,FALSE)</f>
        <v>tier - 2</v>
      </c>
      <c r="O1657" t="str">
        <f>VLOOKUP($A1657,Hospitalization_Table[#All],8,FALSE)</f>
        <v>tier - 1</v>
      </c>
      <c r="P1657" t="str">
        <f>VLOOKUP($A1657,Hospitalization_Table[#All],9,FALSE)</f>
        <v>R1013</v>
      </c>
      <c r="Q1657">
        <f>VLOOKUP($A1657,Hospitalization_Table[#All],11,FALSE)</f>
        <v>37</v>
      </c>
    </row>
    <row r="1658" spans="1:17" ht="15.6" x14ac:dyDescent="0.3">
      <c r="A1658" s="20" t="s">
        <v>714</v>
      </c>
      <c r="B1658" t="str">
        <f>VLOOKUP($A1658,Customer_Table[#All],4,FALSE)</f>
        <v>Colleen C.</v>
      </c>
      <c r="C1658">
        <f>VLOOKUP($A1658,Medical_Table[#All],4,FALSE)</f>
        <v>43.34</v>
      </c>
      <c r="D1658">
        <f>VLOOKUP($A1658,Medical_Table[#All],6,FALSE)</f>
        <v>4.91</v>
      </c>
      <c r="E1658" t="str">
        <f>VLOOKUP($A1658,Medical_Table[#All],2,FALSE)</f>
        <v>No</v>
      </c>
      <c r="F1658" t="str">
        <f>VLOOKUP($A1658,Medical_Table[#All],8,FALSE)</f>
        <v>No</v>
      </c>
      <c r="G1658" t="str">
        <f>VLOOKUP($A1658,Medical_Table[#All],9,FALSE)</f>
        <v>No</v>
      </c>
      <c r="H1658">
        <f>VLOOKUP($A1658,Medical_Table[#All],10,FALSE)</f>
        <v>1</v>
      </c>
      <c r="I1658" t="str">
        <f>VLOOKUP($A1658,Medical_Table[#All],3,FALSE)</f>
        <v>No</v>
      </c>
      <c r="J1658" t="str">
        <f>VLOOKUP($A1658,Medical_Table[#All],5,FALSE)</f>
        <v>Obesity</v>
      </c>
      <c r="K1658" t="str">
        <f>VLOOKUP($A1658,Medical_Table[#All],7,FALSE)</f>
        <v>Normal</v>
      </c>
      <c r="L1658" s="22">
        <f>VLOOKUP($A1658,Hospitalization_Table[#All],10,FALSE)</f>
        <v>32050</v>
      </c>
      <c r="M1658" s="18">
        <f>VLOOKUP($A1658,Hospitalization_Table[#All],6,FALSE)</f>
        <v>5846.92</v>
      </c>
      <c r="N1658" t="str">
        <f>VLOOKUP($A1658,Hospitalization_Table[#All],7,FALSE)</f>
        <v>tier - 2</v>
      </c>
      <c r="O1658" t="str">
        <f>VLOOKUP($A1658,Hospitalization_Table[#All],8,FALSE)</f>
        <v>tier - 2</v>
      </c>
      <c r="P1658" t="str">
        <f>VLOOKUP($A1658,Hospitalization_Table[#All],9,FALSE)</f>
        <v>R1013</v>
      </c>
      <c r="Q1658">
        <f>VLOOKUP($A1658,Hospitalization_Table[#All],11,FALSE)</f>
        <v>35</v>
      </c>
    </row>
    <row r="1659" spans="1:17" ht="15.6" x14ac:dyDescent="0.3">
      <c r="A1659" s="20" t="s">
        <v>713</v>
      </c>
      <c r="B1659" t="str">
        <f>VLOOKUP($A1659,Customer_Table[#All],4,FALSE)</f>
        <v>Annika</v>
      </c>
      <c r="C1659">
        <f>VLOOKUP($A1659,Medical_Table[#All],4,FALSE)</f>
        <v>31.98</v>
      </c>
      <c r="D1659">
        <f>VLOOKUP($A1659,Medical_Table[#All],6,FALSE)</f>
        <v>4.46</v>
      </c>
      <c r="E1659" t="str">
        <f>VLOOKUP($A1659,Medical_Table[#All],2,FALSE)</f>
        <v>Yes</v>
      </c>
      <c r="F1659" t="str">
        <f>VLOOKUP($A1659,Medical_Table[#All],8,FALSE)</f>
        <v>No</v>
      </c>
      <c r="G1659" t="str">
        <f>VLOOKUP($A1659,Medical_Table[#All],9,FALSE)</f>
        <v>No</v>
      </c>
      <c r="H1659">
        <f>VLOOKUP($A1659,Medical_Table[#All],10,FALSE)</f>
        <v>1</v>
      </c>
      <c r="I1659" t="str">
        <f>VLOOKUP($A1659,Medical_Table[#All],3,FALSE)</f>
        <v>No</v>
      </c>
      <c r="J1659" t="str">
        <f>VLOOKUP($A1659,Medical_Table[#All],5,FALSE)</f>
        <v>Obesity</v>
      </c>
      <c r="K1659" t="str">
        <f>VLOOKUP($A1659,Medical_Table[#All],7,FALSE)</f>
        <v>Normal</v>
      </c>
      <c r="L1659" s="22">
        <f>VLOOKUP($A1659,Hospitalization_Table[#All],10,FALSE)</f>
        <v>34931</v>
      </c>
      <c r="M1659" s="18">
        <f>VLOOKUP($A1659,Hospitalization_Table[#All],6,FALSE)</f>
        <v>5843.99</v>
      </c>
      <c r="N1659" t="str">
        <f>VLOOKUP($A1659,Hospitalization_Table[#All],7,FALSE)</f>
        <v>tier - 2</v>
      </c>
      <c r="O1659" t="str">
        <f>VLOOKUP($A1659,Hospitalization_Table[#All],8,FALSE)</f>
        <v>tier - 2</v>
      </c>
      <c r="P1659" t="str">
        <f>VLOOKUP($A1659,Hospitalization_Table[#All],9,FALSE)</f>
        <v>R1025</v>
      </c>
      <c r="Q1659">
        <f>VLOOKUP($A1659,Hospitalization_Table[#All],11,FALSE)</f>
        <v>27</v>
      </c>
    </row>
    <row r="1660" spans="1:17" ht="15.6" x14ac:dyDescent="0.3">
      <c r="A1660" s="20" t="s">
        <v>712</v>
      </c>
      <c r="B1660" t="str">
        <f>VLOOKUP($A1660,Customer_Table[#All],4,FALSE)</f>
        <v>Kelly</v>
      </c>
      <c r="C1660">
        <f>VLOOKUP($A1660,Medical_Table[#All],4,FALSE)</f>
        <v>35.86</v>
      </c>
      <c r="D1660">
        <f>VLOOKUP($A1660,Medical_Table[#All],6,FALSE)</f>
        <v>6.22</v>
      </c>
      <c r="E1660" t="str">
        <f>VLOOKUP($A1660,Medical_Table[#All],2,FALSE)</f>
        <v>No</v>
      </c>
      <c r="F1660" t="str">
        <f>VLOOKUP($A1660,Medical_Table[#All],8,FALSE)</f>
        <v>No</v>
      </c>
      <c r="G1660" t="str">
        <f>VLOOKUP($A1660,Medical_Table[#All],9,FALSE)</f>
        <v>No</v>
      </c>
      <c r="H1660">
        <f>VLOOKUP($A1660,Medical_Table[#All],10,FALSE)</f>
        <v>1</v>
      </c>
      <c r="I1660" t="str">
        <f>VLOOKUP($A1660,Medical_Table[#All],3,FALSE)</f>
        <v>No</v>
      </c>
      <c r="J1660" t="str">
        <f>VLOOKUP($A1660,Medical_Table[#All],5,FALSE)</f>
        <v>Obesity</v>
      </c>
      <c r="K1660" t="str">
        <f>VLOOKUP($A1660,Medical_Table[#All],7,FALSE)</f>
        <v>Prediabetes</v>
      </c>
      <c r="L1660" s="22">
        <f>VLOOKUP($A1660,Hospitalization_Table[#All],10,FALSE)</f>
        <v>31985</v>
      </c>
      <c r="M1660" s="18">
        <f>VLOOKUP($A1660,Hospitalization_Table[#All],6,FALSE)</f>
        <v>5836.52</v>
      </c>
      <c r="N1660" t="str">
        <f>VLOOKUP($A1660,Hospitalization_Table[#All],7,FALSE)</f>
        <v>tier - 2</v>
      </c>
      <c r="O1660" t="str">
        <f>VLOOKUP($A1660,Hospitalization_Table[#All],8,FALSE)</f>
        <v>tier - 3</v>
      </c>
      <c r="P1660" t="str">
        <f>VLOOKUP($A1660,Hospitalization_Table[#All],9,FALSE)</f>
        <v>R1013</v>
      </c>
      <c r="Q1660">
        <f>VLOOKUP($A1660,Hospitalization_Table[#All],11,FALSE)</f>
        <v>35</v>
      </c>
    </row>
    <row r="1661" spans="1:17" ht="15.6" x14ac:dyDescent="0.3">
      <c r="A1661" s="20" t="s">
        <v>711</v>
      </c>
      <c r="B1661" t="str">
        <f>VLOOKUP($A1661,Customer_Table[#All],4,FALSE)</f>
        <v>Nicholas C.</v>
      </c>
      <c r="C1661">
        <f>VLOOKUP($A1661,Medical_Table[#All],4,FALSE)</f>
        <v>15.2</v>
      </c>
      <c r="D1661">
        <f>VLOOKUP($A1661,Medical_Table[#All],6,FALSE)</f>
        <v>8.82</v>
      </c>
      <c r="E1661" t="str">
        <f>VLOOKUP($A1661,Medical_Table[#All],2,FALSE)</f>
        <v>No</v>
      </c>
      <c r="F1661" t="str">
        <f>VLOOKUP($A1661,Medical_Table[#All],8,FALSE)</f>
        <v>No</v>
      </c>
      <c r="G1661" t="str">
        <f>VLOOKUP($A1661,Medical_Table[#All],9,FALSE)</f>
        <v>No</v>
      </c>
      <c r="H1661">
        <f>VLOOKUP($A1661,Medical_Table[#All],10,FALSE)</f>
        <v>0</v>
      </c>
      <c r="I1661" t="str">
        <f>VLOOKUP($A1661,Medical_Table[#All],3,FALSE)</f>
        <v>No</v>
      </c>
      <c r="J1661" t="str">
        <f>VLOOKUP($A1661,Medical_Table[#All],5,FALSE)</f>
        <v>Under Weight</v>
      </c>
      <c r="K1661" t="str">
        <f>VLOOKUP($A1661,Medical_Table[#All],7,FALSE)</f>
        <v>Diabetes</v>
      </c>
      <c r="L1661" s="22">
        <f>VLOOKUP($A1661,Hospitalization_Table[#All],10,FALSE)</f>
        <v>26203</v>
      </c>
      <c r="M1661" s="18">
        <f>VLOOKUP($A1661,Hospitalization_Table[#All],6,FALSE)</f>
        <v>5832.6</v>
      </c>
      <c r="N1661" t="str">
        <f>VLOOKUP($A1661,Hospitalization_Table[#All],7,FALSE)</f>
        <v>tier - 2</v>
      </c>
      <c r="O1661" t="str">
        <f>VLOOKUP($A1661,Hospitalization_Table[#All],8,FALSE)</f>
        <v>tier - 3</v>
      </c>
      <c r="P1661" t="str">
        <f>VLOOKUP($A1661,Hospitalization_Table[#All],9,FALSE)</f>
        <v>R1012</v>
      </c>
      <c r="Q1661">
        <f>VLOOKUP($A1661,Hospitalization_Table[#All],11,FALSE)</f>
        <v>51</v>
      </c>
    </row>
    <row r="1662" spans="1:17" ht="15.6" x14ac:dyDescent="0.3">
      <c r="A1662" s="20" t="s">
        <v>710</v>
      </c>
      <c r="B1662" t="str">
        <f>VLOOKUP($A1662,Customer_Table[#All],4,FALSE)</f>
        <v>Kelly K</v>
      </c>
      <c r="C1662">
        <f>VLOOKUP($A1662,Medical_Table[#All],4,FALSE)</f>
        <v>37.200000000000003</v>
      </c>
      <c r="D1662">
        <f>VLOOKUP($A1662,Medical_Table[#All],6,FALSE)</f>
        <v>10.14</v>
      </c>
      <c r="E1662" t="str">
        <f>VLOOKUP($A1662,Medical_Table[#All],2,FALSE)</f>
        <v>No</v>
      </c>
      <c r="F1662" t="str">
        <f>VLOOKUP($A1662,Medical_Table[#All],8,FALSE)</f>
        <v>No</v>
      </c>
      <c r="G1662" t="str">
        <f>VLOOKUP($A1662,Medical_Table[#All],9,FALSE)</f>
        <v>No</v>
      </c>
      <c r="H1662">
        <f>VLOOKUP($A1662,Medical_Table[#All],10,FALSE)</f>
        <v>0</v>
      </c>
      <c r="I1662" t="str">
        <f>VLOOKUP($A1662,Medical_Table[#All],3,FALSE)</f>
        <v>No</v>
      </c>
      <c r="J1662" t="str">
        <f>VLOOKUP($A1662,Medical_Table[#All],5,FALSE)</f>
        <v>Obesity</v>
      </c>
      <c r="K1662" t="str">
        <f>VLOOKUP($A1662,Medical_Table[#All],7,FALSE)</f>
        <v>Diabetes</v>
      </c>
      <c r="L1662" s="22">
        <f>VLOOKUP($A1662,Hospitalization_Table[#All],10,FALSE)</f>
        <v>37459</v>
      </c>
      <c r="M1662" s="18">
        <f>VLOOKUP($A1662,Hospitalization_Table[#All],6,FALSE)</f>
        <v>5816.58</v>
      </c>
      <c r="N1662" t="str">
        <f>VLOOKUP($A1662,Hospitalization_Table[#All],7,FALSE)</f>
        <v>tier - 2</v>
      </c>
      <c r="O1662" t="str">
        <f>VLOOKUP($A1662,Hospitalization_Table[#All],8,FALSE)</f>
        <v>tier - 2</v>
      </c>
      <c r="P1662" t="str">
        <f>VLOOKUP($A1662,Hospitalization_Table[#All],9,FALSE)</f>
        <v>R1026</v>
      </c>
      <c r="Q1662">
        <f>VLOOKUP($A1662,Hospitalization_Table[#All],11,FALSE)</f>
        <v>20</v>
      </c>
    </row>
    <row r="1663" spans="1:17" ht="15.6" x14ac:dyDescent="0.3">
      <c r="A1663" s="20" t="s">
        <v>709</v>
      </c>
      <c r="B1663" t="str">
        <f>VLOOKUP($A1663,Customer_Table[#All],4,FALSE)</f>
        <v>Andrew</v>
      </c>
      <c r="C1663">
        <f>VLOOKUP($A1663,Medical_Table[#All],4,FALSE)</f>
        <v>17.91</v>
      </c>
      <c r="D1663">
        <f>VLOOKUP($A1663,Medical_Table[#All],6,FALSE)</f>
        <v>4.66</v>
      </c>
      <c r="E1663" t="str">
        <f>VLOOKUP($A1663,Medical_Table[#All],2,FALSE)</f>
        <v>No</v>
      </c>
      <c r="F1663" t="str">
        <f>VLOOKUP($A1663,Medical_Table[#All],8,FALSE)</f>
        <v>No</v>
      </c>
      <c r="G1663" t="str">
        <f>VLOOKUP($A1663,Medical_Table[#All],9,FALSE)</f>
        <v>No</v>
      </c>
      <c r="H1663">
        <f>VLOOKUP($A1663,Medical_Table[#All],10,FALSE)</f>
        <v>2</v>
      </c>
      <c r="I1663" t="str">
        <f>VLOOKUP($A1663,Medical_Table[#All],3,FALSE)</f>
        <v>No</v>
      </c>
      <c r="J1663" t="str">
        <f>VLOOKUP($A1663,Medical_Table[#All],5,FALSE)</f>
        <v>Under Weight</v>
      </c>
      <c r="K1663" t="str">
        <f>VLOOKUP($A1663,Medical_Table[#All],7,FALSE)</f>
        <v>Normal</v>
      </c>
      <c r="L1663" s="22">
        <f>VLOOKUP($A1663,Hospitalization_Table[#All],10,FALSE)</f>
        <v>26605</v>
      </c>
      <c r="M1663" s="18">
        <f>VLOOKUP($A1663,Hospitalization_Table[#All],6,FALSE)</f>
        <v>5812.9</v>
      </c>
      <c r="N1663" t="str">
        <f>VLOOKUP($A1663,Hospitalization_Table[#All],7,FALSE)</f>
        <v>tier - 2</v>
      </c>
      <c r="O1663" t="str">
        <f>VLOOKUP($A1663,Hospitalization_Table[#All],8,FALSE)</f>
        <v>tier - 2</v>
      </c>
      <c r="P1663" t="str">
        <f>VLOOKUP($A1663,Hospitalization_Table[#All],9,FALSE)</f>
        <v>R1013</v>
      </c>
      <c r="Q1663">
        <f>VLOOKUP($A1663,Hospitalization_Table[#All],11,FALSE)</f>
        <v>50</v>
      </c>
    </row>
    <row r="1664" spans="1:17" ht="15.6" x14ac:dyDescent="0.3">
      <c r="A1664" s="20" t="s">
        <v>708</v>
      </c>
      <c r="B1664" t="str">
        <f>VLOOKUP($A1664,Customer_Table[#All],4,FALSE)</f>
        <v>Hannah</v>
      </c>
      <c r="C1664">
        <f>VLOOKUP($A1664,Medical_Table[#All],4,FALSE)</f>
        <v>20.76</v>
      </c>
      <c r="D1664">
        <f>VLOOKUP($A1664,Medical_Table[#All],6,FALSE)</f>
        <v>6.26</v>
      </c>
      <c r="E1664" t="str">
        <f>VLOOKUP($A1664,Medical_Table[#All],2,FALSE)</f>
        <v>No</v>
      </c>
      <c r="F1664" t="str">
        <f>VLOOKUP($A1664,Medical_Table[#All],8,FALSE)</f>
        <v>No</v>
      </c>
      <c r="G1664" t="str">
        <f>VLOOKUP($A1664,Medical_Table[#All],9,FALSE)</f>
        <v>No</v>
      </c>
      <c r="H1664">
        <f>VLOOKUP($A1664,Medical_Table[#All],10,FALSE)</f>
        <v>0</v>
      </c>
      <c r="I1664" t="str">
        <f>VLOOKUP($A1664,Medical_Table[#All],3,FALSE)</f>
        <v>No</v>
      </c>
      <c r="J1664" t="str">
        <f>VLOOKUP($A1664,Medical_Table[#All],5,FALSE)</f>
        <v>Normal Weight</v>
      </c>
      <c r="K1664" t="str">
        <f>VLOOKUP($A1664,Medical_Table[#All],7,FALSE)</f>
        <v>Prediabetes</v>
      </c>
      <c r="L1664" s="22">
        <f>VLOOKUP($A1664,Hospitalization_Table[#All],10,FALSE)</f>
        <v>29482</v>
      </c>
      <c r="M1664" s="18">
        <f>VLOOKUP($A1664,Hospitalization_Table[#All],6,FALSE)</f>
        <v>5807.06</v>
      </c>
      <c r="N1664" t="str">
        <f>VLOOKUP($A1664,Hospitalization_Table[#All],7,FALSE)</f>
        <v>tier - 2</v>
      </c>
      <c r="O1664" t="str">
        <f>VLOOKUP($A1664,Hospitalization_Table[#All],8,FALSE)</f>
        <v>tier - 3</v>
      </c>
      <c r="P1664" t="str">
        <f>VLOOKUP($A1664,Hospitalization_Table[#All],9,FALSE)</f>
        <v>R1013</v>
      </c>
      <c r="Q1664">
        <f>VLOOKUP($A1664,Hospitalization_Table[#All],11,FALSE)</f>
        <v>42</v>
      </c>
    </row>
    <row r="1665" spans="1:17" ht="15.6" x14ac:dyDescent="0.3">
      <c r="A1665" s="20" t="s">
        <v>707</v>
      </c>
      <c r="B1665" t="str">
        <f>VLOOKUP($A1665,Customer_Table[#All],4,FALSE)</f>
        <v>Patricio Sr.</v>
      </c>
      <c r="C1665">
        <f>VLOOKUP($A1665,Medical_Table[#All],4,FALSE)</f>
        <v>38.99</v>
      </c>
      <c r="D1665">
        <f>VLOOKUP($A1665,Medical_Table[#All],6,FALSE)</f>
        <v>5.21</v>
      </c>
      <c r="E1665" t="str">
        <f>VLOOKUP($A1665,Medical_Table[#All],2,FALSE)</f>
        <v>No</v>
      </c>
      <c r="F1665" t="str">
        <f>VLOOKUP($A1665,Medical_Table[#All],8,FALSE)</f>
        <v>yes</v>
      </c>
      <c r="G1665" t="str">
        <f>VLOOKUP($A1665,Medical_Table[#All],9,FALSE)</f>
        <v>No</v>
      </c>
      <c r="H1665">
        <f>VLOOKUP($A1665,Medical_Table[#All],10,FALSE)</f>
        <v>1</v>
      </c>
      <c r="I1665" t="str">
        <f>VLOOKUP($A1665,Medical_Table[#All],3,FALSE)</f>
        <v>No</v>
      </c>
      <c r="J1665" t="str">
        <f>VLOOKUP($A1665,Medical_Table[#All],5,FALSE)</f>
        <v>Obesity</v>
      </c>
      <c r="K1665" t="str">
        <f>VLOOKUP($A1665,Medical_Table[#All],7,FALSE)</f>
        <v>Normal</v>
      </c>
      <c r="L1665" s="22">
        <f>VLOOKUP($A1665,Hospitalization_Table[#All],10,FALSE)</f>
        <v>38292</v>
      </c>
      <c r="M1665" s="18">
        <f>VLOOKUP($A1665,Hospitalization_Table[#All],6,FALSE)</f>
        <v>5778.71</v>
      </c>
      <c r="N1665" t="str">
        <f>VLOOKUP($A1665,Hospitalization_Table[#All],7,FALSE)</f>
        <v>tier - 2</v>
      </c>
      <c r="O1665" t="str">
        <f>VLOOKUP($A1665,Hospitalization_Table[#All],8,FALSE)</f>
        <v>tier - 3</v>
      </c>
      <c r="P1665" t="str">
        <f>VLOOKUP($A1665,Hospitalization_Table[#All],9,FALSE)</f>
        <v>R1022</v>
      </c>
      <c r="Q1665">
        <f>VLOOKUP($A1665,Hospitalization_Table[#All],11,FALSE)</f>
        <v>18</v>
      </c>
    </row>
    <row r="1666" spans="1:17" ht="15.6" x14ac:dyDescent="0.3">
      <c r="A1666" s="20" t="s">
        <v>706</v>
      </c>
      <c r="B1666" t="str">
        <f>VLOOKUP($A1666,Customer_Table[#All],4,FALSE)</f>
        <v>Robert B</v>
      </c>
      <c r="C1666">
        <f>VLOOKUP($A1666,Medical_Table[#All],4,FALSE)</f>
        <v>42.655000000000001</v>
      </c>
      <c r="D1666">
        <f>VLOOKUP($A1666,Medical_Table[#All],6,FALSE)</f>
        <v>5.94</v>
      </c>
      <c r="E1666" t="str">
        <f>VLOOKUP($A1666,Medical_Table[#All],2,FALSE)</f>
        <v>Yes</v>
      </c>
      <c r="F1666" t="str">
        <f>VLOOKUP($A1666,Medical_Table[#All],8,FALSE)</f>
        <v>No</v>
      </c>
      <c r="G1666" t="str">
        <f>VLOOKUP($A1666,Medical_Table[#All],9,FALSE)</f>
        <v>Yes</v>
      </c>
      <c r="H1666">
        <f>VLOOKUP($A1666,Medical_Table[#All],10,FALSE)</f>
        <v>1</v>
      </c>
      <c r="I1666" t="str">
        <f>VLOOKUP($A1666,Medical_Table[#All],3,FALSE)</f>
        <v>No</v>
      </c>
      <c r="J1666" t="str">
        <f>VLOOKUP($A1666,Medical_Table[#All],5,FALSE)</f>
        <v>Obesity</v>
      </c>
      <c r="K1666" t="str">
        <f>VLOOKUP($A1666,Medical_Table[#All],7,FALSE)</f>
        <v>Prediabetes</v>
      </c>
      <c r="L1666" s="22">
        <f>VLOOKUP($A1666,Hospitalization_Table[#All],10,FALSE)</f>
        <v>30558</v>
      </c>
      <c r="M1666" s="18">
        <f>VLOOKUP($A1666,Hospitalization_Table[#All],6,FALSE)</f>
        <v>5757.41</v>
      </c>
      <c r="N1666" t="str">
        <f>VLOOKUP($A1666,Hospitalization_Table[#All],7,FALSE)</f>
        <v>tier - 2</v>
      </c>
      <c r="O1666" t="str">
        <f>VLOOKUP($A1666,Hospitalization_Table[#All],8,FALSE)</f>
        <v>tier - 3</v>
      </c>
      <c r="P1666" t="str">
        <f>VLOOKUP($A1666,Hospitalization_Table[#All],9,FALSE)</f>
        <v>R1019</v>
      </c>
      <c r="Q1666">
        <f>VLOOKUP($A1666,Hospitalization_Table[#All],11,FALSE)</f>
        <v>39</v>
      </c>
    </row>
    <row r="1667" spans="1:17" ht="15.6" x14ac:dyDescent="0.3">
      <c r="A1667" s="20" t="s">
        <v>705</v>
      </c>
      <c r="B1667" t="str">
        <f>VLOOKUP($A1667,Customer_Table[#All],4,FALSE)</f>
        <v>Benjamin M</v>
      </c>
      <c r="C1667">
        <f>VLOOKUP($A1667,Medical_Table[#All],4,FALSE)</f>
        <v>30.57</v>
      </c>
      <c r="D1667">
        <f>VLOOKUP($A1667,Medical_Table[#All],6,FALSE)</f>
        <v>5.34</v>
      </c>
      <c r="E1667" t="str">
        <f>VLOOKUP($A1667,Medical_Table[#All],2,FALSE)</f>
        <v>No</v>
      </c>
      <c r="F1667" t="str">
        <f>VLOOKUP($A1667,Medical_Table[#All],8,FALSE)</f>
        <v>No</v>
      </c>
      <c r="G1667" t="str">
        <f>VLOOKUP($A1667,Medical_Table[#All],9,FALSE)</f>
        <v>Yes</v>
      </c>
      <c r="H1667">
        <f>VLOOKUP($A1667,Medical_Table[#All],10,FALSE)</f>
        <v>1</v>
      </c>
      <c r="I1667" t="str">
        <f>VLOOKUP($A1667,Medical_Table[#All],3,FALSE)</f>
        <v>No</v>
      </c>
      <c r="J1667" t="str">
        <f>VLOOKUP($A1667,Medical_Table[#All],5,FALSE)</f>
        <v>Obesity</v>
      </c>
      <c r="K1667" t="str">
        <f>VLOOKUP($A1667,Medical_Table[#All],7,FALSE)</f>
        <v>Normal</v>
      </c>
      <c r="L1667" s="22">
        <f>VLOOKUP($A1667,Hospitalization_Table[#All],10,FALSE)</f>
        <v>34130</v>
      </c>
      <c r="M1667" s="18">
        <f>VLOOKUP($A1667,Hospitalization_Table[#All],6,FALSE)</f>
        <v>5748.13</v>
      </c>
      <c r="N1667" t="str">
        <f>VLOOKUP($A1667,Hospitalization_Table[#All],7,FALSE)</f>
        <v>tier - 2</v>
      </c>
      <c r="O1667" t="str">
        <f>VLOOKUP($A1667,Hospitalization_Table[#All],8,FALSE)</f>
        <v>tier - 1</v>
      </c>
      <c r="P1667" t="str">
        <f>VLOOKUP($A1667,Hospitalization_Table[#All],9,FALSE)</f>
        <v>R1021</v>
      </c>
      <c r="Q1667">
        <f>VLOOKUP($A1667,Hospitalization_Table[#All],11,FALSE)</f>
        <v>29</v>
      </c>
    </row>
    <row r="1668" spans="1:17" ht="15.6" x14ac:dyDescent="0.3">
      <c r="A1668" s="20" t="s">
        <v>704</v>
      </c>
      <c r="B1668" t="str">
        <f>VLOOKUP($A1668,Customer_Table[#All],4,FALSE)</f>
        <v>Robert</v>
      </c>
      <c r="C1668">
        <f>VLOOKUP($A1668,Medical_Table[#All],4,FALSE)</f>
        <v>17.7</v>
      </c>
      <c r="D1668">
        <f>VLOOKUP($A1668,Medical_Table[#All],6,FALSE)</f>
        <v>6.38</v>
      </c>
      <c r="E1668" t="str">
        <f>VLOOKUP($A1668,Medical_Table[#All],2,FALSE)</f>
        <v>No</v>
      </c>
      <c r="F1668" t="str">
        <f>VLOOKUP($A1668,Medical_Table[#All],8,FALSE)</f>
        <v>No</v>
      </c>
      <c r="G1668" t="str">
        <f>VLOOKUP($A1668,Medical_Table[#All],9,FALSE)</f>
        <v>No</v>
      </c>
      <c r="H1668">
        <f>VLOOKUP($A1668,Medical_Table[#All],10,FALSE)</f>
        <v>2</v>
      </c>
      <c r="I1668" t="str">
        <f>VLOOKUP($A1668,Medical_Table[#All],3,FALSE)</f>
        <v>No</v>
      </c>
      <c r="J1668" t="str">
        <f>VLOOKUP($A1668,Medical_Table[#All],5,FALSE)</f>
        <v>Under Weight</v>
      </c>
      <c r="K1668" t="str">
        <f>VLOOKUP($A1668,Medical_Table[#All],7,FALSE)</f>
        <v>Prediabetes</v>
      </c>
      <c r="L1668" s="22">
        <f>VLOOKUP($A1668,Hospitalization_Table[#All],10,FALSE)</f>
        <v>26532</v>
      </c>
      <c r="M1668" s="18">
        <f>VLOOKUP($A1668,Hospitalization_Table[#All],6,FALSE)</f>
        <v>5741.67</v>
      </c>
      <c r="N1668" t="str">
        <f>VLOOKUP($A1668,Hospitalization_Table[#All],7,FALSE)</f>
        <v>tier - 2</v>
      </c>
      <c r="O1668" t="str">
        <f>VLOOKUP($A1668,Hospitalization_Table[#All],8,FALSE)</f>
        <v>tier - 3</v>
      </c>
      <c r="P1668" t="str">
        <f>VLOOKUP($A1668,Hospitalization_Table[#All],9,FALSE)</f>
        <v>R1013</v>
      </c>
      <c r="Q1668">
        <f>VLOOKUP($A1668,Hospitalization_Table[#All],11,FALSE)</f>
        <v>50</v>
      </c>
    </row>
    <row r="1669" spans="1:17" ht="15.6" x14ac:dyDescent="0.3">
      <c r="A1669" s="20" t="s">
        <v>703</v>
      </c>
      <c r="B1669" t="str">
        <f>VLOOKUP($A1669,Customer_Table[#All],4,FALSE)</f>
        <v>Eric R.</v>
      </c>
      <c r="C1669">
        <f>VLOOKUP($A1669,Medical_Table[#All],4,FALSE)</f>
        <v>34.770000000000003</v>
      </c>
      <c r="D1669">
        <f>VLOOKUP($A1669,Medical_Table[#All],6,FALSE)</f>
        <v>4.47</v>
      </c>
      <c r="E1669" t="str">
        <f>VLOOKUP($A1669,Medical_Table[#All],2,FALSE)</f>
        <v>No</v>
      </c>
      <c r="F1669" t="str">
        <f>VLOOKUP($A1669,Medical_Table[#All],8,FALSE)</f>
        <v>No</v>
      </c>
      <c r="G1669" t="str">
        <f>VLOOKUP($A1669,Medical_Table[#All],9,FALSE)</f>
        <v>No</v>
      </c>
      <c r="H1669">
        <f>VLOOKUP($A1669,Medical_Table[#All],10,FALSE)</f>
        <v>1</v>
      </c>
      <c r="I1669" t="str">
        <f>VLOOKUP($A1669,Medical_Table[#All],3,FALSE)</f>
        <v>No</v>
      </c>
      <c r="J1669" t="str">
        <f>VLOOKUP($A1669,Medical_Table[#All],5,FALSE)</f>
        <v>Obesity</v>
      </c>
      <c r="K1669" t="str">
        <f>VLOOKUP($A1669,Medical_Table[#All],7,FALSE)</f>
        <v>Normal</v>
      </c>
      <c r="L1669" s="22">
        <f>VLOOKUP($A1669,Hospitalization_Table[#All],10,FALSE)</f>
        <v>32069</v>
      </c>
      <c r="M1669" s="18">
        <f>VLOOKUP($A1669,Hospitalization_Table[#All],6,FALSE)</f>
        <v>5729.01</v>
      </c>
      <c r="N1669" t="str">
        <f>VLOOKUP($A1669,Hospitalization_Table[#All],7,FALSE)</f>
        <v>tier - 1</v>
      </c>
      <c r="O1669" t="str">
        <f>VLOOKUP($A1669,Hospitalization_Table[#All],8,FALSE)</f>
        <v>tier - 2</v>
      </c>
      <c r="P1669" t="str">
        <f>VLOOKUP($A1669,Hospitalization_Table[#All],9,FALSE)</f>
        <v>R1012</v>
      </c>
      <c r="Q1669">
        <f>VLOOKUP($A1669,Hospitalization_Table[#All],11,FALSE)</f>
        <v>35</v>
      </c>
    </row>
    <row r="1670" spans="1:17" ht="15.6" x14ac:dyDescent="0.3">
      <c r="A1670" s="20" t="s">
        <v>702</v>
      </c>
      <c r="B1670" t="str">
        <f>VLOOKUP($A1670,Customer_Table[#All],4,FALSE)</f>
        <v>Matthew</v>
      </c>
      <c r="C1670">
        <f>VLOOKUP($A1670,Medical_Table[#All],4,FALSE)</f>
        <v>16.88</v>
      </c>
      <c r="D1670">
        <f>VLOOKUP($A1670,Medical_Table[#All],6,FALSE)</f>
        <v>9.9600000000000009</v>
      </c>
      <c r="E1670" t="str">
        <f>VLOOKUP($A1670,Medical_Table[#All],2,FALSE)</f>
        <v>No</v>
      </c>
      <c r="F1670" t="str">
        <f>VLOOKUP($A1670,Medical_Table[#All],8,FALSE)</f>
        <v>No</v>
      </c>
      <c r="G1670" t="str">
        <f>VLOOKUP($A1670,Medical_Table[#All],9,FALSE)</f>
        <v>No</v>
      </c>
      <c r="H1670">
        <f>VLOOKUP($A1670,Medical_Table[#All],10,FALSE)</f>
        <v>0</v>
      </c>
      <c r="I1670" t="str">
        <f>VLOOKUP($A1670,Medical_Table[#All],3,FALSE)</f>
        <v>No</v>
      </c>
      <c r="J1670" t="str">
        <f>VLOOKUP($A1670,Medical_Table[#All],5,FALSE)</f>
        <v>Under Weight</v>
      </c>
      <c r="K1670" t="str">
        <f>VLOOKUP($A1670,Medical_Table[#All],7,FALSE)</f>
        <v>Diabetes</v>
      </c>
      <c r="L1670" s="22">
        <f>VLOOKUP($A1670,Hospitalization_Table[#All],10,FALSE)</f>
        <v>26285</v>
      </c>
      <c r="M1670" s="18">
        <f>VLOOKUP($A1670,Hospitalization_Table[#All],6,FALSE)</f>
        <v>5720.38</v>
      </c>
      <c r="N1670" t="str">
        <f>VLOOKUP($A1670,Hospitalization_Table[#All],7,FALSE)</f>
        <v>tier - 2</v>
      </c>
      <c r="O1670" t="str">
        <f>VLOOKUP($A1670,Hospitalization_Table[#All],8,FALSE)</f>
        <v>tier - 1</v>
      </c>
      <c r="P1670" t="str">
        <f>VLOOKUP($A1670,Hospitalization_Table[#All],9,FALSE)</f>
        <v>R1013</v>
      </c>
      <c r="Q1670">
        <f>VLOOKUP($A1670,Hospitalization_Table[#All],11,FALSE)</f>
        <v>51</v>
      </c>
    </row>
    <row r="1671" spans="1:17" ht="15.6" x14ac:dyDescent="0.3">
      <c r="A1671" s="20" t="s">
        <v>701</v>
      </c>
      <c r="B1671" t="str">
        <f>VLOOKUP($A1671,Customer_Table[#All],4,FALSE)</f>
        <v>Bob R</v>
      </c>
      <c r="C1671">
        <f>VLOOKUP($A1671,Medical_Table[#All],4,FALSE)</f>
        <v>40.26</v>
      </c>
      <c r="D1671">
        <f>VLOOKUP($A1671,Medical_Table[#All],6,FALSE)</f>
        <v>9.92</v>
      </c>
      <c r="E1671" t="str">
        <f>VLOOKUP($A1671,Medical_Table[#All],2,FALSE)</f>
        <v>Yes</v>
      </c>
      <c r="F1671" t="str">
        <f>VLOOKUP($A1671,Medical_Table[#All],8,FALSE)</f>
        <v>No</v>
      </c>
      <c r="G1671" t="str">
        <f>VLOOKUP($A1671,Medical_Table[#All],9,FALSE)</f>
        <v>No</v>
      </c>
      <c r="H1671">
        <f>VLOOKUP($A1671,Medical_Table[#All],10,FALSE)</f>
        <v>0</v>
      </c>
      <c r="I1671" t="str">
        <f>VLOOKUP($A1671,Medical_Table[#All],3,FALSE)</f>
        <v>No</v>
      </c>
      <c r="J1671" t="str">
        <f>VLOOKUP($A1671,Medical_Table[#All],5,FALSE)</f>
        <v>Obesity</v>
      </c>
      <c r="K1671" t="str">
        <f>VLOOKUP($A1671,Medical_Table[#All],7,FALSE)</f>
        <v>Diabetes</v>
      </c>
      <c r="L1671" s="22">
        <f>VLOOKUP($A1671,Hospitalization_Table[#All],10,FALSE)</f>
        <v>29828</v>
      </c>
      <c r="M1671" s="18">
        <f>VLOOKUP($A1671,Hospitalization_Table[#All],6,FALSE)</f>
        <v>5709.16</v>
      </c>
      <c r="N1671" t="str">
        <f>VLOOKUP($A1671,Hospitalization_Table[#All],7,FALSE)</f>
        <v>tier - 3</v>
      </c>
      <c r="O1671" t="str">
        <f>VLOOKUP($A1671,Hospitalization_Table[#All],8,FALSE)</f>
        <v>tier - 3</v>
      </c>
      <c r="P1671" t="str">
        <f>VLOOKUP($A1671,Hospitalization_Table[#All],9,FALSE)</f>
        <v>R1013</v>
      </c>
      <c r="Q1671">
        <f>VLOOKUP($A1671,Hospitalization_Table[#All],11,FALSE)</f>
        <v>41</v>
      </c>
    </row>
    <row r="1672" spans="1:17" ht="15.6" x14ac:dyDescent="0.3">
      <c r="A1672" s="20" t="s">
        <v>700</v>
      </c>
      <c r="B1672" t="str">
        <f>VLOOKUP($A1672,Customer_Table[#All],4,FALSE)</f>
        <v>Stephanie J.</v>
      </c>
      <c r="C1672">
        <f>VLOOKUP($A1672,Medical_Table[#All],4,FALSE)</f>
        <v>25.6</v>
      </c>
      <c r="D1672">
        <f>VLOOKUP($A1672,Medical_Table[#All],6,FALSE)</f>
        <v>6.03</v>
      </c>
      <c r="E1672" t="str">
        <f>VLOOKUP($A1672,Medical_Table[#All],2,FALSE)</f>
        <v>No</v>
      </c>
      <c r="F1672" t="str">
        <f>VLOOKUP($A1672,Medical_Table[#All],8,FALSE)</f>
        <v>No</v>
      </c>
      <c r="G1672" t="str">
        <f>VLOOKUP($A1672,Medical_Table[#All],9,FALSE)</f>
        <v>Yes</v>
      </c>
      <c r="H1672">
        <f>VLOOKUP($A1672,Medical_Table[#All],10,FALSE)</f>
        <v>1</v>
      </c>
      <c r="I1672" t="str">
        <f>VLOOKUP($A1672,Medical_Table[#All],3,FALSE)</f>
        <v>No</v>
      </c>
      <c r="J1672" t="str">
        <f>VLOOKUP($A1672,Medical_Table[#All],5,FALSE)</f>
        <v>Over Weight</v>
      </c>
      <c r="K1672" t="str">
        <f>VLOOKUP($A1672,Medical_Table[#All],7,FALSE)</f>
        <v>Prediabetes</v>
      </c>
      <c r="L1672" s="22">
        <f>VLOOKUP($A1672,Hospitalization_Table[#All],10,FALSE)</f>
        <v>34276</v>
      </c>
      <c r="M1672" s="18">
        <f>VLOOKUP($A1672,Hospitalization_Table[#All],6,FALSE)</f>
        <v>5708.87</v>
      </c>
      <c r="N1672" t="str">
        <f>VLOOKUP($A1672,Hospitalization_Table[#All],7,FALSE)</f>
        <v>tier - 2</v>
      </c>
      <c r="O1672" t="str">
        <f>VLOOKUP($A1672,Hospitalization_Table[#All],8,FALSE)</f>
        <v>tier - 1</v>
      </c>
      <c r="P1672" t="str">
        <f>VLOOKUP($A1672,Hospitalization_Table[#All],9,FALSE)</f>
        <v>R1011</v>
      </c>
      <c r="Q1672">
        <f>VLOOKUP($A1672,Hospitalization_Table[#All],11,FALSE)</f>
        <v>29</v>
      </c>
    </row>
    <row r="1673" spans="1:17" ht="15.6" x14ac:dyDescent="0.3">
      <c r="A1673" s="20" t="s">
        <v>699</v>
      </c>
      <c r="B1673" t="str">
        <f>VLOOKUP($A1673,Customer_Table[#All],4,FALSE)</f>
        <v>Jake</v>
      </c>
      <c r="C1673">
        <f>VLOOKUP($A1673,Medical_Table[#All],4,FALSE)</f>
        <v>33.549999999999997</v>
      </c>
      <c r="D1673">
        <f>VLOOKUP($A1673,Medical_Table[#All],6,FALSE)</f>
        <v>10.9</v>
      </c>
      <c r="E1673" t="str">
        <f>VLOOKUP($A1673,Medical_Table[#All],2,FALSE)</f>
        <v>Yes</v>
      </c>
      <c r="F1673" t="str">
        <f>VLOOKUP($A1673,Medical_Table[#All],8,FALSE)</f>
        <v>No</v>
      </c>
      <c r="G1673" t="str">
        <f>VLOOKUP($A1673,Medical_Table[#All],9,FALSE)</f>
        <v>No</v>
      </c>
      <c r="H1673">
        <f>VLOOKUP($A1673,Medical_Table[#All],10,FALSE)</f>
        <v>0</v>
      </c>
      <c r="I1673" t="str">
        <f>VLOOKUP($A1673,Medical_Table[#All],3,FALSE)</f>
        <v>No</v>
      </c>
      <c r="J1673" t="str">
        <f>VLOOKUP($A1673,Medical_Table[#All],5,FALSE)</f>
        <v>Obesity</v>
      </c>
      <c r="K1673" t="str">
        <f>VLOOKUP($A1673,Medical_Table[#All],7,FALSE)</f>
        <v>Diabetes</v>
      </c>
      <c r="L1673" s="22">
        <f>VLOOKUP($A1673,Hospitalization_Table[#All],10,FALSE)</f>
        <v>29752</v>
      </c>
      <c r="M1673" s="18">
        <f>VLOOKUP($A1673,Hospitalization_Table[#All],6,FALSE)</f>
        <v>5699.84</v>
      </c>
      <c r="N1673" t="str">
        <f>VLOOKUP($A1673,Hospitalization_Table[#All],7,FALSE)</f>
        <v>tier - 2</v>
      </c>
      <c r="O1673" t="str">
        <f>VLOOKUP($A1673,Hospitalization_Table[#All],8,FALSE)</f>
        <v>tier - 3</v>
      </c>
      <c r="P1673" t="str">
        <f>VLOOKUP($A1673,Hospitalization_Table[#All],9,FALSE)</f>
        <v>R1013</v>
      </c>
      <c r="Q1673">
        <f>VLOOKUP($A1673,Hospitalization_Table[#All],11,FALSE)</f>
        <v>41</v>
      </c>
    </row>
    <row r="1674" spans="1:17" ht="15.6" x14ac:dyDescent="0.3">
      <c r="A1674" s="20" t="s">
        <v>698</v>
      </c>
      <c r="B1674" t="str">
        <f>VLOOKUP($A1674,Customer_Table[#All],4,FALSE)</f>
        <v>Alison L.</v>
      </c>
      <c r="C1674">
        <f>VLOOKUP($A1674,Medical_Table[#All],4,FALSE)</f>
        <v>16.690000000000001</v>
      </c>
      <c r="D1674">
        <f>VLOOKUP($A1674,Medical_Table[#All],6,FALSE)</f>
        <v>10.66</v>
      </c>
      <c r="E1674" t="str">
        <f>VLOOKUP($A1674,Medical_Table[#All],2,FALSE)</f>
        <v>No</v>
      </c>
      <c r="F1674" t="str">
        <f>VLOOKUP($A1674,Medical_Table[#All],8,FALSE)</f>
        <v>No</v>
      </c>
      <c r="G1674" t="str">
        <f>VLOOKUP($A1674,Medical_Table[#All],9,FALSE)</f>
        <v>No</v>
      </c>
      <c r="H1674">
        <f>VLOOKUP($A1674,Medical_Table[#All],10,FALSE)</f>
        <v>0</v>
      </c>
      <c r="I1674" t="str">
        <f>VLOOKUP($A1674,Medical_Table[#All],3,FALSE)</f>
        <v>No</v>
      </c>
      <c r="J1674" t="str">
        <f>VLOOKUP($A1674,Medical_Table[#All],5,FALSE)</f>
        <v>Under Weight</v>
      </c>
      <c r="K1674" t="str">
        <f>VLOOKUP($A1674,Medical_Table[#All],7,FALSE)</f>
        <v>Diabetes</v>
      </c>
      <c r="L1674" s="22">
        <f>VLOOKUP($A1674,Hospitalization_Table[#All],10,FALSE)</f>
        <v>27216</v>
      </c>
      <c r="M1674" s="18">
        <f>VLOOKUP($A1674,Hospitalization_Table[#All],6,FALSE)</f>
        <v>5698.74</v>
      </c>
      <c r="N1674" t="str">
        <f>VLOOKUP($A1674,Hospitalization_Table[#All],7,FALSE)</f>
        <v>tier - 2</v>
      </c>
      <c r="O1674" t="str">
        <f>VLOOKUP($A1674,Hospitalization_Table[#All],8,FALSE)</f>
        <v>tier - 2</v>
      </c>
      <c r="P1674" t="str">
        <f>VLOOKUP($A1674,Hospitalization_Table[#All],9,FALSE)</f>
        <v>R1012</v>
      </c>
      <c r="Q1674">
        <f>VLOOKUP($A1674,Hospitalization_Table[#All],11,FALSE)</f>
        <v>48</v>
      </c>
    </row>
    <row r="1675" spans="1:17" ht="15.6" x14ac:dyDescent="0.3">
      <c r="A1675" s="20" t="s">
        <v>697</v>
      </c>
      <c r="B1675" t="str">
        <f>VLOOKUP($A1675,Customer_Table[#All],4,FALSE)</f>
        <v>Lindsay M</v>
      </c>
      <c r="C1675">
        <f>VLOOKUP($A1675,Medical_Table[#All],4,FALSE)</f>
        <v>19.95</v>
      </c>
      <c r="D1675">
        <f>VLOOKUP($A1675,Medical_Table[#All],6,FALSE)</f>
        <v>4.05</v>
      </c>
      <c r="E1675" t="str">
        <f>VLOOKUP($A1675,Medical_Table[#All],2,FALSE)</f>
        <v>No</v>
      </c>
      <c r="F1675" t="str">
        <f>VLOOKUP($A1675,Medical_Table[#All],8,FALSE)</f>
        <v>No</v>
      </c>
      <c r="G1675" t="str">
        <f>VLOOKUP($A1675,Medical_Table[#All],9,FALSE)</f>
        <v>No</v>
      </c>
      <c r="H1675">
        <f>VLOOKUP($A1675,Medical_Table[#All],10,FALSE)</f>
        <v>1</v>
      </c>
      <c r="I1675" t="str">
        <f>VLOOKUP($A1675,Medical_Table[#All],3,FALSE)</f>
        <v>No</v>
      </c>
      <c r="J1675" t="str">
        <f>VLOOKUP($A1675,Medical_Table[#All],5,FALSE)</f>
        <v>Normal Weight</v>
      </c>
      <c r="K1675" t="str">
        <f>VLOOKUP($A1675,Medical_Table[#All],7,FALSE)</f>
        <v>Normal</v>
      </c>
      <c r="L1675" s="22">
        <f>VLOOKUP($A1675,Hospitalization_Table[#All],10,FALSE)</f>
        <v>33911</v>
      </c>
      <c r="M1675" s="18">
        <f>VLOOKUP($A1675,Hospitalization_Table[#All],6,FALSE)</f>
        <v>5693.43</v>
      </c>
      <c r="N1675" t="str">
        <f>VLOOKUP($A1675,Hospitalization_Table[#All],7,FALSE)</f>
        <v>tier - 2</v>
      </c>
      <c r="O1675" t="str">
        <f>VLOOKUP($A1675,Hospitalization_Table[#All],8,FALSE)</f>
        <v>tier - 3</v>
      </c>
      <c r="P1675" t="str">
        <f>VLOOKUP($A1675,Hospitalization_Table[#All],9,FALSE)</f>
        <v>R1012</v>
      </c>
      <c r="Q1675">
        <f>VLOOKUP($A1675,Hospitalization_Table[#All],11,FALSE)</f>
        <v>30</v>
      </c>
    </row>
    <row r="1676" spans="1:17" ht="15.6" x14ac:dyDescent="0.3">
      <c r="A1676" s="20" t="s">
        <v>696</v>
      </c>
      <c r="B1676" t="str">
        <f>VLOOKUP($A1676,Customer_Table[#All],4,FALSE)</f>
        <v>Guillaume</v>
      </c>
      <c r="C1676">
        <f>VLOOKUP($A1676,Medical_Table[#All],4,FALSE)</f>
        <v>17.55</v>
      </c>
      <c r="D1676">
        <f>VLOOKUP($A1676,Medical_Table[#All],6,FALSE)</f>
        <v>4.2300000000000004</v>
      </c>
      <c r="E1676" t="str">
        <f>VLOOKUP($A1676,Medical_Table[#All],2,FALSE)</f>
        <v>No</v>
      </c>
      <c r="F1676" t="str">
        <f>VLOOKUP($A1676,Medical_Table[#All],8,FALSE)</f>
        <v>No</v>
      </c>
      <c r="G1676" t="str">
        <f>VLOOKUP($A1676,Medical_Table[#All],9,FALSE)</f>
        <v>No</v>
      </c>
      <c r="H1676">
        <f>VLOOKUP($A1676,Medical_Table[#All],10,FALSE)</f>
        <v>2</v>
      </c>
      <c r="I1676" t="str">
        <f>VLOOKUP($A1676,Medical_Table[#All],3,FALSE)</f>
        <v>No</v>
      </c>
      <c r="J1676" t="str">
        <f>VLOOKUP($A1676,Medical_Table[#All],5,FALSE)</f>
        <v>Under Weight</v>
      </c>
      <c r="K1676" t="str">
        <f>VLOOKUP($A1676,Medical_Table[#All],7,FALSE)</f>
        <v>Normal</v>
      </c>
      <c r="L1676" s="22">
        <f>VLOOKUP($A1676,Hospitalization_Table[#All],10,FALSE)</f>
        <v>26600</v>
      </c>
      <c r="M1676" s="18">
        <f>VLOOKUP($A1676,Hospitalization_Table[#All],6,FALSE)</f>
        <v>5690.79</v>
      </c>
      <c r="N1676" t="str">
        <f>VLOOKUP($A1676,Hospitalization_Table[#All],7,FALSE)</f>
        <v>tier - 2</v>
      </c>
      <c r="O1676" t="str">
        <f>VLOOKUP($A1676,Hospitalization_Table[#All],8,FALSE)</f>
        <v>tier - 1</v>
      </c>
      <c r="P1676" t="str">
        <f>VLOOKUP($A1676,Hospitalization_Table[#All],9,FALSE)</f>
        <v>R1013</v>
      </c>
      <c r="Q1676">
        <f>VLOOKUP($A1676,Hospitalization_Table[#All],11,FALSE)</f>
        <v>50</v>
      </c>
    </row>
    <row r="1677" spans="1:17" ht="15.6" x14ac:dyDescent="0.3">
      <c r="A1677" s="20" t="s">
        <v>695</v>
      </c>
      <c r="B1677" t="str">
        <f>VLOOKUP($A1677,Customer_Table[#All],4,FALSE)</f>
        <v>Kaylee</v>
      </c>
      <c r="C1677">
        <f>VLOOKUP($A1677,Medical_Table[#All],4,FALSE)</f>
        <v>22.01</v>
      </c>
      <c r="D1677">
        <f>VLOOKUP($A1677,Medical_Table[#All],6,FALSE)</f>
        <v>5.01</v>
      </c>
      <c r="E1677" t="str">
        <f>VLOOKUP($A1677,Medical_Table[#All],2,FALSE)</f>
        <v>No</v>
      </c>
      <c r="F1677" t="str">
        <f>VLOOKUP($A1677,Medical_Table[#All],8,FALSE)</f>
        <v>No</v>
      </c>
      <c r="G1677" t="str">
        <f>VLOOKUP($A1677,Medical_Table[#All],9,FALSE)</f>
        <v>No</v>
      </c>
      <c r="H1677">
        <f>VLOOKUP($A1677,Medical_Table[#All],10,FALSE)</f>
        <v>1</v>
      </c>
      <c r="I1677" t="str">
        <f>VLOOKUP($A1677,Medical_Table[#All],3,FALSE)</f>
        <v>No</v>
      </c>
      <c r="J1677" t="str">
        <f>VLOOKUP($A1677,Medical_Table[#All],5,FALSE)</f>
        <v>Normal Weight</v>
      </c>
      <c r="K1677" t="str">
        <f>VLOOKUP($A1677,Medical_Table[#All],7,FALSE)</f>
        <v>Normal</v>
      </c>
      <c r="L1677" s="22">
        <f>VLOOKUP($A1677,Hospitalization_Table[#All],10,FALSE)</f>
        <v>30906</v>
      </c>
      <c r="M1677" s="18">
        <f>VLOOKUP($A1677,Hospitalization_Table[#All],6,FALSE)</f>
        <v>5679.13</v>
      </c>
      <c r="N1677" t="str">
        <f>VLOOKUP($A1677,Hospitalization_Table[#All],7,FALSE)</f>
        <v>tier - 2</v>
      </c>
      <c r="O1677" t="str">
        <f>VLOOKUP($A1677,Hospitalization_Table[#All],8,FALSE)</f>
        <v>tier - 2</v>
      </c>
      <c r="P1677" t="str">
        <f>VLOOKUP($A1677,Hospitalization_Table[#All],9,FALSE)</f>
        <v>R1013</v>
      </c>
      <c r="Q1677">
        <f>VLOOKUP($A1677,Hospitalization_Table[#All],11,FALSE)</f>
        <v>38</v>
      </c>
    </row>
    <row r="1678" spans="1:17" ht="15.6" x14ac:dyDescent="0.3">
      <c r="A1678" s="20" t="s">
        <v>694</v>
      </c>
      <c r="B1678" t="str">
        <f>VLOOKUP($A1678,Customer_Table[#All],4,FALSE)</f>
        <v>Theresa</v>
      </c>
      <c r="C1678">
        <f>VLOOKUP($A1678,Medical_Table[#All],4,FALSE)</f>
        <v>41.8</v>
      </c>
      <c r="D1678">
        <f>VLOOKUP($A1678,Medical_Table[#All],6,FALSE)</f>
        <v>5.82</v>
      </c>
      <c r="E1678" t="str">
        <f>VLOOKUP($A1678,Medical_Table[#All],2,FALSE)</f>
        <v>Yes</v>
      </c>
      <c r="F1678" t="str">
        <f>VLOOKUP($A1678,Medical_Table[#All],8,FALSE)</f>
        <v>No</v>
      </c>
      <c r="G1678" t="str">
        <f>VLOOKUP($A1678,Medical_Table[#All],9,FALSE)</f>
        <v>Yes</v>
      </c>
      <c r="H1678">
        <f>VLOOKUP($A1678,Medical_Table[#All],10,FALSE)</f>
        <v>1</v>
      </c>
      <c r="I1678" t="str">
        <f>VLOOKUP($A1678,Medical_Table[#All],3,FALSE)</f>
        <v>No</v>
      </c>
      <c r="J1678" t="str">
        <f>VLOOKUP($A1678,Medical_Table[#All],5,FALSE)</f>
        <v>Obesity</v>
      </c>
      <c r="K1678" t="str">
        <f>VLOOKUP($A1678,Medical_Table[#All],7,FALSE)</f>
        <v>Prediabetes</v>
      </c>
      <c r="L1678" s="22">
        <f>VLOOKUP($A1678,Hospitalization_Table[#All],10,FALSE)</f>
        <v>30562</v>
      </c>
      <c r="M1678" s="18">
        <f>VLOOKUP($A1678,Hospitalization_Table[#All],6,FALSE)</f>
        <v>5662.23</v>
      </c>
      <c r="N1678" t="str">
        <f>VLOOKUP($A1678,Hospitalization_Table[#All],7,FALSE)</f>
        <v>tier - 2</v>
      </c>
      <c r="O1678" t="str">
        <f>VLOOKUP($A1678,Hospitalization_Table[#All],8,FALSE)</f>
        <v>tier - 1</v>
      </c>
      <c r="P1678" t="str">
        <f>VLOOKUP($A1678,Hospitalization_Table[#All],9,FALSE)</f>
        <v>R1013</v>
      </c>
      <c r="Q1678">
        <f>VLOOKUP($A1678,Hospitalization_Table[#All],11,FALSE)</f>
        <v>39</v>
      </c>
    </row>
    <row r="1679" spans="1:17" ht="15.6" x14ac:dyDescent="0.3">
      <c r="A1679" s="20" t="s">
        <v>693</v>
      </c>
      <c r="B1679" t="str">
        <f>VLOOKUP($A1679,Customer_Table[#All],4,FALSE)</f>
        <v>Travis G.</v>
      </c>
      <c r="C1679">
        <f>VLOOKUP($A1679,Medical_Table[#All],4,FALSE)</f>
        <v>19.170000000000002</v>
      </c>
      <c r="D1679">
        <f>VLOOKUP($A1679,Medical_Table[#All],6,FALSE)</f>
        <v>7.94</v>
      </c>
      <c r="E1679" t="str">
        <f>VLOOKUP($A1679,Medical_Table[#All],2,FALSE)</f>
        <v>No</v>
      </c>
      <c r="F1679" t="str">
        <f>VLOOKUP($A1679,Medical_Table[#All],8,FALSE)</f>
        <v>No</v>
      </c>
      <c r="G1679" t="str">
        <f>VLOOKUP($A1679,Medical_Table[#All],9,FALSE)</f>
        <v>No</v>
      </c>
      <c r="H1679">
        <f>VLOOKUP($A1679,Medical_Table[#All],10,FALSE)</f>
        <v>0</v>
      </c>
      <c r="I1679" t="str">
        <f>VLOOKUP($A1679,Medical_Table[#All],3,FALSE)</f>
        <v>No</v>
      </c>
      <c r="J1679" t="str">
        <f>VLOOKUP($A1679,Medical_Table[#All],5,FALSE)</f>
        <v>Normal Weight</v>
      </c>
      <c r="K1679" t="str">
        <f>VLOOKUP($A1679,Medical_Table[#All],7,FALSE)</f>
        <v>Diabetes</v>
      </c>
      <c r="L1679" s="22">
        <f>VLOOKUP($A1679,Hospitalization_Table[#All],10,FALSE)</f>
        <v>28760</v>
      </c>
      <c r="M1679" s="18">
        <f>VLOOKUP($A1679,Hospitalization_Table[#All],6,FALSE)</f>
        <v>5650.14</v>
      </c>
      <c r="N1679" t="str">
        <f>VLOOKUP($A1679,Hospitalization_Table[#All],7,FALSE)</f>
        <v>tier - 2</v>
      </c>
      <c r="O1679" t="str">
        <f>VLOOKUP($A1679,Hospitalization_Table[#All],8,FALSE)</f>
        <v>tier - 1</v>
      </c>
      <c r="P1679" t="str">
        <f>VLOOKUP($A1679,Hospitalization_Table[#All],9,FALSE)</f>
        <v>R1013</v>
      </c>
      <c r="Q1679">
        <f>VLOOKUP($A1679,Hospitalization_Table[#All],11,FALSE)</f>
        <v>44</v>
      </c>
    </row>
    <row r="1680" spans="1:17" ht="15.6" x14ac:dyDescent="0.3">
      <c r="A1680" s="20" t="s">
        <v>692</v>
      </c>
      <c r="B1680" t="str">
        <f>VLOOKUP($A1680,Customer_Table[#All],4,FALSE)</f>
        <v>Emma L.</v>
      </c>
      <c r="C1680">
        <f>VLOOKUP($A1680,Medical_Table[#All],4,FALSE)</f>
        <v>32.799999999999997</v>
      </c>
      <c r="D1680">
        <f>VLOOKUP($A1680,Medical_Table[#All],6,FALSE)</f>
        <v>6.16</v>
      </c>
      <c r="E1680" t="str">
        <f>VLOOKUP($A1680,Medical_Table[#All],2,FALSE)</f>
        <v>Yes</v>
      </c>
      <c r="F1680" t="str">
        <f>VLOOKUP($A1680,Medical_Table[#All],8,FALSE)</f>
        <v>No</v>
      </c>
      <c r="G1680" t="str">
        <f>VLOOKUP($A1680,Medical_Table[#All],9,FALSE)</f>
        <v>Yes</v>
      </c>
      <c r="H1680">
        <f>VLOOKUP($A1680,Medical_Table[#All],10,FALSE)</f>
        <v>1</v>
      </c>
      <c r="I1680" t="str">
        <f>VLOOKUP($A1680,Medical_Table[#All],3,FALSE)</f>
        <v>No</v>
      </c>
      <c r="J1680" t="str">
        <f>VLOOKUP($A1680,Medical_Table[#All],5,FALSE)</f>
        <v>Obesity</v>
      </c>
      <c r="K1680" t="str">
        <f>VLOOKUP($A1680,Medical_Table[#All],7,FALSE)</f>
        <v>Prediabetes</v>
      </c>
      <c r="L1680" s="22">
        <f>VLOOKUP($A1680,Hospitalization_Table[#All],10,FALSE)</f>
        <v>30475</v>
      </c>
      <c r="M1680" s="18">
        <f>VLOOKUP($A1680,Hospitalization_Table[#All],6,FALSE)</f>
        <v>5649.72</v>
      </c>
      <c r="N1680" t="str">
        <f>VLOOKUP($A1680,Hospitalization_Table[#All],7,FALSE)</f>
        <v>tier - 2</v>
      </c>
      <c r="O1680" t="str">
        <f>VLOOKUP($A1680,Hospitalization_Table[#All],8,FALSE)</f>
        <v>tier - 3</v>
      </c>
      <c r="P1680" t="str">
        <f>VLOOKUP($A1680,Hospitalization_Table[#All],9,FALSE)</f>
        <v>R1011</v>
      </c>
      <c r="Q1680">
        <f>VLOOKUP($A1680,Hospitalization_Table[#All],11,FALSE)</f>
        <v>40</v>
      </c>
    </row>
    <row r="1681" spans="1:17" ht="15.6" x14ac:dyDescent="0.3">
      <c r="A1681" s="20" t="s">
        <v>691</v>
      </c>
      <c r="B1681" t="str">
        <f>VLOOKUP($A1681,Customer_Table[#All],4,FALSE)</f>
        <v>Linda</v>
      </c>
      <c r="C1681">
        <f>VLOOKUP($A1681,Medical_Table[#All],4,FALSE)</f>
        <v>35.814999999999998</v>
      </c>
      <c r="D1681">
        <f>VLOOKUP($A1681,Medical_Table[#All],6,FALSE)</f>
        <v>4.1500000000000004</v>
      </c>
      <c r="E1681" t="str">
        <f>VLOOKUP($A1681,Medical_Table[#All],2,FALSE)</f>
        <v>No</v>
      </c>
      <c r="F1681" t="str">
        <f>VLOOKUP($A1681,Medical_Table[#All],8,FALSE)</f>
        <v>No</v>
      </c>
      <c r="G1681" t="str">
        <f>VLOOKUP($A1681,Medical_Table[#All],9,FALSE)</f>
        <v>No</v>
      </c>
      <c r="H1681">
        <f>VLOOKUP($A1681,Medical_Table[#All],10,FALSE)</f>
        <v>1</v>
      </c>
      <c r="I1681" t="str">
        <f>VLOOKUP($A1681,Medical_Table[#All],3,FALSE)</f>
        <v>No</v>
      </c>
      <c r="J1681" t="str">
        <f>VLOOKUP($A1681,Medical_Table[#All],5,FALSE)</f>
        <v>Obesity</v>
      </c>
      <c r="K1681" t="str">
        <f>VLOOKUP($A1681,Medical_Table[#All],7,FALSE)</f>
        <v>Normal</v>
      </c>
      <c r="L1681" s="22">
        <f>VLOOKUP($A1681,Hospitalization_Table[#All],10,FALSE)</f>
        <v>32120</v>
      </c>
      <c r="M1681" s="18">
        <f>VLOOKUP($A1681,Hospitalization_Table[#All],6,FALSE)</f>
        <v>5630.46</v>
      </c>
      <c r="N1681" t="str">
        <f>VLOOKUP($A1681,Hospitalization_Table[#All],7,FALSE)</f>
        <v>tier - 2</v>
      </c>
      <c r="O1681" t="str">
        <f>VLOOKUP($A1681,Hospitalization_Table[#All],8,FALSE)</f>
        <v>tier - 3</v>
      </c>
      <c r="P1681" t="str">
        <f>VLOOKUP($A1681,Hospitalization_Table[#All],9,FALSE)</f>
        <v>R1012</v>
      </c>
      <c r="Q1681">
        <f>VLOOKUP($A1681,Hospitalization_Table[#All],11,FALSE)</f>
        <v>35</v>
      </c>
    </row>
    <row r="1682" spans="1:17" ht="15.6" x14ac:dyDescent="0.3">
      <c r="A1682" s="20" t="s">
        <v>690</v>
      </c>
      <c r="B1682" t="str">
        <f>VLOOKUP($A1682,Customer_Table[#All],4,FALSE)</f>
        <v>Owen R</v>
      </c>
      <c r="C1682">
        <f>VLOOKUP($A1682,Medical_Table[#All],4,FALSE)</f>
        <v>24.3</v>
      </c>
      <c r="D1682">
        <f>VLOOKUP($A1682,Medical_Table[#All],6,FALSE)</f>
        <v>6.23</v>
      </c>
      <c r="E1682" t="str">
        <f>VLOOKUP($A1682,Medical_Table[#All],2,FALSE)</f>
        <v>No</v>
      </c>
      <c r="F1682" t="str">
        <f>VLOOKUP($A1682,Medical_Table[#All],8,FALSE)</f>
        <v>No</v>
      </c>
      <c r="G1682" t="str">
        <f>VLOOKUP($A1682,Medical_Table[#All],9,FALSE)</f>
        <v>No</v>
      </c>
      <c r="H1682">
        <f>VLOOKUP($A1682,Medical_Table[#All],10,FALSE)</f>
        <v>0</v>
      </c>
      <c r="I1682" t="str">
        <f>VLOOKUP($A1682,Medical_Table[#All],3,FALSE)</f>
        <v>No</v>
      </c>
      <c r="J1682" t="str">
        <f>VLOOKUP($A1682,Medical_Table[#All],5,FALSE)</f>
        <v>Normal Weight</v>
      </c>
      <c r="K1682" t="str">
        <f>VLOOKUP($A1682,Medical_Table[#All],7,FALSE)</f>
        <v>Prediabetes</v>
      </c>
      <c r="L1682" s="22">
        <f>VLOOKUP($A1682,Hospitalization_Table[#All],10,FALSE)</f>
        <v>34653</v>
      </c>
      <c r="M1682" s="18">
        <f>VLOOKUP($A1682,Hospitalization_Table[#All],6,FALSE)</f>
        <v>5615.37</v>
      </c>
      <c r="N1682" t="str">
        <f>VLOOKUP($A1682,Hospitalization_Table[#All],7,FALSE)</f>
        <v>tier - 2</v>
      </c>
      <c r="O1682" t="str">
        <f>VLOOKUP($A1682,Hospitalization_Table[#All],8,FALSE)</f>
        <v>tier - 3</v>
      </c>
      <c r="P1682" t="str">
        <f>VLOOKUP($A1682,Hospitalization_Table[#All],9,FALSE)</f>
        <v>R1011</v>
      </c>
      <c r="Q1682">
        <f>VLOOKUP($A1682,Hospitalization_Table[#All],11,FALSE)</f>
        <v>28</v>
      </c>
    </row>
    <row r="1683" spans="1:17" ht="15.6" x14ac:dyDescent="0.3">
      <c r="A1683" s="20" t="s">
        <v>689</v>
      </c>
      <c r="B1683" t="str">
        <f>VLOOKUP($A1683,Customer_Table[#All],4,FALSE)</f>
        <v>Jacob</v>
      </c>
      <c r="C1683">
        <f>VLOOKUP($A1683,Medical_Table[#All],4,FALSE)</f>
        <v>19.059999999999999</v>
      </c>
      <c r="D1683">
        <f>VLOOKUP($A1683,Medical_Table[#All],6,FALSE)</f>
        <v>7.41</v>
      </c>
      <c r="E1683" t="str">
        <f>VLOOKUP($A1683,Medical_Table[#All],2,FALSE)</f>
        <v>No</v>
      </c>
      <c r="F1683" t="str">
        <f>VLOOKUP($A1683,Medical_Table[#All],8,FALSE)</f>
        <v>No</v>
      </c>
      <c r="G1683" t="str">
        <f>VLOOKUP($A1683,Medical_Table[#All],9,FALSE)</f>
        <v>No</v>
      </c>
      <c r="H1683">
        <f>VLOOKUP($A1683,Medical_Table[#All],10,FALSE)</f>
        <v>0</v>
      </c>
      <c r="I1683" t="str">
        <f>VLOOKUP($A1683,Medical_Table[#All],3,FALSE)</f>
        <v>No</v>
      </c>
      <c r="J1683" t="str">
        <f>VLOOKUP($A1683,Medical_Table[#All],5,FALSE)</f>
        <v>Normal Weight</v>
      </c>
      <c r="K1683" t="str">
        <f>VLOOKUP($A1683,Medical_Table[#All],7,FALSE)</f>
        <v>Diabetes</v>
      </c>
      <c r="L1683" s="22">
        <f>VLOOKUP($A1683,Hospitalization_Table[#All],10,FALSE)</f>
        <v>28744</v>
      </c>
      <c r="M1683" s="18">
        <f>VLOOKUP($A1683,Hospitalization_Table[#All],6,FALSE)</f>
        <v>5612.83</v>
      </c>
      <c r="N1683" t="str">
        <f>VLOOKUP($A1683,Hospitalization_Table[#All],7,FALSE)</f>
        <v>tier - 2</v>
      </c>
      <c r="O1683" t="str">
        <f>VLOOKUP($A1683,Hospitalization_Table[#All],8,FALSE)</f>
        <v>tier - 3</v>
      </c>
      <c r="P1683" t="str">
        <f>VLOOKUP($A1683,Hospitalization_Table[#All],9,FALSE)</f>
        <v>R1013</v>
      </c>
      <c r="Q1683">
        <f>VLOOKUP($A1683,Hospitalization_Table[#All],11,FALSE)</f>
        <v>44</v>
      </c>
    </row>
    <row r="1684" spans="1:17" ht="15.6" x14ac:dyDescent="0.3">
      <c r="A1684" s="20" t="s">
        <v>688</v>
      </c>
      <c r="B1684" t="str">
        <f>VLOOKUP($A1684,Customer_Table[#All],4,FALSE)</f>
        <v>Jacqueline</v>
      </c>
      <c r="C1684">
        <f>VLOOKUP($A1684,Medical_Table[#All],4,FALSE)</f>
        <v>33.25</v>
      </c>
      <c r="D1684">
        <f>VLOOKUP($A1684,Medical_Table[#All],6,FALSE)</f>
        <v>5.62</v>
      </c>
      <c r="E1684" t="str">
        <f>VLOOKUP($A1684,Medical_Table[#All],2,FALSE)</f>
        <v>Yes</v>
      </c>
      <c r="F1684" t="str">
        <f>VLOOKUP($A1684,Medical_Table[#All],8,FALSE)</f>
        <v>No</v>
      </c>
      <c r="G1684" t="str">
        <f>VLOOKUP($A1684,Medical_Table[#All],9,FALSE)</f>
        <v>No</v>
      </c>
      <c r="H1684">
        <f>VLOOKUP($A1684,Medical_Table[#All],10,FALSE)</f>
        <v>1</v>
      </c>
      <c r="I1684" t="str">
        <f>VLOOKUP($A1684,Medical_Table[#All],3,FALSE)</f>
        <v>No</v>
      </c>
      <c r="J1684" t="str">
        <f>VLOOKUP($A1684,Medical_Table[#All],5,FALSE)</f>
        <v>Obesity</v>
      </c>
      <c r="K1684" t="str">
        <f>VLOOKUP($A1684,Medical_Table[#All],7,FALSE)</f>
        <v>Normal</v>
      </c>
      <c r="L1684" s="22">
        <f>VLOOKUP($A1684,Hospitalization_Table[#All],10,FALSE)</f>
        <v>32465</v>
      </c>
      <c r="M1684" s="18">
        <f>VLOOKUP($A1684,Hospitalization_Table[#All],6,FALSE)</f>
        <v>5594.85</v>
      </c>
      <c r="N1684" t="str">
        <f>VLOOKUP($A1684,Hospitalization_Table[#All],7,FALSE)</f>
        <v>tier - 2</v>
      </c>
      <c r="O1684" t="str">
        <f>VLOOKUP($A1684,Hospitalization_Table[#All],8,FALSE)</f>
        <v>tier - 3</v>
      </c>
      <c r="P1684" t="str">
        <f>VLOOKUP($A1684,Hospitalization_Table[#All],9,FALSE)</f>
        <v>R1024</v>
      </c>
      <c r="Q1684">
        <f>VLOOKUP($A1684,Hospitalization_Table[#All],11,FALSE)</f>
        <v>34</v>
      </c>
    </row>
    <row r="1685" spans="1:17" ht="15.6" x14ac:dyDescent="0.3">
      <c r="A1685" s="20" t="s">
        <v>687</v>
      </c>
      <c r="B1685" t="str">
        <f>VLOOKUP($A1685,Customer_Table[#All],4,FALSE)</f>
        <v>Yefeng</v>
      </c>
      <c r="C1685">
        <f>VLOOKUP($A1685,Medical_Table[#All],4,FALSE)</f>
        <v>21.37</v>
      </c>
      <c r="D1685">
        <f>VLOOKUP($A1685,Medical_Table[#All],6,FALSE)</f>
        <v>4.54</v>
      </c>
      <c r="E1685" t="str">
        <f>VLOOKUP($A1685,Medical_Table[#All],2,FALSE)</f>
        <v>Yes</v>
      </c>
      <c r="F1685" t="str">
        <f>VLOOKUP($A1685,Medical_Table[#All],8,FALSE)</f>
        <v>No</v>
      </c>
      <c r="G1685" t="str">
        <f>VLOOKUP($A1685,Medical_Table[#All],9,FALSE)</f>
        <v>Yes</v>
      </c>
      <c r="H1685">
        <f>VLOOKUP($A1685,Medical_Table[#All],10,FALSE)</f>
        <v>1</v>
      </c>
      <c r="I1685" t="str">
        <f>VLOOKUP($A1685,Medical_Table[#All],3,FALSE)</f>
        <v>No</v>
      </c>
      <c r="J1685" t="str">
        <f>VLOOKUP($A1685,Medical_Table[#All],5,FALSE)</f>
        <v>Normal Weight</v>
      </c>
      <c r="K1685" t="str">
        <f>VLOOKUP($A1685,Medical_Table[#All],7,FALSE)</f>
        <v>Normal</v>
      </c>
      <c r="L1685" s="22">
        <f>VLOOKUP($A1685,Hospitalization_Table[#All],10,FALSE)</f>
        <v>30592</v>
      </c>
      <c r="M1685" s="18">
        <f>VLOOKUP($A1685,Hospitalization_Table[#All],6,FALSE)</f>
        <v>5587.59</v>
      </c>
      <c r="N1685" t="str">
        <f>VLOOKUP($A1685,Hospitalization_Table[#All],7,FALSE)</f>
        <v>tier - 2</v>
      </c>
      <c r="O1685" t="str">
        <f>VLOOKUP($A1685,Hospitalization_Table[#All],8,FALSE)</f>
        <v>tier - 1</v>
      </c>
      <c r="P1685" t="str">
        <f>VLOOKUP($A1685,Hospitalization_Table[#All],9,FALSE)</f>
        <v>R1013</v>
      </c>
      <c r="Q1685">
        <f>VLOOKUP($A1685,Hospitalization_Table[#All],11,FALSE)</f>
        <v>39</v>
      </c>
    </row>
    <row r="1686" spans="1:17" ht="15.6" x14ac:dyDescent="0.3">
      <c r="A1686" s="20" t="s">
        <v>686</v>
      </c>
      <c r="B1686" t="str">
        <f>VLOOKUP($A1686,Customer_Table[#All],4,FALSE)</f>
        <v>Thomas J</v>
      </c>
      <c r="C1686">
        <f>VLOOKUP($A1686,Medical_Table[#All],4,FALSE)</f>
        <v>34.43</v>
      </c>
      <c r="D1686">
        <f>VLOOKUP($A1686,Medical_Table[#All],6,FALSE)</f>
        <v>8.6199999999999992</v>
      </c>
      <c r="E1686" t="str">
        <f>VLOOKUP($A1686,Medical_Table[#All],2,FALSE)</f>
        <v>Yes</v>
      </c>
      <c r="F1686" t="str">
        <f>VLOOKUP($A1686,Medical_Table[#All],8,FALSE)</f>
        <v>No</v>
      </c>
      <c r="G1686" t="str">
        <f>VLOOKUP($A1686,Medical_Table[#All],9,FALSE)</f>
        <v>No</v>
      </c>
      <c r="H1686">
        <f>VLOOKUP($A1686,Medical_Table[#All],10,FALSE)</f>
        <v>1</v>
      </c>
      <c r="I1686" t="str">
        <f>VLOOKUP($A1686,Medical_Table[#All],3,FALSE)</f>
        <v>No</v>
      </c>
      <c r="J1686" t="str">
        <f>VLOOKUP($A1686,Medical_Table[#All],5,FALSE)</f>
        <v>Obesity</v>
      </c>
      <c r="K1686" t="str">
        <f>VLOOKUP($A1686,Medical_Table[#All],7,FALSE)</f>
        <v>Diabetes</v>
      </c>
      <c r="L1686" s="22">
        <f>VLOOKUP($A1686,Hospitalization_Table[#All],10,FALSE)</f>
        <v>31737</v>
      </c>
      <c r="M1686" s="18">
        <f>VLOOKUP($A1686,Hospitalization_Table[#All],6,FALSE)</f>
        <v>5584.31</v>
      </c>
      <c r="N1686" t="str">
        <f>VLOOKUP($A1686,Hospitalization_Table[#All],7,FALSE)</f>
        <v>tier - 3</v>
      </c>
      <c r="O1686" t="str">
        <f>VLOOKUP($A1686,Hospitalization_Table[#All],8,FALSE)</f>
        <v>tier - 1</v>
      </c>
      <c r="P1686" t="str">
        <f>VLOOKUP($A1686,Hospitalization_Table[#All],9,FALSE)</f>
        <v>R1013</v>
      </c>
      <c r="Q1686">
        <f>VLOOKUP($A1686,Hospitalization_Table[#All],11,FALSE)</f>
        <v>36</v>
      </c>
    </row>
    <row r="1687" spans="1:17" ht="15.6" x14ac:dyDescent="0.3">
      <c r="A1687" s="20" t="s">
        <v>685</v>
      </c>
      <c r="B1687" t="str">
        <f>VLOOKUP($A1687,Customer_Table[#All],4,FALSE)</f>
        <v>Ken</v>
      </c>
      <c r="C1687">
        <f>VLOOKUP($A1687,Medical_Table[#All],4,FALSE)</f>
        <v>20.86</v>
      </c>
      <c r="D1687">
        <f>VLOOKUP($A1687,Medical_Table[#All],6,FALSE)</f>
        <v>4.3600000000000003</v>
      </c>
      <c r="E1687" t="str">
        <f>VLOOKUP($A1687,Medical_Table[#All],2,FALSE)</f>
        <v>Yes</v>
      </c>
      <c r="F1687" t="str">
        <f>VLOOKUP($A1687,Medical_Table[#All],8,FALSE)</f>
        <v>No</v>
      </c>
      <c r="G1687" t="str">
        <f>VLOOKUP($A1687,Medical_Table[#All],9,FALSE)</f>
        <v>No</v>
      </c>
      <c r="H1687">
        <f>VLOOKUP($A1687,Medical_Table[#All],10,FALSE)</f>
        <v>0</v>
      </c>
      <c r="I1687" t="str">
        <f>VLOOKUP($A1687,Medical_Table[#All],3,FALSE)</f>
        <v>No</v>
      </c>
      <c r="J1687" t="str">
        <f>VLOOKUP($A1687,Medical_Table[#All],5,FALSE)</f>
        <v>Normal Weight</v>
      </c>
      <c r="K1687" t="str">
        <f>VLOOKUP($A1687,Medical_Table[#All],7,FALSE)</f>
        <v>Normal</v>
      </c>
      <c r="L1687" s="22">
        <f>VLOOKUP($A1687,Hospitalization_Table[#All],10,FALSE)</f>
        <v>31295</v>
      </c>
      <c r="M1687" s="18">
        <f>VLOOKUP($A1687,Hospitalization_Table[#All],6,FALSE)</f>
        <v>5582.95</v>
      </c>
      <c r="N1687" t="str">
        <f>VLOOKUP($A1687,Hospitalization_Table[#All],7,FALSE)</f>
        <v>tier - 2</v>
      </c>
      <c r="O1687" t="str">
        <f>VLOOKUP($A1687,Hospitalization_Table[#All],8,FALSE)</f>
        <v>tier - 1</v>
      </c>
      <c r="P1687" t="str">
        <f>VLOOKUP($A1687,Hospitalization_Table[#All],9,FALSE)</f>
        <v>R1012</v>
      </c>
      <c r="Q1687">
        <f>VLOOKUP($A1687,Hospitalization_Table[#All],11,FALSE)</f>
        <v>37</v>
      </c>
    </row>
    <row r="1688" spans="1:17" ht="15.6" x14ac:dyDescent="0.3">
      <c r="A1688" s="20" t="s">
        <v>684</v>
      </c>
      <c r="B1688" t="str">
        <f>VLOOKUP($A1688,Customer_Table[#All],4,FALSE)</f>
        <v>Annie E</v>
      </c>
      <c r="C1688">
        <f>VLOOKUP($A1688,Medical_Table[#All],4,FALSE)</f>
        <v>18.34</v>
      </c>
      <c r="D1688">
        <f>VLOOKUP($A1688,Medical_Table[#All],6,FALSE)</f>
        <v>10.01</v>
      </c>
      <c r="E1688" t="str">
        <f>VLOOKUP($A1688,Medical_Table[#All],2,FALSE)</f>
        <v>No</v>
      </c>
      <c r="F1688" t="str">
        <f>VLOOKUP($A1688,Medical_Table[#All],8,FALSE)</f>
        <v>No</v>
      </c>
      <c r="G1688" t="str">
        <f>VLOOKUP($A1688,Medical_Table[#All],9,FALSE)</f>
        <v>No</v>
      </c>
      <c r="H1688">
        <f>VLOOKUP($A1688,Medical_Table[#All],10,FALSE)</f>
        <v>0</v>
      </c>
      <c r="I1688" t="str">
        <f>VLOOKUP($A1688,Medical_Table[#All],3,FALSE)</f>
        <v>No</v>
      </c>
      <c r="J1688" t="str">
        <f>VLOOKUP($A1688,Medical_Table[#All],5,FALSE)</f>
        <v>Under Weight</v>
      </c>
      <c r="K1688" t="str">
        <f>VLOOKUP($A1688,Medical_Table[#All],7,FALSE)</f>
        <v>Diabetes</v>
      </c>
      <c r="L1688" s="22">
        <f>VLOOKUP($A1688,Hospitalization_Table[#All],10,FALSE)</f>
        <v>27290</v>
      </c>
      <c r="M1688" s="18">
        <f>VLOOKUP($A1688,Hospitalization_Table[#All],6,FALSE)</f>
        <v>5576.35</v>
      </c>
      <c r="N1688" t="str">
        <f>VLOOKUP($A1688,Hospitalization_Table[#All],7,FALSE)</f>
        <v>tier - 2</v>
      </c>
      <c r="O1688" t="str">
        <f>VLOOKUP($A1688,Hospitalization_Table[#All],8,FALSE)</f>
        <v>tier - 3</v>
      </c>
      <c r="P1688" t="str">
        <f>VLOOKUP($A1688,Hospitalization_Table[#All],9,FALSE)</f>
        <v>R1013</v>
      </c>
      <c r="Q1688">
        <f>VLOOKUP($A1688,Hospitalization_Table[#All],11,FALSE)</f>
        <v>48</v>
      </c>
    </row>
    <row r="1689" spans="1:17" ht="15.6" x14ac:dyDescent="0.3">
      <c r="A1689" s="20" t="s">
        <v>683</v>
      </c>
      <c r="B1689" t="str">
        <f>VLOOKUP($A1689,Customer_Table[#All],4,FALSE)</f>
        <v>Noel K.</v>
      </c>
      <c r="C1689">
        <f>VLOOKUP($A1689,Medical_Table[#All],4,FALSE)</f>
        <v>34.15</v>
      </c>
      <c r="D1689">
        <f>VLOOKUP($A1689,Medical_Table[#All],6,FALSE)</f>
        <v>5.42</v>
      </c>
      <c r="E1689" t="str">
        <f>VLOOKUP($A1689,Medical_Table[#All],2,FALSE)</f>
        <v>No</v>
      </c>
      <c r="F1689" t="str">
        <f>VLOOKUP($A1689,Medical_Table[#All],8,FALSE)</f>
        <v>No</v>
      </c>
      <c r="G1689" t="str">
        <f>VLOOKUP($A1689,Medical_Table[#All],9,FALSE)</f>
        <v>No</v>
      </c>
      <c r="H1689">
        <f>VLOOKUP($A1689,Medical_Table[#All],10,FALSE)</f>
        <v>0</v>
      </c>
      <c r="I1689" t="str">
        <f>VLOOKUP($A1689,Medical_Table[#All],3,FALSE)</f>
        <v>No</v>
      </c>
      <c r="J1689" t="str">
        <f>VLOOKUP($A1689,Medical_Table[#All],5,FALSE)</f>
        <v>Obesity</v>
      </c>
      <c r="K1689" t="str">
        <f>VLOOKUP($A1689,Medical_Table[#All],7,FALSE)</f>
        <v>Normal</v>
      </c>
      <c r="L1689" s="22">
        <f>VLOOKUP($A1689,Hospitalization_Table[#All],10,FALSE)</f>
        <v>36425</v>
      </c>
      <c r="M1689" s="18">
        <f>VLOOKUP($A1689,Hospitalization_Table[#All],6,FALSE)</f>
        <v>5552.61</v>
      </c>
      <c r="N1689" t="str">
        <f>VLOOKUP($A1689,Hospitalization_Table[#All],7,FALSE)</f>
        <v>tier - 2</v>
      </c>
      <c r="O1689" t="str">
        <f>VLOOKUP($A1689,Hospitalization_Table[#All],8,FALSE)</f>
        <v>tier - 3</v>
      </c>
      <c r="P1689" t="str">
        <f>VLOOKUP($A1689,Hospitalization_Table[#All],9,FALSE)</f>
        <v>R1026</v>
      </c>
      <c r="Q1689">
        <f>VLOOKUP($A1689,Hospitalization_Table[#All],11,FALSE)</f>
        <v>23</v>
      </c>
    </row>
    <row r="1690" spans="1:17" ht="15.6" x14ac:dyDescent="0.3">
      <c r="A1690" s="20" t="s">
        <v>682</v>
      </c>
      <c r="B1690" t="str">
        <f>VLOOKUP($A1690,Customer_Table[#All],4,FALSE)</f>
        <v>Mark S</v>
      </c>
      <c r="C1690">
        <f>VLOOKUP($A1690,Medical_Table[#All],4,FALSE)</f>
        <v>18.350000000000001</v>
      </c>
      <c r="D1690">
        <f>VLOOKUP($A1690,Medical_Table[#All],6,FALSE)</f>
        <v>5.12</v>
      </c>
      <c r="E1690" t="str">
        <f>VLOOKUP($A1690,Medical_Table[#All],2,FALSE)</f>
        <v>No</v>
      </c>
      <c r="F1690" t="str">
        <f>VLOOKUP($A1690,Medical_Table[#All],8,FALSE)</f>
        <v>No</v>
      </c>
      <c r="G1690" t="str">
        <f>VLOOKUP($A1690,Medical_Table[#All],9,FALSE)</f>
        <v>No</v>
      </c>
      <c r="H1690">
        <f>VLOOKUP($A1690,Medical_Table[#All],10,FALSE)</f>
        <v>0</v>
      </c>
      <c r="I1690" t="str">
        <f>VLOOKUP($A1690,Medical_Table[#All],3,FALSE)</f>
        <v>No</v>
      </c>
      <c r="J1690" t="str">
        <f>VLOOKUP($A1690,Medical_Table[#All],5,FALSE)</f>
        <v>Under Weight</v>
      </c>
      <c r="K1690" t="str">
        <f>VLOOKUP($A1690,Medical_Table[#All],7,FALSE)</f>
        <v>Normal</v>
      </c>
      <c r="L1690" s="22">
        <f>VLOOKUP($A1690,Hospitalization_Table[#All],10,FALSE)</f>
        <v>29562</v>
      </c>
      <c r="M1690" s="18">
        <f>VLOOKUP($A1690,Hospitalization_Table[#All],6,FALSE)</f>
        <v>5540.35</v>
      </c>
      <c r="N1690" t="str">
        <f>VLOOKUP($A1690,Hospitalization_Table[#All],7,FALSE)</f>
        <v>tier - 2</v>
      </c>
      <c r="O1690" t="str">
        <f>VLOOKUP($A1690,Hospitalization_Table[#All],8,FALSE)</f>
        <v>tier - 2</v>
      </c>
      <c r="P1690" t="str">
        <f>VLOOKUP($A1690,Hospitalization_Table[#All],9,FALSE)</f>
        <v>R1012</v>
      </c>
      <c r="Q1690">
        <f>VLOOKUP($A1690,Hospitalization_Table[#All],11,FALSE)</f>
        <v>42</v>
      </c>
    </row>
    <row r="1691" spans="1:17" ht="15.6" x14ac:dyDescent="0.3">
      <c r="A1691" s="20" t="s">
        <v>681</v>
      </c>
      <c r="B1691" t="str">
        <f>VLOOKUP($A1691,Customer_Table[#All],4,FALSE)</f>
        <v>Federica</v>
      </c>
      <c r="C1691">
        <f>VLOOKUP($A1691,Medical_Table[#All],4,FALSE)</f>
        <v>22.13</v>
      </c>
      <c r="D1691">
        <f>VLOOKUP($A1691,Medical_Table[#All],6,FALSE)</f>
        <v>9.1999999999999993</v>
      </c>
      <c r="E1691" t="str">
        <f>VLOOKUP($A1691,Medical_Table[#All],2,FALSE)</f>
        <v>Yes</v>
      </c>
      <c r="F1691" t="str">
        <f>VLOOKUP($A1691,Medical_Table[#All],8,FALSE)</f>
        <v>No</v>
      </c>
      <c r="G1691" t="str">
        <f>VLOOKUP($A1691,Medical_Table[#All],9,FALSE)</f>
        <v>No</v>
      </c>
      <c r="H1691">
        <f>VLOOKUP($A1691,Medical_Table[#All],10,FALSE)</f>
        <v>0</v>
      </c>
      <c r="I1691" t="str">
        <f>VLOOKUP($A1691,Medical_Table[#All],3,FALSE)</f>
        <v>No</v>
      </c>
      <c r="J1691" t="str">
        <f>VLOOKUP($A1691,Medical_Table[#All],5,FALSE)</f>
        <v>Normal Weight</v>
      </c>
      <c r="K1691" t="str">
        <f>VLOOKUP($A1691,Medical_Table[#All],7,FALSE)</f>
        <v>Diabetes</v>
      </c>
      <c r="L1691" s="22">
        <f>VLOOKUP($A1691,Hospitalization_Table[#All],10,FALSE)</f>
        <v>29897</v>
      </c>
      <c r="M1691" s="18">
        <f>VLOOKUP($A1691,Hospitalization_Table[#All],6,FALSE)</f>
        <v>5539.4</v>
      </c>
      <c r="N1691" t="str">
        <f>VLOOKUP($A1691,Hospitalization_Table[#All],7,FALSE)</f>
        <v>tier - 2</v>
      </c>
      <c r="O1691" t="str">
        <f>VLOOKUP($A1691,Hospitalization_Table[#All],8,FALSE)</f>
        <v>tier - 2</v>
      </c>
      <c r="P1691" t="str">
        <f>VLOOKUP($A1691,Hospitalization_Table[#All],9,FALSE)</f>
        <v>R1013</v>
      </c>
      <c r="Q1691">
        <f>VLOOKUP($A1691,Hospitalization_Table[#All],11,FALSE)</f>
        <v>41</v>
      </c>
    </row>
    <row r="1692" spans="1:17" ht="15.6" x14ac:dyDescent="0.3">
      <c r="A1692" s="20" t="s">
        <v>680</v>
      </c>
      <c r="B1692" t="str">
        <f>VLOOKUP($A1692,Customer_Table[#All],4,FALSE)</f>
        <v>Pamela L</v>
      </c>
      <c r="C1692">
        <f>VLOOKUP($A1692,Medical_Table[#All],4,FALSE)</f>
        <v>22.51</v>
      </c>
      <c r="D1692">
        <f>VLOOKUP($A1692,Medical_Table[#All],6,FALSE)</f>
        <v>6.08</v>
      </c>
      <c r="E1692" t="str">
        <f>VLOOKUP($A1692,Medical_Table[#All],2,FALSE)</f>
        <v>Yes</v>
      </c>
      <c r="F1692" t="str">
        <f>VLOOKUP($A1692,Medical_Table[#All],8,FALSE)</f>
        <v>No</v>
      </c>
      <c r="G1692" t="str">
        <f>VLOOKUP($A1692,Medical_Table[#All],9,FALSE)</f>
        <v>No</v>
      </c>
      <c r="H1692">
        <f>VLOOKUP($A1692,Medical_Table[#All],10,FALSE)</f>
        <v>1</v>
      </c>
      <c r="I1692" t="str">
        <f>VLOOKUP($A1692,Medical_Table[#All],3,FALSE)</f>
        <v>No</v>
      </c>
      <c r="J1692" t="str">
        <f>VLOOKUP($A1692,Medical_Table[#All],5,FALSE)</f>
        <v>Normal Weight</v>
      </c>
      <c r="K1692" t="str">
        <f>VLOOKUP($A1692,Medical_Table[#All],7,FALSE)</f>
        <v>Prediabetes</v>
      </c>
      <c r="L1692" s="22">
        <f>VLOOKUP($A1692,Hospitalization_Table[#All],10,FALSE)</f>
        <v>32353</v>
      </c>
      <c r="M1692" s="18">
        <f>VLOOKUP($A1692,Hospitalization_Table[#All],6,FALSE)</f>
        <v>5503.36</v>
      </c>
      <c r="N1692" t="str">
        <f>VLOOKUP($A1692,Hospitalization_Table[#All],7,FALSE)</f>
        <v>tier - 2</v>
      </c>
      <c r="O1692" t="str">
        <f>VLOOKUP($A1692,Hospitalization_Table[#All],8,FALSE)</f>
        <v>tier - 2</v>
      </c>
      <c r="P1692" t="str">
        <f>VLOOKUP($A1692,Hospitalization_Table[#All],9,FALSE)</f>
        <v>R1012</v>
      </c>
      <c r="Q1692">
        <f>VLOOKUP($A1692,Hospitalization_Table[#All],11,FALSE)</f>
        <v>34</v>
      </c>
    </row>
    <row r="1693" spans="1:17" ht="15.6" x14ac:dyDescent="0.3">
      <c r="A1693" s="20" t="s">
        <v>679</v>
      </c>
      <c r="B1693" t="str">
        <f>VLOOKUP($A1693,Customer_Table[#All],4,FALSE)</f>
        <v>Andrew W.</v>
      </c>
      <c r="C1693">
        <f>VLOOKUP($A1693,Medical_Table[#All],4,FALSE)</f>
        <v>31</v>
      </c>
      <c r="D1693">
        <f>VLOOKUP($A1693,Medical_Table[#All],6,FALSE)</f>
        <v>4.7699999999999996</v>
      </c>
      <c r="E1693" t="str">
        <f>VLOOKUP($A1693,Medical_Table[#All],2,FALSE)</f>
        <v>No</v>
      </c>
      <c r="F1693" t="str">
        <f>VLOOKUP($A1693,Medical_Table[#All],8,FALSE)</f>
        <v>No</v>
      </c>
      <c r="G1693" t="str">
        <f>VLOOKUP($A1693,Medical_Table[#All],9,FALSE)</f>
        <v>No</v>
      </c>
      <c r="H1693">
        <f>VLOOKUP($A1693,Medical_Table[#All],10,FALSE)</f>
        <v>1</v>
      </c>
      <c r="I1693" t="str">
        <f>VLOOKUP($A1693,Medical_Table[#All],3,FALSE)</f>
        <v>No</v>
      </c>
      <c r="J1693" t="str">
        <f>VLOOKUP($A1693,Medical_Table[#All],5,FALSE)</f>
        <v>Obesity</v>
      </c>
      <c r="K1693" t="str">
        <f>VLOOKUP($A1693,Medical_Table[#All],7,FALSE)</f>
        <v>Normal</v>
      </c>
      <c r="L1693" s="22">
        <f>VLOOKUP($A1693,Hospitalization_Table[#All],10,FALSE)</f>
        <v>30911</v>
      </c>
      <c r="M1693" s="18">
        <f>VLOOKUP($A1693,Hospitalization_Table[#All],6,FALSE)</f>
        <v>5488.26</v>
      </c>
      <c r="N1693" t="str">
        <f>VLOOKUP($A1693,Hospitalization_Table[#All],7,FALSE)</f>
        <v>tier - 2</v>
      </c>
      <c r="O1693" t="str">
        <f>VLOOKUP($A1693,Hospitalization_Table[#All],8,FALSE)</f>
        <v>tier - 3</v>
      </c>
      <c r="P1693" t="str">
        <f>VLOOKUP($A1693,Hospitalization_Table[#All],9,FALSE)</f>
        <v>R1011</v>
      </c>
      <c r="Q1693">
        <f>VLOOKUP($A1693,Hospitalization_Table[#All],11,FALSE)</f>
        <v>38</v>
      </c>
    </row>
    <row r="1694" spans="1:17" ht="15.6" x14ac:dyDescent="0.3">
      <c r="A1694" s="20" t="s">
        <v>678</v>
      </c>
      <c r="B1694" t="str">
        <f>VLOOKUP($A1694,Customer_Table[#All],4,FALSE)</f>
        <v>Randall</v>
      </c>
      <c r="C1694">
        <f>VLOOKUP($A1694,Medical_Table[#All],4,FALSE)</f>
        <v>28.27</v>
      </c>
      <c r="D1694">
        <f>VLOOKUP($A1694,Medical_Table[#All],6,FALSE)</f>
        <v>4.62</v>
      </c>
      <c r="E1694" t="str">
        <f>VLOOKUP($A1694,Medical_Table[#All],2,FALSE)</f>
        <v>No</v>
      </c>
      <c r="F1694" t="str">
        <f>VLOOKUP($A1694,Medical_Table[#All],8,FALSE)</f>
        <v>No</v>
      </c>
      <c r="G1694" t="str">
        <f>VLOOKUP($A1694,Medical_Table[#All],9,FALSE)</f>
        <v>No</v>
      </c>
      <c r="H1694">
        <f>VLOOKUP($A1694,Medical_Table[#All],10,FALSE)</f>
        <v>1</v>
      </c>
      <c r="I1694" t="str">
        <f>VLOOKUP($A1694,Medical_Table[#All],3,FALSE)</f>
        <v>No</v>
      </c>
      <c r="J1694" t="str">
        <f>VLOOKUP($A1694,Medical_Table[#All],5,FALSE)</f>
        <v>Over Weight</v>
      </c>
      <c r="K1694" t="str">
        <f>VLOOKUP($A1694,Medical_Table[#All],7,FALSE)</f>
        <v>Normal</v>
      </c>
      <c r="L1694" s="22">
        <f>VLOOKUP($A1694,Hospitalization_Table[#All],10,FALSE)</f>
        <v>30920</v>
      </c>
      <c r="M1694" s="18">
        <f>VLOOKUP($A1694,Hospitalization_Table[#All],6,FALSE)</f>
        <v>5484.47</v>
      </c>
      <c r="N1694" t="str">
        <f>VLOOKUP($A1694,Hospitalization_Table[#All],7,FALSE)</f>
        <v>tier - 2</v>
      </c>
      <c r="O1694" t="str">
        <f>VLOOKUP($A1694,Hospitalization_Table[#All],8,FALSE)</f>
        <v>tier - 2</v>
      </c>
      <c r="P1694" t="str">
        <f>VLOOKUP($A1694,Hospitalization_Table[#All],9,FALSE)</f>
        <v>R1013</v>
      </c>
      <c r="Q1694">
        <f>VLOOKUP($A1694,Hospitalization_Table[#All],11,FALSE)</f>
        <v>38</v>
      </c>
    </row>
    <row r="1695" spans="1:17" ht="15.6" x14ac:dyDescent="0.3">
      <c r="A1695" s="20" t="s">
        <v>677</v>
      </c>
      <c r="B1695" t="str">
        <f>VLOOKUP($A1695,Customer_Table[#All],4,FALSE)</f>
        <v>Tracy L</v>
      </c>
      <c r="C1695">
        <f>VLOOKUP($A1695,Medical_Table[#All],4,FALSE)</f>
        <v>29.92</v>
      </c>
      <c r="D1695">
        <f>VLOOKUP($A1695,Medical_Table[#All],6,FALSE)</f>
        <v>9.07</v>
      </c>
      <c r="E1695" t="str">
        <f>VLOOKUP($A1695,Medical_Table[#All],2,FALSE)</f>
        <v>Yes</v>
      </c>
      <c r="F1695" t="str">
        <f>VLOOKUP($A1695,Medical_Table[#All],8,FALSE)</f>
        <v>No</v>
      </c>
      <c r="G1695" t="str">
        <f>VLOOKUP($A1695,Medical_Table[#All],9,FALSE)</f>
        <v>No</v>
      </c>
      <c r="H1695">
        <f>VLOOKUP($A1695,Medical_Table[#All],10,FALSE)</f>
        <v>1</v>
      </c>
      <c r="I1695" t="str">
        <f>VLOOKUP($A1695,Medical_Table[#All],3,FALSE)</f>
        <v>No</v>
      </c>
      <c r="J1695" t="str">
        <f>VLOOKUP($A1695,Medical_Table[#All],5,FALSE)</f>
        <v>Over Weight</v>
      </c>
      <c r="K1695" t="str">
        <f>VLOOKUP($A1695,Medical_Table[#All],7,FALSE)</f>
        <v>Diabetes</v>
      </c>
      <c r="L1695" s="22">
        <f>VLOOKUP($A1695,Hospitalization_Table[#All],10,FALSE)</f>
        <v>31685</v>
      </c>
      <c r="M1695" s="18">
        <f>VLOOKUP($A1695,Hospitalization_Table[#All],6,FALSE)</f>
        <v>5478.04</v>
      </c>
      <c r="N1695" t="str">
        <f>VLOOKUP($A1695,Hospitalization_Table[#All],7,FALSE)</f>
        <v>tier - 2</v>
      </c>
      <c r="O1695" t="str">
        <f>VLOOKUP($A1695,Hospitalization_Table[#All],8,FALSE)</f>
        <v>tier - 3</v>
      </c>
      <c r="P1695" t="str">
        <f>VLOOKUP($A1695,Hospitalization_Table[#All],9,FALSE)</f>
        <v>R1013</v>
      </c>
      <c r="Q1695">
        <f>VLOOKUP($A1695,Hospitalization_Table[#All],11,FALSE)</f>
        <v>36</v>
      </c>
    </row>
    <row r="1696" spans="1:17" ht="15.6" x14ac:dyDescent="0.3">
      <c r="A1696" s="20" t="s">
        <v>676</v>
      </c>
      <c r="B1696" t="str">
        <f>VLOOKUP($A1696,Customer_Table[#All],4,FALSE)</f>
        <v>Azelie</v>
      </c>
      <c r="C1696">
        <f>VLOOKUP($A1696,Medical_Table[#All],4,FALSE)</f>
        <v>25.9</v>
      </c>
      <c r="D1696">
        <f>VLOOKUP($A1696,Medical_Table[#All],6,FALSE)</f>
        <v>9.1199999999999992</v>
      </c>
      <c r="E1696" t="str">
        <f>VLOOKUP($A1696,Medical_Table[#All],2,FALSE)</f>
        <v>Yes</v>
      </c>
      <c r="F1696" t="str">
        <f>VLOOKUP($A1696,Medical_Table[#All],8,FALSE)</f>
        <v>No</v>
      </c>
      <c r="G1696" t="str">
        <f>VLOOKUP($A1696,Medical_Table[#All],9,FALSE)</f>
        <v>No</v>
      </c>
      <c r="H1696">
        <f>VLOOKUP($A1696,Medical_Table[#All],10,FALSE)</f>
        <v>1</v>
      </c>
      <c r="I1696" t="str">
        <f>VLOOKUP($A1696,Medical_Table[#All],3,FALSE)</f>
        <v>No</v>
      </c>
      <c r="J1696" t="str">
        <f>VLOOKUP($A1696,Medical_Table[#All],5,FALSE)</f>
        <v>Over Weight</v>
      </c>
      <c r="K1696" t="str">
        <f>VLOOKUP($A1696,Medical_Table[#All],7,FALSE)</f>
        <v>Diabetes</v>
      </c>
      <c r="L1696" s="22">
        <f>VLOOKUP($A1696,Hospitalization_Table[#All],10,FALSE)</f>
        <v>31605</v>
      </c>
      <c r="M1696" s="18">
        <f>VLOOKUP($A1696,Hospitalization_Table[#All],6,FALSE)</f>
        <v>5472.45</v>
      </c>
      <c r="N1696" t="str">
        <f>VLOOKUP($A1696,Hospitalization_Table[#All],7,FALSE)</f>
        <v>tier - 2</v>
      </c>
      <c r="O1696" t="str">
        <f>VLOOKUP($A1696,Hospitalization_Table[#All],8,FALSE)</f>
        <v>tier - 3</v>
      </c>
      <c r="P1696" t="str">
        <f>VLOOKUP($A1696,Hospitalization_Table[#All],9,FALSE)</f>
        <v>R1011</v>
      </c>
      <c r="Q1696">
        <f>VLOOKUP($A1696,Hospitalization_Table[#All],11,FALSE)</f>
        <v>36</v>
      </c>
    </row>
    <row r="1697" spans="1:17" ht="15.6" x14ac:dyDescent="0.3">
      <c r="A1697" s="20" t="s">
        <v>675</v>
      </c>
      <c r="B1697" t="str">
        <f>VLOOKUP($A1697,Customer_Table[#All],4,FALSE)</f>
        <v>Monica M.</v>
      </c>
      <c r="C1697">
        <f>VLOOKUP($A1697,Medical_Table[#All],4,FALSE)</f>
        <v>27.74</v>
      </c>
      <c r="D1697">
        <f>VLOOKUP($A1697,Medical_Table[#All],6,FALSE)</f>
        <v>7.32</v>
      </c>
      <c r="E1697" t="str">
        <f>VLOOKUP($A1697,Medical_Table[#All],2,FALSE)</f>
        <v>Yes</v>
      </c>
      <c r="F1697" t="str">
        <f>VLOOKUP($A1697,Medical_Table[#All],8,FALSE)</f>
        <v>No</v>
      </c>
      <c r="G1697" t="str">
        <f>VLOOKUP($A1697,Medical_Table[#All],9,FALSE)</f>
        <v>No</v>
      </c>
      <c r="H1697">
        <f>VLOOKUP($A1697,Medical_Table[#All],10,FALSE)</f>
        <v>1</v>
      </c>
      <c r="I1697" t="str">
        <f>VLOOKUP($A1697,Medical_Table[#All],3,FALSE)</f>
        <v>No</v>
      </c>
      <c r="J1697" t="str">
        <f>VLOOKUP($A1697,Medical_Table[#All],5,FALSE)</f>
        <v>Over Weight</v>
      </c>
      <c r="K1697" t="str">
        <f>VLOOKUP($A1697,Medical_Table[#All],7,FALSE)</f>
        <v>Diabetes</v>
      </c>
      <c r="L1697" s="22">
        <f>VLOOKUP($A1697,Hospitalization_Table[#All],10,FALSE)</f>
        <v>31748</v>
      </c>
      <c r="M1697" s="18">
        <f>VLOOKUP($A1697,Hospitalization_Table[#All],6,FALSE)</f>
        <v>5469.01</v>
      </c>
      <c r="N1697" t="str">
        <f>VLOOKUP($A1697,Hospitalization_Table[#All],7,FALSE)</f>
        <v>tier - 2</v>
      </c>
      <c r="O1697" t="str">
        <f>VLOOKUP($A1697,Hospitalization_Table[#All],8,FALSE)</f>
        <v>tier - 2</v>
      </c>
      <c r="P1697" t="str">
        <f>VLOOKUP($A1697,Hospitalization_Table[#All],9,FALSE)</f>
        <v>R1024</v>
      </c>
      <c r="Q1697">
        <f>VLOOKUP($A1697,Hospitalization_Table[#All],11,FALSE)</f>
        <v>36</v>
      </c>
    </row>
    <row r="1698" spans="1:17" ht="15.6" x14ac:dyDescent="0.3">
      <c r="A1698" s="20" t="s">
        <v>674</v>
      </c>
      <c r="B1698" t="str">
        <f>VLOOKUP($A1698,Customer_Table[#All],4,FALSE)</f>
        <v>Katarina K.</v>
      </c>
      <c r="C1698">
        <f>VLOOKUP($A1698,Medical_Table[#All],4,FALSE)</f>
        <v>17.260000000000002</v>
      </c>
      <c r="D1698">
        <f>VLOOKUP($A1698,Medical_Table[#All],6,FALSE)</f>
        <v>11.73</v>
      </c>
      <c r="E1698" t="str">
        <f>VLOOKUP($A1698,Medical_Table[#All],2,FALSE)</f>
        <v>No</v>
      </c>
      <c r="F1698" t="str">
        <f>VLOOKUP($A1698,Medical_Table[#All],8,FALSE)</f>
        <v>No</v>
      </c>
      <c r="G1698" t="str">
        <f>VLOOKUP($A1698,Medical_Table[#All],9,FALSE)</f>
        <v>No</v>
      </c>
      <c r="H1698">
        <f>VLOOKUP($A1698,Medical_Table[#All],10,FALSE)</f>
        <v>2</v>
      </c>
      <c r="I1698" t="str">
        <f>VLOOKUP($A1698,Medical_Table[#All],3,FALSE)</f>
        <v>No</v>
      </c>
      <c r="J1698" t="str">
        <f>VLOOKUP($A1698,Medical_Table[#All],5,FALSE)</f>
        <v>Under Weight</v>
      </c>
      <c r="K1698" t="str">
        <f>VLOOKUP($A1698,Medical_Table[#All],7,FALSE)</f>
        <v>Diabetes</v>
      </c>
      <c r="L1698" s="22">
        <f>VLOOKUP($A1698,Hospitalization_Table[#All],10,FALSE)</f>
        <v>26961</v>
      </c>
      <c r="M1698" s="18">
        <f>VLOOKUP($A1698,Hospitalization_Table[#All],6,FALSE)</f>
        <v>5466.88</v>
      </c>
      <c r="N1698" t="str">
        <f>VLOOKUP($A1698,Hospitalization_Table[#All],7,FALSE)</f>
        <v>tier - 2</v>
      </c>
      <c r="O1698" t="str">
        <f>VLOOKUP($A1698,Hospitalization_Table[#All],8,FALSE)</f>
        <v>tier - 2</v>
      </c>
      <c r="P1698" t="str">
        <f>VLOOKUP($A1698,Hospitalization_Table[#All],9,FALSE)</f>
        <v>R1013</v>
      </c>
      <c r="Q1698">
        <f>VLOOKUP($A1698,Hospitalization_Table[#All],11,FALSE)</f>
        <v>49</v>
      </c>
    </row>
    <row r="1699" spans="1:17" ht="15.6" x14ac:dyDescent="0.3">
      <c r="A1699" s="20" t="s">
        <v>673</v>
      </c>
      <c r="B1699" t="str">
        <f>VLOOKUP($A1699,Customer_Table[#All],4,FALSE)</f>
        <v>Jamie L.</v>
      </c>
      <c r="C1699">
        <f>VLOOKUP($A1699,Medical_Table[#All],4,FALSE)</f>
        <v>19.855</v>
      </c>
      <c r="D1699">
        <f>VLOOKUP($A1699,Medical_Table[#All],6,FALSE)</f>
        <v>6.64</v>
      </c>
      <c r="E1699" t="str">
        <f>VLOOKUP($A1699,Medical_Table[#All],2,FALSE)</f>
        <v>Yes</v>
      </c>
      <c r="F1699" t="str">
        <f>VLOOKUP($A1699,Medical_Table[#All],8,FALSE)</f>
        <v>No</v>
      </c>
      <c r="G1699" t="str">
        <f>VLOOKUP($A1699,Medical_Table[#All],9,FALSE)</f>
        <v>No</v>
      </c>
      <c r="H1699">
        <f>VLOOKUP($A1699,Medical_Table[#All],10,FALSE)</f>
        <v>1</v>
      </c>
      <c r="I1699" t="str">
        <f>VLOOKUP($A1699,Medical_Table[#All],3,FALSE)</f>
        <v>No</v>
      </c>
      <c r="J1699" t="str">
        <f>VLOOKUP($A1699,Medical_Table[#All],5,FALSE)</f>
        <v>Normal Weight</v>
      </c>
      <c r="K1699" t="str">
        <f>VLOOKUP($A1699,Medical_Table[#All],7,FALSE)</f>
        <v>Diabetes</v>
      </c>
      <c r="L1699" s="22">
        <f>VLOOKUP($A1699,Hospitalization_Table[#All],10,FALSE)</f>
        <v>31771</v>
      </c>
      <c r="M1699" s="18">
        <f>VLOOKUP($A1699,Hospitalization_Table[#All],6,FALSE)</f>
        <v>5458.05</v>
      </c>
      <c r="N1699" t="str">
        <f>VLOOKUP($A1699,Hospitalization_Table[#All],7,FALSE)</f>
        <v>tier - 2</v>
      </c>
      <c r="O1699" t="str">
        <f>VLOOKUP($A1699,Hospitalization_Table[#All],8,FALSE)</f>
        <v>tier - 2</v>
      </c>
      <c r="P1699" t="str">
        <f>VLOOKUP($A1699,Hospitalization_Table[#All],9,FALSE)</f>
        <v>R1024</v>
      </c>
      <c r="Q1699">
        <f>VLOOKUP($A1699,Hospitalization_Table[#All],11,FALSE)</f>
        <v>36</v>
      </c>
    </row>
    <row r="1700" spans="1:17" ht="15.6" x14ac:dyDescent="0.3">
      <c r="A1700" s="20" t="s">
        <v>672</v>
      </c>
      <c r="B1700" t="str">
        <f>VLOOKUP($A1700,Customer_Table[#All],4,FALSE)</f>
        <v>Brian</v>
      </c>
      <c r="C1700">
        <f>VLOOKUP($A1700,Medical_Table[#All],4,FALSE)</f>
        <v>41.69</v>
      </c>
      <c r="D1700">
        <f>VLOOKUP($A1700,Medical_Table[#All],6,FALSE)</f>
        <v>5.78</v>
      </c>
      <c r="E1700" t="str">
        <f>VLOOKUP($A1700,Medical_Table[#All],2,FALSE)</f>
        <v>No</v>
      </c>
      <c r="F1700" t="str">
        <f>VLOOKUP($A1700,Medical_Table[#All],8,FALSE)</f>
        <v>No</v>
      </c>
      <c r="G1700" t="str">
        <f>VLOOKUP($A1700,Medical_Table[#All],9,FALSE)</f>
        <v>No</v>
      </c>
      <c r="H1700">
        <f>VLOOKUP($A1700,Medical_Table[#All],10,FALSE)</f>
        <v>0</v>
      </c>
      <c r="I1700" t="str">
        <f>VLOOKUP($A1700,Medical_Table[#All],3,FALSE)</f>
        <v>No</v>
      </c>
      <c r="J1700" t="str">
        <f>VLOOKUP($A1700,Medical_Table[#All],5,FALSE)</f>
        <v>Obesity</v>
      </c>
      <c r="K1700" t="str">
        <f>VLOOKUP($A1700,Medical_Table[#All],7,FALSE)</f>
        <v>Prediabetes</v>
      </c>
      <c r="L1700" s="22">
        <f>VLOOKUP($A1700,Hospitalization_Table[#All],10,FALSE)</f>
        <v>30188</v>
      </c>
      <c r="M1700" s="18">
        <f>VLOOKUP($A1700,Hospitalization_Table[#All],6,FALSE)</f>
        <v>5438.75</v>
      </c>
      <c r="N1700" t="str">
        <f>VLOOKUP($A1700,Hospitalization_Table[#All],7,FALSE)</f>
        <v>tier - 3</v>
      </c>
      <c r="O1700" t="str">
        <f>VLOOKUP($A1700,Hospitalization_Table[#All],8,FALSE)</f>
        <v>tier - 2</v>
      </c>
      <c r="P1700" t="str">
        <f>VLOOKUP($A1700,Hospitalization_Table[#All],9,FALSE)</f>
        <v>R1013</v>
      </c>
      <c r="Q1700">
        <f>VLOOKUP($A1700,Hospitalization_Table[#All],11,FALSE)</f>
        <v>40</v>
      </c>
    </row>
    <row r="1701" spans="1:17" ht="15.6" x14ac:dyDescent="0.3">
      <c r="A1701" s="20" t="s">
        <v>671</v>
      </c>
      <c r="B1701" t="str">
        <f>VLOOKUP($A1701,Customer_Table[#All],4,FALSE)</f>
        <v>Stacey L.</v>
      </c>
      <c r="C1701">
        <f>VLOOKUP($A1701,Medical_Table[#All],4,FALSE)</f>
        <v>16.12</v>
      </c>
      <c r="D1701">
        <f>VLOOKUP($A1701,Medical_Table[#All],6,FALSE)</f>
        <v>10.45</v>
      </c>
      <c r="E1701" t="str">
        <f>VLOOKUP($A1701,Medical_Table[#All],2,FALSE)</f>
        <v>No</v>
      </c>
      <c r="F1701" t="str">
        <f>VLOOKUP($A1701,Medical_Table[#All],8,FALSE)</f>
        <v>No</v>
      </c>
      <c r="G1701" t="str">
        <f>VLOOKUP($A1701,Medical_Table[#All],9,FALSE)</f>
        <v>No</v>
      </c>
      <c r="H1701">
        <f>VLOOKUP($A1701,Medical_Table[#All],10,FALSE)</f>
        <v>0</v>
      </c>
      <c r="I1701" t="str">
        <f>VLOOKUP($A1701,Medical_Table[#All],3,FALSE)</f>
        <v>No</v>
      </c>
      <c r="J1701" t="str">
        <f>VLOOKUP($A1701,Medical_Table[#All],5,FALSE)</f>
        <v>Under Weight</v>
      </c>
      <c r="K1701" t="str">
        <f>VLOOKUP($A1701,Medical_Table[#All],7,FALSE)</f>
        <v>Diabetes</v>
      </c>
      <c r="L1701" s="22">
        <f>VLOOKUP($A1701,Hospitalization_Table[#All],10,FALSE)</f>
        <v>28649</v>
      </c>
      <c r="M1701" s="18">
        <f>VLOOKUP($A1701,Hospitalization_Table[#All],6,FALSE)</f>
        <v>5428.98</v>
      </c>
      <c r="N1701" t="str">
        <f>VLOOKUP($A1701,Hospitalization_Table[#All],7,FALSE)</f>
        <v>tier - 2</v>
      </c>
      <c r="O1701" t="str">
        <f>VLOOKUP($A1701,Hospitalization_Table[#All],8,FALSE)</f>
        <v>tier - 2</v>
      </c>
      <c r="P1701" t="str">
        <f>VLOOKUP($A1701,Hospitalization_Table[#All],9,FALSE)</f>
        <v>R1012</v>
      </c>
      <c r="Q1701">
        <f>VLOOKUP($A1701,Hospitalization_Table[#All],11,FALSE)</f>
        <v>45</v>
      </c>
    </row>
    <row r="1702" spans="1:17" ht="15.6" x14ac:dyDescent="0.3">
      <c r="A1702" s="20" t="s">
        <v>670</v>
      </c>
      <c r="B1702" t="str">
        <f>VLOOKUP($A1702,Customer_Table[#All],4,FALSE)</f>
        <v>Stephen</v>
      </c>
      <c r="C1702">
        <f>VLOOKUP($A1702,Medical_Table[#All],4,FALSE)</f>
        <v>37.43</v>
      </c>
      <c r="D1702">
        <f>VLOOKUP($A1702,Medical_Table[#All],6,FALSE)</f>
        <v>4.5199999999999996</v>
      </c>
      <c r="E1702" t="str">
        <f>VLOOKUP($A1702,Medical_Table[#All],2,FALSE)</f>
        <v>No</v>
      </c>
      <c r="F1702" t="str">
        <f>VLOOKUP($A1702,Medical_Table[#All],8,FALSE)</f>
        <v>No</v>
      </c>
      <c r="G1702" t="str">
        <f>VLOOKUP($A1702,Medical_Table[#All],9,FALSE)</f>
        <v>No</v>
      </c>
      <c r="H1702">
        <f>VLOOKUP($A1702,Medical_Table[#All],10,FALSE)</f>
        <v>1</v>
      </c>
      <c r="I1702" t="str">
        <f>VLOOKUP($A1702,Medical_Table[#All],3,FALSE)</f>
        <v>No</v>
      </c>
      <c r="J1702" t="str">
        <f>VLOOKUP($A1702,Medical_Table[#All],5,FALSE)</f>
        <v>Obesity</v>
      </c>
      <c r="K1702" t="str">
        <f>VLOOKUP($A1702,Medical_Table[#All],7,FALSE)</f>
        <v>Normal</v>
      </c>
      <c r="L1702" s="22">
        <f>VLOOKUP($A1702,Hospitalization_Table[#All],10,FALSE)</f>
        <v>33864</v>
      </c>
      <c r="M1702" s="18">
        <f>VLOOKUP($A1702,Hospitalization_Table[#All],6,FALSE)</f>
        <v>5428.73</v>
      </c>
      <c r="N1702" t="str">
        <f>VLOOKUP($A1702,Hospitalization_Table[#All],7,FALSE)</f>
        <v>tier - 3</v>
      </c>
      <c r="O1702" t="str">
        <f>VLOOKUP($A1702,Hospitalization_Table[#All],8,FALSE)</f>
        <v>tier - 1</v>
      </c>
      <c r="P1702" t="str">
        <f>VLOOKUP($A1702,Hospitalization_Table[#All],9,FALSE)</f>
        <v>R1017</v>
      </c>
      <c r="Q1702">
        <f>VLOOKUP($A1702,Hospitalization_Table[#All],11,FALSE)</f>
        <v>30</v>
      </c>
    </row>
    <row r="1703" spans="1:17" ht="15.6" x14ac:dyDescent="0.3">
      <c r="A1703" s="20" t="s">
        <v>669</v>
      </c>
      <c r="B1703" t="str">
        <f>VLOOKUP($A1703,Customer_Table[#All],4,FALSE)</f>
        <v>Joshua</v>
      </c>
      <c r="C1703">
        <f>VLOOKUP($A1703,Medical_Table[#All],4,FALSE)</f>
        <v>31.065000000000001</v>
      </c>
      <c r="D1703">
        <f>VLOOKUP($A1703,Medical_Table[#All],6,FALSE)</f>
        <v>5.71</v>
      </c>
      <c r="E1703" t="str">
        <f>VLOOKUP($A1703,Medical_Table[#All],2,FALSE)</f>
        <v>No</v>
      </c>
      <c r="F1703" t="str">
        <f>VLOOKUP($A1703,Medical_Table[#All],8,FALSE)</f>
        <v>No</v>
      </c>
      <c r="G1703" t="str">
        <f>VLOOKUP($A1703,Medical_Table[#All],9,FALSE)</f>
        <v>No</v>
      </c>
      <c r="H1703">
        <f>VLOOKUP($A1703,Medical_Table[#All],10,FALSE)</f>
        <v>0</v>
      </c>
      <c r="I1703" t="str">
        <f>VLOOKUP($A1703,Medical_Table[#All],3,FALSE)</f>
        <v>No</v>
      </c>
      <c r="J1703" t="str">
        <f>VLOOKUP($A1703,Medical_Table[#All],5,FALSE)</f>
        <v>Obesity</v>
      </c>
      <c r="K1703" t="str">
        <f>VLOOKUP($A1703,Medical_Table[#All],7,FALSE)</f>
        <v>Prediabetes</v>
      </c>
      <c r="L1703" s="22">
        <f>VLOOKUP($A1703,Hospitalization_Table[#All],10,FALSE)</f>
        <v>33425</v>
      </c>
      <c r="M1703" s="18">
        <f>VLOOKUP($A1703,Hospitalization_Table[#All],6,FALSE)</f>
        <v>5425.02</v>
      </c>
      <c r="N1703" t="str">
        <f>VLOOKUP($A1703,Hospitalization_Table[#All],7,FALSE)</f>
        <v>tier - 2</v>
      </c>
      <c r="O1703" t="str">
        <f>VLOOKUP($A1703,Hospitalization_Table[#All],8,FALSE)</f>
        <v>tier - 1</v>
      </c>
      <c r="P1703" t="str">
        <f>VLOOKUP($A1703,Hospitalization_Table[#All],9,FALSE)</f>
        <v>R1012</v>
      </c>
      <c r="Q1703">
        <f>VLOOKUP($A1703,Hospitalization_Table[#All],11,FALSE)</f>
        <v>31</v>
      </c>
    </row>
    <row r="1704" spans="1:17" ht="15.6" x14ac:dyDescent="0.3">
      <c r="A1704" s="20" t="s">
        <v>668</v>
      </c>
      <c r="B1704" t="str">
        <f>VLOOKUP($A1704,Customer_Table[#All],4,FALSE)</f>
        <v>Josh</v>
      </c>
      <c r="C1704">
        <f>VLOOKUP($A1704,Medical_Table[#All],4,FALSE)</f>
        <v>25.08</v>
      </c>
      <c r="D1704">
        <f>VLOOKUP($A1704,Medical_Table[#All],6,FALSE)</f>
        <v>4.7699999999999996</v>
      </c>
      <c r="E1704" t="str">
        <f>VLOOKUP($A1704,Medical_Table[#All],2,FALSE)</f>
        <v>No</v>
      </c>
      <c r="F1704" t="str">
        <f>VLOOKUP($A1704,Medical_Table[#All],8,FALSE)</f>
        <v>No</v>
      </c>
      <c r="G1704" t="str">
        <f>VLOOKUP($A1704,Medical_Table[#All],9,FALSE)</f>
        <v>No</v>
      </c>
      <c r="H1704">
        <f>VLOOKUP($A1704,Medical_Table[#All],10,FALSE)</f>
        <v>0</v>
      </c>
      <c r="I1704" t="str">
        <f>VLOOKUP($A1704,Medical_Table[#All],3,FALSE)</f>
        <v>No</v>
      </c>
      <c r="J1704" t="str">
        <f>VLOOKUP($A1704,Medical_Table[#All],5,FALSE)</f>
        <v>Over Weight</v>
      </c>
      <c r="K1704" t="str">
        <f>VLOOKUP($A1704,Medical_Table[#All],7,FALSE)</f>
        <v>Normal</v>
      </c>
      <c r="L1704" s="22">
        <f>VLOOKUP($A1704,Hospitalization_Table[#All],10,FALSE)</f>
        <v>30221</v>
      </c>
      <c r="M1704" s="18">
        <f>VLOOKUP($A1704,Hospitalization_Table[#All],6,FALSE)</f>
        <v>5415.66</v>
      </c>
      <c r="N1704" t="str">
        <f>VLOOKUP($A1704,Hospitalization_Table[#All],7,FALSE)</f>
        <v>tier - 2</v>
      </c>
      <c r="O1704" t="str">
        <f>VLOOKUP($A1704,Hospitalization_Table[#All],8,FALSE)</f>
        <v>tier - 3</v>
      </c>
      <c r="P1704" t="str">
        <f>VLOOKUP($A1704,Hospitalization_Table[#All],9,FALSE)</f>
        <v>R1013</v>
      </c>
      <c r="Q1704">
        <f>VLOOKUP($A1704,Hospitalization_Table[#All],11,FALSE)</f>
        <v>40</v>
      </c>
    </row>
    <row r="1705" spans="1:17" ht="15.6" x14ac:dyDescent="0.3">
      <c r="A1705" s="20" t="s">
        <v>667</v>
      </c>
      <c r="B1705" t="str">
        <f>VLOOKUP($A1705,Customer_Table[#All],4,FALSE)</f>
        <v>Heather</v>
      </c>
      <c r="C1705">
        <f>VLOOKUP($A1705,Medical_Table[#All],4,FALSE)</f>
        <v>15.2</v>
      </c>
      <c r="D1705">
        <f>VLOOKUP($A1705,Medical_Table[#All],6,FALSE)</f>
        <v>7.81</v>
      </c>
      <c r="E1705" t="str">
        <f>VLOOKUP($A1705,Medical_Table[#All],2,FALSE)</f>
        <v>Yes</v>
      </c>
      <c r="F1705" t="str">
        <f>VLOOKUP($A1705,Medical_Table[#All],8,FALSE)</f>
        <v>No</v>
      </c>
      <c r="G1705" t="str">
        <f>VLOOKUP($A1705,Medical_Table[#All],9,FALSE)</f>
        <v>No</v>
      </c>
      <c r="H1705">
        <f>VLOOKUP($A1705,Medical_Table[#All],10,FALSE)</f>
        <v>1</v>
      </c>
      <c r="I1705" t="str">
        <f>VLOOKUP($A1705,Medical_Table[#All],3,FALSE)</f>
        <v>No</v>
      </c>
      <c r="J1705" t="str">
        <f>VLOOKUP($A1705,Medical_Table[#All],5,FALSE)</f>
        <v>Under Weight</v>
      </c>
      <c r="K1705" t="str">
        <f>VLOOKUP($A1705,Medical_Table[#All],7,FALSE)</f>
        <v>Diabetes</v>
      </c>
      <c r="L1705" s="22">
        <f>VLOOKUP($A1705,Hospitalization_Table[#All],10,FALSE)</f>
        <v>27664</v>
      </c>
      <c r="M1705" s="18">
        <f>VLOOKUP($A1705,Hospitalization_Table[#All],6,FALSE)</f>
        <v>5411.99</v>
      </c>
      <c r="N1705" t="str">
        <f>VLOOKUP($A1705,Hospitalization_Table[#All],7,FALSE)</f>
        <v>tier - 2</v>
      </c>
      <c r="O1705" t="str">
        <f>VLOOKUP($A1705,Hospitalization_Table[#All],8,FALSE)</f>
        <v>tier - 3</v>
      </c>
      <c r="P1705" t="str">
        <f>VLOOKUP($A1705,Hospitalization_Table[#All],9,FALSE)</f>
        <v>R1012</v>
      </c>
      <c r="Q1705">
        <f>VLOOKUP($A1705,Hospitalization_Table[#All],11,FALSE)</f>
        <v>47</v>
      </c>
    </row>
    <row r="1706" spans="1:17" ht="15.6" x14ac:dyDescent="0.3">
      <c r="A1706" s="20" t="s">
        <v>666</v>
      </c>
      <c r="B1706" t="str">
        <f>VLOOKUP($A1706,Customer_Table[#All],4,FALSE)</f>
        <v>James C.</v>
      </c>
      <c r="C1706">
        <f>VLOOKUP($A1706,Medical_Table[#All],4,FALSE)</f>
        <v>22.34</v>
      </c>
      <c r="D1706">
        <f>VLOOKUP($A1706,Medical_Table[#All],6,FALSE)</f>
        <v>5.19</v>
      </c>
      <c r="E1706" t="str">
        <f>VLOOKUP($A1706,Medical_Table[#All],2,FALSE)</f>
        <v>Yes</v>
      </c>
      <c r="F1706" t="str">
        <f>VLOOKUP($A1706,Medical_Table[#All],8,FALSE)</f>
        <v>No</v>
      </c>
      <c r="G1706" t="str">
        <f>VLOOKUP($A1706,Medical_Table[#All],9,FALSE)</f>
        <v>No</v>
      </c>
      <c r="H1706">
        <f>VLOOKUP($A1706,Medical_Table[#All],10,FALSE)</f>
        <v>0</v>
      </c>
      <c r="I1706" t="str">
        <f>VLOOKUP($A1706,Medical_Table[#All],3,FALSE)</f>
        <v>No</v>
      </c>
      <c r="J1706" t="str">
        <f>VLOOKUP($A1706,Medical_Table[#All],5,FALSE)</f>
        <v>Normal Weight</v>
      </c>
      <c r="K1706" t="str">
        <f>VLOOKUP($A1706,Medical_Table[#All],7,FALSE)</f>
        <v>Normal</v>
      </c>
      <c r="L1706" s="22">
        <f>VLOOKUP($A1706,Hospitalization_Table[#All],10,FALSE)</f>
        <v>31404</v>
      </c>
      <c r="M1706" s="18">
        <f>VLOOKUP($A1706,Hospitalization_Table[#All],6,FALSE)</f>
        <v>5402.89</v>
      </c>
      <c r="N1706" t="str">
        <f>VLOOKUP($A1706,Hospitalization_Table[#All],7,FALSE)</f>
        <v>tier - 2</v>
      </c>
      <c r="O1706" t="str">
        <f>VLOOKUP($A1706,Hospitalization_Table[#All],8,FALSE)</f>
        <v>tier - 1</v>
      </c>
      <c r="P1706" t="str">
        <f>VLOOKUP($A1706,Hospitalization_Table[#All],9,FALSE)</f>
        <v>R1013</v>
      </c>
      <c r="Q1706">
        <f>VLOOKUP($A1706,Hospitalization_Table[#All],11,FALSE)</f>
        <v>37</v>
      </c>
    </row>
    <row r="1707" spans="1:17" ht="15.6" x14ac:dyDescent="0.3">
      <c r="A1707" s="20" t="s">
        <v>665</v>
      </c>
      <c r="B1707" t="str">
        <f>VLOOKUP($A1707,Customer_Table[#All],4,FALSE)</f>
        <v>Kim</v>
      </c>
      <c r="C1707">
        <f>VLOOKUP($A1707,Medical_Table[#All],4,FALSE)</f>
        <v>40.15</v>
      </c>
      <c r="D1707">
        <f>VLOOKUP($A1707,Medical_Table[#All],6,FALSE)</f>
        <v>5.93</v>
      </c>
      <c r="E1707" t="str">
        <f>VLOOKUP($A1707,Medical_Table[#All],2,FALSE)</f>
        <v>No</v>
      </c>
      <c r="F1707" t="str">
        <f>VLOOKUP($A1707,Medical_Table[#All],8,FALSE)</f>
        <v>No</v>
      </c>
      <c r="G1707" t="str">
        <f>VLOOKUP($A1707,Medical_Table[#All],9,FALSE)</f>
        <v>No</v>
      </c>
      <c r="H1707">
        <f>VLOOKUP($A1707,Medical_Table[#All],10,FALSE)</f>
        <v>1</v>
      </c>
      <c r="I1707" t="str">
        <f>VLOOKUP($A1707,Medical_Table[#All],3,FALSE)</f>
        <v>No</v>
      </c>
      <c r="J1707" t="str">
        <f>VLOOKUP($A1707,Medical_Table[#All],5,FALSE)</f>
        <v>Obesity</v>
      </c>
      <c r="K1707" t="str">
        <f>VLOOKUP($A1707,Medical_Table[#All],7,FALSE)</f>
        <v>Prediabetes</v>
      </c>
      <c r="L1707" s="22">
        <f>VLOOKUP($A1707,Hospitalization_Table[#All],10,FALSE)</f>
        <v>30895</v>
      </c>
      <c r="M1707" s="18">
        <f>VLOOKUP($A1707,Hospitalization_Table[#All],6,FALSE)</f>
        <v>5400.98</v>
      </c>
      <c r="N1707" t="str">
        <f>VLOOKUP($A1707,Hospitalization_Table[#All],7,FALSE)</f>
        <v>tier - 2</v>
      </c>
      <c r="O1707" t="str">
        <f>VLOOKUP($A1707,Hospitalization_Table[#All],8,FALSE)</f>
        <v>tier - 2</v>
      </c>
      <c r="P1707" t="str">
        <f>VLOOKUP($A1707,Hospitalization_Table[#All],9,FALSE)</f>
        <v>R1013</v>
      </c>
      <c r="Q1707">
        <f>VLOOKUP($A1707,Hospitalization_Table[#All],11,FALSE)</f>
        <v>38</v>
      </c>
    </row>
    <row r="1708" spans="1:17" ht="15.6" x14ac:dyDescent="0.3">
      <c r="A1708" s="20" t="s">
        <v>664</v>
      </c>
      <c r="B1708" t="str">
        <f>VLOOKUP($A1708,Customer_Table[#All],4,FALSE)</f>
        <v>Marie E.</v>
      </c>
      <c r="C1708">
        <f>VLOOKUP($A1708,Medical_Table[#All],4,FALSE)</f>
        <v>37.729999999999997</v>
      </c>
      <c r="D1708">
        <f>VLOOKUP($A1708,Medical_Table[#All],6,FALSE)</f>
        <v>6.29</v>
      </c>
      <c r="E1708" t="str">
        <f>VLOOKUP($A1708,Medical_Table[#All],2,FALSE)</f>
        <v>No</v>
      </c>
      <c r="F1708" t="str">
        <f>VLOOKUP($A1708,Medical_Table[#All],8,FALSE)</f>
        <v>No</v>
      </c>
      <c r="G1708" t="str">
        <f>VLOOKUP($A1708,Medical_Table[#All],9,FALSE)</f>
        <v>No</v>
      </c>
      <c r="H1708">
        <f>VLOOKUP($A1708,Medical_Table[#All],10,FALSE)</f>
        <v>1</v>
      </c>
      <c r="I1708" t="str">
        <f>VLOOKUP($A1708,Medical_Table[#All],3,FALSE)</f>
        <v>No</v>
      </c>
      <c r="J1708" t="str">
        <f>VLOOKUP($A1708,Medical_Table[#All],5,FALSE)</f>
        <v>Obesity</v>
      </c>
      <c r="K1708" t="str">
        <f>VLOOKUP($A1708,Medical_Table[#All],7,FALSE)</f>
        <v>Prediabetes</v>
      </c>
      <c r="L1708" s="22">
        <f>VLOOKUP($A1708,Hospitalization_Table[#All],10,FALSE)</f>
        <v>30928</v>
      </c>
      <c r="M1708" s="18">
        <f>VLOOKUP($A1708,Hospitalization_Table[#All],6,FALSE)</f>
        <v>5397.62</v>
      </c>
      <c r="N1708" t="str">
        <f>VLOOKUP($A1708,Hospitalization_Table[#All],7,FALSE)</f>
        <v>tier - 2</v>
      </c>
      <c r="O1708" t="str">
        <f>VLOOKUP($A1708,Hospitalization_Table[#All],8,FALSE)</f>
        <v>tier - 2</v>
      </c>
      <c r="P1708" t="str">
        <f>VLOOKUP($A1708,Hospitalization_Table[#All],9,FALSE)</f>
        <v>R1013</v>
      </c>
      <c r="Q1708">
        <f>VLOOKUP($A1708,Hospitalization_Table[#All],11,FALSE)</f>
        <v>38</v>
      </c>
    </row>
    <row r="1709" spans="1:17" ht="15.6" x14ac:dyDescent="0.3">
      <c r="A1709" s="20" t="s">
        <v>663</v>
      </c>
      <c r="B1709" t="str">
        <f>VLOOKUP($A1709,Customer_Table[#All],4,FALSE)</f>
        <v>Dariusz</v>
      </c>
      <c r="C1709">
        <f>VLOOKUP($A1709,Medical_Table[#All],4,FALSE)</f>
        <v>25.35</v>
      </c>
      <c r="D1709">
        <f>VLOOKUP($A1709,Medical_Table[#All],6,FALSE)</f>
        <v>4.9000000000000004</v>
      </c>
      <c r="E1709" t="str">
        <f>VLOOKUP($A1709,Medical_Table[#All],2,FALSE)</f>
        <v>No</v>
      </c>
      <c r="F1709" t="str">
        <f>VLOOKUP($A1709,Medical_Table[#All],8,FALSE)</f>
        <v>No</v>
      </c>
      <c r="G1709" t="str">
        <f>VLOOKUP($A1709,Medical_Table[#All],9,FALSE)</f>
        <v>No</v>
      </c>
      <c r="H1709">
        <f>VLOOKUP($A1709,Medical_Table[#All],10,FALSE)</f>
        <v>0</v>
      </c>
      <c r="I1709" t="str">
        <f>VLOOKUP($A1709,Medical_Table[#All],3,FALSE)</f>
        <v>No</v>
      </c>
      <c r="J1709" t="str">
        <f>VLOOKUP($A1709,Medical_Table[#All],5,FALSE)</f>
        <v>Over Weight</v>
      </c>
      <c r="K1709" t="str">
        <f>VLOOKUP($A1709,Medical_Table[#All],7,FALSE)</f>
        <v>Normal</v>
      </c>
      <c r="L1709" s="22">
        <f>VLOOKUP($A1709,Hospitalization_Table[#All],10,FALSE)</f>
        <v>32818</v>
      </c>
      <c r="M1709" s="18">
        <f>VLOOKUP($A1709,Hospitalization_Table[#All],6,FALSE)</f>
        <v>5396.44</v>
      </c>
      <c r="N1709" t="str">
        <f>VLOOKUP($A1709,Hospitalization_Table[#All],7,FALSE)</f>
        <v>tier - 2</v>
      </c>
      <c r="O1709" t="str">
        <f>VLOOKUP($A1709,Hospitalization_Table[#All],8,FALSE)</f>
        <v>tier - 3</v>
      </c>
      <c r="P1709" t="str">
        <f>VLOOKUP($A1709,Hospitalization_Table[#All],9,FALSE)</f>
        <v>R1013</v>
      </c>
      <c r="Q1709">
        <f>VLOOKUP($A1709,Hospitalization_Table[#All],11,FALSE)</f>
        <v>33</v>
      </c>
    </row>
    <row r="1710" spans="1:17" ht="15.6" x14ac:dyDescent="0.3">
      <c r="A1710" s="20" t="s">
        <v>662</v>
      </c>
      <c r="B1710" t="str">
        <f>VLOOKUP($A1710,Customer_Table[#All],4,FALSE)</f>
        <v>Jessica E.</v>
      </c>
      <c r="C1710">
        <f>VLOOKUP($A1710,Medical_Table[#All],4,FALSE)</f>
        <v>26.41</v>
      </c>
      <c r="D1710">
        <f>VLOOKUP($A1710,Medical_Table[#All],6,FALSE)</f>
        <v>5.07</v>
      </c>
      <c r="E1710" t="str">
        <f>VLOOKUP($A1710,Medical_Table[#All],2,FALSE)</f>
        <v>Yes</v>
      </c>
      <c r="F1710" t="str">
        <f>VLOOKUP($A1710,Medical_Table[#All],8,FALSE)</f>
        <v>No</v>
      </c>
      <c r="G1710" t="str">
        <f>VLOOKUP($A1710,Medical_Table[#All],9,FALSE)</f>
        <v>No</v>
      </c>
      <c r="H1710">
        <f>VLOOKUP($A1710,Medical_Table[#All],10,FALSE)</f>
        <v>1</v>
      </c>
      <c r="I1710" t="str">
        <f>VLOOKUP($A1710,Medical_Table[#All],3,FALSE)</f>
        <v>No</v>
      </c>
      <c r="J1710" t="str">
        <f>VLOOKUP($A1710,Medical_Table[#All],5,FALSE)</f>
        <v>Over Weight</v>
      </c>
      <c r="K1710" t="str">
        <f>VLOOKUP($A1710,Medical_Table[#All],7,FALSE)</f>
        <v>Normal</v>
      </c>
      <c r="L1710" s="22">
        <f>VLOOKUP($A1710,Hospitalization_Table[#All],10,FALSE)</f>
        <v>32363</v>
      </c>
      <c r="M1710" s="18">
        <f>VLOOKUP($A1710,Hospitalization_Table[#All],6,FALSE)</f>
        <v>5385.34</v>
      </c>
      <c r="N1710" t="str">
        <f>VLOOKUP($A1710,Hospitalization_Table[#All],7,FALSE)</f>
        <v>tier - 2</v>
      </c>
      <c r="O1710" t="str">
        <f>VLOOKUP($A1710,Hospitalization_Table[#All],8,FALSE)</f>
        <v>tier - 3</v>
      </c>
      <c r="P1710" t="str">
        <f>VLOOKUP($A1710,Hospitalization_Table[#All],9,FALSE)</f>
        <v>R1012</v>
      </c>
      <c r="Q1710">
        <f>VLOOKUP($A1710,Hospitalization_Table[#All],11,FALSE)</f>
        <v>34</v>
      </c>
    </row>
    <row r="1711" spans="1:17" ht="15.6" x14ac:dyDescent="0.3">
      <c r="A1711" s="20" t="s">
        <v>661</v>
      </c>
      <c r="B1711" t="str">
        <f>VLOOKUP($A1711,Customer_Table[#All],4,FALSE)</f>
        <v>Kristen</v>
      </c>
      <c r="C1711">
        <f>VLOOKUP($A1711,Medical_Table[#All],4,FALSE)</f>
        <v>27.6</v>
      </c>
      <c r="D1711">
        <f>VLOOKUP($A1711,Medical_Table[#All],6,FALSE)</f>
        <v>5.33</v>
      </c>
      <c r="E1711" t="str">
        <f>VLOOKUP($A1711,Medical_Table[#All],2,FALSE)</f>
        <v>No</v>
      </c>
      <c r="F1711" t="str">
        <f>VLOOKUP($A1711,Medical_Table[#All],8,FALSE)</f>
        <v>No</v>
      </c>
      <c r="G1711" t="str">
        <f>VLOOKUP($A1711,Medical_Table[#All],9,FALSE)</f>
        <v>No</v>
      </c>
      <c r="H1711">
        <f>VLOOKUP($A1711,Medical_Table[#All],10,FALSE)</f>
        <v>1</v>
      </c>
      <c r="I1711" t="str">
        <f>VLOOKUP($A1711,Medical_Table[#All],3,FALSE)</f>
        <v>No</v>
      </c>
      <c r="J1711" t="str">
        <f>VLOOKUP($A1711,Medical_Table[#All],5,FALSE)</f>
        <v>Over Weight</v>
      </c>
      <c r="K1711" t="str">
        <f>VLOOKUP($A1711,Medical_Table[#All],7,FALSE)</f>
        <v>Normal</v>
      </c>
      <c r="L1711" s="22">
        <f>VLOOKUP($A1711,Hospitalization_Table[#All],10,FALSE)</f>
        <v>30834</v>
      </c>
      <c r="M1711" s="18">
        <f>VLOOKUP($A1711,Hospitalization_Table[#All],6,FALSE)</f>
        <v>5383.54</v>
      </c>
      <c r="N1711" t="str">
        <f>VLOOKUP($A1711,Hospitalization_Table[#All],7,FALSE)</f>
        <v>tier - 2</v>
      </c>
      <c r="O1711" t="str">
        <f>VLOOKUP($A1711,Hospitalization_Table[#All],8,FALSE)</f>
        <v>tier - 3</v>
      </c>
      <c r="P1711" t="str">
        <f>VLOOKUP($A1711,Hospitalization_Table[#All],9,FALSE)</f>
        <v>R1011</v>
      </c>
      <c r="Q1711">
        <f>VLOOKUP($A1711,Hospitalization_Table[#All],11,FALSE)</f>
        <v>39</v>
      </c>
    </row>
    <row r="1712" spans="1:17" ht="15.6" x14ac:dyDescent="0.3">
      <c r="A1712" s="20" t="s">
        <v>660</v>
      </c>
      <c r="B1712" t="str">
        <f>VLOOKUP($A1712,Customer_Table[#All],4,FALSE)</f>
        <v>Jose Guadalupe P. Sr.</v>
      </c>
      <c r="C1712">
        <f>VLOOKUP($A1712,Medical_Table[#All],4,FALSE)</f>
        <v>33.82</v>
      </c>
      <c r="D1712">
        <f>VLOOKUP($A1712,Medical_Table[#All],6,FALSE)</f>
        <v>8.93</v>
      </c>
      <c r="E1712" t="str">
        <f>VLOOKUP($A1712,Medical_Table[#All],2,FALSE)</f>
        <v>Yes</v>
      </c>
      <c r="F1712" t="str">
        <f>VLOOKUP($A1712,Medical_Table[#All],8,FALSE)</f>
        <v>No</v>
      </c>
      <c r="G1712" t="str">
        <f>VLOOKUP($A1712,Medical_Table[#All],9,FALSE)</f>
        <v>No</v>
      </c>
      <c r="H1712">
        <f>VLOOKUP($A1712,Medical_Table[#All],10,FALSE)</f>
        <v>1</v>
      </c>
      <c r="I1712" t="str">
        <f>VLOOKUP($A1712,Medical_Table[#All],3,FALSE)</f>
        <v>No</v>
      </c>
      <c r="J1712" t="str">
        <f>VLOOKUP($A1712,Medical_Table[#All],5,FALSE)</f>
        <v>Obesity</v>
      </c>
      <c r="K1712" t="str">
        <f>VLOOKUP($A1712,Medical_Table[#All],7,FALSE)</f>
        <v>Diabetes</v>
      </c>
      <c r="L1712" s="22">
        <f>VLOOKUP($A1712,Hospitalization_Table[#All],10,FALSE)</f>
        <v>31615</v>
      </c>
      <c r="M1712" s="18">
        <f>VLOOKUP($A1712,Hospitalization_Table[#All],6,FALSE)</f>
        <v>5377.46</v>
      </c>
      <c r="N1712" t="str">
        <f>VLOOKUP($A1712,Hospitalization_Table[#All],7,FALSE)</f>
        <v>tier - 2</v>
      </c>
      <c r="O1712" t="str">
        <f>VLOOKUP($A1712,Hospitalization_Table[#All],8,FALSE)</f>
        <v>tier - 3</v>
      </c>
      <c r="P1712" t="str">
        <f>VLOOKUP($A1712,Hospitalization_Table[#All],9,FALSE)</f>
        <v>R1012</v>
      </c>
      <c r="Q1712">
        <f>VLOOKUP($A1712,Hospitalization_Table[#All],11,FALSE)</f>
        <v>36</v>
      </c>
    </row>
    <row r="1713" spans="1:17" ht="15.6" x14ac:dyDescent="0.3">
      <c r="A1713" s="20" t="s">
        <v>659</v>
      </c>
      <c r="B1713" t="str">
        <f>VLOOKUP($A1713,Customer_Table[#All],4,FALSE)</f>
        <v>Cynthia</v>
      </c>
      <c r="C1713">
        <f>VLOOKUP($A1713,Medical_Table[#All],4,FALSE)</f>
        <v>32.9</v>
      </c>
      <c r="D1713">
        <f>VLOOKUP($A1713,Medical_Table[#All],6,FALSE)</f>
        <v>4.3499999999999996</v>
      </c>
      <c r="E1713" t="str">
        <f>VLOOKUP($A1713,Medical_Table[#All],2,FALSE)</f>
        <v>No</v>
      </c>
      <c r="F1713" t="str">
        <f>VLOOKUP($A1713,Medical_Table[#All],8,FALSE)</f>
        <v>No</v>
      </c>
      <c r="G1713" t="str">
        <f>VLOOKUP($A1713,Medical_Table[#All],9,FALSE)</f>
        <v>No</v>
      </c>
      <c r="H1713">
        <f>VLOOKUP($A1713,Medical_Table[#All],10,FALSE)</f>
        <v>0</v>
      </c>
      <c r="I1713" t="str">
        <f>VLOOKUP($A1713,Medical_Table[#All],3,FALSE)</f>
        <v>No</v>
      </c>
      <c r="J1713" t="str">
        <f>VLOOKUP($A1713,Medical_Table[#All],5,FALSE)</f>
        <v>Obesity</v>
      </c>
      <c r="K1713" t="str">
        <f>VLOOKUP($A1713,Medical_Table[#All],7,FALSE)</f>
        <v>Normal</v>
      </c>
      <c r="L1713" s="22">
        <f>VLOOKUP($A1713,Hospitalization_Table[#All],10,FALSE)</f>
        <v>32830</v>
      </c>
      <c r="M1713" s="18">
        <f>VLOOKUP($A1713,Hospitalization_Table[#All],6,FALSE)</f>
        <v>5375.04</v>
      </c>
      <c r="N1713" t="str">
        <f>VLOOKUP($A1713,Hospitalization_Table[#All],7,FALSE)</f>
        <v>tier - 2</v>
      </c>
      <c r="O1713" t="str">
        <f>VLOOKUP($A1713,Hospitalization_Table[#All],8,FALSE)</f>
        <v>tier - 1</v>
      </c>
      <c r="P1713" t="str">
        <f>VLOOKUP($A1713,Hospitalization_Table[#All],9,FALSE)</f>
        <v>R1011</v>
      </c>
      <c r="Q1713">
        <f>VLOOKUP($A1713,Hospitalization_Table[#All],11,FALSE)</f>
        <v>33</v>
      </c>
    </row>
    <row r="1714" spans="1:17" ht="15.6" x14ac:dyDescent="0.3">
      <c r="A1714" s="20" t="s">
        <v>658</v>
      </c>
      <c r="B1714" t="str">
        <f>VLOOKUP($A1714,Customer_Table[#All],4,FALSE)</f>
        <v>Tyler</v>
      </c>
      <c r="C1714">
        <f>VLOOKUP($A1714,Medical_Table[#All],4,FALSE)</f>
        <v>30.875</v>
      </c>
      <c r="D1714">
        <f>VLOOKUP($A1714,Medical_Table[#All],6,FALSE)</f>
        <v>9.5399999999999991</v>
      </c>
      <c r="E1714" t="str">
        <f>VLOOKUP($A1714,Medical_Table[#All],2,FALSE)</f>
        <v>Yes</v>
      </c>
      <c r="F1714" t="str">
        <f>VLOOKUP($A1714,Medical_Table[#All],8,FALSE)</f>
        <v>No</v>
      </c>
      <c r="G1714" t="str">
        <f>VLOOKUP($A1714,Medical_Table[#All],9,FALSE)</f>
        <v>No</v>
      </c>
      <c r="H1714">
        <f>VLOOKUP($A1714,Medical_Table[#All],10,FALSE)</f>
        <v>1</v>
      </c>
      <c r="I1714" t="str">
        <f>VLOOKUP($A1714,Medical_Table[#All],3,FALSE)</f>
        <v>No</v>
      </c>
      <c r="J1714" t="str">
        <f>VLOOKUP($A1714,Medical_Table[#All],5,FALSE)</f>
        <v>Obesity</v>
      </c>
      <c r="K1714" t="str">
        <f>VLOOKUP($A1714,Medical_Table[#All],7,FALSE)</f>
        <v>Diabetes</v>
      </c>
      <c r="L1714" s="22">
        <f>VLOOKUP($A1714,Hospitalization_Table[#All],10,FALSE)</f>
        <v>31564</v>
      </c>
      <c r="M1714" s="18">
        <f>VLOOKUP($A1714,Hospitalization_Table[#All],6,FALSE)</f>
        <v>5373.36</v>
      </c>
      <c r="N1714" t="str">
        <f>VLOOKUP($A1714,Hospitalization_Table[#All],7,FALSE)</f>
        <v>tier - 2</v>
      </c>
      <c r="O1714" t="str">
        <f>VLOOKUP($A1714,Hospitalization_Table[#All],8,FALSE)</f>
        <v>tier - 2</v>
      </c>
      <c r="P1714" t="str">
        <f>VLOOKUP($A1714,Hospitalization_Table[#All],9,FALSE)</f>
        <v>R1012</v>
      </c>
      <c r="Q1714">
        <f>VLOOKUP($A1714,Hospitalization_Table[#All],11,FALSE)</f>
        <v>37</v>
      </c>
    </row>
    <row r="1715" spans="1:17" ht="15.6" x14ac:dyDescent="0.3">
      <c r="A1715" s="20" t="s">
        <v>657</v>
      </c>
      <c r="B1715" t="str">
        <f>VLOOKUP($A1715,Customer_Table[#All],4,FALSE)</f>
        <v>Holly J</v>
      </c>
      <c r="C1715">
        <f>VLOOKUP($A1715,Medical_Table[#All],4,FALSE)</f>
        <v>32.64</v>
      </c>
      <c r="D1715">
        <f>VLOOKUP($A1715,Medical_Table[#All],6,FALSE)</f>
        <v>5.91</v>
      </c>
      <c r="E1715" t="str">
        <f>VLOOKUP($A1715,Medical_Table[#All],2,FALSE)</f>
        <v>No</v>
      </c>
      <c r="F1715" t="str">
        <f>VLOOKUP($A1715,Medical_Table[#All],8,FALSE)</f>
        <v>No</v>
      </c>
      <c r="G1715" t="str">
        <f>VLOOKUP($A1715,Medical_Table[#All],9,FALSE)</f>
        <v>No</v>
      </c>
      <c r="H1715">
        <f>VLOOKUP($A1715,Medical_Table[#All],10,FALSE)</f>
        <v>0</v>
      </c>
      <c r="I1715" t="str">
        <f>VLOOKUP($A1715,Medical_Table[#All],3,FALSE)</f>
        <v>No</v>
      </c>
      <c r="J1715" t="str">
        <f>VLOOKUP($A1715,Medical_Table[#All],5,FALSE)</f>
        <v>Obesity</v>
      </c>
      <c r="K1715" t="str">
        <f>VLOOKUP($A1715,Medical_Table[#All],7,FALSE)</f>
        <v>Prediabetes</v>
      </c>
      <c r="L1715" s="22">
        <f>VLOOKUP($A1715,Hospitalization_Table[#All],10,FALSE)</f>
        <v>34675</v>
      </c>
      <c r="M1715" s="18">
        <f>VLOOKUP($A1715,Hospitalization_Table[#All],6,FALSE)</f>
        <v>5364.66</v>
      </c>
      <c r="N1715" t="str">
        <f>VLOOKUP($A1715,Hospitalization_Table[#All],7,FALSE)</f>
        <v>tier - 2</v>
      </c>
      <c r="O1715" t="str">
        <f>VLOOKUP($A1715,Hospitalization_Table[#All],8,FALSE)</f>
        <v>tier - 1</v>
      </c>
      <c r="P1715" t="str">
        <f>VLOOKUP($A1715,Hospitalization_Table[#All],9,FALSE)</f>
        <v>R1011</v>
      </c>
      <c r="Q1715">
        <f>VLOOKUP($A1715,Hospitalization_Table[#All],11,FALSE)</f>
        <v>28</v>
      </c>
    </row>
    <row r="1716" spans="1:17" ht="15.6" x14ac:dyDescent="0.3">
      <c r="A1716" s="20" t="s">
        <v>656</v>
      </c>
      <c r="B1716" t="str">
        <f>VLOOKUP($A1716,Customer_Table[#All],4,FALSE)</f>
        <v>Kristen</v>
      </c>
      <c r="C1716">
        <f>VLOOKUP($A1716,Medical_Table[#All],4,FALSE)</f>
        <v>22.135000000000002</v>
      </c>
      <c r="D1716">
        <f>VLOOKUP($A1716,Medical_Table[#All],6,FALSE)</f>
        <v>5.0999999999999996</v>
      </c>
      <c r="E1716" t="str">
        <f>VLOOKUP($A1716,Medical_Table[#All],2,FALSE)</f>
        <v>No</v>
      </c>
      <c r="F1716" t="str">
        <f>VLOOKUP($A1716,Medical_Table[#All],8,FALSE)</f>
        <v>No</v>
      </c>
      <c r="G1716" t="str">
        <f>VLOOKUP($A1716,Medical_Table[#All],9,FALSE)</f>
        <v>No</v>
      </c>
      <c r="H1716">
        <f>VLOOKUP($A1716,Medical_Table[#All],10,FALSE)</f>
        <v>0</v>
      </c>
      <c r="I1716" t="str">
        <f>VLOOKUP($A1716,Medical_Table[#All],3,FALSE)</f>
        <v>No</v>
      </c>
      <c r="J1716" t="str">
        <f>VLOOKUP($A1716,Medical_Table[#All],5,FALSE)</f>
        <v>Normal Weight</v>
      </c>
      <c r="K1716" t="str">
        <f>VLOOKUP($A1716,Medical_Table[#All],7,FALSE)</f>
        <v>Normal</v>
      </c>
      <c r="L1716" s="22">
        <f>VLOOKUP($A1716,Hospitalization_Table[#All],10,FALSE)</f>
        <v>32819</v>
      </c>
      <c r="M1716" s="18">
        <f>VLOOKUP($A1716,Hospitalization_Table[#All],6,FALSE)</f>
        <v>5354.07</v>
      </c>
      <c r="N1716" t="str">
        <f>VLOOKUP($A1716,Hospitalization_Table[#All],7,FALSE)</f>
        <v>tier - 2</v>
      </c>
      <c r="O1716" t="str">
        <f>VLOOKUP($A1716,Hospitalization_Table[#All],8,FALSE)</f>
        <v>tier - 3</v>
      </c>
      <c r="P1716" t="str">
        <f>VLOOKUP($A1716,Hospitalization_Table[#All],9,FALSE)</f>
        <v>R1024</v>
      </c>
      <c r="Q1716">
        <f>VLOOKUP($A1716,Hospitalization_Table[#All],11,FALSE)</f>
        <v>33</v>
      </c>
    </row>
    <row r="1717" spans="1:17" ht="15.6" x14ac:dyDescent="0.3">
      <c r="A1717" s="20" t="s">
        <v>655</v>
      </c>
      <c r="B1717" t="str">
        <f>VLOOKUP($A1717,Customer_Table[#All],4,FALSE)</f>
        <v>Thomas</v>
      </c>
      <c r="C1717">
        <f>VLOOKUP($A1717,Medical_Table[#All],4,FALSE)</f>
        <v>16.53</v>
      </c>
      <c r="D1717">
        <f>VLOOKUP($A1717,Medical_Table[#All],6,FALSE)</f>
        <v>5.08</v>
      </c>
      <c r="E1717" t="str">
        <f>VLOOKUP($A1717,Medical_Table[#All],2,FALSE)</f>
        <v>No</v>
      </c>
      <c r="F1717" t="str">
        <f>VLOOKUP($A1717,Medical_Table[#All],8,FALSE)</f>
        <v>No</v>
      </c>
      <c r="G1717" t="str">
        <f>VLOOKUP($A1717,Medical_Table[#All],9,FALSE)</f>
        <v>No</v>
      </c>
      <c r="H1717">
        <f>VLOOKUP($A1717,Medical_Table[#All],10,FALSE)</f>
        <v>2</v>
      </c>
      <c r="I1717" t="str">
        <f>VLOOKUP($A1717,Medical_Table[#All],3,FALSE)</f>
        <v>No</v>
      </c>
      <c r="J1717" t="str">
        <f>VLOOKUP($A1717,Medical_Table[#All],5,FALSE)</f>
        <v>Under Weight</v>
      </c>
      <c r="K1717" t="str">
        <f>VLOOKUP($A1717,Medical_Table[#All],7,FALSE)</f>
        <v>Normal</v>
      </c>
      <c r="L1717" s="22">
        <f>VLOOKUP($A1717,Hospitalization_Table[#All],10,FALSE)</f>
        <v>26648</v>
      </c>
      <c r="M1717" s="18">
        <f>VLOOKUP($A1717,Hospitalization_Table[#All],6,FALSE)</f>
        <v>5344.81</v>
      </c>
      <c r="N1717" t="str">
        <f>VLOOKUP($A1717,Hospitalization_Table[#All],7,FALSE)</f>
        <v>tier - 2</v>
      </c>
      <c r="O1717" t="str">
        <f>VLOOKUP($A1717,Hospitalization_Table[#All],8,FALSE)</f>
        <v>tier - 3</v>
      </c>
      <c r="P1717" t="str">
        <f>VLOOKUP($A1717,Hospitalization_Table[#All],9,FALSE)</f>
        <v>R1013</v>
      </c>
      <c r="Q1717">
        <f>VLOOKUP($A1717,Hospitalization_Table[#All],11,FALSE)</f>
        <v>50</v>
      </c>
    </row>
    <row r="1718" spans="1:17" ht="15.6" x14ac:dyDescent="0.3">
      <c r="A1718" s="20" t="s">
        <v>654</v>
      </c>
      <c r="B1718" t="str">
        <f>VLOOKUP($A1718,Customer_Table[#All],4,FALSE)</f>
        <v>Tricity M</v>
      </c>
      <c r="C1718">
        <f>VLOOKUP($A1718,Medical_Table[#All],4,FALSE)</f>
        <v>32.774999999999999</v>
      </c>
      <c r="D1718">
        <f>VLOOKUP($A1718,Medical_Table[#All],6,FALSE)</f>
        <v>4.75</v>
      </c>
      <c r="E1718" t="str">
        <f>VLOOKUP($A1718,Medical_Table[#All],2,FALSE)</f>
        <v>No</v>
      </c>
      <c r="F1718" t="str">
        <f>VLOOKUP($A1718,Medical_Table[#All],8,FALSE)</f>
        <v>No</v>
      </c>
      <c r="G1718" t="str">
        <f>VLOOKUP($A1718,Medical_Table[#All],9,FALSE)</f>
        <v>No</v>
      </c>
      <c r="H1718">
        <f>VLOOKUP($A1718,Medical_Table[#All],10,FALSE)</f>
        <v>0</v>
      </c>
      <c r="I1718" t="str">
        <f>VLOOKUP($A1718,Medical_Table[#All],3,FALSE)</f>
        <v>No</v>
      </c>
      <c r="J1718" t="str">
        <f>VLOOKUP($A1718,Medical_Table[#All],5,FALSE)</f>
        <v>Obesity</v>
      </c>
      <c r="K1718" t="str">
        <f>VLOOKUP($A1718,Medical_Table[#All],7,FALSE)</f>
        <v>Normal</v>
      </c>
      <c r="L1718" s="22">
        <f>VLOOKUP($A1718,Hospitalization_Table[#All],10,FALSE)</f>
        <v>33478</v>
      </c>
      <c r="M1718" s="18">
        <f>VLOOKUP($A1718,Hospitalization_Table[#All],6,FALSE)</f>
        <v>5327.4</v>
      </c>
      <c r="N1718" t="str">
        <f>VLOOKUP($A1718,Hospitalization_Table[#All],7,FALSE)</f>
        <v>tier - 2</v>
      </c>
      <c r="O1718" t="str">
        <f>VLOOKUP($A1718,Hospitalization_Table[#All],8,FALSE)</f>
        <v>tier - 1</v>
      </c>
      <c r="P1718" t="str">
        <f>VLOOKUP($A1718,Hospitalization_Table[#All],9,FALSE)</f>
        <v>R1012</v>
      </c>
      <c r="Q1718">
        <f>VLOOKUP($A1718,Hospitalization_Table[#All],11,FALSE)</f>
        <v>31</v>
      </c>
    </row>
    <row r="1719" spans="1:17" ht="15.6" x14ac:dyDescent="0.3">
      <c r="A1719" s="20" t="s">
        <v>653</v>
      </c>
      <c r="B1719" t="str">
        <f>VLOOKUP($A1719,Customer_Table[#All],4,FALSE)</f>
        <v>Sarah A</v>
      </c>
      <c r="C1719">
        <f>VLOOKUP($A1719,Medical_Table[#All],4,FALSE)</f>
        <v>30.9</v>
      </c>
      <c r="D1719">
        <f>VLOOKUP($A1719,Medical_Table[#All],6,FALSE)</f>
        <v>6.05</v>
      </c>
      <c r="E1719" t="str">
        <f>VLOOKUP($A1719,Medical_Table[#All],2,FALSE)</f>
        <v>No</v>
      </c>
      <c r="F1719" t="str">
        <f>VLOOKUP($A1719,Medical_Table[#All],8,FALSE)</f>
        <v>No</v>
      </c>
      <c r="G1719" t="str">
        <f>VLOOKUP($A1719,Medical_Table[#All],9,FALSE)</f>
        <v>No</v>
      </c>
      <c r="H1719">
        <f>VLOOKUP($A1719,Medical_Table[#All],10,FALSE)</f>
        <v>1</v>
      </c>
      <c r="I1719" t="str">
        <f>VLOOKUP($A1719,Medical_Table[#All],3,FALSE)</f>
        <v>No</v>
      </c>
      <c r="J1719" t="str">
        <f>VLOOKUP($A1719,Medical_Table[#All],5,FALSE)</f>
        <v>Obesity</v>
      </c>
      <c r="K1719" t="str">
        <f>VLOOKUP($A1719,Medical_Table[#All],7,FALSE)</f>
        <v>Prediabetes</v>
      </c>
      <c r="L1719" s="22">
        <f>VLOOKUP($A1719,Hospitalization_Table[#All],10,FALSE)</f>
        <v>33773</v>
      </c>
      <c r="M1719" s="18">
        <f>VLOOKUP($A1719,Hospitalization_Table[#All],6,FALSE)</f>
        <v>5325.65</v>
      </c>
      <c r="N1719" t="str">
        <f>VLOOKUP($A1719,Hospitalization_Table[#All],7,FALSE)</f>
        <v>tier - 2</v>
      </c>
      <c r="O1719" t="str">
        <f>VLOOKUP($A1719,Hospitalization_Table[#All],8,FALSE)</f>
        <v>tier - 1</v>
      </c>
      <c r="P1719" t="str">
        <f>VLOOKUP($A1719,Hospitalization_Table[#All],9,FALSE)</f>
        <v>R1011</v>
      </c>
      <c r="Q1719">
        <f>VLOOKUP($A1719,Hospitalization_Table[#All],11,FALSE)</f>
        <v>30</v>
      </c>
    </row>
    <row r="1720" spans="1:17" ht="15.6" x14ac:dyDescent="0.3">
      <c r="A1720" s="20" t="s">
        <v>652</v>
      </c>
      <c r="B1720" t="str">
        <f>VLOOKUP($A1720,Customer_Table[#All],4,FALSE)</f>
        <v>Lisa M.</v>
      </c>
      <c r="C1720">
        <f>VLOOKUP($A1720,Medical_Table[#All],4,FALSE)</f>
        <v>15.58</v>
      </c>
      <c r="D1720">
        <f>VLOOKUP($A1720,Medical_Table[#All],6,FALSE)</f>
        <v>11.56</v>
      </c>
      <c r="E1720" t="str">
        <f>VLOOKUP($A1720,Medical_Table[#All],2,FALSE)</f>
        <v>No</v>
      </c>
      <c r="F1720" t="str">
        <f>VLOOKUP($A1720,Medical_Table[#All],8,FALSE)</f>
        <v>No</v>
      </c>
      <c r="G1720" t="str">
        <f>VLOOKUP($A1720,Medical_Table[#All],9,FALSE)</f>
        <v>No</v>
      </c>
      <c r="H1720">
        <f>VLOOKUP($A1720,Medical_Table[#All],10,FALSE)</f>
        <v>0</v>
      </c>
      <c r="I1720" t="str">
        <f>VLOOKUP($A1720,Medical_Table[#All],3,FALSE)</f>
        <v>No</v>
      </c>
      <c r="J1720" t="str">
        <f>VLOOKUP($A1720,Medical_Table[#All],5,FALSE)</f>
        <v>Under Weight</v>
      </c>
      <c r="K1720" t="str">
        <f>VLOOKUP($A1720,Medical_Table[#All],7,FALSE)</f>
        <v>Diabetes</v>
      </c>
      <c r="L1720" s="22">
        <f>VLOOKUP($A1720,Hospitalization_Table[#All],10,FALSE)</f>
        <v>27274</v>
      </c>
      <c r="M1720" s="18">
        <f>VLOOKUP($A1720,Hospitalization_Table[#All],6,FALSE)</f>
        <v>5322.24</v>
      </c>
      <c r="N1720" t="str">
        <f>VLOOKUP($A1720,Hospitalization_Table[#All],7,FALSE)</f>
        <v>tier - 2</v>
      </c>
      <c r="O1720" t="str">
        <f>VLOOKUP($A1720,Hospitalization_Table[#All],8,FALSE)</f>
        <v>tier - 1</v>
      </c>
      <c r="P1720" t="str">
        <f>VLOOKUP($A1720,Hospitalization_Table[#All],9,FALSE)</f>
        <v>R1012</v>
      </c>
      <c r="Q1720">
        <f>VLOOKUP($A1720,Hospitalization_Table[#All],11,FALSE)</f>
        <v>48</v>
      </c>
    </row>
    <row r="1721" spans="1:17" ht="15.6" x14ac:dyDescent="0.3">
      <c r="A1721" s="20" t="s">
        <v>651</v>
      </c>
      <c r="B1721" t="str">
        <f>VLOOKUP($A1721,Customer_Table[#All],4,FALSE)</f>
        <v>Tracy A.</v>
      </c>
      <c r="C1721">
        <f>VLOOKUP($A1721,Medical_Table[#All],4,FALSE)</f>
        <v>26.315000000000001</v>
      </c>
      <c r="D1721">
        <f>VLOOKUP($A1721,Medical_Table[#All],6,FALSE)</f>
        <v>5.76</v>
      </c>
      <c r="E1721" t="str">
        <f>VLOOKUP($A1721,Medical_Table[#All],2,FALSE)</f>
        <v>No</v>
      </c>
      <c r="F1721" t="str">
        <f>VLOOKUP($A1721,Medical_Table[#All],8,FALSE)</f>
        <v>No</v>
      </c>
      <c r="G1721" t="str">
        <f>VLOOKUP($A1721,Medical_Table[#All],9,FALSE)</f>
        <v>No</v>
      </c>
      <c r="H1721">
        <f>VLOOKUP($A1721,Medical_Table[#All],10,FALSE)</f>
        <v>0</v>
      </c>
      <c r="I1721" t="str">
        <f>VLOOKUP($A1721,Medical_Table[#All],3,FALSE)</f>
        <v>No</v>
      </c>
      <c r="J1721" t="str">
        <f>VLOOKUP($A1721,Medical_Table[#All],5,FALSE)</f>
        <v>Over Weight</v>
      </c>
      <c r="K1721" t="str">
        <f>VLOOKUP($A1721,Medical_Table[#All],7,FALSE)</f>
        <v>Prediabetes</v>
      </c>
      <c r="L1721" s="22">
        <f>VLOOKUP($A1721,Hospitalization_Table[#All],10,FALSE)</f>
        <v>34651</v>
      </c>
      <c r="M1721" s="18">
        <f>VLOOKUP($A1721,Hospitalization_Table[#All],6,FALSE)</f>
        <v>5312.17</v>
      </c>
      <c r="N1721" t="str">
        <f>VLOOKUP($A1721,Hospitalization_Table[#All],7,FALSE)</f>
        <v>tier - 2</v>
      </c>
      <c r="O1721" t="str">
        <f>VLOOKUP($A1721,Hospitalization_Table[#All],8,FALSE)</f>
        <v>tier - 2</v>
      </c>
      <c r="P1721" t="str">
        <f>VLOOKUP($A1721,Hospitalization_Table[#All],9,FALSE)</f>
        <v>R1012</v>
      </c>
      <c r="Q1721">
        <f>VLOOKUP($A1721,Hospitalization_Table[#All],11,FALSE)</f>
        <v>28</v>
      </c>
    </row>
    <row r="1722" spans="1:17" ht="15.6" x14ac:dyDescent="0.3">
      <c r="A1722" s="20" t="s">
        <v>650</v>
      </c>
      <c r="B1722" t="str">
        <f>VLOOKUP($A1722,Customer_Table[#All],4,FALSE)</f>
        <v>Patrick</v>
      </c>
      <c r="C1722">
        <f>VLOOKUP($A1722,Medical_Table[#All],4,FALSE)</f>
        <v>35.61</v>
      </c>
      <c r="D1722">
        <f>VLOOKUP($A1722,Medical_Table[#All],6,FALSE)</f>
        <v>5.65</v>
      </c>
      <c r="E1722" t="str">
        <f>VLOOKUP($A1722,Medical_Table[#All],2,FALSE)</f>
        <v>No</v>
      </c>
      <c r="F1722" t="str">
        <f>VLOOKUP($A1722,Medical_Table[#All],8,FALSE)</f>
        <v>yes</v>
      </c>
      <c r="G1722" t="str">
        <f>VLOOKUP($A1722,Medical_Table[#All],9,FALSE)</f>
        <v>No</v>
      </c>
      <c r="H1722">
        <f>VLOOKUP($A1722,Medical_Table[#All],10,FALSE)</f>
        <v>1</v>
      </c>
      <c r="I1722" t="str">
        <f>VLOOKUP($A1722,Medical_Table[#All],3,FALSE)</f>
        <v>No</v>
      </c>
      <c r="J1722" t="str">
        <f>VLOOKUP($A1722,Medical_Table[#All],5,FALSE)</f>
        <v>Obesity</v>
      </c>
      <c r="K1722" t="str">
        <f>VLOOKUP($A1722,Medical_Table[#All],7,FALSE)</f>
        <v>Normal</v>
      </c>
      <c r="L1722" s="22">
        <f>VLOOKUP($A1722,Hospitalization_Table[#All],10,FALSE)</f>
        <v>36778</v>
      </c>
      <c r="M1722" s="18">
        <f>VLOOKUP($A1722,Hospitalization_Table[#All],6,FALSE)</f>
        <v>5306.7</v>
      </c>
      <c r="N1722" t="str">
        <f>VLOOKUP($A1722,Hospitalization_Table[#All],7,FALSE)</f>
        <v>tier - 2</v>
      </c>
      <c r="O1722" t="str">
        <f>VLOOKUP($A1722,Hospitalization_Table[#All],8,FALSE)</f>
        <v>tier - 3</v>
      </c>
      <c r="P1722" t="str">
        <f>VLOOKUP($A1722,Hospitalization_Table[#All],9,FALSE)</f>
        <v>R1012</v>
      </c>
      <c r="Q1722">
        <f>VLOOKUP($A1722,Hospitalization_Table[#All],11,FALSE)</f>
        <v>22</v>
      </c>
    </row>
    <row r="1723" spans="1:17" ht="15.6" x14ac:dyDescent="0.3">
      <c r="A1723" s="20" t="s">
        <v>649</v>
      </c>
      <c r="B1723" t="str">
        <f>VLOOKUP($A1723,Customer_Table[#All],4,FALSE)</f>
        <v>Trent</v>
      </c>
      <c r="C1723">
        <f>VLOOKUP($A1723,Medical_Table[#All],4,FALSE)</f>
        <v>37.56</v>
      </c>
      <c r="D1723">
        <f>VLOOKUP($A1723,Medical_Table[#All],6,FALSE)</f>
        <v>5.88</v>
      </c>
      <c r="E1723" t="str">
        <f>VLOOKUP($A1723,Medical_Table[#All],2,FALSE)</f>
        <v>No</v>
      </c>
      <c r="F1723" t="str">
        <f>VLOOKUP($A1723,Medical_Table[#All],8,FALSE)</f>
        <v>yes</v>
      </c>
      <c r="G1723" t="str">
        <f>VLOOKUP($A1723,Medical_Table[#All],9,FALSE)</f>
        <v>No</v>
      </c>
      <c r="H1723">
        <f>VLOOKUP($A1723,Medical_Table[#All],10,FALSE)</f>
        <v>1</v>
      </c>
      <c r="I1723" t="str">
        <f>VLOOKUP($A1723,Medical_Table[#All],3,FALSE)</f>
        <v>No</v>
      </c>
      <c r="J1723" t="str">
        <f>VLOOKUP($A1723,Medical_Table[#All],5,FALSE)</f>
        <v>Obesity</v>
      </c>
      <c r="K1723" t="str">
        <f>VLOOKUP($A1723,Medical_Table[#All],7,FALSE)</f>
        <v>Prediabetes</v>
      </c>
      <c r="L1723" s="22">
        <f>VLOOKUP($A1723,Hospitalization_Table[#All],10,FALSE)</f>
        <v>38221</v>
      </c>
      <c r="M1723" s="18">
        <f>VLOOKUP($A1723,Hospitalization_Table[#All],6,FALSE)</f>
        <v>5293.67</v>
      </c>
      <c r="N1723" t="str">
        <f>VLOOKUP($A1723,Hospitalization_Table[#All],7,FALSE)</f>
        <v>tier - 2</v>
      </c>
      <c r="O1723" t="str">
        <f>VLOOKUP($A1723,Hospitalization_Table[#All],8,FALSE)</f>
        <v>tier - 2</v>
      </c>
      <c r="P1723" t="str">
        <f>VLOOKUP($A1723,Hospitalization_Table[#All],9,FALSE)</f>
        <v>R1022</v>
      </c>
      <c r="Q1723">
        <f>VLOOKUP($A1723,Hospitalization_Table[#All],11,FALSE)</f>
        <v>18</v>
      </c>
    </row>
    <row r="1724" spans="1:17" ht="15.6" x14ac:dyDescent="0.3">
      <c r="A1724" s="20" t="s">
        <v>648</v>
      </c>
      <c r="B1724" t="str">
        <f>VLOOKUP($A1724,Customer_Table[#All],4,FALSE)</f>
        <v>Julie</v>
      </c>
      <c r="C1724">
        <f>VLOOKUP($A1724,Medical_Table[#All],4,FALSE)</f>
        <v>15.49</v>
      </c>
      <c r="D1724">
        <f>VLOOKUP($A1724,Medical_Table[#All],6,FALSE)</f>
        <v>9.6</v>
      </c>
      <c r="E1724" t="str">
        <f>VLOOKUP($A1724,Medical_Table[#All],2,FALSE)</f>
        <v>No</v>
      </c>
      <c r="F1724" t="str">
        <f>VLOOKUP($A1724,Medical_Table[#All],8,FALSE)</f>
        <v>No</v>
      </c>
      <c r="G1724" t="str">
        <f>VLOOKUP($A1724,Medical_Table[#All],9,FALSE)</f>
        <v>No</v>
      </c>
      <c r="H1724">
        <f>VLOOKUP($A1724,Medical_Table[#All],10,FALSE)</f>
        <v>0</v>
      </c>
      <c r="I1724" t="str">
        <f>VLOOKUP($A1724,Medical_Table[#All],3,FALSE)</f>
        <v>No</v>
      </c>
      <c r="J1724" t="str">
        <f>VLOOKUP($A1724,Medical_Table[#All],5,FALSE)</f>
        <v>Under Weight</v>
      </c>
      <c r="K1724" t="str">
        <f>VLOOKUP($A1724,Medical_Table[#All],7,FALSE)</f>
        <v>Diabetes</v>
      </c>
      <c r="L1724" s="22">
        <f>VLOOKUP($A1724,Hospitalization_Table[#All],10,FALSE)</f>
        <v>27345</v>
      </c>
      <c r="M1724" s="18">
        <f>VLOOKUP($A1724,Hospitalization_Table[#All],6,FALSE)</f>
        <v>5291.71</v>
      </c>
      <c r="N1724" t="str">
        <f>VLOOKUP($A1724,Hospitalization_Table[#All],7,FALSE)</f>
        <v>tier - 2</v>
      </c>
      <c r="O1724" t="str">
        <f>VLOOKUP($A1724,Hospitalization_Table[#All],8,FALSE)</f>
        <v>tier - 2</v>
      </c>
      <c r="P1724" t="str">
        <f>VLOOKUP($A1724,Hospitalization_Table[#All],9,FALSE)</f>
        <v>R1012</v>
      </c>
      <c r="Q1724">
        <f>VLOOKUP($A1724,Hospitalization_Table[#All],11,FALSE)</f>
        <v>48</v>
      </c>
    </row>
    <row r="1725" spans="1:17" ht="15.6" x14ac:dyDescent="0.3">
      <c r="A1725" s="20" t="s">
        <v>647</v>
      </c>
      <c r="B1725" t="str">
        <f>VLOOKUP($A1725,Customer_Table[#All],4,FALSE)</f>
        <v>Sawomir</v>
      </c>
      <c r="C1725">
        <f>VLOOKUP($A1725,Medical_Table[#All],4,FALSE)</f>
        <v>23.48</v>
      </c>
      <c r="D1725">
        <f>VLOOKUP($A1725,Medical_Table[#All],6,FALSE)</f>
        <v>6.24</v>
      </c>
      <c r="E1725" t="str">
        <f>VLOOKUP($A1725,Medical_Table[#All],2,FALSE)</f>
        <v>No</v>
      </c>
      <c r="F1725" t="str">
        <f>VLOOKUP($A1725,Medical_Table[#All],8,FALSE)</f>
        <v>No</v>
      </c>
      <c r="G1725" t="str">
        <f>VLOOKUP($A1725,Medical_Table[#All],9,FALSE)</f>
        <v>No</v>
      </c>
      <c r="H1725">
        <f>VLOOKUP($A1725,Medical_Table[#All],10,FALSE)</f>
        <v>1</v>
      </c>
      <c r="I1725" t="str">
        <f>VLOOKUP($A1725,Medical_Table[#All],3,FALSE)</f>
        <v>No</v>
      </c>
      <c r="J1725" t="str">
        <f>VLOOKUP($A1725,Medical_Table[#All],5,FALSE)</f>
        <v>Normal Weight</v>
      </c>
      <c r="K1725" t="str">
        <f>VLOOKUP($A1725,Medical_Table[#All],7,FALSE)</f>
        <v>Prediabetes</v>
      </c>
      <c r="L1725" s="22">
        <f>VLOOKUP($A1725,Hospitalization_Table[#All],10,FALSE)</f>
        <v>32021</v>
      </c>
      <c r="M1725" s="18">
        <f>VLOOKUP($A1725,Hospitalization_Table[#All],6,FALSE)</f>
        <v>5275.86</v>
      </c>
      <c r="N1725" t="str">
        <f>VLOOKUP($A1725,Hospitalization_Table[#All],7,FALSE)</f>
        <v>tier - 2</v>
      </c>
      <c r="O1725" t="str">
        <f>VLOOKUP($A1725,Hospitalization_Table[#All],8,FALSE)</f>
        <v>tier - 2</v>
      </c>
      <c r="P1725" t="str">
        <f>VLOOKUP($A1725,Hospitalization_Table[#All],9,FALSE)</f>
        <v>R1013</v>
      </c>
      <c r="Q1725">
        <f>VLOOKUP($A1725,Hospitalization_Table[#All],11,FALSE)</f>
        <v>35</v>
      </c>
    </row>
    <row r="1726" spans="1:17" ht="15.6" x14ac:dyDescent="0.3">
      <c r="A1726" s="20" t="s">
        <v>646</v>
      </c>
      <c r="B1726" t="str">
        <f>VLOOKUP($A1726,Customer_Table[#All],4,FALSE)</f>
        <v>Micah</v>
      </c>
      <c r="C1726">
        <f>VLOOKUP($A1726,Medical_Table[#All],4,FALSE)</f>
        <v>30.02</v>
      </c>
      <c r="D1726">
        <f>VLOOKUP($A1726,Medical_Table[#All],6,FALSE)</f>
        <v>7.63</v>
      </c>
      <c r="E1726" t="str">
        <f>VLOOKUP($A1726,Medical_Table[#All],2,FALSE)</f>
        <v>Yes</v>
      </c>
      <c r="F1726" t="str">
        <f>VLOOKUP($A1726,Medical_Table[#All],8,FALSE)</f>
        <v>No</v>
      </c>
      <c r="G1726" t="str">
        <f>VLOOKUP($A1726,Medical_Table[#All],9,FALSE)</f>
        <v>No</v>
      </c>
      <c r="H1726">
        <f>VLOOKUP($A1726,Medical_Table[#All],10,FALSE)</f>
        <v>1</v>
      </c>
      <c r="I1726" t="str">
        <f>VLOOKUP($A1726,Medical_Table[#All],3,FALSE)</f>
        <v>No</v>
      </c>
      <c r="J1726" t="str">
        <f>VLOOKUP($A1726,Medical_Table[#All],5,FALSE)</f>
        <v>Obesity</v>
      </c>
      <c r="K1726" t="str">
        <f>VLOOKUP($A1726,Medical_Table[#All],7,FALSE)</f>
        <v>Diabetes</v>
      </c>
      <c r="L1726" s="22">
        <f>VLOOKUP($A1726,Hospitalization_Table[#All],10,FALSE)</f>
        <v>31705</v>
      </c>
      <c r="M1726" s="18">
        <f>VLOOKUP($A1726,Hospitalization_Table[#All],6,FALSE)</f>
        <v>5272.18</v>
      </c>
      <c r="N1726" t="str">
        <f>VLOOKUP($A1726,Hospitalization_Table[#All],7,FALSE)</f>
        <v>tier - 2</v>
      </c>
      <c r="O1726" t="str">
        <f>VLOOKUP($A1726,Hospitalization_Table[#All],8,FALSE)</f>
        <v>tier - 3</v>
      </c>
      <c r="P1726" t="str">
        <f>VLOOKUP($A1726,Hospitalization_Table[#All],9,FALSE)</f>
        <v>R1012</v>
      </c>
      <c r="Q1726">
        <f>VLOOKUP($A1726,Hospitalization_Table[#All],11,FALSE)</f>
        <v>36</v>
      </c>
    </row>
    <row r="1727" spans="1:17" ht="15.6" x14ac:dyDescent="0.3">
      <c r="A1727" s="20" t="s">
        <v>645</v>
      </c>
      <c r="B1727" t="str">
        <f>VLOOKUP($A1727,Customer_Table[#All],4,FALSE)</f>
        <v>Kelly H.</v>
      </c>
      <c r="C1727">
        <f>VLOOKUP($A1727,Medical_Table[#All],4,FALSE)</f>
        <v>26.885000000000002</v>
      </c>
      <c r="D1727">
        <f>VLOOKUP($A1727,Medical_Table[#All],6,FALSE)</f>
        <v>8.66</v>
      </c>
      <c r="E1727" t="str">
        <f>VLOOKUP($A1727,Medical_Table[#All],2,FALSE)</f>
        <v>Yes</v>
      </c>
      <c r="F1727" t="str">
        <f>VLOOKUP($A1727,Medical_Table[#All],8,FALSE)</f>
        <v>No</v>
      </c>
      <c r="G1727" t="str">
        <f>VLOOKUP($A1727,Medical_Table[#All],9,FALSE)</f>
        <v>No</v>
      </c>
      <c r="H1727">
        <f>VLOOKUP($A1727,Medical_Table[#All],10,FALSE)</f>
        <v>1</v>
      </c>
      <c r="I1727" t="str">
        <f>VLOOKUP($A1727,Medical_Table[#All],3,FALSE)</f>
        <v>No</v>
      </c>
      <c r="J1727" t="str">
        <f>VLOOKUP($A1727,Medical_Table[#All],5,FALSE)</f>
        <v>Over Weight</v>
      </c>
      <c r="K1727" t="str">
        <f>VLOOKUP($A1727,Medical_Table[#All],7,FALSE)</f>
        <v>Diabetes</v>
      </c>
      <c r="L1727" s="22">
        <f>VLOOKUP($A1727,Hospitalization_Table[#All],10,FALSE)</f>
        <v>31675</v>
      </c>
      <c r="M1727" s="18">
        <f>VLOOKUP($A1727,Hospitalization_Table[#All],6,FALSE)</f>
        <v>5267.82</v>
      </c>
      <c r="N1727" t="str">
        <f>VLOOKUP($A1727,Hospitalization_Table[#All],7,FALSE)</f>
        <v>tier - 2</v>
      </c>
      <c r="O1727" t="str">
        <f>VLOOKUP($A1727,Hospitalization_Table[#All],8,FALSE)</f>
        <v>tier - 2</v>
      </c>
      <c r="P1727" t="str">
        <f>VLOOKUP($A1727,Hospitalization_Table[#All],9,FALSE)</f>
        <v>R1012</v>
      </c>
      <c r="Q1727">
        <f>VLOOKUP($A1727,Hospitalization_Table[#All],11,FALSE)</f>
        <v>36</v>
      </c>
    </row>
    <row r="1728" spans="1:17" ht="15.6" x14ac:dyDescent="0.3">
      <c r="A1728" s="20" t="s">
        <v>644</v>
      </c>
      <c r="B1728" t="str">
        <f>VLOOKUP($A1728,Customer_Table[#All],4,FALSE)</f>
        <v>Lindsay M.</v>
      </c>
      <c r="C1728">
        <f>VLOOKUP($A1728,Medical_Table[#All],4,FALSE)</f>
        <v>25.84</v>
      </c>
      <c r="D1728">
        <f>VLOOKUP($A1728,Medical_Table[#All],6,FALSE)</f>
        <v>8.5500000000000007</v>
      </c>
      <c r="E1728" t="str">
        <f>VLOOKUP($A1728,Medical_Table[#All],2,FALSE)</f>
        <v>Yes</v>
      </c>
      <c r="F1728" t="str">
        <f>VLOOKUP($A1728,Medical_Table[#All],8,FALSE)</f>
        <v>No</v>
      </c>
      <c r="G1728" t="str">
        <f>VLOOKUP($A1728,Medical_Table[#All],9,FALSE)</f>
        <v>No</v>
      </c>
      <c r="H1728">
        <f>VLOOKUP($A1728,Medical_Table[#All],10,FALSE)</f>
        <v>1</v>
      </c>
      <c r="I1728" t="str">
        <f>VLOOKUP($A1728,Medical_Table[#All],3,FALSE)</f>
        <v>No</v>
      </c>
      <c r="J1728" t="str">
        <f>VLOOKUP($A1728,Medical_Table[#All],5,FALSE)</f>
        <v>Over Weight</v>
      </c>
      <c r="K1728" t="str">
        <f>VLOOKUP($A1728,Medical_Table[#All],7,FALSE)</f>
        <v>Diabetes</v>
      </c>
      <c r="L1728" s="22">
        <f>VLOOKUP($A1728,Hospitalization_Table[#All],10,FALSE)</f>
        <v>31710</v>
      </c>
      <c r="M1728" s="18">
        <f>VLOOKUP($A1728,Hospitalization_Table[#All],6,FALSE)</f>
        <v>5266.37</v>
      </c>
      <c r="N1728" t="str">
        <f>VLOOKUP($A1728,Hospitalization_Table[#All],7,FALSE)</f>
        <v>tier - 2</v>
      </c>
      <c r="O1728" t="str">
        <f>VLOOKUP($A1728,Hospitalization_Table[#All],8,FALSE)</f>
        <v>tier - 2</v>
      </c>
      <c r="P1728" t="str">
        <f>VLOOKUP($A1728,Hospitalization_Table[#All],9,FALSE)</f>
        <v>R1012</v>
      </c>
      <c r="Q1728">
        <f>VLOOKUP($A1728,Hospitalization_Table[#All],11,FALSE)</f>
        <v>36</v>
      </c>
    </row>
    <row r="1729" spans="1:17" ht="15.6" x14ac:dyDescent="0.3">
      <c r="A1729" s="20" t="s">
        <v>643</v>
      </c>
      <c r="B1729" t="str">
        <f>VLOOKUP($A1729,Customer_Table[#All],4,FALSE)</f>
        <v>Austen G</v>
      </c>
      <c r="C1729">
        <f>VLOOKUP($A1729,Medical_Table[#All],4,FALSE)</f>
        <v>27.454999999999998</v>
      </c>
      <c r="D1729">
        <f>VLOOKUP($A1729,Medical_Table[#All],6,FALSE)</f>
        <v>4.54</v>
      </c>
      <c r="E1729" t="str">
        <f>VLOOKUP($A1729,Medical_Table[#All],2,FALSE)</f>
        <v>No</v>
      </c>
      <c r="F1729" t="str">
        <f>VLOOKUP($A1729,Medical_Table[#All],8,FALSE)</f>
        <v>No</v>
      </c>
      <c r="G1729" t="str">
        <f>VLOOKUP($A1729,Medical_Table[#All],9,FALSE)</f>
        <v>No</v>
      </c>
      <c r="H1729">
        <f>VLOOKUP($A1729,Medical_Table[#All],10,FALSE)</f>
        <v>0</v>
      </c>
      <c r="I1729" t="str">
        <f>VLOOKUP($A1729,Medical_Table[#All],3,FALSE)</f>
        <v>No</v>
      </c>
      <c r="J1729" t="str">
        <f>VLOOKUP($A1729,Medical_Table[#All],5,FALSE)</f>
        <v>Over Weight</v>
      </c>
      <c r="K1729" t="str">
        <f>VLOOKUP($A1729,Medical_Table[#All],7,FALSE)</f>
        <v>Normal</v>
      </c>
      <c r="L1729" s="22">
        <f>VLOOKUP($A1729,Hospitalization_Table[#All],10,FALSE)</f>
        <v>32708</v>
      </c>
      <c r="M1729" s="18">
        <f>VLOOKUP($A1729,Hospitalization_Table[#All],6,FALSE)</f>
        <v>5261.47</v>
      </c>
      <c r="N1729" t="str">
        <f>VLOOKUP($A1729,Hospitalization_Table[#All],7,FALSE)</f>
        <v>tier - 2</v>
      </c>
      <c r="O1729" t="str">
        <f>VLOOKUP($A1729,Hospitalization_Table[#All],8,FALSE)</f>
        <v>tier - 2</v>
      </c>
      <c r="P1729" t="str">
        <f>VLOOKUP($A1729,Hospitalization_Table[#All],9,FALSE)</f>
        <v>R1012</v>
      </c>
      <c r="Q1729">
        <f>VLOOKUP($A1729,Hospitalization_Table[#All],11,FALSE)</f>
        <v>33</v>
      </c>
    </row>
    <row r="1730" spans="1:17" ht="15.6" x14ac:dyDescent="0.3">
      <c r="A1730" s="20" t="s">
        <v>642</v>
      </c>
      <c r="B1730" t="str">
        <f>VLOOKUP($A1730,Customer_Table[#All],4,FALSE)</f>
        <v>Tory J.</v>
      </c>
      <c r="C1730">
        <f>VLOOKUP($A1730,Medical_Table[#All],4,FALSE)</f>
        <v>24.605</v>
      </c>
      <c r="D1730">
        <f>VLOOKUP($A1730,Medical_Table[#All],6,FALSE)</f>
        <v>5.7</v>
      </c>
      <c r="E1730" t="str">
        <f>VLOOKUP($A1730,Medical_Table[#All],2,FALSE)</f>
        <v>No</v>
      </c>
      <c r="F1730" t="str">
        <f>VLOOKUP($A1730,Medical_Table[#All],8,FALSE)</f>
        <v>No</v>
      </c>
      <c r="G1730" t="str">
        <f>VLOOKUP($A1730,Medical_Table[#All],9,FALSE)</f>
        <v>No</v>
      </c>
      <c r="H1730">
        <f>VLOOKUP($A1730,Medical_Table[#All],10,FALSE)</f>
        <v>0</v>
      </c>
      <c r="I1730" t="str">
        <f>VLOOKUP($A1730,Medical_Table[#All],3,FALSE)</f>
        <v>No</v>
      </c>
      <c r="J1730" t="str">
        <f>VLOOKUP($A1730,Medical_Table[#All],5,FALSE)</f>
        <v>Normal Weight</v>
      </c>
      <c r="K1730" t="str">
        <f>VLOOKUP($A1730,Medical_Table[#All],7,FALSE)</f>
        <v>Prediabetes</v>
      </c>
      <c r="L1730" s="22">
        <f>VLOOKUP($A1730,Hospitalization_Table[#All],10,FALSE)</f>
        <v>32837</v>
      </c>
      <c r="M1730" s="18">
        <f>VLOOKUP($A1730,Hospitalization_Table[#All],6,FALSE)</f>
        <v>5257.51</v>
      </c>
      <c r="N1730" t="str">
        <f>VLOOKUP($A1730,Hospitalization_Table[#All],7,FALSE)</f>
        <v>tier - 2</v>
      </c>
      <c r="O1730" t="str">
        <f>VLOOKUP($A1730,Hospitalization_Table[#All],8,FALSE)</f>
        <v>tier - 2</v>
      </c>
      <c r="P1730" t="str">
        <f>VLOOKUP($A1730,Hospitalization_Table[#All],9,FALSE)</f>
        <v>R1012</v>
      </c>
      <c r="Q1730">
        <f>VLOOKUP($A1730,Hospitalization_Table[#All],11,FALSE)</f>
        <v>33</v>
      </c>
    </row>
    <row r="1731" spans="1:17" ht="15.6" x14ac:dyDescent="0.3">
      <c r="A1731" s="20" t="s">
        <v>641</v>
      </c>
      <c r="B1731" t="str">
        <f>VLOOKUP($A1731,Customer_Table[#All],4,FALSE)</f>
        <v>Robert J.</v>
      </c>
      <c r="C1731">
        <f>VLOOKUP($A1731,Medical_Table[#All],4,FALSE)</f>
        <v>30.8</v>
      </c>
      <c r="D1731">
        <f>VLOOKUP($A1731,Medical_Table[#All],6,FALSE)</f>
        <v>5.07</v>
      </c>
      <c r="E1731" t="str">
        <f>VLOOKUP($A1731,Medical_Table[#All],2,FALSE)</f>
        <v>No</v>
      </c>
      <c r="F1731" t="str">
        <f>VLOOKUP($A1731,Medical_Table[#All],8,FALSE)</f>
        <v>No</v>
      </c>
      <c r="G1731" t="str">
        <f>VLOOKUP($A1731,Medical_Table[#All],9,FALSE)</f>
        <v>No</v>
      </c>
      <c r="H1731">
        <f>VLOOKUP($A1731,Medical_Table[#All],10,FALSE)</f>
        <v>0</v>
      </c>
      <c r="I1731" t="str">
        <f>VLOOKUP($A1731,Medical_Table[#All],3,FALSE)</f>
        <v>No</v>
      </c>
      <c r="J1731" t="str">
        <f>VLOOKUP($A1731,Medical_Table[#All],5,FALSE)</f>
        <v>Obesity</v>
      </c>
      <c r="K1731" t="str">
        <f>VLOOKUP($A1731,Medical_Table[#All],7,FALSE)</f>
        <v>Normal</v>
      </c>
      <c r="L1731" s="22">
        <f>VLOOKUP($A1731,Hospitalization_Table[#All],10,FALSE)</f>
        <v>33060</v>
      </c>
      <c r="M1731" s="18">
        <f>VLOOKUP($A1731,Hospitalization_Table[#All],6,FALSE)</f>
        <v>5253.52</v>
      </c>
      <c r="N1731" t="str">
        <f>VLOOKUP($A1731,Hospitalization_Table[#All],7,FALSE)</f>
        <v>tier - 3</v>
      </c>
      <c r="O1731" t="str">
        <f>VLOOKUP($A1731,Hospitalization_Table[#All],8,FALSE)</f>
        <v>tier - 3</v>
      </c>
      <c r="P1731" t="str">
        <f>VLOOKUP($A1731,Hospitalization_Table[#All],9,FALSE)</f>
        <v>R1011</v>
      </c>
      <c r="Q1731">
        <f>VLOOKUP($A1731,Hospitalization_Table[#All],11,FALSE)</f>
        <v>32</v>
      </c>
    </row>
    <row r="1732" spans="1:17" ht="15.6" x14ac:dyDescent="0.3">
      <c r="A1732" s="20" t="s">
        <v>640</v>
      </c>
      <c r="B1732" t="str">
        <f>VLOOKUP($A1732,Customer_Table[#All],4,FALSE)</f>
        <v>Steph</v>
      </c>
      <c r="C1732">
        <f>VLOOKUP($A1732,Medical_Table[#All],4,FALSE)</f>
        <v>34.799999999999997</v>
      </c>
      <c r="D1732">
        <f>VLOOKUP($A1732,Medical_Table[#All],6,FALSE)</f>
        <v>4.38</v>
      </c>
      <c r="E1732" t="str">
        <f>VLOOKUP($A1732,Medical_Table[#All],2,FALSE)</f>
        <v>No</v>
      </c>
      <c r="F1732" t="str">
        <f>VLOOKUP($A1732,Medical_Table[#All],8,FALSE)</f>
        <v>No</v>
      </c>
      <c r="G1732" t="str">
        <f>VLOOKUP($A1732,Medical_Table[#All],9,FALSE)</f>
        <v>No</v>
      </c>
      <c r="H1732">
        <f>VLOOKUP($A1732,Medical_Table[#All],10,FALSE)</f>
        <v>1</v>
      </c>
      <c r="I1732" t="str">
        <f>VLOOKUP($A1732,Medical_Table[#All],3,FALSE)</f>
        <v>No</v>
      </c>
      <c r="J1732" t="str">
        <f>VLOOKUP($A1732,Medical_Table[#All],5,FALSE)</f>
        <v>Obesity</v>
      </c>
      <c r="K1732" t="str">
        <f>VLOOKUP($A1732,Medical_Table[#All],7,FALSE)</f>
        <v>Normal</v>
      </c>
      <c r="L1732" s="22">
        <f>VLOOKUP($A1732,Hospitalization_Table[#All],10,FALSE)</f>
        <v>32029</v>
      </c>
      <c r="M1732" s="18">
        <f>VLOOKUP($A1732,Hospitalization_Table[#All],6,FALSE)</f>
        <v>5246.05</v>
      </c>
      <c r="N1732" t="str">
        <f>VLOOKUP($A1732,Hospitalization_Table[#All],7,FALSE)</f>
        <v>tier - 2</v>
      </c>
      <c r="O1732" t="str">
        <f>VLOOKUP($A1732,Hospitalization_Table[#All],8,FALSE)</f>
        <v>tier - 3</v>
      </c>
      <c r="P1732" t="str">
        <f>VLOOKUP($A1732,Hospitalization_Table[#All],9,FALSE)</f>
        <v>R1011</v>
      </c>
      <c r="Q1732">
        <f>VLOOKUP($A1732,Hospitalization_Table[#All],11,FALSE)</f>
        <v>35</v>
      </c>
    </row>
    <row r="1733" spans="1:17" ht="15.6" x14ac:dyDescent="0.3">
      <c r="A1733" s="20" t="s">
        <v>639</v>
      </c>
      <c r="B1733" t="str">
        <f>VLOOKUP($A1733,Customer_Table[#All],4,FALSE)</f>
        <v>Kate</v>
      </c>
      <c r="C1733">
        <f>VLOOKUP($A1733,Medical_Table[#All],4,FALSE)</f>
        <v>34.21</v>
      </c>
      <c r="D1733">
        <f>VLOOKUP($A1733,Medical_Table[#All],6,FALSE)</f>
        <v>4.54</v>
      </c>
      <c r="E1733" t="str">
        <f>VLOOKUP($A1733,Medical_Table[#All],2,FALSE)</f>
        <v>No</v>
      </c>
      <c r="F1733" t="str">
        <f>VLOOKUP($A1733,Medical_Table[#All],8,FALSE)</f>
        <v>No</v>
      </c>
      <c r="G1733" t="str">
        <f>VLOOKUP($A1733,Medical_Table[#All],9,FALSE)</f>
        <v>No</v>
      </c>
      <c r="H1733">
        <f>VLOOKUP($A1733,Medical_Table[#All],10,FALSE)</f>
        <v>1</v>
      </c>
      <c r="I1733" t="str">
        <f>VLOOKUP($A1733,Medical_Table[#All],3,FALSE)</f>
        <v>No</v>
      </c>
      <c r="J1733" t="str">
        <f>VLOOKUP($A1733,Medical_Table[#All],5,FALSE)</f>
        <v>Obesity</v>
      </c>
      <c r="K1733" t="str">
        <f>VLOOKUP($A1733,Medical_Table[#All],7,FALSE)</f>
        <v>Normal</v>
      </c>
      <c r="L1733" s="22">
        <f>VLOOKUP($A1733,Hospitalization_Table[#All],10,FALSE)</f>
        <v>31963</v>
      </c>
      <c r="M1733" s="18">
        <f>VLOOKUP($A1733,Hospitalization_Table[#All],6,FALSE)</f>
        <v>5245.23</v>
      </c>
      <c r="N1733" t="str">
        <f>VLOOKUP($A1733,Hospitalization_Table[#All],7,FALSE)</f>
        <v>tier - 2</v>
      </c>
      <c r="O1733" t="str">
        <f>VLOOKUP($A1733,Hospitalization_Table[#All],8,FALSE)</f>
        <v>tier - 2</v>
      </c>
      <c r="P1733" t="str">
        <f>VLOOKUP($A1733,Hospitalization_Table[#All],9,FALSE)</f>
        <v>R1013</v>
      </c>
      <c r="Q1733">
        <f>VLOOKUP($A1733,Hospitalization_Table[#All],11,FALSE)</f>
        <v>35</v>
      </c>
    </row>
    <row r="1734" spans="1:17" ht="15.6" x14ac:dyDescent="0.3">
      <c r="A1734" s="20" t="s">
        <v>638</v>
      </c>
      <c r="B1734" t="str">
        <f>VLOOKUP($A1734,Customer_Table[#All],4,FALSE)</f>
        <v>Kristina</v>
      </c>
      <c r="C1734">
        <f>VLOOKUP($A1734,Medical_Table[#All],4,FALSE)</f>
        <v>31</v>
      </c>
      <c r="D1734">
        <f>VLOOKUP($A1734,Medical_Table[#All],6,FALSE)</f>
        <v>5.38</v>
      </c>
      <c r="E1734" t="str">
        <f>VLOOKUP($A1734,Medical_Table[#All],2,FALSE)</f>
        <v>No</v>
      </c>
      <c r="F1734" t="str">
        <f>VLOOKUP($A1734,Medical_Table[#All],8,FALSE)</f>
        <v>No</v>
      </c>
      <c r="G1734" t="str">
        <f>VLOOKUP($A1734,Medical_Table[#All],9,FALSE)</f>
        <v>No</v>
      </c>
      <c r="H1734">
        <f>VLOOKUP($A1734,Medical_Table[#All],10,FALSE)</f>
        <v>1</v>
      </c>
      <c r="I1734" t="str">
        <f>VLOOKUP($A1734,Medical_Table[#All],3,FALSE)</f>
        <v>No</v>
      </c>
      <c r="J1734" t="str">
        <f>VLOOKUP($A1734,Medical_Table[#All],5,FALSE)</f>
        <v>Obesity</v>
      </c>
      <c r="K1734" t="str">
        <f>VLOOKUP($A1734,Medical_Table[#All],7,FALSE)</f>
        <v>Normal</v>
      </c>
      <c r="L1734" s="22">
        <f>VLOOKUP($A1734,Hospitalization_Table[#All],10,FALSE)</f>
        <v>32137</v>
      </c>
      <c r="M1734" s="18">
        <f>VLOOKUP($A1734,Hospitalization_Table[#All],6,FALSE)</f>
        <v>5240.7700000000004</v>
      </c>
      <c r="N1734" t="str">
        <f>VLOOKUP($A1734,Hospitalization_Table[#All],7,FALSE)</f>
        <v>tier - 2</v>
      </c>
      <c r="O1734" t="str">
        <f>VLOOKUP($A1734,Hospitalization_Table[#All],8,FALSE)</f>
        <v>tier - 2</v>
      </c>
      <c r="P1734" t="str">
        <f>VLOOKUP($A1734,Hospitalization_Table[#All],9,FALSE)</f>
        <v>R1011</v>
      </c>
      <c r="Q1734">
        <f>VLOOKUP($A1734,Hospitalization_Table[#All],11,FALSE)</f>
        <v>35</v>
      </c>
    </row>
    <row r="1735" spans="1:17" ht="15.6" x14ac:dyDescent="0.3">
      <c r="A1735" s="20" t="s">
        <v>637</v>
      </c>
      <c r="B1735" t="str">
        <f>VLOOKUP($A1735,Customer_Table[#All],4,FALSE)</f>
        <v>Flo</v>
      </c>
      <c r="C1735">
        <f>VLOOKUP($A1735,Medical_Table[#All],4,FALSE)</f>
        <v>26.125</v>
      </c>
      <c r="D1735">
        <f>VLOOKUP($A1735,Medical_Table[#All],6,FALSE)</f>
        <v>5.55</v>
      </c>
      <c r="E1735" t="str">
        <f>VLOOKUP($A1735,Medical_Table[#All],2,FALSE)</f>
        <v>No</v>
      </c>
      <c r="F1735" t="str">
        <f>VLOOKUP($A1735,Medical_Table[#All],8,FALSE)</f>
        <v>No</v>
      </c>
      <c r="G1735" t="str">
        <f>VLOOKUP($A1735,Medical_Table[#All],9,FALSE)</f>
        <v>No</v>
      </c>
      <c r="H1735">
        <f>VLOOKUP($A1735,Medical_Table[#All],10,FALSE)</f>
        <v>1</v>
      </c>
      <c r="I1735" t="str">
        <f>VLOOKUP($A1735,Medical_Table[#All],3,FALSE)</f>
        <v>No</v>
      </c>
      <c r="J1735" t="str">
        <f>VLOOKUP($A1735,Medical_Table[#All],5,FALSE)</f>
        <v>Over Weight</v>
      </c>
      <c r="K1735" t="str">
        <f>VLOOKUP($A1735,Medical_Table[#All],7,FALSE)</f>
        <v>Normal</v>
      </c>
      <c r="L1735" s="22">
        <f>VLOOKUP($A1735,Hospitalization_Table[#All],10,FALSE)</f>
        <v>31957</v>
      </c>
      <c r="M1735" s="18">
        <f>VLOOKUP($A1735,Hospitalization_Table[#All],6,FALSE)</f>
        <v>5227.99</v>
      </c>
      <c r="N1735" t="str">
        <f>VLOOKUP($A1735,Hospitalization_Table[#All],7,FALSE)</f>
        <v>tier - 2</v>
      </c>
      <c r="O1735" t="str">
        <f>VLOOKUP($A1735,Hospitalization_Table[#All],8,FALSE)</f>
        <v>tier - 1</v>
      </c>
      <c r="P1735" t="str">
        <f>VLOOKUP($A1735,Hospitalization_Table[#All],9,FALSE)</f>
        <v>R1024</v>
      </c>
      <c r="Q1735">
        <f>VLOOKUP($A1735,Hospitalization_Table[#All],11,FALSE)</f>
        <v>35</v>
      </c>
    </row>
    <row r="1736" spans="1:17" ht="15.6" x14ac:dyDescent="0.3">
      <c r="A1736" s="20" t="s">
        <v>636</v>
      </c>
      <c r="B1736" t="str">
        <f>VLOOKUP($A1736,Customer_Table[#All],4,FALSE)</f>
        <v>Sarah P.</v>
      </c>
      <c r="C1736">
        <f>VLOOKUP($A1736,Medical_Table[#All],4,FALSE)</f>
        <v>30.13</v>
      </c>
      <c r="D1736">
        <f>VLOOKUP($A1736,Medical_Table[#All],6,FALSE)</f>
        <v>4.03</v>
      </c>
      <c r="E1736" t="str">
        <f>VLOOKUP($A1736,Medical_Table[#All],2,FALSE)</f>
        <v>Yes</v>
      </c>
      <c r="F1736" t="str">
        <f>VLOOKUP($A1736,Medical_Table[#All],8,FALSE)</f>
        <v>No</v>
      </c>
      <c r="G1736" t="str">
        <f>VLOOKUP($A1736,Medical_Table[#All],9,FALSE)</f>
        <v>No</v>
      </c>
      <c r="H1736">
        <f>VLOOKUP($A1736,Medical_Table[#All],10,FALSE)</f>
        <v>1</v>
      </c>
      <c r="I1736" t="str">
        <f>VLOOKUP($A1736,Medical_Table[#All],3,FALSE)</f>
        <v>No</v>
      </c>
      <c r="J1736" t="str">
        <f>VLOOKUP($A1736,Medical_Table[#All],5,FALSE)</f>
        <v>Obesity</v>
      </c>
      <c r="K1736" t="str">
        <f>VLOOKUP($A1736,Medical_Table[#All],7,FALSE)</f>
        <v>Normal</v>
      </c>
      <c r="L1736" s="22">
        <f>VLOOKUP($A1736,Hospitalization_Table[#All],10,FALSE)</f>
        <v>34856</v>
      </c>
      <c r="M1736" s="18">
        <f>VLOOKUP($A1736,Hospitalization_Table[#All],6,FALSE)</f>
        <v>5216.4799999999996</v>
      </c>
      <c r="N1736" t="str">
        <f>VLOOKUP($A1736,Hospitalization_Table[#All],7,FALSE)</f>
        <v>tier - 2</v>
      </c>
      <c r="O1736" t="str">
        <f>VLOOKUP($A1736,Hospitalization_Table[#All],8,FALSE)</f>
        <v>tier - 2</v>
      </c>
      <c r="P1736" t="str">
        <f>VLOOKUP($A1736,Hospitalization_Table[#All],9,FALSE)</f>
        <v>R1025</v>
      </c>
      <c r="Q1736">
        <f>VLOOKUP($A1736,Hospitalization_Table[#All],11,FALSE)</f>
        <v>28</v>
      </c>
    </row>
    <row r="1737" spans="1:17" ht="15.6" x14ac:dyDescent="0.3">
      <c r="A1737" s="20" t="s">
        <v>635</v>
      </c>
      <c r="B1737" t="str">
        <f>VLOOKUP($A1737,Customer_Table[#All],4,FALSE)</f>
        <v>Anabel</v>
      </c>
      <c r="C1737">
        <f>VLOOKUP($A1737,Medical_Table[#All],4,FALSE)</f>
        <v>34.19</v>
      </c>
      <c r="D1737">
        <f>VLOOKUP($A1737,Medical_Table[#All],6,FALSE)</f>
        <v>4.1900000000000004</v>
      </c>
      <c r="E1737" t="str">
        <f>VLOOKUP($A1737,Medical_Table[#All],2,FALSE)</f>
        <v>No</v>
      </c>
      <c r="F1737" t="str">
        <f>VLOOKUP($A1737,Medical_Table[#All],8,FALSE)</f>
        <v>No</v>
      </c>
      <c r="G1737" t="str">
        <f>VLOOKUP($A1737,Medical_Table[#All],9,FALSE)</f>
        <v>No</v>
      </c>
      <c r="H1737">
        <f>VLOOKUP($A1737,Medical_Table[#All],10,FALSE)</f>
        <v>0</v>
      </c>
      <c r="I1737" t="str">
        <f>VLOOKUP($A1737,Medical_Table[#All],3,FALSE)</f>
        <v>No</v>
      </c>
      <c r="J1737" t="str">
        <f>VLOOKUP($A1737,Medical_Table[#All],5,FALSE)</f>
        <v>Obesity</v>
      </c>
      <c r="K1737" t="str">
        <f>VLOOKUP($A1737,Medical_Table[#All],7,FALSE)</f>
        <v>Normal</v>
      </c>
      <c r="L1737" s="22">
        <f>VLOOKUP($A1737,Hospitalization_Table[#All],10,FALSE)</f>
        <v>36495</v>
      </c>
      <c r="M1737" s="18">
        <f>VLOOKUP($A1737,Hospitalization_Table[#All],6,FALSE)</f>
        <v>5213.22</v>
      </c>
      <c r="N1737" t="str">
        <f>VLOOKUP($A1737,Hospitalization_Table[#All],7,FALSE)</f>
        <v>tier - 2</v>
      </c>
      <c r="O1737" t="str">
        <f>VLOOKUP($A1737,Hospitalization_Table[#All],8,FALSE)</f>
        <v>tier - 1</v>
      </c>
      <c r="P1737" t="str">
        <f>VLOOKUP($A1737,Hospitalization_Table[#All],9,FALSE)</f>
        <v>R1012</v>
      </c>
      <c r="Q1737">
        <f>VLOOKUP($A1737,Hospitalization_Table[#All],11,FALSE)</f>
        <v>23</v>
      </c>
    </row>
    <row r="1738" spans="1:17" ht="15.6" x14ac:dyDescent="0.3">
      <c r="A1738" s="20" t="s">
        <v>634</v>
      </c>
      <c r="B1738" t="str">
        <f>VLOOKUP($A1738,Customer_Table[#All],4,FALSE)</f>
        <v>Ian</v>
      </c>
      <c r="C1738">
        <f>VLOOKUP($A1738,Medical_Table[#All],4,FALSE)</f>
        <v>22.515000000000001</v>
      </c>
      <c r="D1738">
        <f>VLOOKUP($A1738,Medical_Table[#All],6,FALSE)</f>
        <v>4.37</v>
      </c>
      <c r="E1738" t="str">
        <f>VLOOKUP($A1738,Medical_Table[#All],2,FALSE)</f>
        <v>No</v>
      </c>
      <c r="F1738" t="str">
        <f>VLOOKUP($A1738,Medical_Table[#All],8,FALSE)</f>
        <v>No</v>
      </c>
      <c r="G1738" t="str">
        <f>VLOOKUP($A1738,Medical_Table[#All],9,FALSE)</f>
        <v>Yes</v>
      </c>
      <c r="H1738">
        <f>VLOOKUP($A1738,Medical_Table[#All],10,FALSE)</f>
        <v>1</v>
      </c>
      <c r="I1738" t="str">
        <f>VLOOKUP($A1738,Medical_Table[#All],3,FALSE)</f>
        <v>No</v>
      </c>
      <c r="J1738" t="str">
        <f>VLOOKUP($A1738,Medical_Table[#All],5,FALSE)</f>
        <v>Normal Weight</v>
      </c>
      <c r="K1738" t="str">
        <f>VLOOKUP($A1738,Medical_Table[#All],7,FALSE)</f>
        <v>Normal</v>
      </c>
      <c r="L1738" s="22">
        <f>VLOOKUP($A1738,Hospitalization_Table[#All],10,FALSE)</f>
        <v>34137</v>
      </c>
      <c r="M1738" s="18">
        <f>VLOOKUP($A1738,Hospitalization_Table[#All],6,FALSE)</f>
        <v>5209.58</v>
      </c>
      <c r="N1738" t="str">
        <f>VLOOKUP($A1738,Hospitalization_Table[#All],7,FALSE)</f>
        <v>tier - 3</v>
      </c>
      <c r="O1738" t="str">
        <f>VLOOKUP($A1738,Hospitalization_Table[#All],8,FALSE)</f>
        <v>tier - 3</v>
      </c>
      <c r="P1738" t="str">
        <f>VLOOKUP($A1738,Hospitalization_Table[#All],9,FALSE)</f>
        <v>R1017</v>
      </c>
      <c r="Q1738">
        <f>VLOOKUP($A1738,Hospitalization_Table[#All],11,FALSE)</f>
        <v>29</v>
      </c>
    </row>
    <row r="1739" spans="1:17" ht="15.6" x14ac:dyDescent="0.3">
      <c r="A1739" s="20" t="s">
        <v>633</v>
      </c>
      <c r="B1739" t="str">
        <f>VLOOKUP($A1739,Customer_Table[#All],4,FALSE)</f>
        <v>Alex</v>
      </c>
      <c r="C1739">
        <f>VLOOKUP($A1739,Medical_Table[#All],4,FALSE)</f>
        <v>18.239999999999998</v>
      </c>
      <c r="D1739">
        <f>VLOOKUP($A1739,Medical_Table[#All],6,FALSE)</f>
        <v>5.31</v>
      </c>
      <c r="E1739" t="str">
        <f>VLOOKUP($A1739,Medical_Table[#All],2,FALSE)</f>
        <v>Yes</v>
      </c>
      <c r="F1739" t="str">
        <f>VLOOKUP($A1739,Medical_Table[#All],8,FALSE)</f>
        <v>No</v>
      </c>
      <c r="G1739" t="str">
        <f>VLOOKUP($A1739,Medical_Table[#All],9,FALSE)</f>
        <v>Yes</v>
      </c>
      <c r="H1739">
        <f>VLOOKUP($A1739,Medical_Table[#All],10,FALSE)</f>
        <v>1</v>
      </c>
      <c r="I1739" t="str">
        <f>VLOOKUP($A1739,Medical_Table[#All],3,FALSE)</f>
        <v>No</v>
      </c>
      <c r="J1739" t="str">
        <f>VLOOKUP($A1739,Medical_Table[#All],5,FALSE)</f>
        <v>Under Weight</v>
      </c>
      <c r="K1739" t="str">
        <f>VLOOKUP($A1739,Medical_Table[#All],7,FALSE)</f>
        <v>Normal</v>
      </c>
      <c r="L1739" s="22">
        <f>VLOOKUP($A1739,Hospitalization_Table[#All],10,FALSE)</f>
        <v>30613</v>
      </c>
      <c r="M1739" s="18">
        <f>VLOOKUP($A1739,Hospitalization_Table[#All],6,FALSE)</f>
        <v>5207.97</v>
      </c>
      <c r="N1739" t="str">
        <f>VLOOKUP($A1739,Hospitalization_Table[#All],7,FALSE)</f>
        <v>tier - 2</v>
      </c>
      <c r="O1739" t="str">
        <f>VLOOKUP($A1739,Hospitalization_Table[#All],8,FALSE)</f>
        <v>tier - 2</v>
      </c>
      <c r="P1739" t="str">
        <f>VLOOKUP($A1739,Hospitalization_Table[#All],9,FALSE)</f>
        <v>R1012</v>
      </c>
      <c r="Q1739">
        <f>VLOOKUP($A1739,Hospitalization_Table[#All],11,FALSE)</f>
        <v>39</v>
      </c>
    </row>
    <row r="1740" spans="1:17" ht="15.6" x14ac:dyDescent="0.3">
      <c r="A1740" s="20" t="s">
        <v>631</v>
      </c>
      <c r="B1740" t="str">
        <f>VLOOKUP($A1740,Customer_Table[#All],4,FALSE)</f>
        <v>Richard J</v>
      </c>
      <c r="C1740">
        <f>VLOOKUP($A1740,Medical_Table[#All],4,FALSE)</f>
        <v>37.28</v>
      </c>
      <c r="D1740">
        <f>VLOOKUP($A1740,Medical_Table[#All],6,FALSE)</f>
        <v>4.66</v>
      </c>
      <c r="E1740" t="str">
        <f>VLOOKUP($A1740,Medical_Table[#All],2,FALSE)</f>
        <v>No</v>
      </c>
      <c r="F1740" t="str">
        <f>VLOOKUP($A1740,Medical_Table[#All],8,FALSE)</f>
        <v>yes</v>
      </c>
      <c r="G1740" t="str">
        <f>VLOOKUP($A1740,Medical_Table[#All],9,FALSE)</f>
        <v>No</v>
      </c>
      <c r="H1740">
        <f>VLOOKUP($A1740,Medical_Table[#All],10,FALSE)</f>
        <v>1</v>
      </c>
      <c r="I1740" t="str">
        <f>VLOOKUP($A1740,Medical_Table[#All],3,FALSE)</f>
        <v>No</v>
      </c>
      <c r="J1740" t="str">
        <f>VLOOKUP($A1740,Medical_Table[#All],5,FALSE)</f>
        <v>Obesity</v>
      </c>
      <c r="K1740" t="str">
        <f>VLOOKUP($A1740,Medical_Table[#All],7,FALSE)</f>
        <v>Normal</v>
      </c>
      <c r="L1740" s="22">
        <f>VLOOKUP($A1740,Hospitalization_Table[#All],10,FALSE)</f>
        <v>38144</v>
      </c>
      <c r="M1740" s="18">
        <f>VLOOKUP($A1740,Hospitalization_Table[#All],6,FALSE)</f>
        <v>5198.6899999999996</v>
      </c>
      <c r="N1740" t="str">
        <f>VLOOKUP($A1740,Hospitalization_Table[#All],7,FALSE)</f>
        <v>tier - 2</v>
      </c>
      <c r="O1740" t="str">
        <f>VLOOKUP($A1740,Hospitalization_Table[#All],8,FALSE)</f>
        <v>tier - 2</v>
      </c>
      <c r="P1740" t="str">
        <f>VLOOKUP($A1740,Hospitalization_Table[#All],9,FALSE)</f>
        <v>R1022</v>
      </c>
      <c r="Q1740">
        <f>VLOOKUP($A1740,Hospitalization_Table[#All],11,FALSE)</f>
        <v>19</v>
      </c>
    </row>
    <row r="1741" spans="1:17" ht="15.6" x14ac:dyDescent="0.3">
      <c r="A1741" s="20" t="s">
        <v>630</v>
      </c>
      <c r="B1741" t="str">
        <f>VLOOKUP($A1741,Customer_Table[#All],4,FALSE)</f>
        <v>Jacqueline N.</v>
      </c>
      <c r="C1741">
        <f>VLOOKUP($A1741,Medical_Table[#All],4,FALSE)</f>
        <v>18.2</v>
      </c>
      <c r="D1741">
        <f>VLOOKUP($A1741,Medical_Table[#All],6,FALSE)</f>
        <v>6.19</v>
      </c>
      <c r="E1741" t="str">
        <f>VLOOKUP($A1741,Medical_Table[#All],2,FALSE)</f>
        <v>No</v>
      </c>
      <c r="F1741" t="str">
        <f>VLOOKUP($A1741,Medical_Table[#All],8,FALSE)</f>
        <v>No</v>
      </c>
      <c r="G1741" t="str">
        <f>VLOOKUP($A1741,Medical_Table[#All],9,FALSE)</f>
        <v>Yes</v>
      </c>
      <c r="H1741">
        <f>VLOOKUP($A1741,Medical_Table[#All],10,FALSE)</f>
        <v>1</v>
      </c>
      <c r="I1741" t="str">
        <f>VLOOKUP($A1741,Medical_Table[#All],3,FALSE)</f>
        <v>No</v>
      </c>
      <c r="J1741" t="str">
        <f>VLOOKUP($A1741,Medical_Table[#All],5,FALSE)</f>
        <v>Under Weight</v>
      </c>
      <c r="K1741" t="str">
        <f>VLOOKUP($A1741,Medical_Table[#All],7,FALSE)</f>
        <v>Prediabetes</v>
      </c>
      <c r="L1741" s="22">
        <f>VLOOKUP($A1741,Hospitalization_Table[#All],10,FALSE)</f>
        <v>29110</v>
      </c>
      <c r="M1741" s="18">
        <f>VLOOKUP($A1741,Hospitalization_Table[#All],6,FALSE)</f>
        <v>5195.58</v>
      </c>
      <c r="N1741" t="str">
        <f>VLOOKUP($A1741,Hospitalization_Table[#All],7,FALSE)</f>
        <v>tier - 2</v>
      </c>
      <c r="O1741" t="str">
        <f>VLOOKUP($A1741,Hospitalization_Table[#All],8,FALSE)</f>
        <v>tier - 2</v>
      </c>
      <c r="P1741" t="str">
        <f>VLOOKUP($A1741,Hospitalization_Table[#All],9,FALSE)</f>
        <v>R1013</v>
      </c>
      <c r="Q1741">
        <f>VLOOKUP($A1741,Hospitalization_Table[#All],11,FALSE)</f>
        <v>43</v>
      </c>
    </row>
    <row r="1742" spans="1:17" ht="15.6" x14ac:dyDescent="0.3">
      <c r="A1742" s="20" t="s">
        <v>629</v>
      </c>
      <c r="B1742" t="str">
        <f>VLOOKUP($A1742,Customer_Table[#All],4,FALSE)</f>
        <v>Cindy</v>
      </c>
      <c r="C1742">
        <f>VLOOKUP($A1742,Medical_Table[#All],4,FALSE)</f>
        <v>20.53</v>
      </c>
      <c r="D1742">
        <f>VLOOKUP($A1742,Medical_Table[#All],6,FALSE)</f>
        <v>4.8600000000000003</v>
      </c>
      <c r="E1742" t="str">
        <f>VLOOKUP($A1742,Medical_Table[#All],2,FALSE)</f>
        <v>No</v>
      </c>
      <c r="F1742" t="str">
        <f>VLOOKUP($A1742,Medical_Table[#All],8,FALSE)</f>
        <v>No</v>
      </c>
      <c r="G1742" t="str">
        <f>VLOOKUP($A1742,Medical_Table[#All],9,FALSE)</f>
        <v>No</v>
      </c>
      <c r="H1742">
        <f>VLOOKUP($A1742,Medical_Table[#All],10,FALSE)</f>
        <v>1</v>
      </c>
      <c r="I1742" t="str">
        <f>VLOOKUP($A1742,Medical_Table[#All],3,FALSE)</f>
        <v>No</v>
      </c>
      <c r="J1742" t="str">
        <f>VLOOKUP($A1742,Medical_Table[#All],5,FALSE)</f>
        <v>Normal Weight</v>
      </c>
      <c r="K1742" t="str">
        <f>VLOOKUP($A1742,Medical_Table[#All],7,FALSE)</f>
        <v>Normal</v>
      </c>
      <c r="L1742" s="22">
        <f>VLOOKUP($A1742,Hospitalization_Table[#All],10,FALSE)</f>
        <v>30971</v>
      </c>
      <c r="M1742" s="18">
        <f>VLOOKUP($A1742,Hospitalization_Table[#All],6,FALSE)</f>
        <v>5177.12</v>
      </c>
      <c r="N1742" t="str">
        <f>VLOOKUP($A1742,Hospitalization_Table[#All],7,FALSE)</f>
        <v>tier - 2</v>
      </c>
      <c r="O1742" t="str">
        <f>VLOOKUP($A1742,Hospitalization_Table[#All],8,FALSE)</f>
        <v>tier - 1</v>
      </c>
      <c r="P1742" t="str">
        <f>VLOOKUP($A1742,Hospitalization_Table[#All],9,FALSE)</f>
        <v>R1013</v>
      </c>
      <c r="Q1742">
        <f>VLOOKUP($A1742,Hospitalization_Table[#All],11,FALSE)</f>
        <v>38</v>
      </c>
    </row>
    <row r="1743" spans="1:17" ht="15.6" x14ac:dyDescent="0.3">
      <c r="A1743" s="20" t="s">
        <v>628</v>
      </c>
      <c r="B1743" t="str">
        <f>VLOOKUP($A1743,Customer_Table[#All],4,FALSE)</f>
        <v>Marcia</v>
      </c>
      <c r="C1743">
        <f>VLOOKUP($A1743,Medical_Table[#All],4,FALSE)</f>
        <v>23.79</v>
      </c>
      <c r="D1743">
        <f>VLOOKUP($A1743,Medical_Table[#All],6,FALSE)</f>
        <v>4.74</v>
      </c>
      <c r="E1743" t="str">
        <f>VLOOKUP($A1743,Medical_Table[#All],2,FALSE)</f>
        <v>No</v>
      </c>
      <c r="F1743" t="str">
        <f>VLOOKUP($A1743,Medical_Table[#All],8,FALSE)</f>
        <v>No</v>
      </c>
      <c r="G1743" t="str">
        <f>VLOOKUP($A1743,Medical_Table[#All],9,FALSE)</f>
        <v>No</v>
      </c>
      <c r="H1743">
        <f>VLOOKUP($A1743,Medical_Table[#All],10,FALSE)</f>
        <v>0</v>
      </c>
      <c r="I1743" t="str">
        <f>VLOOKUP($A1743,Medical_Table[#All],3,FALSE)</f>
        <v>No</v>
      </c>
      <c r="J1743" t="str">
        <f>VLOOKUP($A1743,Medical_Table[#All],5,FALSE)</f>
        <v>Normal Weight</v>
      </c>
      <c r="K1743" t="str">
        <f>VLOOKUP($A1743,Medical_Table[#All],7,FALSE)</f>
        <v>Normal</v>
      </c>
      <c r="L1743" s="22">
        <f>VLOOKUP($A1743,Hospitalization_Table[#All],10,FALSE)</f>
        <v>33479</v>
      </c>
      <c r="M1743" s="18">
        <f>VLOOKUP($A1743,Hospitalization_Table[#All],6,FALSE)</f>
        <v>5166.96</v>
      </c>
      <c r="N1743" t="str">
        <f>VLOOKUP($A1743,Hospitalization_Table[#All],7,FALSE)</f>
        <v>tier - 2</v>
      </c>
      <c r="O1743" t="str">
        <f>VLOOKUP($A1743,Hospitalization_Table[#All],8,FALSE)</f>
        <v>tier - 2</v>
      </c>
      <c r="P1743" t="str">
        <f>VLOOKUP($A1743,Hospitalization_Table[#All],9,FALSE)</f>
        <v>R1012</v>
      </c>
      <c r="Q1743">
        <f>VLOOKUP($A1743,Hospitalization_Table[#All],11,FALSE)</f>
        <v>31</v>
      </c>
    </row>
    <row r="1744" spans="1:17" ht="15.6" x14ac:dyDescent="0.3">
      <c r="A1744" s="20" t="s">
        <v>627</v>
      </c>
      <c r="B1744" t="str">
        <f>VLOOKUP($A1744,Customer_Table[#All],4,FALSE)</f>
        <v>Samantha R.</v>
      </c>
      <c r="C1744">
        <f>VLOOKUP($A1744,Medical_Table[#All],4,FALSE)</f>
        <v>29.8</v>
      </c>
      <c r="D1744">
        <f>VLOOKUP($A1744,Medical_Table[#All],6,FALSE)</f>
        <v>6.03</v>
      </c>
      <c r="E1744" t="str">
        <f>VLOOKUP($A1744,Medical_Table[#All],2,FALSE)</f>
        <v>No</v>
      </c>
      <c r="F1744" t="str">
        <f>VLOOKUP($A1744,Medical_Table[#All],8,FALSE)</f>
        <v>No</v>
      </c>
      <c r="G1744" t="str">
        <f>VLOOKUP($A1744,Medical_Table[#All],9,FALSE)</f>
        <v>No</v>
      </c>
      <c r="H1744">
        <f>VLOOKUP($A1744,Medical_Table[#All],10,FALSE)</f>
        <v>0</v>
      </c>
      <c r="I1744" t="str">
        <f>VLOOKUP($A1744,Medical_Table[#All],3,FALSE)</f>
        <v>No</v>
      </c>
      <c r="J1744" t="str">
        <f>VLOOKUP($A1744,Medical_Table[#All],5,FALSE)</f>
        <v>Over Weight</v>
      </c>
      <c r="K1744" t="str">
        <f>VLOOKUP($A1744,Medical_Table[#All],7,FALSE)</f>
        <v>Prediabetes</v>
      </c>
      <c r="L1744" s="22">
        <f>VLOOKUP($A1744,Hospitalization_Table[#All],10,FALSE)</f>
        <v>33155</v>
      </c>
      <c r="M1744" s="18">
        <f>VLOOKUP($A1744,Hospitalization_Table[#All],6,FALSE)</f>
        <v>5152.13</v>
      </c>
      <c r="N1744" t="str">
        <f>VLOOKUP($A1744,Hospitalization_Table[#All],7,FALSE)</f>
        <v>tier - 2</v>
      </c>
      <c r="O1744" t="str">
        <f>VLOOKUP($A1744,Hospitalization_Table[#All],8,FALSE)</f>
        <v>tier - 2</v>
      </c>
      <c r="P1744" t="str">
        <f>VLOOKUP($A1744,Hospitalization_Table[#All],9,FALSE)</f>
        <v>R1011</v>
      </c>
      <c r="Q1744">
        <f>VLOOKUP($A1744,Hospitalization_Table[#All],11,FALSE)</f>
        <v>32</v>
      </c>
    </row>
    <row r="1745" spans="1:17" ht="15.6" x14ac:dyDescent="0.3">
      <c r="A1745" s="20" t="s">
        <v>626</v>
      </c>
      <c r="B1745" t="str">
        <f>VLOOKUP($A1745,Customer_Table[#All],4,FALSE)</f>
        <v>Katie</v>
      </c>
      <c r="C1745">
        <f>VLOOKUP($A1745,Medical_Table[#All],4,FALSE)</f>
        <v>31.54</v>
      </c>
      <c r="D1745">
        <f>VLOOKUP($A1745,Medical_Table[#All],6,FALSE)</f>
        <v>4.71</v>
      </c>
      <c r="E1745" t="str">
        <f>VLOOKUP($A1745,Medical_Table[#All],2,FALSE)</f>
        <v>No</v>
      </c>
      <c r="F1745" t="str">
        <f>VLOOKUP($A1745,Medical_Table[#All],8,FALSE)</f>
        <v>No</v>
      </c>
      <c r="G1745" t="str">
        <f>VLOOKUP($A1745,Medical_Table[#All],9,FALSE)</f>
        <v>No</v>
      </c>
      <c r="H1745">
        <f>VLOOKUP($A1745,Medical_Table[#All],10,FALSE)</f>
        <v>0</v>
      </c>
      <c r="I1745" t="str">
        <f>VLOOKUP($A1745,Medical_Table[#All],3,FALSE)</f>
        <v>No</v>
      </c>
      <c r="J1745" t="str">
        <f>VLOOKUP($A1745,Medical_Table[#All],5,FALSE)</f>
        <v>Obesity</v>
      </c>
      <c r="K1745" t="str">
        <f>VLOOKUP($A1745,Medical_Table[#All],7,FALSE)</f>
        <v>Normal</v>
      </c>
      <c r="L1745" s="22">
        <f>VLOOKUP($A1745,Hospitalization_Table[#All],10,FALSE)</f>
        <v>33107</v>
      </c>
      <c r="M1745" s="18">
        <f>VLOOKUP($A1745,Hospitalization_Table[#All],6,FALSE)</f>
        <v>5148.55</v>
      </c>
      <c r="N1745" t="str">
        <f>VLOOKUP($A1745,Hospitalization_Table[#All],7,FALSE)</f>
        <v>tier - 2</v>
      </c>
      <c r="O1745" t="str">
        <f>VLOOKUP($A1745,Hospitalization_Table[#All],8,FALSE)</f>
        <v>tier - 2</v>
      </c>
      <c r="P1745" t="str">
        <f>VLOOKUP($A1745,Hospitalization_Table[#All],9,FALSE)</f>
        <v>R1024</v>
      </c>
      <c r="Q1745">
        <f>VLOOKUP($A1745,Hospitalization_Table[#All],11,FALSE)</f>
        <v>32</v>
      </c>
    </row>
    <row r="1746" spans="1:17" ht="15.6" x14ac:dyDescent="0.3">
      <c r="A1746" s="20" t="s">
        <v>625</v>
      </c>
      <c r="B1746" t="str">
        <f>VLOOKUP($A1746,Customer_Table[#All],4,FALSE)</f>
        <v>John P</v>
      </c>
      <c r="C1746">
        <f>VLOOKUP($A1746,Medical_Table[#All],4,FALSE)</f>
        <v>20.82</v>
      </c>
      <c r="D1746">
        <f>VLOOKUP($A1746,Medical_Table[#All],6,FALSE)</f>
        <v>5.55</v>
      </c>
      <c r="E1746" t="str">
        <f>VLOOKUP($A1746,Medical_Table[#All],2,FALSE)</f>
        <v>No</v>
      </c>
      <c r="F1746" t="str">
        <f>VLOOKUP($A1746,Medical_Table[#All],8,FALSE)</f>
        <v>No</v>
      </c>
      <c r="G1746" t="str">
        <f>VLOOKUP($A1746,Medical_Table[#All],9,FALSE)</f>
        <v>No</v>
      </c>
      <c r="H1746">
        <f>VLOOKUP($A1746,Medical_Table[#All],10,FALSE)</f>
        <v>1</v>
      </c>
      <c r="I1746" t="str">
        <f>VLOOKUP($A1746,Medical_Table[#All],3,FALSE)</f>
        <v>No</v>
      </c>
      <c r="J1746" t="str">
        <f>VLOOKUP($A1746,Medical_Table[#All],5,FALSE)</f>
        <v>Normal Weight</v>
      </c>
      <c r="K1746" t="str">
        <f>VLOOKUP($A1746,Medical_Table[#All],7,FALSE)</f>
        <v>Normal</v>
      </c>
      <c r="L1746" s="22">
        <f>VLOOKUP($A1746,Hospitalization_Table[#All],10,FALSE)</f>
        <v>30916</v>
      </c>
      <c r="M1746" s="18">
        <f>VLOOKUP($A1746,Hospitalization_Table[#All],6,FALSE)</f>
        <v>5144.18</v>
      </c>
      <c r="N1746" t="str">
        <f>VLOOKUP($A1746,Hospitalization_Table[#All],7,FALSE)</f>
        <v>tier - 2</v>
      </c>
      <c r="O1746" t="str">
        <f>VLOOKUP($A1746,Hospitalization_Table[#All],8,FALSE)</f>
        <v>tier - 1</v>
      </c>
      <c r="P1746" t="str">
        <f>VLOOKUP($A1746,Hospitalization_Table[#All],9,FALSE)</f>
        <v>R1013</v>
      </c>
      <c r="Q1746">
        <f>VLOOKUP($A1746,Hospitalization_Table[#All],11,FALSE)</f>
        <v>38</v>
      </c>
    </row>
    <row r="1747" spans="1:17" ht="15.6" x14ac:dyDescent="0.3">
      <c r="A1747" s="20" t="s">
        <v>624</v>
      </c>
      <c r="B1747" t="str">
        <f>VLOOKUP($A1747,Customer_Table[#All],4,FALSE)</f>
        <v>Rachel</v>
      </c>
      <c r="C1747">
        <f>VLOOKUP($A1747,Medical_Table[#All],4,FALSE)</f>
        <v>38.83</v>
      </c>
      <c r="D1747">
        <f>VLOOKUP($A1747,Medical_Table[#All],6,FALSE)</f>
        <v>4.78</v>
      </c>
      <c r="E1747" t="str">
        <f>VLOOKUP($A1747,Medical_Table[#All],2,FALSE)</f>
        <v>No</v>
      </c>
      <c r="F1747" t="str">
        <f>VLOOKUP($A1747,Medical_Table[#All],8,FALSE)</f>
        <v>No</v>
      </c>
      <c r="G1747" t="str">
        <f>VLOOKUP($A1747,Medical_Table[#All],9,FALSE)</f>
        <v>Yes</v>
      </c>
      <c r="H1747">
        <f>VLOOKUP($A1747,Medical_Table[#All],10,FALSE)</f>
        <v>1</v>
      </c>
      <c r="I1747" t="str">
        <f>VLOOKUP($A1747,Medical_Table[#All],3,FALSE)</f>
        <v>No</v>
      </c>
      <c r="J1747" t="str">
        <f>VLOOKUP($A1747,Medical_Table[#All],5,FALSE)</f>
        <v>Obesity</v>
      </c>
      <c r="K1747" t="str">
        <f>VLOOKUP($A1747,Medical_Table[#All],7,FALSE)</f>
        <v>Normal</v>
      </c>
      <c r="L1747" s="22">
        <f>VLOOKUP($A1747,Hospitalization_Table[#All],10,FALSE)</f>
        <v>34313</v>
      </c>
      <c r="M1747" s="18">
        <f>VLOOKUP($A1747,Hospitalization_Table[#All],6,FALSE)</f>
        <v>5138.26</v>
      </c>
      <c r="N1747" t="str">
        <f>VLOOKUP($A1747,Hospitalization_Table[#All],7,FALSE)</f>
        <v>tier - 2</v>
      </c>
      <c r="O1747" t="str">
        <f>VLOOKUP($A1747,Hospitalization_Table[#All],8,FALSE)</f>
        <v>tier - 2</v>
      </c>
      <c r="P1747" t="str">
        <f>VLOOKUP($A1747,Hospitalization_Table[#All],9,FALSE)</f>
        <v>R1013</v>
      </c>
      <c r="Q1747">
        <f>VLOOKUP($A1747,Hospitalization_Table[#All],11,FALSE)</f>
        <v>29</v>
      </c>
    </row>
    <row r="1748" spans="1:17" ht="15.6" x14ac:dyDescent="0.3">
      <c r="A1748" s="20" t="s">
        <v>623</v>
      </c>
      <c r="B1748" t="str">
        <f>VLOOKUP($A1748,Customer_Table[#All],4,FALSE)</f>
        <v>Isabelle</v>
      </c>
      <c r="C1748">
        <f>VLOOKUP($A1748,Medical_Table[#All],4,FALSE)</f>
        <v>23.44</v>
      </c>
      <c r="D1748">
        <f>VLOOKUP($A1748,Medical_Table[#All],6,FALSE)</f>
        <v>4.6500000000000004</v>
      </c>
      <c r="E1748" t="str">
        <f>VLOOKUP($A1748,Medical_Table[#All],2,FALSE)</f>
        <v>Yes</v>
      </c>
      <c r="F1748" t="str">
        <f>VLOOKUP($A1748,Medical_Table[#All],8,FALSE)</f>
        <v>No</v>
      </c>
      <c r="G1748" t="str">
        <f>VLOOKUP($A1748,Medical_Table[#All],9,FALSE)</f>
        <v>No</v>
      </c>
      <c r="H1748">
        <f>VLOOKUP($A1748,Medical_Table[#All],10,FALSE)</f>
        <v>1</v>
      </c>
      <c r="I1748" t="str">
        <f>VLOOKUP($A1748,Medical_Table[#All],3,FALSE)</f>
        <v>No</v>
      </c>
      <c r="J1748" t="str">
        <f>VLOOKUP($A1748,Medical_Table[#All],5,FALSE)</f>
        <v>Normal Weight</v>
      </c>
      <c r="K1748" t="str">
        <f>VLOOKUP($A1748,Medical_Table[#All],7,FALSE)</f>
        <v>Normal</v>
      </c>
      <c r="L1748" s="22">
        <f>VLOOKUP($A1748,Hospitalization_Table[#All],10,FALSE)</f>
        <v>32401</v>
      </c>
      <c r="M1748" s="18">
        <f>VLOOKUP($A1748,Hospitalization_Table[#All],6,FALSE)</f>
        <v>5136.75</v>
      </c>
      <c r="N1748" t="str">
        <f>VLOOKUP($A1748,Hospitalization_Table[#All],7,FALSE)</f>
        <v>tier - 2</v>
      </c>
      <c r="O1748" t="str">
        <f>VLOOKUP($A1748,Hospitalization_Table[#All],8,FALSE)</f>
        <v>tier - 1</v>
      </c>
      <c r="P1748" t="str">
        <f>VLOOKUP($A1748,Hospitalization_Table[#All],9,FALSE)</f>
        <v>R1013</v>
      </c>
      <c r="Q1748">
        <f>VLOOKUP($A1748,Hospitalization_Table[#All],11,FALSE)</f>
        <v>34</v>
      </c>
    </row>
    <row r="1749" spans="1:17" ht="15.6" x14ac:dyDescent="0.3">
      <c r="A1749" s="20" t="s">
        <v>622</v>
      </c>
      <c r="B1749" t="str">
        <f>VLOOKUP($A1749,Customer_Table[#All],4,FALSE)</f>
        <v>Neil</v>
      </c>
      <c r="C1749">
        <f>VLOOKUP($A1749,Medical_Table[#All],4,FALSE)</f>
        <v>24.13</v>
      </c>
      <c r="D1749">
        <f>VLOOKUP($A1749,Medical_Table[#All],6,FALSE)</f>
        <v>5.2</v>
      </c>
      <c r="E1749" t="str">
        <f>VLOOKUP($A1749,Medical_Table[#All],2,FALSE)</f>
        <v>No</v>
      </c>
      <c r="F1749" t="str">
        <f>VLOOKUP($A1749,Medical_Table[#All],8,FALSE)</f>
        <v>No</v>
      </c>
      <c r="G1749" t="str">
        <f>VLOOKUP($A1749,Medical_Table[#All],9,FALSE)</f>
        <v>No</v>
      </c>
      <c r="H1749">
        <f>VLOOKUP($A1749,Medical_Table[#All],10,FALSE)</f>
        <v>1</v>
      </c>
      <c r="I1749" t="str">
        <f>VLOOKUP($A1749,Medical_Table[#All],3,FALSE)</f>
        <v>No</v>
      </c>
      <c r="J1749" t="str">
        <f>VLOOKUP($A1749,Medical_Table[#All],5,FALSE)</f>
        <v>Normal Weight</v>
      </c>
      <c r="K1749" t="str">
        <f>VLOOKUP($A1749,Medical_Table[#All],7,FALSE)</f>
        <v>Normal</v>
      </c>
      <c r="L1749" s="22">
        <f>VLOOKUP($A1749,Hospitalization_Table[#All],10,FALSE)</f>
        <v>32033</v>
      </c>
      <c r="M1749" s="18">
        <f>VLOOKUP($A1749,Hospitalization_Table[#All],6,FALSE)</f>
        <v>5125.22</v>
      </c>
      <c r="N1749" t="str">
        <f>VLOOKUP($A1749,Hospitalization_Table[#All],7,FALSE)</f>
        <v>tier - 1</v>
      </c>
      <c r="O1749" t="str">
        <f>VLOOKUP($A1749,Hospitalization_Table[#All],8,FALSE)</f>
        <v>tier - 2</v>
      </c>
      <c r="P1749" t="str">
        <f>VLOOKUP($A1749,Hospitalization_Table[#All],9,FALSE)</f>
        <v>R1012</v>
      </c>
      <c r="Q1749">
        <f>VLOOKUP($A1749,Hospitalization_Table[#All],11,FALSE)</f>
        <v>35</v>
      </c>
    </row>
    <row r="1750" spans="1:17" ht="15.6" x14ac:dyDescent="0.3">
      <c r="A1750" s="20" t="s">
        <v>621</v>
      </c>
      <c r="B1750" t="str">
        <f>VLOOKUP($A1750,Customer_Table[#All],4,FALSE)</f>
        <v>Tom</v>
      </c>
      <c r="C1750">
        <f>VLOOKUP($A1750,Medical_Table[#All],4,FALSE)</f>
        <v>42.13</v>
      </c>
      <c r="D1750">
        <f>VLOOKUP($A1750,Medical_Table[#All],6,FALSE)</f>
        <v>4.54</v>
      </c>
      <c r="E1750" t="str">
        <f>VLOOKUP($A1750,Medical_Table[#All],2,FALSE)</f>
        <v>Yes</v>
      </c>
      <c r="F1750" t="str">
        <f>VLOOKUP($A1750,Medical_Table[#All],8,FALSE)</f>
        <v>No</v>
      </c>
      <c r="G1750" t="str">
        <f>VLOOKUP($A1750,Medical_Table[#All],9,FALSE)</f>
        <v>No</v>
      </c>
      <c r="H1750">
        <f>VLOOKUP($A1750,Medical_Table[#All],10,FALSE)</f>
        <v>1</v>
      </c>
      <c r="I1750" t="str">
        <f>VLOOKUP($A1750,Medical_Table[#All],3,FALSE)</f>
        <v>No</v>
      </c>
      <c r="J1750" t="str">
        <f>VLOOKUP($A1750,Medical_Table[#All],5,FALSE)</f>
        <v>Obesity</v>
      </c>
      <c r="K1750" t="str">
        <f>VLOOKUP($A1750,Medical_Table[#All],7,FALSE)</f>
        <v>Normal</v>
      </c>
      <c r="L1750" s="22">
        <f>VLOOKUP($A1750,Hospitalization_Table[#All],10,FALSE)</f>
        <v>32448</v>
      </c>
      <c r="M1750" s="18">
        <f>VLOOKUP($A1750,Hospitalization_Table[#All],6,FALSE)</f>
        <v>5124.1899999999996</v>
      </c>
      <c r="N1750" t="str">
        <f>VLOOKUP($A1750,Hospitalization_Table[#All],7,FALSE)</f>
        <v>tier - 2</v>
      </c>
      <c r="O1750" t="str">
        <f>VLOOKUP($A1750,Hospitalization_Table[#All],8,FALSE)</f>
        <v>tier - 3</v>
      </c>
      <c r="P1750" t="str">
        <f>VLOOKUP($A1750,Hospitalization_Table[#All],9,FALSE)</f>
        <v>R1013</v>
      </c>
      <c r="Q1750">
        <f>VLOOKUP($A1750,Hospitalization_Table[#All],11,FALSE)</f>
        <v>34</v>
      </c>
    </row>
    <row r="1751" spans="1:17" ht="15.6" x14ac:dyDescent="0.3">
      <c r="A1751" s="20" t="s">
        <v>620</v>
      </c>
      <c r="B1751" t="str">
        <f>VLOOKUP($A1751,Customer_Table[#All],4,FALSE)</f>
        <v>Nathan</v>
      </c>
      <c r="C1751">
        <f>VLOOKUP($A1751,Medical_Table[#All],4,FALSE)</f>
        <v>17.86</v>
      </c>
      <c r="D1751">
        <f>VLOOKUP($A1751,Medical_Table[#All],6,FALSE)</f>
        <v>4.1100000000000003</v>
      </c>
      <c r="E1751" t="str">
        <f>VLOOKUP($A1751,Medical_Table[#All],2,FALSE)</f>
        <v>No</v>
      </c>
      <c r="F1751" t="str">
        <f>VLOOKUP($A1751,Medical_Table[#All],8,FALSE)</f>
        <v>No</v>
      </c>
      <c r="G1751" t="str">
        <f>VLOOKUP($A1751,Medical_Table[#All],9,FALSE)</f>
        <v>No</v>
      </c>
      <c r="H1751">
        <f>VLOOKUP($A1751,Medical_Table[#All],10,FALSE)</f>
        <v>1</v>
      </c>
      <c r="I1751" t="str">
        <f>VLOOKUP($A1751,Medical_Table[#All],3,FALSE)</f>
        <v>No</v>
      </c>
      <c r="J1751" t="str">
        <f>VLOOKUP($A1751,Medical_Table[#All],5,FALSE)</f>
        <v>Under Weight</v>
      </c>
      <c r="K1751" t="str">
        <f>VLOOKUP($A1751,Medical_Table[#All],7,FALSE)</f>
        <v>Normal</v>
      </c>
      <c r="L1751" s="22">
        <f>VLOOKUP($A1751,Hospitalization_Table[#All],10,FALSE)</f>
        <v>32099</v>
      </c>
      <c r="M1751" s="18">
        <f>VLOOKUP($A1751,Hospitalization_Table[#All],6,FALSE)</f>
        <v>5116.5</v>
      </c>
      <c r="N1751" t="str">
        <f>VLOOKUP($A1751,Hospitalization_Table[#All],7,FALSE)</f>
        <v>tier - 2</v>
      </c>
      <c r="O1751" t="str">
        <f>VLOOKUP($A1751,Hospitalization_Table[#All],8,FALSE)</f>
        <v>tier - 2</v>
      </c>
      <c r="P1751" t="str">
        <f>VLOOKUP($A1751,Hospitalization_Table[#All],9,FALSE)</f>
        <v>R1012</v>
      </c>
      <c r="Q1751">
        <f>VLOOKUP($A1751,Hospitalization_Table[#All],11,FALSE)</f>
        <v>35</v>
      </c>
    </row>
    <row r="1752" spans="1:17" ht="15.6" x14ac:dyDescent="0.3">
      <c r="A1752" s="20" t="s">
        <v>619</v>
      </c>
      <c r="B1752" t="str">
        <f>VLOOKUP($A1752,Customer_Table[#All],4,FALSE)</f>
        <v>Kelli N</v>
      </c>
      <c r="C1752">
        <f>VLOOKUP($A1752,Medical_Table[#All],4,FALSE)</f>
        <v>32.78</v>
      </c>
      <c r="D1752">
        <f>VLOOKUP($A1752,Medical_Table[#All],6,FALSE)</f>
        <v>4.63</v>
      </c>
      <c r="E1752" t="str">
        <f>VLOOKUP($A1752,Medical_Table[#All],2,FALSE)</f>
        <v>No</v>
      </c>
      <c r="F1752" t="str">
        <f>VLOOKUP($A1752,Medical_Table[#All],8,FALSE)</f>
        <v>No</v>
      </c>
      <c r="G1752" t="str">
        <f>VLOOKUP($A1752,Medical_Table[#All],9,FALSE)</f>
        <v>No</v>
      </c>
      <c r="H1752">
        <f>VLOOKUP($A1752,Medical_Table[#All],10,FALSE)</f>
        <v>0</v>
      </c>
      <c r="I1752" t="str">
        <f>VLOOKUP($A1752,Medical_Table[#All],3,FALSE)</f>
        <v>No</v>
      </c>
      <c r="J1752" t="str">
        <f>VLOOKUP($A1752,Medical_Table[#All],5,FALSE)</f>
        <v>Obesity</v>
      </c>
      <c r="K1752" t="str">
        <f>VLOOKUP($A1752,Medical_Table[#All],7,FALSE)</f>
        <v>Normal</v>
      </c>
      <c r="L1752" s="22">
        <f>VLOOKUP($A1752,Hospitalization_Table[#All],10,FALSE)</f>
        <v>36330</v>
      </c>
      <c r="M1752" s="18">
        <f>VLOOKUP($A1752,Hospitalization_Table[#All],6,FALSE)</f>
        <v>5087.92</v>
      </c>
      <c r="N1752" t="str">
        <f>VLOOKUP($A1752,Hospitalization_Table[#All],7,FALSE)</f>
        <v>tier - 2</v>
      </c>
      <c r="O1752" t="str">
        <f>VLOOKUP($A1752,Hospitalization_Table[#All],8,FALSE)</f>
        <v>tier - 2</v>
      </c>
      <c r="P1752" t="str">
        <f>VLOOKUP($A1752,Hospitalization_Table[#All],9,FALSE)</f>
        <v>R1026</v>
      </c>
      <c r="Q1752">
        <f>VLOOKUP($A1752,Hospitalization_Table[#All],11,FALSE)</f>
        <v>23</v>
      </c>
    </row>
    <row r="1753" spans="1:17" ht="15.6" x14ac:dyDescent="0.3">
      <c r="A1753" s="20" t="s">
        <v>618</v>
      </c>
      <c r="B1753" t="str">
        <f>VLOOKUP($A1753,Customer_Table[#All],4,FALSE)</f>
        <v>Scott M.</v>
      </c>
      <c r="C1753">
        <f>VLOOKUP($A1753,Medical_Table[#All],4,FALSE)</f>
        <v>23.9</v>
      </c>
      <c r="D1753">
        <f>VLOOKUP($A1753,Medical_Table[#All],6,FALSE)</f>
        <v>6.06</v>
      </c>
      <c r="E1753" t="str">
        <f>VLOOKUP($A1753,Medical_Table[#All],2,FALSE)</f>
        <v>Yes</v>
      </c>
      <c r="F1753" t="str">
        <f>VLOOKUP($A1753,Medical_Table[#All],8,FALSE)</f>
        <v>No</v>
      </c>
      <c r="G1753" t="str">
        <f>VLOOKUP($A1753,Medical_Table[#All],9,FALSE)</f>
        <v>Yes</v>
      </c>
      <c r="H1753">
        <f>VLOOKUP($A1753,Medical_Table[#All],10,FALSE)</f>
        <v>1</v>
      </c>
      <c r="I1753" t="str">
        <f>VLOOKUP($A1753,Medical_Table[#All],3,FALSE)</f>
        <v>No</v>
      </c>
      <c r="J1753" t="str">
        <f>VLOOKUP($A1753,Medical_Table[#All],5,FALSE)</f>
        <v>Normal Weight</v>
      </c>
      <c r="K1753" t="str">
        <f>VLOOKUP($A1753,Medical_Table[#All],7,FALSE)</f>
        <v>Prediabetes</v>
      </c>
      <c r="L1753" s="22">
        <f>VLOOKUP($A1753,Hospitalization_Table[#All],10,FALSE)</f>
        <v>35625</v>
      </c>
      <c r="M1753" s="18">
        <f>VLOOKUP($A1753,Hospitalization_Table[#All],6,FALSE)</f>
        <v>5080.1000000000004</v>
      </c>
      <c r="N1753" t="str">
        <f>VLOOKUP($A1753,Hospitalization_Table[#All],7,FALSE)</f>
        <v>tier - 3</v>
      </c>
      <c r="O1753" t="str">
        <f>VLOOKUP($A1753,Hospitalization_Table[#All],8,FALSE)</f>
        <v>tier - 2</v>
      </c>
      <c r="P1753" t="str">
        <f>VLOOKUP($A1753,Hospitalization_Table[#All],9,FALSE)</f>
        <v>R1011</v>
      </c>
      <c r="Q1753">
        <f>VLOOKUP($A1753,Hospitalization_Table[#All],11,FALSE)</f>
        <v>25</v>
      </c>
    </row>
    <row r="1754" spans="1:17" ht="15.6" x14ac:dyDescent="0.3">
      <c r="A1754" s="20" t="s">
        <v>617</v>
      </c>
      <c r="B1754" t="str">
        <f>VLOOKUP($A1754,Customer_Table[#All],4,FALSE)</f>
        <v>Grant A</v>
      </c>
      <c r="C1754">
        <f>VLOOKUP($A1754,Medical_Table[#All],4,FALSE)</f>
        <v>15.47</v>
      </c>
      <c r="D1754">
        <f>VLOOKUP($A1754,Medical_Table[#All],6,FALSE)</f>
        <v>8.43</v>
      </c>
      <c r="E1754" t="str">
        <f>VLOOKUP($A1754,Medical_Table[#All],2,FALSE)</f>
        <v>No</v>
      </c>
      <c r="F1754" t="str">
        <f>VLOOKUP($A1754,Medical_Table[#All],8,FALSE)</f>
        <v>No</v>
      </c>
      <c r="G1754" t="str">
        <f>VLOOKUP($A1754,Medical_Table[#All],9,FALSE)</f>
        <v>No</v>
      </c>
      <c r="H1754">
        <f>VLOOKUP($A1754,Medical_Table[#All],10,FALSE)</f>
        <v>0</v>
      </c>
      <c r="I1754" t="str">
        <f>VLOOKUP($A1754,Medical_Table[#All],3,FALSE)</f>
        <v>No</v>
      </c>
      <c r="J1754" t="str">
        <f>VLOOKUP($A1754,Medical_Table[#All],5,FALSE)</f>
        <v>Under Weight</v>
      </c>
      <c r="K1754" t="str">
        <f>VLOOKUP($A1754,Medical_Table[#All],7,FALSE)</f>
        <v>Diabetes</v>
      </c>
      <c r="L1754" s="22">
        <f>VLOOKUP($A1754,Hospitalization_Table[#All],10,FALSE)</f>
        <v>28816</v>
      </c>
      <c r="M1754" s="18">
        <f>VLOOKUP($A1754,Hospitalization_Table[#All],6,FALSE)</f>
        <v>5077.1899999999996</v>
      </c>
      <c r="N1754" t="str">
        <f>VLOOKUP($A1754,Hospitalization_Table[#All],7,FALSE)</f>
        <v>tier - 2</v>
      </c>
      <c r="O1754" t="str">
        <f>VLOOKUP($A1754,Hospitalization_Table[#All],8,FALSE)</f>
        <v>tier - 3</v>
      </c>
      <c r="P1754" t="str">
        <f>VLOOKUP($A1754,Hospitalization_Table[#All],9,FALSE)</f>
        <v>R1012</v>
      </c>
      <c r="Q1754">
        <f>VLOOKUP($A1754,Hospitalization_Table[#All],11,FALSE)</f>
        <v>44</v>
      </c>
    </row>
    <row r="1755" spans="1:17" ht="15.6" x14ac:dyDescent="0.3">
      <c r="A1755" s="20" t="s">
        <v>616</v>
      </c>
      <c r="B1755" t="str">
        <f>VLOOKUP($A1755,Customer_Table[#All],4,FALSE)</f>
        <v>Jonathan C</v>
      </c>
      <c r="C1755">
        <f>VLOOKUP($A1755,Medical_Table[#All],4,FALSE)</f>
        <v>28.54</v>
      </c>
      <c r="D1755">
        <f>VLOOKUP($A1755,Medical_Table[#All],6,FALSE)</f>
        <v>5.51</v>
      </c>
      <c r="E1755" t="str">
        <f>VLOOKUP($A1755,Medical_Table[#All],2,FALSE)</f>
        <v>No</v>
      </c>
      <c r="F1755" t="str">
        <f>VLOOKUP($A1755,Medical_Table[#All],8,FALSE)</f>
        <v>No</v>
      </c>
      <c r="G1755" t="str">
        <f>VLOOKUP($A1755,Medical_Table[#All],9,FALSE)</f>
        <v>Yes</v>
      </c>
      <c r="H1755">
        <f>VLOOKUP($A1755,Medical_Table[#All],10,FALSE)</f>
        <v>1</v>
      </c>
      <c r="I1755" t="str">
        <f>VLOOKUP($A1755,Medical_Table[#All],3,FALSE)</f>
        <v>No</v>
      </c>
      <c r="J1755" t="str">
        <f>VLOOKUP($A1755,Medical_Table[#All],5,FALSE)</f>
        <v>Over Weight</v>
      </c>
      <c r="K1755" t="str">
        <f>VLOOKUP($A1755,Medical_Table[#All],7,FALSE)</f>
        <v>Normal</v>
      </c>
      <c r="L1755" s="22">
        <f>VLOOKUP($A1755,Hospitalization_Table[#All],10,FALSE)</f>
        <v>34131</v>
      </c>
      <c r="M1755" s="18">
        <f>VLOOKUP($A1755,Hospitalization_Table[#All],6,FALSE)</f>
        <v>5059.5600000000004</v>
      </c>
      <c r="N1755" t="str">
        <f>VLOOKUP($A1755,Hospitalization_Table[#All],7,FALSE)</f>
        <v>tier - 2</v>
      </c>
      <c r="O1755" t="str">
        <f>VLOOKUP($A1755,Hospitalization_Table[#All],8,FALSE)</f>
        <v>tier - 1</v>
      </c>
      <c r="P1755" t="str">
        <f>VLOOKUP($A1755,Hospitalization_Table[#All],9,FALSE)</f>
        <v>R1021</v>
      </c>
      <c r="Q1755">
        <f>VLOOKUP($A1755,Hospitalization_Table[#All],11,FALSE)</f>
        <v>29</v>
      </c>
    </row>
    <row r="1756" spans="1:17" ht="15.6" x14ac:dyDescent="0.3">
      <c r="A1756" s="20" t="s">
        <v>615</v>
      </c>
      <c r="B1756" t="str">
        <f>VLOOKUP($A1756,Customer_Table[#All],4,FALSE)</f>
        <v>Rachael M.</v>
      </c>
      <c r="C1756">
        <f>VLOOKUP($A1756,Medical_Table[#All],4,FALSE)</f>
        <v>18.54</v>
      </c>
      <c r="D1756">
        <f>VLOOKUP($A1756,Medical_Table[#All],6,FALSE)</f>
        <v>4.95</v>
      </c>
      <c r="E1756" t="str">
        <f>VLOOKUP($A1756,Medical_Table[#All],2,FALSE)</f>
        <v>No</v>
      </c>
      <c r="F1756" t="str">
        <f>VLOOKUP($A1756,Medical_Table[#All],8,FALSE)</f>
        <v>No</v>
      </c>
      <c r="G1756" t="str">
        <f>VLOOKUP($A1756,Medical_Table[#All],9,FALSE)</f>
        <v>No</v>
      </c>
      <c r="H1756">
        <f>VLOOKUP($A1756,Medical_Table[#All],10,FALSE)</f>
        <v>0</v>
      </c>
      <c r="I1756" t="str">
        <f>VLOOKUP($A1756,Medical_Table[#All],3,FALSE)</f>
        <v>No</v>
      </c>
      <c r="J1756" t="str">
        <f>VLOOKUP($A1756,Medical_Table[#All],5,FALSE)</f>
        <v>Normal Weight</v>
      </c>
      <c r="K1756" t="str">
        <f>VLOOKUP($A1756,Medical_Table[#All],7,FALSE)</f>
        <v>Normal</v>
      </c>
      <c r="L1756" s="22">
        <f>VLOOKUP($A1756,Hospitalization_Table[#All],10,FALSE)</f>
        <v>29471</v>
      </c>
      <c r="M1756" s="18">
        <f>VLOOKUP($A1756,Hospitalization_Table[#All],6,FALSE)</f>
        <v>5054.05</v>
      </c>
      <c r="N1756" t="str">
        <f>VLOOKUP($A1756,Hospitalization_Table[#All],7,FALSE)</f>
        <v>tier - 2</v>
      </c>
      <c r="O1756" t="str">
        <f>VLOOKUP($A1756,Hospitalization_Table[#All],8,FALSE)</f>
        <v>tier - 2</v>
      </c>
      <c r="P1756" t="str">
        <f>VLOOKUP($A1756,Hospitalization_Table[#All],9,FALSE)</f>
        <v>R1013</v>
      </c>
      <c r="Q1756">
        <f>VLOOKUP($A1756,Hospitalization_Table[#All],11,FALSE)</f>
        <v>42</v>
      </c>
    </row>
    <row r="1757" spans="1:17" ht="15.6" x14ac:dyDescent="0.3">
      <c r="A1757" s="20" t="s">
        <v>614</v>
      </c>
      <c r="B1757" t="str">
        <f>VLOOKUP($A1757,Customer_Table[#All],4,FALSE)</f>
        <v>Pilar</v>
      </c>
      <c r="C1757">
        <f>VLOOKUP($A1757,Medical_Table[#All],4,FALSE)</f>
        <v>32.18</v>
      </c>
      <c r="D1757">
        <f>VLOOKUP($A1757,Medical_Table[#All],6,FALSE)</f>
        <v>6.44</v>
      </c>
      <c r="E1757" t="str">
        <f>VLOOKUP($A1757,Medical_Table[#All],2,FALSE)</f>
        <v>Yes</v>
      </c>
      <c r="F1757" t="str">
        <f>VLOOKUP($A1757,Medical_Table[#All],8,FALSE)</f>
        <v>No</v>
      </c>
      <c r="G1757" t="str">
        <f>VLOOKUP($A1757,Medical_Table[#All],9,FALSE)</f>
        <v>Yes</v>
      </c>
      <c r="H1757">
        <f>VLOOKUP($A1757,Medical_Table[#All],10,FALSE)</f>
        <v>1</v>
      </c>
      <c r="I1757" t="str">
        <f>VLOOKUP($A1757,Medical_Table[#All],3,FALSE)</f>
        <v>No</v>
      </c>
      <c r="J1757" t="str">
        <f>VLOOKUP($A1757,Medical_Table[#All],5,FALSE)</f>
        <v>Obesity</v>
      </c>
      <c r="K1757" t="str">
        <f>VLOOKUP($A1757,Medical_Table[#All],7,FALSE)</f>
        <v>Prediabetes</v>
      </c>
      <c r="L1757" s="22">
        <f>VLOOKUP($A1757,Hospitalization_Table[#All],10,FALSE)</f>
        <v>35640</v>
      </c>
      <c r="M1757" s="18">
        <f>VLOOKUP($A1757,Hospitalization_Table[#All],6,FALSE)</f>
        <v>5045.1499999999996</v>
      </c>
      <c r="N1757" t="str">
        <f>VLOOKUP($A1757,Hospitalization_Table[#All],7,FALSE)</f>
        <v>tier - 2</v>
      </c>
      <c r="O1757" t="str">
        <f>VLOOKUP($A1757,Hospitalization_Table[#All],8,FALSE)</f>
        <v>tier - 2</v>
      </c>
      <c r="P1757" t="str">
        <f>VLOOKUP($A1757,Hospitalization_Table[#All],9,FALSE)</f>
        <v>R1012</v>
      </c>
      <c r="Q1757">
        <f>VLOOKUP($A1757,Hospitalization_Table[#All],11,FALSE)</f>
        <v>25</v>
      </c>
    </row>
    <row r="1758" spans="1:17" ht="15.6" x14ac:dyDescent="0.3">
      <c r="A1758" s="20" t="s">
        <v>613</v>
      </c>
      <c r="B1758" t="str">
        <f>VLOOKUP($A1758,Customer_Table[#All],4,FALSE)</f>
        <v>Kyle M</v>
      </c>
      <c r="C1758">
        <f>VLOOKUP($A1758,Medical_Table[#All],4,FALSE)</f>
        <v>37.380000000000003</v>
      </c>
      <c r="D1758">
        <f>VLOOKUP($A1758,Medical_Table[#All],6,FALSE)</f>
        <v>6.05</v>
      </c>
      <c r="E1758" t="str">
        <f>VLOOKUP($A1758,Medical_Table[#All],2,FALSE)</f>
        <v>Yes</v>
      </c>
      <c r="F1758" t="str">
        <f>VLOOKUP($A1758,Medical_Table[#All],8,FALSE)</f>
        <v>No</v>
      </c>
      <c r="G1758" t="str">
        <f>VLOOKUP($A1758,Medical_Table[#All],9,FALSE)</f>
        <v>No</v>
      </c>
      <c r="H1758">
        <f>VLOOKUP($A1758,Medical_Table[#All],10,FALSE)</f>
        <v>0</v>
      </c>
      <c r="I1758" t="str">
        <f>VLOOKUP($A1758,Medical_Table[#All],3,FALSE)</f>
        <v>No</v>
      </c>
      <c r="J1758" t="str">
        <f>VLOOKUP($A1758,Medical_Table[#All],5,FALSE)</f>
        <v>Obesity</v>
      </c>
      <c r="K1758" t="str">
        <f>VLOOKUP($A1758,Medical_Table[#All],7,FALSE)</f>
        <v>Prediabetes</v>
      </c>
      <c r="L1758" s="22">
        <f>VLOOKUP($A1758,Hospitalization_Table[#All],10,FALSE)</f>
        <v>37180</v>
      </c>
      <c r="M1758" s="18">
        <f>VLOOKUP($A1758,Hospitalization_Table[#All],6,FALSE)</f>
        <v>5043.13</v>
      </c>
      <c r="N1758" t="str">
        <f>VLOOKUP($A1758,Hospitalization_Table[#All],7,FALSE)</f>
        <v>tier - 2</v>
      </c>
      <c r="O1758" t="str">
        <f>VLOOKUP($A1758,Hospitalization_Table[#All],8,FALSE)</f>
        <v>tier - 3</v>
      </c>
      <c r="P1758" t="str">
        <f>VLOOKUP($A1758,Hospitalization_Table[#All],9,FALSE)</f>
        <v>R1011</v>
      </c>
      <c r="Q1758">
        <f>VLOOKUP($A1758,Hospitalization_Table[#All],11,FALSE)</f>
        <v>21</v>
      </c>
    </row>
    <row r="1759" spans="1:17" ht="15.6" x14ac:dyDescent="0.3">
      <c r="A1759" s="20" t="s">
        <v>612</v>
      </c>
      <c r="B1759" t="str">
        <f>VLOOKUP($A1759,Customer_Table[#All],4,FALSE)</f>
        <v>Christie</v>
      </c>
      <c r="C1759">
        <f>VLOOKUP($A1759,Medical_Table[#All],4,FALSE)</f>
        <v>31.12</v>
      </c>
      <c r="D1759">
        <f>VLOOKUP($A1759,Medical_Table[#All],6,FALSE)</f>
        <v>4.76</v>
      </c>
      <c r="E1759" t="str">
        <f>VLOOKUP($A1759,Medical_Table[#All],2,FALSE)</f>
        <v>Yes</v>
      </c>
      <c r="F1759" t="str">
        <f>VLOOKUP($A1759,Medical_Table[#All],8,FALSE)</f>
        <v>No</v>
      </c>
      <c r="G1759" t="str">
        <f>VLOOKUP($A1759,Medical_Table[#All],9,FALSE)</f>
        <v>Yes</v>
      </c>
      <c r="H1759">
        <f>VLOOKUP($A1759,Medical_Table[#All],10,FALSE)</f>
        <v>1</v>
      </c>
      <c r="I1759" t="str">
        <f>VLOOKUP($A1759,Medical_Table[#All],3,FALSE)</f>
        <v>No</v>
      </c>
      <c r="J1759" t="str">
        <f>VLOOKUP($A1759,Medical_Table[#All],5,FALSE)</f>
        <v>Obesity</v>
      </c>
      <c r="K1759" t="str">
        <f>VLOOKUP($A1759,Medical_Table[#All],7,FALSE)</f>
        <v>Normal</v>
      </c>
      <c r="L1759" s="22">
        <f>VLOOKUP($A1759,Hospitalization_Table[#All],10,FALSE)</f>
        <v>35768</v>
      </c>
      <c r="M1759" s="18">
        <f>VLOOKUP($A1759,Hospitalization_Table[#All],6,FALSE)</f>
        <v>5038.57</v>
      </c>
      <c r="N1759" t="str">
        <f>VLOOKUP($A1759,Hospitalization_Table[#All],7,FALSE)</f>
        <v>tier - 2</v>
      </c>
      <c r="O1759" t="str">
        <f>VLOOKUP($A1759,Hospitalization_Table[#All],8,FALSE)</f>
        <v>tier - 2</v>
      </c>
      <c r="P1759" t="str">
        <f>VLOOKUP($A1759,Hospitalization_Table[#All],9,FALSE)</f>
        <v>R1025</v>
      </c>
      <c r="Q1759">
        <f>VLOOKUP($A1759,Hospitalization_Table[#All],11,FALSE)</f>
        <v>25</v>
      </c>
    </row>
    <row r="1760" spans="1:17" ht="15.6" x14ac:dyDescent="0.3">
      <c r="A1760" s="20" t="s">
        <v>611</v>
      </c>
      <c r="B1760" t="str">
        <f>VLOOKUP($A1760,Customer_Table[#All],4,FALSE)</f>
        <v>David A.</v>
      </c>
      <c r="C1760">
        <f>VLOOKUP($A1760,Medical_Table[#All],4,FALSE)</f>
        <v>22.01</v>
      </c>
      <c r="D1760">
        <f>VLOOKUP($A1760,Medical_Table[#All],6,FALSE)</f>
        <v>6.72</v>
      </c>
      <c r="E1760" t="str">
        <f>VLOOKUP($A1760,Medical_Table[#All],2,FALSE)</f>
        <v>Yes</v>
      </c>
      <c r="F1760" t="str">
        <f>VLOOKUP($A1760,Medical_Table[#All],8,FALSE)</f>
        <v>No</v>
      </c>
      <c r="G1760" t="str">
        <f>VLOOKUP($A1760,Medical_Table[#All],9,FALSE)</f>
        <v>No</v>
      </c>
      <c r="H1760">
        <f>VLOOKUP($A1760,Medical_Table[#All],10,FALSE)</f>
        <v>1</v>
      </c>
      <c r="I1760" t="str">
        <f>VLOOKUP($A1760,Medical_Table[#All],3,FALSE)</f>
        <v>No</v>
      </c>
      <c r="J1760" t="str">
        <f>VLOOKUP($A1760,Medical_Table[#All],5,FALSE)</f>
        <v>Normal Weight</v>
      </c>
      <c r="K1760" t="str">
        <f>VLOOKUP($A1760,Medical_Table[#All],7,FALSE)</f>
        <v>Diabetes</v>
      </c>
      <c r="L1760" s="22">
        <f>VLOOKUP($A1760,Hospitalization_Table[#All],10,FALSE)</f>
        <v>31592</v>
      </c>
      <c r="M1760" s="18">
        <f>VLOOKUP($A1760,Hospitalization_Table[#All],6,FALSE)</f>
        <v>5034.1000000000004</v>
      </c>
      <c r="N1760" t="str">
        <f>VLOOKUP($A1760,Hospitalization_Table[#All],7,FALSE)</f>
        <v>tier - 2</v>
      </c>
      <c r="O1760" t="str">
        <f>VLOOKUP($A1760,Hospitalization_Table[#All],8,FALSE)</f>
        <v>tier - 2</v>
      </c>
      <c r="P1760" t="str">
        <f>VLOOKUP($A1760,Hospitalization_Table[#All],9,FALSE)</f>
        <v>R1013</v>
      </c>
      <c r="Q1760">
        <f>VLOOKUP($A1760,Hospitalization_Table[#All],11,FALSE)</f>
        <v>36</v>
      </c>
    </row>
    <row r="1761" spans="1:17" ht="15.6" x14ac:dyDescent="0.3">
      <c r="A1761" s="20" t="s">
        <v>610</v>
      </c>
      <c r="B1761" t="str">
        <f>VLOOKUP($A1761,Customer_Table[#All],4,FALSE)</f>
        <v>Masahiro</v>
      </c>
      <c r="C1761">
        <f>VLOOKUP($A1761,Medical_Table[#All],4,FALSE)</f>
        <v>27.645</v>
      </c>
      <c r="D1761">
        <f>VLOOKUP($A1761,Medical_Table[#All],6,FALSE)</f>
        <v>5.7</v>
      </c>
      <c r="E1761" t="str">
        <f>VLOOKUP($A1761,Medical_Table[#All],2,FALSE)</f>
        <v>No</v>
      </c>
      <c r="F1761" t="str">
        <f>VLOOKUP($A1761,Medical_Table[#All],8,FALSE)</f>
        <v>No</v>
      </c>
      <c r="G1761" t="str">
        <f>VLOOKUP($A1761,Medical_Table[#All],9,FALSE)</f>
        <v>No</v>
      </c>
      <c r="H1761">
        <f>VLOOKUP($A1761,Medical_Table[#All],10,FALSE)</f>
        <v>0</v>
      </c>
      <c r="I1761" t="str">
        <f>VLOOKUP($A1761,Medical_Table[#All],3,FALSE)</f>
        <v>No</v>
      </c>
      <c r="J1761" t="str">
        <f>VLOOKUP($A1761,Medical_Table[#All],5,FALSE)</f>
        <v>Over Weight</v>
      </c>
      <c r="K1761" t="str">
        <f>VLOOKUP($A1761,Medical_Table[#All],7,FALSE)</f>
        <v>Prediabetes</v>
      </c>
      <c r="L1761" s="22">
        <f>VLOOKUP($A1761,Hospitalization_Table[#All],10,FALSE)</f>
        <v>33491</v>
      </c>
      <c r="M1761" s="18">
        <f>VLOOKUP($A1761,Hospitalization_Table[#All],6,FALSE)</f>
        <v>5031.2700000000004</v>
      </c>
      <c r="N1761" t="str">
        <f>VLOOKUP($A1761,Hospitalization_Table[#All],7,FALSE)</f>
        <v>tier - 3</v>
      </c>
      <c r="O1761" t="str">
        <f>VLOOKUP($A1761,Hospitalization_Table[#All],8,FALSE)</f>
        <v>tier - 1</v>
      </c>
      <c r="P1761" t="str">
        <f>VLOOKUP($A1761,Hospitalization_Table[#All],9,FALSE)</f>
        <v>R1016</v>
      </c>
      <c r="Q1761">
        <f>VLOOKUP($A1761,Hospitalization_Table[#All],11,FALSE)</f>
        <v>31</v>
      </c>
    </row>
    <row r="1762" spans="1:17" ht="15.6" x14ac:dyDescent="0.3">
      <c r="A1762" s="20" t="s">
        <v>609</v>
      </c>
      <c r="B1762" t="str">
        <f>VLOOKUP($A1762,Customer_Table[#All],4,FALSE)</f>
        <v>Logan B.</v>
      </c>
      <c r="C1762">
        <f>VLOOKUP($A1762,Medical_Table[#All],4,FALSE)</f>
        <v>29.64</v>
      </c>
      <c r="D1762">
        <f>VLOOKUP($A1762,Medical_Table[#All],6,FALSE)</f>
        <v>5.31</v>
      </c>
      <c r="E1762" t="str">
        <f>VLOOKUP($A1762,Medical_Table[#All],2,FALSE)</f>
        <v>Yes</v>
      </c>
      <c r="F1762" t="str">
        <f>VLOOKUP($A1762,Medical_Table[#All],8,FALSE)</f>
        <v>No</v>
      </c>
      <c r="G1762" t="str">
        <f>VLOOKUP($A1762,Medical_Table[#All],9,FALSE)</f>
        <v>No</v>
      </c>
      <c r="H1762">
        <f>VLOOKUP($A1762,Medical_Table[#All],10,FALSE)</f>
        <v>0</v>
      </c>
      <c r="I1762" t="str">
        <f>VLOOKUP($A1762,Medical_Table[#All],3,FALSE)</f>
        <v>No</v>
      </c>
      <c r="J1762" t="str">
        <f>VLOOKUP($A1762,Medical_Table[#All],5,FALSE)</f>
        <v>Over Weight</v>
      </c>
      <c r="K1762" t="str">
        <f>VLOOKUP($A1762,Medical_Table[#All],7,FALSE)</f>
        <v>Normal</v>
      </c>
      <c r="L1762" s="22">
        <f>VLOOKUP($A1762,Hospitalization_Table[#All],10,FALSE)</f>
        <v>31409</v>
      </c>
      <c r="M1762" s="18">
        <f>VLOOKUP($A1762,Hospitalization_Table[#All],6,FALSE)</f>
        <v>5028.1499999999996</v>
      </c>
      <c r="N1762" t="str">
        <f>VLOOKUP($A1762,Hospitalization_Table[#All],7,FALSE)</f>
        <v>tier - 1</v>
      </c>
      <c r="O1762" t="str">
        <f>VLOOKUP($A1762,Hospitalization_Table[#All],8,FALSE)</f>
        <v>tier - 2</v>
      </c>
      <c r="P1762" t="str">
        <f>VLOOKUP($A1762,Hospitalization_Table[#All],9,FALSE)</f>
        <v>R1012</v>
      </c>
      <c r="Q1762">
        <f>VLOOKUP($A1762,Hospitalization_Table[#All],11,FALSE)</f>
        <v>37</v>
      </c>
    </row>
    <row r="1763" spans="1:17" ht="15.6" x14ac:dyDescent="0.3">
      <c r="A1763" s="20" t="s">
        <v>608</v>
      </c>
      <c r="B1763" t="str">
        <f>VLOOKUP($A1763,Customer_Table[#All],4,FALSE)</f>
        <v>Stephanie L.</v>
      </c>
      <c r="C1763">
        <f>VLOOKUP($A1763,Medical_Table[#All],4,FALSE)</f>
        <v>33.700000000000003</v>
      </c>
      <c r="D1763">
        <f>VLOOKUP($A1763,Medical_Table[#All],6,FALSE)</f>
        <v>4.32</v>
      </c>
      <c r="E1763" t="str">
        <f>VLOOKUP($A1763,Medical_Table[#All],2,FALSE)</f>
        <v>Yes</v>
      </c>
      <c r="F1763" t="str">
        <f>VLOOKUP($A1763,Medical_Table[#All],8,FALSE)</f>
        <v>No</v>
      </c>
      <c r="G1763" t="str">
        <f>VLOOKUP($A1763,Medical_Table[#All],9,FALSE)</f>
        <v>No</v>
      </c>
      <c r="H1763">
        <f>VLOOKUP($A1763,Medical_Table[#All],10,FALSE)</f>
        <v>1</v>
      </c>
      <c r="I1763" t="str">
        <f>VLOOKUP($A1763,Medical_Table[#All],3,FALSE)</f>
        <v>No</v>
      </c>
      <c r="J1763" t="str">
        <f>VLOOKUP($A1763,Medical_Table[#All],5,FALSE)</f>
        <v>Obesity</v>
      </c>
      <c r="K1763" t="str">
        <f>VLOOKUP($A1763,Medical_Table[#All],7,FALSE)</f>
        <v>Normal</v>
      </c>
      <c r="L1763" s="22">
        <f>VLOOKUP($A1763,Hospitalization_Table[#All],10,FALSE)</f>
        <v>32456</v>
      </c>
      <c r="M1763" s="18">
        <f>VLOOKUP($A1763,Hospitalization_Table[#All],6,FALSE)</f>
        <v>5012.47</v>
      </c>
      <c r="N1763" t="str">
        <f>VLOOKUP($A1763,Hospitalization_Table[#All],7,FALSE)</f>
        <v>tier - 2</v>
      </c>
      <c r="O1763" t="str">
        <f>VLOOKUP($A1763,Hospitalization_Table[#All],8,FALSE)</f>
        <v>tier - 3</v>
      </c>
      <c r="P1763" t="str">
        <f>VLOOKUP($A1763,Hospitalization_Table[#All],9,FALSE)</f>
        <v>R1011</v>
      </c>
      <c r="Q1763">
        <f>VLOOKUP($A1763,Hospitalization_Table[#All],11,FALSE)</f>
        <v>34</v>
      </c>
    </row>
    <row r="1764" spans="1:17" ht="15.6" x14ac:dyDescent="0.3">
      <c r="A1764" s="20" t="s">
        <v>607</v>
      </c>
      <c r="B1764" t="str">
        <f>VLOOKUP($A1764,Customer_Table[#All],4,FALSE)</f>
        <v>Angela H</v>
      </c>
      <c r="C1764">
        <f>VLOOKUP($A1764,Medical_Table[#All],4,FALSE)</f>
        <v>27.5</v>
      </c>
      <c r="D1764">
        <f>VLOOKUP($A1764,Medical_Table[#All],6,FALSE)</f>
        <v>4.2300000000000004</v>
      </c>
      <c r="E1764" t="str">
        <f>VLOOKUP($A1764,Medical_Table[#All],2,FALSE)</f>
        <v>Yes</v>
      </c>
      <c r="F1764" t="str">
        <f>VLOOKUP($A1764,Medical_Table[#All],8,FALSE)</f>
        <v>No</v>
      </c>
      <c r="G1764" t="str">
        <f>VLOOKUP($A1764,Medical_Table[#All],9,FALSE)</f>
        <v>No</v>
      </c>
      <c r="H1764">
        <f>VLOOKUP($A1764,Medical_Table[#All],10,FALSE)</f>
        <v>1</v>
      </c>
      <c r="I1764" t="str">
        <f>VLOOKUP($A1764,Medical_Table[#All],3,FALSE)</f>
        <v>No</v>
      </c>
      <c r="J1764" t="str">
        <f>VLOOKUP($A1764,Medical_Table[#All],5,FALSE)</f>
        <v>Over Weight</v>
      </c>
      <c r="K1764" t="str">
        <f>VLOOKUP($A1764,Medical_Table[#All],7,FALSE)</f>
        <v>Normal</v>
      </c>
      <c r="L1764" s="22">
        <f>VLOOKUP($A1764,Hospitalization_Table[#All],10,FALSE)</f>
        <v>32332</v>
      </c>
      <c r="M1764" s="18">
        <f>VLOOKUP($A1764,Hospitalization_Table[#All],6,FALSE)</f>
        <v>5003.8500000000004</v>
      </c>
      <c r="N1764" t="str">
        <f>VLOOKUP($A1764,Hospitalization_Table[#All],7,FALSE)</f>
        <v>tier - 2</v>
      </c>
      <c r="O1764" t="str">
        <f>VLOOKUP($A1764,Hospitalization_Table[#All],8,FALSE)</f>
        <v>tier - 3</v>
      </c>
      <c r="P1764" t="str">
        <f>VLOOKUP($A1764,Hospitalization_Table[#All],9,FALSE)</f>
        <v>R1011</v>
      </c>
      <c r="Q1764">
        <f>VLOOKUP($A1764,Hospitalization_Table[#All],11,FALSE)</f>
        <v>34</v>
      </c>
    </row>
    <row r="1765" spans="1:17" ht="15.6" x14ac:dyDescent="0.3">
      <c r="A1765" s="20" t="s">
        <v>606</v>
      </c>
      <c r="B1765" t="str">
        <f>VLOOKUP($A1765,Customer_Table[#All],4,FALSE)</f>
        <v>Britt K</v>
      </c>
      <c r="C1765">
        <f>VLOOKUP($A1765,Medical_Table[#All],4,FALSE)</f>
        <v>16.12</v>
      </c>
      <c r="D1765">
        <f>VLOOKUP($A1765,Medical_Table[#All],6,FALSE)</f>
        <v>6.09</v>
      </c>
      <c r="E1765" t="str">
        <f>VLOOKUP($A1765,Medical_Table[#All],2,FALSE)</f>
        <v>No</v>
      </c>
      <c r="F1765" t="str">
        <f>VLOOKUP($A1765,Medical_Table[#All],8,FALSE)</f>
        <v>No</v>
      </c>
      <c r="G1765" t="str">
        <f>VLOOKUP($A1765,Medical_Table[#All],9,FALSE)</f>
        <v>No</v>
      </c>
      <c r="H1765">
        <f>VLOOKUP($A1765,Medical_Table[#All],10,FALSE)</f>
        <v>0</v>
      </c>
      <c r="I1765" t="str">
        <f>VLOOKUP($A1765,Medical_Table[#All],3,FALSE)</f>
        <v>No</v>
      </c>
      <c r="J1765" t="str">
        <f>VLOOKUP($A1765,Medical_Table[#All],5,FALSE)</f>
        <v>Under Weight</v>
      </c>
      <c r="K1765" t="str">
        <f>VLOOKUP($A1765,Medical_Table[#All],7,FALSE)</f>
        <v>Prediabetes</v>
      </c>
      <c r="L1765" s="22">
        <f>VLOOKUP($A1765,Hospitalization_Table[#All],10,FALSE)</f>
        <v>28285</v>
      </c>
      <c r="M1765" s="18">
        <f>VLOOKUP($A1765,Hospitalization_Table[#All],6,FALSE)</f>
        <v>5003.7700000000004</v>
      </c>
      <c r="N1765" t="str">
        <f>VLOOKUP($A1765,Hospitalization_Table[#All],7,FALSE)</f>
        <v>tier - 2</v>
      </c>
      <c r="O1765" t="str">
        <f>VLOOKUP($A1765,Hospitalization_Table[#All],8,FALSE)</f>
        <v>tier - 3</v>
      </c>
      <c r="P1765" t="str">
        <f>VLOOKUP($A1765,Hospitalization_Table[#All],9,FALSE)</f>
        <v>R1013</v>
      </c>
      <c r="Q1765">
        <f>VLOOKUP($A1765,Hospitalization_Table[#All],11,FALSE)</f>
        <v>45</v>
      </c>
    </row>
    <row r="1766" spans="1:17" ht="15.6" x14ac:dyDescent="0.3">
      <c r="A1766" s="20" t="s">
        <v>605</v>
      </c>
      <c r="B1766" t="str">
        <f>VLOOKUP($A1766,Customer_Table[#All],4,FALSE)</f>
        <v>Joyce R.</v>
      </c>
      <c r="C1766">
        <f>VLOOKUP($A1766,Medical_Table[#All],4,FALSE)</f>
        <v>26.73</v>
      </c>
      <c r="D1766">
        <f>VLOOKUP($A1766,Medical_Table[#All],6,FALSE)</f>
        <v>4.74</v>
      </c>
      <c r="E1766" t="str">
        <f>VLOOKUP($A1766,Medical_Table[#All],2,FALSE)</f>
        <v>Yes</v>
      </c>
      <c r="F1766" t="str">
        <f>VLOOKUP($A1766,Medical_Table[#All],8,FALSE)</f>
        <v>No</v>
      </c>
      <c r="G1766" t="str">
        <f>VLOOKUP($A1766,Medical_Table[#All],9,FALSE)</f>
        <v>No</v>
      </c>
      <c r="H1766">
        <f>VLOOKUP($A1766,Medical_Table[#All],10,FALSE)</f>
        <v>1</v>
      </c>
      <c r="I1766" t="str">
        <f>VLOOKUP($A1766,Medical_Table[#All],3,FALSE)</f>
        <v>No</v>
      </c>
      <c r="J1766" t="str">
        <f>VLOOKUP($A1766,Medical_Table[#All],5,FALSE)</f>
        <v>Over Weight</v>
      </c>
      <c r="K1766" t="str">
        <f>VLOOKUP($A1766,Medical_Table[#All],7,FALSE)</f>
        <v>Normal</v>
      </c>
      <c r="L1766" s="22">
        <f>VLOOKUP($A1766,Hospitalization_Table[#All],10,FALSE)</f>
        <v>32390</v>
      </c>
      <c r="M1766" s="18">
        <f>VLOOKUP($A1766,Hospitalization_Table[#All],6,FALSE)</f>
        <v>5002.78</v>
      </c>
      <c r="N1766" t="str">
        <f>VLOOKUP($A1766,Hospitalization_Table[#All],7,FALSE)</f>
        <v>tier - 2</v>
      </c>
      <c r="O1766" t="str">
        <f>VLOOKUP($A1766,Hospitalization_Table[#All],8,FALSE)</f>
        <v>tier - 2</v>
      </c>
      <c r="P1766" t="str">
        <f>VLOOKUP($A1766,Hospitalization_Table[#All],9,FALSE)</f>
        <v>R1013</v>
      </c>
      <c r="Q1766">
        <f>VLOOKUP($A1766,Hospitalization_Table[#All],11,FALSE)</f>
        <v>34</v>
      </c>
    </row>
    <row r="1767" spans="1:17" ht="15.6" x14ac:dyDescent="0.3">
      <c r="A1767" s="20" t="s">
        <v>604</v>
      </c>
      <c r="B1767" t="str">
        <f>VLOOKUP($A1767,Customer_Table[#All],4,FALSE)</f>
        <v>Ben</v>
      </c>
      <c r="C1767">
        <f>VLOOKUP($A1767,Medical_Table[#All],4,FALSE)</f>
        <v>37.25</v>
      </c>
      <c r="D1767">
        <f>VLOOKUP($A1767,Medical_Table[#All],6,FALSE)</f>
        <v>6.23</v>
      </c>
      <c r="E1767" t="str">
        <f>VLOOKUP($A1767,Medical_Table[#All],2,FALSE)</f>
        <v>Yes</v>
      </c>
      <c r="F1767" t="str">
        <f>VLOOKUP($A1767,Medical_Table[#All],8,FALSE)</f>
        <v>No</v>
      </c>
      <c r="G1767" t="str">
        <f>VLOOKUP($A1767,Medical_Table[#All],9,FALSE)</f>
        <v>No</v>
      </c>
      <c r="H1767">
        <f>VLOOKUP($A1767,Medical_Table[#All],10,FALSE)</f>
        <v>0</v>
      </c>
      <c r="I1767" t="str">
        <f>VLOOKUP($A1767,Medical_Table[#All],3,FALSE)</f>
        <v>No</v>
      </c>
      <c r="J1767" t="str">
        <f>VLOOKUP($A1767,Medical_Table[#All],5,FALSE)</f>
        <v>Obesity</v>
      </c>
      <c r="K1767" t="str">
        <f>VLOOKUP($A1767,Medical_Table[#All],7,FALSE)</f>
        <v>Prediabetes</v>
      </c>
      <c r="L1767" s="22">
        <f>VLOOKUP($A1767,Hospitalization_Table[#All],10,FALSE)</f>
        <v>37169</v>
      </c>
      <c r="M1767" s="18">
        <f>VLOOKUP($A1767,Hospitalization_Table[#All],6,FALSE)</f>
        <v>4999.04</v>
      </c>
      <c r="N1767" t="str">
        <f>VLOOKUP($A1767,Hospitalization_Table[#All],7,FALSE)</f>
        <v>tier - 2</v>
      </c>
      <c r="O1767" t="str">
        <f>VLOOKUP($A1767,Hospitalization_Table[#All],8,FALSE)</f>
        <v>tier - 2</v>
      </c>
      <c r="P1767" t="str">
        <f>VLOOKUP($A1767,Hospitalization_Table[#All],9,FALSE)</f>
        <v>R1011</v>
      </c>
      <c r="Q1767">
        <f>VLOOKUP($A1767,Hospitalization_Table[#All],11,FALSE)</f>
        <v>21</v>
      </c>
    </row>
    <row r="1768" spans="1:17" ht="15.6" x14ac:dyDescent="0.3">
      <c r="A1768" s="20" t="s">
        <v>603</v>
      </c>
      <c r="B1768" t="str">
        <f>VLOOKUP($A1768,Customer_Table[#All],4,FALSE)</f>
        <v>Sarah M.</v>
      </c>
      <c r="C1768">
        <f>VLOOKUP($A1768,Medical_Table[#All],4,FALSE)</f>
        <v>23.56</v>
      </c>
      <c r="D1768">
        <f>VLOOKUP($A1768,Medical_Table[#All],6,FALSE)</f>
        <v>5.45</v>
      </c>
      <c r="E1768" t="str">
        <f>VLOOKUP($A1768,Medical_Table[#All],2,FALSE)</f>
        <v>Yes</v>
      </c>
      <c r="F1768" t="str">
        <f>VLOOKUP($A1768,Medical_Table[#All],8,FALSE)</f>
        <v>No</v>
      </c>
      <c r="G1768" t="str">
        <f>VLOOKUP($A1768,Medical_Table[#All],9,FALSE)</f>
        <v>No</v>
      </c>
      <c r="H1768">
        <f>VLOOKUP($A1768,Medical_Table[#All],10,FALSE)</f>
        <v>1</v>
      </c>
      <c r="I1768" t="str">
        <f>VLOOKUP($A1768,Medical_Table[#All],3,FALSE)</f>
        <v>No</v>
      </c>
      <c r="J1768" t="str">
        <f>VLOOKUP($A1768,Medical_Table[#All],5,FALSE)</f>
        <v>Normal Weight</v>
      </c>
      <c r="K1768" t="str">
        <f>VLOOKUP($A1768,Medical_Table[#All],7,FALSE)</f>
        <v>Normal</v>
      </c>
      <c r="L1768" s="22">
        <f>VLOOKUP($A1768,Hospitalization_Table[#All],10,FALSE)</f>
        <v>32318</v>
      </c>
      <c r="M1768" s="18">
        <f>VLOOKUP($A1768,Hospitalization_Table[#All],6,FALSE)</f>
        <v>4992.38</v>
      </c>
      <c r="N1768" t="str">
        <f>VLOOKUP($A1768,Hospitalization_Table[#All],7,FALSE)</f>
        <v>tier - 2</v>
      </c>
      <c r="O1768" t="str">
        <f>VLOOKUP($A1768,Hospitalization_Table[#All],8,FALSE)</f>
        <v>tier - 3</v>
      </c>
      <c r="P1768" t="str">
        <f>VLOOKUP($A1768,Hospitalization_Table[#All],9,FALSE)</f>
        <v>R1024</v>
      </c>
      <c r="Q1768">
        <f>VLOOKUP($A1768,Hospitalization_Table[#All],11,FALSE)</f>
        <v>34</v>
      </c>
    </row>
    <row r="1769" spans="1:17" ht="15.6" x14ac:dyDescent="0.3">
      <c r="A1769" s="20" t="s">
        <v>602</v>
      </c>
      <c r="B1769" t="str">
        <f>VLOOKUP($A1769,Customer_Table[#All],4,FALSE)</f>
        <v>Sarah</v>
      </c>
      <c r="C1769">
        <f>VLOOKUP($A1769,Medical_Table[#All],4,FALSE)</f>
        <v>15.84</v>
      </c>
      <c r="D1769">
        <f>VLOOKUP($A1769,Medical_Table[#All],6,FALSE)</f>
        <v>10.34</v>
      </c>
      <c r="E1769" t="str">
        <f>VLOOKUP($A1769,Medical_Table[#All],2,FALSE)</f>
        <v>No</v>
      </c>
      <c r="F1769" t="str">
        <f>VLOOKUP($A1769,Medical_Table[#All],8,FALSE)</f>
        <v>No</v>
      </c>
      <c r="G1769" t="str">
        <f>VLOOKUP($A1769,Medical_Table[#All],9,FALSE)</f>
        <v>No</v>
      </c>
      <c r="H1769">
        <f>VLOOKUP($A1769,Medical_Table[#All],10,FALSE)</f>
        <v>2</v>
      </c>
      <c r="I1769" t="str">
        <f>VLOOKUP($A1769,Medical_Table[#All],3,FALSE)</f>
        <v>No</v>
      </c>
      <c r="J1769" t="str">
        <f>VLOOKUP($A1769,Medical_Table[#All],5,FALSE)</f>
        <v>Under Weight</v>
      </c>
      <c r="K1769" t="str">
        <f>VLOOKUP($A1769,Medical_Table[#All],7,FALSE)</f>
        <v>Diabetes</v>
      </c>
      <c r="L1769" s="22">
        <f>VLOOKUP($A1769,Hospitalization_Table[#All],10,FALSE)</f>
        <v>26975</v>
      </c>
      <c r="M1769" s="18">
        <f>VLOOKUP($A1769,Hospitalization_Table[#All],6,FALSE)</f>
        <v>4985.22</v>
      </c>
      <c r="N1769" t="str">
        <f>VLOOKUP($A1769,Hospitalization_Table[#All],7,FALSE)</f>
        <v>tier - 2</v>
      </c>
      <c r="O1769" t="str">
        <f>VLOOKUP($A1769,Hospitalization_Table[#All],8,FALSE)</f>
        <v>tier - 3</v>
      </c>
      <c r="P1769" t="str">
        <f>VLOOKUP($A1769,Hospitalization_Table[#All],9,FALSE)</f>
        <v>R1013</v>
      </c>
      <c r="Q1769">
        <f>VLOOKUP($A1769,Hospitalization_Table[#All],11,FALSE)</f>
        <v>49</v>
      </c>
    </row>
    <row r="1770" spans="1:17" ht="15.6" x14ac:dyDescent="0.3">
      <c r="A1770" s="20" t="s">
        <v>601</v>
      </c>
      <c r="B1770" t="str">
        <f>VLOOKUP($A1770,Customer_Table[#All],4,FALSE)</f>
        <v>Katie</v>
      </c>
      <c r="C1770">
        <f>VLOOKUP($A1770,Medical_Table[#All],4,FALSE)</f>
        <v>36.630000000000003</v>
      </c>
      <c r="D1770">
        <f>VLOOKUP($A1770,Medical_Table[#All],6,FALSE)</f>
        <v>5.15</v>
      </c>
      <c r="E1770" t="str">
        <f>VLOOKUP($A1770,Medical_Table[#All],2,FALSE)</f>
        <v>No</v>
      </c>
      <c r="F1770" t="str">
        <f>VLOOKUP($A1770,Medical_Table[#All],8,FALSE)</f>
        <v>No</v>
      </c>
      <c r="G1770" t="str">
        <f>VLOOKUP($A1770,Medical_Table[#All],9,FALSE)</f>
        <v>No</v>
      </c>
      <c r="H1770">
        <f>VLOOKUP($A1770,Medical_Table[#All],10,FALSE)</f>
        <v>0</v>
      </c>
      <c r="I1770" t="str">
        <f>VLOOKUP($A1770,Medical_Table[#All],3,FALSE)</f>
        <v>No</v>
      </c>
      <c r="J1770" t="str">
        <f>VLOOKUP($A1770,Medical_Table[#All],5,FALSE)</f>
        <v>Obesity</v>
      </c>
      <c r="K1770" t="str">
        <f>VLOOKUP($A1770,Medical_Table[#All],7,FALSE)</f>
        <v>Normal</v>
      </c>
      <c r="L1770" s="22">
        <f>VLOOKUP($A1770,Hospitalization_Table[#All],10,FALSE)</f>
        <v>33480</v>
      </c>
      <c r="M1770" s="18">
        <f>VLOOKUP($A1770,Hospitalization_Table[#All],6,FALSE)</f>
        <v>4949.76</v>
      </c>
      <c r="N1770" t="str">
        <f>VLOOKUP($A1770,Hospitalization_Table[#All],7,FALSE)</f>
        <v>tier - 2</v>
      </c>
      <c r="O1770" t="str">
        <f>VLOOKUP($A1770,Hospitalization_Table[#All],8,FALSE)</f>
        <v>tier - 1</v>
      </c>
      <c r="P1770" t="str">
        <f>VLOOKUP($A1770,Hospitalization_Table[#All],9,FALSE)</f>
        <v>R1013</v>
      </c>
      <c r="Q1770">
        <f>VLOOKUP($A1770,Hospitalization_Table[#All],11,FALSE)</f>
        <v>31</v>
      </c>
    </row>
    <row r="1771" spans="1:17" ht="15.6" x14ac:dyDescent="0.3">
      <c r="A1771" s="20" t="s">
        <v>600</v>
      </c>
      <c r="B1771" t="str">
        <f>VLOOKUP($A1771,Customer_Table[#All],4,FALSE)</f>
        <v>Michaela L</v>
      </c>
      <c r="C1771">
        <f>VLOOKUP($A1771,Medical_Table[#All],4,FALSE)</f>
        <v>16.47</v>
      </c>
      <c r="D1771">
        <f>VLOOKUP($A1771,Medical_Table[#All],6,FALSE)</f>
        <v>11.72</v>
      </c>
      <c r="E1771" t="str">
        <f>VLOOKUP($A1771,Medical_Table[#All],2,FALSE)</f>
        <v>No</v>
      </c>
      <c r="F1771" t="str">
        <f>VLOOKUP($A1771,Medical_Table[#All],8,FALSE)</f>
        <v>No</v>
      </c>
      <c r="G1771" t="str">
        <f>VLOOKUP($A1771,Medical_Table[#All],9,FALSE)</f>
        <v>No</v>
      </c>
      <c r="H1771">
        <f>VLOOKUP($A1771,Medical_Table[#All],10,FALSE)</f>
        <v>0</v>
      </c>
      <c r="I1771" t="str">
        <f>VLOOKUP($A1771,Medical_Table[#All],3,FALSE)</f>
        <v>No</v>
      </c>
      <c r="J1771" t="str">
        <f>VLOOKUP($A1771,Medical_Table[#All],5,FALSE)</f>
        <v>Under Weight</v>
      </c>
      <c r="K1771" t="str">
        <f>VLOOKUP($A1771,Medical_Table[#All],7,FALSE)</f>
        <v>Diabetes</v>
      </c>
      <c r="L1771" s="22">
        <f>VLOOKUP($A1771,Hospitalization_Table[#All],10,FALSE)</f>
        <v>27206</v>
      </c>
      <c r="M1771" s="18">
        <f>VLOOKUP($A1771,Hospitalization_Table[#All],6,FALSE)</f>
        <v>4942.0600000000004</v>
      </c>
      <c r="N1771" t="str">
        <f>VLOOKUP($A1771,Hospitalization_Table[#All],7,FALSE)</f>
        <v>tier - 2</v>
      </c>
      <c r="O1771" t="str">
        <f>VLOOKUP($A1771,Hospitalization_Table[#All],8,FALSE)</f>
        <v>tier - 2</v>
      </c>
      <c r="P1771" t="str">
        <f>VLOOKUP($A1771,Hospitalization_Table[#All],9,FALSE)</f>
        <v>R1013</v>
      </c>
      <c r="Q1771">
        <f>VLOOKUP($A1771,Hospitalization_Table[#All],11,FALSE)</f>
        <v>48</v>
      </c>
    </row>
    <row r="1772" spans="1:17" ht="15.6" x14ac:dyDescent="0.3">
      <c r="A1772" s="20" t="s">
        <v>599</v>
      </c>
      <c r="B1772" t="str">
        <f>VLOOKUP($A1772,Customer_Table[#All],4,FALSE)</f>
        <v>Shalaleh</v>
      </c>
      <c r="C1772">
        <f>VLOOKUP($A1772,Medical_Table[#All],4,FALSE)</f>
        <v>25.8</v>
      </c>
      <c r="D1772">
        <f>VLOOKUP($A1772,Medical_Table[#All],6,FALSE)</f>
        <v>5.29</v>
      </c>
      <c r="E1772" t="str">
        <f>VLOOKUP($A1772,Medical_Table[#All],2,FALSE)</f>
        <v>No</v>
      </c>
      <c r="F1772" t="str">
        <f>VLOOKUP($A1772,Medical_Table[#All],8,FALSE)</f>
        <v>No</v>
      </c>
      <c r="G1772" t="str">
        <f>VLOOKUP($A1772,Medical_Table[#All],9,FALSE)</f>
        <v>No</v>
      </c>
      <c r="H1772">
        <f>VLOOKUP($A1772,Medical_Table[#All],10,FALSE)</f>
        <v>0</v>
      </c>
      <c r="I1772" t="str">
        <f>VLOOKUP($A1772,Medical_Table[#All],3,FALSE)</f>
        <v>No</v>
      </c>
      <c r="J1772" t="str">
        <f>VLOOKUP($A1772,Medical_Table[#All],5,FALSE)</f>
        <v>Over Weight</v>
      </c>
      <c r="K1772" t="str">
        <f>VLOOKUP($A1772,Medical_Table[#All],7,FALSE)</f>
        <v>Normal</v>
      </c>
      <c r="L1772" s="22">
        <f>VLOOKUP($A1772,Hospitalization_Table[#All],10,FALSE)</f>
        <v>33569</v>
      </c>
      <c r="M1772" s="18">
        <f>VLOOKUP($A1772,Hospitalization_Table[#All],6,FALSE)</f>
        <v>4934.71</v>
      </c>
      <c r="N1772" t="str">
        <f>VLOOKUP($A1772,Hospitalization_Table[#All],7,FALSE)</f>
        <v>tier - 2</v>
      </c>
      <c r="O1772" t="str">
        <f>VLOOKUP($A1772,Hospitalization_Table[#All],8,FALSE)</f>
        <v>tier - 3</v>
      </c>
      <c r="P1772" t="str">
        <f>VLOOKUP($A1772,Hospitalization_Table[#All],9,FALSE)</f>
        <v>R1011</v>
      </c>
      <c r="Q1772">
        <f>VLOOKUP($A1772,Hospitalization_Table[#All],11,FALSE)</f>
        <v>31</v>
      </c>
    </row>
    <row r="1773" spans="1:17" ht="15.6" x14ac:dyDescent="0.3">
      <c r="A1773" s="20" t="s">
        <v>598</v>
      </c>
      <c r="B1773" t="str">
        <f>VLOOKUP($A1773,Customer_Table[#All],4,FALSE)</f>
        <v>Karen</v>
      </c>
      <c r="C1773">
        <f>VLOOKUP($A1773,Medical_Table[#All],4,FALSE)</f>
        <v>23.6</v>
      </c>
      <c r="D1773">
        <f>VLOOKUP($A1773,Medical_Table[#All],6,FALSE)</f>
        <v>4.33</v>
      </c>
      <c r="E1773" t="str">
        <f>VLOOKUP($A1773,Medical_Table[#All],2,FALSE)</f>
        <v>No</v>
      </c>
      <c r="F1773" t="str">
        <f>VLOOKUP($A1773,Medical_Table[#All],8,FALSE)</f>
        <v>No</v>
      </c>
      <c r="G1773" t="str">
        <f>VLOOKUP($A1773,Medical_Table[#All],9,FALSE)</f>
        <v>No</v>
      </c>
      <c r="H1773">
        <f>VLOOKUP($A1773,Medical_Table[#All],10,FALSE)</f>
        <v>0</v>
      </c>
      <c r="I1773" t="str">
        <f>VLOOKUP($A1773,Medical_Table[#All],3,FALSE)</f>
        <v>No</v>
      </c>
      <c r="J1773" t="str">
        <f>VLOOKUP($A1773,Medical_Table[#All],5,FALSE)</f>
        <v>Normal Weight</v>
      </c>
      <c r="K1773" t="str">
        <f>VLOOKUP($A1773,Medical_Table[#All],7,FALSE)</f>
        <v>Normal</v>
      </c>
      <c r="L1773" s="22">
        <f>VLOOKUP($A1773,Hospitalization_Table[#All],10,FALSE)</f>
        <v>33473</v>
      </c>
      <c r="M1773" s="18">
        <f>VLOOKUP($A1773,Hospitalization_Table[#All],6,FALSE)</f>
        <v>4931.6499999999996</v>
      </c>
      <c r="N1773" t="str">
        <f>VLOOKUP($A1773,Hospitalization_Table[#All],7,FALSE)</f>
        <v>tier - 2</v>
      </c>
      <c r="O1773" t="str">
        <f>VLOOKUP($A1773,Hospitalization_Table[#All],8,FALSE)</f>
        <v>tier - 3</v>
      </c>
      <c r="P1773" t="str">
        <f>VLOOKUP($A1773,Hospitalization_Table[#All],9,FALSE)</f>
        <v>R1011</v>
      </c>
      <c r="Q1773">
        <f>VLOOKUP($A1773,Hospitalization_Table[#All],11,FALSE)</f>
        <v>31</v>
      </c>
    </row>
    <row r="1774" spans="1:17" ht="15.6" x14ac:dyDescent="0.3">
      <c r="A1774" s="20" t="s">
        <v>597</v>
      </c>
      <c r="B1774" t="str">
        <f>VLOOKUP($A1774,Customer_Table[#All],4,FALSE)</f>
        <v>Zuzana</v>
      </c>
      <c r="C1774">
        <f>VLOOKUP($A1774,Medical_Table[#All],4,FALSE)</f>
        <v>32.11</v>
      </c>
      <c r="D1774">
        <f>VLOOKUP($A1774,Medical_Table[#All],6,FALSE)</f>
        <v>6.24</v>
      </c>
      <c r="E1774" t="str">
        <f>VLOOKUP($A1774,Medical_Table[#All],2,FALSE)</f>
        <v>No</v>
      </c>
      <c r="F1774" t="str">
        <f>VLOOKUP($A1774,Medical_Table[#All],8,FALSE)</f>
        <v>No</v>
      </c>
      <c r="G1774" t="str">
        <f>VLOOKUP($A1774,Medical_Table[#All],9,FALSE)</f>
        <v>Yes</v>
      </c>
      <c r="H1774">
        <f>VLOOKUP($A1774,Medical_Table[#All],10,FALSE)</f>
        <v>1</v>
      </c>
      <c r="I1774" t="str">
        <f>VLOOKUP($A1774,Medical_Table[#All],3,FALSE)</f>
        <v>No</v>
      </c>
      <c r="J1774" t="str">
        <f>VLOOKUP($A1774,Medical_Table[#All],5,FALSE)</f>
        <v>Obesity</v>
      </c>
      <c r="K1774" t="str">
        <f>VLOOKUP($A1774,Medical_Table[#All],7,FALSE)</f>
        <v>Prediabetes</v>
      </c>
      <c r="L1774" s="22">
        <f>VLOOKUP($A1774,Hospitalization_Table[#All],10,FALSE)</f>
        <v>34191</v>
      </c>
      <c r="M1774" s="18">
        <f>VLOOKUP($A1774,Hospitalization_Table[#All],6,FALSE)</f>
        <v>4922.92</v>
      </c>
      <c r="N1774" t="str">
        <f>VLOOKUP($A1774,Hospitalization_Table[#All],7,FALSE)</f>
        <v>tier - 2</v>
      </c>
      <c r="O1774" t="str">
        <f>VLOOKUP($A1774,Hospitalization_Table[#All],8,FALSE)</f>
        <v>tier - 2</v>
      </c>
      <c r="P1774" t="str">
        <f>VLOOKUP($A1774,Hospitalization_Table[#All],9,FALSE)</f>
        <v>R1012</v>
      </c>
      <c r="Q1774">
        <f>VLOOKUP($A1774,Hospitalization_Table[#All],11,FALSE)</f>
        <v>29</v>
      </c>
    </row>
    <row r="1775" spans="1:17" ht="15.6" x14ac:dyDescent="0.3">
      <c r="A1775" s="20" t="s">
        <v>596</v>
      </c>
      <c r="B1775" t="str">
        <f>VLOOKUP($A1775,Customer_Table[#All],4,FALSE)</f>
        <v>Daniel J.</v>
      </c>
      <c r="C1775">
        <f>VLOOKUP($A1775,Medical_Table[#All],4,FALSE)</f>
        <v>30.114999999999998</v>
      </c>
      <c r="D1775">
        <f>VLOOKUP($A1775,Medical_Table[#All],6,FALSE)</f>
        <v>11.61</v>
      </c>
      <c r="E1775" t="str">
        <f>VLOOKUP($A1775,Medical_Table[#All],2,FALSE)</f>
        <v>No</v>
      </c>
      <c r="F1775" t="str">
        <f>VLOOKUP($A1775,Medical_Table[#All],8,FALSE)</f>
        <v>No</v>
      </c>
      <c r="G1775" t="str">
        <f>VLOOKUP($A1775,Medical_Table[#All],9,FALSE)</f>
        <v>No</v>
      </c>
      <c r="H1775">
        <f>VLOOKUP($A1775,Medical_Table[#All],10,FALSE)</f>
        <v>0</v>
      </c>
      <c r="I1775" t="str">
        <f>VLOOKUP($A1775,Medical_Table[#All],3,FALSE)</f>
        <v>No</v>
      </c>
      <c r="J1775" t="str">
        <f>VLOOKUP($A1775,Medical_Table[#All],5,FALSE)</f>
        <v>Obesity</v>
      </c>
      <c r="K1775" t="str">
        <f>VLOOKUP($A1775,Medical_Table[#All],7,FALSE)</f>
        <v>Diabetes</v>
      </c>
      <c r="L1775" s="22">
        <f>VLOOKUP($A1775,Hospitalization_Table[#All],10,FALSE)</f>
        <v>37489</v>
      </c>
      <c r="M1775" s="18">
        <f>VLOOKUP($A1775,Hospitalization_Table[#All],6,FALSE)</f>
        <v>4915.0600000000004</v>
      </c>
      <c r="N1775" t="str">
        <f>VLOOKUP($A1775,Hospitalization_Table[#All],7,FALSE)</f>
        <v>tier - 2</v>
      </c>
      <c r="O1775" t="str">
        <f>VLOOKUP($A1775,Hospitalization_Table[#All],8,FALSE)</f>
        <v>tier - 1</v>
      </c>
      <c r="P1775" t="str">
        <f>VLOOKUP($A1775,Hospitalization_Table[#All],9,FALSE)</f>
        <v>R1017</v>
      </c>
      <c r="Q1775">
        <f>VLOOKUP($A1775,Hospitalization_Table[#All],11,FALSE)</f>
        <v>20</v>
      </c>
    </row>
    <row r="1776" spans="1:17" ht="15.6" x14ac:dyDescent="0.3">
      <c r="A1776" s="20" t="s">
        <v>595</v>
      </c>
      <c r="B1776" t="str">
        <f>VLOOKUP($A1776,Customer_Table[#All],4,FALSE)</f>
        <v>Alexandra</v>
      </c>
      <c r="C1776">
        <f>VLOOKUP($A1776,Medical_Table[#All],4,FALSE)</f>
        <v>20.28</v>
      </c>
      <c r="D1776">
        <f>VLOOKUP($A1776,Medical_Table[#All],6,FALSE)</f>
        <v>11.07</v>
      </c>
      <c r="E1776" t="str">
        <f>VLOOKUP($A1776,Medical_Table[#All],2,FALSE)</f>
        <v>Yes</v>
      </c>
      <c r="F1776" t="str">
        <f>VLOOKUP($A1776,Medical_Table[#All],8,FALSE)</f>
        <v>No</v>
      </c>
      <c r="G1776" t="str">
        <f>VLOOKUP($A1776,Medical_Table[#All],9,FALSE)</f>
        <v>No</v>
      </c>
      <c r="H1776">
        <f>VLOOKUP($A1776,Medical_Table[#All],10,FALSE)</f>
        <v>0</v>
      </c>
      <c r="I1776" t="str">
        <f>VLOOKUP($A1776,Medical_Table[#All],3,FALSE)</f>
        <v>No</v>
      </c>
      <c r="J1776" t="str">
        <f>VLOOKUP($A1776,Medical_Table[#All],5,FALSE)</f>
        <v>Normal Weight</v>
      </c>
      <c r="K1776" t="str">
        <f>VLOOKUP($A1776,Medical_Table[#All],7,FALSE)</f>
        <v>Diabetes</v>
      </c>
      <c r="L1776" s="22">
        <f>VLOOKUP($A1776,Hospitalization_Table[#All],10,FALSE)</f>
        <v>29877</v>
      </c>
      <c r="M1776" s="18">
        <f>VLOOKUP($A1776,Hospitalization_Table[#All],6,FALSE)</f>
        <v>4911.8900000000003</v>
      </c>
      <c r="N1776" t="str">
        <f>VLOOKUP($A1776,Hospitalization_Table[#All],7,FALSE)</f>
        <v>tier - 2</v>
      </c>
      <c r="O1776" t="str">
        <f>VLOOKUP($A1776,Hospitalization_Table[#All],8,FALSE)</f>
        <v>tier - 3</v>
      </c>
      <c r="P1776" t="str">
        <f>VLOOKUP($A1776,Hospitalization_Table[#All],9,FALSE)</f>
        <v>R1013</v>
      </c>
      <c r="Q1776">
        <f>VLOOKUP($A1776,Hospitalization_Table[#All],11,FALSE)</f>
        <v>41</v>
      </c>
    </row>
    <row r="1777" spans="1:17" ht="15.6" x14ac:dyDescent="0.3">
      <c r="A1777" s="20" t="s">
        <v>594</v>
      </c>
      <c r="B1777" t="str">
        <f>VLOOKUP($A1777,Customer_Table[#All],4,FALSE)</f>
        <v>Jessica</v>
      </c>
      <c r="C1777">
        <f>VLOOKUP($A1777,Medical_Table[#All],4,FALSE)</f>
        <v>20.234999999999999</v>
      </c>
      <c r="D1777">
        <f>VLOOKUP($A1777,Medical_Table[#All],6,FALSE)</f>
        <v>5.19</v>
      </c>
      <c r="E1777" t="str">
        <f>VLOOKUP($A1777,Medical_Table[#All],2,FALSE)</f>
        <v>No</v>
      </c>
      <c r="F1777" t="str">
        <f>VLOOKUP($A1777,Medical_Table[#All],8,FALSE)</f>
        <v>No</v>
      </c>
      <c r="G1777" t="str">
        <f>VLOOKUP($A1777,Medical_Table[#All],9,FALSE)</f>
        <v>Yes</v>
      </c>
      <c r="H1777">
        <f>VLOOKUP($A1777,Medical_Table[#All],10,FALSE)</f>
        <v>1</v>
      </c>
      <c r="I1777" t="str">
        <f>VLOOKUP($A1777,Medical_Table[#All],3,FALSE)</f>
        <v>No</v>
      </c>
      <c r="J1777" t="str">
        <f>VLOOKUP($A1777,Medical_Table[#All],5,FALSE)</f>
        <v>Normal Weight</v>
      </c>
      <c r="K1777" t="str">
        <f>VLOOKUP($A1777,Medical_Table[#All],7,FALSE)</f>
        <v>Normal</v>
      </c>
      <c r="L1777" s="22">
        <f>VLOOKUP($A1777,Hospitalization_Table[#All],10,FALSE)</f>
        <v>34160</v>
      </c>
      <c r="M1777" s="18">
        <f>VLOOKUP($A1777,Hospitalization_Table[#All],6,FALSE)</f>
        <v>4906.41</v>
      </c>
      <c r="N1777" t="str">
        <f>VLOOKUP($A1777,Hospitalization_Table[#All],7,FALSE)</f>
        <v>tier - 2</v>
      </c>
      <c r="O1777" t="str">
        <f>VLOOKUP($A1777,Hospitalization_Table[#All],8,FALSE)</f>
        <v>tier - 1</v>
      </c>
      <c r="P1777" t="str">
        <f>VLOOKUP($A1777,Hospitalization_Table[#All],9,FALSE)</f>
        <v>R1012</v>
      </c>
      <c r="Q1777">
        <f>VLOOKUP($A1777,Hospitalization_Table[#All],11,FALSE)</f>
        <v>29</v>
      </c>
    </row>
    <row r="1778" spans="1:17" ht="15.6" x14ac:dyDescent="0.3">
      <c r="A1778" s="20" t="s">
        <v>593</v>
      </c>
      <c r="B1778" t="str">
        <f>VLOOKUP($A1778,Customer_Table[#All],4,FALSE)</f>
        <v>Matthew M</v>
      </c>
      <c r="C1778">
        <f>VLOOKUP($A1778,Medical_Table[#All],4,FALSE)</f>
        <v>25.27</v>
      </c>
      <c r="D1778">
        <f>VLOOKUP($A1778,Medical_Table[#All],6,FALSE)</f>
        <v>5.7</v>
      </c>
      <c r="E1778" t="str">
        <f>VLOOKUP($A1778,Medical_Table[#All],2,FALSE)</f>
        <v>Yes</v>
      </c>
      <c r="F1778" t="str">
        <f>VLOOKUP($A1778,Medical_Table[#All],8,FALSE)</f>
        <v>No</v>
      </c>
      <c r="G1778" t="str">
        <f>VLOOKUP($A1778,Medical_Table[#All],9,FALSE)</f>
        <v>No</v>
      </c>
      <c r="H1778">
        <f>VLOOKUP($A1778,Medical_Table[#All],10,FALSE)</f>
        <v>1</v>
      </c>
      <c r="I1778" t="str">
        <f>VLOOKUP($A1778,Medical_Table[#All],3,FALSE)</f>
        <v>No</v>
      </c>
      <c r="J1778" t="str">
        <f>VLOOKUP($A1778,Medical_Table[#All],5,FALSE)</f>
        <v>Over Weight</v>
      </c>
      <c r="K1778" t="str">
        <f>VLOOKUP($A1778,Medical_Table[#All],7,FALSE)</f>
        <v>Prediabetes</v>
      </c>
      <c r="L1778" s="22">
        <f>VLOOKUP($A1778,Hospitalization_Table[#All],10,FALSE)</f>
        <v>32409</v>
      </c>
      <c r="M1778" s="18">
        <f>VLOOKUP($A1778,Hospitalization_Table[#All],6,FALSE)</f>
        <v>4894.75</v>
      </c>
      <c r="N1778" t="str">
        <f>VLOOKUP($A1778,Hospitalization_Table[#All],7,FALSE)</f>
        <v>tier - 3</v>
      </c>
      <c r="O1778" t="str">
        <f>VLOOKUP($A1778,Hospitalization_Table[#All],8,FALSE)</f>
        <v>tier - 3</v>
      </c>
      <c r="P1778" t="str">
        <f>VLOOKUP($A1778,Hospitalization_Table[#All],9,FALSE)</f>
        <v>R1012</v>
      </c>
      <c r="Q1778">
        <f>VLOOKUP($A1778,Hospitalization_Table[#All],11,FALSE)</f>
        <v>34</v>
      </c>
    </row>
    <row r="1779" spans="1:17" ht="15.6" x14ac:dyDescent="0.3">
      <c r="A1779" s="20" t="s">
        <v>592</v>
      </c>
      <c r="B1779" t="str">
        <f>VLOOKUP($A1779,Customer_Table[#All],4,FALSE)</f>
        <v>Nadine A.</v>
      </c>
      <c r="C1779">
        <f>VLOOKUP($A1779,Medical_Table[#All],4,FALSE)</f>
        <v>24.24</v>
      </c>
      <c r="D1779">
        <f>VLOOKUP($A1779,Medical_Table[#All],6,FALSE)</f>
        <v>6.15</v>
      </c>
      <c r="E1779" t="str">
        <f>VLOOKUP($A1779,Medical_Table[#All],2,FALSE)</f>
        <v>No</v>
      </c>
      <c r="F1779" t="str">
        <f>VLOOKUP($A1779,Medical_Table[#All],8,FALSE)</f>
        <v>No</v>
      </c>
      <c r="G1779" t="str">
        <f>VLOOKUP($A1779,Medical_Table[#All],9,FALSE)</f>
        <v>No</v>
      </c>
      <c r="H1779">
        <f>VLOOKUP($A1779,Medical_Table[#All],10,FALSE)</f>
        <v>0</v>
      </c>
      <c r="I1779" t="str">
        <f>VLOOKUP($A1779,Medical_Table[#All],3,FALSE)</f>
        <v>No</v>
      </c>
      <c r="J1779" t="str">
        <f>VLOOKUP($A1779,Medical_Table[#All],5,FALSE)</f>
        <v>Normal Weight</v>
      </c>
      <c r="K1779" t="str">
        <f>VLOOKUP($A1779,Medical_Table[#All],7,FALSE)</f>
        <v>Prediabetes</v>
      </c>
      <c r="L1779" s="22">
        <f>VLOOKUP($A1779,Hospitalization_Table[#All],10,FALSE)</f>
        <v>33205</v>
      </c>
      <c r="M1779" s="18">
        <f>VLOOKUP($A1779,Hospitalization_Table[#All],6,FALSE)</f>
        <v>4894.3900000000003</v>
      </c>
      <c r="N1779" t="str">
        <f>VLOOKUP($A1779,Hospitalization_Table[#All],7,FALSE)</f>
        <v>tier - 2</v>
      </c>
      <c r="O1779" t="str">
        <f>VLOOKUP($A1779,Hospitalization_Table[#All],8,FALSE)</f>
        <v>tier - 3</v>
      </c>
      <c r="P1779" t="str">
        <f>VLOOKUP($A1779,Hospitalization_Table[#All],9,FALSE)</f>
        <v>R1013</v>
      </c>
      <c r="Q1779">
        <f>VLOOKUP($A1779,Hospitalization_Table[#All],11,FALSE)</f>
        <v>32</v>
      </c>
    </row>
    <row r="1780" spans="1:17" ht="15.6" x14ac:dyDescent="0.3">
      <c r="A1780" s="20" t="s">
        <v>591</v>
      </c>
      <c r="B1780" t="str">
        <f>VLOOKUP($A1780,Customer_Table[#All],4,FALSE)</f>
        <v>Peter J. Jr.</v>
      </c>
      <c r="C1780">
        <f>VLOOKUP($A1780,Medical_Table[#All],4,FALSE)</f>
        <v>35.75</v>
      </c>
      <c r="D1780">
        <f>VLOOKUP($A1780,Medical_Table[#All],6,FALSE)</f>
        <v>5.07</v>
      </c>
      <c r="E1780" t="str">
        <f>VLOOKUP($A1780,Medical_Table[#All],2,FALSE)</f>
        <v>No</v>
      </c>
      <c r="F1780" t="str">
        <f>VLOOKUP($A1780,Medical_Table[#All],8,FALSE)</f>
        <v>No</v>
      </c>
      <c r="G1780" t="str">
        <f>VLOOKUP($A1780,Medical_Table[#All],9,FALSE)</f>
        <v>No</v>
      </c>
      <c r="H1780">
        <f>VLOOKUP($A1780,Medical_Table[#All],10,FALSE)</f>
        <v>0</v>
      </c>
      <c r="I1780" t="str">
        <f>VLOOKUP($A1780,Medical_Table[#All],3,FALSE)</f>
        <v>No</v>
      </c>
      <c r="J1780" t="str">
        <f>VLOOKUP($A1780,Medical_Table[#All],5,FALSE)</f>
        <v>Obesity</v>
      </c>
      <c r="K1780" t="str">
        <f>VLOOKUP($A1780,Medical_Table[#All],7,FALSE)</f>
        <v>Normal</v>
      </c>
      <c r="L1780" s="22">
        <f>VLOOKUP($A1780,Hospitalization_Table[#All],10,FALSE)</f>
        <v>32699</v>
      </c>
      <c r="M1780" s="18">
        <f>VLOOKUP($A1780,Hospitalization_Table[#All],6,FALSE)</f>
        <v>4890</v>
      </c>
      <c r="N1780" t="str">
        <f>VLOOKUP($A1780,Hospitalization_Table[#All],7,FALSE)</f>
        <v>tier - 3</v>
      </c>
      <c r="O1780" t="str">
        <f>VLOOKUP($A1780,Hospitalization_Table[#All],8,FALSE)</f>
        <v>tier - 2</v>
      </c>
      <c r="P1780" t="str">
        <f>VLOOKUP($A1780,Hospitalization_Table[#All],9,FALSE)</f>
        <v>R1013</v>
      </c>
      <c r="Q1780">
        <f>VLOOKUP($A1780,Hospitalization_Table[#All],11,FALSE)</f>
        <v>33</v>
      </c>
    </row>
    <row r="1781" spans="1:17" ht="15.6" x14ac:dyDescent="0.3">
      <c r="A1781" s="20" t="s">
        <v>590</v>
      </c>
      <c r="B1781" t="str">
        <f>VLOOKUP($A1781,Customer_Table[#All],4,FALSE)</f>
        <v>Colleen M</v>
      </c>
      <c r="C1781">
        <f>VLOOKUP($A1781,Medical_Table[#All],4,FALSE)</f>
        <v>29.92</v>
      </c>
      <c r="D1781">
        <f>VLOOKUP($A1781,Medical_Table[#All],6,FALSE)</f>
        <v>10.97</v>
      </c>
      <c r="E1781" t="str">
        <f>VLOOKUP($A1781,Medical_Table[#All],2,FALSE)</f>
        <v>Yes</v>
      </c>
      <c r="F1781" t="str">
        <f>VLOOKUP($A1781,Medical_Table[#All],8,FALSE)</f>
        <v>No</v>
      </c>
      <c r="G1781" t="str">
        <f>VLOOKUP($A1781,Medical_Table[#All],9,FALSE)</f>
        <v>No</v>
      </c>
      <c r="H1781">
        <f>VLOOKUP($A1781,Medical_Table[#All],10,FALSE)</f>
        <v>1</v>
      </c>
      <c r="I1781" t="str">
        <f>VLOOKUP($A1781,Medical_Table[#All],3,FALSE)</f>
        <v>No</v>
      </c>
      <c r="J1781" t="str">
        <f>VLOOKUP($A1781,Medical_Table[#All],5,FALSE)</f>
        <v>Over Weight</v>
      </c>
      <c r="K1781" t="str">
        <f>VLOOKUP($A1781,Medical_Table[#All],7,FALSE)</f>
        <v>Diabetes</v>
      </c>
      <c r="L1781" s="22">
        <f>VLOOKUP($A1781,Hospitalization_Table[#All],10,FALSE)</f>
        <v>31712</v>
      </c>
      <c r="M1781" s="18">
        <f>VLOOKUP($A1781,Hospitalization_Table[#All],6,FALSE)</f>
        <v>4889.04</v>
      </c>
      <c r="N1781" t="str">
        <f>VLOOKUP($A1781,Hospitalization_Table[#All],7,FALSE)</f>
        <v>tier - 2</v>
      </c>
      <c r="O1781" t="str">
        <f>VLOOKUP($A1781,Hospitalization_Table[#All],8,FALSE)</f>
        <v>tier - 1</v>
      </c>
      <c r="P1781" t="str">
        <f>VLOOKUP($A1781,Hospitalization_Table[#All],9,FALSE)</f>
        <v>R1013</v>
      </c>
      <c r="Q1781">
        <f>VLOOKUP($A1781,Hospitalization_Table[#All],11,FALSE)</f>
        <v>36</v>
      </c>
    </row>
    <row r="1782" spans="1:17" ht="15.6" x14ac:dyDescent="0.3">
      <c r="A1782" s="20" t="s">
        <v>589</v>
      </c>
      <c r="B1782" t="str">
        <f>VLOOKUP($A1782,Customer_Table[#All],4,FALSE)</f>
        <v>Julie A.</v>
      </c>
      <c r="C1782">
        <f>VLOOKUP($A1782,Medical_Table[#All],4,FALSE)</f>
        <v>26.2</v>
      </c>
      <c r="D1782">
        <f>VLOOKUP($A1782,Medical_Table[#All],6,FALSE)</f>
        <v>10.93</v>
      </c>
      <c r="E1782" t="str">
        <f>VLOOKUP($A1782,Medical_Table[#All],2,FALSE)</f>
        <v>Yes</v>
      </c>
      <c r="F1782" t="str">
        <f>VLOOKUP($A1782,Medical_Table[#All],8,FALSE)</f>
        <v>No</v>
      </c>
      <c r="G1782" t="str">
        <f>VLOOKUP($A1782,Medical_Table[#All],9,FALSE)</f>
        <v>No</v>
      </c>
      <c r="H1782">
        <f>VLOOKUP($A1782,Medical_Table[#All],10,FALSE)</f>
        <v>1</v>
      </c>
      <c r="I1782" t="str">
        <f>VLOOKUP($A1782,Medical_Table[#All],3,FALSE)</f>
        <v>No</v>
      </c>
      <c r="J1782" t="str">
        <f>VLOOKUP($A1782,Medical_Table[#All],5,FALSE)</f>
        <v>Over Weight</v>
      </c>
      <c r="K1782" t="str">
        <f>VLOOKUP($A1782,Medical_Table[#All],7,FALSE)</f>
        <v>Diabetes</v>
      </c>
      <c r="L1782" s="22">
        <f>VLOOKUP($A1782,Hospitalization_Table[#All],10,FALSE)</f>
        <v>31769</v>
      </c>
      <c r="M1782" s="18">
        <f>VLOOKUP($A1782,Hospitalization_Table[#All],6,FALSE)</f>
        <v>4883.87</v>
      </c>
      <c r="N1782" t="str">
        <f>VLOOKUP($A1782,Hospitalization_Table[#All],7,FALSE)</f>
        <v>tier - 2</v>
      </c>
      <c r="O1782" t="str">
        <f>VLOOKUP($A1782,Hospitalization_Table[#All],8,FALSE)</f>
        <v>tier - 1</v>
      </c>
      <c r="P1782" t="str">
        <f>VLOOKUP($A1782,Hospitalization_Table[#All],9,FALSE)</f>
        <v>R1011</v>
      </c>
      <c r="Q1782">
        <f>VLOOKUP($A1782,Hospitalization_Table[#All],11,FALSE)</f>
        <v>36</v>
      </c>
    </row>
    <row r="1783" spans="1:17" ht="15.6" x14ac:dyDescent="0.3">
      <c r="A1783" s="20" t="s">
        <v>588</v>
      </c>
      <c r="B1783" t="str">
        <f>VLOOKUP($A1783,Customer_Table[#All],4,FALSE)</f>
        <v>Douglas W</v>
      </c>
      <c r="C1783">
        <f>VLOOKUP($A1783,Medical_Table[#All],4,FALSE)</f>
        <v>26.695</v>
      </c>
      <c r="D1783">
        <f>VLOOKUP($A1783,Medical_Table[#All],6,FALSE)</f>
        <v>4.21</v>
      </c>
      <c r="E1783" t="str">
        <f>VLOOKUP($A1783,Medical_Table[#All],2,FALSE)</f>
        <v>Yes</v>
      </c>
      <c r="F1783" t="str">
        <f>VLOOKUP($A1783,Medical_Table[#All],8,FALSE)</f>
        <v>No</v>
      </c>
      <c r="G1783" t="str">
        <f>VLOOKUP($A1783,Medical_Table[#All],9,FALSE)</f>
        <v>Yes</v>
      </c>
      <c r="H1783">
        <f>VLOOKUP($A1783,Medical_Table[#All],10,FALSE)</f>
        <v>1</v>
      </c>
      <c r="I1783" t="str">
        <f>VLOOKUP($A1783,Medical_Table[#All],3,FALSE)</f>
        <v>No</v>
      </c>
      <c r="J1783" t="str">
        <f>VLOOKUP($A1783,Medical_Table[#All],5,FALSE)</f>
        <v>Over Weight</v>
      </c>
      <c r="K1783" t="str">
        <f>VLOOKUP($A1783,Medical_Table[#All],7,FALSE)</f>
        <v>Normal</v>
      </c>
      <c r="L1783" s="22">
        <f>VLOOKUP($A1783,Hospitalization_Table[#All],10,FALSE)</f>
        <v>35702</v>
      </c>
      <c r="M1783" s="18">
        <f>VLOOKUP($A1783,Hospitalization_Table[#All],6,FALSE)</f>
        <v>4877.9799999999996</v>
      </c>
      <c r="N1783" t="str">
        <f>VLOOKUP($A1783,Hospitalization_Table[#All],7,FALSE)</f>
        <v>tier - 2</v>
      </c>
      <c r="O1783" t="str">
        <f>VLOOKUP($A1783,Hospitalization_Table[#All],8,FALSE)</f>
        <v>tier - 3</v>
      </c>
      <c r="P1783" t="str">
        <f>VLOOKUP($A1783,Hospitalization_Table[#All],9,FALSE)</f>
        <v>R1012</v>
      </c>
      <c r="Q1783">
        <f>VLOOKUP($A1783,Hospitalization_Table[#All],11,FALSE)</f>
        <v>25</v>
      </c>
    </row>
    <row r="1784" spans="1:17" ht="15.6" x14ac:dyDescent="0.3">
      <c r="A1784" s="20" t="s">
        <v>587</v>
      </c>
      <c r="B1784" t="str">
        <f>VLOOKUP($A1784,Customer_Table[#All],4,FALSE)</f>
        <v>Catherine</v>
      </c>
      <c r="C1784">
        <f>VLOOKUP($A1784,Medical_Table[#All],4,FALSE)</f>
        <v>23.16</v>
      </c>
      <c r="D1784">
        <f>VLOOKUP($A1784,Medical_Table[#All],6,FALSE)</f>
        <v>5.5</v>
      </c>
      <c r="E1784" t="str">
        <f>VLOOKUP($A1784,Medical_Table[#All],2,FALSE)</f>
        <v>No</v>
      </c>
      <c r="F1784" t="str">
        <f>VLOOKUP($A1784,Medical_Table[#All],8,FALSE)</f>
        <v>No</v>
      </c>
      <c r="G1784" t="str">
        <f>VLOOKUP($A1784,Medical_Table[#All],9,FALSE)</f>
        <v>No</v>
      </c>
      <c r="H1784">
        <f>VLOOKUP($A1784,Medical_Table[#All],10,FALSE)</f>
        <v>0</v>
      </c>
      <c r="I1784" t="str">
        <f>VLOOKUP($A1784,Medical_Table[#All],3,FALSE)</f>
        <v>No</v>
      </c>
      <c r="J1784" t="str">
        <f>VLOOKUP($A1784,Medical_Table[#All],5,FALSE)</f>
        <v>Normal Weight</v>
      </c>
      <c r="K1784" t="str">
        <f>VLOOKUP($A1784,Medical_Table[#All],7,FALSE)</f>
        <v>Normal</v>
      </c>
      <c r="L1784" s="22">
        <f>VLOOKUP($A1784,Hospitalization_Table[#All],10,FALSE)</f>
        <v>32752</v>
      </c>
      <c r="M1784" s="18">
        <f>VLOOKUP($A1784,Hospitalization_Table[#All],6,FALSE)</f>
        <v>4859.8900000000003</v>
      </c>
      <c r="N1784" t="str">
        <f>VLOOKUP($A1784,Hospitalization_Table[#All],7,FALSE)</f>
        <v>tier - 2</v>
      </c>
      <c r="O1784" t="str">
        <f>VLOOKUP($A1784,Hospitalization_Table[#All],8,FALSE)</f>
        <v>tier - 3</v>
      </c>
      <c r="P1784" t="str">
        <f>VLOOKUP($A1784,Hospitalization_Table[#All],9,FALSE)</f>
        <v>R1011</v>
      </c>
      <c r="Q1784">
        <f>VLOOKUP($A1784,Hospitalization_Table[#All],11,FALSE)</f>
        <v>33</v>
      </c>
    </row>
    <row r="1785" spans="1:17" ht="15.6" x14ac:dyDescent="0.3">
      <c r="A1785" s="20" t="s">
        <v>586</v>
      </c>
      <c r="B1785" t="str">
        <f>VLOOKUP($A1785,Customer_Table[#All],4,FALSE)</f>
        <v>James A</v>
      </c>
      <c r="C1785">
        <f>VLOOKUP($A1785,Medical_Table[#All],4,FALSE)</f>
        <v>32.585000000000001</v>
      </c>
      <c r="D1785">
        <f>VLOOKUP($A1785,Medical_Table[#All],6,FALSE)</f>
        <v>4.93</v>
      </c>
      <c r="E1785" t="str">
        <f>VLOOKUP($A1785,Medical_Table[#All],2,FALSE)</f>
        <v>Yes</v>
      </c>
      <c r="F1785" t="str">
        <f>VLOOKUP($A1785,Medical_Table[#All],8,FALSE)</f>
        <v>No</v>
      </c>
      <c r="G1785" t="str">
        <f>VLOOKUP($A1785,Medical_Table[#All],9,FALSE)</f>
        <v>No</v>
      </c>
      <c r="H1785">
        <f>VLOOKUP($A1785,Medical_Table[#All],10,FALSE)</f>
        <v>1</v>
      </c>
      <c r="I1785" t="str">
        <f>VLOOKUP($A1785,Medical_Table[#All],3,FALSE)</f>
        <v>No</v>
      </c>
      <c r="J1785" t="str">
        <f>VLOOKUP($A1785,Medical_Table[#All],5,FALSE)</f>
        <v>Obesity</v>
      </c>
      <c r="K1785" t="str">
        <f>VLOOKUP($A1785,Medical_Table[#All],7,FALSE)</f>
        <v>Normal</v>
      </c>
      <c r="L1785" s="22">
        <f>VLOOKUP($A1785,Hospitalization_Table[#All],10,FALSE)</f>
        <v>35060</v>
      </c>
      <c r="M1785" s="18">
        <f>VLOOKUP($A1785,Hospitalization_Table[#All],6,FALSE)</f>
        <v>4846.92</v>
      </c>
      <c r="N1785" t="str">
        <f>VLOOKUP($A1785,Hospitalization_Table[#All],7,FALSE)</f>
        <v>tier - 2</v>
      </c>
      <c r="O1785" t="str">
        <f>VLOOKUP($A1785,Hospitalization_Table[#All],8,FALSE)</f>
        <v>tier - 3</v>
      </c>
      <c r="P1785" t="str">
        <f>VLOOKUP($A1785,Hospitalization_Table[#All],9,FALSE)</f>
        <v>R1017</v>
      </c>
      <c r="Q1785">
        <f>VLOOKUP($A1785,Hospitalization_Table[#All],11,FALSE)</f>
        <v>27</v>
      </c>
    </row>
    <row r="1786" spans="1:17" ht="15.6" x14ac:dyDescent="0.3">
      <c r="A1786" s="20" t="s">
        <v>585</v>
      </c>
      <c r="B1786" t="str">
        <f>VLOOKUP($A1786,Customer_Table[#All],4,FALSE)</f>
        <v>Youngseong</v>
      </c>
      <c r="C1786">
        <f>VLOOKUP($A1786,Medical_Table[#All],4,FALSE)</f>
        <v>33.97</v>
      </c>
      <c r="D1786">
        <f>VLOOKUP($A1786,Medical_Table[#All],6,FALSE)</f>
        <v>5.6</v>
      </c>
      <c r="E1786" t="str">
        <f>VLOOKUP($A1786,Medical_Table[#All],2,FALSE)</f>
        <v>Yes</v>
      </c>
      <c r="F1786" t="str">
        <f>VLOOKUP($A1786,Medical_Table[#All],8,FALSE)</f>
        <v>No</v>
      </c>
      <c r="G1786" t="str">
        <f>VLOOKUP($A1786,Medical_Table[#All],9,FALSE)</f>
        <v>No</v>
      </c>
      <c r="H1786">
        <f>VLOOKUP($A1786,Medical_Table[#All],10,FALSE)</f>
        <v>0</v>
      </c>
      <c r="I1786" t="str">
        <f>VLOOKUP($A1786,Medical_Table[#All],3,FALSE)</f>
        <v>No</v>
      </c>
      <c r="J1786" t="str">
        <f>VLOOKUP($A1786,Medical_Table[#All],5,FALSE)</f>
        <v>Obesity</v>
      </c>
      <c r="K1786" t="str">
        <f>VLOOKUP($A1786,Medical_Table[#All],7,FALSE)</f>
        <v>Normal</v>
      </c>
      <c r="L1786" s="22">
        <f>VLOOKUP($A1786,Hospitalization_Table[#All],10,FALSE)</f>
        <v>37049</v>
      </c>
      <c r="M1786" s="18">
        <f>VLOOKUP($A1786,Hospitalization_Table[#All],6,FALSE)</f>
        <v>4846.53</v>
      </c>
      <c r="N1786" t="str">
        <f>VLOOKUP($A1786,Hospitalization_Table[#All],7,FALSE)</f>
        <v>tier - 2</v>
      </c>
      <c r="O1786" t="str">
        <f>VLOOKUP($A1786,Hospitalization_Table[#All],8,FALSE)</f>
        <v>tier - 3</v>
      </c>
      <c r="P1786" t="str">
        <f>VLOOKUP($A1786,Hospitalization_Table[#All],9,FALSE)</f>
        <v>R1021</v>
      </c>
      <c r="Q1786">
        <f>VLOOKUP($A1786,Hospitalization_Table[#All],11,FALSE)</f>
        <v>22</v>
      </c>
    </row>
    <row r="1787" spans="1:17" ht="15.6" x14ac:dyDescent="0.3">
      <c r="A1787" s="20" t="s">
        <v>584</v>
      </c>
      <c r="B1787" t="str">
        <f>VLOOKUP($A1787,Customer_Table[#All],4,FALSE)</f>
        <v>John</v>
      </c>
      <c r="C1787">
        <f>VLOOKUP($A1787,Medical_Table[#All],4,FALSE)</f>
        <v>16.57</v>
      </c>
      <c r="D1787">
        <f>VLOOKUP($A1787,Medical_Table[#All],6,FALSE)</f>
        <v>9.99</v>
      </c>
      <c r="E1787" t="str">
        <f>VLOOKUP($A1787,Medical_Table[#All],2,FALSE)</f>
        <v>No</v>
      </c>
      <c r="F1787" t="str">
        <f>VLOOKUP($A1787,Medical_Table[#All],8,FALSE)</f>
        <v>No</v>
      </c>
      <c r="G1787" t="str">
        <f>VLOOKUP($A1787,Medical_Table[#All],9,FALSE)</f>
        <v>No</v>
      </c>
      <c r="H1787">
        <f>VLOOKUP($A1787,Medical_Table[#All],10,FALSE)</f>
        <v>0</v>
      </c>
      <c r="I1787" t="str">
        <f>VLOOKUP($A1787,Medical_Table[#All],3,FALSE)</f>
        <v>No</v>
      </c>
      <c r="J1787" t="str">
        <f>VLOOKUP($A1787,Medical_Table[#All],5,FALSE)</f>
        <v>Under Weight</v>
      </c>
      <c r="K1787" t="str">
        <f>VLOOKUP($A1787,Medical_Table[#All],7,FALSE)</f>
        <v>Diabetes</v>
      </c>
      <c r="L1787" s="22">
        <f>VLOOKUP($A1787,Hospitalization_Table[#All],10,FALSE)</f>
        <v>27283</v>
      </c>
      <c r="M1787" s="18">
        <f>VLOOKUP($A1787,Hospitalization_Table[#All],6,FALSE)</f>
        <v>4844.67</v>
      </c>
      <c r="N1787" t="str">
        <f>VLOOKUP($A1787,Hospitalization_Table[#All],7,FALSE)</f>
        <v>tier - 2</v>
      </c>
      <c r="O1787" t="str">
        <f>VLOOKUP($A1787,Hospitalization_Table[#All],8,FALSE)</f>
        <v>tier - 2</v>
      </c>
      <c r="P1787" t="str">
        <f>VLOOKUP($A1787,Hospitalization_Table[#All],9,FALSE)</f>
        <v>R1013</v>
      </c>
      <c r="Q1787">
        <f>VLOOKUP($A1787,Hospitalization_Table[#All],11,FALSE)</f>
        <v>48</v>
      </c>
    </row>
    <row r="1788" spans="1:17" ht="15.6" x14ac:dyDescent="0.3">
      <c r="A1788" s="20" t="s">
        <v>583</v>
      </c>
      <c r="B1788" t="str">
        <f>VLOOKUP($A1788,Customer_Table[#All],4,FALSE)</f>
        <v>Brandon S.</v>
      </c>
      <c r="C1788">
        <f>VLOOKUP($A1788,Medical_Table[#All],4,FALSE)</f>
        <v>17.55</v>
      </c>
      <c r="D1788">
        <f>VLOOKUP($A1788,Medical_Table[#All],6,FALSE)</f>
        <v>5.93</v>
      </c>
      <c r="E1788" t="str">
        <f>VLOOKUP($A1788,Medical_Table[#All],2,FALSE)</f>
        <v>No</v>
      </c>
      <c r="F1788" t="str">
        <f>VLOOKUP($A1788,Medical_Table[#All],8,FALSE)</f>
        <v>No</v>
      </c>
      <c r="G1788" t="str">
        <f>VLOOKUP($A1788,Medical_Table[#All],9,FALSE)</f>
        <v>Yes</v>
      </c>
      <c r="H1788">
        <f>VLOOKUP($A1788,Medical_Table[#All],10,FALSE)</f>
        <v>1</v>
      </c>
      <c r="I1788" t="str">
        <f>VLOOKUP($A1788,Medical_Table[#All],3,FALSE)</f>
        <v>No</v>
      </c>
      <c r="J1788" t="str">
        <f>VLOOKUP($A1788,Medical_Table[#All],5,FALSE)</f>
        <v>Under Weight</v>
      </c>
      <c r="K1788" t="str">
        <f>VLOOKUP($A1788,Medical_Table[#All],7,FALSE)</f>
        <v>Prediabetes</v>
      </c>
      <c r="L1788" s="22">
        <f>VLOOKUP($A1788,Hospitalization_Table[#All],10,FALSE)</f>
        <v>29202</v>
      </c>
      <c r="M1788" s="18">
        <f>VLOOKUP($A1788,Hospitalization_Table[#All],6,FALSE)</f>
        <v>4843.79</v>
      </c>
      <c r="N1788" t="str">
        <f>VLOOKUP($A1788,Hospitalization_Table[#All],7,FALSE)</f>
        <v>tier - 2</v>
      </c>
      <c r="O1788" t="str">
        <f>VLOOKUP($A1788,Hospitalization_Table[#All],8,FALSE)</f>
        <v>tier - 3</v>
      </c>
      <c r="P1788" t="str">
        <f>VLOOKUP($A1788,Hospitalization_Table[#All],9,FALSE)</f>
        <v>R1013</v>
      </c>
      <c r="Q1788">
        <f>VLOOKUP($A1788,Hospitalization_Table[#All],11,FALSE)</f>
        <v>43</v>
      </c>
    </row>
    <row r="1789" spans="1:17" ht="15.6" x14ac:dyDescent="0.3">
      <c r="A1789" s="20" t="s">
        <v>582</v>
      </c>
      <c r="B1789" t="str">
        <f>VLOOKUP($A1789,Customer_Table[#All],4,FALSE)</f>
        <v>Sean P</v>
      </c>
      <c r="C1789">
        <f>VLOOKUP($A1789,Medical_Table[#All],4,FALSE)</f>
        <v>29.41</v>
      </c>
      <c r="D1789">
        <f>VLOOKUP($A1789,Medical_Table[#All],6,FALSE)</f>
        <v>6.29</v>
      </c>
      <c r="E1789" t="str">
        <f>VLOOKUP($A1789,Medical_Table[#All],2,FALSE)</f>
        <v>Yes</v>
      </c>
      <c r="F1789" t="str">
        <f>VLOOKUP($A1789,Medical_Table[#All],8,FALSE)</f>
        <v>No</v>
      </c>
      <c r="G1789" t="str">
        <f>VLOOKUP($A1789,Medical_Table[#All],9,FALSE)</f>
        <v>No</v>
      </c>
      <c r="H1789">
        <f>VLOOKUP($A1789,Medical_Table[#All],10,FALSE)</f>
        <v>1</v>
      </c>
      <c r="I1789" t="str">
        <f>VLOOKUP($A1789,Medical_Table[#All],3,FALSE)</f>
        <v>No</v>
      </c>
      <c r="J1789" t="str">
        <f>VLOOKUP($A1789,Medical_Table[#All],5,FALSE)</f>
        <v>Over Weight</v>
      </c>
      <c r="K1789" t="str">
        <f>VLOOKUP($A1789,Medical_Table[#All],7,FALSE)</f>
        <v>Prediabetes</v>
      </c>
      <c r="L1789" s="22">
        <f>VLOOKUP($A1789,Hospitalization_Table[#All],10,FALSE)</f>
        <v>34971</v>
      </c>
      <c r="M1789" s="18">
        <f>VLOOKUP($A1789,Hospitalization_Table[#All],6,FALSE)</f>
        <v>4840.95</v>
      </c>
      <c r="N1789" t="str">
        <f>VLOOKUP($A1789,Hospitalization_Table[#All],7,FALSE)</f>
        <v>tier - 2</v>
      </c>
      <c r="O1789" t="str">
        <f>VLOOKUP($A1789,Hospitalization_Table[#All],8,FALSE)</f>
        <v>tier - 1</v>
      </c>
      <c r="P1789" t="str">
        <f>VLOOKUP($A1789,Hospitalization_Table[#All],9,FALSE)</f>
        <v>R1021</v>
      </c>
      <c r="Q1789">
        <f>VLOOKUP($A1789,Hospitalization_Table[#All],11,FALSE)</f>
        <v>27</v>
      </c>
    </row>
    <row r="1790" spans="1:17" ht="15.6" x14ac:dyDescent="0.3">
      <c r="A1790" s="20" t="s">
        <v>581</v>
      </c>
      <c r="B1790" t="str">
        <f>VLOOKUP($A1790,Customer_Table[#All],4,FALSE)</f>
        <v>Scott</v>
      </c>
      <c r="C1790">
        <f>VLOOKUP($A1790,Medical_Table[#All],4,FALSE)</f>
        <v>17.91</v>
      </c>
      <c r="D1790">
        <f>VLOOKUP($A1790,Medical_Table[#All],6,FALSE)</f>
        <v>5.65</v>
      </c>
      <c r="E1790" t="str">
        <f>VLOOKUP($A1790,Medical_Table[#All],2,FALSE)</f>
        <v>No</v>
      </c>
      <c r="F1790" t="str">
        <f>VLOOKUP($A1790,Medical_Table[#All],8,FALSE)</f>
        <v>No</v>
      </c>
      <c r="G1790" t="str">
        <f>VLOOKUP($A1790,Medical_Table[#All],9,FALSE)</f>
        <v>No</v>
      </c>
      <c r="H1790">
        <f>VLOOKUP($A1790,Medical_Table[#All],10,FALSE)</f>
        <v>1</v>
      </c>
      <c r="I1790" t="str">
        <f>VLOOKUP($A1790,Medical_Table[#All],3,FALSE)</f>
        <v>No</v>
      </c>
      <c r="J1790" t="str">
        <f>VLOOKUP($A1790,Medical_Table[#All],5,FALSE)</f>
        <v>Under Weight</v>
      </c>
      <c r="K1790" t="str">
        <f>VLOOKUP($A1790,Medical_Table[#All],7,FALSE)</f>
        <v>Normal</v>
      </c>
      <c r="L1790" s="22">
        <f>VLOOKUP($A1790,Hospitalization_Table[#All],10,FALSE)</f>
        <v>30970</v>
      </c>
      <c r="M1790" s="18">
        <f>VLOOKUP($A1790,Hospitalization_Table[#All],6,FALSE)</f>
        <v>4839.18</v>
      </c>
      <c r="N1790" t="str">
        <f>VLOOKUP($A1790,Hospitalization_Table[#All],7,FALSE)</f>
        <v>tier - 2</v>
      </c>
      <c r="O1790" t="str">
        <f>VLOOKUP($A1790,Hospitalization_Table[#All],8,FALSE)</f>
        <v>tier - 1</v>
      </c>
      <c r="P1790" t="str">
        <f>VLOOKUP($A1790,Hospitalization_Table[#All],9,FALSE)</f>
        <v>R1012</v>
      </c>
      <c r="Q1790">
        <f>VLOOKUP($A1790,Hospitalization_Table[#All],11,FALSE)</f>
        <v>38</v>
      </c>
    </row>
    <row r="1791" spans="1:17" ht="15.6" x14ac:dyDescent="0.3">
      <c r="A1791" s="20" t="s">
        <v>580</v>
      </c>
      <c r="B1791" t="str">
        <f>VLOOKUP($A1791,Customer_Table[#All],4,FALSE)</f>
        <v>Janez</v>
      </c>
      <c r="C1791">
        <f>VLOOKUP($A1791,Medical_Table[#All],4,FALSE)</f>
        <v>31.57</v>
      </c>
      <c r="D1791">
        <f>VLOOKUP($A1791,Medical_Table[#All],6,FALSE)</f>
        <v>6.15</v>
      </c>
      <c r="E1791" t="str">
        <f>VLOOKUP($A1791,Medical_Table[#All],2,FALSE)</f>
        <v>No</v>
      </c>
      <c r="F1791" t="str">
        <f>VLOOKUP($A1791,Medical_Table[#All],8,FALSE)</f>
        <v>No</v>
      </c>
      <c r="G1791" t="str">
        <f>VLOOKUP($A1791,Medical_Table[#All],9,FALSE)</f>
        <v>No</v>
      </c>
      <c r="H1791">
        <f>VLOOKUP($A1791,Medical_Table[#All],10,FALSE)</f>
        <v>1</v>
      </c>
      <c r="I1791" t="str">
        <f>VLOOKUP($A1791,Medical_Table[#All],3,FALSE)</f>
        <v>No</v>
      </c>
      <c r="J1791" t="str">
        <f>VLOOKUP($A1791,Medical_Table[#All],5,FALSE)</f>
        <v>Obesity</v>
      </c>
      <c r="K1791" t="str">
        <f>VLOOKUP($A1791,Medical_Table[#All],7,FALSE)</f>
        <v>Prediabetes</v>
      </c>
      <c r="L1791" s="22">
        <f>VLOOKUP($A1791,Hospitalization_Table[#All],10,FALSE)</f>
        <v>33857</v>
      </c>
      <c r="M1791" s="18">
        <f>VLOOKUP($A1791,Hospitalization_Table[#All],6,FALSE)</f>
        <v>4837.58</v>
      </c>
      <c r="N1791" t="str">
        <f>VLOOKUP($A1791,Hospitalization_Table[#All],7,FALSE)</f>
        <v>tier - 3</v>
      </c>
      <c r="O1791" t="str">
        <f>VLOOKUP($A1791,Hospitalization_Table[#All],8,FALSE)</f>
        <v>tier - 2</v>
      </c>
      <c r="P1791" t="str">
        <f>VLOOKUP($A1791,Hospitalization_Table[#All],9,FALSE)</f>
        <v>R1013</v>
      </c>
      <c r="Q1791">
        <f>VLOOKUP($A1791,Hospitalization_Table[#All],11,FALSE)</f>
        <v>30</v>
      </c>
    </row>
    <row r="1792" spans="1:17" ht="15.6" x14ac:dyDescent="0.3">
      <c r="A1792" s="20" t="s">
        <v>579</v>
      </c>
      <c r="B1792" t="str">
        <f>VLOOKUP($A1792,Customer_Table[#All],4,FALSE)</f>
        <v>John I. Jr.</v>
      </c>
      <c r="C1792">
        <f>VLOOKUP($A1792,Medical_Table[#All],4,FALSE)</f>
        <v>33.18</v>
      </c>
      <c r="D1792">
        <f>VLOOKUP($A1792,Medical_Table[#All],6,FALSE)</f>
        <v>5.22</v>
      </c>
      <c r="E1792" t="str">
        <f>VLOOKUP($A1792,Medical_Table[#All],2,FALSE)</f>
        <v>No</v>
      </c>
      <c r="F1792" t="str">
        <f>VLOOKUP($A1792,Medical_Table[#All],8,FALSE)</f>
        <v>yes</v>
      </c>
      <c r="G1792" t="str">
        <f>VLOOKUP($A1792,Medical_Table[#All],9,FALSE)</f>
        <v>No</v>
      </c>
      <c r="H1792">
        <f>VLOOKUP($A1792,Medical_Table[#All],10,FALSE)</f>
        <v>1</v>
      </c>
      <c r="I1792" t="str">
        <f>VLOOKUP($A1792,Medical_Table[#All],3,FALSE)</f>
        <v>No</v>
      </c>
      <c r="J1792" t="str">
        <f>VLOOKUP($A1792,Medical_Table[#All],5,FALSE)</f>
        <v>Obesity</v>
      </c>
      <c r="K1792" t="str">
        <f>VLOOKUP($A1792,Medical_Table[#All],7,FALSE)</f>
        <v>Normal</v>
      </c>
      <c r="L1792" s="22">
        <f>VLOOKUP($A1792,Hospitalization_Table[#All],10,FALSE)</f>
        <v>36871</v>
      </c>
      <c r="M1792" s="18">
        <f>VLOOKUP($A1792,Hospitalization_Table[#All],6,FALSE)</f>
        <v>4835.43</v>
      </c>
      <c r="N1792" t="str">
        <f>VLOOKUP($A1792,Hospitalization_Table[#All],7,FALSE)</f>
        <v>tier - 2</v>
      </c>
      <c r="O1792" t="str">
        <f>VLOOKUP($A1792,Hospitalization_Table[#All],8,FALSE)</f>
        <v>tier - 2</v>
      </c>
      <c r="P1792" t="str">
        <f>VLOOKUP($A1792,Hospitalization_Table[#All],9,FALSE)</f>
        <v>R1021</v>
      </c>
      <c r="Q1792">
        <f>VLOOKUP($A1792,Hospitalization_Table[#All],11,FALSE)</f>
        <v>22</v>
      </c>
    </row>
    <row r="1793" spans="1:17" ht="15.6" x14ac:dyDescent="0.3">
      <c r="A1793" s="20" t="s">
        <v>578</v>
      </c>
      <c r="B1793" t="str">
        <f>VLOOKUP($A1793,Customer_Table[#All],4,FALSE)</f>
        <v>Heather</v>
      </c>
      <c r="C1793">
        <f>VLOOKUP($A1793,Medical_Table[#All],4,FALSE)</f>
        <v>37</v>
      </c>
      <c r="D1793">
        <f>VLOOKUP($A1793,Medical_Table[#All],6,FALSE)</f>
        <v>11.66</v>
      </c>
      <c r="E1793" t="str">
        <f>VLOOKUP($A1793,Medical_Table[#All],2,FALSE)</f>
        <v>No</v>
      </c>
      <c r="F1793" t="str">
        <f>VLOOKUP($A1793,Medical_Table[#All],8,FALSE)</f>
        <v>No</v>
      </c>
      <c r="G1793" t="str">
        <f>VLOOKUP($A1793,Medical_Table[#All],9,FALSE)</f>
        <v>No</v>
      </c>
      <c r="H1793">
        <f>VLOOKUP($A1793,Medical_Table[#All],10,FALSE)</f>
        <v>0</v>
      </c>
      <c r="I1793" t="str">
        <f>VLOOKUP($A1793,Medical_Table[#All],3,FALSE)</f>
        <v>No</v>
      </c>
      <c r="J1793" t="str">
        <f>VLOOKUP($A1793,Medical_Table[#All],5,FALSE)</f>
        <v>Obesity</v>
      </c>
      <c r="K1793" t="str">
        <f>VLOOKUP($A1793,Medical_Table[#All],7,FALSE)</f>
        <v>Diabetes</v>
      </c>
      <c r="L1793" s="22">
        <f>VLOOKUP($A1793,Hospitalization_Table[#All],10,FALSE)</f>
        <v>37434</v>
      </c>
      <c r="M1793" s="18">
        <f>VLOOKUP($A1793,Hospitalization_Table[#All],6,FALSE)</f>
        <v>4830.63</v>
      </c>
      <c r="N1793" t="str">
        <f>VLOOKUP($A1793,Hospitalization_Table[#All],7,FALSE)</f>
        <v>tier - 2</v>
      </c>
      <c r="O1793" t="str">
        <f>VLOOKUP($A1793,Hospitalization_Table[#All],8,FALSE)</f>
        <v>tier - 1</v>
      </c>
      <c r="P1793" t="str">
        <f>VLOOKUP($A1793,Hospitalization_Table[#All],9,FALSE)</f>
        <v>R1011</v>
      </c>
      <c r="Q1793">
        <f>VLOOKUP($A1793,Hospitalization_Table[#All],11,FALSE)</f>
        <v>20</v>
      </c>
    </row>
    <row r="1794" spans="1:17" ht="15.6" x14ac:dyDescent="0.3">
      <c r="A1794" s="20" t="s">
        <v>577</v>
      </c>
      <c r="B1794" t="str">
        <f>VLOOKUP($A1794,Customer_Table[#All],4,FALSE)</f>
        <v>Michael</v>
      </c>
      <c r="C1794">
        <f>VLOOKUP($A1794,Medical_Table[#All],4,FALSE)</f>
        <v>18.905000000000001</v>
      </c>
      <c r="D1794">
        <f>VLOOKUP($A1794,Medical_Table[#All],6,FALSE)</f>
        <v>4.91</v>
      </c>
      <c r="E1794" t="str">
        <f>VLOOKUP($A1794,Medical_Table[#All],2,FALSE)</f>
        <v>Yes</v>
      </c>
      <c r="F1794" t="str">
        <f>VLOOKUP($A1794,Medical_Table[#All],8,FALSE)</f>
        <v>No</v>
      </c>
      <c r="G1794" t="str">
        <f>VLOOKUP($A1794,Medical_Table[#All],9,FALSE)</f>
        <v>No</v>
      </c>
      <c r="H1794">
        <f>VLOOKUP($A1794,Medical_Table[#All],10,FALSE)</f>
        <v>1</v>
      </c>
      <c r="I1794" t="str">
        <f>VLOOKUP($A1794,Medical_Table[#All],3,FALSE)</f>
        <v>No</v>
      </c>
      <c r="J1794" t="str">
        <f>VLOOKUP($A1794,Medical_Table[#All],5,FALSE)</f>
        <v>Normal Weight</v>
      </c>
      <c r="K1794" t="str">
        <f>VLOOKUP($A1794,Medical_Table[#All],7,FALSE)</f>
        <v>Normal</v>
      </c>
      <c r="L1794" s="22">
        <f>VLOOKUP($A1794,Hospitalization_Table[#All],10,FALSE)</f>
        <v>35034</v>
      </c>
      <c r="M1794" s="18">
        <f>VLOOKUP($A1794,Hospitalization_Table[#All],6,FALSE)</f>
        <v>4827.8999999999996</v>
      </c>
      <c r="N1794" t="str">
        <f>VLOOKUP($A1794,Hospitalization_Table[#All],7,FALSE)</f>
        <v>tier - 1</v>
      </c>
      <c r="O1794" t="str">
        <f>VLOOKUP($A1794,Hospitalization_Table[#All],8,FALSE)</f>
        <v>tier - 2</v>
      </c>
      <c r="P1794" t="str">
        <f>VLOOKUP($A1794,Hospitalization_Table[#All],9,FALSE)</f>
        <v>Unknown</v>
      </c>
      <c r="Q1794">
        <f>VLOOKUP($A1794,Hospitalization_Table[#All],11,FALSE)</f>
        <v>27</v>
      </c>
    </row>
    <row r="1795" spans="1:17" ht="15.6" x14ac:dyDescent="0.3">
      <c r="A1795" s="20" t="s">
        <v>576</v>
      </c>
      <c r="B1795" t="str">
        <f>VLOOKUP($A1795,Customer_Table[#All],4,FALSE)</f>
        <v>Kathleen</v>
      </c>
      <c r="C1795">
        <f>VLOOKUP($A1795,Medical_Table[#All],4,FALSE)</f>
        <v>20.03</v>
      </c>
      <c r="D1795">
        <f>VLOOKUP($A1795,Medical_Table[#All],6,FALSE)</f>
        <v>9.25</v>
      </c>
      <c r="E1795" t="str">
        <f>VLOOKUP($A1795,Medical_Table[#All],2,FALSE)</f>
        <v>Yes</v>
      </c>
      <c r="F1795" t="str">
        <f>VLOOKUP($A1795,Medical_Table[#All],8,FALSE)</f>
        <v>No</v>
      </c>
      <c r="G1795" t="str">
        <f>VLOOKUP($A1795,Medical_Table[#All],9,FALSE)</f>
        <v>No</v>
      </c>
      <c r="H1795">
        <f>VLOOKUP($A1795,Medical_Table[#All],10,FALSE)</f>
        <v>0</v>
      </c>
      <c r="I1795" t="str">
        <f>VLOOKUP($A1795,Medical_Table[#All],3,FALSE)</f>
        <v>No</v>
      </c>
      <c r="J1795" t="str">
        <f>VLOOKUP($A1795,Medical_Table[#All],5,FALSE)</f>
        <v>Normal Weight</v>
      </c>
      <c r="K1795" t="str">
        <f>VLOOKUP($A1795,Medical_Table[#All],7,FALSE)</f>
        <v>Diabetes</v>
      </c>
      <c r="L1795" s="22">
        <f>VLOOKUP($A1795,Hospitalization_Table[#All],10,FALSE)</f>
        <v>29770</v>
      </c>
      <c r="M1795" s="18">
        <f>VLOOKUP($A1795,Hospitalization_Table[#All],6,FALSE)</f>
        <v>4827.1000000000004</v>
      </c>
      <c r="N1795" t="str">
        <f>VLOOKUP($A1795,Hospitalization_Table[#All],7,FALSE)</f>
        <v>tier - 2</v>
      </c>
      <c r="O1795" t="str">
        <f>VLOOKUP($A1795,Hospitalization_Table[#All],8,FALSE)</f>
        <v>tier - 1</v>
      </c>
      <c r="P1795" t="str">
        <f>VLOOKUP($A1795,Hospitalization_Table[#All],9,FALSE)</f>
        <v>R1013</v>
      </c>
      <c r="Q1795">
        <f>VLOOKUP($A1795,Hospitalization_Table[#All],11,FALSE)</f>
        <v>41</v>
      </c>
    </row>
    <row r="1796" spans="1:17" ht="15.6" x14ac:dyDescent="0.3">
      <c r="A1796" s="20" t="s">
        <v>575</v>
      </c>
      <c r="B1796" t="str">
        <f>VLOOKUP($A1796,Customer_Table[#All],4,FALSE)</f>
        <v>Ryan M</v>
      </c>
      <c r="C1796">
        <f>VLOOKUP($A1796,Medical_Table[#All],4,FALSE)</f>
        <v>16.7</v>
      </c>
      <c r="D1796">
        <f>VLOOKUP($A1796,Medical_Table[#All],6,FALSE)</f>
        <v>11.48</v>
      </c>
      <c r="E1796" t="str">
        <f>VLOOKUP($A1796,Medical_Table[#All],2,FALSE)</f>
        <v>No</v>
      </c>
      <c r="F1796" t="str">
        <f>VLOOKUP($A1796,Medical_Table[#All],8,FALSE)</f>
        <v>No</v>
      </c>
      <c r="G1796" t="str">
        <f>VLOOKUP($A1796,Medical_Table[#All],9,FALSE)</f>
        <v>No</v>
      </c>
      <c r="H1796">
        <f>VLOOKUP($A1796,Medical_Table[#All],10,FALSE)</f>
        <v>0</v>
      </c>
      <c r="I1796" t="str">
        <f>VLOOKUP($A1796,Medical_Table[#All],3,FALSE)</f>
        <v>No</v>
      </c>
      <c r="J1796" t="str">
        <f>VLOOKUP($A1796,Medical_Table[#All],5,FALSE)</f>
        <v>Under Weight</v>
      </c>
      <c r="K1796" t="str">
        <f>VLOOKUP($A1796,Medical_Table[#All],7,FALSE)</f>
        <v>Diabetes</v>
      </c>
      <c r="L1796" s="22">
        <f>VLOOKUP($A1796,Hospitalization_Table[#All],10,FALSE)</f>
        <v>28766</v>
      </c>
      <c r="M1796" s="18">
        <f>VLOOKUP($A1796,Hospitalization_Table[#All],6,FALSE)</f>
        <v>4812.34</v>
      </c>
      <c r="N1796" t="str">
        <f>VLOOKUP($A1796,Hospitalization_Table[#All],7,FALSE)</f>
        <v>tier - 2</v>
      </c>
      <c r="O1796" t="str">
        <f>VLOOKUP($A1796,Hospitalization_Table[#All],8,FALSE)</f>
        <v>tier - 3</v>
      </c>
      <c r="P1796" t="str">
        <f>VLOOKUP($A1796,Hospitalization_Table[#All],9,FALSE)</f>
        <v>R1013</v>
      </c>
      <c r="Q1796">
        <f>VLOOKUP($A1796,Hospitalization_Table[#All],11,FALSE)</f>
        <v>44</v>
      </c>
    </row>
    <row r="1797" spans="1:17" ht="15.6" x14ac:dyDescent="0.3">
      <c r="A1797" s="20" t="s">
        <v>574</v>
      </c>
      <c r="B1797" t="str">
        <f>VLOOKUP($A1797,Customer_Table[#All],4,FALSE)</f>
        <v>Sara</v>
      </c>
      <c r="C1797">
        <f>VLOOKUP($A1797,Medical_Table[#All],4,FALSE)</f>
        <v>39.82</v>
      </c>
      <c r="D1797">
        <f>VLOOKUP($A1797,Medical_Table[#All],6,FALSE)</f>
        <v>6.06</v>
      </c>
      <c r="E1797" t="str">
        <f>VLOOKUP($A1797,Medical_Table[#All],2,FALSE)</f>
        <v>No</v>
      </c>
      <c r="F1797" t="str">
        <f>VLOOKUP($A1797,Medical_Table[#All],8,FALSE)</f>
        <v>No</v>
      </c>
      <c r="G1797" t="str">
        <f>VLOOKUP($A1797,Medical_Table[#All],9,FALSE)</f>
        <v>No</v>
      </c>
      <c r="H1797">
        <f>VLOOKUP($A1797,Medical_Table[#All],10,FALSE)</f>
        <v>0</v>
      </c>
      <c r="I1797" t="str">
        <f>VLOOKUP($A1797,Medical_Table[#All],3,FALSE)</f>
        <v>No</v>
      </c>
      <c r="J1797" t="str">
        <f>VLOOKUP($A1797,Medical_Table[#All],5,FALSE)</f>
        <v>Obesity</v>
      </c>
      <c r="K1797" t="str">
        <f>VLOOKUP($A1797,Medical_Table[#All],7,FALSE)</f>
        <v>Prediabetes</v>
      </c>
      <c r="L1797" s="22">
        <f>VLOOKUP($A1797,Hospitalization_Table[#All],10,FALSE)</f>
        <v>32858</v>
      </c>
      <c r="M1797" s="18">
        <f>VLOOKUP($A1797,Hospitalization_Table[#All],6,FALSE)</f>
        <v>4795.66</v>
      </c>
      <c r="N1797" t="str">
        <f>VLOOKUP($A1797,Hospitalization_Table[#All],7,FALSE)</f>
        <v>tier - 2</v>
      </c>
      <c r="O1797" t="str">
        <f>VLOOKUP($A1797,Hospitalization_Table[#All],8,FALSE)</f>
        <v>tier - 1</v>
      </c>
      <c r="P1797" t="str">
        <f>VLOOKUP($A1797,Hospitalization_Table[#All],9,FALSE)</f>
        <v>R1013</v>
      </c>
      <c r="Q1797">
        <f>VLOOKUP($A1797,Hospitalization_Table[#All],11,FALSE)</f>
        <v>33</v>
      </c>
    </row>
    <row r="1798" spans="1:17" ht="15.6" x14ac:dyDescent="0.3">
      <c r="A1798" s="20" t="s">
        <v>573</v>
      </c>
      <c r="B1798" t="str">
        <f>VLOOKUP($A1798,Customer_Table[#All],4,FALSE)</f>
        <v>Deniz</v>
      </c>
      <c r="C1798">
        <f>VLOOKUP($A1798,Medical_Table[#All],4,FALSE)</f>
        <v>22.04</v>
      </c>
      <c r="D1798">
        <f>VLOOKUP($A1798,Medical_Table[#All],6,FALSE)</f>
        <v>5.86</v>
      </c>
      <c r="E1798" t="str">
        <f>VLOOKUP($A1798,Medical_Table[#All],2,FALSE)</f>
        <v>No</v>
      </c>
      <c r="F1798" t="str">
        <f>VLOOKUP($A1798,Medical_Table[#All],8,FALSE)</f>
        <v>No</v>
      </c>
      <c r="G1798" t="str">
        <f>VLOOKUP($A1798,Medical_Table[#All],9,FALSE)</f>
        <v>No</v>
      </c>
      <c r="H1798">
        <f>VLOOKUP($A1798,Medical_Table[#All],10,FALSE)</f>
        <v>1</v>
      </c>
      <c r="I1798" t="str">
        <f>VLOOKUP($A1798,Medical_Table[#All],3,FALSE)</f>
        <v>No</v>
      </c>
      <c r="J1798" t="str">
        <f>VLOOKUP($A1798,Medical_Table[#All],5,FALSE)</f>
        <v>Normal Weight</v>
      </c>
      <c r="K1798" t="str">
        <f>VLOOKUP($A1798,Medical_Table[#All],7,FALSE)</f>
        <v>Prediabetes</v>
      </c>
      <c r="L1798" s="22">
        <f>VLOOKUP($A1798,Hospitalization_Table[#All],10,FALSE)</f>
        <v>31950</v>
      </c>
      <c r="M1798" s="18">
        <f>VLOOKUP($A1798,Hospitalization_Table[#All],6,FALSE)</f>
        <v>4787.42</v>
      </c>
      <c r="N1798" t="str">
        <f>VLOOKUP($A1798,Hospitalization_Table[#All],7,FALSE)</f>
        <v>tier - 2</v>
      </c>
      <c r="O1798" t="str">
        <f>VLOOKUP($A1798,Hospitalization_Table[#All],8,FALSE)</f>
        <v>tier - 3</v>
      </c>
      <c r="P1798" t="str">
        <f>VLOOKUP($A1798,Hospitalization_Table[#All],9,FALSE)</f>
        <v>R1013</v>
      </c>
      <c r="Q1798">
        <f>VLOOKUP($A1798,Hospitalization_Table[#All],11,FALSE)</f>
        <v>35</v>
      </c>
    </row>
    <row r="1799" spans="1:17" ht="15.6" x14ac:dyDescent="0.3">
      <c r="A1799" s="20" t="s">
        <v>572</v>
      </c>
      <c r="B1799" t="str">
        <f>VLOOKUP($A1799,Customer_Table[#All],4,FALSE)</f>
        <v>Shannon L.</v>
      </c>
      <c r="C1799">
        <f>VLOOKUP($A1799,Medical_Table[#All],4,FALSE)</f>
        <v>28.27</v>
      </c>
      <c r="D1799">
        <f>VLOOKUP($A1799,Medical_Table[#All],6,FALSE)</f>
        <v>5.33</v>
      </c>
      <c r="E1799" t="str">
        <f>VLOOKUP($A1799,Medical_Table[#All],2,FALSE)</f>
        <v>No</v>
      </c>
      <c r="F1799" t="str">
        <f>VLOOKUP($A1799,Medical_Table[#All],8,FALSE)</f>
        <v>No</v>
      </c>
      <c r="G1799" t="str">
        <f>VLOOKUP($A1799,Medical_Table[#All],9,FALSE)</f>
        <v>No</v>
      </c>
      <c r="H1799">
        <f>VLOOKUP($A1799,Medical_Table[#All],10,FALSE)</f>
        <v>0</v>
      </c>
      <c r="I1799" t="str">
        <f>VLOOKUP($A1799,Medical_Table[#All],3,FALSE)</f>
        <v>No</v>
      </c>
      <c r="J1799" t="str">
        <f>VLOOKUP($A1799,Medical_Table[#All],5,FALSE)</f>
        <v>Over Weight</v>
      </c>
      <c r="K1799" t="str">
        <f>VLOOKUP($A1799,Medical_Table[#All],7,FALSE)</f>
        <v>Normal</v>
      </c>
      <c r="L1799" s="22">
        <f>VLOOKUP($A1799,Hospitalization_Table[#All],10,FALSE)</f>
        <v>32851</v>
      </c>
      <c r="M1799" s="18">
        <f>VLOOKUP($A1799,Hospitalization_Table[#All],6,FALSE)</f>
        <v>4779.6000000000004</v>
      </c>
      <c r="N1799" t="str">
        <f>VLOOKUP($A1799,Hospitalization_Table[#All],7,FALSE)</f>
        <v>tier - 2</v>
      </c>
      <c r="O1799" t="str">
        <f>VLOOKUP($A1799,Hospitalization_Table[#All],8,FALSE)</f>
        <v>tier - 3</v>
      </c>
      <c r="P1799" t="str">
        <f>VLOOKUP($A1799,Hospitalization_Table[#All],9,FALSE)</f>
        <v>R1013</v>
      </c>
      <c r="Q1799">
        <f>VLOOKUP($A1799,Hospitalization_Table[#All],11,FALSE)</f>
        <v>33</v>
      </c>
    </row>
    <row r="1800" spans="1:17" ht="15.6" x14ac:dyDescent="0.3">
      <c r="A1800" s="20" t="s">
        <v>571</v>
      </c>
      <c r="B1800" t="str">
        <f>VLOOKUP($A1800,Customer_Table[#All],4,FALSE)</f>
        <v>Kaitlin M.</v>
      </c>
      <c r="C1800">
        <f>VLOOKUP($A1800,Medical_Table[#All],4,FALSE)</f>
        <v>18.5</v>
      </c>
      <c r="D1800">
        <f>VLOOKUP($A1800,Medical_Table[#All],6,FALSE)</f>
        <v>5.33</v>
      </c>
      <c r="E1800" t="str">
        <f>VLOOKUP($A1800,Medical_Table[#All],2,FALSE)</f>
        <v>No</v>
      </c>
      <c r="F1800" t="str">
        <f>VLOOKUP($A1800,Medical_Table[#All],8,FALSE)</f>
        <v>No</v>
      </c>
      <c r="G1800" t="str">
        <f>VLOOKUP($A1800,Medical_Table[#All],9,FALSE)</f>
        <v>No</v>
      </c>
      <c r="H1800">
        <f>VLOOKUP($A1800,Medical_Table[#All],10,FALSE)</f>
        <v>0</v>
      </c>
      <c r="I1800" t="str">
        <f>VLOOKUP($A1800,Medical_Table[#All],3,FALSE)</f>
        <v>No</v>
      </c>
      <c r="J1800" t="str">
        <f>VLOOKUP($A1800,Medical_Table[#All],5,FALSE)</f>
        <v>Normal Weight</v>
      </c>
      <c r="K1800" t="str">
        <f>VLOOKUP($A1800,Medical_Table[#All],7,FALSE)</f>
        <v>Normal</v>
      </c>
      <c r="L1800" s="22">
        <f>VLOOKUP($A1800,Hospitalization_Table[#All],10,FALSE)</f>
        <v>32721</v>
      </c>
      <c r="M1800" s="18">
        <f>VLOOKUP($A1800,Hospitalization_Table[#All],6,FALSE)</f>
        <v>4766.0200000000004</v>
      </c>
      <c r="N1800" t="str">
        <f>VLOOKUP($A1800,Hospitalization_Table[#All],7,FALSE)</f>
        <v>tier - 2</v>
      </c>
      <c r="O1800" t="str">
        <f>VLOOKUP($A1800,Hospitalization_Table[#All],8,FALSE)</f>
        <v>tier - 3</v>
      </c>
      <c r="P1800" t="str">
        <f>VLOOKUP($A1800,Hospitalization_Table[#All],9,FALSE)</f>
        <v>R1011</v>
      </c>
      <c r="Q1800">
        <f>VLOOKUP($A1800,Hospitalization_Table[#All],11,FALSE)</f>
        <v>33</v>
      </c>
    </row>
    <row r="1801" spans="1:17" ht="15.6" x14ac:dyDescent="0.3">
      <c r="A1801" s="20" t="s">
        <v>570</v>
      </c>
      <c r="B1801" t="str">
        <f>VLOOKUP($A1801,Customer_Table[#All],4,FALSE)</f>
        <v>Alfredo</v>
      </c>
      <c r="C1801">
        <f>VLOOKUP($A1801,Medical_Table[#All],4,FALSE)</f>
        <v>38.6</v>
      </c>
      <c r="D1801">
        <f>VLOOKUP($A1801,Medical_Table[#All],6,FALSE)</f>
        <v>6.02</v>
      </c>
      <c r="E1801" t="str">
        <f>VLOOKUP($A1801,Medical_Table[#All],2,FALSE)</f>
        <v>No</v>
      </c>
      <c r="F1801" t="str">
        <f>VLOOKUP($A1801,Medical_Table[#All],8,FALSE)</f>
        <v>No</v>
      </c>
      <c r="G1801" t="str">
        <f>VLOOKUP($A1801,Medical_Table[#All],9,FALSE)</f>
        <v>No</v>
      </c>
      <c r="H1801">
        <f>VLOOKUP($A1801,Medical_Table[#All],10,FALSE)</f>
        <v>1</v>
      </c>
      <c r="I1801" t="str">
        <f>VLOOKUP($A1801,Medical_Table[#All],3,FALSE)</f>
        <v>No</v>
      </c>
      <c r="J1801" t="str">
        <f>VLOOKUP($A1801,Medical_Table[#All],5,FALSE)</f>
        <v>Obesity</v>
      </c>
      <c r="K1801" t="str">
        <f>VLOOKUP($A1801,Medical_Table[#All],7,FALSE)</f>
        <v>Prediabetes</v>
      </c>
      <c r="L1801" s="22">
        <f>VLOOKUP($A1801,Hospitalization_Table[#All],10,FALSE)</f>
        <v>32047</v>
      </c>
      <c r="M1801" s="18">
        <f>VLOOKUP($A1801,Hospitalization_Table[#All],6,FALSE)</f>
        <v>4762.33</v>
      </c>
      <c r="N1801" t="str">
        <f>VLOOKUP($A1801,Hospitalization_Table[#All],7,FALSE)</f>
        <v>tier - 3</v>
      </c>
      <c r="O1801" t="str">
        <f>VLOOKUP($A1801,Hospitalization_Table[#All],8,FALSE)</f>
        <v>tier - 3</v>
      </c>
      <c r="P1801" t="str">
        <f>VLOOKUP($A1801,Hospitalization_Table[#All],9,FALSE)</f>
        <v>R1011</v>
      </c>
      <c r="Q1801">
        <f>VLOOKUP($A1801,Hospitalization_Table[#All],11,FALSE)</f>
        <v>35</v>
      </c>
    </row>
    <row r="1802" spans="1:17" ht="15.6" x14ac:dyDescent="0.3">
      <c r="A1802" s="20" t="s">
        <v>569</v>
      </c>
      <c r="B1802" t="str">
        <f>VLOOKUP($A1802,Customer_Table[#All],4,FALSE)</f>
        <v>Kristen</v>
      </c>
      <c r="C1802">
        <f>VLOOKUP($A1802,Medical_Table[#All],4,FALSE)</f>
        <v>43.12</v>
      </c>
      <c r="D1802">
        <f>VLOOKUP($A1802,Medical_Table[#All],6,FALSE)</f>
        <v>6.25</v>
      </c>
      <c r="E1802" t="str">
        <f>VLOOKUP($A1802,Medical_Table[#All],2,FALSE)</f>
        <v>No</v>
      </c>
      <c r="F1802" t="str">
        <f>VLOOKUP($A1802,Medical_Table[#All],8,FALSE)</f>
        <v>No</v>
      </c>
      <c r="G1802" t="str">
        <f>VLOOKUP($A1802,Medical_Table[#All],9,FALSE)</f>
        <v>No</v>
      </c>
      <c r="H1802">
        <f>VLOOKUP($A1802,Medical_Table[#All],10,FALSE)</f>
        <v>1</v>
      </c>
      <c r="I1802" t="str">
        <f>VLOOKUP($A1802,Medical_Table[#All],3,FALSE)</f>
        <v>No</v>
      </c>
      <c r="J1802" t="str">
        <f>VLOOKUP($A1802,Medical_Table[#All],5,FALSE)</f>
        <v>Obesity</v>
      </c>
      <c r="K1802" t="str">
        <f>VLOOKUP($A1802,Medical_Table[#All],7,FALSE)</f>
        <v>Prediabetes</v>
      </c>
      <c r="L1802" s="22">
        <f>VLOOKUP($A1802,Hospitalization_Table[#All],10,FALSE)</f>
        <v>33832</v>
      </c>
      <c r="M1802" s="18">
        <f>VLOOKUP($A1802,Hospitalization_Table[#All],6,FALSE)</f>
        <v>4753.6400000000003</v>
      </c>
      <c r="N1802" t="str">
        <f>VLOOKUP($A1802,Hospitalization_Table[#All],7,FALSE)</f>
        <v>tier - 2</v>
      </c>
      <c r="O1802" t="str">
        <f>VLOOKUP($A1802,Hospitalization_Table[#All],8,FALSE)</f>
        <v>tier - 3</v>
      </c>
      <c r="P1802" t="str">
        <f>VLOOKUP($A1802,Hospitalization_Table[#All],9,FALSE)</f>
        <v>R1013</v>
      </c>
      <c r="Q1802">
        <f>VLOOKUP($A1802,Hospitalization_Table[#All],11,FALSE)</f>
        <v>30</v>
      </c>
    </row>
    <row r="1803" spans="1:17" ht="15.6" x14ac:dyDescent="0.3">
      <c r="A1803" s="20" t="s">
        <v>568</v>
      </c>
      <c r="B1803" t="str">
        <f>VLOOKUP($A1803,Customer_Table[#All],4,FALSE)</f>
        <v>Daniel</v>
      </c>
      <c r="C1803">
        <f>VLOOKUP($A1803,Medical_Table[#All],4,FALSE)</f>
        <v>30.5</v>
      </c>
      <c r="D1803">
        <f>VLOOKUP($A1803,Medical_Table[#All],6,FALSE)</f>
        <v>4.8099999999999996</v>
      </c>
      <c r="E1803" t="str">
        <f>VLOOKUP($A1803,Medical_Table[#All],2,FALSE)</f>
        <v>No</v>
      </c>
      <c r="F1803" t="str">
        <f>VLOOKUP($A1803,Medical_Table[#All],8,FALSE)</f>
        <v>No</v>
      </c>
      <c r="G1803" t="str">
        <f>VLOOKUP($A1803,Medical_Table[#All],9,FALSE)</f>
        <v>No</v>
      </c>
      <c r="H1803">
        <f>VLOOKUP($A1803,Medical_Table[#All],10,FALSE)</f>
        <v>1</v>
      </c>
      <c r="I1803" t="str">
        <f>VLOOKUP($A1803,Medical_Table[#All],3,FALSE)</f>
        <v>No</v>
      </c>
      <c r="J1803" t="str">
        <f>VLOOKUP($A1803,Medical_Table[#All],5,FALSE)</f>
        <v>Obesity</v>
      </c>
      <c r="K1803" t="str">
        <f>VLOOKUP($A1803,Medical_Table[#All],7,FALSE)</f>
        <v>Normal</v>
      </c>
      <c r="L1803" s="22">
        <f>VLOOKUP($A1803,Hospitalization_Table[#All],10,FALSE)</f>
        <v>32103</v>
      </c>
      <c r="M1803" s="18">
        <f>VLOOKUP($A1803,Hospitalization_Table[#All],6,FALSE)</f>
        <v>4751.07</v>
      </c>
      <c r="N1803" t="str">
        <f>VLOOKUP($A1803,Hospitalization_Table[#All],7,FALSE)</f>
        <v>tier - 3</v>
      </c>
      <c r="O1803" t="str">
        <f>VLOOKUP($A1803,Hospitalization_Table[#All],8,FALSE)</f>
        <v>tier - 1</v>
      </c>
      <c r="P1803" t="str">
        <f>VLOOKUP($A1803,Hospitalization_Table[#All],9,FALSE)</f>
        <v>R1011</v>
      </c>
      <c r="Q1803">
        <f>VLOOKUP($A1803,Hospitalization_Table[#All],11,FALSE)</f>
        <v>35</v>
      </c>
    </row>
    <row r="1804" spans="1:17" ht="15.6" x14ac:dyDescent="0.3">
      <c r="A1804" s="20" t="s">
        <v>567</v>
      </c>
      <c r="B1804" t="str">
        <f>VLOOKUP($A1804,Customer_Table[#All],4,FALSE)</f>
        <v>Jonathan</v>
      </c>
      <c r="C1804">
        <f>VLOOKUP($A1804,Medical_Table[#All],4,FALSE)</f>
        <v>27.61</v>
      </c>
      <c r="D1804">
        <f>VLOOKUP($A1804,Medical_Table[#All],6,FALSE)</f>
        <v>4.5999999999999996</v>
      </c>
      <c r="E1804" t="str">
        <f>VLOOKUP($A1804,Medical_Table[#All],2,FALSE)</f>
        <v>No</v>
      </c>
      <c r="F1804" t="str">
        <f>VLOOKUP($A1804,Medical_Table[#All],8,FALSE)</f>
        <v>No</v>
      </c>
      <c r="G1804" t="str">
        <f>VLOOKUP($A1804,Medical_Table[#All],9,FALSE)</f>
        <v>No</v>
      </c>
      <c r="H1804">
        <f>VLOOKUP($A1804,Medical_Table[#All],10,FALSE)</f>
        <v>1</v>
      </c>
      <c r="I1804" t="str">
        <f>VLOOKUP($A1804,Medical_Table[#All],3,FALSE)</f>
        <v>No</v>
      </c>
      <c r="J1804" t="str">
        <f>VLOOKUP($A1804,Medical_Table[#All],5,FALSE)</f>
        <v>Over Weight</v>
      </c>
      <c r="K1804" t="str">
        <f>VLOOKUP($A1804,Medical_Table[#All],7,FALSE)</f>
        <v>Normal</v>
      </c>
      <c r="L1804" s="22">
        <f>VLOOKUP($A1804,Hospitalization_Table[#All],10,FALSE)</f>
        <v>32022</v>
      </c>
      <c r="M1804" s="18">
        <f>VLOOKUP($A1804,Hospitalization_Table[#All],6,FALSE)</f>
        <v>4747.05</v>
      </c>
      <c r="N1804" t="str">
        <f>VLOOKUP($A1804,Hospitalization_Table[#All],7,FALSE)</f>
        <v>tier - 2</v>
      </c>
      <c r="O1804" t="str">
        <f>VLOOKUP($A1804,Hospitalization_Table[#All],8,FALSE)</f>
        <v>tier - 2</v>
      </c>
      <c r="P1804" t="str">
        <f>VLOOKUP($A1804,Hospitalization_Table[#All],9,FALSE)</f>
        <v>R1013</v>
      </c>
      <c r="Q1804">
        <f>VLOOKUP($A1804,Hospitalization_Table[#All],11,FALSE)</f>
        <v>35</v>
      </c>
    </row>
    <row r="1805" spans="1:17" ht="15.6" x14ac:dyDescent="0.3">
      <c r="A1805" s="20" t="s">
        <v>566</v>
      </c>
      <c r="B1805" t="str">
        <f>VLOOKUP($A1805,Customer_Table[#All],4,FALSE)</f>
        <v>Troy</v>
      </c>
      <c r="C1805">
        <f>VLOOKUP($A1805,Medical_Table[#All],4,FALSE)</f>
        <v>27.1</v>
      </c>
      <c r="D1805">
        <f>VLOOKUP($A1805,Medical_Table[#All],6,FALSE)</f>
        <v>5.08</v>
      </c>
      <c r="E1805" t="str">
        <f>VLOOKUP($A1805,Medical_Table[#All],2,FALSE)</f>
        <v>No</v>
      </c>
      <c r="F1805" t="str">
        <f>VLOOKUP($A1805,Medical_Table[#All],8,FALSE)</f>
        <v>No</v>
      </c>
      <c r="G1805" t="str">
        <f>VLOOKUP($A1805,Medical_Table[#All],9,FALSE)</f>
        <v>No</v>
      </c>
      <c r="H1805">
        <f>VLOOKUP($A1805,Medical_Table[#All],10,FALSE)</f>
        <v>1</v>
      </c>
      <c r="I1805" t="str">
        <f>VLOOKUP($A1805,Medical_Table[#All],3,FALSE)</f>
        <v>No</v>
      </c>
      <c r="J1805" t="str">
        <f>VLOOKUP($A1805,Medical_Table[#All],5,FALSE)</f>
        <v>Over Weight</v>
      </c>
      <c r="K1805" t="str">
        <f>VLOOKUP($A1805,Medical_Table[#All],7,FALSE)</f>
        <v>Normal</v>
      </c>
      <c r="L1805" s="22">
        <f>VLOOKUP($A1805,Hospitalization_Table[#All],10,FALSE)</f>
        <v>31933</v>
      </c>
      <c r="M1805" s="18">
        <f>VLOOKUP($A1805,Hospitalization_Table[#All],6,FALSE)</f>
        <v>4746.34</v>
      </c>
      <c r="N1805" t="str">
        <f>VLOOKUP($A1805,Hospitalization_Table[#All],7,FALSE)</f>
        <v>tier - 2</v>
      </c>
      <c r="O1805" t="str">
        <f>VLOOKUP($A1805,Hospitalization_Table[#All],8,FALSE)</f>
        <v>tier - 2</v>
      </c>
      <c r="P1805" t="str">
        <f>VLOOKUP($A1805,Hospitalization_Table[#All],9,FALSE)</f>
        <v>R1011</v>
      </c>
      <c r="Q1805">
        <f>VLOOKUP($A1805,Hospitalization_Table[#All],11,FALSE)</f>
        <v>36</v>
      </c>
    </row>
    <row r="1806" spans="1:17" ht="15.6" x14ac:dyDescent="0.3">
      <c r="A1806" s="20" t="s">
        <v>565</v>
      </c>
      <c r="B1806" t="str">
        <f>VLOOKUP($A1806,Customer_Table[#All],4,FALSE)</f>
        <v>Daniel C</v>
      </c>
      <c r="C1806">
        <f>VLOOKUP($A1806,Medical_Table[#All],4,FALSE)</f>
        <v>35.93</v>
      </c>
      <c r="D1806">
        <f>VLOOKUP($A1806,Medical_Table[#All],6,FALSE)</f>
        <v>5.43</v>
      </c>
      <c r="E1806" t="str">
        <f>VLOOKUP($A1806,Medical_Table[#All],2,FALSE)</f>
        <v>No</v>
      </c>
      <c r="F1806" t="str">
        <f>VLOOKUP($A1806,Medical_Table[#All],8,FALSE)</f>
        <v>yes</v>
      </c>
      <c r="G1806" t="str">
        <f>VLOOKUP($A1806,Medical_Table[#All],9,FALSE)</f>
        <v>No</v>
      </c>
      <c r="H1806">
        <f>VLOOKUP($A1806,Medical_Table[#All],10,FALSE)</f>
        <v>1</v>
      </c>
      <c r="I1806" t="str">
        <f>VLOOKUP($A1806,Medical_Table[#All],3,FALSE)</f>
        <v>No</v>
      </c>
      <c r="J1806" t="str">
        <f>VLOOKUP($A1806,Medical_Table[#All],5,FALSE)</f>
        <v>Obesity</v>
      </c>
      <c r="K1806" t="str">
        <f>VLOOKUP($A1806,Medical_Table[#All],7,FALSE)</f>
        <v>Normal</v>
      </c>
      <c r="L1806" s="22">
        <f>VLOOKUP($A1806,Hospitalization_Table[#All],10,FALSE)</f>
        <v>38315</v>
      </c>
      <c r="M1806" s="18">
        <f>VLOOKUP($A1806,Hospitalization_Table[#All],6,FALSE)</f>
        <v>4740.78</v>
      </c>
      <c r="N1806" t="str">
        <f>VLOOKUP($A1806,Hospitalization_Table[#All],7,FALSE)</f>
        <v>tier - 2</v>
      </c>
      <c r="O1806" t="str">
        <f>VLOOKUP($A1806,Hospitalization_Table[#All],8,FALSE)</f>
        <v>tier - 3</v>
      </c>
      <c r="P1806" t="str">
        <f>VLOOKUP($A1806,Hospitalization_Table[#All],9,FALSE)</f>
        <v>R1021</v>
      </c>
      <c r="Q1806">
        <f>VLOOKUP($A1806,Hospitalization_Table[#All],11,FALSE)</f>
        <v>18</v>
      </c>
    </row>
    <row r="1807" spans="1:17" ht="15.6" x14ac:dyDescent="0.3">
      <c r="A1807" s="20" t="s">
        <v>564</v>
      </c>
      <c r="B1807" t="str">
        <f>VLOOKUP($A1807,Customer_Table[#All],4,FALSE)</f>
        <v>Lauren</v>
      </c>
      <c r="C1807">
        <f>VLOOKUP($A1807,Medical_Table[#All],4,FALSE)</f>
        <v>32.68</v>
      </c>
      <c r="D1807">
        <f>VLOOKUP($A1807,Medical_Table[#All],6,FALSE)</f>
        <v>5.44</v>
      </c>
      <c r="E1807" t="str">
        <f>VLOOKUP($A1807,Medical_Table[#All],2,FALSE)</f>
        <v>No</v>
      </c>
      <c r="F1807" t="str">
        <f>VLOOKUP($A1807,Medical_Table[#All],8,FALSE)</f>
        <v>No</v>
      </c>
      <c r="G1807" t="str">
        <f>VLOOKUP($A1807,Medical_Table[#All],9,FALSE)</f>
        <v>No</v>
      </c>
      <c r="H1807">
        <f>VLOOKUP($A1807,Medical_Table[#All],10,FALSE)</f>
        <v>0</v>
      </c>
      <c r="I1807" t="str">
        <f>VLOOKUP($A1807,Medical_Table[#All],3,FALSE)</f>
        <v>No</v>
      </c>
      <c r="J1807" t="str">
        <f>VLOOKUP($A1807,Medical_Table[#All],5,FALSE)</f>
        <v>Obesity</v>
      </c>
      <c r="K1807" t="str">
        <f>VLOOKUP($A1807,Medical_Table[#All],7,FALSE)</f>
        <v>Normal</v>
      </c>
      <c r="L1807" s="22">
        <f>VLOOKUP($A1807,Hospitalization_Table[#All],10,FALSE)</f>
        <v>33523</v>
      </c>
      <c r="M1807" s="18">
        <f>VLOOKUP($A1807,Hospitalization_Table[#All],6,FALSE)</f>
        <v>4738.2700000000004</v>
      </c>
      <c r="N1807" t="str">
        <f>VLOOKUP($A1807,Hospitalization_Table[#All],7,FALSE)</f>
        <v>tier - 2</v>
      </c>
      <c r="O1807" t="str">
        <f>VLOOKUP($A1807,Hospitalization_Table[#All],8,FALSE)</f>
        <v>tier - 3</v>
      </c>
      <c r="P1807" t="str">
        <f>VLOOKUP($A1807,Hospitalization_Table[#All],9,FALSE)</f>
        <v>R1012</v>
      </c>
      <c r="Q1807">
        <f>VLOOKUP($A1807,Hospitalization_Table[#All],11,FALSE)</f>
        <v>31</v>
      </c>
    </row>
    <row r="1808" spans="1:17" ht="15.6" x14ac:dyDescent="0.3">
      <c r="A1808" s="20" t="s">
        <v>563</v>
      </c>
      <c r="B1808" t="str">
        <f>VLOOKUP($A1808,Customer_Table[#All],4,FALSE)</f>
        <v>Jennefer</v>
      </c>
      <c r="C1808">
        <f>VLOOKUP($A1808,Medical_Table[#All],4,FALSE)</f>
        <v>20.74</v>
      </c>
      <c r="D1808">
        <f>VLOOKUP($A1808,Medical_Table[#All],6,FALSE)</f>
        <v>11.69</v>
      </c>
      <c r="E1808" t="str">
        <f>VLOOKUP($A1808,Medical_Table[#All],2,FALSE)</f>
        <v>Yes</v>
      </c>
      <c r="F1808" t="str">
        <f>VLOOKUP($A1808,Medical_Table[#All],8,FALSE)</f>
        <v>No</v>
      </c>
      <c r="G1808" t="str">
        <f>VLOOKUP($A1808,Medical_Table[#All],9,FALSE)</f>
        <v>No</v>
      </c>
      <c r="H1808">
        <f>VLOOKUP($A1808,Medical_Table[#All],10,FALSE)</f>
        <v>1</v>
      </c>
      <c r="I1808" t="str">
        <f>VLOOKUP($A1808,Medical_Table[#All],3,FALSE)</f>
        <v>No</v>
      </c>
      <c r="J1808" t="str">
        <f>VLOOKUP($A1808,Medical_Table[#All],5,FALSE)</f>
        <v>Normal Weight</v>
      </c>
      <c r="K1808" t="str">
        <f>VLOOKUP($A1808,Medical_Table[#All],7,FALSE)</f>
        <v>Diabetes</v>
      </c>
      <c r="L1808" s="22">
        <f>VLOOKUP($A1808,Hospitalization_Table[#All],10,FALSE)</f>
        <v>31660</v>
      </c>
      <c r="M1808" s="18">
        <f>VLOOKUP($A1808,Hospitalization_Table[#All],6,FALSE)</f>
        <v>4734.6400000000003</v>
      </c>
      <c r="N1808" t="str">
        <f>VLOOKUP($A1808,Hospitalization_Table[#All],7,FALSE)</f>
        <v>tier - 2</v>
      </c>
      <c r="O1808" t="str">
        <f>VLOOKUP($A1808,Hospitalization_Table[#All],8,FALSE)</f>
        <v>tier - 1</v>
      </c>
      <c r="P1808" t="str">
        <f>VLOOKUP($A1808,Hospitalization_Table[#All],9,FALSE)</f>
        <v>R1013</v>
      </c>
      <c r="Q1808">
        <f>VLOOKUP($A1808,Hospitalization_Table[#All],11,FALSE)</f>
        <v>36</v>
      </c>
    </row>
    <row r="1809" spans="1:17" ht="15.6" x14ac:dyDescent="0.3">
      <c r="A1809" s="20" t="s">
        <v>562</v>
      </c>
      <c r="B1809" t="str">
        <f>VLOOKUP($A1809,Customer_Table[#All],4,FALSE)</f>
        <v>Tracey L.</v>
      </c>
      <c r="C1809">
        <f>VLOOKUP($A1809,Medical_Table[#All],4,FALSE)</f>
        <v>15.57</v>
      </c>
      <c r="D1809">
        <f>VLOOKUP($A1809,Medical_Table[#All],6,FALSE)</f>
        <v>6.07</v>
      </c>
      <c r="E1809" t="str">
        <f>VLOOKUP($A1809,Medical_Table[#All],2,FALSE)</f>
        <v>No</v>
      </c>
      <c r="F1809" t="str">
        <f>VLOOKUP($A1809,Medical_Table[#All],8,FALSE)</f>
        <v>No</v>
      </c>
      <c r="G1809" t="str">
        <f>VLOOKUP($A1809,Medical_Table[#All],9,FALSE)</f>
        <v>No</v>
      </c>
      <c r="H1809">
        <f>VLOOKUP($A1809,Medical_Table[#All],10,FALSE)</f>
        <v>0</v>
      </c>
      <c r="I1809" t="str">
        <f>VLOOKUP($A1809,Medical_Table[#All],3,FALSE)</f>
        <v>No</v>
      </c>
      <c r="J1809" t="str">
        <f>VLOOKUP($A1809,Medical_Table[#All],5,FALSE)</f>
        <v>Under Weight</v>
      </c>
      <c r="K1809" t="str">
        <f>VLOOKUP($A1809,Medical_Table[#All],7,FALSE)</f>
        <v>Prediabetes</v>
      </c>
      <c r="L1809" s="22">
        <f>VLOOKUP($A1809,Hospitalization_Table[#All],10,FALSE)</f>
        <v>29404</v>
      </c>
      <c r="M1809" s="18">
        <f>VLOOKUP($A1809,Hospitalization_Table[#All],6,FALSE)</f>
        <v>4728.71</v>
      </c>
      <c r="N1809" t="str">
        <f>VLOOKUP($A1809,Hospitalization_Table[#All],7,FALSE)</f>
        <v>tier - 2</v>
      </c>
      <c r="O1809" t="str">
        <f>VLOOKUP($A1809,Hospitalization_Table[#All],8,FALSE)</f>
        <v>tier - 3</v>
      </c>
      <c r="P1809" t="str">
        <f>VLOOKUP($A1809,Hospitalization_Table[#All],9,FALSE)</f>
        <v>R1012</v>
      </c>
      <c r="Q1809">
        <f>VLOOKUP($A1809,Hospitalization_Table[#All],11,FALSE)</f>
        <v>42</v>
      </c>
    </row>
    <row r="1810" spans="1:17" ht="15.6" x14ac:dyDescent="0.3">
      <c r="A1810" s="20" t="s">
        <v>561</v>
      </c>
      <c r="B1810" t="str">
        <f>VLOOKUP($A1810,Customer_Table[#All],4,FALSE)</f>
        <v>Ashley</v>
      </c>
      <c r="C1810">
        <f>VLOOKUP($A1810,Medical_Table[#All],4,FALSE)</f>
        <v>23.844999999999999</v>
      </c>
      <c r="D1810">
        <f>VLOOKUP($A1810,Medical_Table[#All],6,FALSE)</f>
        <v>4.3600000000000003</v>
      </c>
      <c r="E1810" t="str">
        <f>VLOOKUP($A1810,Medical_Table[#All],2,FALSE)</f>
        <v>No</v>
      </c>
      <c r="F1810" t="str">
        <f>VLOOKUP($A1810,Medical_Table[#All],8,FALSE)</f>
        <v>No</v>
      </c>
      <c r="G1810" t="str">
        <f>VLOOKUP($A1810,Medical_Table[#All],9,FALSE)</f>
        <v>No</v>
      </c>
      <c r="H1810">
        <f>VLOOKUP($A1810,Medical_Table[#All],10,FALSE)</f>
        <v>0</v>
      </c>
      <c r="I1810" t="str">
        <f>VLOOKUP($A1810,Medical_Table[#All],3,FALSE)</f>
        <v>No</v>
      </c>
      <c r="J1810" t="str">
        <f>VLOOKUP($A1810,Medical_Table[#All],5,FALSE)</f>
        <v>Normal Weight</v>
      </c>
      <c r="K1810" t="str">
        <f>VLOOKUP($A1810,Medical_Table[#All],7,FALSE)</f>
        <v>Normal</v>
      </c>
      <c r="L1810" s="22">
        <f>VLOOKUP($A1810,Hospitalization_Table[#All],10,FALSE)</f>
        <v>34558</v>
      </c>
      <c r="M1810" s="18">
        <f>VLOOKUP($A1810,Hospitalization_Table[#All],6,FALSE)</f>
        <v>4719.74</v>
      </c>
      <c r="N1810" t="str">
        <f>VLOOKUP($A1810,Hospitalization_Table[#All],7,FALSE)</f>
        <v>tier - 2</v>
      </c>
      <c r="O1810" t="str">
        <f>VLOOKUP($A1810,Hospitalization_Table[#All],8,FALSE)</f>
        <v>tier - 1</v>
      </c>
      <c r="P1810" t="str">
        <f>VLOOKUP($A1810,Hospitalization_Table[#All],9,FALSE)</f>
        <v>R1012</v>
      </c>
      <c r="Q1810">
        <f>VLOOKUP($A1810,Hospitalization_Table[#All],11,FALSE)</f>
        <v>28</v>
      </c>
    </row>
    <row r="1811" spans="1:17" ht="15.6" x14ac:dyDescent="0.3">
      <c r="A1811" s="20" t="s">
        <v>560</v>
      </c>
      <c r="B1811" t="str">
        <f>VLOOKUP($A1811,Customer_Table[#All],4,FALSE)</f>
        <v>Cindy</v>
      </c>
      <c r="C1811">
        <f>VLOOKUP($A1811,Medical_Table[#All],4,FALSE)</f>
        <v>22.895</v>
      </c>
      <c r="D1811">
        <f>VLOOKUP($A1811,Medical_Table[#All],6,FALSE)</f>
        <v>5.24</v>
      </c>
      <c r="E1811" t="str">
        <f>VLOOKUP($A1811,Medical_Table[#All],2,FALSE)</f>
        <v>No</v>
      </c>
      <c r="F1811" t="str">
        <f>VLOOKUP($A1811,Medical_Table[#All],8,FALSE)</f>
        <v>No</v>
      </c>
      <c r="G1811" t="str">
        <f>VLOOKUP($A1811,Medical_Table[#All],9,FALSE)</f>
        <v>No</v>
      </c>
      <c r="H1811">
        <f>VLOOKUP($A1811,Medical_Table[#All],10,FALSE)</f>
        <v>1</v>
      </c>
      <c r="I1811" t="str">
        <f>VLOOKUP($A1811,Medical_Table[#All],3,FALSE)</f>
        <v>No</v>
      </c>
      <c r="J1811" t="str">
        <f>VLOOKUP($A1811,Medical_Table[#All],5,FALSE)</f>
        <v>Normal Weight</v>
      </c>
      <c r="K1811" t="str">
        <f>VLOOKUP($A1811,Medical_Table[#All],7,FALSE)</f>
        <v>Normal</v>
      </c>
      <c r="L1811" s="22">
        <f>VLOOKUP($A1811,Hospitalization_Table[#All],10,FALSE)</f>
        <v>33875</v>
      </c>
      <c r="M1811" s="18">
        <f>VLOOKUP($A1811,Hospitalization_Table[#All],6,FALSE)</f>
        <v>4719.5200000000004</v>
      </c>
      <c r="N1811" t="str">
        <f>VLOOKUP($A1811,Hospitalization_Table[#All],7,FALSE)</f>
        <v>tier - 2</v>
      </c>
      <c r="O1811" t="str">
        <f>VLOOKUP($A1811,Hospitalization_Table[#All],8,FALSE)</f>
        <v>tier - 2</v>
      </c>
      <c r="P1811" t="str">
        <f>VLOOKUP($A1811,Hospitalization_Table[#All],9,FALSE)</f>
        <v>R1024</v>
      </c>
      <c r="Q1811">
        <f>VLOOKUP($A1811,Hospitalization_Table[#All],11,FALSE)</f>
        <v>30</v>
      </c>
    </row>
    <row r="1812" spans="1:17" ht="15.6" x14ac:dyDescent="0.3">
      <c r="A1812" s="20" t="s">
        <v>559</v>
      </c>
      <c r="B1812" t="str">
        <f>VLOOKUP($A1812,Customer_Table[#All],4,FALSE)</f>
        <v>Esther</v>
      </c>
      <c r="C1812">
        <f>VLOOKUP($A1812,Medical_Table[#All],4,FALSE)</f>
        <v>21.945</v>
      </c>
      <c r="D1812">
        <f>VLOOKUP($A1812,Medical_Table[#All],6,FALSE)</f>
        <v>5.37</v>
      </c>
      <c r="E1812" t="str">
        <f>VLOOKUP($A1812,Medical_Table[#All],2,FALSE)</f>
        <v>No</v>
      </c>
      <c r="F1812" t="str">
        <f>VLOOKUP($A1812,Medical_Table[#All],8,FALSE)</f>
        <v>No</v>
      </c>
      <c r="G1812" t="str">
        <f>VLOOKUP($A1812,Medical_Table[#All],9,FALSE)</f>
        <v>No</v>
      </c>
      <c r="H1812">
        <f>VLOOKUP($A1812,Medical_Table[#All],10,FALSE)</f>
        <v>1</v>
      </c>
      <c r="I1812" t="str">
        <f>VLOOKUP($A1812,Medical_Table[#All],3,FALSE)</f>
        <v>No</v>
      </c>
      <c r="J1812" t="str">
        <f>VLOOKUP($A1812,Medical_Table[#All],5,FALSE)</f>
        <v>Normal Weight</v>
      </c>
      <c r="K1812" t="str">
        <f>VLOOKUP($A1812,Medical_Table[#All],7,FALSE)</f>
        <v>Normal</v>
      </c>
      <c r="L1812" s="22">
        <f>VLOOKUP($A1812,Hospitalization_Table[#All],10,FALSE)</f>
        <v>33886</v>
      </c>
      <c r="M1812" s="18">
        <f>VLOOKUP($A1812,Hospitalization_Table[#All],6,FALSE)</f>
        <v>4718.2</v>
      </c>
      <c r="N1812" t="str">
        <f>VLOOKUP($A1812,Hospitalization_Table[#All],7,FALSE)</f>
        <v>tier - 2</v>
      </c>
      <c r="O1812" t="str">
        <f>VLOOKUP($A1812,Hospitalization_Table[#All],8,FALSE)</f>
        <v>tier - 3</v>
      </c>
      <c r="P1812" t="str">
        <f>VLOOKUP($A1812,Hospitalization_Table[#All],9,FALSE)</f>
        <v>R1024</v>
      </c>
      <c r="Q1812">
        <f>VLOOKUP($A1812,Hospitalization_Table[#All],11,FALSE)</f>
        <v>30</v>
      </c>
    </row>
    <row r="1813" spans="1:17" ht="15.6" x14ac:dyDescent="0.3">
      <c r="A1813" s="20" t="s">
        <v>558</v>
      </c>
      <c r="B1813" t="str">
        <f>VLOOKUP($A1813,Customer_Table[#All],4,FALSE)</f>
        <v>Jackie</v>
      </c>
      <c r="C1813">
        <f>VLOOKUP($A1813,Medical_Table[#All],4,FALSE)</f>
        <v>19.47</v>
      </c>
      <c r="D1813">
        <f>VLOOKUP($A1813,Medical_Table[#All],6,FALSE)</f>
        <v>6.6</v>
      </c>
      <c r="E1813" t="str">
        <f>VLOOKUP($A1813,Medical_Table[#All],2,FALSE)</f>
        <v>Yes</v>
      </c>
      <c r="F1813" t="str">
        <f>VLOOKUP($A1813,Medical_Table[#All],8,FALSE)</f>
        <v>No</v>
      </c>
      <c r="G1813" t="str">
        <f>VLOOKUP($A1813,Medical_Table[#All],9,FALSE)</f>
        <v>No</v>
      </c>
      <c r="H1813">
        <f>VLOOKUP($A1813,Medical_Table[#All],10,FALSE)</f>
        <v>0</v>
      </c>
      <c r="I1813" t="str">
        <f>VLOOKUP($A1813,Medical_Table[#All],3,FALSE)</f>
        <v>No</v>
      </c>
      <c r="J1813" t="str">
        <f>VLOOKUP($A1813,Medical_Table[#All],5,FALSE)</f>
        <v>Normal Weight</v>
      </c>
      <c r="K1813" t="str">
        <f>VLOOKUP($A1813,Medical_Table[#All],7,FALSE)</f>
        <v>Diabetes</v>
      </c>
      <c r="L1813" s="22">
        <f>VLOOKUP($A1813,Hospitalization_Table[#All],10,FALSE)</f>
        <v>29810</v>
      </c>
      <c r="M1813" s="18">
        <f>VLOOKUP($A1813,Hospitalization_Table[#All],6,FALSE)</f>
        <v>4712.12</v>
      </c>
      <c r="N1813" t="str">
        <f>VLOOKUP($A1813,Hospitalization_Table[#All],7,FALSE)</f>
        <v>tier - 2</v>
      </c>
      <c r="O1813" t="str">
        <f>VLOOKUP($A1813,Hospitalization_Table[#All],8,FALSE)</f>
        <v>tier - 3</v>
      </c>
      <c r="P1813" t="str">
        <f>VLOOKUP($A1813,Hospitalization_Table[#All],9,FALSE)</f>
        <v>R1011</v>
      </c>
      <c r="Q1813">
        <f>VLOOKUP($A1813,Hospitalization_Table[#All],11,FALSE)</f>
        <v>41</v>
      </c>
    </row>
    <row r="1814" spans="1:17" ht="15.6" x14ac:dyDescent="0.3">
      <c r="A1814" s="20" t="s">
        <v>557</v>
      </c>
      <c r="B1814" t="str">
        <f>VLOOKUP($A1814,Customer_Table[#All],4,FALSE)</f>
        <v>Timothy P.</v>
      </c>
      <c r="C1814">
        <f>VLOOKUP($A1814,Medical_Table[#All],4,FALSE)</f>
        <v>15.61</v>
      </c>
      <c r="D1814">
        <f>VLOOKUP($A1814,Medical_Table[#All],6,FALSE)</f>
        <v>5.77</v>
      </c>
      <c r="E1814" t="str">
        <f>VLOOKUP($A1814,Medical_Table[#All],2,FALSE)</f>
        <v>No</v>
      </c>
      <c r="F1814" t="str">
        <f>VLOOKUP($A1814,Medical_Table[#All],8,FALSE)</f>
        <v>No</v>
      </c>
      <c r="G1814" t="str">
        <f>VLOOKUP($A1814,Medical_Table[#All],9,FALSE)</f>
        <v>No</v>
      </c>
      <c r="H1814">
        <f>VLOOKUP($A1814,Medical_Table[#All],10,FALSE)</f>
        <v>0</v>
      </c>
      <c r="I1814" t="str">
        <f>VLOOKUP($A1814,Medical_Table[#All],3,FALSE)</f>
        <v>No</v>
      </c>
      <c r="J1814" t="str">
        <f>VLOOKUP($A1814,Medical_Table[#All],5,FALSE)</f>
        <v>Under Weight</v>
      </c>
      <c r="K1814" t="str">
        <f>VLOOKUP($A1814,Medical_Table[#All],7,FALSE)</f>
        <v>Prediabetes</v>
      </c>
      <c r="L1814" s="22">
        <f>VLOOKUP($A1814,Hospitalization_Table[#All],10,FALSE)</f>
        <v>28463</v>
      </c>
      <c r="M1814" s="18">
        <f>VLOOKUP($A1814,Hospitalization_Table[#All],6,FALSE)</f>
        <v>4699.47</v>
      </c>
      <c r="N1814" t="str">
        <f>VLOOKUP($A1814,Hospitalization_Table[#All],7,FALSE)</f>
        <v>tier - 2</v>
      </c>
      <c r="O1814" t="str">
        <f>VLOOKUP($A1814,Hospitalization_Table[#All],8,FALSE)</f>
        <v>tier - 3</v>
      </c>
      <c r="P1814" t="str">
        <f>VLOOKUP($A1814,Hospitalization_Table[#All],9,FALSE)</f>
        <v>R1013</v>
      </c>
      <c r="Q1814">
        <f>VLOOKUP($A1814,Hospitalization_Table[#All],11,FALSE)</f>
        <v>45</v>
      </c>
    </row>
    <row r="1815" spans="1:17" ht="15.6" x14ac:dyDescent="0.3">
      <c r="A1815" s="20" t="s">
        <v>556</v>
      </c>
      <c r="B1815" t="str">
        <f>VLOOKUP($A1815,Customer_Table[#All],4,FALSE)</f>
        <v>Lauren</v>
      </c>
      <c r="C1815">
        <f>VLOOKUP($A1815,Medical_Table[#All],4,FALSE)</f>
        <v>28.6</v>
      </c>
      <c r="D1815">
        <f>VLOOKUP($A1815,Medical_Table[#All],6,FALSE)</f>
        <v>6.08</v>
      </c>
      <c r="E1815" t="str">
        <f>VLOOKUP($A1815,Medical_Table[#All],2,FALSE)</f>
        <v>No</v>
      </c>
      <c r="F1815" t="str">
        <f>VLOOKUP($A1815,Medical_Table[#All],8,FALSE)</f>
        <v>No</v>
      </c>
      <c r="G1815" t="str">
        <f>VLOOKUP($A1815,Medical_Table[#All],9,FALSE)</f>
        <v>Yes</v>
      </c>
      <c r="H1815">
        <f>VLOOKUP($A1815,Medical_Table[#All],10,FALSE)</f>
        <v>1</v>
      </c>
      <c r="I1815" t="str">
        <f>VLOOKUP($A1815,Medical_Table[#All],3,FALSE)</f>
        <v>No</v>
      </c>
      <c r="J1815" t="str">
        <f>VLOOKUP($A1815,Medical_Table[#All],5,FALSE)</f>
        <v>Over Weight</v>
      </c>
      <c r="K1815" t="str">
        <f>VLOOKUP($A1815,Medical_Table[#All],7,FALSE)</f>
        <v>Prediabetes</v>
      </c>
      <c r="L1815" s="22">
        <f>VLOOKUP($A1815,Hospitalization_Table[#All],10,FALSE)</f>
        <v>37794</v>
      </c>
      <c r="M1815" s="18">
        <f>VLOOKUP($A1815,Hospitalization_Table[#All],6,FALSE)</f>
        <v>4687.8</v>
      </c>
      <c r="N1815" t="str">
        <f>VLOOKUP($A1815,Hospitalization_Table[#All],7,FALSE)</f>
        <v>tier - 2</v>
      </c>
      <c r="O1815" t="str">
        <f>VLOOKUP($A1815,Hospitalization_Table[#All],8,FALSE)</f>
        <v>tier - 3</v>
      </c>
      <c r="P1815" t="str">
        <f>VLOOKUP($A1815,Hospitalization_Table[#All],9,FALSE)</f>
        <v>R1011</v>
      </c>
      <c r="Q1815">
        <f>VLOOKUP($A1815,Hospitalization_Table[#All],11,FALSE)</f>
        <v>19</v>
      </c>
    </row>
    <row r="1816" spans="1:17" ht="15.6" x14ac:dyDescent="0.3">
      <c r="A1816" s="20" t="s">
        <v>555</v>
      </c>
      <c r="B1816" t="str">
        <f>VLOOKUP($A1816,Customer_Table[#All],4,FALSE)</f>
        <v>Benjamin</v>
      </c>
      <c r="C1816">
        <f>VLOOKUP($A1816,Medical_Table[#All],4,FALSE)</f>
        <v>46.53</v>
      </c>
      <c r="D1816">
        <f>VLOOKUP($A1816,Medical_Table[#All],6,FALSE)</f>
        <v>4.16</v>
      </c>
      <c r="E1816" t="str">
        <f>VLOOKUP($A1816,Medical_Table[#All],2,FALSE)</f>
        <v>No</v>
      </c>
      <c r="F1816" t="str">
        <f>VLOOKUP($A1816,Medical_Table[#All],8,FALSE)</f>
        <v>No</v>
      </c>
      <c r="G1816" t="str">
        <f>VLOOKUP($A1816,Medical_Table[#All],9,FALSE)</f>
        <v>No</v>
      </c>
      <c r="H1816">
        <f>VLOOKUP($A1816,Medical_Table[#All],10,FALSE)</f>
        <v>0</v>
      </c>
      <c r="I1816" t="str">
        <f>VLOOKUP($A1816,Medical_Table[#All],3,FALSE)</f>
        <v>No</v>
      </c>
      <c r="J1816" t="str">
        <f>VLOOKUP($A1816,Medical_Table[#All],5,FALSE)</f>
        <v>Obesity</v>
      </c>
      <c r="K1816" t="str">
        <f>VLOOKUP($A1816,Medical_Table[#All],7,FALSE)</f>
        <v>Normal</v>
      </c>
      <c r="L1816" s="22">
        <f>VLOOKUP($A1816,Hospitalization_Table[#All],10,FALSE)</f>
        <v>33120</v>
      </c>
      <c r="M1816" s="18">
        <f>VLOOKUP($A1816,Hospitalization_Table[#All],6,FALSE)</f>
        <v>4686.3900000000003</v>
      </c>
      <c r="N1816" t="str">
        <f>VLOOKUP($A1816,Hospitalization_Table[#All],7,FALSE)</f>
        <v>tier - 3</v>
      </c>
      <c r="O1816" t="str">
        <f>VLOOKUP($A1816,Hospitalization_Table[#All],8,FALSE)</f>
        <v>tier - 3</v>
      </c>
      <c r="P1816" t="str">
        <f>VLOOKUP($A1816,Hospitalization_Table[#All],9,FALSE)</f>
        <v>R1013</v>
      </c>
      <c r="Q1816">
        <f>VLOOKUP($A1816,Hospitalization_Table[#All],11,FALSE)</f>
        <v>32</v>
      </c>
    </row>
    <row r="1817" spans="1:17" ht="15.6" x14ac:dyDescent="0.3">
      <c r="A1817" s="20" t="s">
        <v>554</v>
      </c>
      <c r="B1817" t="str">
        <f>VLOOKUP($A1817,Customer_Table[#All],4,FALSE)</f>
        <v>Hugo M</v>
      </c>
      <c r="C1817">
        <f>VLOOKUP($A1817,Medical_Table[#All],4,FALSE)</f>
        <v>34.99</v>
      </c>
      <c r="D1817">
        <f>VLOOKUP($A1817,Medical_Table[#All],6,FALSE)</f>
        <v>5.0999999999999996</v>
      </c>
      <c r="E1817" t="str">
        <f>VLOOKUP($A1817,Medical_Table[#All],2,FALSE)</f>
        <v>No</v>
      </c>
      <c r="F1817" t="str">
        <f>VLOOKUP($A1817,Medical_Table[#All],8,FALSE)</f>
        <v>No</v>
      </c>
      <c r="G1817" t="str">
        <f>VLOOKUP($A1817,Medical_Table[#All],9,FALSE)</f>
        <v>Yes</v>
      </c>
      <c r="H1817">
        <f>VLOOKUP($A1817,Medical_Table[#All],10,FALSE)</f>
        <v>1</v>
      </c>
      <c r="I1817" t="str">
        <f>VLOOKUP($A1817,Medical_Table[#All],3,FALSE)</f>
        <v>No</v>
      </c>
      <c r="J1817" t="str">
        <f>VLOOKUP($A1817,Medical_Table[#All],5,FALSE)</f>
        <v>Obesity</v>
      </c>
      <c r="K1817" t="str">
        <f>VLOOKUP($A1817,Medical_Table[#All],7,FALSE)</f>
        <v>Normal</v>
      </c>
      <c r="L1817" s="22">
        <f>VLOOKUP($A1817,Hospitalization_Table[#All],10,FALSE)</f>
        <v>37898</v>
      </c>
      <c r="M1817" s="18">
        <f>VLOOKUP($A1817,Hospitalization_Table[#All],6,FALSE)</f>
        <v>4678.8</v>
      </c>
      <c r="N1817" t="str">
        <f>VLOOKUP($A1817,Hospitalization_Table[#All],7,FALSE)</f>
        <v>tier - 2</v>
      </c>
      <c r="O1817" t="str">
        <f>VLOOKUP($A1817,Hospitalization_Table[#All],8,FALSE)</f>
        <v>tier - 1</v>
      </c>
      <c r="P1817" t="str">
        <f>VLOOKUP($A1817,Hospitalization_Table[#All],9,FALSE)</f>
        <v>R1021</v>
      </c>
      <c r="Q1817">
        <f>VLOOKUP($A1817,Hospitalization_Table[#All],11,FALSE)</f>
        <v>19</v>
      </c>
    </row>
    <row r="1818" spans="1:17" ht="15.6" x14ac:dyDescent="0.3">
      <c r="A1818" s="20" t="s">
        <v>553</v>
      </c>
      <c r="B1818" t="str">
        <f>VLOOKUP($A1818,Customer_Table[#All],4,FALSE)</f>
        <v>Daniel J. Jr.</v>
      </c>
      <c r="C1818">
        <f>VLOOKUP($A1818,Medical_Table[#All],4,FALSE)</f>
        <v>17.05</v>
      </c>
      <c r="D1818">
        <f>VLOOKUP($A1818,Medical_Table[#All],6,FALSE)</f>
        <v>5.3</v>
      </c>
      <c r="E1818" t="str">
        <f>VLOOKUP($A1818,Medical_Table[#All],2,FALSE)</f>
        <v>No</v>
      </c>
      <c r="F1818" t="str">
        <f>VLOOKUP($A1818,Medical_Table[#All],8,FALSE)</f>
        <v>No</v>
      </c>
      <c r="G1818" t="str">
        <f>VLOOKUP($A1818,Medical_Table[#All],9,FALSE)</f>
        <v>Yes</v>
      </c>
      <c r="H1818">
        <f>VLOOKUP($A1818,Medical_Table[#All],10,FALSE)</f>
        <v>1</v>
      </c>
      <c r="I1818" t="str">
        <f>VLOOKUP($A1818,Medical_Table[#All],3,FALSE)</f>
        <v>No</v>
      </c>
      <c r="J1818" t="str">
        <f>VLOOKUP($A1818,Medical_Table[#All],5,FALSE)</f>
        <v>Under Weight</v>
      </c>
      <c r="K1818" t="str">
        <f>VLOOKUP($A1818,Medical_Table[#All],7,FALSE)</f>
        <v>Normal</v>
      </c>
      <c r="L1818" s="22">
        <f>VLOOKUP($A1818,Hospitalization_Table[#All],10,FALSE)</f>
        <v>29146</v>
      </c>
      <c r="M1818" s="18">
        <f>VLOOKUP($A1818,Hospitalization_Table[#All],6,FALSE)</f>
        <v>4674.2</v>
      </c>
      <c r="N1818" t="str">
        <f>VLOOKUP($A1818,Hospitalization_Table[#All],7,FALSE)</f>
        <v>tier - 2</v>
      </c>
      <c r="O1818" t="str">
        <f>VLOOKUP($A1818,Hospitalization_Table[#All],8,FALSE)</f>
        <v>tier - 1</v>
      </c>
      <c r="P1818" t="str">
        <f>VLOOKUP($A1818,Hospitalization_Table[#All],9,FALSE)</f>
        <v>R1013</v>
      </c>
      <c r="Q1818">
        <f>VLOOKUP($A1818,Hospitalization_Table[#All],11,FALSE)</f>
        <v>43</v>
      </c>
    </row>
    <row r="1819" spans="1:17" ht="15.6" x14ac:dyDescent="0.3">
      <c r="A1819" s="20" t="s">
        <v>552</v>
      </c>
      <c r="B1819" t="str">
        <f>VLOOKUP($A1819,Customer_Table[#All],4,FALSE)</f>
        <v>Justin R</v>
      </c>
      <c r="C1819">
        <f>VLOOKUP($A1819,Medical_Table[#All],4,FALSE)</f>
        <v>37.18</v>
      </c>
      <c r="D1819">
        <f>VLOOKUP($A1819,Medical_Table[#All],6,FALSE)</f>
        <v>4.9000000000000004</v>
      </c>
      <c r="E1819" t="str">
        <f>VLOOKUP($A1819,Medical_Table[#All],2,FALSE)</f>
        <v>No</v>
      </c>
      <c r="F1819" t="str">
        <f>VLOOKUP($A1819,Medical_Table[#All],8,FALSE)</f>
        <v>No</v>
      </c>
      <c r="G1819" t="str">
        <f>VLOOKUP($A1819,Medical_Table[#All],9,FALSE)</f>
        <v>No</v>
      </c>
      <c r="H1819">
        <f>VLOOKUP($A1819,Medical_Table[#All],10,FALSE)</f>
        <v>0</v>
      </c>
      <c r="I1819" t="str">
        <f>VLOOKUP($A1819,Medical_Table[#All],3,FALSE)</f>
        <v>No</v>
      </c>
      <c r="J1819" t="str">
        <f>VLOOKUP($A1819,Medical_Table[#All],5,FALSE)</f>
        <v>Obesity</v>
      </c>
      <c r="K1819" t="str">
        <f>VLOOKUP($A1819,Medical_Table[#All],7,FALSE)</f>
        <v>Normal</v>
      </c>
      <c r="L1819" s="22">
        <f>VLOOKUP($A1819,Hospitalization_Table[#All],10,FALSE)</f>
        <v>33067</v>
      </c>
      <c r="M1819" s="18">
        <f>VLOOKUP($A1819,Hospitalization_Table[#All],6,FALSE)</f>
        <v>4673.3900000000003</v>
      </c>
      <c r="N1819" t="str">
        <f>VLOOKUP($A1819,Hospitalization_Table[#All],7,FALSE)</f>
        <v>tier - 2</v>
      </c>
      <c r="O1819" t="str">
        <f>VLOOKUP($A1819,Hospitalization_Table[#All],8,FALSE)</f>
        <v>tier - 1</v>
      </c>
      <c r="P1819" t="str">
        <f>VLOOKUP($A1819,Hospitalization_Table[#All],9,FALSE)</f>
        <v>R1013</v>
      </c>
      <c r="Q1819">
        <f>VLOOKUP($A1819,Hospitalization_Table[#All],11,FALSE)</f>
        <v>32</v>
      </c>
    </row>
    <row r="1820" spans="1:17" ht="15.6" x14ac:dyDescent="0.3">
      <c r="A1820" s="20" t="s">
        <v>551</v>
      </c>
      <c r="B1820" t="str">
        <f>VLOOKUP($A1820,Customer_Table[#All],4,FALSE)</f>
        <v>Colin</v>
      </c>
      <c r="C1820">
        <f>VLOOKUP($A1820,Medical_Table[#All],4,FALSE)</f>
        <v>35.200000000000003</v>
      </c>
      <c r="D1820">
        <f>VLOOKUP($A1820,Medical_Table[#All],6,FALSE)</f>
        <v>5.55</v>
      </c>
      <c r="E1820" t="str">
        <f>VLOOKUP($A1820,Medical_Table[#All],2,FALSE)</f>
        <v>No</v>
      </c>
      <c r="F1820" t="str">
        <f>VLOOKUP($A1820,Medical_Table[#All],8,FALSE)</f>
        <v>No</v>
      </c>
      <c r="G1820" t="str">
        <f>VLOOKUP($A1820,Medical_Table[#All],9,FALSE)</f>
        <v>No</v>
      </c>
      <c r="H1820">
        <f>VLOOKUP($A1820,Medical_Table[#All],10,FALSE)</f>
        <v>0</v>
      </c>
      <c r="I1820" t="str">
        <f>VLOOKUP($A1820,Medical_Table[#All],3,FALSE)</f>
        <v>No</v>
      </c>
      <c r="J1820" t="str">
        <f>VLOOKUP($A1820,Medical_Table[#All],5,FALSE)</f>
        <v>Obesity</v>
      </c>
      <c r="K1820" t="str">
        <f>VLOOKUP($A1820,Medical_Table[#All],7,FALSE)</f>
        <v>Normal</v>
      </c>
      <c r="L1820" s="22">
        <f>VLOOKUP($A1820,Hospitalization_Table[#All],10,FALSE)</f>
        <v>33142</v>
      </c>
      <c r="M1820" s="18">
        <f>VLOOKUP($A1820,Hospitalization_Table[#All],6,FALSE)</f>
        <v>4670.6400000000003</v>
      </c>
      <c r="N1820" t="str">
        <f>VLOOKUP($A1820,Hospitalization_Table[#All],7,FALSE)</f>
        <v>tier - 2</v>
      </c>
      <c r="O1820" t="str">
        <f>VLOOKUP($A1820,Hospitalization_Table[#All],8,FALSE)</f>
        <v>tier - 2</v>
      </c>
      <c r="P1820" t="str">
        <f>VLOOKUP($A1820,Hospitalization_Table[#All],9,FALSE)</f>
        <v>R1011</v>
      </c>
      <c r="Q1820">
        <f>VLOOKUP($A1820,Hospitalization_Table[#All],11,FALSE)</f>
        <v>32</v>
      </c>
    </row>
    <row r="1821" spans="1:17" ht="15.6" x14ac:dyDescent="0.3">
      <c r="A1821" s="20" t="s">
        <v>550</v>
      </c>
      <c r="B1821" t="str">
        <f>VLOOKUP($A1821,Customer_Table[#All],4,FALSE)</f>
        <v>Rob</v>
      </c>
      <c r="C1821">
        <f>VLOOKUP($A1821,Medical_Table[#All],4,FALSE)</f>
        <v>37.335000000000001</v>
      </c>
      <c r="D1821">
        <f>VLOOKUP($A1821,Medical_Table[#All],6,FALSE)</f>
        <v>4.95</v>
      </c>
      <c r="E1821" t="str">
        <f>VLOOKUP($A1821,Medical_Table[#All],2,FALSE)</f>
        <v>No</v>
      </c>
      <c r="F1821" t="str">
        <f>VLOOKUP($A1821,Medical_Table[#All],8,FALSE)</f>
        <v>No</v>
      </c>
      <c r="G1821" t="str">
        <f>VLOOKUP($A1821,Medical_Table[#All],9,FALSE)</f>
        <v>No</v>
      </c>
      <c r="H1821">
        <f>VLOOKUP($A1821,Medical_Table[#All],10,FALSE)</f>
        <v>0</v>
      </c>
      <c r="I1821" t="str">
        <f>VLOOKUP($A1821,Medical_Table[#All],3,FALSE)</f>
        <v>No</v>
      </c>
      <c r="J1821" t="str">
        <f>VLOOKUP($A1821,Medical_Table[#All],5,FALSE)</f>
        <v>Obesity</v>
      </c>
      <c r="K1821" t="str">
        <f>VLOOKUP($A1821,Medical_Table[#All],7,FALSE)</f>
        <v>Normal</v>
      </c>
      <c r="L1821" s="22">
        <f>VLOOKUP($A1821,Hospitalization_Table[#All],10,FALSE)</f>
        <v>33090</v>
      </c>
      <c r="M1821" s="18">
        <f>VLOOKUP($A1821,Hospitalization_Table[#All],6,FALSE)</f>
        <v>4667.6099999999997</v>
      </c>
      <c r="N1821" t="str">
        <f>VLOOKUP($A1821,Hospitalization_Table[#All],7,FALSE)</f>
        <v>tier - 3</v>
      </c>
      <c r="O1821" t="str">
        <f>VLOOKUP($A1821,Hospitalization_Table[#All],8,FALSE)</f>
        <v>tier - 3</v>
      </c>
      <c r="P1821" t="str">
        <f>VLOOKUP($A1821,Hospitalization_Table[#All],9,FALSE)</f>
        <v>R1016</v>
      </c>
      <c r="Q1821">
        <f>VLOOKUP($A1821,Hospitalization_Table[#All],11,FALSE)</f>
        <v>32</v>
      </c>
    </row>
    <row r="1822" spans="1:17" ht="15.6" x14ac:dyDescent="0.3">
      <c r="A1822" s="20" t="s">
        <v>549</v>
      </c>
      <c r="B1822" t="str">
        <f>VLOOKUP($A1822,Customer_Table[#All],4,FALSE)</f>
        <v>Patrick</v>
      </c>
      <c r="C1822">
        <f>VLOOKUP($A1822,Medical_Table[#All],4,FALSE)</f>
        <v>27.265000000000001</v>
      </c>
      <c r="D1822">
        <f>VLOOKUP($A1822,Medical_Table[#All],6,FALSE)</f>
        <v>6.46</v>
      </c>
      <c r="E1822" t="str">
        <f>VLOOKUP($A1822,Medical_Table[#All],2,FALSE)</f>
        <v>Yes</v>
      </c>
      <c r="F1822" t="str">
        <f>VLOOKUP($A1822,Medical_Table[#All],8,FALSE)</f>
        <v>No</v>
      </c>
      <c r="G1822" t="str">
        <f>VLOOKUP($A1822,Medical_Table[#All],9,FALSE)</f>
        <v>No</v>
      </c>
      <c r="H1822">
        <f>VLOOKUP($A1822,Medical_Table[#All],10,FALSE)</f>
        <v>0</v>
      </c>
      <c r="I1822" t="str">
        <f>VLOOKUP($A1822,Medical_Table[#All],3,FALSE)</f>
        <v>No</v>
      </c>
      <c r="J1822" t="str">
        <f>VLOOKUP($A1822,Medical_Table[#All],5,FALSE)</f>
        <v>Over Weight</v>
      </c>
      <c r="K1822" t="str">
        <f>VLOOKUP($A1822,Medical_Table[#All],7,FALSE)</f>
        <v>Prediabetes</v>
      </c>
      <c r="L1822" s="22">
        <f>VLOOKUP($A1822,Hospitalization_Table[#All],10,FALSE)</f>
        <v>35363</v>
      </c>
      <c r="M1822" s="18">
        <f>VLOOKUP($A1822,Hospitalization_Table[#All],6,FALSE)</f>
        <v>4661.29</v>
      </c>
      <c r="N1822" t="str">
        <f>VLOOKUP($A1822,Hospitalization_Table[#All],7,FALSE)</f>
        <v>tier - 2</v>
      </c>
      <c r="O1822" t="str">
        <f>VLOOKUP($A1822,Hospitalization_Table[#All],8,FALSE)</f>
        <v>tier - 1</v>
      </c>
      <c r="P1822" t="str">
        <f>VLOOKUP($A1822,Hospitalization_Table[#All],9,FALSE)</f>
        <v>R1017</v>
      </c>
      <c r="Q1822">
        <f>VLOOKUP($A1822,Hospitalization_Table[#All],11,FALSE)</f>
        <v>26</v>
      </c>
    </row>
    <row r="1823" spans="1:17" ht="15.6" x14ac:dyDescent="0.3">
      <c r="A1823" s="20" t="s">
        <v>548</v>
      </c>
      <c r="B1823" t="str">
        <f>VLOOKUP($A1823,Customer_Table[#All],4,FALSE)</f>
        <v>Austin D</v>
      </c>
      <c r="C1823">
        <f>VLOOKUP($A1823,Medical_Table[#All],4,FALSE)</f>
        <v>30.8</v>
      </c>
      <c r="D1823">
        <f>VLOOKUP($A1823,Medical_Table[#All],6,FALSE)</f>
        <v>4.9000000000000004</v>
      </c>
      <c r="E1823" t="str">
        <f>VLOOKUP($A1823,Medical_Table[#All],2,FALSE)</f>
        <v>Yes</v>
      </c>
      <c r="F1823" t="str">
        <f>VLOOKUP($A1823,Medical_Table[#All],8,FALSE)</f>
        <v>No</v>
      </c>
      <c r="G1823" t="str">
        <f>VLOOKUP($A1823,Medical_Table[#All],9,FALSE)</f>
        <v>No</v>
      </c>
      <c r="H1823">
        <f>VLOOKUP($A1823,Medical_Table[#All],10,FALSE)</f>
        <v>0</v>
      </c>
      <c r="I1823" t="str">
        <f>VLOOKUP($A1823,Medical_Table[#All],3,FALSE)</f>
        <v>No</v>
      </c>
      <c r="J1823" t="str">
        <f>VLOOKUP($A1823,Medical_Table[#All],5,FALSE)</f>
        <v>Obesity</v>
      </c>
      <c r="K1823" t="str">
        <f>VLOOKUP($A1823,Medical_Table[#All],7,FALSE)</f>
        <v>Normal</v>
      </c>
      <c r="L1823" s="22">
        <f>VLOOKUP($A1823,Hospitalization_Table[#All],10,FALSE)</f>
        <v>31220</v>
      </c>
      <c r="M1823" s="18">
        <f>VLOOKUP($A1823,Hospitalization_Table[#All],6,FALSE)</f>
        <v>4646.76</v>
      </c>
      <c r="N1823" t="str">
        <f>VLOOKUP($A1823,Hospitalization_Table[#All],7,FALSE)</f>
        <v>tier - 1</v>
      </c>
      <c r="O1823" t="str">
        <f>VLOOKUP($A1823,Hospitalization_Table[#All],8,FALSE)</f>
        <v>tier - 1</v>
      </c>
      <c r="P1823" t="str">
        <f>VLOOKUP($A1823,Hospitalization_Table[#All],9,FALSE)</f>
        <v>R1011</v>
      </c>
      <c r="Q1823">
        <f>VLOOKUP($A1823,Hospitalization_Table[#All],11,FALSE)</f>
        <v>37</v>
      </c>
    </row>
    <row r="1824" spans="1:17" ht="15.6" x14ac:dyDescent="0.3">
      <c r="A1824" s="20" t="s">
        <v>547</v>
      </c>
      <c r="B1824" t="str">
        <f>VLOOKUP($A1824,Customer_Table[#All],4,FALSE)</f>
        <v>Brittany</v>
      </c>
      <c r="C1824">
        <f>VLOOKUP($A1824,Medical_Table[#All],4,FALSE)</f>
        <v>30.21</v>
      </c>
      <c r="D1824">
        <f>VLOOKUP($A1824,Medical_Table[#All],6,FALSE)</f>
        <v>5.21</v>
      </c>
      <c r="E1824" t="str">
        <f>VLOOKUP($A1824,Medical_Table[#All],2,FALSE)</f>
        <v>No</v>
      </c>
      <c r="F1824" t="str">
        <f>VLOOKUP($A1824,Medical_Table[#All],8,FALSE)</f>
        <v>No</v>
      </c>
      <c r="G1824" t="str">
        <f>VLOOKUP($A1824,Medical_Table[#All],9,FALSE)</f>
        <v>No</v>
      </c>
      <c r="H1824">
        <f>VLOOKUP($A1824,Medical_Table[#All],10,FALSE)</f>
        <v>1</v>
      </c>
      <c r="I1824" t="str">
        <f>VLOOKUP($A1824,Medical_Table[#All],3,FALSE)</f>
        <v>No</v>
      </c>
      <c r="J1824" t="str">
        <f>VLOOKUP($A1824,Medical_Table[#All],5,FALSE)</f>
        <v>Obesity</v>
      </c>
      <c r="K1824" t="str">
        <f>VLOOKUP($A1824,Medical_Table[#All],7,FALSE)</f>
        <v>Normal</v>
      </c>
      <c r="L1824" s="22">
        <f>VLOOKUP($A1824,Hospitalization_Table[#All],10,FALSE)</f>
        <v>35975</v>
      </c>
      <c r="M1824" s="18">
        <f>VLOOKUP($A1824,Hospitalization_Table[#All],6,FALSE)</f>
        <v>4618.08</v>
      </c>
      <c r="N1824" t="str">
        <f>VLOOKUP($A1824,Hospitalization_Table[#All],7,FALSE)</f>
        <v>tier - 2</v>
      </c>
      <c r="O1824" t="str">
        <f>VLOOKUP($A1824,Hospitalization_Table[#All],8,FALSE)</f>
        <v>tier - 1</v>
      </c>
      <c r="P1824" t="str">
        <f>VLOOKUP($A1824,Hospitalization_Table[#All],9,FALSE)</f>
        <v>R1012</v>
      </c>
      <c r="Q1824">
        <f>VLOOKUP($A1824,Hospitalization_Table[#All],11,FALSE)</f>
        <v>24</v>
      </c>
    </row>
    <row r="1825" spans="1:17" ht="15.6" x14ac:dyDescent="0.3">
      <c r="A1825" s="20" t="s">
        <v>546</v>
      </c>
      <c r="B1825" t="str">
        <f>VLOOKUP($A1825,Customer_Table[#All],4,FALSE)</f>
        <v>Matthew T</v>
      </c>
      <c r="C1825">
        <f>VLOOKUP($A1825,Medical_Table[#All],4,FALSE)</f>
        <v>35.340000000000003</v>
      </c>
      <c r="D1825">
        <f>VLOOKUP($A1825,Medical_Table[#All],6,FALSE)</f>
        <v>4.13</v>
      </c>
      <c r="E1825" t="str">
        <f>VLOOKUP($A1825,Medical_Table[#All],2,FALSE)</f>
        <v>No</v>
      </c>
      <c r="F1825" t="str">
        <f>VLOOKUP($A1825,Medical_Table[#All],8,FALSE)</f>
        <v>yes</v>
      </c>
      <c r="G1825" t="str">
        <f>VLOOKUP($A1825,Medical_Table[#All],9,FALSE)</f>
        <v>No</v>
      </c>
      <c r="H1825">
        <f>VLOOKUP($A1825,Medical_Table[#All],10,FALSE)</f>
        <v>1</v>
      </c>
      <c r="I1825" t="str">
        <f>VLOOKUP($A1825,Medical_Table[#All],3,FALSE)</f>
        <v>No</v>
      </c>
      <c r="J1825" t="str">
        <f>VLOOKUP($A1825,Medical_Table[#All],5,FALSE)</f>
        <v>Obesity</v>
      </c>
      <c r="K1825" t="str">
        <f>VLOOKUP($A1825,Medical_Table[#All],7,FALSE)</f>
        <v>Normal</v>
      </c>
      <c r="L1825" s="22">
        <f>VLOOKUP($A1825,Hospitalization_Table[#All],10,FALSE)</f>
        <v>36709</v>
      </c>
      <c r="M1825" s="18">
        <f>VLOOKUP($A1825,Hospitalization_Table[#All],6,FALSE)</f>
        <v>4608.03</v>
      </c>
      <c r="N1825" t="str">
        <f>VLOOKUP($A1825,Hospitalization_Table[#All],7,FALSE)</f>
        <v>tier - 2</v>
      </c>
      <c r="O1825" t="str">
        <f>VLOOKUP($A1825,Hospitalization_Table[#All],8,FALSE)</f>
        <v>tier - 3</v>
      </c>
      <c r="P1825" t="str">
        <f>VLOOKUP($A1825,Hospitalization_Table[#All],9,FALSE)</f>
        <v>R1011</v>
      </c>
      <c r="Q1825">
        <f>VLOOKUP($A1825,Hospitalization_Table[#All],11,FALSE)</f>
        <v>22</v>
      </c>
    </row>
    <row r="1826" spans="1:17" ht="15.6" x14ac:dyDescent="0.3">
      <c r="A1826" s="20" t="s">
        <v>545</v>
      </c>
      <c r="B1826" t="str">
        <f>VLOOKUP($A1826,Customer_Table[#All],4,FALSE)</f>
        <v>Becky G.</v>
      </c>
      <c r="C1826">
        <f>VLOOKUP($A1826,Medical_Table[#All],4,FALSE)</f>
        <v>26.695</v>
      </c>
      <c r="D1826">
        <f>VLOOKUP($A1826,Medical_Table[#All],6,FALSE)</f>
        <v>5.28</v>
      </c>
      <c r="E1826" t="str">
        <f>VLOOKUP($A1826,Medical_Table[#All],2,FALSE)</f>
        <v>No</v>
      </c>
      <c r="F1826" t="str">
        <f>VLOOKUP($A1826,Medical_Table[#All],8,FALSE)</f>
        <v>No</v>
      </c>
      <c r="G1826" t="str">
        <f>VLOOKUP($A1826,Medical_Table[#All],9,FALSE)</f>
        <v>No</v>
      </c>
      <c r="H1826">
        <f>VLOOKUP($A1826,Medical_Table[#All],10,FALSE)</f>
        <v>0</v>
      </c>
      <c r="I1826" t="str">
        <f>VLOOKUP($A1826,Medical_Table[#All],3,FALSE)</f>
        <v>No</v>
      </c>
      <c r="J1826" t="str">
        <f>VLOOKUP($A1826,Medical_Table[#All],5,FALSE)</f>
        <v>Over Weight</v>
      </c>
      <c r="K1826" t="str">
        <f>VLOOKUP($A1826,Medical_Table[#All],7,FALSE)</f>
        <v>Normal</v>
      </c>
      <c r="L1826" s="22">
        <f>VLOOKUP($A1826,Hospitalization_Table[#All],10,FALSE)</f>
        <v>32769</v>
      </c>
      <c r="M1826" s="18">
        <f>VLOOKUP($A1826,Hospitalization_Table[#All],6,FALSE)</f>
        <v>4571.41</v>
      </c>
      <c r="N1826" t="str">
        <f>VLOOKUP($A1826,Hospitalization_Table[#All],7,FALSE)</f>
        <v>tier - 2</v>
      </c>
      <c r="O1826" t="str">
        <f>VLOOKUP($A1826,Hospitalization_Table[#All],8,FALSE)</f>
        <v>tier - 2</v>
      </c>
      <c r="P1826" t="str">
        <f>VLOOKUP($A1826,Hospitalization_Table[#All],9,FALSE)</f>
        <v>R1012</v>
      </c>
      <c r="Q1826">
        <f>VLOOKUP($A1826,Hospitalization_Table[#All],11,FALSE)</f>
        <v>33</v>
      </c>
    </row>
    <row r="1827" spans="1:17" ht="15.6" x14ac:dyDescent="0.3">
      <c r="A1827" s="20" t="s">
        <v>544</v>
      </c>
      <c r="B1827" t="str">
        <f>VLOOKUP($A1827,Customer_Table[#All],4,FALSE)</f>
        <v>Virginie</v>
      </c>
      <c r="C1827">
        <f>VLOOKUP($A1827,Medical_Table[#All],4,FALSE)</f>
        <v>29.355</v>
      </c>
      <c r="D1827">
        <f>VLOOKUP($A1827,Medical_Table[#All],6,FALSE)</f>
        <v>4.68</v>
      </c>
      <c r="E1827" t="str">
        <f>VLOOKUP($A1827,Medical_Table[#All],2,FALSE)</f>
        <v>Yes</v>
      </c>
      <c r="F1827" t="str">
        <f>VLOOKUP($A1827,Medical_Table[#All],8,FALSE)</f>
        <v>No</v>
      </c>
      <c r="G1827" t="str">
        <f>VLOOKUP($A1827,Medical_Table[#All],9,FALSE)</f>
        <v>No</v>
      </c>
      <c r="H1827">
        <f>VLOOKUP($A1827,Medical_Table[#All],10,FALSE)</f>
        <v>0</v>
      </c>
      <c r="I1827" t="str">
        <f>VLOOKUP($A1827,Medical_Table[#All],3,FALSE)</f>
        <v>No</v>
      </c>
      <c r="J1827" t="str">
        <f>VLOOKUP($A1827,Medical_Table[#All],5,FALSE)</f>
        <v>Over Weight</v>
      </c>
      <c r="K1827" t="str">
        <f>VLOOKUP($A1827,Medical_Table[#All],7,FALSE)</f>
        <v>Normal</v>
      </c>
      <c r="L1827" s="22">
        <f>VLOOKUP($A1827,Hospitalization_Table[#All],10,FALSE)</f>
        <v>35424</v>
      </c>
      <c r="M1827" s="18">
        <f>VLOOKUP($A1827,Hospitalization_Table[#All],6,FALSE)</f>
        <v>4564.1899999999996</v>
      </c>
      <c r="N1827" t="str">
        <f>VLOOKUP($A1827,Hospitalization_Table[#All],7,FALSE)</f>
        <v>tier - 2</v>
      </c>
      <c r="O1827" t="str">
        <f>VLOOKUP($A1827,Hospitalization_Table[#All],8,FALSE)</f>
        <v>tier - 2</v>
      </c>
      <c r="P1827" t="str">
        <f>VLOOKUP($A1827,Hospitalization_Table[#All],9,FALSE)</f>
        <v>R1024</v>
      </c>
      <c r="Q1827">
        <f>VLOOKUP($A1827,Hospitalization_Table[#All],11,FALSE)</f>
        <v>26</v>
      </c>
    </row>
    <row r="1828" spans="1:17" ht="15.6" x14ac:dyDescent="0.3">
      <c r="A1828" s="20" t="s">
        <v>543</v>
      </c>
      <c r="B1828" t="str">
        <f>VLOOKUP($A1828,Customer_Table[#All],4,FALSE)</f>
        <v>Allison A</v>
      </c>
      <c r="C1828">
        <f>VLOOKUP($A1828,Medical_Table[#All],4,FALSE)</f>
        <v>29.59</v>
      </c>
      <c r="D1828">
        <f>VLOOKUP($A1828,Medical_Table[#All],6,FALSE)</f>
        <v>4.0599999999999996</v>
      </c>
      <c r="E1828" t="str">
        <f>VLOOKUP($A1828,Medical_Table[#All],2,FALSE)</f>
        <v>No</v>
      </c>
      <c r="F1828" t="str">
        <f>VLOOKUP($A1828,Medical_Table[#All],8,FALSE)</f>
        <v>No</v>
      </c>
      <c r="G1828" t="str">
        <f>VLOOKUP($A1828,Medical_Table[#All],9,FALSE)</f>
        <v>No</v>
      </c>
      <c r="H1828">
        <f>VLOOKUP($A1828,Medical_Table[#All],10,FALSE)</f>
        <v>0</v>
      </c>
      <c r="I1828" t="str">
        <f>VLOOKUP($A1828,Medical_Table[#All],3,FALSE)</f>
        <v>No</v>
      </c>
      <c r="J1828" t="str">
        <f>VLOOKUP($A1828,Medical_Table[#All],5,FALSE)</f>
        <v>Over Weight</v>
      </c>
      <c r="K1828" t="str">
        <f>VLOOKUP($A1828,Medical_Table[#All],7,FALSE)</f>
        <v>Normal</v>
      </c>
      <c r="L1828" s="22">
        <f>VLOOKUP($A1828,Hospitalization_Table[#All],10,FALSE)</f>
        <v>33136</v>
      </c>
      <c r="M1828" s="18">
        <f>VLOOKUP($A1828,Hospitalization_Table[#All],6,FALSE)</f>
        <v>4562.84</v>
      </c>
      <c r="N1828" t="str">
        <f>VLOOKUP($A1828,Hospitalization_Table[#All],7,FALSE)</f>
        <v>tier - 2</v>
      </c>
      <c r="O1828" t="str">
        <f>VLOOKUP($A1828,Hospitalization_Table[#All],8,FALSE)</f>
        <v>tier - 2</v>
      </c>
      <c r="P1828" t="str">
        <f>VLOOKUP($A1828,Hospitalization_Table[#All],9,FALSE)</f>
        <v>R1013</v>
      </c>
      <c r="Q1828">
        <f>VLOOKUP($A1828,Hospitalization_Table[#All],11,FALSE)</f>
        <v>32</v>
      </c>
    </row>
    <row r="1829" spans="1:17" ht="15.6" x14ac:dyDescent="0.3">
      <c r="A1829" s="20" t="s">
        <v>542</v>
      </c>
      <c r="B1829" t="str">
        <f>VLOOKUP($A1829,Customer_Table[#All],4,FALSE)</f>
        <v>Julie</v>
      </c>
      <c r="C1829">
        <f>VLOOKUP($A1829,Medical_Table[#All],4,FALSE)</f>
        <v>31.35</v>
      </c>
      <c r="D1829">
        <f>VLOOKUP($A1829,Medical_Table[#All],6,FALSE)</f>
        <v>4.2</v>
      </c>
      <c r="E1829" t="str">
        <f>VLOOKUP($A1829,Medical_Table[#All],2,FALSE)</f>
        <v>No</v>
      </c>
      <c r="F1829" t="str">
        <f>VLOOKUP($A1829,Medical_Table[#All],8,FALSE)</f>
        <v>yes</v>
      </c>
      <c r="G1829" t="str">
        <f>VLOOKUP($A1829,Medical_Table[#All],9,FALSE)</f>
        <v>No</v>
      </c>
      <c r="H1829">
        <f>VLOOKUP($A1829,Medical_Table[#All],10,FALSE)</f>
        <v>1</v>
      </c>
      <c r="I1829" t="str">
        <f>VLOOKUP($A1829,Medical_Table[#All],3,FALSE)</f>
        <v>No</v>
      </c>
      <c r="J1829" t="str">
        <f>VLOOKUP($A1829,Medical_Table[#All],5,FALSE)</f>
        <v>Obesity</v>
      </c>
      <c r="K1829" t="str">
        <f>VLOOKUP($A1829,Medical_Table[#All],7,FALSE)</f>
        <v>Normal</v>
      </c>
      <c r="L1829" s="22">
        <f>VLOOKUP($A1829,Hospitalization_Table[#All],10,FALSE)</f>
        <v>38343</v>
      </c>
      <c r="M1829" s="18">
        <f>VLOOKUP($A1829,Hospitalization_Table[#All],6,FALSE)</f>
        <v>4561.1899999999996</v>
      </c>
      <c r="N1829" t="str">
        <f>VLOOKUP($A1829,Hospitalization_Table[#All],7,FALSE)</f>
        <v>tier - 2</v>
      </c>
      <c r="O1829" t="str">
        <f>VLOOKUP($A1829,Hospitalization_Table[#All],8,FALSE)</f>
        <v>tier - 2</v>
      </c>
      <c r="P1829" t="str">
        <f>VLOOKUP($A1829,Hospitalization_Table[#All],9,FALSE)</f>
        <v>R1024</v>
      </c>
      <c r="Q1829">
        <f>VLOOKUP($A1829,Hospitalization_Table[#All],11,FALSE)</f>
        <v>18</v>
      </c>
    </row>
    <row r="1830" spans="1:17" ht="15.6" x14ac:dyDescent="0.3">
      <c r="A1830" s="20" t="s">
        <v>541</v>
      </c>
      <c r="B1830" t="str">
        <f>VLOOKUP($A1830,Customer_Table[#All],4,FALSE)</f>
        <v>Katherine</v>
      </c>
      <c r="C1830">
        <f>VLOOKUP($A1830,Medical_Table[#All],4,FALSE)</f>
        <v>20.52</v>
      </c>
      <c r="D1830">
        <f>VLOOKUP($A1830,Medical_Table[#All],6,FALSE)</f>
        <v>4.83</v>
      </c>
      <c r="E1830" t="str">
        <f>VLOOKUP($A1830,Medical_Table[#All],2,FALSE)</f>
        <v>No</v>
      </c>
      <c r="F1830" t="str">
        <f>VLOOKUP($A1830,Medical_Table[#All],8,FALSE)</f>
        <v>No</v>
      </c>
      <c r="G1830" t="str">
        <f>VLOOKUP($A1830,Medical_Table[#All],9,FALSE)</f>
        <v>No</v>
      </c>
      <c r="H1830">
        <f>VLOOKUP($A1830,Medical_Table[#All],10,FALSE)</f>
        <v>0</v>
      </c>
      <c r="I1830" t="str">
        <f>VLOOKUP($A1830,Medical_Table[#All],3,FALSE)</f>
        <v>No</v>
      </c>
      <c r="J1830" t="str">
        <f>VLOOKUP($A1830,Medical_Table[#All],5,FALSE)</f>
        <v>Normal Weight</v>
      </c>
      <c r="K1830" t="str">
        <f>VLOOKUP($A1830,Medical_Table[#All],7,FALSE)</f>
        <v>Normal</v>
      </c>
      <c r="L1830" s="22">
        <f>VLOOKUP($A1830,Hospitalization_Table[#All],10,FALSE)</f>
        <v>33194</v>
      </c>
      <c r="M1830" s="18">
        <f>VLOOKUP($A1830,Hospitalization_Table[#All],6,FALSE)</f>
        <v>4544.2299999999996</v>
      </c>
      <c r="N1830" t="str">
        <f>VLOOKUP($A1830,Hospitalization_Table[#All],7,FALSE)</f>
        <v>tier - 2</v>
      </c>
      <c r="O1830" t="str">
        <f>VLOOKUP($A1830,Hospitalization_Table[#All],8,FALSE)</f>
        <v>tier - 1</v>
      </c>
      <c r="P1830" t="str">
        <f>VLOOKUP($A1830,Hospitalization_Table[#All],9,FALSE)</f>
        <v>R1024</v>
      </c>
      <c r="Q1830">
        <f>VLOOKUP($A1830,Hospitalization_Table[#All],11,FALSE)</f>
        <v>32</v>
      </c>
    </row>
    <row r="1831" spans="1:17" ht="15.6" x14ac:dyDescent="0.3">
      <c r="A1831" s="20" t="s">
        <v>540</v>
      </c>
      <c r="B1831" t="str">
        <f>VLOOKUP($A1831,Customer_Table[#All],4,FALSE)</f>
        <v>Caleb</v>
      </c>
      <c r="C1831">
        <f>VLOOKUP($A1831,Medical_Table[#All],4,FALSE)</f>
        <v>42.9</v>
      </c>
      <c r="D1831">
        <f>VLOOKUP($A1831,Medical_Table[#All],6,FALSE)</f>
        <v>4.87</v>
      </c>
      <c r="E1831" t="str">
        <f>VLOOKUP($A1831,Medical_Table[#All],2,FALSE)</f>
        <v>Yes</v>
      </c>
      <c r="F1831" t="str">
        <f>VLOOKUP($A1831,Medical_Table[#All],8,FALSE)</f>
        <v>No</v>
      </c>
      <c r="G1831" t="str">
        <f>VLOOKUP($A1831,Medical_Table[#All],9,FALSE)</f>
        <v>No</v>
      </c>
      <c r="H1831">
        <f>VLOOKUP($A1831,Medical_Table[#All],10,FALSE)</f>
        <v>1</v>
      </c>
      <c r="I1831" t="str">
        <f>VLOOKUP($A1831,Medical_Table[#All],3,FALSE)</f>
        <v>No</v>
      </c>
      <c r="J1831" t="str">
        <f>VLOOKUP($A1831,Medical_Table[#All],5,FALSE)</f>
        <v>Obesity</v>
      </c>
      <c r="K1831" t="str">
        <f>VLOOKUP($A1831,Medical_Table[#All],7,FALSE)</f>
        <v>Normal</v>
      </c>
      <c r="L1831" s="22">
        <f>VLOOKUP($A1831,Hospitalization_Table[#All],10,FALSE)</f>
        <v>32307</v>
      </c>
      <c r="M1831" s="18">
        <f>VLOOKUP($A1831,Hospitalization_Table[#All],6,FALSE)</f>
        <v>4536.26</v>
      </c>
      <c r="N1831" t="str">
        <f>VLOOKUP($A1831,Hospitalization_Table[#All],7,FALSE)</f>
        <v>tier - 2</v>
      </c>
      <c r="O1831" t="str">
        <f>VLOOKUP($A1831,Hospitalization_Table[#All],8,FALSE)</f>
        <v>tier - 2</v>
      </c>
      <c r="P1831" t="str">
        <f>VLOOKUP($A1831,Hospitalization_Table[#All],9,FALSE)</f>
        <v>R1011</v>
      </c>
      <c r="Q1831">
        <f>VLOOKUP($A1831,Hospitalization_Table[#All],11,FALSE)</f>
        <v>34</v>
      </c>
    </row>
    <row r="1832" spans="1:17" ht="15.6" x14ac:dyDescent="0.3">
      <c r="A1832" s="20" t="s">
        <v>539</v>
      </c>
      <c r="B1832" t="str">
        <f>VLOOKUP($A1832,Customer_Table[#All],4,FALSE)</f>
        <v>Jaime</v>
      </c>
      <c r="C1832">
        <f>VLOOKUP($A1832,Medical_Table[#All],4,FALSE)</f>
        <v>24.6</v>
      </c>
      <c r="D1832">
        <f>VLOOKUP($A1832,Medical_Table[#All],6,FALSE)</f>
        <v>5.86</v>
      </c>
      <c r="E1832" t="str">
        <f>VLOOKUP($A1832,Medical_Table[#All],2,FALSE)</f>
        <v>No</v>
      </c>
      <c r="F1832" t="str">
        <f>VLOOKUP($A1832,Medical_Table[#All],8,FALSE)</f>
        <v>No</v>
      </c>
      <c r="G1832" t="str">
        <f>VLOOKUP($A1832,Medical_Table[#All],9,FALSE)</f>
        <v>Yes</v>
      </c>
      <c r="H1832">
        <f>VLOOKUP($A1832,Medical_Table[#All],10,FALSE)</f>
        <v>1</v>
      </c>
      <c r="I1832" t="str">
        <f>VLOOKUP($A1832,Medical_Table[#All],3,FALSE)</f>
        <v>No</v>
      </c>
      <c r="J1832" t="str">
        <f>VLOOKUP($A1832,Medical_Table[#All],5,FALSE)</f>
        <v>Normal Weight</v>
      </c>
      <c r="K1832" t="str">
        <f>VLOOKUP($A1832,Medical_Table[#All],7,FALSE)</f>
        <v>Prediabetes</v>
      </c>
      <c r="L1832" s="22">
        <f>VLOOKUP($A1832,Hospitalization_Table[#All],10,FALSE)</f>
        <v>34149</v>
      </c>
      <c r="M1832" s="18">
        <f>VLOOKUP($A1832,Hospitalization_Table[#All],6,FALSE)</f>
        <v>4529.4799999999996</v>
      </c>
      <c r="N1832" t="str">
        <f>VLOOKUP($A1832,Hospitalization_Table[#All],7,FALSE)</f>
        <v>tier - 2</v>
      </c>
      <c r="O1832" t="str">
        <f>VLOOKUP($A1832,Hospitalization_Table[#All],8,FALSE)</f>
        <v>tier - 1</v>
      </c>
      <c r="P1832" t="str">
        <f>VLOOKUP($A1832,Hospitalization_Table[#All],9,FALSE)</f>
        <v>R1011</v>
      </c>
      <c r="Q1832">
        <f>VLOOKUP($A1832,Hospitalization_Table[#All],11,FALSE)</f>
        <v>29</v>
      </c>
    </row>
    <row r="1833" spans="1:17" ht="15.6" x14ac:dyDescent="0.3">
      <c r="A1833" s="20" t="s">
        <v>538</v>
      </c>
      <c r="B1833" t="str">
        <f>VLOOKUP($A1833,Customer_Table[#All],4,FALSE)</f>
        <v>Hannah</v>
      </c>
      <c r="C1833">
        <f>VLOOKUP($A1833,Medical_Table[#All],4,FALSE)</f>
        <v>28.405000000000001</v>
      </c>
      <c r="D1833">
        <f>VLOOKUP($A1833,Medical_Table[#All],6,FALSE)</f>
        <v>4.12</v>
      </c>
      <c r="E1833" t="str">
        <f>VLOOKUP($A1833,Medical_Table[#All],2,FALSE)</f>
        <v>No</v>
      </c>
      <c r="F1833" t="str">
        <f>VLOOKUP($A1833,Medical_Table[#All],8,FALSE)</f>
        <v>No</v>
      </c>
      <c r="G1833" t="str">
        <f>VLOOKUP($A1833,Medical_Table[#All],9,FALSE)</f>
        <v>No</v>
      </c>
      <c r="H1833">
        <f>VLOOKUP($A1833,Medical_Table[#All],10,FALSE)</f>
        <v>1</v>
      </c>
      <c r="I1833" t="str">
        <f>VLOOKUP($A1833,Medical_Table[#All],3,FALSE)</f>
        <v>No</v>
      </c>
      <c r="J1833" t="str">
        <f>VLOOKUP($A1833,Medical_Table[#All],5,FALSE)</f>
        <v>Over Weight</v>
      </c>
      <c r="K1833" t="str">
        <f>VLOOKUP($A1833,Medical_Table[#All],7,FALSE)</f>
        <v>Normal</v>
      </c>
      <c r="L1833" s="22">
        <f>VLOOKUP($A1833,Hospitalization_Table[#All],10,FALSE)</f>
        <v>33829</v>
      </c>
      <c r="M1833" s="18">
        <f>VLOOKUP($A1833,Hospitalization_Table[#All],6,FALSE)</f>
        <v>4527.18</v>
      </c>
      <c r="N1833" t="str">
        <f>VLOOKUP($A1833,Hospitalization_Table[#All],7,FALSE)</f>
        <v>tier - 2</v>
      </c>
      <c r="O1833" t="str">
        <f>VLOOKUP($A1833,Hospitalization_Table[#All],8,FALSE)</f>
        <v>tier - 2</v>
      </c>
      <c r="P1833" t="str">
        <f>VLOOKUP($A1833,Hospitalization_Table[#All],9,FALSE)</f>
        <v>R1012</v>
      </c>
      <c r="Q1833">
        <f>VLOOKUP($A1833,Hospitalization_Table[#All],11,FALSE)</f>
        <v>30</v>
      </c>
    </row>
    <row r="1834" spans="1:17" ht="15.6" x14ac:dyDescent="0.3">
      <c r="A1834" s="20" t="s">
        <v>537</v>
      </c>
      <c r="B1834" t="str">
        <f>VLOOKUP($A1834,Customer_Table[#All],4,FALSE)</f>
        <v>Zachariah</v>
      </c>
      <c r="C1834">
        <f>VLOOKUP($A1834,Medical_Table[#All],4,FALSE)</f>
        <v>34.674999999999997</v>
      </c>
      <c r="D1834">
        <f>VLOOKUP($A1834,Medical_Table[#All],6,FALSE)</f>
        <v>5.71</v>
      </c>
      <c r="E1834" t="str">
        <f>VLOOKUP($A1834,Medical_Table[#All],2,FALSE)</f>
        <v>Yes</v>
      </c>
      <c r="F1834" t="str">
        <f>VLOOKUP($A1834,Medical_Table[#All],8,FALSE)</f>
        <v>No</v>
      </c>
      <c r="G1834" t="str">
        <f>VLOOKUP($A1834,Medical_Table[#All],9,FALSE)</f>
        <v>No</v>
      </c>
      <c r="H1834">
        <f>VLOOKUP($A1834,Medical_Table[#All],10,FALSE)</f>
        <v>1</v>
      </c>
      <c r="I1834" t="str">
        <f>VLOOKUP($A1834,Medical_Table[#All],3,FALSE)</f>
        <v>No</v>
      </c>
      <c r="J1834" t="str">
        <f>VLOOKUP($A1834,Medical_Table[#All],5,FALSE)</f>
        <v>Obesity</v>
      </c>
      <c r="K1834" t="str">
        <f>VLOOKUP($A1834,Medical_Table[#All],7,FALSE)</f>
        <v>Prediabetes</v>
      </c>
      <c r="L1834" s="22">
        <f>VLOOKUP($A1834,Hospitalization_Table[#All],10,FALSE)</f>
        <v>32498</v>
      </c>
      <c r="M1834" s="18">
        <f>VLOOKUP($A1834,Hospitalization_Table[#All],6,FALSE)</f>
        <v>4518.83</v>
      </c>
      <c r="N1834" t="str">
        <f>VLOOKUP($A1834,Hospitalization_Table[#All],7,FALSE)</f>
        <v>tier - 2</v>
      </c>
      <c r="O1834" t="str">
        <f>VLOOKUP($A1834,Hospitalization_Table[#All],8,FALSE)</f>
        <v>tier - 2</v>
      </c>
      <c r="P1834" t="str">
        <f>VLOOKUP($A1834,Hospitalization_Table[#All],9,FALSE)</f>
        <v>R1017</v>
      </c>
      <c r="Q1834">
        <f>VLOOKUP($A1834,Hospitalization_Table[#All],11,FALSE)</f>
        <v>34</v>
      </c>
    </row>
    <row r="1835" spans="1:17" ht="15.6" x14ac:dyDescent="0.3">
      <c r="A1835" s="20" t="s">
        <v>536</v>
      </c>
      <c r="B1835" t="str">
        <f>VLOOKUP($A1835,Customer_Table[#All],4,FALSE)</f>
        <v>Patricia A</v>
      </c>
      <c r="C1835">
        <f>VLOOKUP($A1835,Medical_Table[#All],4,FALSE)</f>
        <v>18.850000000000001</v>
      </c>
      <c r="D1835">
        <f>VLOOKUP($A1835,Medical_Table[#All],6,FALSE)</f>
        <v>6.03</v>
      </c>
      <c r="E1835" t="str">
        <f>VLOOKUP($A1835,Medical_Table[#All],2,FALSE)</f>
        <v>No</v>
      </c>
      <c r="F1835" t="str">
        <f>VLOOKUP($A1835,Medical_Table[#All],8,FALSE)</f>
        <v>No</v>
      </c>
      <c r="G1835" t="str">
        <f>VLOOKUP($A1835,Medical_Table[#All],9,FALSE)</f>
        <v>No</v>
      </c>
      <c r="H1835">
        <f>VLOOKUP($A1835,Medical_Table[#All],10,FALSE)</f>
        <v>1</v>
      </c>
      <c r="I1835" t="str">
        <f>VLOOKUP($A1835,Medical_Table[#All],3,FALSE)</f>
        <v>No</v>
      </c>
      <c r="J1835" t="str">
        <f>VLOOKUP($A1835,Medical_Table[#All],5,FALSE)</f>
        <v>Normal Weight</v>
      </c>
      <c r="K1835" t="str">
        <f>VLOOKUP($A1835,Medical_Table[#All],7,FALSE)</f>
        <v>Prediabetes</v>
      </c>
      <c r="L1835" s="22">
        <f>VLOOKUP($A1835,Hospitalization_Table[#All],10,FALSE)</f>
        <v>32116</v>
      </c>
      <c r="M1835" s="18">
        <f>VLOOKUP($A1835,Hospitalization_Table[#All],6,FALSE)</f>
        <v>4518.7700000000004</v>
      </c>
      <c r="N1835" t="str">
        <f>VLOOKUP($A1835,Hospitalization_Table[#All],7,FALSE)</f>
        <v>tier - 2</v>
      </c>
      <c r="O1835" t="str">
        <f>VLOOKUP($A1835,Hospitalization_Table[#All],8,FALSE)</f>
        <v>tier - 3</v>
      </c>
      <c r="P1835" t="str">
        <f>VLOOKUP($A1835,Hospitalization_Table[#All],9,FALSE)</f>
        <v>R1012</v>
      </c>
      <c r="Q1835">
        <f>VLOOKUP($A1835,Hospitalization_Table[#All],11,FALSE)</f>
        <v>35</v>
      </c>
    </row>
    <row r="1836" spans="1:17" ht="15.6" x14ac:dyDescent="0.3">
      <c r="A1836" s="20" t="s">
        <v>534</v>
      </c>
      <c r="B1836" t="str">
        <f>VLOOKUP($A1836,Customer_Table[#All],4,FALSE)</f>
        <v>Elizabeth A.</v>
      </c>
      <c r="C1836">
        <f>VLOOKUP($A1836,Medical_Table[#All],4,FALSE)</f>
        <v>34.130000000000003</v>
      </c>
      <c r="D1836">
        <f>VLOOKUP($A1836,Medical_Table[#All],6,FALSE)</f>
        <v>5.65</v>
      </c>
      <c r="E1836" t="str">
        <f>VLOOKUP($A1836,Medical_Table[#All],2,FALSE)</f>
        <v>No</v>
      </c>
      <c r="F1836" t="str">
        <f>VLOOKUP($A1836,Medical_Table[#All],8,FALSE)</f>
        <v>No</v>
      </c>
      <c r="G1836" t="str">
        <f>VLOOKUP($A1836,Medical_Table[#All],9,FALSE)</f>
        <v>Yes</v>
      </c>
      <c r="H1836">
        <f>VLOOKUP($A1836,Medical_Table[#All],10,FALSE)</f>
        <v>1</v>
      </c>
      <c r="I1836" t="str">
        <f>VLOOKUP($A1836,Medical_Table[#All],3,FALSE)</f>
        <v>No</v>
      </c>
      <c r="J1836" t="str">
        <f>VLOOKUP($A1836,Medical_Table[#All],5,FALSE)</f>
        <v>Obesity</v>
      </c>
      <c r="K1836" t="str">
        <f>VLOOKUP($A1836,Medical_Table[#All],7,FALSE)</f>
        <v>Normal</v>
      </c>
      <c r="L1836" s="22">
        <f>VLOOKUP($A1836,Hospitalization_Table[#All],10,FALSE)</f>
        <v>37896</v>
      </c>
      <c r="M1836" s="18">
        <f>VLOOKUP($A1836,Hospitalization_Table[#All],6,FALSE)</f>
        <v>4518.3999999999996</v>
      </c>
      <c r="N1836" t="str">
        <f>VLOOKUP($A1836,Hospitalization_Table[#All],7,FALSE)</f>
        <v>tier - 2</v>
      </c>
      <c r="O1836" t="str">
        <f>VLOOKUP($A1836,Hospitalization_Table[#All],8,FALSE)</f>
        <v>tier - 3</v>
      </c>
      <c r="P1836" t="str">
        <f>VLOOKUP($A1836,Hospitalization_Table[#All],9,FALSE)</f>
        <v>R1026</v>
      </c>
      <c r="Q1836">
        <f>VLOOKUP($A1836,Hospitalization_Table[#All],11,FALSE)</f>
        <v>19</v>
      </c>
    </row>
    <row r="1837" spans="1:17" ht="15.6" x14ac:dyDescent="0.3">
      <c r="A1837" s="20" t="s">
        <v>533</v>
      </c>
      <c r="B1837" t="str">
        <f>VLOOKUP($A1837,Customer_Table[#All],4,FALSE)</f>
        <v>Benjamin</v>
      </c>
      <c r="C1837">
        <f>VLOOKUP($A1837,Medical_Table[#All],4,FALSE)</f>
        <v>17.34</v>
      </c>
      <c r="D1837">
        <f>VLOOKUP($A1837,Medical_Table[#All],6,FALSE)</f>
        <v>5.05</v>
      </c>
      <c r="E1837" t="str">
        <f>VLOOKUP($A1837,Medical_Table[#All],2,FALSE)</f>
        <v>No</v>
      </c>
      <c r="F1837" t="str">
        <f>VLOOKUP($A1837,Medical_Table[#All],8,FALSE)</f>
        <v>No</v>
      </c>
      <c r="G1837" t="str">
        <f>VLOOKUP($A1837,Medical_Table[#All],9,FALSE)</f>
        <v>No</v>
      </c>
      <c r="H1837">
        <f>VLOOKUP($A1837,Medical_Table[#All],10,FALSE)</f>
        <v>0</v>
      </c>
      <c r="I1837" t="str">
        <f>VLOOKUP($A1837,Medical_Table[#All],3,FALSE)</f>
        <v>No</v>
      </c>
      <c r="J1837" t="str">
        <f>VLOOKUP($A1837,Medical_Table[#All],5,FALSE)</f>
        <v>Under Weight</v>
      </c>
      <c r="K1837" t="str">
        <f>VLOOKUP($A1837,Medical_Table[#All],7,FALSE)</f>
        <v>Normal</v>
      </c>
      <c r="L1837" s="22">
        <f>VLOOKUP($A1837,Hospitalization_Table[#All],10,FALSE)</f>
        <v>29388</v>
      </c>
      <c r="M1837" s="18">
        <f>VLOOKUP($A1837,Hospitalization_Table[#All],6,FALSE)</f>
        <v>4515.71</v>
      </c>
      <c r="N1837" t="str">
        <f>VLOOKUP($A1837,Hospitalization_Table[#All],7,FALSE)</f>
        <v>tier - 2</v>
      </c>
      <c r="O1837" t="str">
        <f>VLOOKUP($A1837,Hospitalization_Table[#All],8,FALSE)</f>
        <v>tier - 3</v>
      </c>
      <c r="P1837" t="str">
        <f>VLOOKUP($A1837,Hospitalization_Table[#All],9,FALSE)</f>
        <v>R1013</v>
      </c>
      <c r="Q1837">
        <f>VLOOKUP($A1837,Hospitalization_Table[#All],11,FALSE)</f>
        <v>42</v>
      </c>
    </row>
    <row r="1838" spans="1:17" ht="15.6" x14ac:dyDescent="0.3">
      <c r="A1838" s="20" t="s">
        <v>532</v>
      </c>
      <c r="B1838" t="str">
        <f>VLOOKUP($A1838,Customer_Table[#All],4,FALSE)</f>
        <v>Breno</v>
      </c>
      <c r="C1838">
        <f>VLOOKUP($A1838,Medical_Table[#All],4,FALSE)</f>
        <v>17.440000000000001</v>
      </c>
      <c r="D1838">
        <f>VLOOKUP($A1838,Medical_Table[#All],6,FALSE)</f>
        <v>6.26</v>
      </c>
      <c r="E1838" t="str">
        <f>VLOOKUP($A1838,Medical_Table[#All],2,FALSE)</f>
        <v>No</v>
      </c>
      <c r="F1838" t="str">
        <f>VLOOKUP($A1838,Medical_Table[#All],8,FALSE)</f>
        <v>No</v>
      </c>
      <c r="G1838" t="str">
        <f>VLOOKUP($A1838,Medical_Table[#All],9,FALSE)</f>
        <v>No</v>
      </c>
      <c r="H1838">
        <f>VLOOKUP($A1838,Medical_Table[#All],10,FALSE)</f>
        <v>0</v>
      </c>
      <c r="I1838" t="str">
        <f>VLOOKUP($A1838,Medical_Table[#All],3,FALSE)</f>
        <v>No</v>
      </c>
      <c r="J1838" t="str">
        <f>VLOOKUP($A1838,Medical_Table[#All],5,FALSE)</f>
        <v>Under Weight</v>
      </c>
      <c r="K1838" t="str">
        <f>VLOOKUP($A1838,Medical_Table[#All],7,FALSE)</f>
        <v>Prediabetes</v>
      </c>
      <c r="L1838" s="22">
        <f>VLOOKUP($A1838,Hospitalization_Table[#All],10,FALSE)</f>
        <v>30221</v>
      </c>
      <c r="M1838" s="18">
        <f>VLOOKUP($A1838,Hospitalization_Table[#All],6,FALSE)</f>
        <v>4511.41</v>
      </c>
      <c r="N1838" t="str">
        <f>VLOOKUP($A1838,Hospitalization_Table[#All],7,FALSE)</f>
        <v>tier - 2</v>
      </c>
      <c r="O1838" t="str">
        <f>VLOOKUP($A1838,Hospitalization_Table[#All],8,FALSE)</f>
        <v>tier - 3</v>
      </c>
      <c r="P1838" t="str">
        <f>VLOOKUP($A1838,Hospitalization_Table[#All],9,FALSE)</f>
        <v>R1013</v>
      </c>
      <c r="Q1838">
        <f>VLOOKUP($A1838,Hospitalization_Table[#All],11,FALSE)</f>
        <v>40</v>
      </c>
    </row>
    <row r="1839" spans="1:17" ht="15.6" x14ac:dyDescent="0.3">
      <c r="A1839" s="20" t="s">
        <v>531</v>
      </c>
      <c r="B1839" t="str">
        <f>VLOOKUP($A1839,Customer_Table[#All],4,FALSE)</f>
        <v>Takaya</v>
      </c>
      <c r="C1839">
        <f>VLOOKUP($A1839,Medical_Table[#All],4,FALSE)</f>
        <v>33.659999999999997</v>
      </c>
      <c r="D1839">
        <f>VLOOKUP($A1839,Medical_Table[#All],6,FALSE)</f>
        <v>4.08</v>
      </c>
      <c r="E1839" t="str">
        <f>VLOOKUP($A1839,Medical_Table[#All],2,FALSE)</f>
        <v>Yes</v>
      </c>
      <c r="F1839" t="str">
        <f>VLOOKUP($A1839,Medical_Table[#All],8,FALSE)</f>
        <v>No</v>
      </c>
      <c r="G1839" t="str">
        <f>VLOOKUP($A1839,Medical_Table[#All],9,FALSE)</f>
        <v>Yes</v>
      </c>
      <c r="H1839">
        <f>VLOOKUP($A1839,Medical_Table[#All],10,FALSE)</f>
        <v>1</v>
      </c>
      <c r="I1839" t="str">
        <f>VLOOKUP($A1839,Medical_Table[#All],3,FALSE)</f>
        <v>No</v>
      </c>
      <c r="J1839" t="str">
        <f>VLOOKUP($A1839,Medical_Table[#All],5,FALSE)</f>
        <v>Obesity</v>
      </c>
      <c r="K1839" t="str">
        <f>VLOOKUP($A1839,Medical_Table[#All],7,FALSE)</f>
        <v>Normal</v>
      </c>
      <c r="L1839" s="22">
        <f>VLOOKUP($A1839,Hospitalization_Table[#All],10,FALSE)</f>
        <v>35716</v>
      </c>
      <c r="M1839" s="18">
        <f>VLOOKUP($A1839,Hospitalization_Table[#All],6,FALSE)</f>
        <v>4504.66</v>
      </c>
      <c r="N1839" t="str">
        <f>VLOOKUP($A1839,Hospitalization_Table[#All],7,FALSE)</f>
        <v>tier - 1</v>
      </c>
      <c r="O1839" t="str">
        <f>VLOOKUP($A1839,Hospitalization_Table[#All],8,FALSE)</f>
        <v>tier - 2</v>
      </c>
      <c r="P1839" t="str">
        <f>VLOOKUP($A1839,Hospitalization_Table[#All],9,FALSE)</f>
        <v>R1013</v>
      </c>
      <c r="Q1839">
        <f>VLOOKUP($A1839,Hospitalization_Table[#All],11,FALSE)</f>
        <v>25</v>
      </c>
    </row>
    <row r="1840" spans="1:17" ht="15.6" x14ac:dyDescent="0.3">
      <c r="A1840" s="20" t="s">
        <v>530</v>
      </c>
      <c r="B1840" t="str">
        <f>VLOOKUP($A1840,Customer_Table[#All],4,FALSE)</f>
        <v>Thomas IV</v>
      </c>
      <c r="C1840">
        <f>VLOOKUP($A1840,Medical_Table[#All],4,FALSE)</f>
        <v>21.375</v>
      </c>
      <c r="D1840">
        <f>VLOOKUP($A1840,Medical_Table[#All],6,FALSE)</f>
        <v>6.19</v>
      </c>
      <c r="E1840" t="str">
        <f>VLOOKUP($A1840,Medical_Table[#All],2,FALSE)</f>
        <v>Yes</v>
      </c>
      <c r="F1840" t="str">
        <f>VLOOKUP($A1840,Medical_Table[#All],8,FALSE)</f>
        <v>No</v>
      </c>
      <c r="G1840" t="str">
        <f>VLOOKUP($A1840,Medical_Table[#All],9,FALSE)</f>
        <v>No</v>
      </c>
      <c r="H1840">
        <f>VLOOKUP($A1840,Medical_Table[#All],10,FALSE)</f>
        <v>1</v>
      </c>
      <c r="I1840" t="str">
        <f>VLOOKUP($A1840,Medical_Table[#All],3,FALSE)</f>
        <v>No</v>
      </c>
      <c r="J1840" t="str">
        <f>VLOOKUP($A1840,Medical_Table[#All],5,FALSE)</f>
        <v>Normal Weight</v>
      </c>
      <c r="K1840" t="str">
        <f>VLOOKUP($A1840,Medical_Table[#All],7,FALSE)</f>
        <v>Prediabetes</v>
      </c>
      <c r="L1840" s="22">
        <f>VLOOKUP($A1840,Hospitalization_Table[#All],10,FALSE)</f>
        <v>32320</v>
      </c>
      <c r="M1840" s="18">
        <f>VLOOKUP($A1840,Hospitalization_Table[#All],6,FALSE)</f>
        <v>4500.34</v>
      </c>
      <c r="N1840" t="str">
        <f>VLOOKUP($A1840,Hospitalization_Table[#All],7,FALSE)</f>
        <v>tier - 2</v>
      </c>
      <c r="O1840" t="str">
        <f>VLOOKUP($A1840,Hospitalization_Table[#All],8,FALSE)</f>
        <v>tier - 1</v>
      </c>
      <c r="P1840" t="str">
        <f>VLOOKUP($A1840,Hospitalization_Table[#All],9,FALSE)</f>
        <v>R1017</v>
      </c>
      <c r="Q1840">
        <f>VLOOKUP($A1840,Hospitalization_Table[#All],11,FALSE)</f>
        <v>34</v>
      </c>
    </row>
    <row r="1841" spans="1:17" ht="15.6" x14ac:dyDescent="0.3">
      <c r="A1841" s="20" t="s">
        <v>529</v>
      </c>
      <c r="B1841" t="str">
        <f>VLOOKUP($A1841,Customer_Table[#All],4,FALSE)</f>
        <v>Bradley E</v>
      </c>
      <c r="C1841">
        <f>VLOOKUP($A1841,Medical_Table[#All],4,FALSE)</f>
        <v>27.14</v>
      </c>
      <c r="D1841">
        <f>VLOOKUP($A1841,Medical_Table[#All],6,FALSE)</f>
        <v>6.01</v>
      </c>
      <c r="E1841" t="str">
        <f>VLOOKUP($A1841,Medical_Table[#All],2,FALSE)</f>
        <v>No</v>
      </c>
      <c r="F1841" t="str">
        <f>VLOOKUP($A1841,Medical_Table[#All],8,FALSE)</f>
        <v>No</v>
      </c>
      <c r="G1841" t="str">
        <f>VLOOKUP($A1841,Medical_Table[#All],9,FALSE)</f>
        <v>No</v>
      </c>
      <c r="H1841">
        <f>VLOOKUP($A1841,Medical_Table[#All],10,FALSE)</f>
        <v>1</v>
      </c>
      <c r="I1841" t="str">
        <f>VLOOKUP($A1841,Medical_Table[#All],3,FALSE)</f>
        <v>No</v>
      </c>
      <c r="J1841" t="str">
        <f>VLOOKUP($A1841,Medical_Table[#All],5,FALSE)</f>
        <v>Over Weight</v>
      </c>
      <c r="K1841" t="str">
        <f>VLOOKUP($A1841,Medical_Table[#All],7,FALSE)</f>
        <v>Prediabetes</v>
      </c>
      <c r="L1841" s="22">
        <f>VLOOKUP($A1841,Hospitalization_Table[#All],10,FALSE)</f>
        <v>33797</v>
      </c>
      <c r="M1841" s="18">
        <f>VLOOKUP($A1841,Hospitalization_Table[#All],6,FALSE)</f>
        <v>4488.58</v>
      </c>
      <c r="N1841" t="str">
        <f>VLOOKUP($A1841,Hospitalization_Table[#All],7,FALSE)</f>
        <v>tier - 2</v>
      </c>
      <c r="O1841" t="str">
        <f>VLOOKUP($A1841,Hospitalization_Table[#All],8,FALSE)</f>
        <v>tier - 3</v>
      </c>
      <c r="P1841" t="str">
        <f>VLOOKUP($A1841,Hospitalization_Table[#All],9,FALSE)</f>
        <v>R1012</v>
      </c>
      <c r="Q1841">
        <f>VLOOKUP($A1841,Hospitalization_Table[#All],11,FALSE)</f>
        <v>30</v>
      </c>
    </row>
    <row r="1842" spans="1:17" ht="15.6" x14ac:dyDescent="0.3">
      <c r="A1842" s="20" t="s">
        <v>528</v>
      </c>
      <c r="B1842" t="str">
        <f>VLOOKUP($A1842,Customer_Table[#All],4,FALSE)</f>
        <v>Megan</v>
      </c>
      <c r="C1842">
        <f>VLOOKUP($A1842,Medical_Table[#All],4,FALSE)</f>
        <v>35.78</v>
      </c>
      <c r="D1842">
        <f>VLOOKUP($A1842,Medical_Table[#All],6,FALSE)</f>
        <v>6.07</v>
      </c>
      <c r="E1842" t="str">
        <f>VLOOKUP($A1842,Medical_Table[#All],2,FALSE)</f>
        <v>No</v>
      </c>
      <c r="F1842" t="str">
        <f>VLOOKUP($A1842,Medical_Table[#All],8,FALSE)</f>
        <v>yes</v>
      </c>
      <c r="G1842" t="str">
        <f>VLOOKUP($A1842,Medical_Table[#All],9,FALSE)</f>
        <v>No</v>
      </c>
      <c r="H1842">
        <f>VLOOKUP($A1842,Medical_Table[#All],10,FALSE)</f>
        <v>1</v>
      </c>
      <c r="I1842" t="str">
        <f>VLOOKUP($A1842,Medical_Table[#All],3,FALSE)</f>
        <v>No</v>
      </c>
      <c r="J1842" t="str">
        <f>VLOOKUP($A1842,Medical_Table[#All],5,FALSE)</f>
        <v>Obesity</v>
      </c>
      <c r="K1842" t="str">
        <f>VLOOKUP($A1842,Medical_Table[#All],7,FALSE)</f>
        <v>Prediabetes</v>
      </c>
      <c r="L1842" s="22">
        <f>VLOOKUP($A1842,Hospitalization_Table[#All],10,FALSE)</f>
        <v>38186</v>
      </c>
      <c r="M1842" s="18">
        <f>VLOOKUP($A1842,Hospitalization_Table[#All],6,FALSE)</f>
        <v>4468.25</v>
      </c>
      <c r="N1842" t="str">
        <f>VLOOKUP($A1842,Hospitalization_Table[#All],7,FALSE)</f>
        <v>tier - 2</v>
      </c>
      <c r="O1842" t="str">
        <f>VLOOKUP($A1842,Hospitalization_Table[#All],8,FALSE)</f>
        <v>tier - 2</v>
      </c>
      <c r="P1842" t="str">
        <f>VLOOKUP($A1842,Hospitalization_Table[#All],9,FALSE)</f>
        <v>R1012</v>
      </c>
      <c r="Q1842">
        <f>VLOOKUP($A1842,Hospitalization_Table[#All],11,FALSE)</f>
        <v>18</v>
      </c>
    </row>
    <row r="1843" spans="1:17" ht="15.6" x14ac:dyDescent="0.3">
      <c r="A1843" s="20" t="s">
        <v>527</v>
      </c>
      <c r="B1843" t="str">
        <f>VLOOKUP($A1843,Customer_Table[#All],4,FALSE)</f>
        <v>Ruby J</v>
      </c>
      <c r="C1843">
        <f>VLOOKUP($A1843,Medical_Table[#All],4,FALSE)</f>
        <v>34.96</v>
      </c>
      <c r="D1843">
        <f>VLOOKUP($A1843,Medical_Table[#All],6,FALSE)</f>
        <v>5.63</v>
      </c>
      <c r="E1843" t="str">
        <f>VLOOKUP($A1843,Medical_Table[#All],2,FALSE)</f>
        <v>No</v>
      </c>
      <c r="F1843" t="str">
        <f>VLOOKUP($A1843,Medical_Table[#All],8,FALSE)</f>
        <v>No</v>
      </c>
      <c r="G1843" t="str">
        <f>VLOOKUP($A1843,Medical_Table[#All],9,FALSE)</f>
        <v>No</v>
      </c>
      <c r="H1843">
        <f>VLOOKUP($A1843,Medical_Table[#All],10,FALSE)</f>
        <v>0</v>
      </c>
      <c r="I1843" t="str">
        <f>VLOOKUP($A1843,Medical_Table[#All],3,FALSE)</f>
        <v>No</v>
      </c>
      <c r="J1843" t="str">
        <f>VLOOKUP($A1843,Medical_Table[#All],5,FALSE)</f>
        <v>Obesity</v>
      </c>
      <c r="K1843" t="str">
        <f>VLOOKUP($A1843,Medical_Table[#All],7,FALSE)</f>
        <v>Normal</v>
      </c>
      <c r="L1843" s="22">
        <f>VLOOKUP($A1843,Hospitalization_Table[#All],10,FALSE)</f>
        <v>36484</v>
      </c>
      <c r="M1843" s="18">
        <f>VLOOKUP($A1843,Hospitalization_Table[#All],6,FALSE)</f>
        <v>4466.62</v>
      </c>
      <c r="N1843" t="str">
        <f>VLOOKUP($A1843,Hospitalization_Table[#All],7,FALSE)</f>
        <v>tier - 2</v>
      </c>
      <c r="O1843" t="str">
        <f>VLOOKUP($A1843,Hospitalization_Table[#All],8,FALSE)</f>
        <v>tier - 2</v>
      </c>
      <c r="P1843" t="str">
        <f>VLOOKUP($A1843,Hospitalization_Table[#All],9,FALSE)</f>
        <v>R1012</v>
      </c>
      <c r="Q1843">
        <f>VLOOKUP($A1843,Hospitalization_Table[#All],11,FALSE)</f>
        <v>23</v>
      </c>
    </row>
    <row r="1844" spans="1:17" ht="15.6" x14ac:dyDescent="0.3">
      <c r="A1844" s="20" t="s">
        <v>526</v>
      </c>
      <c r="B1844" t="str">
        <f>VLOOKUP($A1844,Customer_Table[#All],4,FALSE)</f>
        <v>Bart</v>
      </c>
      <c r="C1844">
        <f>VLOOKUP($A1844,Medical_Table[#All],4,FALSE)</f>
        <v>38.39</v>
      </c>
      <c r="D1844">
        <f>VLOOKUP($A1844,Medical_Table[#All],6,FALSE)</f>
        <v>6.05</v>
      </c>
      <c r="E1844" t="str">
        <f>VLOOKUP($A1844,Medical_Table[#All],2,FALSE)</f>
        <v>No</v>
      </c>
      <c r="F1844" t="str">
        <f>VLOOKUP($A1844,Medical_Table[#All],8,FALSE)</f>
        <v>No</v>
      </c>
      <c r="G1844" t="str">
        <f>VLOOKUP($A1844,Medical_Table[#All],9,FALSE)</f>
        <v>No</v>
      </c>
      <c r="H1844">
        <f>VLOOKUP($A1844,Medical_Table[#All],10,FALSE)</f>
        <v>0</v>
      </c>
      <c r="I1844" t="str">
        <f>VLOOKUP($A1844,Medical_Table[#All],3,FALSE)</f>
        <v>No</v>
      </c>
      <c r="J1844" t="str">
        <f>VLOOKUP($A1844,Medical_Table[#All],5,FALSE)</f>
        <v>Obesity</v>
      </c>
      <c r="K1844" t="str">
        <f>VLOOKUP($A1844,Medical_Table[#All],7,FALSE)</f>
        <v>Prediabetes</v>
      </c>
      <c r="L1844" s="22">
        <f>VLOOKUP($A1844,Hospitalization_Table[#All],10,FALSE)</f>
        <v>33423</v>
      </c>
      <c r="M1844" s="18">
        <f>VLOOKUP($A1844,Hospitalization_Table[#All],6,FALSE)</f>
        <v>4463.21</v>
      </c>
      <c r="N1844" t="str">
        <f>VLOOKUP($A1844,Hospitalization_Table[#All],7,FALSE)</f>
        <v>tier - 3</v>
      </c>
      <c r="O1844" t="str">
        <f>VLOOKUP($A1844,Hospitalization_Table[#All],8,FALSE)</f>
        <v>tier - 3</v>
      </c>
      <c r="P1844" t="str">
        <f>VLOOKUP($A1844,Hospitalization_Table[#All],9,FALSE)</f>
        <v>R1013</v>
      </c>
      <c r="Q1844">
        <f>VLOOKUP($A1844,Hospitalization_Table[#All],11,FALSE)</f>
        <v>31</v>
      </c>
    </row>
    <row r="1845" spans="1:17" ht="15.6" x14ac:dyDescent="0.3">
      <c r="A1845" s="20" t="s">
        <v>525</v>
      </c>
      <c r="B1845" t="str">
        <f>VLOOKUP($A1845,Customer_Table[#All],4,FALSE)</f>
        <v>Robert A.</v>
      </c>
      <c r="C1845">
        <f>VLOOKUP($A1845,Medical_Table[#All],4,FALSE)</f>
        <v>33.82</v>
      </c>
      <c r="D1845">
        <f>VLOOKUP($A1845,Medical_Table[#All],6,FALSE)</f>
        <v>4.6500000000000004</v>
      </c>
      <c r="E1845" t="str">
        <f>VLOOKUP($A1845,Medical_Table[#All],2,FALSE)</f>
        <v>No</v>
      </c>
      <c r="F1845" t="str">
        <f>VLOOKUP($A1845,Medical_Table[#All],8,FALSE)</f>
        <v>No</v>
      </c>
      <c r="G1845" t="str">
        <f>VLOOKUP($A1845,Medical_Table[#All],9,FALSE)</f>
        <v>No</v>
      </c>
      <c r="H1845">
        <f>VLOOKUP($A1845,Medical_Table[#All],10,FALSE)</f>
        <v>0</v>
      </c>
      <c r="I1845" t="str">
        <f>VLOOKUP($A1845,Medical_Table[#All],3,FALSE)</f>
        <v>No</v>
      </c>
      <c r="J1845" t="str">
        <f>VLOOKUP($A1845,Medical_Table[#All],5,FALSE)</f>
        <v>Obesity</v>
      </c>
      <c r="K1845" t="str">
        <f>VLOOKUP($A1845,Medical_Table[#All],7,FALSE)</f>
        <v>Normal</v>
      </c>
      <c r="L1845" s="22">
        <f>VLOOKUP($A1845,Hospitalization_Table[#All],10,FALSE)</f>
        <v>33069</v>
      </c>
      <c r="M1845" s="18">
        <f>VLOOKUP($A1845,Hospitalization_Table[#All],6,FALSE)</f>
        <v>4462.72</v>
      </c>
      <c r="N1845" t="str">
        <f>VLOOKUP($A1845,Hospitalization_Table[#All],7,FALSE)</f>
        <v>tier - 2</v>
      </c>
      <c r="O1845" t="str">
        <f>VLOOKUP($A1845,Hospitalization_Table[#All],8,FALSE)</f>
        <v>tier - 3</v>
      </c>
      <c r="P1845" t="str">
        <f>VLOOKUP($A1845,Hospitalization_Table[#All],9,FALSE)</f>
        <v>R1012</v>
      </c>
      <c r="Q1845">
        <f>VLOOKUP($A1845,Hospitalization_Table[#All],11,FALSE)</f>
        <v>32</v>
      </c>
    </row>
    <row r="1846" spans="1:17" ht="15.6" x14ac:dyDescent="0.3">
      <c r="A1846" s="20" t="s">
        <v>524</v>
      </c>
      <c r="B1846" t="str">
        <f>VLOOKUP($A1846,Customer_Table[#All],4,FALSE)</f>
        <v>Adam</v>
      </c>
      <c r="C1846">
        <f>VLOOKUP($A1846,Medical_Table[#All],4,FALSE)</f>
        <v>27.835000000000001</v>
      </c>
      <c r="D1846">
        <f>VLOOKUP($A1846,Medical_Table[#All],6,FALSE)</f>
        <v>5.37</v>
      </c>
      <c r="E1846" t="str">
        <f>VLOOKUP($A1846,Medical_Table[#All],2,FALSE)</f>
        <v>No</v>
      </c>
      <c r="F1846" t="str">
        <f>VLOOKUP($A1846,Medical_Table[#All],8,FALSE)</f>
        <v>No</v>
      </c>
      <c r="G1846" t="str">
        <f>VLOOKUP($A1846,Medical_Table[#All],9,FALSE)</f>
        <v>No</v>
      </c>
      <c r="H1846">
        <f>VLOOKUP($A1846,Medical_Table[#All],10,FALSE)</f>
        <v>0</v>
      </c>
      <c r="I1846" t="str">
        <f>VLOOKUP($A1846,Medical_Table[#All],3,FALSE)</f>
        <v>No</v>
      </c>
      <c r="J1846" t="str">
        <f>VLOOKUP($A1846,Medical_Table[#All],5,FALSE)</f>
        <v>Over Weight</v>
      </c>
      <c r="K1846" t="str">
        <f>VLOOKUP($A1846,Medical_Table[#All],7,FALSE)</f>
        <v>Normal</v>
      </c>
      <c r="L1846" s="22">
        <f>VLOOKUP($A1846,Hospitalization_Table[#All],10,FALSE)</f>
        <v>33093</v>
      </c>
      <c r="M1846" s="18">
        <f>VLOOKUP($A1846,Hospitalization_Table[#All],6,FALSE)</f>
        <v>4454.3999999999996</v>
      </c>
      <c r="N1846" t="str">
        <f>VLOOKUP($A1846,Hospitalization_Table[#All],7,FALSE)</f>
        <v>tier - 2</v>
      </c>
      <c r="O1846" t="str">
        <f>VLOOKUP($A1846,Hospitalization_Table[#All],8,FALSE)</f>
        <v>tier - 3</v>
      </c>
      <c r="P1846" t="str">
        <f>VLOOKUP($A1846,Hospitalization_Table[#All],9,FALSE)</f>
        <v>R1012</v>
      </c>
      <c r="Q1846">
        <f>VLOOKUP($A1846,Hospitalization_Table[#All],11,FALSE)</f>
        <v>32</v>
      </c>
    </row>
    <row r="1847" spans="1:17" ht="15.6" x14ac:dyDescent="0.3">
      <c r="A1847" s="20" t="s">
        <v>523</v>
      </c>
      <c r="B1847" t="str">
        <f>VLOOKUP($A1847,Customer_Table[#All],4,FALSE)</f>
        <v>Yemane Adhane</v>
      </c>
      <c r="C1847">
        <f>VLOOKUP($A1847,Medical_Table[#All],4,FALSE)</f>
        <v>33</v>
      </c>
      <c r="D1847">
        <f>VLOOKUP($A1847,Medical_Table[#All],6,FALSE)</f>
        <v>5.39</v>
      </c>
      <c r="E1847" t="str">
        <f>VLOOKUP($A1847,Medical_Table[#All],2,FALSE)</f>
        <v>No</v>
      </c>
      <c r="F1847" t="str">
        <f>VLOOKUP($A1847,Medical_Table[#All],8,FALSE)</f>
        <v>No</v>
      </c>
      <c r="G1847" t="str">
        <f>VLOOKUP($A1847,Medical_Table[#All],9,FALSE)</f>
        <v>No</v>
      </c>
      <c r="H1847">
        <f>VLOOKUP($A1847,Medical_Table[#All],10,FALSE)</f>
        <v>0</v>
      </c>
      <c r="I1847" t="str">
        <f>VLOOKUP($A1847,Medical_Table[#All],3,FALSE)</f>
        <v>No</v>
      </c>
      <c r="J1847" t="str">
        <f>VLOOKUP($A1847,Medical_Table[#All],5,FALSE)</f>
        <v>Obesity</v>
      </c>
      <c r="K1847" t="str">
        <f>VLOOKUP($A1847,Medical_Table[#All],7,FALSE)</f>
        <v>Normal</v>
      </c>
      <c r="L1847" s="22">
        <f>VLOOKUP($A1847,Hospitalization_Table[#All],10,FALSE)</f>
        <v>34513</v>
      </c>
      <c r="M1847" s="18">
        <f>VLOOKUP($A1847,Hospitalization_Table[#All],6,FALSE)</f>
        <v>4449.46</v>
      </c>
      <c r="N1847" t="str">
        <f>VLOOKUP($A1847,Hospitalization_Table[#All],7,FALSE)</f>
        <v>tier - 1</v>
      </c>
      <c r="O1847" t="str">
        <f>VLOOKUP($A1847,Hospitalization_Table[#All],8,FALSE)</f>
        <v>tier - 2</v>
      </c>
      <c r="P1847" t="str">
        <f>VLOOKUP($A1847,Hospitalization_Table[#All],9,FALSE)</f>
        <v>R1013</v>
      </c>
      <c r="Q1847">
        <f>VLOOKUP($A1847,Hospitalization_Table[#All],11,FALSE)</f>
        <v>28</v>
      </c>
    </row>
    <row r="1848" spans="1:17" ht="15.6" x14ac:dyDescent="0.3">
      <c r="A1848" s="20" t="s">
        <v>522</v>
      </c>
      <c r="B1848" t="str">
        <f>VLOOKUP($A1848,Customer_Table[#All],4,FALSE)</f>
        <v>Jesse A.</v>
      </c>
      <c r="C1848">
        <f>VLOOKUP($A1848,Medical_Table[#All],4,FALSE)</f>
        <v>26.885000000000002</v>
      </c>
      <c r="D1848">
        <f>VLOOKUP($A1848,Medical_Table[#All],6,FALSE)</f>
        <v>5.86</v>
      </c>
      <c r="E1848" t="str">
        <f>VLOOKUP($A1848,Medical_Table[#All],2,FALSE)</f>
        <v>No</v>
      </c>
      <c r="F1848" t="str">
        <f>VLOOKUP($A1848,Medical_Table[#All],8,FALSE)</f>
        <v>No</v>
      </c>
      <c r="G1848" t="str">
        <f>VLOOKUP($A1848,Medical_Table[#All],9,FALSE)</f>
        <v>No</v>
      </c>
      <c r="H1848">
        <f>VLOOKUP($A1848,Medical_Table[#All],10,FALSE)</f>
        <v>0</v>
      </c>
      <c r="I1848" t="str">
        <f>VLOOKUP($A1848,Medical_Table[#All],3,FALSE)</f>
        <v>No</v>
      </c>
      <c r="J1848" t="str">
        <f>VLOOKUP($A1848,Medical_Table[#All],5,FALSE)</f>
        <v>Over Weight</v>
      </c>
      <c r="K1848" t="str">
        <f>VLOOKUP($A1848,Medical_Table[#All],7,FALSE)</f>
        <v>Prediabetes</v>
      </c>
      <c r="L1848" s="22">
        <f>VLOOKUP($A1848,Hospitalization_Table[#All],10,FALSE)</f>
        <v>33484</v>
      </c>
      <c r="M1848" s="18">
        <f>VLOOKUP($A1848,Hospitalization_Table[#All],6,FALSE)</f>
        <v>4441.21</v>
      </c>
      <c r="N1848" t="str">
        <f>VLOOKUP($A1848,Hospitalization_Table[#All],7,FALSE)</f>
        <v>tier - 1</v>
      </c>
      <c r="O1848" t="str">
        <f>VLOOKUP($A1848,Hospitalization_Table[#All],8,FALSE)</f>
        <v>tier - 2</v>
      </c>
      <c r="P1848" t="str">
        <f>VLOOKUP($A1848,Hospitalization_Table[#All],9,FALSE)</f>
        <v>R1014</v>
      </c>
      <c r="Q1848">
        <f>VLOOKUP($A1848,Hospitalization_Table[#All],11,FALSE)</f>
        <v>31</v>
      </c>
    </row>
    <row r="1849" spans="1:17" ht="15.6" x14ac:dyDescent="0.3">
      <c r="A1849" s="20" t="s">
        <v>521</v>
      </c>
      <c r="B1849" t="str">
        <f>VLOOKUP($A1849,Customer_Table[#All],4,FALSE)</f>
        <v>Bird</v>
      </c>
      <c r="C1849">
        <f>VLOOKUP($A1849,Medical_Table[#All],4,FALSE)</f>
        <v>29.26</v>
      </c>
      <c r="D1849">
        <f>VLOOKUP($A1849,Medical_Table[#All],6,FALSE)</f>
        <v>4.4400000000000004</v>
      </c>
      <c r="E1849" t="str">
        <f>VLOOKUP($A1849,Medical_Table[#All],2,FALSE)</f>
        <v>No</v>
      </c>
      <c r="F1849" t="str">
        <f>VLOOKUP($A1849,Medical_Table[#All],8,FALSE)</f>
        <v>No</v>
      </c>
      <c r="G1849" t="str">
        <f>VLOOKUP($A1849,Medical_Table[#All],9,FALSE)</f>
        <v>No</v>
      </c>
      <c r="H1849">
        <f>VLOOKUP($A1849,Medical_Table[#All],10,FALSE)</f>
        <v>0</v>
      </c>
      <c r="I1849" t="str">
        <f>VLOOKUP($A1849,Medical_Table[#All],3,FALSE)</f>
        <v>No</v>
      </c>
      <c r="J1849" t="str">
        <f>VLOOKUP($A1849,Medical_Table[#All],5,FALSE)</f>
        <v>Over Weight</v>
      </c>
      <c r="K1849" t="str">
        <f>VLOOKUP($A1849,Medical_Table[#All],7,FALSE)</f>
        <v>Normal</v>
      </c>
      <c r="L1849" s="22">
        <f>VLOOKUP($A1849,Hospitalization_Table[#All],10,FALSE)</f>
        <v>34631</v>
      </c>
      <c r="M1849" s="18">
        <f>VLOOKUP($A1849,Hospitalization_Table[#All],6,FALSE)</f>
        <v>4438.26</v>
      </c>
      <c r="N1849" t="str">
        <f>VLOOKUP($A1849,Hospitalization_Table[#All],7,FALSE)</f>
        <v>tier - 2</v>
      </c>
      <c r="O1849" t="str">
        <f>VLOOKUP($A1849,Hospitalization_Table[#All],8,FALSE)</f>
        <v>tier - 3</v>
      </c>
      <c r="P1849" t="str">
        <f>VLOOKUP($A1849,Hospitalization_Table[#All],9,FALSE)</f>
        <v>R1017</v>
      </c>
      <c r="Q1849">
        <f>VLOOKUP($A1849,Hospitalization_Table[#All],11,FALSE)</f>
        <v>28</v>
      </c>
    </row>
    <row r="1850" spans="1:17" ht="15.6" x14ac:dyDescent="0.3">
      <c r="A1850" s="20" t="s">
        <v>520</v>
      </c>
      <c r="B1850" t="str">
        <f>VLOOKUP($A1850,Customer_Table[#All],4,FALSE)</f>
        <v>Patrick M.</v>
      </c>
      <c r="C1850">
        <f>VLOOKUP($A1850,Medical_Table[#All],4,FALSE)</f>
        <v>26.98</v>
      </c>
      <c r="D1850">
        <f>VLOOKUP($A1850,Medical_Table[#All],6,FALSE)</f>
        <v>4.41</v>
      </c>
      <c r="E1850" t="str">
        <f>VLOOKUP($A1850,Medical_Table[#All],2,FALSE)</f>
        <v>No</v>
      </c>
      <c r="F1850" t="str">
        <f>VLOOKUP($A1850,Medical_Table[#All],8,FALSE)</f>
        <v>No</v>
      </c>
      <c r="G1850" t="str">
        <f>VLOOKUP($A1850,Medical_Table[#All],9,FALSE)</f>
        <v>No</v>
      </c>
      <c r="H1850">
        <f>VLOOKUP($A1850,Medical_Table[#All],10,FALSE)</f>
        <v>0</v>
      </c>
      <c r="I1850" t="str">
        <f>VLOOKUP($A1850,Medical_Table[#All],3,FALSE)</f>
        <v>No</v>
      </c>
      <c r="J1850" t="str">
        <f>VLOOKUP($A1850,Medical_Table[#All],5,FALSE)</f>
        <v>Over Weight</v>
      </c>
      <c r="K1850" t="str">
        <f>VLOOKUP($A1850,Medical_Table[#All],7,FALSE)</f>
        <v>Normal</v>
      </c>
      <c r="L1850" s="22">
        <f>VLOOKUP($A1850,Hospitalization_Table[#All],10,FALSE)</f>
        <v>34615</v>
      </c>
      <c r="M1850" s="18">
        <f>VLOOKUP($A1850,Hospitalization_Table[#All],6,FALSE)</f>
        <v>4435.09</v>
      </c>
      <c r="N1850" t="str">
        <f>VLOOKUP($A1850,Hospitalization_Table[#All],7,FALSE)</f>
        <v>tier - 3</v>
      </c>
      <c r="O1850" t="str">
        <f>VLOOKUP($A1850,Hospitalization_Table[#All],8,FALSE)</f>
        <v>tier - 2</v>
      </c>
      <c r="P1850" t="str">
        <f>VLOOKUP($A1850,Hospitalization_Table[#All],9,FALSE)</f>
        <v>R1016</v>
      </c>
      <c r="Q1850">
        <f>VLOOKUP($A1850,Hospitalization_Table[#All],11,FALSE)</f>
        <v>28</v>
      </c>
    </row>
    <row r="1851" spans="1:17" ht="15.6" x14ac:dyDescent="0.3">
      <c r="A1851" s="20" t="s">
        <v>519</v>
      </c>
      <c r="B1851" t="str">
        <f>VLOOKUP($A1851,Customer_Table[#All],4,FALSE)</f>
        <v>Kyle</v>
      </c>
      <c r="C1851">
        <f>VLOOKUP($A1851,Medical_Table[#All],4,FALSE)</f>
        <v>32.11</v>
      </c>
      <c r="D1851">
        <f>VLOOKUP($A1851,Medical_Table[#All],6,FALSE)</f>
        <v>5.19</v>
      </c>
      <c r="E1851" t="str">
        <f>VLOOKUP($A1851,Medical_Table[#All],2,FALSE)</f>
        <v>No</v>
      </c>
      <c r="F1851" t="str">
        <f>VLOOKUP($A1851,Medical_Table[#All],8,FALSE)</f>
        <v>No</v>
      </c>
      <c r="G1851" t="str">
        <f>VLOOKUP($A1851,Medical_Table[#All],9,FALSE)</f>
        <v>Yes</v>
      </c>
      <c r="H1851">
        <f>VLOOKUP($A1851,Medical_Table[#All],10,FALSE)</f>
        <v>1</v>
      </c>
      <c r="I1851" t="str">
        <f>VLOOKUP($A1851,Medical_Table[#All],3,FALSE)</f>
        <v>No</v>
      </c>
      <c r="J1851" t="str">
        <f>VLOOKUP($A1851,Medical_Table[#All],5,FALSE)</f>
        <v>Obesity</v>
      </c>
      <c r="K1851" t="str">
        <f>VLOOKUP($A1851,Medical_Table[#All],7,FALSE)</f>
        <v>Normal</v>
      </c>
      <c r="L1851" s="22">
        <f>VLOOKUP($A1851,Hospitalization_Table[#All],10,FALSE)</f>
        <v>34326</v>
      </c>
      <c r="M1851" s="18">
        <f>VLOOKUP($A1851,Hospitalization_Table[#All],6,FALSE)</f>
        <v>4433.92</v>
      </c>
      <c r="N1851" t="str">
        <f>VLOOKUP($A1851,Hospitalization_Table[#All],7,FALSE)</f>
        <v>tier - 2</v>
      </c>
      <c r="O1851" t="str">
        <f>VLOOKUP($A1851,Hospitalization_Table[#All],8,FALSE)</f>
        <v>tier - 2</v>
      </c>
      <c r="P1851" t="str">
        <f>VLOOKUP($A1851,Hospitalization_Table[#All],9,FALSE)</f>
        <v>R1012</v>
      </c>
      <c r="Q1851">
        <f>VLOOKUP($A1851,Hospitalization_Table[#All],11,FALSE)</f>
        <v>29</v>
      </c>
    </row>
    <row r="1852" spans="1:17" ht="15.6" x14ac:dyDescent="0.3">
      <c r="A1852" s="20" t="s">
        <v>518</v>
      </c>
      <c r="B1852" t="str">
        <f>VLOOKUP($A1852,Customer_Table[#All],4,FALSE)</f>
        <v>Ryan</v>
      </c>
      <c r="C1852">
        <f>VLOOKUP($A1852,Medical_Table[#All],4,FALSE)</f>
        <v>31.73</v>
      </c>
      <c r="D1852">
        <f>VLOOKUP($A1852,Medical_Table[#All],6,FALSE)</f>
        <v>5.16</v>
      </c>
      <c r="E1852" t="str">
        <f>VLOOKUP($A1852,Medical_Table[#All],2,FALSE)</f>
        <v>No</v>
      </c>
      <c r="F1852" t="str">
        <f>VLOOKUP($A1852,Medical_Table[#All],8,FALSE)</f>
        <v>No</v>
      </c>
      <c r="G1852" t="str">
        <f>VLOOKUP($A1852,Medical_Table[#All],9,FALSE)</f>
        <v>Yes</v>
      </c>
      <c r="H1852">
        <f>VLOOKUP($A1852,Medical_Table[#All],10,FALSE)</f>
        <v>1</v>
      </c>
      <c r="I1852" t="str">
        <f>VLOOKUP($A1852,Medical_Table[#All],3,FALSE)</f>
        <v>No</v>
      </c>
      <c r="J1852" t="str">
        <f>VLOOKUP($A1852,Medical_Table[#All],5,FALSE)</f>
        <v>Obesity</v>
      </c>
      <c r="K1852" t="str">
        <f>VLOOKUP($A1852,Medical_Table[#All],7,FALSE)</f>
        <v>Normal</v>
      </c>
      <c r="L1852" s="22">
        <f>VLOOKUP($A1852,Hospitalization_Table[#All],10,FALSE)</f>
        <v>34216</v>
      </c>
      <c r="M1852" s="18">
        <f>VLOOKUP($A1852,Hospitalization_Table[#All],6,FALSE)</f>
        <v>4433.3900000000003</v>
      </c>
      <c r="N1852" t="str">
        <f>VLOOKUP($A1852,Hospitalization_Table[#All],7,FALSE)</f>
        <v>tier - 2</v>
      </c>
      <c r="O1852" t="str">
        <f>VLOOKUP($A1852,Hospitalization_Table[#All],8,FALSE)</f>
        <v>tier - 3</v>
      </c>
      <c r="P1852" t="str">
        <f>VLOOKUP($A1852,Hospitalization_Table[#All],9,FALSE)</f>
        <v>R1012</v>
      </c>
      <c r="Q1852">
        <f>VLOOKUP($A1852,Hospitalization_Table[#All],11,FALSE)</f>
        <v>29</v>
      </c>
    </row>
    <row r="1853" spans="1:17" ht="15.6" x14ac:dyDescent="0.3">
      <c r="A1853" s="20" t="s">
        <v>517</v>
      </c>
      <c r="B1853" t="str">
        <f>VLOOKUP($A1853,Customer_Table[#All],4,FALSE)</f>
        <v>Yuri</v>
      </c>
      <c r="C1853">
        <f>VLOOKUP($A1853,Medical_Table[#All],4,FALSE)</f>
        <v>22.515000000000001</v>
      </c>
      <c r="D1853">
        <f>VLOOKUP($A1853,Medical_Table[#All],6,FALSE)</f>
        <v>4.24</v>
      </c>
      <c r="E1853" t="str">
        <f>VLOOKUP($A1853,Medical_Table[#All],2,FALSE)</f>
        <v>No</v>
      </c>
      <c r="F1853" t="str">
        <f>VLOOKUP($A1853,Medical_Table[#All],8,FALSE)</f>
        <v>No</v>
      </c>
      <c r="G1853" t="str">
        <f>VLOOKUP($A1853,Medical_Table[#All],9,FALSE)</f>
        <v>No</v>
      </c>
      <c r="H1853">
        <f>VLOOKUP($A1853,Medical_Table[#All],10,FALSE)</f>
        <v>0</v>
      </c>
      <c r="I1853" t="str">
        <f>VLOOKUP($A1853,Medical_Table[#All],3,FALSE)</f>
        <v>No</v>
      </c>
      <c r="J1853" t="str">
        <f>VLOOKUP($A1853,Medical_Table[#All],5,FALSE)</f>
        <v>Normal Weight</v>
      </c>
      <c r="K1853" t="str">
        <f>VLOOKUP($A1853,Medical_Table[#All],7,FALSE)</f>
        <v>Normal</v>
      </c>
      <c r="L1853" s="22">
        <f>VLOOKUP($A1853,Hospitalization_Table[#All],10,FALSE)</f>
        <v>34697</v>
      </c>
      <c r="M1853" s="18">
        <f>VLOOKUP($A1853,Hospitalization_Table[#All],6,FALSE)</f>
        <v>4428.8900000000003</v>
      </c>
      <c r="N1853" t="str">
        <f>VLOOKUP($A1853,Hospitalization_Table[#All],7,FALSE)</f>
        <v>tier - 3</v>
      </c>
      <c r="O1853" t="str">
        <f>VLOOKUP($A1853,Hospitalization_Table[#All],8,FALSE)</f>
        <v>tier - 1</v>
      </c>
      <c r="P1853" t="str">
        <f>VLOOKUP($A1853,Hospitalization_Table[#All],9,FALSE)</f>
        <v>R1017</v>
      </c>
      <c r="Q1853">
        <f>VLOOKUP($A1853,Hospitalization_Table[#All],11,FALSE)</f>
        <v>28</v>
      </c>
    </row>
    <row r="1854" spans="1:17" ht="15.6" x14ac:dyDescent="0.3">
      <c r="A1854" s="20" t="s">
        <v>515</v>
      </c>
      <c r="B1854" t="str">
        <f>VLOOKUP($A1854,Customer_Table[#All],4,FALSE)</f>
        <v>Ryan</v>
      </c>
      <c r="C1854">
        <f>VLOOKUP($A1854,Medical_Table[#All],4,FALSE)</f>
        <v>25.9</v>
      </c>
      <c r="D1854">
        <f>VLOOKUP($A1854,Medical_Table[#All],6,FALSE)</f>
        <v>5.45</v>
      </c>
      <c r="E1854" t="str">
        <f>VLOOKUP($A1854,Medical_Table[#All],2,FALSE)</f>
        <v>No</v>
      </c>
      <c r="F1854" t="str">
        <f>VLOOKUP($A1854,Medical_Table[#All],8,FALSE)</f>
        <v>No</v>
      </c>
      <c r="G1854" t="str">
        <f>VLOOKUP($A1854,Medical_Table[#All],9,FALSE)</f>
        <v>No</v>
      </c>
      <c r="H1854">
        <f>VLOOKUP($A1854,Medical_Table[#All],10,FALSE)</f>
        <v>1</v>
      </c>
      <c r="I1854" t="str">
        <f>VLOOKUP($A1854,Medical_Table[#All],3,FALSE)</f>
        <v>No</v>
      </c>
      <c r="J1854" t="str">
        <f>VLOOKUP($A1854,Medical_Table[#All],5,FALSE)</f>
        <v>Over Weight</v>
      </c>
      <c r="K1854" t="str">
        <f>VLOOKUP($A1854,Medical_Table[#All],7,FALSE)</f>
        <v>Normal</v>
      </c>
      <c r="L1854" s="22">
        <f>VLOOKUP($A1854,Hospitalization_Table[#All],10,FALSE)</f>
        <v>33831</v>
      </c>
      <c r="M1854" s="18">
        <f>VLOOKUP($A1854,Hospitalization_Table[#All],6,FALSE)</f>
        <v>4420.95</v>
      </c>
      <c r="N1854" t="str">
        <f>VLOOKUP($A1854,Hospitalization_Table[#All],7,FALSE)</f>
        <v>tier - 2</v>
      </c>
      <c r="O1854" t="str">
        <f>VLOOKUP($A1854,Hospitalization_Table[#All],8,FALSE)</f>
        <v>tier - 3</v>
      </c>
      <c r="P1854" t="str">
        <f>VLOOKUP($A1854,Hospitalization_Table[#All],9,FALSE)</f>
        <v>R1020</v>
      </c>
      <c r="Q1854">
        <f>VLOOKUP($A1854,Hospitalization_Table[#All],11,FALSE)</f>
        <v>30</v>
      </c>
    </row>
    <row r="1855" spans="1:17" ht="15.6" x14ac:dyDescent="0.3">
      <c r="A1855" s="20" t="s">
        <v>514</v>
      </c>
      <c r="B1855" t="str">
        <f>VLOOKUP($A1855,Customer_Table[#All],4,FALSE)</f>
        <v>Debbie</v>
      </c>
      <c r="C1855">
        <f>VLOOKUP($A1855,Medical_Table[#All],4,FALSE)</f>
        <v>27.72</v>
      </c>
      <c r="D1855">
        <f>VLOOKUP($A1855,Medical_Table[#All],6,FALSE)</f>
        <v>5.03</v>
      </c>
      <c r="E1855" t="str">
        <f>VLOOKUP($A1855,Medical_Table[#All],2,FALSE)</f>
        <v>Yes</v>
      </c>
      <c r="F1855" t="str">
        <f>VLOOKUP($A1855,Medical_Table[#All],8,FALSE)</f>
        <v>No</v>
      </c>
      <c r="G1855" t="str">
        <f>VLOOKUP($A1855,Medical_Table[#All],9,FALSE)</f>
        <v>No</v>
      </c>
      <c r="H1855">
        <f>VLOOKUP($A1855,Medical_Table[#All],10,FALSE)</f>
        <v>1</v>
      </c>
      <c r="I1855" t="str">
        <f>VLOOKUP($A1855,Medical_Table[#All],3,FALSE)</f>
        <v>No</v>
      </c>
      <c r="J1855" t="str">
        <f>VLOOKUP($A1855,Medical_Table[#All],5,FALSE)</f>
        <v>Over Weight</v>
      </c>
      <c r="K1855" t="str">
        <f>VLOOKUP($A1855,Medical_Table[#All],7,FALSE)</f>
        <v>Normal</v>
      </c>
      <c r="L1855" s="22">
        <f>VLOOKUP($A1855,Hospitalization_Table[#All],10,FALSE)</f>
        <v>32402</v>
      </c>
      <c r="M1855" s="18">
        <f>VLOOKUP($A1855,Hospitalization_Table[#All],6,FALSE)</f>
        <v>4415.16</v>
      </c>
      <c r="N1855" t="str">
        <f>VLOOKUP($A1855,Hospitalization_Table[#All],7,FALSE)</f>
        <v>tier - 2</v>
      </c>
      <c r="O1855" t="str">
        <f>VLOOKUP($A1855,Hospitalization_Table[#All],8,FALSE)</f>
        <v>tier - 1</v>
      </c>
      <c r="P1855" t="str">
        <f>VLOOKUP($A1855,Hospitalization_Table[#All],9,FALSE)</f>
        <v>R1013</v>
      </c>
      <c r="Q1855">
        <f>VLOOKUP($A1855,Hospitalization_Table[#All],11,FALSE)</f>
        <v>34</v>
      </c>
    </row>
    <row r="1856" spans="1:17" ht="15.6" x14ac:dyDescent="0.3">
      <c r="A1856" s="20" t="s">
        <v>513</v>
      </c>
      <c r="B1856" t="str">
        <f>VLOOKUP($A1856,Customer_Table[#All],4,FALSE)</f>
        <v>Mark D</v>
      </c>
      <c r="C1856">
        <f>VLOOKUP($A1856,Medical_Table[#All],4,FALSE)</f>
        <v>31.5</v>
      </c>
      <c r="D1856">
        <f>VLOOKUP($A1856,Medical_Table[#All],6,FALSE)</f>
        <v>9.6199999999999992</v>
      </c>
      <c r="E1856" t="str">
        <f>VLOOKUP($A1856,Medical_Table[#All],2,FALSE)</f>
        <v>Yes</v>
      </c>
      <c r="F1856" t="str">
        <f>VLOOKUP($A1856,Medical_Table[#All],8,FALSE)</f>
        <v>No</v>
      </c>
      <c r="G1856" t="str">
        <f>VLOOKUP($A1856,Medical_Table[#All],9,FALSE)</f>
        <v>No</v>
      </c>
      <c r="H1856">
        <f>VLOOKUP($A1856,Medical_Table[#All],10,FALSE)</f>
        <v>1</v>
      </c>
      <c r="I1856" t="str">
        <f>VLOOKUP($A1856,Medical_Table[#All],3,FALSE)</f>
        <v>No</v>
      </c>
      <c r="J1856" t="str">
        <f>VLOOKUP($A1856,Medical_Table[#All],5,FALSE)</f>
        <v>Obesity</v>
      </c>
      <c r="K1856" t="str">
        <f>VLOOKUP($A1856,Medical_Table[#All],7,FALSE)</f>
        <v>Diabetes</v>
      </c>
      <c r="L1856" s="22">
        <f>VLOOKUP($A1856,Hospitalization_Table[#All],10,FALSE)</f>
        <v>31606</v>
      </c>
      <c r="M1856" s="18">
        <f>VLOOKUP($A1856,Hospitalization_Table[#All],6,FALSE)</f>
        <v>4402.2299999999996</v>
      </c>
      <c r="N1856" t="str">
        <f>VLOOKUP($A1856,Hospitalization_Table[#All],7,FALSE)</f>
        <v>tier - 2</v>
      </c>
      <c r="O1856" t="str">
        <f>VLOOKUP($A1856,Hospitalization_Table[#All],8,FALSE)</f>
        <v>tier - 2</v>
      </c>
      <c r="P1856" t="str">
        <f>VLOOKUP($A1856,Hospitalization_Table[#All],9,FALSE)</f>
        <v>R1011</v>
      </c>
      <c r="Q1856">
        <f>VLOOKUP($A1856,Hospitalization_Table[#All],11,FALSE)</f>
        <v>36</v>
      </c>
    </row>
    <row r="1857" spans="1:17" ht="15.6" x14ac:dyDescent="0.3">
      <c r="A1857" s="20" t="s">
        <v>512</v>
      </c>
      <c r="B1857" t="str">
        <f>VLOOKUP($A1857,Customer_Table[#All],4,FALSE)</f>
        <v>Christopher</v>
      </c>
      <c r="C1857">
        <f>VLOOKUP($A1857,Medical_Table[#All],4,FALSE)</f>
        <v>29.7</v>
      </c>
      <c r="D1857">
        <f>VLOOKUP($A1857,Medical_Table[#All],6,FALSE)</f>
        <v>6.77</v>
      </c>
      <c r="E1857" t="str">
        <f>VLOOKUP($A1857,Medical_Table[#All],2,FALSE)</f>
        <v>Yes</v>
      </c>
      <c r="F1857" t="str">
        <f>VLOOKUP($A1857,Medical_Table[#All],8,FALSE)</f>
        <v>No</v>
      </c>
      <c r="G1857" t="str">
        <f>VLOOKUP($A1857,Medical_Table[#All],9,FALSE)</f>
        <v>No</v>
      </c>
      <c r="H1857">
        <f>VLOOKUP($A1857,Medical_Table[#All],10,FALSE)</f>
        <v>1</v>
      </c>
      <c r="I1857" t="str">
        <f>VLOOKUP($A1857,Medical_Table[#All],3,FALSE)</f>
        <v>No</v>
      </c>
      <c r="J1857" t="str">
        <f>VLOOKUP($A1857,Medical_Table[#All],5,FALSE)</f>
        <v>Over Weight</v>
      </c>
      <c r="K1857" t="str">
        <f>VLOOKUP($A1857,Medical_Table[#All],7,FALSE)</f>
        <v>Diabetes</v>
      </c>
      <c r="L1857" s="22">
        <f>VLOOKUP($A1857,Hospitalization_Table[#All],10,FALSE)</f>
        <v>31635</v>
      </c>
      <c r="M1857" s="18">
        <f>VLOOKUP($A1857,Hospitalization_Table[#All],6,FALSE)</f>
        <v>4399.7299999999996</v>
      </c>
      <c r="N1857" t="str">
        <f>VLOOKUP($A1857,Hospitalization_Table[#All],7,FALSE)</f>
        <v>tier - 3</v>
      </c>
      <c r="O1857" t="str">
        <f>VLOOKUP($A1857,Hospitalization_Table[#All],8,FALSE)</f>
        <v>tier - 2</v>
      </c>
      <c r="P1857" t="str">
        <f>VLOOKUP($A1857,Hospitalization_Table[#All],9,FALSE)</f>
        <v>R1013</v>
      </c>
      <c r="Q1857">
        <f>VLOOKUP($A1857,Hospitalization_Table[#All],11,FALSE)</f>
        <v>36</v>
      </c>
    </row>
    <row r="1858" spans="1:17" ht="15.6" x14ac:dyDescent="0.3">
      <c r="A1858" s="20" t="s">
        <v>511</v>
      </c>
      <c r="B1858" t="str">
        <f>VLOOKUP($A1858,Customer_Table[#All],4,FALSE)</f>
        <v>Daniell L</v>
      </c>
      <c r="C1858">
        <f>VLOOKUP($A1858,Medical_Table[#All],4,FALSE)</f>
        <v>21.26</v>
      </c>
      <c r="D1858">
        <f>VLOOKUP($A1858,Medical_Table[#All],6,FALSE)</f>
        <v>5.36</v>
      </c>
      <c r="E1858" t="str">
        <f>VLOOKUP($A1858,Medical_Table[#All],2,FALSE)</f>
        <v>Yes</v>
      </c>
      <c r="F1858" t="str">
        <f>VLOOKUP($A1858,Medical_Table[#All],8,FALSE)</f>
        <v>No</v>
      </c>
      <c r="G1858" t="str">
        <f>VLOOKUP($A1858,Medical_Table[#All],9,FALSE)</f>
        <v>No</v>
      </c>
      <c r="H1858">
        <f>VLOOKUP($A1858,Medical_Table[#All],10,FALSE)</f>
        <v>1</v>
      </c>
      <c r="I1858" t="str">
        <f>VLOOKUP($A1858,Medical_Table[#All],3,FALSE)</f>
        <v>No</v>
      </c>
      <c r="J1858" t="str">
        <f>VLOOKUP($A1858,Medical_Table[#All],5,FALSE)</f>
        <v>Normal Weight</v>
      </c>
      <c r="K1858" t="str">
        <f>VLOOKUP($A1858,Medical_Table[#All],7,FALSE)</f>
        <v>Normal</v>
      </c>
      <c r="L1858" s="22">
        <f>VLOOKUP($A1858,Hospitalization_Table[#All],10,FALSE)</f>
        <v>32342</v>
      </c>
      <c r="M1858" s="18">
        <f>VLOOKUP($A1858,Hospitalization_Table[#All],6,FALSE)</f>
        <v>4397.3100000000004</v>
      </c>
      <c r="N1858" t="str">
        <f>VLOOKUP($A1858,Hospitalization_Table[#All],7,FALSE)</f>
        <v>tier - 2</v>
      </c>
      <c r="O1858" t="str">
        <f>VLOOKUP($A1858,Hospitalization_Table[#All],8,FALSE)</f>
        <v>tier - 2</v>
      </c>
      <c r="P1858" t="str">
        <f>VLOOKUP($A1858,Hospitalization_Table[#All],9,FALSE)</f>
        <v>R1013</v>
      </c>
      <c r="Q1858">
        <f>VLOOKUP($A1858,Hospitalization_Table[#All],11,FALSE)</f>
        <v>34</v>
      </c>
    </row>
    <row r="1859" spans="1:17" ht="15.6" x14ac:dyDescent="0.3">
      <c r="A1859" s="20" t="s">
        <v>510</v>
      </c>
      <c r="B1859" t="str">
        <f>VLOOKUP($A1859,Customer_Table[#All],4,FALSE)</f>
        <v>Janne</v>
      </c>
      <c r="C1859">
        <f>VLOOKUP($A1859,Medical_Table[#All],4,FALSE)</f>
        <v>17.09</v>
      </c>
      <c r="D1859">
        <f>VLOOKUP($A1859,Medical_Table[#All],6,FALSE)</f>
        <v>5.69</v>
      </c>
      <c r="E1859" t="str">
        <f>VLOOKUP($A1859,Medical_Table[#All],2,FALSE)</f>
        <v>No</v>
      </c>
      <c r="F1859" t="str">
        <f>VLOOKUP($A1859,Medical_Table[#All],8,FALSE)</f>
        <v>No</v>
      </c>
      <c r="G1859" t="str">
        <f>VLOOKUP($A1859,Medical_Table[#All],9,FALSE)</f>
        <v>No</v>
      </c>
      <c r="H1859">
        <f>VLOOKUP($A1859,Medical_Table[#All],10,FALSE)</f>
        <v>0</v>
      </c>
      <c r="I1859" t="str">
        <f>VLOOKUP($A1859,Medical_Table[#All],3,FALSE)</f>
        <v>No</v>
      </c>
      <c r="J1859" t="str">
        <f>VLOOKUP($A1859,Medical_Table[#All],5,FALSE)</f>
        <v>Under Weight</v>
      </c>
      <c r="K1859" t="str">
        <f>VLOOKUP($A1859,Medical_Table[#All],7,FALSE)</f>
        <v>Normal</v>
      </c>
      <c r="L1859" s="22">
        <f>VLOOKUP($A1859,Hospitalization_Table[#All],10,FALSE)</f>
        <v>30131</v>
      </c>
      <c r="M1859" s="18">
        <f>VLOOKUP($A1859,Hospitalization_Table[#All],6,FALSE)</f>
        <v>4392.7</v>
      </c>
      <c r="N1859" t="str">
        <f>VLOOKUP($A1859,Hospitalization_Table[#All],7,FALSE)</f>
        <v>tier - 2</v>
      </c>
      <c r="O1859" t="str">
        <f>VLOOKUP($A1859,Hospitalization_Table[#All],8,FALSE)</f>
        <v>tier - 2</v>
      </c>
      <c r="P1859" t="str">
        <f>VLOOKUP($A1859,Hospitalization_Table[#All],9,FALSE)</f>
        <v>R1013</v>
      </c>
      <c r="Q1859">
        <f>VLOOKUP($A1859,Hospitalization_Table[#All],11,FALSE)</f>
        <v>40</v>
      </c>
    </row>
    <row r="1860" spans="1:17" ht="15.6" x14ac:dyDescent="0.3">
      <c r="A1860" s="20" t="s">
        <v>509</v>
      </c>
      <c r="B1860" t="str">
        <f>VLOOKUP($A1860,Customer_Table[#All],4,FALSE)</f>
        <v>Martina</v>
      </c>
      <c r="C1860">
        <f>VLOOKUP($A1860,Medical_Table[#All],4,FALSE)</f>
        <v>24.3</v>
      </c>
      <c r="D1860">
        <f>VLOOKUP($A1860,Medical_Table[#All],6,FALSE)</f>
        <v>4.9000000000000004</v>
      </c>
      <c r="E1860" t="str">
        <f>VLOOKUP($A1860,Medical_Table[#All],2,FALSE)</f>
        <v>Yes</v>
      </c>
      <c r="F1860" t="str">
        <f>VLOOKUP($A1860,Medical_Table[#All],8,FALSE)</f>
        <v>No</v>
      </c>
      <c r="G1860" t="str">
        <f>VLOOKUP($A1860,Medical_Table[#All],9,FALSE)</f>
        <v>Yes</v>
      </c>
      <c r="H1860">
        <f>VLOOKUP($A1860,Medical_Table[#All],10,FALSE)</f>
        <v>1</v>
      </c>
      <c r="I1860" t="str">
        <f>VLOOKUP($A1860,Medical_Table[#All],3,FALSE)</f>
        <v>No</v>
      </c>
      <c r="J1860" t="str">
        <f>VLOOKUP($A1860,Medical_Table[#All],5,FALSE)</f>
        <v>Normal Weight</v>
      </c>
      <c r="K1860" t="str">
        <f>VLOOKUP($A1860,Medical_Table[#All],7,FALSE)</f>
        <v>Normal</v>
      </c>
      <c r="L1860" s="22">
        <f>VLOOKUP($A1860,Hospitalization_Table[#All],10,FALSE)</f>
        <v>35763</v>
      </c>
      <c r="M1860" s="18">
        <f>VLOOKUP($A1860,Hospitalization_Table[#All],6,FALSE)</f>
        <v>4391.6499999999996</v>
      </c>
      <c r="N1860" t="str">
        <f>VLOOKUP($A1860,Hospitalization_Table[#All],7,FALSE)</f>
        <v>tier - 2</v>
      </c>
      <c r="O1860" t="str">
        <f>VLOOKUP($A1860,Hospitalization_Table[#All],8,FALSE)</f>
        <v>tier - 2</v>
      </c>
      <c r="P1860" t="str">
        <f>VLOOKUP($A1860,Hospitalization_Table[#All],9,FALSE)</f>
        <v>R1011</v>
      </c>
      <c r="Q1860">
        <f>VLOOKUP($A1860,Hospitalization_Table[#All],11,FALSE)</f>
        <v>25</v>
      </c>
    </row>
    <row r="1861" spans="1:17" ht="15.6" x14ac:dyDescent="0.3">
      <c r="A1861" s="20" t="s">
        <v>508</v>
      </c>
      <c r="B1861" t="str">
        <f>VLOOKUP($A1861,Customer_Table[#All],4,FALSE)</f>
        <v>Elizabeth L</v>
      </c>
      <c r="C1861">
        <f>VLOOKUP($A1861,Medical_Table[#All],4,FALSE)</f>
        <v>29.734999999999999</v>
      </c>
      <c r="D1861">
        <f>VLOOKUP($A1861,Medical_Table[#All],6,FALSE)</f>
        <v>5.78</v>
      </c>
      <c r="E1861" t="str">
        <f>VLOOKUP($A1861,Medical_Table[#All],2,FALSE)</f>
        <v>No</v>
      </c>
      <c r="F1861" t="str">
        <f>VLOOKUP($A1861,Medical_Table[#All],8,FALSE)</f>
        <v>No</v>
      </c>
      <c r="G1861" t="str">
        <f>VLOOKUP($A1861,Medical_Table[#All],9,FALSE)</f>
        <v>No</v>
      </c>
      <c r="H1861">
        <f>VLOOKUP($A1861,Medical_Table[#All],10,FALSE)</f>
        <v>0</v>
      </c>
      <c r="I1861" t="str">
        <f>VLOOKUP($A1861,Medical_Table[#All],3,FALSE)</f>
        <v>No</v>
      </c>
      <c r="J1861" t="str">
        <f>VLOOKUP($A1861,Medical_Table[#All],5,FALSE)</f>
        <v>Over Weight</v>
      </c>
      <c r="K1861" t="str">
        <f>VLOOKUP($A1861,Medical_Table[#All],7,FALSE)</f>
        <v>Prediabetes</v>
      </c>
      <c r="L1861" s="22">
        <f>VLOOKUP($A1861,Hospitalization_Table[#All],10,FALSE)</f>
        <v>33113</v>
      </c>
      <c r="M1861" s="18">
        <f>VLOOKUP($A1861,Hospitalization_Table[#All],6,FALSE)</f>
        <v>4357.04</v>
      </c>
      <c r="N1861" t="str">
        <f>VLOOKUP($A1861,Hospitalization_Table[#All],7,FALSE)</f>
        <v>tier - 2</v>
      </c>
      <c r="O1861" t="str">
        <f>VLOOKUP($A1861,Hospitalization_Table[#All],8,FALSE)</f>
        <v>tier - 3</v>
      </c>
      <c r="P1861" t="str">
        <f>VLOOKUP($A1861,Hospitalization_Table[#All],9,FALSE)</f>
        <v>R1012</v>
      </c>
      <c r="Q1861">
        <f>VLOOKUP($A1861,Hospitalization_Table[#All],11,FALSE)</f>
        <v>32</v>
      </c>
    </row>
    <row r="1862" spans="1:17" ht="15.6" x14ac:dyDescent="0.3">
      <c r="A1862" s="20" t="s">
        <v>507</v>
      </c>
      <c r="B1862" t="str">
        <f>VLOOKUP($A1862,Customer_Table[#All],4,FALSE)</f>
        <v>Stephanie C.</v>
      </c>
      <c r="C1862">
        <f>VLOOKUP($A1862,Medical_Table[#All],4,FALSE)</f>
        <v>29.26</v>
      </c>
      <c r="D1862">
        <f>VLOOKUP($A1862,Medical_Table[#All],6,FALSE)</f>
        <v>4.7</v>
      </c>
      <c r="E1862" t="str">
        <f>VLOOKUP($A1862,Medical_Table[#All],2,FALSE)</f>
        <v>No</v>
      </c>
      <c r="F1862" t="str">
        <f>VLOOKUP($A1862,Medical_Table[#All],8,FALSE)</f>
        <v>No</v>
      </c>
      <c r="G1862" t="str">
        <f>VLOOKUP($A1862,Medical_Table[#All],9,FALSE)</f>
        <v>No</v>
      </c>
      <c r="H1862">
        <f>VLOOKUP($A1862,Medical_Table[#All],10,FALSE)</f>
        <v>0</v>
      </c>
      <c r="I1862" t="str">
        <f>VLOOKUP($A1862,Medical_Table[#All],3,FALSE)</f>
        <v>No</v>
      </c>
      <c r="J1862" t="str">
        <f>VLOOKUP($A1862,Medical_Table[#All],5,FALSE)</f>
        <v>Over Weight</v>
      </c>
      <c r="K1862" t="str">
        <f>VLOOKUP($A1862,Medical_Table[#All],7,FALSE)</f>
        <v>Normal</v>
      </c>
      <c r="L1862" s="22">
        <f>VLOOKUP($A1862,Hospitalization_Table[#All],10,FALSE)</f>
        <v>33494</v>
      </c>
      <c r="M1862" s="18">
        <f>VLOOKUP($A1862,Hospitalization_Table[#All],6,FALSE)</f>
        <v>4350.51</v>
      </c>
      <c r="N1862" t="str">
        <f>VLOOKUP($A1862,Hospitalization_Table[#All],7,FALSE)</f>
        <v>tier - 2</v>
      </c>
      <c r="O1862" t="str">
        <f>VLOOKUP($A1862,Hospitalization_Table[#All],8,FALSE)</f>
        <v>tier - 2</v>
      </c>
      <c r="P1862" t="str">
        <f>VLOOKUP($A1862,Hospitalization_Table[#All],9,FALSE)</f>
        <v>R1013</v>
      </c>
      <c r="Q1862">
        <f>VLOOKUP($A1862,Hospitalization_Table[#All],11,FALSE)</f>
        <v>31</v>
      </c>
    </row>
    <row r="1863" spans="1:17" ht="15.6" x14ac:dyDescent="0.3">
      <c r="A1863" s="20" t="s">
        <v>506</v>
      </c>
      <c r="B1863" t="str">
        <f>VLOOKUP($A1863,Customer_Table[#All],4,FALSE)</f>
        <v>Katie</v>
      </c>
      <c r="C1863">
        <f>VLOOKUP($A1863,Medical_Table[#All],4,FALSE)</f>
        <v>33</v>
      </c>
      <c r="D1863">
        <f>VLOOKUP($A1863,Medical_Table[#All],6,FALSE)</f>
        <v>6.28</v>
      </c>
      <c r="E1863" t="str">
        <f>VLOOKUP($A1863,Medical_Table[#All],2,FALSE)</f>
        <v>No</v>
      </c>
      <c r="F1863" t="str">
        <f>VLOOKUP($A1863,Medical_Table[#All],8,FALSE)</f>
        <v>No</v>
      </c>
      <c r="G1863" t="str">
        <f>VLOOKUP($A1863,Medical_Table[#All],9,FALSE)</f>
        <v>No</v>
      </c>
      <c r="H1863">
        <f>VLOOKUP($A1863,Medical_Table[#All],10,FALSE)</f>
        <v>0</v>
      </c>
      <c r="I1863" t="str">
        <f>VLOOKUP($A1863,Medical_Table[#All],3,FALSE)</f>
        <v>No</v>
      </c>
      <c r="J1863" t="str">
        <f>VLOOKUP($A1863,Medical_Table[#All],5,FALSE)</f>
        <v>Obesity</v>
      </c>
      <c r="K1863" t="str">
        <f>VLOOKUP($A1863,Medical_Table[#All],7,FALSE)</f>
        <v>Prediabetes</v>
      </c>
      <c r="L1863" s="22">
        <f>VLOOKUP($A1863,Hospitalization_Table[#All],10,FALSE)</f>
        <v>34639</v>
      </c>
      <c r="M1863" s="18">
        <f>VLOOKUP($A1863,Hospitalization_Table[#All],6,FALSE)</f>
        <v>4349.46</v>
      </c>
      <c r="N1863" t="str">
        <f>VLOOKUP($A1863,Hospitalization_Table[#All],7,FALSE)</f>
        <v>tier - 2</v>
      </c>
      <c r="O1863" t="str">
        <f>VLOOKUP($A1863,Hospitalization_Table[#All],8,FALSE)</f>
        <v>tier - 2</v>
      </c>
      <c r="P1863" t="str">
        <f>VLOOKUP($A1863,Hospitalization_Table[#All],9,FALSE)</f>
        <v>R1013</v>
      </c>
      <c r="Q1863">
        <f>VLOOKUP($A1863,Hospitalization_Table[#All],11,FALSE)</f>
        <v>28</v>
      </c>
    </row>
    <row r="1864" spans="1:17" ht="15.6" x14ac:dyDescent="0.3">
      <c r="A1864" s="20" t="s">
        <v>505</v>
      </c>
      <c r="B1864" t="str">
        <f>VLOOKUP($A1864,Customer_Table[#All],4,FALSE)</f>
        <v>Callie</v>
      </c>
      <c r="C1864">
        <f>VLOOKUP($A1864,Medical_Table[#All],4,FALSE)</f>
        <v>31.065000000000001</v>
      </c>
      <c r="D1864">
        <f>VLOOKUP($A1864,Medical_Table[#All],6,FALSE)</f>
        <v>4.2300000000000004</v>
      </c>
      <c r="E1864" t="str">
        <f>VLOOKUP($A1864,Medical_Table[#All],2,FALSE)</f>
        <v>No</v>
      </c>
      <c r="F1864" t="str">
        <f>VLOOKUP($A1864,Medical_Table[#All],8,FALSE)</f>
        <v>No</v>
      </c>
      <c r="G1864" t="str">
        <f>VLOOKUP($A1864,Medical_Table[#All],9,FALSE)</f>
        <v>No</v>
      </c>
      <c r="H1864">
        <f>VLOOKUP($A1864,Medical_Table[#All],10,FALSE)</f>
        <v>0</v>
      </c>
      <c r="I1864" t="str">
        <f>VLOOKUP($A1864,Medical_Table[#All],3,FALSE)</f>
        <v>No</v>
      </c>
      <c r="J1864" t="str">
        <f>VLOOKUP($A1864,Medical_Table[#All],5,FALSE)</f>
        <v>Obesity</v>
      </c>
      <c r="K1864" t="str">
        <f>VLOOKUP($A1864,Medical_Table[#All],7,FALSE)</f>
        <v>Normal</v>
      </c>
      <c r="L1864" s="22">
        <f>VLOOKUP($A1864,Hospitalization_Table[#All],10,FALSE)</f>
        <v>33390</v>
      </c>
      <c r="M1864" s="18">
        <f>VLOOKUP($A1864,Hospitalization_Table[#All],6,FALSE)</f>
        <v>4347.0200000000004</v>
      </c>
      <c r="N1864" t="str">
        <f>VLOOKUP($A1864,Hospitalization_Table[#All],7,FALSE)</f>
        <v>tier - 2</v>
      </c>
      <c r="O1864" t="str">
        <f>VLOOKUP($A1864,Hospitalization_Table[#All],8,FALSE)</f>
        <v>tier - 1</v>
      </c>
      <c r="P1864" t="str">
        <f>VLOOKUP($A1864,Hospitalization_Table[#All],9,FALSE)</f>
        <v>R1024</v>
      </c>
      <c r="Q1864">
        <f>VLOOKUP($A1864,Hospitalization_Table[#All],11,FALSE)</f>
        <v>32</v>
      </c>
    </row>
    <row r="1865" spans="1:17" ht="15.6" x14ac:dyDescent="0.3">
      <c r="A1865" s="20" t="s">
        <v>504</v>
      </c>
      <c r="B1865" t="str">
        <f>VLOOKUP($A1865,Customer_Table[#All],4,FALSE)</f>
        <v>Inna</v>
      </c>
      <c r="C1865">
        <f>VLOOKUP($A1865,Medical_Table[#All],4,FALSE)</f>
        <v>26.51</v>
      </c>
      <c r="D1865">
        <f>VLOOKUP($A1865,Medical_Table[#All],6,FALSE)</f>
        <v>6.17</v>
      </c>
      <c r="E1865" t="str">
        <f>VLOOKUP($A1865,Medical_Table[#All],2,FALSE)</f>
        <v>No</v>
      </c>
      <c r="F1865" t="str">
        <f>VLOOKUP($A1865,Medical_Table[#All],8,FALSE)</f>
        <v>No</v>
      </c>
      <c r="G1865" t="str">
        <f>VLOOKUP($A1865,Medical_Table[#All],9,FALSE)</f>
        <v>No</v>
      </c>
      <c r="H1865">
        <f>VLOOKUP($A1865,Medical_Table[#All],10,FALSE)</f>
        <v>0</v>
      </c>
      <c r="I1865" t="str">
        <f>VLOOKUP($A1865,Medical_Table[#All],3,FALSE)</f>
        <v>No</v>
      </c>
      <c r="J1865" t="str">
        <f>VLOOKUP($A1865,Medical_Table[#All],5,FALSE)</f>
        <v>Over Weight</v>
      </c>
      <c r="K1865" t="str">
        <f>VLOOKUP($A1865,Medical_Table[#All],7,FALSE)</f>
        <v>Prediabetes</v>
      </c>
      <c r="L1865" s="22">
        <f>VLOOKUP($A1865,Hospitalization_Table[#All],10,FALSE)</f>
        <v>34633</v>
      </c>
      <c r="M1865" s="18">
        <f>VLOOKUP($A1865,Hospitalization_Table[#All],6,FALSE)</f>
        <v>4340.4399999999996</v>
      </c>
      <c r="N1865" t="str">
        <f>VLOOKUP($A1865,Hospitalization_Table[#All],7,FALSE)</f>
        <v>tier - 2</v>
      </c>
      <c r="O1865" t="str">
        <f>VLOOKUP($A1865,Hospitalization_Table[#All],8,FALSE)</f>
        <v>tier - 1</v>
      </c>
      <c r="P1865" t="str">
        <f>VLOOKUP($A1865,Hospitalization_Table[#All],9,FALSE)</f>
        <v>R1013</v>
      </c>
      <c r="Q1865">
        <f>VLOOKUP($A1865,Hospitalization_Table[#All],11,FALSE)</f>
        <v>28</v>
      </c>
    </row>
    <row r="1866" spans="1:17" ht="15.6" x14ac:dyDescent="0.3">
      <c r="A1866" s="20" t="s">
        <v>503</v>
      </c>
      <c r="B1866" t="str">
        <f>VLOOKUP($A1866,Customer_Table[#All],4,FALSE)</f>
        <v>Mary K.</v>
      </c>
      <c r="C1866">
        <f>VLOOKUP($A1866,Medical_Table[#All],4,FALSE)</f>
        <v>28.88</v>
      </c>
      <c r="D1866">
        <f>VLOOKUP($A1866,Medical_Table[#All],6,FALSE)</f>
        <v>4.96</v>
      </c>
      <c r="E1866" t="str">
        <f>VLOOKUP($A1866,Medical_Table[#All],2,FALSE)</f>
        <v>No</v>
      </c>
      <c r="F1866" t="str">
        <f>VLOOKUP($A1866,Medical_Table[#All],8,FALSE)</f>
        <v>No</v>
      </c>
      <c r="G1866" t="str">
        <f>VLOOKUP($A1866,Medical_Table[#All],9,FALSE)</f>
        <v>No</v>
      </c>
      <c r="H1866">
        <f>VLOOKUP($A1866,Medical_Table[#All],10,FALSE)</f>
        <v>0</v>
      </c>
      <c r="I1866" t="str">
        <f>VLOOKUP($A1866,Medical_Table[#All],3,FALSE)</f>
        <v>No</v>
      </c>
      <c r="J1866" t="str">
        <f>VLOOKUP($A1866,Medical_Table[#All],5,FALSE)</f>
        <v>Over Weight</v>
      </c>
      <c r="K1866" t="str">
        <f>VLOOKUP($A1866,Medical_Table[#All],7,FALSE)</f>
        <v>Normal</v>
      </c>
      <c r="L1866" s="22">
        <f>VLOOKUP($A1866,Hospitalization_Table[#All],10,FALSE)</f>
        <v>34640</v>
      </c>
      <c r="M1866" s="18">
        <f>VLOOKUP($A1866,Hospitalization_Table[#All],6,FALSE)</f>
        <v>4337.74</v>
      </c>
      <c r="N1866" t="str">
        <f>VLOOKUP($A1866,Hospitalization_Table[#All],7,FALSE)</f>
        <v>tier - 2</v>
      </c>
      <c r="O1866" t="str">
        <f>VLOOKUP($A1866,Hospitalization_Table[#All],8,FALSE)</f>
        <v>tier - 1</v>
      </c>
      <c r="P1866" t="str">
        <f>VLOOKUP($A1866,Hospitalization_Table[#All],9,FALSE)</f>
        <v>R1024</v>
      </c>
      <c r="Q1866">
        <f>VLOOKUP($A1866,Hospitalization_Table[#All],11,FALSE)</f>
        <v>28</v>
      </c>
    </row>
    <row r="1867" spans="1:17" ht="15.6" x14ac:dyDescent="0.3">
      <c r="A1867" s="20" t="s">
        <v>502</v>
      </c>
      <c r="B1867" t="str">
        <f>VLOOKUP($A1867,Customer_Table[#All],4,FALSE)</f>
        <v>Samuel M.</v>
      </c>
      <c r="C1867">
        <f>VLOOKUP($A1867,Medical_Table[#All],4,FALSE)</f>
        <v>35.814999999999998</v>
      </c>
      <c r="D1867">
        <f>VLOOKUP($A1867,Medical_Table[#All],6,FALSE)</f>
        <v>5.1100000000000003</v>
      </c>
      <c r="E1867" t="str">
        <f>VLOOKUP($A1867,Medical_Table[#All],2,FALSE)</f>
        <v>Yes</v>
      </c>
      <c r="F1867" t="str">
        <f>VLOOKUP($A1867,Medical_Table[#All],8,FALSE)</f>
        <v>No</v>
      </c>
      <c r="G1867" t="str">
        <f>VLOOKUP($A1867,Medical_Table[#All],9,FALSE)</f>
        <v>No</v>
      </c>
      <c r="H1867">
        <f>VLOOKUP($A1867,Medical_Table[#All],10,FALSE)</f>
        <v>1</v>
      </c>
      <c r="I1867" t="str">
        <f>VLOOKUP($A1867,Medical_Table[#All],3,FALSE)</f>
        <v>No</v>
      </c>
      <c r="J1867" t="str">
        <f>VLOOKUP($A1867,Medical_Table[#All],5,FALSE)</f>
        <v>Obesity</v>
      </c>
      <c r="K1867" t="str">
        <f>VLOOKUP($A1867,Medical_Table[#All],7,FALSE)</f>
        <v>Normal</v>
      </c>
      <c r="L1867" s="22">
        <f>VLOOKUP($A1867,Hospitalization_Table[#All],10,FALSE)</f>
        <v>32496</v>
      </c>
      <c r="M1867" s="18">
        <f>VLOOKUP($A1867,Hospitalization_Table[#All],6,FALSE)</f>
        <v>4320.41</v>
      </c>
      <c r="N1867" t="str">
        <f>VLOOKUP($A1867,Hospitalization_Table[#All],7,FALSE)</f>
        <v>tier - 2</v>
      </c>
      <c r="O1867" t="str">
        <f>VLOOKUP($A1867,Hospitalization_Table[#All],8,FALSE)</f>
        <v>tier - 1</v>
      </c>
      <c r="P1867" t="str">
        <f>VLOOKUP($A1867,Hospitalization_Table[#All],9,FALSE)</f>
        <v>R1012</v>
      </c>
      <c r="Q1867">
        <f>VLOOKUP($A1867,Hospitalization_Table[#All],11,FALSE)</f>
        <v>34</v>
      </c>
    </row>
    <row r="1868" spans="1:17" ht="15.6" x14ac:dyDescent="0.3">
      <c r="A1868" s="20" t="s">
        <v>501</v>
      </c>
      <c r="B1868" t="str">
        <f>VLOOKUP($A1868,Customer_Table[#All],4,FALSE)</f>
        <v>Kimberly</v>
      </c>
      <c r="C1868">
        <f>VLOOKUP($A1868,Medical_Table[#All],4,FALSE)</f>
        <v>21.28</v>
      </c>
      <c r="D1868">
        <f>VLOOKUP($A1868,Medical_Table[#All],6,FALSE)</f>
        <v>4.05</v>
      </c>
      <c r="E1868" t="str">
        <f>VLOOKUP($A1868,Medical_Table[#All],2,FALSE)</f>
        <v>No</v>
      </c>
      <c r="F1868" t="str">
        <f>VLOOKUP($A1868,Medical_Table[#All],8,FALSE)</f>
        <v>yes</v>
      </c>
      <c r="G1868" t="str">
        <f>VLOOKUP($A1868,Medical_Table[#All],9,FALSE)</f>
        <v>No</v>
      </c>
      <c r="H1868">
        <f>VLOOKUP($A1868,Medical_Table[#All],10,FALSE)</f>
        <v>1</v>
      </c>
      <c r="I1868" t="str">
        <f>VLOOKUP($A1868,Medical_Table[#All],3,FALSE)</f>
        <v>No</v>
      </c>
      <c r="J1868" t="str">
        <f>VLOOKUP($A1868,Medical_Table[#All],5,FALSE)</f>
        <v>Normal Weight</v>
      </c>
      <c r="K1868" t="str">
        <f>VLOOKUP($A1868,Medical_Table[#All],7,FALSE)</f>
        <v>Normal</v>
      </c>
      <c r="L1868" s="22">
        <f>VLOOKUP($A1868,Hospitalization_Table[#All],10,FALSE)</f>
        <v>36855</v>
      </c>
      <c r="M1868" s="18">
        <f>VLOOKUP($A1868,Hospitalization_Table[#All],6,FALSE)</f>
        <v>4296.2700000000004</v>
      </c>
      <c r="N1868" t="str">
        <f>VLOOKUP($A1868,Hospitalization_Table[#All],7,FALSE)</f>
        <v>tier - 2</v>
      </c>
      <c r="O1868" t="str">
        <f>VLOOKUP($A1868,Hospitalization_Table[#All],8,FALSE)</f>
        <v>tier - 3</v>
      </c>
      <c r="P1868" t="str">
        <f>VLOOKUP($A1868,Hospitalization_Table[#All],9,FALSE)</f>
        <v>R1012</v>
      </c>
      <c r="Q1868">
        <f>VLOOKUP($A1868,Hospitalization_Table[#All],11,FALSE)</f>
        <v>22</v>
      </c>
    </row>
    <row r="1869" spans="1:17" ht="15.6" x14ac:dyDescent="0.3">
      <c r="A1869" s="20" t="s">
        <v>500</v>
      </c>
      <c r="B1869" t="str">
        <f>VLOOKUP($A1869,Customer_Table[#All],4,FALSE)</f>
        <v>Tom J.</v>
      </c>
      <c r="C1869">
        <f>VLOOKUP($A1869,Medical_Table[#All],4,FALSE)</f>
        <v>33.81</v>
      </c>
      <c r="D1869">
        <f>VLOOKUP($A1869,Medical_Table[#All],6,FALSE)</f>
        <v>6.49</v>
      </c>
      <c r="E1869" t="str">
        <f>VLOOKUP($A1869,Medical_Table[#All],2,FALSE)</f>
        <v>No</v>
      </c>
      <c r="F1869" t="str">
        <f>VLOOKUP($A1869,Medical_Table[#All],8,FALSE)</f>
        <v>No</v>
      </c>
      <c r="G1869" t="str">
        <f>VLOOKUP($A1869,Medical_Table[#All],9,FALSE)</f>
        <v>Yes</v>
      </c>
      <c r="H1869">
        <f>VLOOKUP($A1869,Medical_Table[#All],10,FALSE)</f>
        <v>1</v>
      </c>
      <c r="I1869" t="str">
        <f>VLOOKUP($A1869,Medical_Table[#All],3,FALSE)</f>
        <v>No</v>
      </c>
      <c r="J1869" t="str">
        <f>VLOOKUP($A1869,Medical_Table[#All],5,FALSE)</f>
        <v>Obesity</v>
      </c>
      <c r="K1869" t="str">
        <f>VLOOKUP($A1869,Medical_Table[#All],7,FALSE)</f>
        <v>Prediabetes</v>
      </c>
      <c r="L1869" s="22">
        <f>VLOOKUP($A1869,Hospitalization_Table[#All],10,FALSE)</f>
        <v>37780</v>
      </c>
      <c r="M1869" s="18">
        <f>VLOOKUP($A1869,Hospitalization_Table[#All],6,FALSE)</f>
        <v>4278.55</v>
      </c>
      <c r="N1869" t="str">
        <f>VLOOKUP($A1869,Hospitalization_Table[#All],7,FALSE)</f>
        <v>tier - 2</v>
      </c>
      <c r="O1869" t="str">
        <f>VLOOKUP($A1869,Hospitalization_Table[#All],8,FALSE)</f>
        <v>tier - 1</v>
      </c>
      <c r="P1869" t="str">
        <f>VLOOKUP($A1869,Hospitalization_Table[#All],9,FALSE)</f>
        <v>R1021</v>
      </c>
      <c r="Q1869">
        <f>VLOOKUP($A1869,Hospitalization_Table[#All],11,FALSE)</f>
        <v>20</v>
      </c>
    </row>
    <row r="1870" spans="1:17" ht="15.6" x14ac:dyDescent="0.3">
      <c r="A1870" s="20" t="s">
        <v>499</v>
      </c>
      <c r="B1870" t="str">
        <f>VLOOKUP($A1870,Customer_Table[#All],4,FALSE)</f>
        <v>Zachary</v>
      </c>
      <c r="C1870">
        <f>VLOOKUP($A1870,Medical_Table[#All],4,FALSE)</f>
        <v>44.22</v>
      </c>
      <c r="D1870">
        <f>VLOOKUP($A1870,Medical_Table[#All],6,FALSE)</f>
        <v>4.1900000000000004</v>
      </c>
      <c r="E1870" t="str">
        <f>VLOOKUP($A1870,Medical_Table[#All],2,FALSE)</f>
        <v>No</v>
      </c>
      <c r="F1870" t="str">
        <f>VLOOKUP($A1870,Medical_Table[#All],8,FALSE)</f>
        <v>No</v>
      </c>
      <c r="G1870" t="str">
        <f>VLOOKUP($A1870,Medical_Table[#All],9,FALSE)</f>
        <v>No</v>
      </c>
      <c r="H1870">
        <f>VLOOKUP($A1870,Medical_Table[#All],10,FALSE)</f>
        <v>1</v>
      </c>
      <c r="I1870" t="str">
        <f>VLOOKUP($A1870,Medical_Table[#All],3,FALSE)</f>
        <v>No</v>
      </c>
      <c r="J1870" t="str">
        <f>VLOOKUP($A1870,Medical_Table[#All],5,FALSE)</f>
        <v>Obesity</v>
      </c>
      <c r="K1870" t="str">
        <f>VLOOKUP($A1870,Medical_Table[#All],7,FALSE)</f>
        <v>Normal</v>
      </c>
      <c r="L1870" s="22">
        <f>VLOOKUP($A1870,Hospitalization_Table[#All],10,FALSE)</f>
        <v>33773</v>
      </c>
      <c r="M1870" s="18">
        <f>VLOOKUP($A1870,Hospitalization_Table[#All],6,FALSE)</f>
        <v>4266.17</v>
      </c>
      <c r="N1870" t="str">
        <f>VLOOKUP($A1870,Hospitalization_Table[#All],7,FALSE)</f>
        <v>tier - 3</v>
      </c>
      <c r="O1870" t="str">
        <f>VLOOKUP($A1870,Hospitalization_Table[#All],8,FALSE)</f>
        <v>tier - 2</v>
      </c>
      <c r="P1870" t="str">
        <f>VLOOKUP($A1870,Hospitalization_Table[#All],9,FALSE)</f>
        <v>R1013</v>
      </c>
      <c r="Q1870">
        <f>VLOOKUP($A1870,Hospitalization_Table[#All],11,FALSE)</f>
        <v>30</v>
      </c>
    </row>
    <row r="1871" spans="1:17" ht="15.6" x14ac:dyDescent="0.3">
      <c r="A1871" s="20" t="s">
        <v>498</v>
      </c>
      <c r="B1871" t="str">
        <f>VLOOKUP($A1871,Customer_Table[#All],4,FALSE)</f>
        <v>Dane</v>
      </c>
      <c r="C1871">
        <f>VLOOKUP($A1871,Medical_Table[#All],4,FALSE)</f>
        <v>15.46</v>
      </c>
      <c r="D1871">
        <f>VLOOKUP($A1871,Medical_Table[#All],6,FALSE)</f>
        <v>4.99</v>
      </c>
      <c r="E1871" t="str">
        <f>VLOOKUP($A1871,Medical_Table[#All],2,FALSE)</f>
        <v>Yes</v>
      </c>
      <c r="F1871" t="str">
        <f>VLOOKUP($A1871,Medical_Table[#All],8,FALSE)</f>
        <v>No</v>
      </c>
      <c r="G1871" t="str">
        <f>VLOOKUP($A1871,Medical_Table[#All],9,FALSE)</f>
        <v>Yes</v>
      </c>
      <c r="H1871">
        <f>VLOOKUP($A1871,Medical_Table[#All],10,FALSE)</f>
        <v>1</v>
      </c>
      <c r="I1871" t="str">
        <f>VLOOKUP($A1871,Medical_Table[#All],3,FALSE)</f>
        <v>No</v>
      </c>
      <c r="J1871" t="str">
        <f>VLOOKUP($A1871,Medical_Table[#All],5,FALSE)</f>
        <v>Under Weight</v>
      </c>
      <c r="K1871" t="str">
        <f>VLOOKUP($A1871,Medical_Table[#All],7,FALSE)</f>
        <v>Normal</v>
      </c>
      <c r="L1871" s="22">
        <f>VLOOKUP($A1871,Hospitalization_Table[#All],10,FALSE)</f>
        <v>30640</v>
      </c>
      <c r="M1871" s="18">
        <f>VLOOKUP($A1871,Hospitalization_Table[#All],6,FALSE)</f>
        <v>4265.01</v>
      </c>
      <c r="N1871" t="str">
        <f>VLOOKUP($A1871,Hospitalization_Table[#All],7,FALSE)</f>
        <v>tier - 2</v>
      </c>
      <c r="O1871" t="str">
        <f>VLOOKUP($A1871,Hospitalization_Table[#All],8,FALSE)</f>
        <v>tier - 1</v>
      </c>
      <c r="P1871" t="str">
        <f>VLOOKUP($A1871,Hospitalization_Table[#All],9,FALSE)</f>
        <v>R1012</v>
      </c>
      <c r="Q1871">
        <f>VLOOKUP($A1871,Hospitalization_Table[#All],11,FALSE)</f>
        <v>39</v>
      </c>
    </row>
    <row r="1872" spans="1:17" ht="15.6" x14ac:dyDescent="0.3">
      <c r="A1872" s="20" t="s">
        <v>497</v>
      </c>
      <c r="B1872" t="str">
        <f>VLOOKUP($A1872,Customer_Table[#All],4,FALSE)</f>
        <v>Dougie J</v>
      </c>
      <c r="C1872">
        <f>VLOOKUP($A1872,Medical_Table[#All],4,FALSE)</f>
        <v>30.3</v>
      </c>
      <c r="D1872">
        <f>VLOOKUP($A1872,Medical_Table[#All],6,FALSE)</f>
        <v>4.7699999999999996</v>
      </c>
      <c r="E1872" t="str">
        <f>VLOOKUP($A1872,Medical_Table[#All],2,FALSE)</f>
        <v>Yes</v>
      </c>
      <c r="F1872" t="str">
        <f>VLOOKUP($A1872,Medical_Table[#All],8,FALSE)</f>
        <v>No</v>
      </c>
      <c r="G1872" t="str">
        <f>VLOOKUP($A1872,Medical_Table[#All],9,FALSE)</f>
        <v>No</v>
      </c>
      <c r="H1872">
        <f>VLOOKUP($A1872,Medical_Table[#All],10,FALSE)</f>
        <v>1</v>
      </c>
      <c r="I1872" t="str">
        <f>VLOOKUP($A1872,Medical_Table[#All],3,FALSE)</f>
        <v>No</v>
      </c>
      <c r="J1872" t="str">
        <f>VLOOKUP($A1872,Medical_Table[#All],5,FALSE)</f>
        <v>Obesity</v>
      </c>
      <c r="K1872" t="str">
        <f>VLOOKUP($A1872,Medical_Table[#All],7,FALSE)</f>
        <v>Normal</v>
      </c>
      <c r="L1872" s="22">
        <f>VLOOKUP($A1872,Hospitalization_Table[#All],10,FALSE)</f>
        <v>34986</v>
      </c>
      <c r="M1872" s="18">
        <f>VLOOKUP($A1872,Hospitalization_Table[#All],6,FALSE)</f>
        <v>4260.74</v>
      </c>
      <c r="N1872" t="str">
        <f>VLOOKUP($A1872,Hospitalization_Table[#All],7,FALSE)</f>
        <v>tier - 3</v>
      </c>
      <c r="O1872" t="str">
        <f>VLOOKUP($A1872,Hospitalization_Table[#All],8,FALSE)</f>
        <v>tier - 2</v>
      </c>
      <c r="P1872" t="str">
        <f>VLOOKUP($A1872,Hospitalization_Table[#All],9,FALSE)</f>
        <v>R1011</v>
      </c>
      <c r="Q1872">
        <f>VLOOKUP($A1872,Hospitalization_Table[#All],11,FALSE)</f>
        <v>27</v>
      </c>
    </row>
    <row r="1873" spans="1:17" ht="15.6" x14ac:dyDescent="0.3">
      <c r="A1873" s="20" t="s">
        <v>496</v>
      </c>
      <c r="B1873" t="str">
        <f>VLOOKUP($A1873,Customer_Table[#All],4,FALSE)</f>
        <v>Jeremiah H</v>
      </c>
      <c r="C1873">
        <f>VLOOKUP($A1873,Medical_Table[#All],4,FALSE)</f>
        <v>16.670000000000002</v>
      </c>
      <c r="D1873">
        <f>VLOOKUP($A1873,Medical_Table[#All],6,FALSE)</f>
        <v>5.46</v>
      </c>
      <c r="E1873" t="str">
        <f>VLOOKUP($A1873,Medical_Table[#All],2,FALSE)</f>
        <v>No</v>
      </c>
      <c r="F1873" t="str">
        <f>VLOOKUP($A1873,Medical_Table[#All],8,FALSE)</f>
        <v>No</v>
      </c>
      <c r="G1873" t="str">
        <f>VLOOKUP($A1873,Medical_Table[#All],9,FALSE)</f>
        <v>No</v>
      </c>
      <c r="H1873">
        <f>VLOOKUP($A1873,Medical_Table[#All],10,FALSE)</f>
        <v>0</v>
      </c>
      <c r="I1873" t="str">
        <f>VLOOKUP($A1873,Medical_Table[#All],3,FALSE)</f>
        <v>No</v>
      </c>
      <c r="J1873" t="str">
        <f>VLOOKUP($A1873,Medical_Table[#All],5,FALSE)</f>
        <v>Under Weight</v>
      </c>
      <c r="K1873" t="str">
        <f>VLOOKUP($A1873,Medical_Table[#All],7,FALSE)</f>
        <v>Normal</v>
      </c>
      <c r="L1873" s="22">
        <f>VLOOKUP($A1873,Hospitalization_Table[#All],10,FALSE)</f>
        <v>30118</v>
      </c>
      <c r="M1873" s="18">
        <f>VLOOKUP($A1873,Hospitalization_Table[#All],6,FALSE)</f>
        <v>4250.24</v>
      </c>
      <c r="N1873" t="str">
        <f>VLOOKUP($A1873,Hospitalization_Table[#All],7,FALSE)</f>
        <v>tier - 2</v>
      </c>
      <c r="O1873" t="str">
        <f>VLOOKUP($A1873,Hospitalization_Table[#All],8,FALSE)</f>
        <v>tier - 3</v>
      </c>
      <c r="P1873" t="str">
        <f>VLOOKUP($A1873,Hospitalization_Table[#All],9,FALSE)</f>
        <v>R1013</v>
      </c>
      <c r="Q1873">
        <f>VLOOKUP($A1873,Hospitalization_Table[#All],11,FALSE)</f>
        <v>40</v>
      </c>
    </row>
    <row r="1874" spans="1:17" ht="15.6" x14ac:dyDescent="0.3">
      <c r="A1874" s="20" t="s">
        <v>495</v>
      </c>
      <c r="B1874" t="str">
        <f>VLOOKUP($A1874,Customer_Table[#All],4,FALSE)</f>
        <v>Ashley J.</v>
      </c>
      <c r="C1874">
        <f>VLOOKUP($A1874,Medical_Table[#All],4,FALSE)</f>
        <v>28.594999999999999</v>
      </c>
      <c r="D1874">
        <f>VLOOKUP($A1874,Medical_Table[#All],6,FALSE)</f>
        <v>5.43</v>
      </c>
      <c r="E1874" t="str">
        <f>VLOOKUP($A1874,Medical_Table[#All],2,FALSE)</f>
        <v>No</v>
      </c>
      <c r="F1874" t="str">
        <f>VLOOKUP($A1874,Medical_Table[#All],8,FALSE)</f>
        <v>No</v>
      </c>
      <c r="G1874" t="str">
        <f>VLOOKUP($A1874,Medical_Table[#All],9,FALSE)</f>
        <v>No</v>
      </c>
      <c r="H1874">
        <f>VLOOKUP($A1874,Medical_Table[#All],10,FALSE)</f>
        <v>0</v>
      </c>
      <c r="I1874" t="str">
        <f>VLOOKUP($A1874,Medical_Table[#All],3,FALSE)</f>
        <v>No</v>
      </c>
      <c r="J1874" t="str">
        <f>VLOOKUP($A1874,Medical_Table[#All],5,FALSE)</f>
        <v>Over Weight</v>
      </c>
      <c r="K1874" t="str">
        <f>VLOOKUP($A1874,Medical_Table[#All],7,FALSE)</f>
        <v>Normal</v>
      </c>
      <c r="L1874" s="22">
        <f>VLOOKUP($A1874,Hospitalization_Table[#All],10,FALSE)</f>
        <v>33573</v>
      </c>
      <c r="M1874" s="18">
        <f>VLOOKUP($A1874,Hospitalization_Table[#All],6,FALSE)</f>
        <v>4243.59</v>
      </c>
      <c r="N1874" t="str">
        <f>VLOOKUP($A1874,Hospitalization_Table[#All],7,FALSE)</f>
        <v>tier - 3</v>
      </c>
      <c r="O1874" t="str">
        <f>VLOOKUP($A1874,Hospitalization_Table[#All],8,FALSE)</f>
        <v>tier - 1</v>
      </c>
      <c r="P1874" t="str">
        <f>VLOOKUP($A1874,Hospitalization_Table[#All],9,FALSE)</f>
        <v>R1012</v>
      </c>
      <c r="Q1874">
        <f>VLOOKUP($A1874,Hospitalization_Table[#All],11,FALSE)</f>
        <v>31</v>
      </c>
    </row>
    <row r="1875" spans="1:17" ht="15.6" x14ac:dyDescent="0.3">
      <c r="A1875" s="20" t="s">
        <v>494</v>
      </c>
      <c r="B1875" t="str">
        <f>VLOOKUP($A1875,Customer_Table[#All],4,FALSE)</f>
        <v>Turner J.</v>
      </c>
      <c r="C1875">
        <f>VLOOKUP($A1875,Medical_Table[#All],4,FALSE)</f>
        <v>25.934999999999999</v>
      </c>
      <c r="D1875">
        <f>VLOOKUP($A1875,Medical_Table[#All],6,FALSE)</f>
        <v>4.29</v>
      </c>
      <c r="E1875" t="str">
        <f>VLOOKUP($A1875,Medical_Table[#All],2,FALSE)</f>
        <v>No</v>
      </c>
      <c r="F1875" t="str">
        <f>VLOOKUP($A1875,Medical_Table[#All],8,FALSE)</f>
        <v>No</v>
      </c>
      <c r="G1875" t="str">
        <f>VLOOKUP($A1875,Medical_Table[#All],9,FALSE)</f>
        <v>No</v>
      </c>
      <c r="H1875">
        <f>VLOOKUP($A1875,Medical_Table[#All],10,FALSE)</f>
        <v>0</v>
      </c>
      <c r="I1875" t="str">
        <f>VLOOKUP($A1875,Medical_Table[#All],3,FALSE)</f>
        <v>No</v>
      </c>
      <c r="J1875" t="str">
        <f>VLOOKUP($A1875,Medical_Table[#All],5,FALSE)</f>
        <v>Over Weight</v>
      </c>
      <c r="K1875" t="str">
        <f>VLOOKUP($A1875,Medical_Table[#All],7,FALSE)</f>
        <v>Normal</v>
      </c>
      <c r="L1875" s="22">
        <f>VLOOKUP($A1875,Hospitalization_Table[#All],10,FALSE)</f>
        <v>33545</v>
      </c>
      <c r="M1875" s="18">
        <f>VLOOKUP($A1875,Hospitalization_Table[#All],6,FALSE)</f>
        <v>4239.8900000000003</v>
      </c>
      <c r="N1875" t="str">
        <f>VLOOKUP($A1875,Hospitalization_Table[#All],7,FALSE)</f>
        <v>tier - 2</v>
      </c>
      <c r="O1875" t="str">
        <f>VLOOKUP($A1875,Hospitalization_Table[#All],8,FALSE)</f>
        <v>tier - 2</v>
      </c>
      <c r="P1875" t="str">
        <f>VLOOKUP($A1875,Hospitalization_Table[#All],9,FALSE)</f>
        <v>R1012</v>
      </c>
      <c r="Q1875">
        <f>VLOOKUP($A1875,Hospitalization_Table[#All],11,FALSE)</f>
        <v>31</v>
      </c>
    </row>
    <row r="1876" spans="1:17" ht="15.6" x14ac:dyDescent="0.3">
      <c r="A1876" s="20" t="s">
        <v>493</v>
      </c>
      <c r="B1876" t="str">
        <f>VLOOKUP($A1876,Customer_Table[#All],4,FALSE)</f>
        <v>Roger</v>
      </c>
      <c r="C1876">
        <f>VLOOKUP($A1876,Medical_Table[#All],4,FALSE)</f>
        <v>27.645</v>
      </c>
      <c r="D1876">
        <f>VLOOKUP($A1876,Medical_Table[#All],6,FALSE)</f>
        <v>5.25</v>
      </c>
      <c r="E1876" t="str">
        <f>VLOOKUP($A1876,Medical_Table[#All],2,FALSE)</f>
        <v>No</v>
      </c>
      <c r="F1876" t="str">
        <f>VLOOKUP($A1876,Medical_Table[#All],8,FALSE)</f>
        <v>No</v>
      </c>
      <c r="G1876" t="str">
        <f>VLOOKUP($A1876,Medical_Table[#All],9,FALSE)</f>
        <v>No</v>
      </c>
      <c r="H1876">
        <f>VLOOKUP($A1876,Medical_Table[#All],10,FALSE)</f>
        <v>1</v>
      </c>
      <c r="I1876" t="str">
        <f>VLOOKUP($A1876,Medical_Table[#All],3,FALSE)</f>
        <v>No</v>
      </c>
      <c r="J1876" t="str">
        <f>VLOOKUP($A1876,Medical_Table[#All],5,FALSE)</f>
        <v>Over Weight</v>
      </c>
      <c r="K1876" t="str">
        <f>VLOOKUP($A1876,Medical_Table[#All],7,FALSE)</f>
        <v>Normal</v>
      </c>
      <c r="L1876" s="22">
        <f>VLOOKUP($A1876,Hospitalization_Table[#All],10,FALSE)</f>
        <v>33782</v>
      </c>
      <c r="M1876" s="18">
        <f>VLOOKUP($A1876,Hospitalization_Table[#All],6,FALSE)</f>
        <v>4237.13</v>
      </c>
      <c r="N1876" t="str">
        <f>VLOOKUP($A1876,Hospitalization_Table[#All],7,FALSE)</f>
        <v>tier - 3</v>
      </c>
      <c r="O1876" t="str">
        <f>VLOOKUP($A1876,Hospitalization_Table[#All],8,FALSE)</f>
        <v>tier - 1</v>
      </c>
      <c r="P1876" t="str">
        <f>VLOOKUP($A1876,Hospitalization_Table[#All],9,FALSE)</f>
        <v>R1016</v>
      </c>
      <c r="Q1876">
        <f>VLOOKUP($A1876,Hospitalization_Table[#All],11,FALSE)</f>
        <v>30</v>
      </c>
    </row>
    <row r="1877" spans="1:17" ht="15.6" x14ac:dyDescent="0.3">
      <c r="A1877" s="20" t="s">
        <v>492</v>
      </c>
      <c r="B1877" t="str">
        <f>VLOOKUP($A1877,Customer_Table[#All],4,FALSE)</f>
        <v>Pamela</v>
      </c>
      <c r="C1877">
        <f>VLOOKUP($A1877,Medical_Table[#All],4,FALSE)</f>
        <v>30.1</v>
      </c>
      <c r="D1877">
        <f>VLOOKUP($A1877,Medical_Table[#All],6,FALSE)</f>
        <v>4.04</v>
      </c>
      <c r="E1877" t="str">
        <f>VLOOKUP($A1877,Medical_Table[#All],2,FALSE)</f>
        <v>No</v>
      </c>
      <c r="F1877" t="str">
        <f>VLOOKUP($A1877,Medical_Table[#All],8,FALSE)</f>
        <v>No</v>
      </c>
      <c r="G1877" t="str">
        <f>VLOOKUP($A1877,Medical_Table[#All],9,FALSE)</f>
        <v>No</v>
      </c>
      <c r="H1877">
        <f>VLOOKUP($A1877,Medical_Table[#All],10,FALSE)</f>
        <v>1</v>
      </c>
      <c r="I1877" t="str">
        <f>VLOOKUP($A1877,Medical_Table[#All],3,FALSE)</f>
        <v>No</v>
      </c>
      <c r="J1877" t="str">
        <f>VLOOKUP($A1877,Medical_Table[#All],5,FALSE)</f>
        <v>Obesity</v>
      </c>
      <c r="K1877" t="str">
        <f>VLOOKUP($A1877,Medical_Table[#All],7,FALSE)</f>
        <v>Normal</v>
      </c>
      <c r="L1877" s="22">
        <f>VLOOKUP($A1877,Hospitalization_Table[#All],10,FALSE)</f>
        <v>36143</v>
      </c>
      <c r="M1877" s="18">
        <f>VLOOKUP($A1877,Hospitalization_Table[#All],6,FALSE)</f>
        <v>4234.93</v>
      </c>
      <c r="N1877" t="str">
        <f>VLOOKUP($A1877,Hospitalization_Table[#All],7,FALSE)</f>
        <v>tier - 2</v>
      </c>
      <c r="O1877" t="str">
        <f>VLOOKUP($A1877,Hospitalization_Table[#All],8,FALSE)</f>
        <v>tier - 1</v>
      </c>
      <c r="P1877" t="str">
        <f>VLOOKUP($A1877,Hospitalization_Table[#All],9,FALSE)</f>
        <v>R1011</v>
      </c>
      <c r="Q1877">
        <f>VLOOKUP($A1877,Hospitalization_Table[#All],11,FALSE)</f>
        <v>24</v>
      </c>
    </row>
    <row r="1878" spans="1:17" ht="15.6" x14ac:dyDescent="0.3">
      <c r="A1878" s="20" t="s">
        <v>491</v>
      </c>
      <c r="B1878" t="str">
        <f>VLOOKUP($A1878,Customer_Table[#All],4,FALSE)</f>
        <v>Allison M.</v>
      </c>
      <c r="C1878">
        <f>VLOOKUP($A1878,Medical_Table[#All],4,FALSE)</f>
        <v>26.79</v>
      </c>
      <c r="D1878">
        <f>VLOOKUP($A1878,Medical_Table[#All],6,FALSE)</f>
        <v>5</v>
      </c>
      <c r="E1878" t="str">
        <f>VLOOKUP($A1878,Medical_Table[#All],2,FALSE)</f>
        <v>Yes</v>
      </c>
      <c r="F1878" t="str">
        <f>VLOOKUP($A1878,Medical_Table[#All],8,FALSE)</f>
        <v>No</v>
      </c>
      <c r="G1878" t="str">
        <f>VLOOKUP($A1878,Medical_Table[#All],9,FALSE)</f>
        <v>Yes</v>
      </c>
      <c r="H1878">
        <f>VLOOKUP($A1878,Medical_Table[#All],10,FALSE)</f>
        <v>1</v>
      </c>
      <c r="I1878" t="str">
        <f>VLOOKUP($A1878,Medical_Table[#All],3,FALSE)</f>
        <v>No</v>
      </c>
      <c r="J1878" t="str">
        <f>VLOOKUP($A1878,Medical_Table[#All],5,FALSE)</f>
        <v>Over Weight</v>
      </c>
      <c r="K1878" t="str">
        <f>VLOOKUP($A1878,Medical_Table[#All],7,FALSE)</f>
        <v>Normal</v>
      </c>
      <c r="L1878" s="22">
        <f>VLOOKUP($A1878,Hospitalization_Table[#All],10,FALSE)</f>
        <v>35679</v>
      </c>
      <c r="M1878" s="18">
        <f>VLOOKUP($A1878,Hospitalization_Table[#All],6,FALSE)</f>
        <v>4189.1099999999997</v>
      </c>
      <c r="N1878" t="str">
        <f>VLOOKUP($A1878,Hospitalization_Table[#All],7,FALSE)</f>
        <v>tier - 2</v>
      </c>
      <c r="O1878" t="str">
        <f>VLOOKUP($A1878,Hospitalization_Table[#All],8,FALSE)</f>
        <v>tier - 2</v>
      </c>
      <c r="P1878" t="str">
        <f>VLOOKUP($A1878,Hospitalization_Table[#All],9,FALSE)</f>
        <v>R1012</v>
      </c>
      <c r="Q1878">
        <f>VLOOKUP($A1878,Hospitalization_Table[#All],11,FALSE)</f>
        <v>25</v>
      </c>
    </row>
    <row r="1879" spans="1:17" ht="15.6" x14ac:dyDescent="0.3">
      <c r="A1879" s="20" t="s">
        <v>490</v>
      </c>
      <c r="B1879" t="str">
        <f>VLOOKUP($A1879,Customer_Table[#All],4,FALSE)</f>
        <v>Katherine H.</v>
      </c>
      <c r="C1879">
        <f>VLOOKUP($A1879,Medical_Table[#All],4,FALSE)</f>
        <v>27.1</v>
      </c>
      <c r="D1879">
        <f>VLOOKUP($A1879,Medical_Table[#All],6,FALSE)</f>
        <v>4.01</v>
      </c>
      <c r="E1879" t="str">
        <f>VLOOKUP($A1879,Medical_Table[#All],2,FALSE)</f>
        <v>Yes</v>
      </c>
      <c r="F1879" t="str">
        <f>VLOOKUP($A1879,Medical_Table[#All],8,FALSE)</f>
        <v>No</v>
      </c>
      <c r="G1879" t="str">
        <f>VLOOKUP($A1879,Medical_Table[#All],9,FALSE)</f>
        <v>No</v>
      </c>
      <c r="H1879">
        <f>VLOOKUP($A1879,Medical_Table[#All],10,FALSE)</f>
        <v>1</v>
      </c>
      <c r="I1879" t="str">
        <f>VLOOKUP($A1879,Medical_Table[#All],3,FALSE)</f>
        <v>No</v>
      </c>
      <c r="J1879" t="str">
        <f>VLOOKUP($A1879,Medical_Table[#All],5,FALSE)</f>
        <v>Over Weight</v>
      </c>
      <c r="K1879" t="str">
        <f>VLOOKUP($A1879,Medical_Table[#All],7,FALSE)</f>
        <v>Normal</v>
      </c>
      <c r="L1879" s="22">
        <f>VLOOKUP($A1879,Hospitalization_Table[#All],10,FALSE)</f>
        <v>34975</v>
      </c>
      <c r="M1879" s="18">
        <f>VLOOKUP($A1879,Hospitalization_Table[#All],6,FALSE)</f>
        <v>4188.7299999999996</v>
      </c>
      <c r="N1879" t="str">
        <f>VLOOKUP($A1879,Hospitalization_Table[#All],7,FALSE)</f>
        <v>tier - 2</v>
      </c>
      <c r="O1879" t="str">
        <f>VLOOKUP($A1879,Hospitalization_Table[#All],8,FALSE)</f>
        <v>tier - 2</v>
      </c>
      <c r="P1879" t="str">
        <f>VLOOKUP($A1879,Hospitalization_Table[#All],9,FALSE)</f>
        <v>R1025</v>
      </c>
      <c r="Q1879">
        <f>VLOOKUP($A1879,Hospitalization_Table[#All],11,FALSE)</f>
        <v>27</v>
      </c>
    </row>
    <row r="1880" spans="1:17" ht="15.6" x14ac:dyDescent="0.3">
      <c r="A1880" s="20" t="s">
        <v>489</v>
      </c>
      <c r="B1880" t="str">
        <f>VLOOKUP($A1880,Customer_Table[#All],4,FALSE)</f>
        <v>Robin</v>
      </c>
      <c r="C1880">
        <f>VLOOKUP($A1880,Medical_Table[#All],4,FALSE)</f>
        <v>24.31</v>
      </c>
      <c r="D1880">
        <f>VLOOKUP($A1880,Medical_Table[#All],6,FALSE)</f>
        <v>5.4</v>
      </c>
      <c r="E1880" t="str">
        <f>VLOOKUP($A1880,Medical_Table[#All],2,FALSE)</f>
        <v>No</v>
      </c>
      <c r="F1880" t="str">
        <f>VLOOKUP($A1880,Medical_Table[#All],8,FALSE)</f>
        <v>No</v>
      </c>
      <c r="G1880" t="str">
        <f>VLOOKUP($A1880,Medical_Table[#All],9,FALSE)</f>
        <v>No</v>
      </c>
      <c r="H1880">
        <f>VLOOKUP($A1880,Medical_Table[#All],10,FALSE)</f>
        <v>0</v>
      </c>
      <c r="I1880" t="str">
        <f>VLOOKUP($A1880,Medical_Table[#All],3,FALSE)</f>
        <v>No</v>
      </c>
      <c r="J1880" t="str">
        <f>VLOOKUP($A1880,Medical_Table[#All],5,FALSE)</f>
        <v>Normal Weight</v>
      </c>
      <c r="K1880" t="str">
        <f>VLOOKUP($A1880,Medical_Table[#All],7,FALSE)</f>
        <v>Normal</v>
      </c>
      <c r="L1880" s="22">
        <f>VLOOKUP($A1880,Hospitalization_Table[#All],10,FALSE)</f>
        <v>32684</v>
      </c>
      <c r="M1880" s="18">
        <f>VLOOKUP($A1880,Hospitalization_Table[#All],6,FALSE)</f>
        <v>4185.1000000000004</v>
      </c>
      <c r="N1880" t="str">
        <f>VLOOKUP($A1880,Hospitalization_Table[#All],7,FALSE)</f>
        <v>tier - 2</v>
      </c>
      <c r="O1880" t="str">
        <f>VLOOKUP($A1880,Hospitalization_Table[#All],8,FALSE)</f>
        <v>tier - 3</v>
      </c>
      <c r="P1880" t="str">
        <f>VLOOKUP($A1880,Hospitalization_Table[#All],9,FALSE)</f>
        <v>R1013</v>
      </c>
      <c r="Q1880">
        <f>VLOOKUP($A1880,Hospitalization_Table[#All],11,FALSE)</f>
        <v>33</v>
      </c>
    </row>
    <row r="1881" spans="1:17" ht="15.6" x14ac:dyDescent="0.3">
      <c r="A1881" s="20" t="s">
        <v>488</v>
      </c>
      <c r="B1881" t="str">
        <f>VLOOKUP($A1881,Customer_Table[#All],4,FALSE)</f>
        <v>Terri</v>
      </c>
      <c r="C1881">
        <f>VLOOKUP($A1881,Medical_Table[#All],4,FALSE)</f>
        <v>15.53</v>
      </c>
      <c r="D1881">
        <f>VLOOKUP($A1881,Medical_Table[#All],6,FALSE)</f>
        <v>5.81</v>
      </c>
      <c r="E1881" t="str">
        <f>VLOOKUP($A1881,Medical_Table[#All],2,FALSE)</f>
        <v>No</v>
      </c>
      <c r="F1881" t="str">
        <f>VLOOKUP($A1881,Medical_Table[#All],8,FALSE)</f>
        <v>No</v>
      </c>
      <c r="G1881" t="str">
        <f>VLOOKUP($A1881,Medical_Table[#All],9,FALSE)</f>
        <v>No</v>
      </c>
      <c r="H1881">
        <f>VLOOKUP($A1881,Medical_Table[#All],10,FALSE)</f>
        <v>1</v>
      </c>
      <c r="I1881" t="str">
        <f>VLOOKUP($A1881,Medical_Table[#All],3,FALSE)</f>
        <v>No</v>
      </c>
      <c r="J1881" t="str">
        <f>VLOOKUP($A1881,Medical_Table[#All],5,FALSE)</f>
        <v>Under Weight</v>
      </c>
      <c r="K1881" t="str">
        <f>VLOOKUP($A1881,Medical_Table[#All],7,FALSE)</f>
        <v>Prediabetes</v>
      </c>
      <c r="L1881" s="22">
        <f>VLOOKUP($A1881,Hospitalization_Table[#All],10,FALSE)</f>
        <v>30941</v>
      </c>
      <c r="M1881" s="18">
        <f>VLOOKUP($A1881,Hospitalization_Table[#All],6,FALSE)</f>
        <v>4163.21</v>
      </c>
      <c r="N1881" t="str">
        <f>VLOOKUP($A1881,Hospitalization_Table[#All],7,FALSE)</f>
        <v>tier - 2</v>
      </c>
      <c r="O1881" t="str">
        <f>VLOOKUP($A1881,Hospitalization_Table[#All],8,FALSE)</f>
        <v>tier - 2</v>
      </c>
      <c r="P1881" t="str">
        <f>VLOOKUP($A1881,Hospitalization_Table[#All],9,FALSE)</f>
        <v>R1012</v>
      </c>
      <c r="Q1881">
        <f>VLOOKUP($A1881,Hospitalization_Table[#All],11,FALSE)</f>
        <v>38</v>
      </c>
    </row>
    <row r="1882" spans="1:17" ht="15.6" x14ac:dyDescent="0.3">
      <c r="A1882" s="20" t="s">
        <v>487</v>
      </c>
      <c r="B1882" t="str">
        <f>VLOOKUP($A1882,Customer_Table[#All],4,FALSE)</f>
        <v>Eddie</v>
      </c>
      <c r="C1882">
        <f>VLOOKUP($A1882,Medical_Table[#All],4,FALSE)</f>
        <v>30.7</v>
      </c>
      <c r="D1882">
        <f>VLOOKUP($A1882,Medical_Table[#All],6,FALSE)</f>
        <v>5.82</v>
      </c>
      <c r="E1882" t="str">
        <f>VLOOKUP($A1882,Medical_Table[#All],2,FALSE)</f>
        <v>No</v>
      </c>
      <c r="F1882" t="str">
        <f>VLOOKUP($A1882,Medical_Table[#All],8,FALSE)</f>
        <v>No</v>
      </c>
      <c r="G1882" t="str">
        <f>VLOOKUP($A1882,Medical_Table[#All],9,FALSE)</f>
        <v>No</v>
      </c>
      <c r="H1882">
        <f>VLOOKUP($A1882,Medical_Table[#All],10,FALSE)</f>
        <v>1</v>
      </c>
      <c r="I1882" t="str">
        <f>VLOOKUP($A1882,Medical_Table[#All],3,FALSE)</f>
        <v>No</v>
      </c>
      <c r="J1882" t="str">
        <f>VLOOKUP($A1882,Medical_Table[#All],5,FALSE)</f>
        <v>Obesity</v>
      </c>
      <c r="K1882" t="str">
        <f>VLOOKUP($A1882,Medical_Table[#All],7,FALSE)</f>
        <v>Prediabetes</v>
      </c>
      <c r="L1882" s="22">
        <f>VLOOKUP($A1882,Hospitalization_Table[#All],10,FALSE)</f>
        <v>36125</v>
      </c>
      <c r="M1882" s="18">
        <f>VLOOKUP($A1882,Hospitalization_Table[#All],6,FALSE)</f>
        <v>4154.97</v>
      </c>
      <c r="N1882" t="str">
        <f>VLOOKUP($A1882,Hospitalization_Table[#All],7,FALSE)</f>
        <v>tier - 2</v>
      </c>
      <c r="O1882" t="str">
        <f>VLOOKUP($A1882,Hospitalization_Table[#All],8,FALSE)</f>
        <v>tier - 1</v>
      </c>
      <c r="P1882" t="str">
        <f>VLOOKUP($A1882,Hospitalization_Table[#All],9,FALSE)</f>
        <v>R1012</v>
      </c>
      <c r="Q1882">
        <f>VLOOKUP($A1882,Hospitalization_Table[#All],11,FALSE)</f>
        <v>24</v>
      </c>
    </row>
    <row r="1883" spans="1:17" ht="15.6" x14ac:dyDescent="0.3">
      <c r="A1883" s="20" t="s">
        <v>486</v>
      </c>
      <c r="B1883" t="str">
        <f>VLOOKUP($A1883,Customer_Table[#All],4,FALSE)</f>
        <v>Pamela</v>
      </c>
      <c r="C1883">
        <f>VLOOKUP($A1883,Medical_Table[#All],4,FALSE)</f>
        <v>33.33</v>
      </c>
      <c r="D1883">
        <f>VLOOKUP($A1883,Medical_Table[#All],6,FALSE)</f>
        <v>4.82</v>
      </c>
      <c r="E1883" t="str">
        <f>VLOOKUP($A1883,Medical_Table[#All],2,FALSE)</f>
        <v>No</v>
      </c>
      <c r="F1883" t="str">
        <f>VLOOKUP($A1883,Medical_Table[#All],8,FALSE)</f>
        <v>No</v>
      </c>
      <c r="G1883" t="str">
        <f>VLOOKUP($A1883,Medical_Table[#All],9,FALSE)</f>
        <v>No</v>
      </c>
      <c r="H1883">
        <f>VLOOKUP($A1883,Medical_Table[#All],10,FALSE)</f>
        <v>1</v>
      </c>
      <c r="I1883" t="str">
        <f>VLOOKUP($A1883,Medical_Table[#All],3,FALSE)</f>
        <v>No</v>
      </c>
      <c r="J1883" t="str">
        <f>VLOOKUP($A1883,Medical_Table[#All],5,FALSE)</f>
        <v>Obesity</v>
      </c>
      <c r="K1883" t="str">
        <f>VLOOKUP($A1883,Medical_Table[#All],7,FALSE)</f>
        <v>Normal</v>
      </c>
      <c r="L1883" s="22">
        <f>VLOOKUP($A1883,Hospitalization_Table[#All],10,FALSE)</f>
        <v>33820</v>
      </c>
      <c r="M1883" s="18">
        <f>VLOOKUP($A1883,Hospitalization_Table[#All],6,FALSE)</f>
        <v>4151.03</v>
      </c>
      <c r="N1883" t="str">
        <f>VLOOKUP($A1883,Hospitalization_Table[#All],7,FALSE)</f>
        <v>tier - 2</v>
      </c>
      <c r="O1883" t="str">
        <f>VLOOKUP($A1883,Hospitalization_Table[#All],8,FALSE)</f>
        <v>tier - 2</v>
      </c>
      <c r="P1883" t="str">
        <f>VLOOKUP($A1883,Hospitalization_Table[#All],9,FALSE)</f>
        <v>R1013</v>
      </c>
      <c r="Q1883">
        <f>VLOOKUP($A1883,Hospitalization_Table[#All],11,FALSE)</f>
        <v>30</v>
      </c>
    </row>
    <row r="1884" spans="1:17" ht="15.6" x14ac:dyDescent="0.3">
      <c r="A1884" s="20" t="s">
        <v>485</v>
      </c>
      <c r="B1884" t="str">
        <f>VLOOKUP($A1884,Customer_Table[#All],4,FALSE)</f>
        <v>Joyce</v>
      </c>
      <c r="C1884">
        <f>VLOOKUP($A1884,Medical_Table[#All],4,FALSE)</f>
        <v>32.4</v>
      </c>
      <c r="D1884">
        <f>VLOOKUP($A1884,Medical_Table[#All],6,FALSE)</f>
        <v>5.08</v>
      </c>
      <c r="E1884" t="str">
        <f>VLOOKUP($A1884,Medical_Table[#All],2,FALSE)</f>
        <v>No</v>
      </c>
      <c r="F1884" t="str">
        <f>VLOOKUP($A1884,Medical_Table[#All],8,FALSE)</f>
        <v>No</v>
      </c>
      <c r="G1884" t="str">
        <f>VLOOKUP($A1884,Medical_Table[#All],9,FALSE)</f>
        <v>No</v>
      </c>
      <c r="H1884">
        <f>VLOOKUP($A1884,Medical_Table[#All],10,FALSE)</f>
        <v>1</v>
      </c>
      <c r="I1884" t="str">
        <f>VLOOKUP($A1884,Medical_Table[#All],3,FALSE)</f>
        <v>No</v>
      </c>
      <c r="J1884" t="str">
        <f>VLOOKUP($A1884,Medical_Table[#All],5,FALSE)</f>
        <v>Obesity</v>
      </c>
      <c r="K1884" t="str">
        <f>VLOOKUP($A1884,Medical_Table[#All],7,FALSE)</f>
        <v>Normal</v>
      </c>
      <c r="L1884" s="22">
        <f>VLOOKUP($A1884,Hospitalization_Table[#All],10,FALSE)</f>
        <v>33783</v>
      </c>
      <c r="M1884" s="18">
        <f>VLOOKUP($A1884,Hospitalization_Table[#All],6,FALSE)</f>
        <v>4149.74</v>
      </c>
      <c r="N1884" t="str">
        <f>VLOOKUP($A1884,Hospitalization_Table[#All],7,FALSE)</f>
        <v>tier - 2</v>
      </c>
      <c r="O1884" t="str">
        <f>VLOOKUP($A1884,Hospitalization_Table[#All],8,FALSE)</f>
        <v>tier - 1</v>
      </c>
      <c r="P1884" t="str">
        <f>VLOOKUP($A1884,Hospitalization_Table[#All],9,FALSE)</f>
        <v>R1011</v>
      </c>
      <c r="Q1884">
        <f>VLOOKUP($A1884,Hospitalization_Table[#All],11,FALSE)</f>
        <v>30</v>
      </c>
    </row>
    <row r="1885" spans="1:17" ht="15.6" x14ac:dyDescent="0.3">
      <c r="A1885" s="20" t="s">
        <v>484</v>
      </c>
      <c r="B1885" t="str">
        <f>VLOOKUP($A1885,Customer_Table[#All],4,FALSE)</f>
        <v>Alison W.</v>
      </c>
      <c r="C1885">
        <f>VLOOKUP($A1885,Medical_Table[#All],4,FALSE)</f>
        <v>27.93</v>
      </c>
      <c r="D1885">
        <f>VLOOKUP($A1885,Medical_Table[#All],6,FALSE)</f>
        <v>5.59</v>
      </c>
      <c r="E1885" t="str">
        <f>VLOOKUP($A1885,Medical_Table[#All],2,FALSE)</f>
        <v>No</v>
      </c>
      <c r="F1885" t="str">
        <f>VLOOKUP($A1885,Medical_Table[#All],8,FALSE)</f>
        <v>No</v>
      </c>
      <c r="G1885" t="str">
        <f>VLOOKUP($A1885,Medical_Table[#All],9,FALSE)</f>
        <v>No</v>
      </c>
      <c r="H1885">
        <f>VLOOKUP($A1885,Medical_Table[#All],10,FALSE)</f>
        <v>1</v>
      </c>
      <c r="I1885" t="str">
        <f>VLOOKUP($A1885,Medical_Table[#All],3,FALSE)</f>
        <v>No</v>
      </c>
      <c r="J1885" t="str">
        <f>VLOOKUP($A1885,Medical_Table[#All],5,FALSE)</f>
        <v>Over Weight</v>
      </c>
      <c r="K1885" t="str">
        <f>VLOOKUP($A1885,Medical_Table[#All],7,FALSE)</f>
        <v>Normal</v>
      </c>
      <c r="L1885" s="22">
        <f>VLOOKUP($A1885,Hospitalization_Table[#All],10,FALSE)</f>
        <v>33773</v>
      </c>
      <c r="M1885" s="18">
        <f>VLOOKUP($A1885,Hospitalization_Table[#All],6,FALSE)</f>
        <v>4137.5200000000004</v>
      </c>
      <c r="N1885" t="str">
        <f>VLOOKUP($A1885,Hospitalization_Table[#All],7,FALSE)</f>
        <v>tier - 2</v>
      </c>
      <c r="O1885" t="str">
        <f>VLOOKUP($A1885,Hospitalization_Table[#All],8,FALSE)</f>
        <v>tier - 3</v>
      </c>
      <c r="P1885" t="str">
        <f>VLOOKUP($A1885,Hospitalization_Table[#All],9,FALSE)</f>
        <v>R1024</v>
      </c>
      <c r="Q1885">
        <f>VLOOKUP($A1885,Hospitalization_Table[#All],11,FALSE)</f>
        <v>30</v>
      </c>
    </row>
    <row r="1886" spans="1:17" ht="15.6" x14ac:dyDescent="0.3">
      <c r="A1886" s="20" t="s">
        <v>483</v>
      </c>
      <c r="B1886" t="str">
        <f>VLOOKUP($A1886,Customer_Table[#All],4,FALSE)</f>
        <v>Tammara C</v>
      </c>
      <c r="C1886">
        <f>VLOOKUP($A1886,Medical_Table[#All],4,FALSE)</f>
        <v>21.754999999999999</v>
      </c>
      <c r="D1886">
        <f>VLOOKUP($A1886,Medical_Table[#All],6,FALSE)</f>
        <v>5.12</v>
      </c>
      <c r="E1886" t="str">
        <f>VLOOKUP($A1886,Medical_Table[#All],2,FALSE)</f>
        <v>No</v>
      </c>
      <c r="F1886" t="str">
        <f>VLOOKUP($A1886,Medical_Table[#All],8,FALSE)</f>
        <v>No</v>
      </c>
      <c r="G1886" t="str">
        <f>VLOOKUP($A1886,Medical_Table[#All],9,FALSE)</f>
        <v>No</v>
      </c>
      <c r="H1886">
        <f>VLOOKUP($A1886,Medical_Table[#All],10,FALSE)</f>
        <v>0</v>
      </c>
      <c r="I1886" t="str">
        <f>VLOOKUP($A1886,Medical_Table[#All],3,FALSE)</f>
        <v>No</v>
      </c>
      <c r="J1886" t="str">
        <f>VLOOKUP($A1886,Medical_Table[#All],5,FALSE)</f>
        <v>Normal Weight</v>
      </c>
      <c r="K1886" t="str">
        <f>VLOOKUP($A1886,Medical_Table[#All],7,FALSE)</f>
        <v>Normal</v>
      </c>
      <c r="L1886" s="22">
        <f>VLOOKUP($A1886,Hospitalization_Table[#All],10,FALSE)</f>
        <v>33456</v>
      </c>
      <c r="M1886" s="18">
        <f>VLOOKUP($A1886,Hospitalization_Table[#All],6,FALSE)</f>
        <v>4134.08</v>
      </c>
      <c r="N1886" t="str">
        <f>VLOOKUP($A1886,Hospitalization_Table[#All],7,FALSE)</f>
        <v>tier - 2</v>
      </c>
      <c r="O1886" t="str">
        <f>VLOOKUP($A1886,Hospitalization_Table[#All],8,FALSE)</f>
        <v>tier - 1</v>
      </c>
      <c r="P1886" t="str">
        <f>VLOOKUP($A1886,Hospitalization_Table[#All],9,FALSE)</f>
        <v>R1012</v>
      </c>
      <c r="Q1886">
        <f>VLOOKUP($A1886,Hospitalization_Table[#All],11,FALSE)</f>
        <v>31</v>
      </c>
    </row>
    <row r="1887" spans="1:17" ht="15.6" x14ac:dyDescent="0.3">
      <c r="A1887" s="20" t="s">
        <v>482</v>
      </c>
      <c r="B1887" t="str">
        <f>VLOOKUP($A1887,Customer_Table[#All],4,FALSE)</f>
        <v>Dorota</v>
      </c>
      <c r="C1887">
        <f>VLOOKUP($A1887,Medical_Table[#All],4,FALSE)</f>
        <v>25.934999999999999</v>
      </c>
      <c r="D1887">
        <f>VLOOKUP($A1887,Medical_Table[#All],6,FALSE)</f>
        <v>4.95</v>
      </c>
      <c r="E1887" t="str">
        <f>VLOOKUP($A1887,Medical_Table[#All],2,FALSE)</f>
        <v>No</v>
      </c>
      <c r="F1887" t="str">
        <f>VLOOKUP($A1887,Medical_Table[#All],8,FALSE)</f>
        <v>No</v>
      </c>
      <c r="G1887" t="str">
        <f>VLOOKUP($A1887,Medical_Table[#All],9,FALSE)</f>
        <v>No</v>
      </c>
      <c r="H1887">
        <f>VLOOKUP($A1887,Medical_Table[#All],10,FALSE)</f>
        <v>0</v>
      </c>
      <c r="I1887" t="str">
        <f>VLOOKUP($A1887,Medical_Table[#All],3,FALSE)</f>
        <v>No</v>
      </c>
      <c r="J1887" t="str">
        <f>VLOOKUP($A1887,Medical_Table[#All],5,FALSE)</f>
        <v>Over Weight</v>
      </c>
      <c r="K1887" t="str">
        <f>VLOOKUP($A1887,Medical_Table[#All],7,FALSE)</f>
        <v>Normal</v>
      </c>
      <c r="L1887" s="22">
        <f>VLOOKUP($A1887,Hospitalization_Table[#All],10,FALSE)</f>
        <v>34567</v>
      </c>
      <c r="M1887" s="18">
        <f>VLOOKUP($A1887,Hospitalization_Table[#All],6,FALSE)</f>
        <v>4133.6400000000003</v>
      </c>
      <c r="N1887" t="str">
        <f>VLOOKUP($A1887,Hospitalization_Table[#All],7,FALSE)</f>
        <v>tier - 2</v>
      </c>
      <c r="O1887" t="str">
        <f>VLOOKUP($A1887,Hospitalization_Table[#All],8,FALSE)</f>
        <v>tier - 3</v>
      </c>
      <c r="P1887" t="str">
        <f>VLOOKUP($A1887,Hospitalization_Table[#All],9,FALSE)</f>
        <v>R1012</v>
      </c>
      <c r="Q1887">
        <f>VLOOKUP($A1887,Hospitalization_Table[#All],11,FALSE)</f>
        <v>28</v>
      </c>
    </row>
    <row r="1888" spans="1:17" ht="15.6" x14ac:dyDescent="0.3">
      <c r="A1888" s="20" t="s">
        <v>481</v>
      </c>
      <c r="B1888" t="str">
        <f>VLOOKUP($A1888,Customer_Table[#All],4,FALSE)</f>
        <v>Jose Norberto Sr.</v>
      </c>
      <c r="C1888">
        <f>VLOOKUP($A1888,Medical_Table[#All],4,FALSE)</f>
        <v>31.5</v>
      </c>
      <c r="D1888">
        <f>VLOOKUP($A1888,Medical_Table[#All],6,FALSE)</f>
        <v>6.16</v>
      </c>
      <c r="E1888" t="str">
        <f>VLOOKUP($A1888,Medical_Table[#All],2,FALSE)</f>
        <v>No</v>
      </c>
      <c r="F1888" t="str">
        <f>VLOOKUP($A1888,Medical_Table[#All],8,FALSE)</f>
        <v>No</v>
      </c>
      <c r="G1888" t="str">
        <f>VLOOKUP($A1888,Medical_Table[#All],9,FALSE)</f>
        <v>No</v>
      </c>
      <c r="H1888">
        <f>VLOOKUP($A1888,Medical_Table[#All],10,FALSE)</f>
        <v>0</v>
      </c>
      <c r="I1888" t="str">
        <f>VLOOKUP($A1888,Medical_Table[#All],3,FALSE)</f>
        <v>No</v>
      </c>
      <c r="J1888" t="str">
        <f>VLOOKUP($A1888,Medical_Table[#All],5,FALSE)</f>
        <v>Obesity</v>
      </c>
      <c r="K1888" t="str">
        <f>VLOOKUP($A1888,Medical_Table[#All],7,FALSE)</f>
        <v>Prediabetes</v>
      </c>
      <c r="L1888" s="22">
        <f>VLOOKUP($A1888,Hospitalization_Table[#All],10,FALSE)</f>
        <v>33221</v>
      </c>
      <c r="M1888" s="18">
        <f>VLOOKUP($A1888,Hospitalization_Table[#All],6,FALSE)</f>
        <v>4076.5</v>
      </c>
      <c r="N1888" t="str">
        <f>VLOOKUP($A1888,Hospitalization_Table[#All],7,FALSE)</f>
        <v>tier - 2</v>
      </c>
      <c r="O1888" t="str">
        <f>VLOOKUP($A1888,Hospitalization_Table[#All],8,FALSE)</f>
        <v>tier - 3</v>
      </c>
      <c r="P1888" t="str">
        <f>VLOOKUP($A1888,Hospitalization_Table[#All],9,FALSE)</f>
        <v>R1011</v>
      </c>
      <c r="Q1888">
        <f>VLOOKUP($A1888,Hospitalization_Table[#All],11,FALSE)</f>
        <v>32</v>
      </c>
    </row>
    <row r="1889" spans="1:17" ht="15.6" x14ac:dyDescent="0.3">
      <c r="A1889" s="20" t="s">
        <v>480</v>
      </c>
      <c r="B1889" t="str">
        <f>VLOOKUP($A1889,Customer_Table[#All],4,FALSE)</f>
        <v>Peter</v>
      </c>
      <c r="C1889">
        <f>VLOOKUP($A1889,Medical_Table[#All],4,FALSE)</f>
        <v>30.03</v>
      </c>
      <c r="D1889">
        <f>VLOOKUP($A1889,Medical_Table[#All],6,FALSE)</f>
        <v>6.41</v>
      </c>
      <c r="E1889" t="str">
        <f>VLOOKUP($A1889,Medical_Table[#All],2,FALSE)</f>
        <v>No</v>
      </c>
      <c r="F1889" t="str">
        <f>VLOOKUP($A1889,Medical_Table[#All],8,FALSE)</f>
        <v>No</v>
      </c>
      <c r="G1889" t="str">
        <f>VLOOKUP($A1889,Medical_Table[#All],9,FALSE)</f>
        <v>No</v>
      </c>
      <c r="H1889">
        <f>VLOOKUP($A1889,Medical_Table[#All],10,FALSE)</f>
        <v>0</v>
      </c>
      <c r="I1889" t="str">
        <f>VLOOKUP($A1889,Medical_Table[#All],3,FALSE)</f>
        <v>No</v>
      </c>
      <c r="J1889" t="str">
        <f>VLOOKUP($A1889,Medical_Table[#All],5,FALSE)</f>
        <v>Obesity</v>
      </c>
      <c r="K1889" t="str">
        <f>VLOOKUP($A1889,Medical_Table[#All],7,FALSE)</f>
        <v>Prediabetes</v>
      </c>
      <c r="L1889" s="22">
        <f>VLOOKUP($A1889,Hospitalization_Table[#All],10,FALSE)</f>
        <v>33208</v>
      </c>
      <c r="M1889" s="18">
        <f>VLOOKUP($A1889,Hospitalization_Table[#All],6,FALSE)</f>
        <v>4074.45</v>
      </c>
      <c r="N1889" t="str">
        <f>VLOOKUP($A1889,Hospitalization_Table[#All],7,FALSE)</f>
        <v>tier - 3</v>
      </c>
      <c r="O1889" t="str">
        <f>VLOOKUP($A1889,Hospitalization_Table[#All],8,FALSE)</f>
        <v>tier - 2</v>
      </c>
      <c r="P1889" t="str">
        <f>VLOOKUP($A1889,Hospitalization_Table[#All],9,FALSE)</f>
        <v>R1013</v>
      </c>
      <c r="Q1889">
        <f>VLOOKUP($A1889,Hospitalization_Table[#All],11,FALSE)</f>
        <v>32</v>
      </c>
    </row>
    <row r="1890" spans="1:17" ht="15.6" x14ac:dyDescent="0.3">
      <c r="A1890" s="20" t="s">
        <v>479</v>
      </c>
      <c r="B1890" t="str">
        <f>VLOOKUP($A1890,Customer_Table[#All],4,FALSE)</f>
        <v>Bryant</v>
      </c>
      <c r="C1890">
        <f>VLOOKUP($A1890,Medical_Table[#All],4,FALSE)</f>
        <v>33.479999999999997</v>
      </c>
      <c r="D1890">
        <f>VLOOKUP($A1890,Medical_Table[#All],6,FALSE)</f>
        <v>8.94</v>
      </c>
      <c r="E1890" t="str">
        <f>VLOOKUP($A1890,Medical_Table[#All],2,FALSE)</f>
        <v>No</v>
      </c>
      <c r="F1890" t="str">
        <f>VLOOKUP($A1890,Medical_Table[#All],8,FALSE)</f>
        <v>No</v>
      </c>
      <c r="G1890" t="str">
        <f>VLOOKUP($A1890,Medical_Table[#All],9,FALSE)</f>
        <v>No</v>
      </c>
      <c r="H1890">
        <f>VLOOKUP($A1890,Medical_Table[#All],10,FALSE)</f>
        <v>0</v>
      </c>
      <c r="I1890" t="str">
        <f>VLOOKUP($A1890,Medical_Table[#All],3,FALSE)</f>
        <v>No</v>
      </c>
      <c r="J1890" t="str">
        <f>VLOOKUP($A1890,Medical_Table[#All],5,FALSE)</f>
        <v>Obesity</v>
      </c>
      <c r="K1890" t="str">
        <f>VLOOKUP($A1890,Medical_Table[#All],7,FALSE)</f>
        <v>Diabetes</v>
      </c>
      <c r="L1890" s="22">
        <f>VLOOKUP($A1890,Hospitalization_Table[#All],10,FALSE)</f>
        <v>37547</v>
      </c>
      <c r="M1890" s="18">
        <f>VLOOKUP($A1890,Hospitalization_Table[#All],6,FALSE)</f>
        <v>4070.51</v>
      </c>
      <c r="N1890" t="str">
        <f>VLOOKUP($A1890,Hospitalization_Table[#All],7,FALSE)</f>
        <v>tier - 2</v>
      </c>
      <c r="O1890" t="str">
        <f>VLOOKUP($A1890,Hospitalization_Table[#All],8,FALSE)</f>
        <v>tier - 1</v>
      </c>
      <c r="P1890" t="str">
        <f>VLOOKUP($A1890,Hospitalization_Table[#All],9,FALSE)</f>
        <v>R1012</v>
      </c>
      <c r="Q1890">
        <f>VLOOKUP($A1890,Hospitalization_Table[#All],11,FALSE)</f>
        <v>20</v>
      </c>
    </row>
    <row r="1891" spans="1:17" ht="15.6" x14ac:dyDescent="0.3">
      <c r="A1891" s="20" t="s">
        <v>478</v>
      </c>
      <c r="B1891" t="str">
        <f>VLOOKUP($A1891,Customer_Table[#All],4,FALSE)</f>
        <v>Christina</v>
      </c>
      <c r="C1891">
        <f>VLOOKUP($A1891,Medical_Table[#All],4,FALSE)</f>
        <v>16.510000000000002</v>
      </c>
      <c r="D1891">
        <f>VLOOKUP($A1891,Medical_Table[#All],6,FALSE)</f>
        <v>4.42</v>
      </c>
      <c r="E1891" t="str">
        <f>VLOOKUP($A1891,Medical_Table[#All],2,FALSE)</f>
        <v>Yes</v>
      </c>
      <c r="F1891" t="str">
        <f>VLOOKUP($A1891,Medical_Table[#All],8,FALSE)</f>
        <v>No</v>
      </c>
      <c r="G1891" t="str">
        <f>VLOOKUP($A1891,Medical_Table[#All],9,FALSE)</f>
        <v>Yes</v>
      </c>
      <c r="H1891">
        <f>VLOOKUP($A1891,Medical_Table[#All],10,FALSE)</f>
        <v>1</v>
      </c>
      <c r="I1891" t="str">
        <f>VLOOKUP($A1891,Medical_Table[#All],3,FALSE)</f>
        <v>No</v>
      </c>
      <c r="J1891" t="str">
        <f>VLOOKUP($A1891,Medical_Table[#All],5,FALSE)</f>
        <v>Under Weight</v>
      </c>
      <c r="K1891" t="str">
        <f>VLOOKUP($A1891,Medical_Table[#All],7,FALSE)</f>
        <v>Normal</v>
      </c>
      <c r="L1891" s="22">
        <f>VLOOKUP($A1891,Hospitalization_Table[#All],10,FALSE)</f>
        <v>30575</v>
      </c>
      <c r="M1891" s="18">
        <f>VLOOKUP($A1891,Hospitalization_Table[#All],6,FALSE)</f>
        <v>4070.42</v>
      </c>
      <c r="N1891" t="str">
        <f>VLOOKUP($A1891,Hospitalization_Table[#All],7,FALSE)</f>
        <v>tier - 2</v>
      </c>
      <c r="O1891" t="str">
        <f>VLOOKUP($A1891,Hospitalization_Table[#All],8,FALSE)</f>
        <v>tier - 1</v>
      </c>
      <c r="P1891" t="str">
        <f>VLOOKUP($A1891,Hospitalization_Table[#All],9,FALSE)</f>
        <v>R1013</v>
      </c>
      <c r="Q1891">
        <f>VLOOKUP($A1891,Hospitalization_Table[#All],11,FALSE)</f>
        <v>39</v>
      </c>
    </row>
    <row r="1892" spans="1:17" ht="15.6" x14ac:dyDescent="0.3">
      <c r="A1892" s="20" t="s">
        <v>477</v>
      </c>
      <c r="B1892" t="str">
        <f>VLOOKUP($A1892,Customer_Table[#All],4,FALSE)</f>
        <v>John</v>
      </c>
      <c r="C1892">
        <f>VLOOKUP($A1892,Medical_Table[#All],4,FALSE)</f>
        <v>33.155000000000001</v>
      </c>
      <c r="D1892">
        <f>VLOOKUP($A1892,Medical_Table[#All],6,FALSE)</f>
        <v>5.3</v>
      </c>
      <c r="E1892" t="str">
        <f>VLOOKUP($A1892,Medical_Table[#All],2,FALSE)</f>
        <v>Yes</v>
      </c>
      <c r="F1892" t="str">
        <f>VLOOKUP($A1892,Medical_Table[#All],8,FALSE)</f>
        <v>No</v>
      </c>
      <c r="G1892" t="str">
        <f>VLOOKUP($A1892,Medical_Table[#All],9,FALSE)</f>
        <v>No</v>
      </c>
      <c r="H1892">
        <f>VLOOKUP($A1892,Medical_Table[#All],10,FALSE)</f>
        <v>1</v>
      </c>
      <c r="I1892" t="str">
        <f>VLOOKUP($A1892,Medical_Table[#All],3,FALSE)</f>
        <v>No</v>
      </c>
      <c r="J1892" t="str">
        <f>VLOOKUP($A1892,Medical_Table[#All],5,FALSE)</f>
        <v>Obesity</v>
      </c>
      <c r="K1892" t="str">
        <f>VLOOKUP($A1892,Medical_Table[#All],7,FALSE)</f>
        <v>Normal</v>
      </c>
      <c r="L1892" s="22">
        <f>VLOOKUP($A1892,Hospitalization_Table[#All],10,FALSE)</f>
        <v>34956</v>
      </c>
      <c r="M1892" s="18">
        <f>VLOOKUP($A1892,Hospitalization_Table[#All],6,FALSE)</f>
        <v>4058.71</v>
      </c>
      <c r="N1892" t="str">
        <f>VLOOKUP($A1892,Hospitalization_Table[#All],7,FALSE)</f>
        <v>tier - 3</v>
      </c>
      <c r="O1892" t="str">
        <f>VLOOKUP($A1892,Hospitalization_Table[#All],8,FALSE)</f>
        <v>tier - 3</v>
      </c>
      <c r="P1892" t="str">
        <f>VLOOKUP($A1892,Hospitalization_Table[#All],9,FALSE)</f>
        <v>R1012</v>
      </c>
      <c r="Q1892">
        <f>VLOOKUP($A1892,Hospitalization_Table[#All],11,FALSE)</f>
        <v>27</v>
      </c>
    </row>
    <row r="1893" spans="1:17" ht="15.6" x14ac:dyDescent="0.3">
      <c r="A1893" s="20" t="s">
        <v>476</v>
      </c>
      <c r="B1893" t="str">
        <f>VLOOKUP($A1893,Customer_Table[#All],4,FALSE)</f>
        <v>Eduardo</v>
      </c>
      <c r="C1893">
        <f>VLOOKUP($A1893,Medical_Table[#All],4,FALSE)</f>
        <v>37.29</v>
      </c>
      <c r="D1893">
        <f>VLOOKUP($A1893,Medical_Table[#All],6,FALSE)</f>
        <v>4.6399999999999997</v>
      </c>
      <c r="E1893" t="str">
        <f>VLOOKUP($A1893,Medical_Table[#All],2,FALSE)</f>
        <v>No</v>
      </c>
      <c r="F1893" t="str">
        <f>VLOOKUP($A1893,Medical_Table[#All],8,FALSE)</f>
        <v>No</v>
      </c>
      <c r="G1893" t="str">
        <f>VLOOKUP($A1893,Medical_Table[#All],9,FALSE)</f>
        <v>Yes</v>
      </c>
      <c r="H1893">
        <f>VLOOKUP($A1893,Medical_Table[#All],10,FALSE)</f>
        <v>1</v>
      </c>
      <c r="I1893" t="str">
        <f>VLOOKUP($A1893,Medical_Table[#All],3,FALSE)</f>
        <v>No</v>
      </c>
      <c r="J1893" t="str">
        <f>VLOOKUP($A1893,Medical_Table[#All],5,FALSE)</f>
        <v>Obesity</v>
      </c>
      <c r="K1893" t="str">
        <f>VLOOKUP($A1893,Medical_Table[#All],7,FALSE)</f>
        <v>Normal</v>
      </c>
      <c r="L1893" s="22">
        <f>VLOOKUP($A1893,Hospitalization_Table[#All],10,FALSE)</f>
        <v>34194</v>
      </c>
      <c r="M1893" s="18">
        <f>VLOOKUP($A1893,Hospitalization_Table[#All],6,FALSE)</f>
        <v>4058.12</v>
      </c>
      <c r="N1893" t="str">
        <f>VLOOKUP($A1893,Hospitalization_Table[#All],7,FALSE)</f>
        <v>tier - 2</v>
      </c>
      <c r="O1893" t="str">
        <f>VLOOKUP($A1893,Hospitalization_Table[#All],8,FALSE)</f>
        <v>tier - 1</v>
      </c>
      <c r="P1893" t="str">
        <f>VLOOKUP($A1893,Hospitalization_Table[#All],9,FALSE)</f>
        <v>R1013</v>
      </c>
      <c r="Q1893">
        <f>VLOOKUP($A1893,Hospitalization_Table[#All],11,FALSE)</f>
        <v>29</v>
      </c>
    </row>
    <row r="1894" spans="1:17" ht="15.6" x14ac:dyDescent="0.3">
      <c r="A1894" s="20" t="s">
        <v>475</v>
      </c>
      <c r="B1894" t="str">
        <f>VLOOKUP($A1894,Customer_Table[#All],4,FALSE)</f>
        <v>Laura M.</v>
      </c>
      <c r="C1894">
        <f>VLOOKUP($A1894,Medical_Table[#All],4,FALSE)</f>
        <v>20.23</v>
      </c>
      <c r="D1894">
        <f>VLOOKUP($A1894,Medical_Table[#All],6,FALSE)</f>
        <v>6.16</v>
      </c>
      <c r="E1894" t="str">
        <f>VLOOKUP($A1894,Medical_Table[#All],2,FALSE)</f>
        <v>Yes</v>
      </c>
      <c r="F1894" t="str">
        <f>VLOOKUP($A1894,Medical_Table[#All],8,FALSE)</f>
        <v>No</v>
      </c>
      <c r="G1894" t="str">
        <f>VLOOKUP($A1894,Medical_Table[#All],9,FALSE)</f>
        <v>No</v>
      </c>
      <c r="H1894">
        <f>VLOOKUP($A1894,Medical_Table[#All],10,FALSE)</f>
        <v>1</v>
      </c>
      <c r="I1894" t="str">
        <f>VLOOKUP($A1894,Medical_Table[#All],3,FALSE)</f>
        <v>No</v>
      </c>
      <c r="J1894" t="str">
        <f>VLOOKUP($A1894,Medical_Table[#All],5,FALSE)</f>
        <v>Normal Weight</v>
      </c>
      <c r="K1894" t="str">
        <f>VLOOKUP($A1894,Medical_Table[#All],7,FALSE)</f>
        <v>Prediabetes</v>
      </c>
      <c r="L1894" s="22">
        <f>VLOOKUP($A1894,Hospitalization_Table[#All],10,FALSE)</f>
        <v>32477</v>
      </c>
      <c r="M1894" s="18">
        <f>VLOOKUP($A1894,Hospitalization_Table[#All],6,FALSE)</f>
        <v>4047.94</v>
      </c>
      <c r="N1894" t="str">
        <f>VLOOKUP($A1894,Hospitalization_Table[#All],7,FALSE)</f>
        <v>tier - 2</v>
      </c>
      <c r="O1894" t="str">
        <f>VLOOKUP($A1894,Hospitalization_Table[#All],8,FALSE)</f>
        <v>tier - 1</v>
      </c>
      <c r="P1894" t="str">
        <f>VLOOKUP($A1894,Hospitalization_Table[#All],9,FALSE)</f>
        <v>R1013</v>
      </c>
      <c r="Q1894">
        <f>VLOOKUP($A1894,Hospitalization_Table[#All],11,FALSE)</f>
        <v>34</v>
      </c>
    </row>
    <row r="1895" spans="1:17" ht="15.6" x14ac:dyDescent="0.3">
      <c r="A1895" s="20" t="s">
        <v>474</v>
      </c>
      <c r="B1895" t="str">
        <f>VLOOKUP($A1895,Customer_Table[#All],4,FALSE)</f>
        <v>Charlie</v>
      </c>
      <c r="C1895">
        <f>VLOOKUP($A1895,Medical_Table[#All],4,FALSE)</f>
        <v>28.975000000000001</v>
      </c>
      <c r="D1895">
        <f>VLOOKUP($A1895,Medical_Table[#All],6,FALSE)</f>
        <v>4.12</v>
      </c>
      <c r="E1895" t="str">
        <f>VLOOKUP($A1895,Medical_Table[#All],2,FALSE)</f>
        <v>No</v>
      </c>
      <c r="F1895" t="str">
        <f>VLOOKUP($A1895,Medical_Table[#All],8,FALSE)</f>
        <v>No</v>
      </c>
      <c r="G1895" t="str">
        <f>VLOOKUP($A1895,Medical_Table[#All],9,FALSE)</f>
        <v>Yes</v>
      </c>
      <c r="H1895">
        <f>VLOOKUP($A1895,Medical_Table[#All],10,FALSE)</f>
        <v>1</v>
      </c>
      <c r="I1895" t="str">
        <f>VLOOKUP($A1895,Medical_Table[#All],3,FALSE)</f>
        <v>No</v>
      </c>
      <c r="J1895" t="str">
        <f>VLOOKUP($A1895,Medical_Table[#All],5,FALSE)</f>
        <v>Over Weight</v>
      </c>
      <c r="K1895" t="str">
        <f>VLOOKUP($A1895,Medical_Table[#All],7,FALSE)</f>
        <v>Normal</v>
      </c>
      <c r="L1895" s="22">
        <f>VLOOKUP($A1895,Hospitalization_Table[#All],10,FALSE)</f>
        <v>34329</v>
      </c>
      <c r="M1895" s="18">
        <f>VLOOKUP($A1895,Hospitalization_Table[#All],6,FALSE)</f>
        <v>4040.56</v>
      </c>
      <c r="N1895" t="str">
        <f>VLOOKUP($A1895,Hospitalization_Table[#All],7,FALSE)</f>
        <v>tier - 3</v>
      </c>
      <c r="O1895" t="str">
        <f>VLOOKUP($A1895,Hospitalization_Table[#All],8,FALSE)</f>
        <v>tier - 3</v>
      </c>
      <c r="P1895" t="str">
        <f>VLOOKUP($A1895,Hospitalization_Table[#All],9,FALSE)</f>
        <v>R1015</v>
      </c>
      <c r="Q1895">
        <f>VLOOKUP($A1895,Hospitalization_Table[#All],11,FALSE)</f>
        <v>29</v>
      </c>
    </row>
    <row r="1896" spans="1:17" ht="15.6" x14ac:dyDescent="0.3">
      <c r="A1896" s="20" t="s">
        <v>473</v>
      </c>
      <c r="B1896" t="str">
        <f>VLOOKUP($A1896,Customer_Table[#All],4,FALSE)</f>
        <v>Melissa D.</v>
      </c>
      <c r="C1896">
        <f>VLOOKUP($A1896,Medical_Table[#All],4,FALSE)</f>
        <v>16.420000000000002</v>
      </c>
      <c r="D1896">
        <f>VLOOKUP($A1896,Medical_Table[#All],6,FALSE)</f>
        <v>5.77</v>
      </c>
      <c r="E1896" t="str">
        <f>VLOOKUP($A1896,Medical_Table[#All],2,FALSE)</f>
        <v>Yes</v>
      </c>
      <c r="F1896" t="str">
        <f>VLOOKUP($A1896,Medical_Table[#All],8,FALSE)</f>
        <v>No</v>
      </c>
      <c r="G1896" t="str">
        <f>VLOOKUP($A1896,Medical_Table[#All],9,FALSE)</f>
        <v>Yes</v>
      </c>
      <c r="H1896">
        <f>VLOOKUP($A1896,Medical_Table[#All],10,FALSE)</f>
        <v>1</v>
      </c>
      <c r="I1896" t="str">
        <f>VLOOKUP($A1896,Medical_Table[#All],3,FALSE)</f>
        <v>No</v>
      </c>
      <c r="J1896" t="str">
        <f>VLOOKUP($A1896,Medical_Table[#All],5,FALSE)</f>
        <v>Under Weight</v>
      </c>
      <c r="K1896" t="str">
        <f>VLOOKUP($A1896,Medical_Table[#All],7,FALSE)</f>
        <v>Prediabetes</v>
      </c>
      <c r="L1896" s="22">
        <f>VLOOKUP($A1896,Hospitalization_Table[#All],10,FALSE)</f>
        <v>30630</v>
      </c>
      <c r="M1896" s="18">
        <f>VLOOKUP($A1896,Hospitalization_Table[#All],6,FALSE)</f>
        <v>4039.9</v>
      </c>
      <c r="N1896" t="str">
        <f>VLOOKUP($A1896,Hospitalization_Table[#All],7,FALSE)</f>
        <v>tier - 2</v>
      </c>
      <c r="O1896" t="str">
        <f>VLOOKUP($A1896,Hospitalization_Table[#All],8,FALSE)</f>
        <v>tier - 1</v>
      </c>
      <c r="P1896" t="str">
        <f>VLOOKUP($A1896,Hospitalization_Table[#All],9,FALSE)</f>
        <v>R1013</v>
      </c>
      <c r="Q1896">
        <f>VLOOKUP($A1896,Hospitalization_Table[#All],11,FALSE)</f>
        <v>39</v>
      </c>
    </row>
    <row r="1897" spans="1:17" ht="15.6" x14ac:dyDescent="0.3">
      <c r="A1897" s="20" t="s">
        <v>472</v>
      </c>
      <c r="B1897" t="str">
        <f>VLOOKUP($A1897,Customer_Table[#All],4,FALSE)</f>
        <v>Dan C. Jr.</v>
      </c>
      <c r="C1897">
        <f>VLOOKUP($A1897,Medical_Table[#All],4,FALSE)</f>
        <v>17.559999999999999</v>
      </c>
      <c r="D1897">
        <f>VLOOKUP($A1897,Medical_Table[#All],6,FALSE)</f>
        <v>6.2</v>
      </c>
      <c r="E1897" t="str">
        <f>VLOOKUP($A1897,Medical_Table[#All],2,FALSE)</f>
        <v>No</v>
      </c>
      <c r="F1897" t="str">
        <f>VLOOKUP($A1897,Medical_Table[#All],8,FALSE)</f>
        <v>No</v>
      </c>
      <c r="G1897" t="str">
        <f>VLOOKUP($A1897,Medical_Table[#All],9,FALSE)</f>
        <v>No</v>
      </c>
      <c r="H1897">
        <f>VLOOKUP($A1897,Medical_Table[#All],10,FALSE)</f>
        <v>1</v>
      </c>
      <c r="I1897" t="str">
        <f>VLOOKUP($A1897,Medical_Table[#All],3,FALSE)</f>
        <v>No</v>
      </c>
      <c r="J1897" t="str">
        <f>VLOOKUP($A1897,Medical_Table[#All],5,FALSE)</f>
        <v>Under Weight</v>
      </c>
      <c r="K1897" t="str">
        <f>VLOOKUP($A1897,Medical_Table[#All],7,FALSE)</f>
        <v>Prediabetes</v>
      </c>
      <c r="L1897" s="22">
        <f>VLOOKUP($A1897,Hospitalization_Table[#All],10,FALSE)</f>
        <v>30870</v>
      </c>
      <c r="M1897" s="18">
        <f>VLOOKUP($A1897,Hospitalization_Table[#All],6,FALSE)</f>
        <v>4038.41</v>
      </c>
      <c r="N1897" t="str">
        <f>VLOOKUP($A1897,Hospitalization_Table[#All],7,FALSE)</f>
        <v>tier - 2</v>
      </c>
      <c r="O1897" t="str">
        <f>VLOOKUP($A1897,Hospitalization_Table[#All],8,FALSE)</f>
        <v>tier - 1</v>
      </c>
      <c r="P1897" t="str">
        <f>VLOOKUP($A1897,Hospitalization_Table[#All],9,FALSE)</f>
        <v>R1013</v>
      </c>
      <c r="Q1897">
        <f>VLOOKUP($A1897,Hospitalization_Table[#All],11,FALSE)</f>
        <v>38</v>
      </c>
    </row>
    <row r="1898" spans="1:17" ht="15.6" x14ac:dyDescent="0.3">
      <c r="A1898" s="20" t="s">
        <v>471</v>
      </c>
      <c r="B1898" t="str">
        <f>VLOOKUP($A1898,Customer_Table[#All],4,FALSE)</f>
        <v>Matthew</v>
      </c>
      <c r="C1898">
        <f>VLOOKUP($A1898,Medical_Table[#All],4,FALSE)</f>
        <v>24.13</v>
      </c>
      <c r="D1898">
        <f>VLOOKUP($A1898,Medical_Table[#All],6,FALSE)</f>
        <v>4.3899999999999997</v>
      </c>
      <c r="E1898" t="str">
        <f>VLOOKUP($A1898,Medical_Table[#All],2,FALSE)</f>
        <v>No</v>
      </c>
      <c r="F1898" t="str">
        <f>VLOOKUP($A1898,Medical_Table[#All],8,FALSE)</f>
        <v>No</v>
      </c>
      <c r="G1898" t="str">
        <f>VLOOKUP($A1898,Medical_Table[#All],9,FALSE)</f>
        <v>No</v>
      </c>
      <c r="H1898">
        <f>VLOOKUP($A1898,Medical_Table[#All],10,FALSE)</f>
        <v>1</v>
      </c>
      <c r="I1898" t="str">
        <f>VLOOKUP($A1898,Medical_Table[#All],3,FALSE)</f>
        <v>No</v>
      </c>
      <c r="J1898" t="str">
        <f>VLOOKUP($A1898,Medical_Table[#All],5,FALSE)</f>
        <v>Normal Weight</v>
      </c>
      <c r="K1898" t="str">
        <f>VLOOKUP($A1898,Medical_Table[#All],7,FALSE)</f>
        <v>Normal</v>
      </c>
      <c r="L1898" s="22">
        <f>VLOOKUP($A1898,Hospitalization_Table[#All],10,FALSE)</f>
        <v>33888</v>
      </c>
      <c r="M1898" s="18">
        <f>VLOOKUP($A1898,Hospitalization_Table[#All],6,FALSE)</f>
        <v>4032.24</v>
      </c>
      <c r="N1898" t="str">
        <f>VLOOKUP($A1898,Hospitalization_Table[#All],7,FALSE)</f>
        <v>tier - 3</v>
      </c>
      <c r="O1898" t="str">
        <f>VLOOKUP($A1898,Hospitalization_Table[#All],8,FALSE)</f>
        <v>tier - 3</v>
      </c>
      <c r="P1898" t="str">
        <f>VLOOKUP($A1898,Hospitalization_Table[#All],9,FALSE)</f>
        <v>R1012</v>
      </c>
      <c r="Q1898">
        <f>VLOOKUP($A1898,Hospitalization_Table[#All],11,FALSE)</f>
        <v>30</v>
      </c>
    </row>
    <row r="1899" spans="1:17" ht="15.6" x14ac:dyDescent="0.3">
      <c r="A1899" s="20" t="s">
        <v>470</v>
      </c>
      <c r="B1899" t="str">
        <f>VLOOKUP($A1899,Customer_Table[#All],4,FALSE)</f>
        <v>Wesley C.</v>
      </c>
      <c r="C1899">
        <f>VLOOKUP($A1899,Medical_Table[#All],4,FALSE)</f>
        <v>19.95</v>
      </c>
      <c r="D1899">
        <f>VLOOKUP($A1899,Medical_Table[#All],6,FALSE)</f>
        <v>5.13</v>
      </c>
      <c r="E1899" t="str">
        <f>VLOOKUP($A1899,Medical_Table[#All],2,FALSE)</f>
        <v>No</v>
      </c>
      <c r="F1899" t="str">
        <f>VLOOKUP($A1899,Medical_Table[#All],8,FALSE)</f>
        <v>yes</v>
      </c>
      <c r="G1899" t="str">
        <f>VLOOKUP($A1899,Medical_Table[#All],9,FALSE)</f>
        <v>No</v>
      </c>
      <c r="H1899">
        <f>VLOOKUP($A1899,Medical_Table[#All],10,FALSE)</f>
        <v>2</v>
      </c>
      <c r="I1899" t="str">
        <f>VLOOKUP($A1899,Medical_Table[#All],3,FALSE)</f>
        <v>No</v>
      </c>
      <c r="J1899" t="str">
        <f>VLOOKUP($A1899,Medical_Table[#All],5,FALSE)</f>
        <v>Normal Weight</v>
      </c>
      <c r="K1899" t="str">
        <f>VLOOKUP($A1899,Medical_Table[#All],7,FALSE)</f>
        <v>Normal</v>
      </c>
      <c r="L1899" s="22">
        <f>VLOOKUP($A1899,Hospitalization_Table[#All],10,FALSE)</f>
        <v>36782</v>
      </c>
      <c r="M1899" s="18">
        <f>VLOOKUP($A1899,Hospitalization_Table[#All],6,FALSE)</f>
        <v>4005.42</v>
      </c>
      <c r="N1899" t="str">
        <f>VLOOKUP($A1899,Hospitalization_Table[#All],7,FALSE)</f>
        <v>tier - 2</v>
      </c>
      <c r="O1899" t="str">
        <f>VLOOKUP($A1899,Hospitalization_Table[#All],8,FALSE)</f>
        <v>tier - 1</v>
      </c>
      <c r="P1899" t="str">
        <f>VLOOKUP($A1899,Hospitalization_Table[#All],9,FALSE)</f>
        <v>R1015</v>
      </c>
      <c r="Q1899">
        <f>VLOOKUP($A1899,Hospitalization_Table[#All],11,FALSE)</f>
        <v>22</v>
      </c>
    </row>
    <row r="1900" spans="1:17" ht="15.6" x14ac:dyDescent="0.3">
      <c r="A1900" s="20" t="s">
        <v>469</v>
      </c>
      <c r="B1900" t="str">
        <f>VLOOKUP($A1900,Customer_Table[#All],4,FALSE)</f>
        <v>Christopher</v>
      </c>
      <c r="C1900">
        <f>VLOOKUP($A1900,Medical_Table[#All],4,FALSE)</f>
        <v>21.24</v>
      </c>
      <c r="D1900">
        <f>VLOOKUP($A1900,Medical_Table[#All],6,FALSE)</f>
        <v>4.49</v>
      </c>
      <c r="E1900" t="str">
        <f>VLOOKUP($A1900,Medical_Table[#All],2,FALSE)</f>
        <v>No</v>
      </c>
      <c r="F1900" t="str">
        <f>VLOOKUP($A1900,Medical_Table[#All],8,FALSE)</f>
        <v>No</v>
      </c>
      <c r="G1900" t="str">
        <f>VLOOKUP($A1900,Medical_Table[#All],9,FALSE)</f>
        <v>No</v>
      </c>
      <c r="H1900">
        <f>VLOOKUP($A1900,Medical_Table[#All],10,FALSE)</f>
        <v>0</v>
      </c>
      <c r="I1900" t="str">
        <f>VLOOKUP($A1900,Medical_Table[#All],3,FALSE)</f>
        <v>No</v>
      </c>
      <c r="J1900" t="str">
        <f>VLOOKUP($A1900,Medical_Table[#All],5,FALSE)</f>
        <v>Normal Weight</v>
      </c>
      <c r="K1900" t="str">
        <f>VLOOKUP($A1900,Medical_Table[#All],7,FALSE)</f>
        <v>Normal</v>
      </c>
      <c r="L1900" s="22">
        <f>VLOOKUP($A1900,Hospitalization_Table[#All],10,FALSE)</f>
        <v>32699</v>
      </c>
      <c r="M1900" s="18">
        <f>VLOOKUP($A1900,Hospitalization_Table[#All],6,FALSE)</f>
        <v>4002.36</v>
      </c>
      <c r="N1900" t="str">
        <f>VLOOKUP($A1900,Hospitalization_Table[#All],7,FALSE)</f>
        <v>tier - 2</v>
      </c>
      <c r="O1900" t="str">
        <f>VLOOKUP($A1900,Hospitalization_Table[#All],8,FALSE)</f>
        <v>tier - 1</v>
      </c>
      <c r="P1900" t="str">
        <f>VLOOKUP($A1900,Hospitalization_Table[#All],9,FALSE)</f>
        <v>R1013</v>
      </c>
      <c r="Q1900">
        <f>VLOOKUP($A1900,Hospitalization_Table[#All],11,FALSE)</f>
        <v>33</v>
      </c>
    </row>
    <row r="1901" spans="1:17" ht="15.6" x14ac:dyDescent="0.3">
      <c r="A1901" s="20" t="s">
        <v>468</v>
      </c>
      <c r="B1901" t="str">
        <f>VLOOKUP($A1901,Customer_Table[#All],4,FALSE)</f>
        <v>Jessica</v>
      </c>
      <c r="C1901">
        <f>VLOOKUP($A1901,Medical_Table[#All],4,FALSE)</f>
        <v>44.22</v>
      </c>
      <c r="D1901">
        <f>VLOOKUP($A1901,Medical_Table[#All],6,FALSE)</f>
        <v>6.35</v>
      </c>
      <c r="E1901" t="str">
        <f>VLOOKUP($A1901,Medical_Table[#All],2,FALSE)</f>
        <v>No</v>
      </c>
      <c r="F1901" t="str">
        <f>VLOOKUP($A1901,Medical_Table[#All],8,FALSE)</f>
        <v>No</v>
      </c>
      <c r="G1901" t="str">
        <f>VLOOKUP($A1901,Medical_Table[#All],9,FALSE)</f>
        <v>No</v>
      </c>
      <c r="H1901">
        <f>VLOOKUP($A1901,Medical_Table[#All],10,FALSE)</f>
        <v>0</v>
      </c>
      <c r="I1901" t="str">
        <f>VLOOKUP($A1901,Medical_Table[#All],3,FALSE)</f>
        <v>No</v>
      </c>
      <c r="J1901" t="str">
        <f>VLOOKUP($A1901,Medical_Table[#All],5,FALSE)</f>
        <v>Obesity</v>
      </c>
      <c r="K1901" t="str">
        <f>VLOOKUP($A1901,Medical_Table[#All],7,FALSE)</f>
        <v>Prediabetes</v>
      </c>
      <c r="L1901" s="22">
        <f>VLOOKUP($A1901,Hospitalization_Table[#All],10,FALSE)</f>
        <v>33178</v>
      </c>
      <c r="M1901" s="18">
        <f>VLOOKUP($A1901,Hospitalization_Table[#All],6,FALSE)</f>
        <v>3994.18</v>
      </c>
      <c r="N1901" t="str">
        <f>VLOOKUP($A1901,Hospitalization_Table[#All],7,FALSE)</f>
        <v>tier - 2</v>
      </c>
      <c r="O1901" t="str">
        <f>VLOOKUP($A1901,Hospitalization_Table[#All],8,FALSE)</f>
        <v>tier - 2</v>
      </c>
      <c r="P1901" t="str">
        <f>VLOOKUP($A1901,Hospitalization_Table[#All],9,FALSE)</f>
        <v>R1013</v>
      </c>
      <c r="Q1901">
        <f>VLOOKUP($A1901,Hospitalization_Table[#All],11,FALSE)</f>
        <v>32</v>
      </c>
    </row>
    <row r="1902" spans="1:17" ht="15.6" x14ac:dyDescent="0.3">
      <c r="A1902" s="20" t="s">
        <v>467</v>
      </c>
      <c r="B1902" t="str">
        <f>VLOOKUP($A1902,Customer_Table[#All],4,FALSE)</f>
        <v>Christin</v>
      </c>
      <c r="C1902">
        <f>VLOOKUP($A1902,Medical_Table[#All],4,FALSE)</f>
        <v>41.1</v>
      </c>
      <c r="D1902">
        <f>VLOOKUP($A1902,Medical_Table[#All],6,FALSE)</f>
        <v>5.79</v>
      </c>
      <c r="E1902" t="str">
        <f>VLOOKUP($A1902,Medical_Table[#All],2,FALSE)</f>
        <v>No</v>
      </c>
      <c r="F1902" t="str">
        <f>VLOOKUP($A1902,Medical_Table[#All],8,FALSE)</f>
        <v>No</v>
      </c>
      <c r="G1902" t="str">
        <f>VLOOKUP($A1902,Medical_Table[#All],9,FALSE)</f>
        <v>No</v>
      </c>
      <c r="H1902">
        <f>VLOOKUP($A1902,Medical_Table[#All],10,FALSE)</f>
        <v>0</v>
      </c>
      <c r="I1902" t="str">
        <f>VLOOKUP($A1902,Medical_Table[#All],3,FALSE)</f>
        <v>No</v>
      </c>
      <c r="J1902" t="str">
        <f>VLOOKUP($A1902,Medical_Table[#All],5,FALSE)</f>
        <v>Obesity</v>
      </c>
      <c r="K1902" t="str">
        <f>VLOOKUP($A1902,Medical_Table[#All],7,FALSE)</f>
        <v>Prediabetes</v>
      </c>
      <c r="L1902" s="22">
        <f>VLOOKUP($A1902,Hospitalization_Table[#All],10,FALSE)</f>
        <v>33199</v>
      </c>
      <c r="M1902" s="18">
        <f>VLOOKUP($A1902,Hospitalization_Table[#All],6,FALSE)</f>
        <v>3989.84</v>
      </c>
      <c r="N1902" t="str">
        <f>VLOOKUP($A1902,Hospitalization_Table[#All],7,FALSE)</f>
        <v>tier - 2</v>
      </c>
      <c r="O1902" t="str">
        <f>VLOOKUP($A1902,Hospitalization_Table[#All],8,FALSE)</f>
        <v>tier - 2</v>
      </c>
      <c r="P1902" t="str">
        <f>VLOOKUP($A1902,Hospitalization_Table[#All],9,FALSE)</f>
        <v>R1011</v>
      </c>
      <c r="Q1902">
        <f>VLOOKUP($A1902,Hospitalization_Table[#All],11,FALSE)</f>
        <v>32</v>
      </c>
    </row>
    <row r="1903" spans="1:17" ht="15.6" x14ac:dyDescent="0.3">
      <c r="A1903" s="20" t="s">
        <v>466</v>
      </c>
      <c r="B1903" t="str">
        <f>VLOOKUP($A1903,Customer_Table[#All],4,FALSE)</f>
        <v>Sara</v>
      </c>
      <c r="C1903">
        <f>VLOOKUP($A1903,Medical_Table[#All],4,FALSE)</f>
        <v>34.200000000000003</v>
      </c>
      <c r="D1903">
        <f>VLOOKUP($A1903,Medical_Table[#All],6,FALSE)</f>
        <v>4.78</v>
      </c>
      <c r="E1903" t="str">
        <f>VLOOKUP($A1903,Medical_Table[#All],2,FALSE)</f>
        <v>Yes</v>
      </c>
      <c r="F1903" t="str">
        <f>VLOOKUP($A1903,Medical_Table[#All],8,FALSE)</f>
        <v>No</v>
      </c>
      <c r="G1903" t="str">
        <f>VLOOKUP($A1903,Medical_Table[#All],9,FALSE)</f>
        <v>No</v>
      </c>
      <c r="H1903">
        <f>VLOOKUP($A1903,Medical_Table[#All],10,FALSE)</f>
        <v>0</v>
      </c>
      <c r="I1903" t="str">
        <f>VLOOKUP($A1903,Medical_Table[#All],3,FALSE)</f>
        <v>No</v>
      </c>
      <c r="J1903" t="str">
        <f>VLOOKUP($A1903,Medical_Table[#All],5,FALSE)</f>
        <v>Obesity</v>
      </c>
      <c r="K1903" t="str">
        <f>VLOOKUP($A1903,Medical_Table[#All],7,FALSE)</f>
        <v>Normal</v>
      </c>
      <c r="L1903" s="22">
        <f>VLOOKUP($A1903,Hospitalization_Table[#All],10,FALSE)</f>
        <v>35316</v>
      </c>
      <c r="M1903" s="18">
        <f>VLOOKUP($A1903,Hospitalization_Table[#All],6,FALSE)</f>
        <v>3987.93</v>
      </c>
      <c r="N1903" t="str">
        <f>VLOOKUP($A1903,Hospitalization_Table[#All],7,FALSE)</f>
        <v>tier - 2</v>
      </c>
      <c r="O1903" t="str">
        <f>VLOOKUP($A1903,Hospitalization_Table[#All],8,FALSE)</f>
        <v>tier - 2</v>
      </c>
      <c r="P1903" t="str">
        <f>VLOOKUP($A1903,Hospitalization_Table[#All],9,FALSE)</f>
        <v>R1011</v>
      </c>
      <c r="Q1903">
        <f>VLOOKUP($A1903,Hospitalization_Table[#All],11,FALSE)</f>
        <v>26</v>
      </c>
    </row>
    <row r="1904" spans="1:17" ht="15.6" x14ac:dyDescent="0.3">
      <c r="A1904" s="20" t="s">
        <v>465</v>
      </c>
      <c r="B1904" t="str">
        <f>VLOOKUP($A1904,Customer_Table[#All],4,FALSE)</f>
        <v>Elizabeth</v>
      </c>
      <c r="C1904">
        <f>VLOOKUP($A1904,Medical_Table[#All],4,FALSE)</f>
        <v>29.92</v>
      </c>
      <c r="D1904">
        <f>VLOOKUP($A1904,Medical_Table[#All],6,FALSE)</f>
        <v>6.02</v>
      </c>
      <c r="E1904" t="str">
        <f>VLOOKUP($A1904,Medical_Table[#All],2,FALSE)</f>
        <v>Yes</v>
      </c>
      <c r="F1904" t="str">
        <f>VLOOKUP($A1904,Medical_Table[#All],8,FALSE)</f>
        <v>No</v>
      </c>
      <c r="G1904" t="str">
        <f>VLOOKUP($A1904,Medical_Table[#All],9,FALSE)</f>
        <v>No</v>
      </c>
      <c r="H1904">
        <f>VLOOKUP($A1904,Medical_Table[#All],10,FALSE)</f>
        <v>0</v>
      </c>
      <c r="I1904" t="str">
        <f>VLOOKUP($A1904,Medical_Table[#All],3,FALSE)</f>
        <v>No</v>
      </c>
      <c r="J1904" t="str">
        <f>VLOOKUP($A1904,Medical_Table[#All],5,FALSE)</f>
        <v>Over Weight</v>
      </c>
      <c r="K1904" t="str">
        <f>VLOOKUP($A1904,Medical_Table[#All],7,FALSE)</f>
        <v>Prediabetes</v>
      </c>
      <c r="L1904" s="22">
        <f>VLOOKUP($A1904,Hospitalization_Table[#All],10,FALSE)</f>
        <v>35294</v>
      </c>
      <c r="M1904" s="18">
        <f>VLOOKUP($A1904,Hospitalization_Table[#All],6,FALSE)</f>
        <v>3981.98</v>
      </c>
      <c r="N1904" t="str">
        <f>VLOOKUP($A1904,Hospitalization_Table[#All],7,FALSE)</f>
        <v>tier - 2</v>
      </c>
      <c r="O1904" t="str">
        <f>VLOOKUP($A1904,Hospitalization_Table[#All],8,FALSE)</f>
        <v>tier - 2</v>
      </c>
      <c r="P1904" t="str">
        <f>VLOOKUP($A1904,Hospitalization_Table[#All],9,FALSE)</f>
        <v>R1013</v>
      </c>
      <c r="Q1904">
        <f>VLOOKUP($A1904,Hospitalization_Table[#All],11,FALSE)</f>
        <v>26</v>
      </c>
    </row>
    <row r="1905" spans="1:17" ht="15.6" x14ac:dyDescent="0.3">
      <c r="A1905" s="20" t="s">
        <v>464</v>
      </c>
      <c r="B1905" t="str">
        <f>VLOOKUP($A1905,Customer_Table[#All],4,FALSE)</f>
        <v>Margaret P.</v>
      </c>
      <c r="C1905">
        <f>VLOOKUP($A1905,Medical_Table[#All],4,FALSE)</f>
        <v>28.93</v>
      </c>
      <c r="D1905">
        <f>VLOOKUP($A1905,Medical_Table[#All],6,FALSE)</f>
        <v>4.4400000000000004</v>
      </c>
      <c r="E1905" t="str">
        <f>VLOOKUP($A1905,Medical_Table[#All],2,FALSE)</f>
        <v>No</v>
      </c>
      <c r="F1905" t="str">
        <f>VLOOKUP($A1905,Medical_Table[#All],8,FALSE)</f>
        <v>No</v>
      </c>
      <c r="G1905" t="str">
        <f>VLOOKUP($A1905,Medical_Table[#All],9,FALSE)</f>
        <v>No</v>
      </c>
      <c r="H1905">
        <f>VLOOKUP($A1905,Medical_Table[#All],10,FALSE)</f>
        <v>0</v>
      </c>
      <c r="I1905" t="str">
        <f>VLOOKUP($A1905,Medical_Table[#All],3,FALSE)</f>
        <v>No</v>
      </c>
      <c r="J1905" t="str">
        <f>VLOOKUP($A1905,Medical_Table[#All],5,FALSE)</f>
        <v>Over Weight</v>
      </c>
      <c r="K1905" t="str">
        <f>VLOOKUP($A1905,Medical_Table[#All],7,FALSE)</f>
        <v>Normal</v>
      </c>
      <c r="L1905" s="22">
        <f>VLOOKUP($A1905,Hospitalization_Table[#All],10,FALSE)</f>
        <v>33083</v>
      </c>
      <c r="M1905" s="18">
        <f>VLOOKUP($A1905,Hospitalization_Table[#All],6,FALSE)</f>
        <v>3972.92</v>
      </c>
      <c r="N1905" t="str">
        <f>VLOOKUP($A1905,Hospitalization_Table[#All],7,FALSE)</f>
        <v>tier - 2</v>
      </c>
      <c r="O1905" t="str">
        <f>VLOOKUP($A1905,Hospitalization_Table[#All],8,FALSE)</f>
        <v>tier - 3</v>
      </c>
      <c r="P1905" t="str">
        <f>VLOOKUP($A1905,Hospitalization_Table[#All],9,FALSE)</f>
        <v>R1013</v>
      </c>
      <c r="Q1905">
        <f>VLOOKUP($A1905,Hospitalization_Table[#All],11,FALSE)</f>
        <v>32</v>
      </c>
    </row>
    <row r="1906" spans="1:17" ht="15.6" x14ac:dyDescent="0.3">
      <c r="A1906" s="20" t="s">
        <v>463</v>
      </c>
      <c r="B1906" t="str">
        <f>VLOOKUP($A1906,Customer_Table[#All],4,FALSE)</f>
        <v>Tiffany K</v>
      </c>
      <c r="C1906">
        <f>VLOOKUP($A1906,Medical_Table[#All],4,FALSE)</f>
        <v>31.254999999999999</v>
      </c>
      <c r="D1906">
        <f>VLOOKUP($A1906,Medical_Table[#All],6,FALSE)</f>
        <v>5.84</v>
      </c>
      <c r="E1906" t="str">
        <f>VLOOKUP($A1906,Medical_Table[#All],2,FALSE)</f>
        <v>Yes</v>
      </c>
      <c r="F1906" t="str">
        <f>VLOOKUP($A1906,Medical_Table[#All],8,FALSE)</f>
        <v>No</v>
      </c>
      <c r="G1906" t="str">
        <f>VLOOKUP($A1906,Medical_Table[#All],9,FALSE)</f>
        <v>No</v>
      </c>
      <c r="H1906">
        <f>VLOOKUP($A1906,Medical_Table[#All],10,FALSE)</f>
        <v>1</v>
      </c>
      <c r="I1906" t="str">
        <f>VLOOKUP($A1906,Medical_Table[#All],3,FALSE)</f>
        <v>No</v>
      </c>
      <c r="J1906" t="str">
        <f>VLOOKUP($A1906,Medical_Table[#All],5,FALSE)</f>
        <v>Obesity</v>
      </c>
      <c r="K1906" t="str">
        <f>VLOOKUP($A1906,Medical_Table[#All],7,FALSE)</f>
        <v>Prediabetes</v>
      </c>
      <c r="L1906" s="22">
        <f>VLOOKUP($A1906,Hospitalization_Table[#All],10,FALSE)</f>
        <v>34891</v>
      </c>
      <c r="M1906" s="18">
        <f>VLOOKUP($A1906,Hospitalization_Table[#All],6,FALSE)</f>
        <v>3956.07</v>
      </c>
      <c r="N1906" t="str">
        <f>VLOOKUP($A1906,Hospitalization_Table[#All],7,FALSE)</f>
        <v>tier - 2</v>
      </c>
      <c r="O1906" t="str">
        <f>VLOOKUP($A1906,Hospitalization_Table[#All],8,FALSE)</f>
        <v>tier - 2</v>
      </c>
      <c r="P1906" t="str">
        <f>VLOOKUP($A1906,Hospitalization_Table[#All],9,FALSE)</f>
        <v>R1012</v>
      </c>
      <c r="Q1906">
        <f>VLOOKUP($A1906,Hospitalization_Table[#All],11,FALSE)</f>
        <v>27</v>
      </c>
    </row>
    <row r="1907" spans="1:17" ht="15.6" x14ac:dyDescent="0.3">
      <c r="A1907" s="20" t="s">
        <v>462</v>
      </c>
      <c r="B1907" t="str">
        <f>VLOOKUP($A1907,Customer_Table[#All],4,FALSE)</f>
        <v>David M.</v>
      </c>
      <c r="C1907">
        <f>VLOOKUP($A1907,Medical_Table[#All],4,FALSE)</f>
        <v>29.83</v>
      </c>
      <c r="D1907">
        <f>VLOOKUP($A1907,Medical_Table[#All],6,FALSE)</f>
        <v>5.39</v>
      </c>
      <c r="E1907" t="str">
        <f>VLOOKUP($A1907,Medical_Table[#All],2,FALSE)</f>
        <v>No</v>
      </c>
      <c r="F1907" t="str">
        <f>VLOOKUP($A1907,Medical_Table[#All],8,FALSE)</f>
        <v>No</v>
      </c>
      <c r="G1907" t="str">
        <f>VLOOKUP($A1907,Medical_Table[#All],9,FALSE)</f>
        <v>No</v>
      </c>
      <c r="H1907">
        <f>VLOOKUP($A1907,Medical_Table[#All],10,FALSE)</f>
        <v>0</v>
      </c>
      <c r="I1907" t="str">
        <f>VLOOKUP($A1907,Medical_Table[#All],3,FALSE)</f>
        <v>No</v>
      </c>
      <c r="J1907" t="str">
        <f>VLOOKUP($A1907,Medical_Table[#All],5,FALSE)</f>
        <v>Over Weight</v>
      </c>
      <c r="K1907" t="str">
        <f>VLOOKUP($A1907,Medical_Table[#All],7,FALSE)</f>
        <v>Normal</v>
      </c>
      <c r="L1907" s="22">
        <f>VLOOKUP($A1907,Hospitalization_Table[#All],10,FALSE)</f>
        <v>36351</v>
      </c>
      <c r="M1907" s="18">
        <f>VLOOKUP($A1907,Hospitalization_Table[#All],6,FALSE)</f>
        <v>3955.98</v>
      </c>
      <c r="N1907" t="str">
        <f>VLOOKUP($A1907,Hospitalization_Table[#All],7,FALSE)</f>
        <v>tier - 2</v>
      </c>
      <c r="O1907" t="str">
        <f>VLOOKUP($A1907,Hospitalization_Table[#All],8,FALSE)</f>
        <v>tier - 3</v>
      </c>
      <c r="P1907" t="str">
        <f>VLOOKUP($A1907,Hospitalization_Table[#All],9,FALSE)</f>
        <v>R1021</v>
      </c>
      <c r="Q1907">
        <f>VLOOKUP($A1907,Hospitalization_Table[#All],11,FALSE)</f>
        <v>23</v>
      </c>
    </row>
    <row r="1908" spans="1:17" ht="15.6" x14ac:dyDescent="0.3">
      <c r="A1908" s="20" t="s">
        <v>461</v>
      </c>
      <c r="B1908" t="str">
        <f>VLOOKUP($A1908,Customer_Table[#All],4,FALSE)</f>
        <v>Christine E</v>
      </c>
      <c r="C1908">
        <f>VLOOKUP($A1908,Medical_Table[#All],4,FALSE)</f>
        <v>29.59</v>
      </c>
      <c r="D1908">
        <f>VLOOKUP($A1908,Medical_Table[#All],6,FALSE)</f>
        <v>6.16</v>
      </c>
      <c r="E1908" t="str">
        <f>VLOOKUP($A1908,Medical_Table[#All],2,FALSE)</f>
        <v>No</v>
      </c>
      <c r="F1908" t="str">
        <f>VLOOKUP($A1908,Medical_Table[#All],8,FALSE)</f>
        <v>No</v>
      </c>
      <c r="G1908" t="str">
        <f>VLOOKUP($A1908,Medical_Table[#All],9,FALSE)</f>
        <v>Yes</v>
      </c>
      <c r="H1908">
        <f>VLOOKUP($A1908,Medical_Table[#All],10,FALSE)</f>
        <v>1</v>
      </c>
      <c r="I1908" t="str">
        <f>VLOOKUP($A1908,Medical_Table[#All],3,FALSE)</f>
        <v>No</v>
      </c>
      <c r="J1908" t="str">
        <f>VLOOKUP($A1908,Medical_Table[#All],5,FALSE)</f>
        <v>Over Weight</v>
      </c>
      <c r="K1908" t="str">
        <f>VLOOKUP($A1908,Medical_Table[#All],7,FALSE)</f>
        <v>Prediabetes</v>
      </c>
      <c r="L1908" s="22">
        <f>VLOOKUP($A1908,Hospitalization_Table[#All],10,FALSE)</f>
        <v>34284</v>
      </c>
      <c r="M1908" s="18">
        <f>VLOOKUP($A1908,Hospitalization_Table[#All],6,FALSE)</f>
        <v>3947.41</v>
      </c>
      <c r="N1908" t="str">
        <f>VLOOKUP($A1908,Hospitalization_Table[#All],7,FALSE)</f>
        <v>tier - 2</v>
      </c>
      <c r="O1908" t="str">
        <f>VLOOKUP($A1908,Hospitalization_Table[#All],8,FALSE)</f>
        <v>tier - 2</v>
      </c>
      <c r="P1908" t="str">
        <f>VLOOKUP($A1908,Hospitalization_Table[#All],9,FALSE)</f>
        <v>R1013</v>
      </c>
      <c r="Q1908">
        <f>VLOOKUP($A1908,Hospitalization_Table[#All],11,FALSE)</f>
        <v>29</v>
      </c>
    </row>
    <row r="1909" spans="1:17" ht="15.6" x14ac:dyDescent="0.3">
      <c r="A1909" s="20" t="s">
        <v>460</v>
      </c>
      <c r="B1909" t="str">
        <f>VLOOKUP($A1909,Customer_Table[#All],4,FALSE)</f>
        <v>Donna</v>
      </c>
      <c r="C1909">
        <f>VLOOKUP($A1909,Medical_Table[#All],4,FALSE)</f>
        <v>31.16</v>
      </c>
      <c r="D1909">
        <f>VLOOKUP($A1909,Medical_Table[#All],6,FALSE)</f>
        <v>4.49</v>
      </c>
      <c r="E1909" t="str">
        <f>VLOOKUP($A1909,Medical_Table[#All],2,FALSE)</f>
        <v>No</v>
      </c>
      <c r="F1909" t="str">
        <f>VLOOKUP($A1909,Medical_Table[#All],8,FALSE)</f>
        <v>No</v>
      </c>
      <c r="G1909" t="str">
        <f>VLOOKUP($A1909,Medical_Table[#All],9,FALSE)</f>
        <v>Yes</v>
      </c>
      <c r="H1909">
        <f>VLOOKUP($A1909,Medical_Table[#All],10,FALSE)</f>
        <v>1</v>
      </c>
      <c r="I1909" t="str">
        <f>VLOOKUP($A1909,Medical_Table[#All],3,FALSE)</f>
        <v>No</v>
      </c>
      <c r="J1909" t="str">
        <f>VLOOKUP($A1909,Medical_Table[#All],5,FALSE)</f>
        <v>Obesity</v>
      </c>
      <c r="K1909" t="str">
        <f>VLOOKUP($A1909,Medical_Table[#All],7,FALSE)</f>
        <v>Normal</v>
      </c>
      <c r="L1909" s="22">
        <f>VLOOKUP($A1909,Hospitalization_Table[#All],10,FALSE)</f>
        <v>34241</v>
      </c>
      <c r="M1909" s="18">
        <f>VLOOKUP($A1909,Hospitalization_Table[#All],6,FALSE)</f>
        <v>3943.6</v>
      </c>
      <c r="N1909" t="str">
        <f>VLOOKUP($A1909,Hospitalization_Table[#All],7,FALSE)</f>
        <v>tier - 2</v>
      </c>
      <c r="O1909" t="str">
        <f>VLOOKUP($A1909,Hospitalization_Table[#All],8,FALSE)</f>
        <v>tier - 3</v>
      </c>
      <c r="P1909" t="str">
        <f>VLOOKUP($A1909,Hospitalization_Table[#All],9,FALSE)</f>
        <v>R1024</v>
      </c>
      <c r="Q1909">
        <f>VLOOKUP($A1909,Hospitalization_Table[#All],11,FALSE)</f>
        <v>29</v>
      </c>
    </row>
    <row r="1910" spans="1:17" ht="15.6" x14ac:dyDescent="0.3">
      <c r="A1910" s="20" t="s">
        <v>459</v>
      </c>
      <c r="B1910" t="str">
        <f>VLOOKUP($A1910,Customer_Table[#All],4,FALSE)</f>
        <v>Rod</v>
      </c>
      <c r="C1910">
        <f>VLOOKUP($A1910,Medical_Table[#All],4,FALSE)</f>
        <v>34.21</v>
      </c>
      <c r="D1910">
        <f>VLOOKUP($A1910,Medical_Table[#All],6,FALSE)</f>
        <v>4.4800000000000004</v>
      </c>
      <c r="E1910" t="str">
        <f>VLOOKUP($A1910,Medical_Table[#All],2,FALSE)</f>
        <v>Yes</v>
      </c>
      <c r="F1910" t="str">
        <f>VLOOKUP($A1910,Medical_Table[#All],8,FALSE)</f>
        <v>No</v>
      </c>
      <c r="G1910" t="str">
        <f>VLOOKUP($A1910,Medical_Table[#All],9,FALSE)</f>
        <v>No</v>
      </c>
      <c r="H1910">
        <f>VLOOKUP($A1910,Medical_Table[#All],10,FALSE)</f>
        <v>1</v>
      </c>
      <c r="I1910" t="str">
        <f>VLOOKUP($A1910,Medical_Table[#All],3,FALSE)</f>
        <v>No</v>
      </c>
      <c r="J1910" t="str">
        <f>VLOOKUP($A1910,Medical_Table[#All],5,FALSE)</f>
        <v>Obesity</v>
      </c>
      <c r="K1910" t="str">
        <f>VLOOKUP($A1910,Medical_Table[#All],7,FALSE)</f>
        <v>Normal</v>
      </c>
      <c r="L1910" s="22">
        <f>VLOOKUP($A1910,Hospitalization_Table[#All],10,FALSE)</f>
        <v>32440</v>
      </c>
      <c r="M1910" s="18">
        <f>VLOOKUP($A1910,Hospitalization_Table[#All],6,FALSE)</f>
        <v>3935.18</v>
      </c>
      <c r="N1910" t="str">
        <f>VLOOKUP($A1910,Hospitalization_Table[#All],7,FALSE)</f>
        <v>tier - 3</v>
      </c>
      <c r="O1910" t="str">
        <f>VLOOKUP($A1910,Hospitalization_Table[#All],8,FALSE)</f>
        <v>tier - 1</v>
      </c>
      <c r="P1910" t="str">
        <f>VLOOKUP($A1910,Hospitalization_Table[#All],9,FALSE)</f>
        <v>R1013</v>
      </c>
      <c r="Q1910">
        <f>VLOOKUP($A1910,Hospitalization_Table[#All],11,FALSE)</f>
        <v>34</v>
      </c>
    </row>
    <row r="1911" spans="1:17" ht="15.6" x14ac:dyDescent="0.3">
      <c r="A1911" s="20" t="s">
        <v>458</v>
      </c>
      <c r="B1911" t="str">
        <f>VLOOKUP($A1911,Customer_Table[#All],4,FALSE)</f>
        <v>Joe</v>
      </c>
      <c r="C1911">
        <f>VLOOKUP($A1911,Medical_Table[#All],4,FALSE)</f>
        <v>34.86</v>
      </c>
      <c r="D1911">
        <f>VLOOKUP($A1911,Medical_Table[#All],6,FALSE)</f>
        <v>10.97</v>
      </c>
      <c r="E1911" t="str">
        <f>VLOOKUP($A1911,Medical_Table[#All],2,FALSE)</f>
        <v>No</v>
      </c>
      <c r="F1911" t="str">
        <f>VLOOKUP($A1911,Medical_Table[#All],8,FALSE)</f>
        <v>No</v>
      </c>
      <c r="G1911" t="str">
        <f>VLOOKUP($A1911,Medical_Table[#All],9,FALSE)</f>
        <v>No</v>
      </c>
      <c r="H1911">
        <f>VLOOKUP($A1911,Medical_Table[#All],10,FALSE)</f>
        <v>0</v>
      </c>
      <c r="I1911" t="str">
        <f>VLOOKUP($A1911,Medical_Table[#All],3,FALSE)</f>
        <v>No</v>
      </c>
      <c r="J1911" t="str">
        <f>VLOOKUP($A1911,Medical_Table[#All],5,FALSE)</f>
        <v>Obesity</v>
      </c>
      <c r="K1911" t="str">
        <f>VLOOKUP($A1911,Medical_Table[#All],7,FALSE)</f>
        <v>Diabetes</v>
      </c>
      <c r="L1911" s="22">
        <f>VLOOKUP($A1911,Hospitalization_Table[#All],10,FALSE)</f>
        <v>37422</v>
      </c>
      <c r="M1911" s="18">
        <f>VLOOKUP($A1911,Hospitalization_Table[#All],6,FALSE)</f>
        <v>3931.51</v>
      </c>
      <c r="N1911" t="str">
        <f>VLOOKUP($A1911,Hospitalization_Table[#All],7,FALSE)</f>
        <v>tier - 2</v>
      </c>
      <c r="O1911" t="str">
        <f>VLOOKUP($A1911,Hospitalization_Table[#All],8,FALSE)</f>
        <v>tier - 3</v>
      </c>
      <c r="P1911" t="str">
        <f>VLOOKUP($A1911,Hospitalization_Table[#All],9,FALSE)</f>
        <v>R1011</v>
      </c>
      <c r="Q1911">
        <f>VLOOKUP($A1911,Hospitalization_Table[#All],11,FALSE)</f>
        <v>20</v>
      </c>
    </row>
    <row r="1912" spans="1:17" ht="15.6" x14ac:dyDescent="0.3">
      <c r="A1912" s="20" t="s">
        <v>457</v>
      </c>
      <c r="B1912" t="str">
        <f>VLOOKUP($A1912,Customer_Table[#All],4,FALSE)</f>
        <v>Kayleigh</v>
      </c>
      <c r="C1912">
        <f>VLOOKUP($A1912,Medical_Table[#All],4,FALSE)</f>
        <v>34.58</v>
      </c>
      <c r="D1912">
        <f>VLOOKUP($A1912,Medical_Table[#All],6,FALSE)</f>
        <v>5.14</v>
      </c>
      <c r="E1912" t="str">
        <f>VLOOKUP($A1912,Medical_Table[#All],2,FALSE)</f>
        <v>No</v>
      </c>
      <c r="F1912" t="str">
        <f>VLOOKUP($A1912,Medical_Table[#All],8,FALSE)</f>
        <v>yes</v>
      </c>
      <c r="G1912" t="str">
        <f>VLOOKUP($A1912,Medical_Table[#All],9,FALSE)</f>
        <v>No</v>
      </c>
      <c r="H1912">
        <f>VLOOKUP($A1912,Medical_Table[#All],10,FALSE)</f>
        <v>2</v>
      </c>
      <c r="I1912" t="str">
        <f>VLOOKUP($A1912,Medical_Table[#All],3,FALSE)</f>
        <v>No</v>
      </c>
      <c r="J1912" t="str">
        <f>VLOOKUP($A1912,Medical_Table[#All],5,FALSE)</f>
        <v>Obesity</v>
      </c>
      <c r="K1912" t="str">
        <f>VLOOKUP($A1912,Medical_Table[#All],7,FALSE)</f>
        <v>Normal</v>
      </c>
      <c r="L1912" s="22">
        <f>VLOOKUP($A1912,Hospitalization_Table[#All],10,FALSE)</f>
        <v>36717</v>
      </c>
      <c r="M1912" s="18">
        <f>VLOOKUP($A1912,Hospitalization_Table[#All],6,FALSE)</f>
        <v>3925.76</v>
      </c>
      <c r="N1912" t="str">
        <f>VLOOKUP($A1912,Hospitalization_Table[#All],7,FALSE)</f>
        <v>tier - 2</v>
      </c>
      <c r="O1912" t="str">
        <f>VLOOKUP($A1912,Hospitalization_Table[#All],8,FALSE)</f>
        <v>tier - 2</v>
      </c>
      <c r="P1912" t="str">
        <f>VLOOKUP($A1912,Hospitalization_Table[#All],9,FALSE)</f>
        <v>R1024</v>
      </c>
      <c r="Q1912">
        <f>VLOOKUP($A1912,Hospitalization_Table[#All],11,FALSE)</f>
        <v>22</v>
      </c>
    </row>
    <row r="1913" spans="1:17" ht="15.6" x14ac:dyDescent="0.3">
      <c r="A1913" s="20" t="s">
        <v>456</v>
      </c>
      <c r="B1913" t="str">
        <f>VLOOKUP($A1913,Customer_Table[#All],4,FALSE)</f>
        <v>Lorcan A.</v>
      </c>
      <c r="C1913">
        <f>VLOOKUP($A1913,Medical_Table[#All],4,FALSE)</f>
        <v>17.940000000000001</v>
      </c>
      <c r="D1913">
        <f>VLOOKUP($A1913,Medical_Table[#All],6,FALSE)</f>
        <v>5.17</v>
      </c>
      <c r="E1913" t="str">
        <f>VLOOKUP($A1913,Medical_Table[#All],2,FALSE)</f>
        <v>Yes</v>
      </c>
      <c r="F1913" t="str">
        <f>VLOOKUP($A1913,Medical_Table[#All],8,FALSE)</f>
        <v>No</v>
      </c>
      <c r="G1913" t="str">
        <f>VLOOKUP($A1913,Medical_Table[#All],9,FALSE)</f>
        <v>No</v>
      </c>
      <c r="H1913">
        <f>VLOOKUP($A1913,Medical_Table[#All],10,FALSE)</f>
        <v>0</v>
      </c>
      <c r="I1913" t="str">
        <f>VLOOKUP($A1913,Medical_Table[#All],3,FALSE)</f>
        <v>No</v>
      </c>
      <c r="J1913" t="str">
        <f>VLOOKUP($A1913,Medical_Table[#All],5,FALSE)</f>
        <v>Under Weight</v>
      </c>
      <c r="K1913" t="str">
        <f>VLOOKUP($A1913,Medical_Table[#All],7,FALSE)</f>
        <v>Normal</v>
      </c>
      <c r="L1913" s="22">
        <f>VLOOKUP($A1913,Hospitalization_Table[#All],10,FALSE)</f>
        <v>31233</v>
      </c>
      <c r="M1913" s="18">
        <f>VLOOKUP($A1913,Hospitalization_Table[#All],6,FALSE)</f>
        <v>3910.44</v>
      </c>
      <c r="N1913" t="str">
        <f>VLOOKUP($A1913,Hospitalization_Table[#All],7,FALSE)</f>
        <v>tier - 2</v>
      </c>
      <c r="O1913" t="str">
        <f>VLOOKUP($A1913,Hospitalization_Table[#All],8,FALSE)</f>
        <v>tier - 2</v>
      </c>
      <c r="P1913" t="str">
        <f>VLOOKUP($A1913,Hospitalization_Table[#All],9,FALSE)</f>
        <v>R1013</v>
      </c>
      <c r="Q1913">
        <f>VLOOKUP($A1913,Hospitalization_Table[#All],11,FALSE)</f>
        <v>37</v>
      </c>
    </row>
    <row r="1914" spans="1:17" ht="15.6" x14ac:dyDescent="0.3">
      <c r="A1914" s="20" t="s">
        <v>455</v>
      </c>
      <c r="B1914" t="str">
        <f>VLOOKUP($A1914,Customer_Table[#All],4,FALSE)</f>
        <v>Billy</v>
      </c>
      <c r="C1914">
        <f>VLOOKUP($A1914,Medical_Table[#All],4,FALSE)</f>
        <v>26.8</v>
      </c>
      <c r="D1914">
        <f>VLOOKUP($A1914,Medical_Table[#All],6,FALSE)</f>
        <v>6.18</v>
      </c>
      <c r="E1914" t="str">
        <f>VLOOKUP($A1914,Medical_Table[#All],2,FALSE)</f>
        <v>Yes</v>
      </c>
      <c r="F1914" t="str">
        <f>VLOOKUP($A1914,Medical_Table[#All],8,FALSE)</f>
        <v>No</v>
      </c>
      <c r="G1914" t="str">
        <f>VLOOKUP($A1914,Medical_Table[#All],9,FALSE)</f>
        <v>Yes</v>
      </c>
      <c r="H1914">
        <f>VLOOKUP($A1914,Medical_Table[#All],10,FALSE)</f>
        <v>1</v>
      </c>
      <c r="I1914" t="str">
        <f>VLOOKUP($A1914,Medical_Table[#All],3,FALSE)</f>
        <v>No</v>
      </c>
      <c r="J1914" t="str">
        <f>VLOOKUP($A1914,Medical_Table[#All],5,FALSE)</f>
        <v>Over Weight</v>
      </c>
      <c r="K1914" t="str">
        <f>VLOOKUP($A1914,Medical_Table[#All],7,FALSE)</f>
        <v>Prediabetes</v>
      </c>
      <c r="L1914" s="22">
        <f>VLOOKUP($A1914,Hospitalization_Table[#All],10,FALSE)</f>
        <v>35758</v>
      </c>
      <c r="M1914" s="18">
        <f>VLOOKUP($A1914,Hospitalization_Table[#All],6,FALSE)</f>
        <v>3906.13</v>
      </c>
      <c r="N1914" t="str">
        <f>VLOOKUP($A1914,Hospitalization_Table[#All],7,FALSE)</f>
        <v>tier - 3</v>
      </c>
      <c r="O1914" t="str">
        <f>VLOOKUP($A1914,Hospitalization_Table[#All],8,FALSE)</f>
        <v>tier - 3</v>
      </c>
      <c r="P1914" t="str">
        <f>VLOOKUP($A1914,Hospitalization_Table[#All],9,FALSE)</f>
        <v>R1011</v>
      </c>
      <c r="Q1914">
        <f>VLOOKUP($A1914,Hospitalization_Table[#All],11,FALSE)</f>
        <v>25</v>
      </c>
    </row>
    <row r="1915" spans="1:17" ht="15.6" x14ac:dyDescent="0.3">
      <c r="A1915" s="20" t="s">
        <v>454</v>
      </c>
      <c r="B1915" t="str">
        <f>VLOOKUP($A1915,Customer_Table[#All],4,FALSE)</f>
        <v>Paul M.</v>
      </c>
      <c r="C1915">
        <f>VLOOKUP($A1915,Medical_Table[#All],4,FALSE)</f>
        <v>17.690000000000001</v>
      </c>
      <c r="D1915">
        <f>VLOOKUP($A1915,Medical_Table[#All],6,FALSE)</f>
        <v>9.07</v>
      </c>
      <c r="E1915" t="str">
        <f>VLOOKUP($A1915,Medical_Table[#All],2,FALSE)</f>
        <v>Yes</v>
      </c>
      <c r="F1915" t="str">
        <f>VLOOKUP($A1915,Medical_Table[#All],8,FALSE)</f>
        <v>No</v>
      </c>
      <c r="G1915" t="str">
        <f>VLOOKUP($A1915,Medical_Table[#All],9,FALSE)</f>
        <v>No</v>
      </c>
      <c r="H1915">
        <f>VLOOKUP($A1915,Medical_Table[#All],10,FALSE)</f>
        <v>0</v>
      </c>
      <c r="I1915" t="str">
        <f>VLOOKUP($A1915,Medical_Table[#All],3,FALSE)</f>
        <v>No</v>
      </c>
      <c r="J1915" t="str">
        <f>VLOOKUP($A1915,Medical_Table[#All],5,FALSE)</f>
        <v>Under Weight</v>
      </c>
      <c r="K1915" t="str">
        <f>VLOOKUP($A1915,Medical_Table[#All],7,FALSE)</f>
        <v>Diabetes</v>
      </c>
      <c r="L1915" s="22">
        <f>VLOOKUP($A1915,Hospitalization_Table[#All],10,FALSE)</f>
        <v>29825</v>
      </c>
      <c r="M1915" s="18">
        <f>VLOOKUP($A1915,Hospitalization_Table[#All],6,FALSE)</f>
        <v>3902.07</v>
      </c>
      <c r="N1915" t="str">
        <f>VLOOKUP($A1915,Hospitalization_Table[#All],7,FALSE)</f>
        <v>tier - 2</v>
      </c>
      <c r="O1915" t="str">
        <f>VLOOKUP($A1915,Hospitalization_Table[#All],8,FALSE)</f>
        <v>tier - 2</v>
      </c>
      <c r="P1915" t="str">
        <f>VLOOKUP($A1915,Hospitalization_Table[#All],9,FALSE)</f>
        <v>R1013</v>
      </c>
      <c r="Q1915">
        <f>VLOOKUP($A1915,Hospitalization_Table[#All],11,FALSE)</f>
        <v>41</v>
      </c>
    </row>
    <row r="1916" spans="1:17" ht="15.6" x14ac:dyDescent="0.3">
      <c r="A1916" s="20" t="s">
        <v>453</v>
      </c>
      <c r="B1916" t="str">
        <f>VLOOKUP($A1916,Customer_Table[#All],4,FALSE)</f>
        <v>Brenda M.</v>
      </c>
      <c r="C1916">
        <f>VLOOKUP($A1916,Medical_Table[#All],4,FALSE)</f>
        <v>25.77</v>
      </c>
      <c r="D1916">
        <f>VLOOKUP($A1916,Medical_Table[#All],6,FALSE)</f>
        <v>4.43</v>
      </c>
      <c r="E1916" t="str">
        <f>VLOOKUP($A1916,Medical_Table[#All],2,FALSE)</f>
        <v>No</v>
      </c>
      <c r="F1916" t="str">
        <f>VLOOKUP($A1916,Medical_Table[#All],8,FALSE)</f>
        <v>No</v>
      </c>
      <c r="G1916" t="str">
        <f>VLOOKUP($A1916,Medical_Table[#All],9,FALSE)</f>
        <v>Yes</v>
      </c>
      <c r="H1916">
        <f>VLOOKUP($A1916,Medical_Table[#All],10,FALSE)</f>
        <v>1</v>
      </c>
      <c r="I1916" t="str">
        <f>VLOOKUP($A1916,Medical_Table[#All],3,FALSE)</f>
        <v>No</v>
      </c>
      <c r="J1916" t="str">
        <f>VLOOKUP($A1916,Medical_Table[#All],5,FALSE)</f>
        <v>Over Weight</v>
      </c>
      <c r="K1916" t="str">
        <f>VLOOKUP($A1916,Medical_Table[#All],7,FALSE)</f>
        <v>Normal</v>
      </c>
      <c r="L1916" s="22">
        <f>VLOOKUP($A1916,Hospitalization_Table[#All],10,FALSE)</f>
        <v>34226</v>
      </c>
      <c r="M1916" s="18">
        <f>VLOOKUP($A1916,Hospitalization_Table[#All],6,FALSE)</f>
        <v>3898.35</v>
      </c>
      <c r="N1916" t="str">
        <f>VLOOKUP($A1916,Hospitalization_Table[#All],7,FALSE)</f>
        <v>tier - 2</v>
      </c>
      <c r="O1916" t="str">
        <f>VLOOKUP($A1916,Hospitalization_Table[#All],8,FALSE)</f>
        <v>tier - 2</v>
      </c>
      <c r="P1916" t="str">
        <f>VLOOKUP($A1916,Hospitalization_Table[#All],9,FALSE)</f>
        <v>R1012</v>
      </c>
      <c r="Q1916">
        <f>VLOOKUP($A1916,Hospitalization_Table[#All],11,FALSE)</f>
        <v>29</v>
      </c>
    </row>
    <row r="1917" spans="1:17" ht="15.6" x14ac:dyDescent="0.3">
      <c r="A1917" s="20" t="s">
        <v>452</v>
      </c>
      <c r="B1917" t="str">
        <f>VLOOKUP($A1917,Customer_Table[#All],4,FALSE)</f>
        <v>Jeff H</v>
      </c>
      <c r="C1917">
        <f>VLOOKUP($A1917,Medical_Table[#All],4,FALSE)</f>
        <v>34.46</v>
      </c>
      <c r="D1917">
        <f>VLOOKUP($A1917,Medical_Table[#All],6,FALSE)</f>
        <v>4.17</v>
      </c>
      <c r="E1917" t="str">
        <f>VLOOKUP($A1917,Medical_Table[#All],2,FALSE)</f>
        <v>No</v>
      </c>
      <c r="F1917" t="str">
        <f>VLOOKUP($A1917,Medical_Table[#All],8,FALSE)</f>
        <v>yes</v>
      </c>
      <c r="G1917" t="str">
        <f>VLOOKUP($A1917,Medical_Table[#All],9,FALSE)</f>
        <v>No</v>
      </c>
      <c r="H1917">
        <f>VLOOKUP($A1917,Medical_Table[#All],10,FALSE)</f>
        <v>1</v>
      </c>
      <c r="I1917" t="str">
        <f>VLOOKUP($A1917,Medical_Table[#All],3,FALSE)</f>
        <v>No</v>
      </c>
      <c r="J1917" t="str">
        <f>VLOOKUP($A1917,Medical_Table[#All],5,FALSE)</f>
        <v>Obesity</v>
      </c>
      <c r="K1917" t="str">
        <f>VLOOKUP($A1917,Medical_Table[#All],7,FALSE)</f>
        <v>Normal</v>
      </c>
      <c r="L1917" s="22">
        <f>VLOOKUP($A1917,Hospitalization_Table[#All],10,FALSE)</f>
        <v>38181</v>
      </c>
      <c r="M1917" s="18">
        <f>VLOOKUP($A1917,Hospitalization_Table[#All],6,FALSE)</f>
        <v>3889.2</v>
      </c>
      <c r="N1917" t="str">
        <f>VLOOKUP($A1917,Hospitalization_Table[#All],7,FALSE)</f>
        <v>tier - 2</v>
      </c>
      <c r="O1917" t="str">
        <f>VLOOKUP($A1917,Hospitalization_Table[#All],8,FALSE)</f>
        <v>tier - 2</v>
      </c>
      <c r="P1917" t="str">
        <f>VLOOKUP($A1917,Hospitalization_Table[#All],9,FALSE)</f>
        <v>R1012</v>
      </c>
      <c r="Q1917">
        <f>VLOOKUP($A1917,Hospitalization_Table[#All],11,FALSE)</f>
        <v>18</v>
      </c>
    </row>
    <row r="1918" spans="1:17" ht="15.6" x14ac:dyDescent="0.3">
      <c r="A1918" s="20" t="s">
        <v>451</v>
      </c>
      <c r="B1918" t="str">
        <f>VLOOKUP($A1918,Customer_Table[#All],4,FALSE)</f>
        <v>Michael</v>
      </c>
      <c r="C1918">
        <f>VLOOKUP($A1918,Medical_Table[#All],4,FALSE)</f>
        <v>30.875</v>
      </c>
      <c r="D1918">
        <f>VLOOKUP($A1918,Medical_Table[#All],6,FALSE)</f>
        <v>4.95</v>
      </c>
      <c r="E1918" t="str">
        <f>VLOOKUP($A1918,Medical_Table[#All],2,FALSE)</f>
        <v>Yes</v>
      </c>
      <c r="F1918" t="str">
        <f>VLOOKUP($A1918,Medical_Table[#All],8,FALSE)</f>
        <v>No</v>
      </c>
      <c r="G1918" t="str">
        <f>VLOOKUP($A1918,Medical_Table[#All],9,FALSE)</f>
        <v>No</v>
      </c>
      <c r="H1918">
        <f>VLOOKUP($A1918,Medical_Table[#All],10,FALSE)</f>
        <v>0</v>
      </c>
      <c r="I1918" t="str">
        <f>VLOOKUP($A1918,Medical_Table[#All],3,FALSE)</f>
        <v>No</v>
      </c>
      <c r="J1918" t="str">
        <f>VLOOKUP($A1918,Medical_Table[#All],5,FALSE)</f>
        <v>Obesity</v>
      </c>
      <c r="K1918" t="str">
        <f>VLOOKUP($A1918,Medical_Table[#All],7,FALSE)</f>
        <v>Normal</v>
      </c>
      <c r="L1918" s="22">
        <f>VLOOKUP($A1918,Hospitalization_Table[#All],10,FALSE)</f>
        <v>35361</v>
      </c>
      <c r="M1918" s="18">
        <f>VLOOKUP($A1918,Hospitalization_Table[#All],6,FALSE)</f>
        <v>3877.3</v>
      </c>
      <c r="N1918" t="str">
        <f>VLOOKUP($A1918,Hospitalization_Table[#All],7,FALSE)</f>
        <v>tier - 1</v>
      </c>
      <c r="O1918" t="str">
        <f>VLOOKUP($A1918,Hospitalization_Table[#All],8,FALSE)</f>
        <v>tier - 3</v>
      </c>
      <c r="P1918" t="str">
        <f>VLOOKUP($A1918,Hospitalization_Table[#All],9,FALSE)</f>
        <v>R1012</v>
      </c>
      <c r="Q1918">
        <f>VLOOKUP($A1918,Hospitalization_Table[#All],11,FALSE)</f>
        <v>26</v>
      </c>
    </row>
    <row r="1919" spans="1:17" ht="15.6" x14ac:dyDescent="0.3">
      <c r="A1919" s="20" t="s">
        <v>450</v>
      </c>
      <c r="B1919" t="str">
        <f>VLOOKUP($A1919,Customer_Table[#All],4,FALSE)</f>
        <v>Jan</v>
      </c>
      <c r="C1919">
        <f>VLOOKUP($A1919,Medical_Table[#All],4,FALSE)</f>
        <v>39.49</v>
      </c>
      <c r="D1919">
        <f>VLOOKUP($A1919,Medical_Table[#All],6,FALSE)</f>
        <v>5.13</v>
      </c>
      <c r="E1919" t="str">
        <f>VLOOKUP($A1919,Medical_Table[#All],2,FALSE)</f>
        <v>No</v>
      </c>
      <c r="F1919" t="str">
        <f>VLOOKUP($A1919,Medical_Table[#All],8,FALSE)</f>
        <v>No</v>
      </c>
      <c r="G1919" t="str">
        <f>VLOOKUP($A1919,Medical_Table[#All],9,FALSE)</f>
        <v>No</v>
      </c>
      <c r="H1919">
        <f>VLOOKUP($A1919,Medical_Table[#All],10,FALSE)</f>
        <v>0</v>
      </c>
      <c r="I1919" t="str">
        <f>VLOOKUP($A1919,Medical_Table[#All],3,FALSE)</f>
        <v>No</v>
      </c>
      <c r="J1919" t="str">
        <f>VLOOKUP($A1919,Medical_Table[#All],5,FALSE)</f>
        <v>Obesity</v>
      </c>
      <c r="K1919" t="str">
        <f>VLOOKUP($A1919,Medical_Table[#All],7,FALSE)</f>
        <v>Normal</v>
      </c>
      <c r="L1919" s="22">
        <f>VLOOKUP($A1919,Hospitalization_Table[#All],10,FALSE)</f>
        <v>33444</v>
      </c>
      <c r="M1919" s="18">
        <f>VLOOKUP($A1919,Hospitalization_Table[#All],6,FALSE)</f>
        <v>3875.73</v>
      </c>
      <c r="N1919" t="str">
        <f>VLOOKUP($A1919,Hospitalization_Table[#All],7,FALSE)</f>
        <v>tier - 2</v>
      </c>
      <c r="O1919" t="str">
        <f>VLOOKUP($A1919,Hospitalization_Table[#All],8,FALSE)</f>
        <v>tier - 3</v>
      </c>
      <c r="P1919" t="str">
        <f>VLOOKUP($A1919,Hospitalization_Table[#All],9,FALSE)</f>
        <v>R1013</v>
      </c>
      <c r="Q1919">
        <f>VLOOKUP($A1919,Hospitalization_Table[#All],11,FALSE)</f>
        <v>31</v>
      </c>
    </row>
    <row r="1920" spans="1:17" ht="15.6" x14ac:dyDescent="0.3">
      <c r="A1920" s="20" t="s">
        <v>449</v>
      </c>
      <c r="B1920" t="str">
        <f>VLOOKUP($A1920,Customer_Table[#All],4,FALSE)</f>
        <v>Bernard</v>
      </c>
      <c r="C1920">
        <f>VLOOKUP($A1920,Medical_Table[#All],4,FALSE)</f>
        <v>28.88</v>
      </c>
      <c r="D1920">
        <f>VLOOKUP($A1920,Medical_Table[#All],6,FALSE)</f>
        <v>4.0999999999999996</v>
      </c>
      <c r="E1920" t="str">
        <f>VLOOKUP($A1920,Medical_Table[#All],2,FALSE)</f>
        <v>No</v>
      </c>
      <c r="F1920" t="str">
        <f>VLOOKUP($A1920,Medical_Table[#All],8,FALSE)</f>
        <v>No</v>
      </c>
      <c r="G1920" t="str">
        <f>VLOOKUP($A1920,Medical_Table[#All],9,FALSE)</f>
        <v>No</v>
      </c>
      <c r="H1920">
        <f>VLOOKUP($A1920,Medical_Table[#All],10,FALSE)</f>
        <v>0</v>
      </c>
      <c r="I1920" t="str">
        <f>VLOOKUP($A1920,Medical_Table[#All],3,FALSE)</f>
        <v>No</v>
      </c>
      <c r="J1920" t="str">
        <f>VLOOKUP($A1920,Medical_Table[#All],5,FALSE)</f>
        <v>Over Weight</v>
      </c>
      <c r="K1920" t="str">
        <f>VLOOKUP($A1920,Medical_Table[#All],7,FALSE)</f>
        <v>Normal</v>
      </c>
      <c r="L1920" s="22">
        <f>VLOOKUP($A1920,Hospitalization_Table[#All],10,FALSE)</f>
        <v>33048</v>
      </c>
      <c r="M1920" s="18">
        <f>VLOOKUP($A1920,Hospitalization_Table[#All],6,FALSE)</f>
        <v>3866.86</v>
      </c>
      <c r="N1920" t="str">
        <f>VLOOKUP($A1920,Hospitalization_Table[#All],7,FALSE)</f>
        <v>tier - 1</v>
      </c>
      <c r="O1920" t="str">
        <f>VLOOKUP($A1920,Hospitalization_Table[#All],8,FALSE)</f>
        <v>tier - 1</v>
      </c>
      <c r="P1920" t="str">
        <f>VLOOKUP($A1920,Hospitalization_Table[#All],9,FALSE)</f>
        <v>R1012</v>
      </c>
      <c r="Q1920">
        <f>VLOOKUP($A1920,Hospitalization_Table[#All],11,FALSE)</f>
        <v>32</v>
      </c>
    </row>
    <row r="1921" spans="1:17" ht="15.6" x14ac:dyDescent="0.3">
      <c r="A1921" s="20" t="s">
        <v>448</v>
      </c>
      <c r="B1921" t="str">
        <f>VLOOKUP($A1921,Customer_Table[#All],4,FALSE)</f>
        <v>Craig</v>
      </c>
      <c r="C1921">
        <f>VLOOKUP($A1921,Medical_Table[#All],4,FALSE)</f>
        <v>20.234999999999999</v>
      </c>
      <c r="D1921">
        <f>VLOOKUP($A1921,Medical_Table[#All],6,FALSE)</f>
        <v>5.01</v>
      </c>
      <c r="E1921" t="str">
        <f>VLOOKUP($A1921,Medical_Table[#All],2,FALSE)</f>
        <v>Yes</v>
      </c>
      <c r="F1921" t="str">
        <f>VLOOKUP($A1921,Medical_Table[#All],8,FALSE)</f>
        <v>No</v>
      </c>
      <c r="G1921" t="str">
        <f>VLOOKUP($A1921,Medical_Table[#All],9,FALSE)</f>
        <v>No</v>
      </c>
      <c r="H1921">
        <f>VLOOKUP($A1921,Medical_Table[#All],10,FALSE)</f>
        <v>0</v>
      </c>
      <c r="I1921" t="str">
        <f>VLOOKUP($A1921,Medical_Table[#All],3,FALSE)</f>
        <v>No</v>
      </c>
      <c r="J1921" t="str">
        <f>VLOOKUP($A1921,Medical_Table[#All],5,FALSE)</f>
        <v>Normal Weight</v>
      </c>
      <c r="K1921" t="str">
        <f>VLOOKUP($A1921,Medical_Table[#All],7,FALSE)</f>
        <v>Normal</v>
      </c>
      <c r="L1921" s="22">
        <f>VLOOKUP($A1921,Hospitalization_Table[#All],10,FALSE)</f>
        <v>37182</v>
      </c>
      <c r="M1921" s="18">
        <f>VLOOKUP($A1921,Hospitalization_Table[#All],6,FALSE)</f>
        <v>3861.21</v>
      </c>
      <c r="N1921" t="str">
        <f>VLOOKUP($A1921,Hospitalization_Table[#All],7,FALSE)</f>
        <v>tier - 2</v>
      </c>
      <c r="O1921" t="str">
        <f>VLOOKUP($A1921,Hospitalization_Table[#All],8,FALSE)</f>
        <v>tier - 2</v>
      </c>
      <c r="P1921" t="str">
        <f>VLOOKUP($A1921,Hospitalization_Table[#All],9,FALSE)</f>
        <v>R1016</v>
      </c>
      <c r="Q1921">
        <f>VLOOKUP($A1921,Hospitalization_Table[#All],11,FALSE)</f>
        <v>21</v>
      </c>
    </row>
    <row r="1922" spans="1:17" ht="15.6" x14ac:dyDescent="0.3">
      <c r="A1922" s="20" t="s">
        <v>447</v>
      </c>
      <c r="B1922" t="str">
        <f>VLOOKUP($A1922,Customer_Table[#All],4,FALSE)</f>
        <v>Bryn</v>
      </c>
      <c r="C1922">
        <f>VLOOKUP($A1922,Medical_Table[#All],4,FALSE)</f>
        <v>30.67</v>
      </c>
      <c r="D1922">
        <f>VLOOKUP($A1922,Medical_Table[#All],6,FALSE)</f>
        <v>5.09</v>
      </c>
      <c r="E1922" t="str">
        <f>VLOOKUP($A1922,Medical_Table[#All],2,FALSE)</f>
        <v>Yes</v>
      </c>
      <c r="F1922" t="str">
        <f>VLOOKUP($A1922,Medical_Table[#All],8,FALSE)</f>
        <v>No</v>
      </c>
      <c r="G1922" t="str">
        <f>VLOOKUP($A1922,Medical_Table[#All],9,FALSE)</f>
        <v>No</v>
      </c>
      <c r="H1922">
        <f>VLOOKUP($A1922,Medical_Table[#All],10,FALSE)</f>
        <v>0</v>
      </c>
      <c r="I1922" t="str">
        <f>VLOOKUP($A1922,Medical_Table[#All],3,FALSE)</f>
        <v>No</v>
      </c>
      <c r="J1922" t="str">
        <f>VLOOKUP($A1922,Medical_Table[#All],5,FALSE)</f>
        <v>Obesity</v>
      </c>
      <c r="K1922" t="str">
        <f>VLOOKUP($A1922,Medical_Table[#All],7,FALSE)</f>
        <v>Normal</v>
      </c>
      <c r="L1922" s="22">
        <f>VLOOKUP($A1922,Hospitalization_Table[#All],10,FALSE)</f>
        <v>37048</v>
      </c>
      <c r="M1922" s="18">
        <f>VLOOKUP($A1922,Hospitalization_Table[#All],6,FALSE)</f>
        <v>3858.51</v>
      </c>
      <c r="N1922" t="str">
        <f>VLOOKUP($A1922,Hospitalization_Table[#All],7,FALSE)</f>
        <v>tier - 2</v>
      </c>
      <c r="O1922" t="str">
        <f>VLOOKUP($A1922,Hospitalization_Table[#All],8,FALSE)</f>
        <v>tier - 3</v>
      </c>
      <c r="P1922" t="str">
        <f>VLOOKUP($A1922,Hospitalization_Table[#All],9,FALSE)</f>
        <v>R1025</v>
      </c>
      <c r="Q1922">
        <f>VLOOKUP($A1922,Hospitalization_Table[#All],11,FALSE)</f>
        <v>22</v>
      </c>
    </row>
    <row r="1923" spans="1:17" ht="15.6" x14ac:dyDescent="0.3">
      <c r="A1923" s="20" t="s">
        <v>446</v>
      </c>
      <c r="B1923" t="str">
        <f>VLOOKUP($A1923,Customer_Table[#All],4,FALSE)</f>
        <v>Michael</v>
      </c>
      <c r="C1923">
        <f>VLOOKUP($A1923,Medical_Table[#All],4,FALSE)</f>
        <v>30.875</v>
      </c>
      <c r="D1923">
        <f>VLOOKUP($A1923,Medical_Table[#All],6,FALSE)</f>
        <v>6.49</v>
      </c>
      <c r="E1923" t="str">
        <f>VLOOKUP($A1923,Medical_Table[#All],2,FALSE)</f>
        <v>No</v>
      </c>
      <c r="F1923" t="str">
        <f>VLOOKUP($A1923,Medical_Table[#All],8,FALSE)</f>
        <v>No</v>
      </c>
      <c r="G1923" t="str">
        <f>VLOOKUP($A1923,Medical_Table[#All],9,FALSE)</f>
        <v>No</v>
      </c>
      <c r="H1923">
        <f>VLOOKUP($A1923,Medical_Table[#All],10,FALSE)</f>
        <v>0</v>
      </c>
      <c r="I1923" t="str">
        <f>VLOOKUP($A1923,Medical_Table[#All],3,FALSE)</f>
        <v>No</v>
      </c>
      <c r="J1923" t="str">
        <f>VLOOKUP($A1923,Medical_Table[#All],5,FALSE)</f>
        <v>Obesity</v>
      </c>
      <c r="K1923" t="str">
        <f>VLOOKUP($A1923,Medical_Table[#All],7,FALSE)</f>
        <v>Prediabetes</v>
      </c>
      <c r="L1923" s="22">
        <f>VLOOKUP($A1923,Hospitalization_Table[#All],10,FALSE)</f>
        <v>33469</v>
      </c>
      <c r="M1923" s="18">
        <f>VLOOKUP($A1923,Hospitalization_Table[#All],6,FALSE)</f>
        <v>3857.76</v>
      </c>
      <c r="N1923" t="str">
        <f>VLOOKUP($A1923,Hospitalization_Table[#All],7,FALSE)</f>
        <v>tier - 3</v>
      </c>
      <c r="O1923" t="str">
        <f>VLOOKUP($A1923,Hospitalization_Table[#All],8,FALSE)</f>
        <v>tier - 1</v>
      </c>
      <c r="P1923" t="str">
        <f>VLOOKUP($A1923,Hospitalization_Table[#All],9,FALSE)</f>
        <v>R1016</v>
      </c>
      <c r="Q1923">
        <f>VLOOKUP($A1923,Hospitalization_Table[#All],11,FALSE)</f>
        <v>31</v>
      </c>
    </row>
    <row r="1924" spans="1:17" ht="15.6" x14ac:dyDescent="0.3">
      <c r="A1924" s="20" t="s">
        <v>445</v>
      </c>
      <c r="B1924" t="str">
        <f>VLOOKUP($A1924,Customer_Table[#All],4,FALSE)</f>
        <v>Benjamin</v>
      </c>
      <c r="C1924">
        <f>VLOOKUP($A1924,Medical_Table[#All],4,FALSE)</f>
        <v>23.8</v>
      </c>
      <c r="D1924">
        <f>VLOOKUP($A1924,Medical_Table[#All],6,FALSE)</f>
        <v>4.08</v>
      </c>
      <c r="E1924" t="str">
        <f>VLOOKUP($A1924,Medical_Table[#All],2,FALSE)</f>
        <v>No</v>
      </c>
      <c r="F1924" t="str">
        <f>VLOOKUP($A1924,Medical_Table[#All],8,FALSE)</f>
        <v>No</v>
      </c>
      <c r="G1924" t="str">
        <f>VLOOKUP($A1924,Medical_Table[#All],9,FALSE)</f>
        <v>No</v>
      </c>
      <c r="H1924">
        <f>VLOOKUP($A1924,Medical_Table[#All],10,FALSE)</f>
        <v>0</v>
      </c>
      <c r="I1924" t="str">
        <f>VLOOKUP($A1924,Medical_Table[#All],3,FALSE)</f>
        <v>No</v>
      </c>
      <c r="J1924" t="str">
        <f>VLOOKUP($A1924,Medical_Table[#All],5,FALSE)</f>
        <v>Normal Weight</v>
      </c>
      <c r="K1924" t="str">
        <f>VLOOKUP($A1924,Medical_Table[#All],7,FALSE)</f>
        <v>Normal</v>
      </c>
      <c r="L1924" s="22">
        <f>VLOOKUP($A1924,Hospitalization_Table[#All],10,FALSE)</f>
        <v>34558</v>
      </c>
      <c r="M1924" s="18">
        <f>VLOOKUP($A1924,Hospitalization_Table[#All],6,FALSE)</f>
        <v>3847.67</v>
      </c>
      <c r="N1924" t="str">
        <f>VLOOKUP($A1924,Hospitalization_Table[#All],7,FALSE)</f>
        <v>tier - 3</v>
      </c>
      <c r="O1924" t="str">
        <f>VLOOKUP($A1924,Hospitalization_Table[#All],8,FALSE)</f>
        <v>tier - 2</v>
      </c>
      <c r="P1924" t="str">
        <f>VLOOKUP($A1924,Hospitalization_Table[#All],9,FALSE)</f>
        <v>R1011</v>
      </c>
      <c r="Q1924">
        <f>VLOOKUP($A1924,Hospitalization_Table[#All],11,FALSE)</f>
        <v>28</v>
      </c>
    </row>
    <row r="1925" spans="1:17" ht="15.6" x14ac:dyDescent="0.3">
      <c r="A1925" s="20" t="s">
        <v>444</v>
      </c>
      <c r="B1925" t="str">
        <f>VLOOKUP($A1925,Customer_Table[#All],4,FALSE)</f>
        <v>Jay</v>
      </c>
      <c r="C1925">
        <f>VLOOKUP($A1925,Medical_Table[#All],4,FALSE)</f>
        <v>15.37</v>
      </c>
      <c r="D1925">
        <f>VLOOKUP($A1925,Medical_Table[#All],6,FALSE)</f>
        <v>8.6300000000000008</v>
      </c>
      <c r="E1925" t="str">
        <f>VLOOKUP($A1925,Medical_Table[#All],2,FALSE)</f>
        <v>Yes</v>
      </c>
      <c r="F1925" t="str">
        <f>VLOOKUP($A1925,Medical_Table[#All],8,FALSE)</f>
        <v>No</v>
      </c>
      <c r="G1925" t="str">
        <f>VLOOKUP($A1925,Medical_Table[#All],9,FALSE)</f>
        <v>No</v>
      </c>
      <c r="H1925">
        <f>VLOOKUP($A1925,Medical_Table[#All],10,FALSE)</f>
        <v>0</v>
      </c>
      <c r="I1925" t="str">
        <f>VLOOKUP($A1925,Medical_Table[#All],3,FALSE)</f>
        <v>No</v>
      </c>
      <c r="J1925" t="str">
        <f>VLOOKUP($A1925,Medical_Table[#All],5,FALSE)</f>
        <v>Under Weight</v>
      </c>
      <c r="K1925" t="str">
        <f>VLOOKUP($A1925,Medical_Table[#All],7,FALSE)</f>
        <v>Diabetes</v>
      </c>
      <c r="L1925" s="22">
        <f>VLOOKUP($A1925,Hospitalization_Table[#All],10,FALSE)</f>
        <v>29858</v>
      </c>
      <c r="M1925" s="18">
        <f>VLOOKUP($A1925,Hospitalization_Table[#All],6,FALSE)</f>
        <v>3797.2</v>
      </c>
      <c r="N1925" t="str">
        <f>VLOOKUP($A1925,Hospitalization_Table[#All],7,FALSE)</f>
        <v>tier - 2</v>
      </c>
      <c r="O1925" t="str">
        <f>VLOOKUP($A1925,Hospitalization_Table[#All],8,FALSE)</f>
        <v>tier - 3</v>
      </c>
      <c r="P1925" t="str">
        <f>VLOOKUP($A1925,Hospitalization_Table[#All],9,FALSE)</f>
        <v>R1012</v>
      </c>
      <c r="Q1925">
        <f>VLOOKUP($A1925,Hospitalization_Table[#All],11,FALSE)</f>
        <v>41</v>
      </c>
    </row>
    <row r="1926" spans="1:17" ht="15.6" x14ac:dyDescent="0.3">
      <c r="A1926" s="20" t="s">
        <v>443</v>
      </c>
      <c r="B1926" t="str">
        <f>VLOOKUP($A1926,Customer_Table[#All],4,FALSE)</f>
        <v>William</v>
      </c>
      <c r="C1926">
        <f>VLOOKUP($A1926,Medical_Table[#All],4,FALSE)</f>
        <v>30.4</v>
      </c>
      <c r="D1926">
        <f>VLOOKUP($A1926,Medical_Table[#All],6,FALSE)</f>
        <v>5.28</v>
      </c>
      <c r="E1926" t="str">
        <f>VLOOKUP($A1926,Medical_Table[#All],2,FALSE)</f>
        <v>No</v>
      </c>
      <c r="F1926" t="str">
        <f>VLOOKUP($A1926,Medical_Table[#All],8,FALSE)</f>
        <v>No</v>
      </c>
      <c r="G1926" t="str">
        <f>VLOOKUP($A1926,Medical_Table[#All],9,FALSE)</f>
        <v>No</v>
      </c>
      <c r="H1926">
        <f>VLOOKUP($A1926,Medical_Table[#All],10,FALSE)</f>
        <v>0</v>
      </c>
      <c r="I1926" t="str">
        <f>VLOOKUP($A1926,Medical_Table[#All],3,FALSE)</f>
        <v>No</v>
      </c>
      <c r="J1926" t="str">
        <f>VLOOKUP($A1926,Medical_Table[#All],5,FALSE)</f>
        <v>Obesity</v>
      </c>
      <c r="K1926" t="str">
        <f>VLOOKUP($A1926,Medical_Table[#All],7,FALSE)</f>
        <v>Normal</v>
      </c>
      <c r="L1926" s="22">
        <f>VLOOKUP($A1926,Hospitalization_Table[#All],10,FALSE)</f>
        <v>36335</v>
      </c>
      <c r="M1926" s="18">
        <f>VLOOKUP($A1926,Hospitalization_Table[#All],6,FALSE)</f>
        <v>3796.36</v>
      </c>
      <c r="N1926" t="str">
        <f>VLOOKUP($A1926,Hospitalization_Table[#All],7,FALSE)</f>
        <v>tier - 2</v>
      </c>
      <c r="O1926" t="str">
        <f>VLOOKUP($A1926,Hospitalization_Table[#All],8,FALSE)</f>
        <v>tier - 3</v>
      </c>
      <c r="P1926" t="str">
        <f>VLOOKUP($A1926,Hospitalization_Table[#All],9,FALSE)</f>
        <v>R1012</v>
      </c>
      <c r="Q1926">
        <f>VLOOKUP($A1926,Hospitalization_Table[#All],11,FALSE)</f>
        <v>23</v>
      </c>
    </row>
    <row r="1927" spans="1:17" ht="15.6" x14ac:dyDescent="0.3">
      <c r="A1927" s="20" t="s">
        <v>442</v>
      </c>
      <c r="B1927" t="str">
        <f>VLOOKUP($A1927,Customer_Table[#All],4,FALSE)</f>
        <v>Shelley</v>
      </c>
      <c r="C1927">
        <f>VLOOKUP($A1927,Medical_Table[#All],4,FALSE)</f>
        <v>19.48</v>
      </c>
      <c r="D1927">
        <f>VLOOKUP($A1927,Medical_Table[#All],6,FALSE)</f>
        <v>5.63</v>
      </c>
      <c r="E1927" t="str">
        <f>VLOOKUP($A1927,Medical_Table[#All],2,FALSE)</f>
        <v>Yes</v>
      </c>
      <c r="F1927" t="str">
        <f>VLOOKUP($A1927,Medical_Table[#All],8,FALSE)</f>
        <v>No</v>
      </c>
      <c r="G1927" t="str">
        <f>VLOOKUP($A1927,Medical_Table[#All],9,FALSE)</f>
        <v>No</v>
      </c>
      <c r="H1927">
        <f>VLOOKUP($A1927,Medical_Table[#All],10,FALSE)</f>
        <v>1</v>
      </c>
      <c r="I1927" t="str">
        <f>VLOOKUP($A1927,Medical_Table[#All],3,FALSE)</f>
        <v>No</v>
      </c>
      <c r="J1927" t="str">
        <f>VLOOKUP($A1927,Medical_Table[#All],5,FALSE)</f>
        <v>Normal Weight</v>
      </c>
      <c r="K1927" t="str">
        <f>VLOOKUP($A1927,Medical_Table[#All],7,FALSE)</f>
        <v>Normal</v>
      </c>
      <c r="L1927" s="22">
        <f>VLOOKUP($A1927,Hospitalization_Table[#All],10,FALSE)</f>
        <v>32383</v>
      </c>
      <c r="M1927" s="18">
        <f>VLOOKUP($A1927,Hospitalization_Table[#All],6,FALSE)</f>
        <v>3793.55</v>
      </c>
      <c r="N1927" t="str">
        <f>VLOOKUP($A1927,Hospitalization_Table[#All],7,FALSE)</f>
        <v>tier - 2</v>
      </c>
      <c r="O1927" t="str">
        <f>VLOOKUP($A1927,Hospitalization_Table[#All],8,FALSE)</f>
        <v>tier - 3</v>
      </c>
      <c r="P1927" t="str">
        <f>VLOOKUP($A1927,Hospitalization_Table[#All],9,FALSE)</f>
        <v>R1013</v>
      </c>
      <c r="Q1927">
        <f>VLOOKUP($A1927,Hospitalization_Table[#All],11,FALSE)</f>
        <v>34</v>
      </c>
    </row>
    <row r="1928" spans="1:17" ht="15.6" x14ac:dyDescent="0.3">
      <c r="A1928" s="20" t="s">
        <v>441</v>
      </c>
      <c r="B1928" t="str">
        <f>VLOOKUP($A1928,Customer_Table[#All],4,FALSE)</f>
        <v>Jekaterina</v>
      </c>
      <c r="C1928">
        <f>VLOOKUP($A1928,Medical_Table[#All],4,FALSE)</f>
        <v>16.96</v>
      </c>
      <c r="D1928">
        <f>VLOOKUP($A1928,Medical_Table[#All],6,FALSE)</f>
        <v>11.47</v>
      </c>
      <c r="E1928" t="str">
        <f>VLOOKUP($A1928,Medical_Table[#All],2,FALSE)</f>
        <v>Yes</v>
      </c>
      <c r="F1928" t="str">
        <f>VLOOKUP($A1928,Medical_Table[#All],8,FALSE)</f>
        <v>No</v>
      </c>
      <c r="G1928" t="str">
        <f>VLOOKUP($A1928,Medical_Table[#All],9,FALSE)</f>
        <v>No</v>
      </c>
      <c r="H1928">
        <f>VLOOKUP($A1928,Medical_Table[#All],10,FALSE)</f>
        <v>0</v>
      </c>
      <c r="I1928" t="str">
        <f>VLOOKUP($A1928,Medical_Table[#All],3,FALSE)</f>
        <v>No</v>
      </c>
      <c r="J1928" t="str">
        <f>VLOOKUP($A1928,Medical_Table[#All],5,FALSE)</f>
        <v>Under Weight</v>
      </c>
      <c r="K1928" t="str">
        <f>VLOOKUP($A1928,Medical_Table[#All],7,FALSE)</f>
        <v>Diabetes</v>
      </c>
      <c r="L1928" s="22">
        <f>VLOOKUP($A1928,Hospitalization_Table[#All],10,FALSE)</f>
        <v>29933</v>
      </c>
      <c r="M1928" s="18">
        <f>VLOOKUP($A1928,Hospitalization_Table[#All],6,FALSE)</f>
        <v>3785.77</v>
      </c>
      <c r="N1928" t="str">
        <f>VLOOKUP($A1928,Hospitalization_Table[#All],7,FALSE)</f>
        <v>tier - 2</v>
      </c>
      <c r="O1928" t="str">
        <f>VLOOKUP($A1928,Hospitalization_Table[#All],8,FALSE)</f>
        <v>tier - 1</v>
      </c>
      <c r="P1928" t="str">
        <f>VLOOKUP($A1928,Hospitalization_Table[#All],9,FALSE)</f>
        <v>R1013</v>
      </c>
      <c r="Q1928">
        <f>VLOOKUP($A1928,Hospitalization_Table[#All],11,FALSE)</f>
        <v>41</v>
      </c>
    </row>
    <row r="1929" spans="1:17" ht="15.6" x14ac:dyDescent="0.3">
      <c r="A1929" s="20" t="s">
        <v>440</v>
      </c>
      <c r="B1929" t="str">
        <f>VLOOKUP($A1929,Customer_Table[#All],4,FALSE)</f>
        <v>Daniel</v>
      </c>
      <c r="C1929">
        <f>VLOOKUP($A1929,Medical_Table[#All],4,FALSE)</f>
        <v>19.05</v>
      </c>
      <c r="D1929">
        <f>VLOOKUP($A1929,Medical_Table[#All],6,FALSE)</f>
        <v>4.92</v>
      </c>
      <c r="E1929" t="str">
        <f>VLOOKUP($A1929,Medical_Table[#All],2,FALSE)</f>
        <v>No</v>
      </c>
      <c r="F1929" t="str">
        <f>VLOOKUP($A1929,Medical_Table[#All],8,FALSE)</f>
        <v>No</v>
      </c>
      <c r="G1929" t="str">
        <f>VLOOKUP($A1929,Medical_Table[#All],9,FALSE)</f>
        <v>No</v>
      </c>
      <c r="H1929">
        <f>VLOOKUP($A1929,Medical_Table[#All],10,FALSE)</f>
        <v>1</v>
      </c>
      <c r="I1929" t="str">
        <f>VLOOKUP($A1929,Medical_Table[#All],3,FALSE)</f>
        <v>No</v>
      </c>
      <c r="J1929" t="str">
        <f>VLOOKUP($A1929,Medical_Table[#All],5,FALSE)</f>
        <v>Normal Weight</v>
      </c>
      <c r="K1929" t="str">
        <f>VLOOKUP($A1929,Medical_Table[#All],7,FALSE)</f>
        <v>Normal</v>
      </c>
      <c r="L1929" s="22">
        <f>VLOOKUP($A1929,Hospitalization_Table[#All],10,FALSE)</f>
        <v>32074</v>
      </c>
      <c r="M1929" s="18">
        <f>VLOOKUP($A1929,Hospitalization_Table[#All],6,FALSE)</f>
        <v>3773.23</v>
      </c>
      <c r="N1929" t="str">
        <f>VLOOKUP($A1929,Hospitalization_Table[#All],7,FALSE)</f>
        <v>tier - 2</v>
      </c>
      <c r="O1929" t="str">
        <f>VLOOKUP($A1929,Hospitalization_Table[#All],8,FALSE)</f>
        <v>tier - 3</v>
      </c>
      <c r="P1929" t="str">
        <f>VLOOKUP($A1929,Hospitalization_Table[#All],9,FALSE)</f>
        <v>R1013</v>
      </c>
      <c r="Q1929">
        <f>VLOOKUP($A1929,Hospitalization_Table[#All],11,FALSE)</f>
        <v>35</v>
      </c>
    </row>
    <row r="1930" spans="1:17" ht="15.6" x14ac:dyDescent="0.3">
      <c r="A1930" s="20" t="s">
        <v>439</v>
      </c>
      <c r="B1930" t="str">
        <f>VLOOKUP($A1930,Customer_Table[#All],4,FALSE)</f>
        <v>Pauline</v>
      </c>
      <c r="C1930">
        <f>VLOOKUP($A1930,Medical_Table[#All],4,FALSE)</f>
        <v>37.619999999999997</v>
      </c>
      <c r="D1930">
        <f>VLOOKUP($A1930,Medical_Table[#All],6,FALSE)</f>
        <v>4.18</v>
      </c>
      <c r="E1930" t="str">
        <f>VLOOKUP($A1930,Medical_Table[#All],2,FALSE)</f>
        <v>No</v>
      </c>
      <c r="F1930" t="str">
        <f>VLOOKUP($A1930,Medical_Table[#All],8,FALSE)</f>
        <v>No</v>
      </c>
      <c r="G1930" t="str">
        <f>VLOOKUP($A1930,Medical_Table[#All],9,FALSE)</f>
        <v>No</v>
      </c>
      <c r="H1930">
        <f>VLOOKUP($A1930,Medical_Table[#All],10,FALSE)</f>
        <v>0</v>
      </c>
      <c r="I1930" t="str">
        <f>VLOOKUP($A1930,Medical_Table[#All],3,FALSE)</f>
        <v>No</v>
      </c>
      <c r="J1930" t="str">
        <f>VLOOKUP($A1930,Medical_Table[#All],5,FALSE)</f>
        <v>Obesity</v>
      </c>
      <c r="K1930" t="str">
        <f>VLOOKUP($A1930,Medical_Table[#All],7,FALSE)</f>
        <v>Normal</v>
      </c>
      <c r="L1930" s="22">
        <f>VLOOKUP($A1930,Hospitalization_Table[#All],10,FALSE)</f>
        <v>34659</v>
      </c>
      <c r="M1930" s="18">
        <f>VLOOKUP($A1930,Hospitalization_Table[#All],6,FALSE)</f>
        <v>3766.88</v>
      </c>
      <c r="N1930" t="str">
        <f>VLOOKUP($A1930,Hospitalization_Table[#All],7,FALSE)</f>
        <v>tier - 2</v>
      </c>
      <c r="O1930" t="str">
        <f>VLOOKUP($A1930,Hospitalization_Table[#All],8,FALSE)</f>
        <v>tier - 1</v>
      </c>
      <c r="P1930" t="str">
        <f>VLOOKUP($A1930,Hospitalization_Table[#All],9,FALSE)</f>
        <v>R1013</v>
      </c>
      <c r="Q1930">
        <f>VLOOKUP($A1930,Hospitalization_Table[#All],11,FALSE)</f>
        <v>28</v>
      </c>
    </row>
    <row r="1931" spans="1:17" ht="15.6" x14ac:dyDescent="0.3">
      <c r="A1931" s="20" t="s">
        <v>438</v>
      </c>
      <c r="B1931" t="str">
        <f>VLOOKUP($A1931,Customer_Table[#All],4,FALSE)</f>
        <v>Colleen</v>
      </c>
      <c r="C1931">
        <f>VLOOKUP($A1931,Medical_Table[#All],4,FALSE)</f>
        <v>29.1</v>
      </c>
      <c r="D1931">
        <f>VLOOKUP($A1931,Medical_Table[#All],6,FALSE)</f>
        <v>4.67</v>
      </c>
      <c r="E1931" t="str">
        <f>VLOOKUP($A1931,Medical_Table[#All],2,FALSE)</f>
        <v>No</v>
      </c>
      <c r="F1931" t="str">
        <f>VLOOKUP($A1931,Medical_Table[#All],8,FALSE)</f>
        <v>No</v>
      </c>
      <c r="G1931" t="str">
        <f>VLOOKUP($A1931,Medical_Table[#All],9,FALSE)</f>
        <v>No</v>
      </c>
      <c r="H1931">
        <f>VLOOKUP($A1931,Medical_Table[#All],10,FALSE)</f>
        <v>0</v>
      </c>
      <c r="I1931" t="str">
        <f>VLOOKUP($A1931,Medical_Table[#All],3,FALSE)</f>
        <v>No</v>
      </c>
      <c r="J1931" t="str">
        <f>VLOOKUP($A1931,Medical_Table[#All],5,FALSE)</f>
        <v>Over Weight</v>
      </c>
      <c r="K1931" t="str">
        <f>VLOOKUP($A1931,Medical_Table[#All],7,FALSE)</f>
        <v>Normal</v>
      </c>
      <c r="L1931" s="22">
        <f>VLOOKUP($A1931,Hospitalization_Table[#All],10,FALSE)</f>
        <v>33535</v>
      </c>
      <c r="M1931" s="18">
        <f>VLOOKUP($A1931,Hospitalization_Table[#All],6,FALSE)</f>
        <v>3761.29</v>
      </c>
      <c r="N1931" t="str">
        <f>VLOOKUP($A1931,Hospitalization_Table[#All],7,FALSE)</f>
        <v>tier - 2</v>
      </c>
      <c r="O1931" t="str">
        <f>VLOOKUP($A1931,Hospitalization_Table[#All],8,FALSE)</f>
        <v>tier - 3</v>
      </c>
      <c r="P1931" t="str">
        <f>VLOOKUP($A1931,Hospitalization_Table[#All],9,FALSE)</f>
        <v>R1011</v>
      </c>
      <c r="Q1931">
        <f>VLOOKUP($A1931,Hospitalization_Table[#All],11,FALSE)</f>
        <v>31</v>
      </c>
    </row>
    <row r="1932" spans="1:17" ht="15.6" x14ac:dyDescent="0.3">
      <c r="A1932" s="20" t="s">
        <v>437</v>
      </c>
      <c r="B1932" t="str">
        <f>VLOOKUP($A1932,Customer_Table[#All],4,FALSE)</f>
        <v>Aleah K</v>
      </c>
      <c r="C1932">
        <f>VLOOKUP($A1932,Medical_Table[#All],4,FALSE)</f>
        <v>26.62</v>
      </c>
      <c r="D1932">
        <f>VLOOKUP($A1932,Medical_Table[#All],6,FALSE)</f>
        <v>6.24</v>
      </c>
      <c r="E1932" t="str">
        <f>VLOOKUP($A1932,Medical_Table[#All],2,FALSE)</f>
        <v>No</v>
      </c>
      <c r="F1932" t="str">
        <f>VLOOKUP($A1932,Medical_Table[#All],8,FALSE)</f>
        <v>No</v>
      </c>
      <c r="G1932" t="str">
        <f>VLOOKUP($A1932,Medical_Table[#All],9,FALSE)</f>
        <v>No</v>
      </c>
      <c r="H1932">
        <f>VLOOKUP($A1932,Medical_Table[#All],10,FALSE)</f>
        <v>0</v>
      </c>
      <c r="I1932" t="str">
        <f>VLOOKUP($A1932,Medical_Table[#All],3,FALSE)</f>
        <v>No</v>
      </c>
      <c r="J1932" t="str">
        <f>VLOOKUP($A1932,Medical_Table[#All],5,FALSE)</f>
        <v>Over Weight</v>
      </c>
      <c r="K1932" t="str">
        <f>VLOOKUP($A1932,Medical_Table[#All],7,FALSE)</f>
        <v>Prediabetes</v>
      </c>
      <c r="L1932" s="22">
        <f>VLOOKUP($A1932,Hospitalization_Table[#All],10,FALSE)</f>
        <v>33475</v>
      </c>
      <c r="M1932" s="18">
        <f>VLOOKUP($A1932,Hospitalization_Table[#All],6,FALSE)</f>
        <v>3757.84</v>
      </c>
      <c r="N1932" t="str">
        <f>VLOOKUP($A1932,Hospitalization_Table[#All],7,FALSE)</f>
        <v>tier - 2</v>
      </c>
      <c r="O1932" t="str">
        <f>VLOOKUP($A1932,Hospitalization_Table[#All],8,FALSE)</f>
        <v>tier - 1</v>
      </c>
      <c r="P1932" t="str">
        <f>VLOOKUP($A1932,Hospitalization_Table[#All],9,FALSE)</f>
        <v>R1013</v>
      </c>
      <c r="Q1932">
        <f>VLOOKUP($A1932,Hospitalization_Table[#All],11,FALSE)</f>
        <v>31</v>
      </c>
    </row>
    <row r="1933" spans="1:17" ht="15.6" x14ac:dyDescent="0.3">
      <c r="A1933" s="20" t="s">
        <v>436</v>
      </c>
      <c r="B1933" t="str">
        <f>VLOOKUP($A1933,Customer_Table[#All],4,FALSE)</f>
        <v>Mare</v>
      </c>
      <c r="C1933">
        <f>VLOOKUP($A1933,Medical_Table[#All],4,FALSE)</f>
        <v>25.74</v>
      </c>
      <c r="D1933">
        <f>VLOOKUP($A1933,Medical_Table[#All],6,FALSE)</f>
        <v>5.99</v>
      </c>
      <c r="E1933" t="str">
        <f>VLOOKUP($A1933,Medical_Table[#All],2,FALSE)</f>
        <v>No</v>
      </c>
      <c r="F1933" t="str">
        <f>VLOOKUP($A1933,Medical_Table[#All],8,FALSE)</f>
        <v>No</v>
      </c>
      <c r="G1933" t="str">
        <f>VLOOKUP($A1933,Medical_Table[#All],9,FALSE)</f>
        <v>No</v>
      </c>
      <c r="H1933">
        <f>VLOOKUP($A1933,Medical_Table[#All],10,FALSE)</f>
        <v>0</v>
      </c>
      <c r="I1933" t="str">
        <f>VLOOKUP($A1933,Medical_Table[#All],3,FALSE)</f>
        <v>No</v>
      </c>
      <c r="J1933" t="str">
        <f>VLOOKUP($A1933,Medical_Table[#All],5,FALSE)</f>
        <v>Over Weight</v>
      </c>
      <c r="K1933" t="str">
        <f>VLOOKUP($A1933,Medical_Table[#All],7,FALSE)</f>
        <v>Prediabetes</v>
      </c>
      <c r="L1933" s="22">
        <f>VLOOKUP($A1933,Hospitalization_Table[#All],10,FALSE)</f>
        <v>33539</v>
      </c>
      <c r="M1933" s="18">
        <f>VLOOKUP($A1933,Hospitalization_Table[#All],6,FALSE)</f>
        <v>3756.62</v>
      </c>
      <c r="N1933" t="str">
        <f>VLOOKUP($A1933,Hospitalization_Table[#All],7,FALSE)</f>
        <v>tier - 2</v>
      </c>
      <c r="O1933" t="str">
        <f>VLOOKUP($A1933,Hospitalization_Table[#All],8,FALSE)</f>
        <v>tier - 2</v>
      </c>
      <c r="P1933" t="str">
        <f>VLOOKUP($A1933,Hospitalization_Table[#All],9,FALSE)</f>
        <v>R1013</v>
      </c>
      <c r="Q1933">
        <f>VLOOKUP($A1933,Hospitalization_Table[#All],11,FALSE)</f>
        <v>31</v>
      </c>
    </row>
    <row r="1934" spans="1:17" ht="15.6" x14ac:dyDescent="0.3">
      <c r="A1934" s="20" t="s">
        <v>435</v>
      </c>
      <c r="B1934" t="str">
        <f>VLOOKUP($A1934,Customer_Table[#All],4,FALSE)</f>
        <v>Kevin</v>
      </c>
      <c r="C1934">
        <f>VLOOKUP($A1934,Medical_Table[#All],4,FALSE)</f>
        <v>18.22</v>
      </c>
      <c r="D1934">
        <f>VLOOKUP($A1934,Medical_Table[#All],6,FALSE)</f>
        <v>10.27</v>
      </c>
      <c r="E1934" t="str">
        <f>VLOOKUP($A1934,Medical_Table[#All],2,FALSE)</f>
        <v>Yes</v>
      </c>
      <c r="F1934" t="str">
        <f>VLOOKUP($A1934,Medical_Table[#All],8,FALSE)</f>
        <v>No</v>
      </c>
      <c r="G1934" t="str">
        <f>VLOOKUP($A1934,Medical_Table[#All],9,FALSE)</f>
        <v>No</v>
      </c>
      <c r="H1934">
        <f>VLOOKUP($A1934,Medical_Table[#All],10,FALSE)</f>
        <v>1</v>
      </c>
      <c r="I1934" t="str">
        <f>VLOOKUP($A1934,Medical_Table[#All],3,FALSE)</f>
        <v>No</v>
      </c>
      <c r="J1934" t="str">
        <f>VLOOKUP($A1934,Medical_Table[#All],5,FALSE)</f>
        <v>Under Weight</v>
      </c>
      <c r="K1934" t="str">
        <f>VLOOKUP($A1934,Medical_Table[#All],7,FALSE)</f>
        <v>Diabetes</v>
      </c>
      <c r="L1934" s="22">
        <f>VLOOKUP($A1934,Hospitalization_Table[#All],10,FALSE)</f>
        <v>31664</v>
      </c>
      <c r="M1934" s="18">
        <f>VLOOKUP($A1934,Hospitalization_Table[#All],6,FALSE)</f>
        <v>3748.56</v>
      </c>
      <c r="N1934" t="str">
        <f>VLOOKUP($A1934,Hospitalization_Table[#All],7,FALSE)</f>
        <v>tier - 2</v>
      </c>
      <c r="O1934" t="str">
        <f>VLOOKUP($A1934,Hospitalization_Table[#All],8,FALSE)</f>
        <v>tier - 2</v>
      </c>
      <c r="P1934" t="str">
        <f>VLOOKUP($A1934,Hospitalization_Table[#All],9,FALSE)</f>
        <v>R1013</v>
      </c>
      <c r="Q1934">
        <f>VLOOKUP($A1934,Hospitalization_Table[#All],11,FALSE)</f>
        <v>36</v>
      </c>
    </row>
    <row r="1935" spans="1:17" ht="15.6" x14ac:dyDescent="0.3">
      <c r="A1935" s="20" t="s">
        <v>434</v>
      </c>
      <c r="B1935" t="str">
        <f>VLOOKUP($A1935,Customer_Table[#All],4,FALSE)</f>
        <v>Jessica</v>
      </c>
      <c r="C1935">
        <f>VLOOKUP($A1935,Medical_Table[#All],4,FALSE)</f>
        <v>26.03</v>
      </c>
      <c r="D1935">
        <f>VLOOKUP($A1935,Medical_Table[#All],6,FALSE)</f>
        <v>5.97</v>
      </c>
      <c r="E1935" t="str">
        <f>VLOOKUP($A1935,Medical_Table[#All],2,FALSE)</f>
        <v>No</v>
      </c>
      <c r="F1935" t="str">
        <f>VLOOKUP($A1935,Medical_Table[#All],8,FALSE)</f>
        <v>No</v>
      </c>
      <c r="G1935" t="str">
        <f>VLOOKUP($A1935,Medical_Table[#All],9,FALSE)</f>
        <v>Yes</v>
      </c>
      <c r="H1935">
        <f>VLOOKUP($A1935,Medical_Table[#All],10,FALSE)</f>
        <v>1</v>
      </c>
      <c r="I1935" t="str">
        <f>VLOOKUP($A1935,Medical_Table[#All],3,FALSE)</f>
        <v>No</v>
      </c>
      <c r="J1935" t="str">
        <f>VLOOKUP($A1935,Medical_Table[#All],5,FALSE)</f>
        <v>Over Weight</v>
      </c>
      <c r="K1935" t="str">
        <f>VLOOKUP($A1935,Medical_Table[#All],7,FALSE)</f>
        <v>Prediabetes</v>
      </c>
      <c r="L1935" s="22">
        <f>VLOOKUP($A1935,Hospitalization_Table[#All],10,FALSE)</f>
        <v>34142</v>
      </c>
      <c r="M1935" s="18">
        <f>VLOOKUP($A1935,Hospitalization_Table[#All],6,FALSE)</f>
        <v>3736.46</v>
      </c>
      <c r="N1935" t="str">
        <f>VLOOKUP($A1935,Hospitalization_Table[#All],7,FALSE)</f>
        <v>tier - 2</v>
      </c>
      <c r="O1935" t="str">
        <f>VLOOKUP($A1935,Hospitalization_Table[#All],8,FALSE)</f>
        <v>tier - 2</v>
      </c>
      <c r="P1935" t="str">
        <f>VLOOKUP($A1935,Hospitalization_Table[#All],9,FALSE)</f>
        <v>R1012</v>
      </c>
      <c r="Q1935">
        <f>VLOOKUP($A1935,Hospitalization_Table[#All],11,FALSE)</f>
        <v>29</v>
      </c>
    </row>
    <row r="1936" spans="1:17" ht="15.6" x14ac:dyDescent="0.3">
      <c r="A1936" s="20" t="s">
        <v>433</v>
      </c>
      <c r="B1936" t="str">
        <f>VLOOKUP($A1936,Customer_Table[#All],4,FALSE)</f>
        <v>Amanda R</v>
      </c>
      <c r="C1936">
        <f>VLOOKUP($A1936,Medical_Table[#All],4,FALSE)</f>
        <v>17.29</v>
      </c>
      <c r="D1936">
        <f>VLOOKUP($A1936,Medical_Table[#All],6,FALSE)</f>
        <v>4.9800000000000004</v>
      </c>
      <c r="E1936" t="str">
        <f>VLOOKUP($A1936,Medical_Table[#All],2,FALSE)</f>
        <v>No</v>
      </c>
      <c r="F1936" t="str">
        <f>VLOOKUP($A1936,Medical_Table[#All],8,FALSE)</f>
        <v>No</v>
      </c>
      <c r="G1936" t="str">
        <f>VLOOKUP($A1936,Medical_Table[#All],9,FALSE)</f>
        <v>No</v>
      </c>
      <c r="H1936">
        <f>VLOOKUP($A1936,Medical_Table[#All],10,FALSE)</f>
        <v>0</v>
      </c>
      <c r="I1936" t="str">
        <f>VLOOKUP($A1936,Medical_Table[#All],3,FALSE)</f>
        <v>No</v>
      </c>
      <c r="J1936" t="str">
        <f>VLOOKUP($A1936,Medical_Table[#All],5,FALSE)</f>
        <v>Under Weight</v>
      </c>
      <c r="K1936" t="str">
        <f>VLOOKUP($A1936,Medical_Table[#All],7,FALSE)</f>
        <v>Normal</v>
      </c>
      <c r="L1936" s="22">
        <f>VLOOKUP($A1936,Hospitalization_Table[#All],10,FALSE)</f>
        <v>34568</v>
      </c>
      <c r="M1936" s="18">
        <f>VLOOKUP($A1936,Hospitalization_Table[#All],6,FALSE)</f>
        <v>3732.63</v>
      </c>
      <c r="N1936" t="str">
        <f>VLOOKUP($A1936,Hospitalization_Table[#All],7,FALSE)</f>
        <v>tier - 2</v>
      </c>
      <c r="O1936" t="str">
        <f>VLOOKUP($A1936,Hospitalization_Table[#All],8,FALSE)</f>
        <v>tier - 3</v>
      </c>
      <c r="P1936" t="str">
        <f>VLOOKUP($A1936,Hospitalization_Table[#All],9,FALSE)</f>
        <v>R1024</v>
      </c>
      <c r="Q1936">
        <f>VLOOKUP($A1936,Hospitalization_Table[#All],11,FALSE)</f>
        <v>28</v>
      </c>
    </row>
    <row r="1937" spans="1:17" ht="15.6" x14ac:dyDescent="0.3">
      <c r="A1937" s="20" t="s">
        <v>432</v>
      </c>
      <c r="B1937" t="str">
        <f>VLOOKUP($A1937,Customer_Table[#All],4,FALSE)</f>
        <v>Murray W.</v>
      </c>
      <c r="C1937">
        <f>VLOOKUP($A1937,Medical_Table[#All],4,FALSE)</f>
        <v>18.170000000000002</v>
      </c>
      <c r="D1937">
        <f>VLOOKUP($A1937,Medical_Table[#All],6,FALSE)</f>
        <v>6.91</v>
      </c>
      <c r="E1937" t="str">
        <f>VLOOKUP($A1937,Medical_Table[#All],2,FALSE)</f>
        <v>Yes</v>
      </c>
      <c r="F1937" t="str">
        <f>VLOOKUP($A1937,Medical_Table[#All],8,FALSE)</f>
        <v>No</v>
      </c>
      <c r="G1937" t="str">
        <f>VLOOKUP($A1937,Medical_Table[#All],9,FALSE)</f>
        <v>No</v>
      </c>
      <c r="H1937">
        <f>VLOOKUP($A1937,Medical_Table[#All],10,FALSE)</f>
        <v>1</v>
      </c>
      <c r="I1937" t="str">
        <f>VLOOKUP($A1937,Medical_Table[#All],3,FALSE)</f>
        <v>No</v>
      </c>
      <c r="J1937" t="str">
        <f>VLOOKUP($A1937,Medical_Table[#All],5,FALSE)</f>
        <v>Under Weight</v>
      </c>
      <c r="K1937" t="str">
        <f>VLOOKUP($A1937,Medical_Table[#All],7,FALSE)</f>
        <v>Diabetes</v>
      </c>
      <c r="L1937" s="22">
        <f>VLOOKUP($A1937,Hospitalization_Table[#All],10,FALSE)</f>
        <v>31747</v>
      </c>
      <c r="M1937" s="18">
        <f>VLOOKUP($A1937,Hospitalization_Table[#All],6,FALSE)</f>
        <v>3731.6</v>
      </c>
      <c r="N1937" t="str">
        <f>VLOOKUP($A1937,Hospitalization_Table[#All],7,FALSE)</f>
        <v>tier - 2</v>
      </c>
      <c r="O1937" t="str">
        <f>VLOOKUP($A1937,Hospitalization_Table[#All],8,FALSE)</f>
        <v>tier - 2</v>
      </c>
      <c r="P1937" t="str">
        <f>VLOOKUP($A1937,Hospitalization_Table[#All],9,FALSE)</f>
        <v>R1013</v>
      </c>
      <c r="Q1937">
        <f>VLOOKUP($A1937,Hospitalization_Table[#All],11,FALSE)</f>
        <v>36</v>
      </c>
    </row>
    <row r="1938" spans="1:17" ht="15.6" x14ac:dyDescent="0.3">
      <c r="A1938" s="20" t="s">
        <v>431</v>
      </c>
      <c r="B1938" t="str">
        <f>VLOOKUP($A1938,Customer_Table[#All],4,FALSE)</f>
        <v>Meghan P.</v>
      </c>
      <c r="C1938">
        <f>VLOOKUP($A1938,Medical_Table[#All],4,FALSE)</f>
        <v>32.54</v>
      </c>
      <c r="D1938">
        <f>VLOOKUP($A1938,Medical_Table[#All],6,FALSE)</f>
        <v>6.38</v>
      </c>
      <c r="E1938" t="str">
        <f>VLOOKUP($A1938,Medical_Table[#All],2,FALSE)</f>
        <v>No</v>
      </c>
      <c r="F1938" t="str">
        <f>VLOOKUP($A1938,Medical_Table[#All],8,FALSE)</f>
        <v>yes</v>
      </c>
      <c r="G1938" t="str">
        <f>VLOOKUP($A1938,Medical_Table[#All],9,FALSE)</f>
        <v>No</v>
      </c>
      <c r="H1938">
        <f>VLOOKUP($A1938,Medical_Table[#All],10,FALSE)</f>
        <v>1</v>
      </c>
      <c r="I1938" t="str">
        <f>VLOOKUP($A1938,Medical_Table[#All],3,FALSE)</f>
        <v>No</v>
      </c>
      <c r="J1938" t="str">
        <f>VLOOKUP($A1938,Medical_Table[#All],5,FALSE)</f>
        <v>Obesity</v>
      </c>
      <c r="K1938" t="str">
        <f>VLOOKUP($A1938,Medical_Table[#All],7,FALSE)</f>
        <v>Prediabetes</v>
      </c>
      <c r="L1938" s="22">
        <f>VLOOKUP($A1938,Hospitalization_Table[#All],10,FALSE)</f>
        <v>38296</v>
      </c>
      <c r="M1938" s="18">
        <f>VLOOKUP($A1938,Hospitalization_Table[#All],6,FALSE)</f>
        <v>3722.23</v>
      </c>
      <c r="N1938" t="str">
        <f>VLOOKUP($A1938,Hospitalization_Table[#All],7,FALSE)</f>
        <v>tier - 2</v>
      </c>
      <c r="O1938" t="str">
        <f>VLOOKUP($A1938,Hospitalization_Table[#All],8,FALSE)</f>
        <v>tier - 2</v>
      </c>
      <c r="P1938" t="str">
        <f>VLOOKUP($A1938,Hospitalization_Table[#All],9,FALSE)</f>
        <v>R1025</v>
      </c>
      <c r="Q1938">
        <f>VLOOKUP($A1938,Hospitalization_Table[#All],11,FALSE)</f>
        <v>18</v>
      </c>
    </row>
    <row r="1939" spans="1:17" ht="15.6" x14ac:dyDescent="0.3">
      <c r="A1939" s="20" t="s">
        <v>430</v>
      </c>
      <c r="B1939" t="str">
        <f>VLOOKUP($A1939,Customer_Table[#All],4,FALSE)</f>
        <v>David</v>
      </c>
      <c r="C1939">
        <f>VLOOKUP($A1939,Medical_Table[#All],4,FALSE)</f>
        <v>30.25</v>
      </c>
      <c r="D1939">
        <f>VLOOKUP($A1939,Medical_Table[#All],6,FALSE)</f>
        <v>4.7699999999999996</v>
      </c>
      <c r="E1939" t="str">
        <f>VLOOKUP($A1939,Medical_Table[#All],2,FALSE)</f>
        <v>No</v>
      </c>
      <c r="F1939" t="str">
        <f>VLOOKUP($A1939,Medical_Table[#All],8,FALSE)</f>
        <v>No</v>
      </c>
      <c r="G1939" t="str">
        <f>VLOOKUP($A1939,Medical_Table[#All],9,FALSE)</f>
        <v>No</v>
      </c>
      <c r="H1939">
        <f>VLOOKUP($A1939,Medical_Table[#All],10,FALSE)</f>
        <v>0</v>
      </c>
      <c r="I1939" t="str">
        <f>VLOOKUP($A1939,Medical_Table[#All],3,FALSE)</f>
        <v>No</v>
      </c>
      <c r="J1939" t="str">
        <f>VLOOKUP($A1939,Medical_Table[#All],5,FALSE)</f>
        <v>Obesity</v>
      </c>
      <c r="K1939" t="str">
        <f>VLOOKUP($A1939,Medical_Table[#All],7,FALSE)</f>
        <v>Normal</v>
      </c>
      <c r="L1939" s="22">
        <f>VLOOKUP($A1939,Hospitalization_Table[#All],10,FALSE)</f>
        <v>32844</v>
      </c>
      <c r="M1939" s="18">
        <f>VLOOKUP($A1939,Hospitalization_Table[#All],6,FALSE)</f>
        <v>3704.35</v>
      </c>
      <c r="N1939" t="str">
        <f>VLOOKUP($A1939,Hospitalization_Table[#All],7,FALSE)</f>
        <v>tier - 2</v>
      </c>
      <c r="O1939" t="str">
        <f>VLOOKUP($A1939,Hospitalization_Table[#All],8,FALSE)</f>
        <v>tier - 2</v>
      </c>
      <c r="P1939" t="str">
        <f>VLOOKUP($A1939,Hospitalization_Table[#All],9,FALSE)</f>
        <v>R1013</v>
      </c>
      <c r="Q1939">
        <f>VLOOKUP($A1939,Hospitalization_Table[#All],11,FALSE)</f>
        <v>33</v>
      </c>
    </row>
    <row r="1940" spans="1:17" ht="15.6" x14ac:dyDescent="0.3">
      <c r="A1940" s="20" t="s">
        <v>429</v>
      </c>
      <c r="B1940" t="str">
        <f>VLOOKUP($A1940,Customer_Table[#All],4,FALSE)</f>
        <v>Seth</v>
      </c>
      <c r="C1940">
        <f>VLOOKUP($A1940,Medical_Table[#All],4,FALSE)</f>
        <v>19.59</v>
      </c>
      <c r="D1940">
        <f>VLOOKUP($A1940,Medical_Table[#All],6,FALSE)</f>
        <v>6.04</v>
      </c>
      <c r="E1940" t="str">
        <f>VLOOKUP($A1940,Medical_Table[#All],2,FALSE)</f>
        <v>Yes</v>
      </c>
      <c r="F1940" t="str">
        <f>VLOOKUP($A1940,Medical_Table[#All],8,FALSE)</f>
        <v>No</v>
      </c>
      <c r="G1940" t="str">
        <f>VLOOKUP($A1940,Medical_Table[#All],9,FALSE)</f>
        <v>No</v>
      </c>
      <c r="H1940">
        <f>VLOOKUP($A1940,Medical_Table[#All],10,FALSE)</f>
        <v>1</v>
      </c>
      <c r="I1940" t="str">
        <f>VLOOKUP($A1940,Medical_Table[#All],3,FALSE)</f>
        <v>No</v>
      </c>
      <c r="J1940" t="str">
        <f>VLOOKUP($A1940,Medical_Table[#All],5,FALSE)</f>
        <v>Normal Weight</v>
      </c>
      <c r="K1940" t="str">
        <f>VLOOKUP($A1940,Medical_Table[#All],7,FALSE)</f>
        <v>Prediabetes</v>
      </c>
      <c r="L1940" s="22">
        <f>VLOOKUP($A1940,Hospitalization_Table[#All],10,FALSE)</f>
        <v>32373</v>
      </c>
      <c r="M1940" s="18">
        <f>VLOOKUP($A1940,Hospitalization_Table[#All],6,FALSE)</f>
        <v>3699.54</v>
      </c>
      <c r="N1940" t="str">
        <f>VLOOKUP($A1940,Hospitalization_Table[#All],7,FALSE)</f>
        <v>tier - 2</v>
      </c>
      <c r="O1940" t="str">
        <f>VLOOKUP($A1940,Hospitalization_Table[#All],8,FALSE)</f>
        <v>tier - 3</v>
      </c>
      <c r="P1940" t="str">
        <f>VLOOKUP($A1940,Hospitalization_Table[#All],9,FALSE)</f>
        <v>R1013</v>
      </c>
      <c r="Q1940">
        <f>VLOOKUP($A1940,Hospitalization_Table[#All],11,FALSE)</f>
        <v>34</v>
      </c>
    </row>
    <row r="1941" spans="1:17" ht="15.6" x14ac:dyDescent="0.3">
      <c r="A1941" s="20" t="s">
        <v>428</v>
      </c>
      <c r="B1941" t="str">
        <f>VLOOKUP($A1941,Customer_Table[#All],4,FALSE)</f>
        <v>Michael P.</v>
      </c>
      <c r="C1941">
        <f>VLOOKUP($A1941,Medical_Table[#All],4,FALSE)</f>
        <v>45.9</v>
      </c>
      <c r="D1941">
        <f>VLOOKUP($A1941,Medical_Table[#All],6,FALSE)</f>
        <v>4.3</v>
      </c>
      <c r="E1941" t="str">
        <f>VLOOKUP($A1941,Medical_Table[#All],2,FALSE)</f>
        <v>Yes</v>
      </c>
      <c r="F1941" t="str">
        <f>VLOOKUP($A1941,Medical_Table[#All],8,FALSE)</f>
        <v>No</v>
      </c>
      <c r="G1941" t="str">
        <f>VLOOKUP($A1941,Medical_Table[#All],9,FALSE)</f>
        <v>No</v>
      </c>
      <c r="H1941">
        <f>VLOOKUP($A1941,Medical_Table[#All],10,FALSE)</f>
        <v>1</v>
      </c>
      <c r="I1941" t="str">
        <f>VLOOKUP($A1941,Medical_Table[#All],3,FALSE)</f>
        <v>No</v>
      </c>
      <c r="J1941" t="str">
        <f>VLOOKUP($A1941,Medical_Table[#All],5,FALSE)</f>
        <v>Obesity</v>
      </c>
      <c r="K1941" t="str">
        <f>VLOOKUP($A1941,Medical_Table[#All],7,FALSE)</f>
        <v>Normal</v>
      </c>
      <c r="L1941" s="22">
        <f>VLOOKUP($A1941,Hospitalization_Table[#All],10,FALSE)</f>
        <v>34993</v>
      </c>
      <c r="M1941" s="18">
        <f>VLOOKUP($A1941,Hospitalization_Table[#All],6,FALSE)</f>
        <v>3693.43</v>
      </c>
      <c r="N1941" t="str">
        <f>VLOOKUP($A1941,Hospitalization_Table[#All],7,FALSE)</f>
        <v>tier - 2</v>
      </c>
      <c r="O1941" t="str">
        <f>VLOOKUP($A1941,Hospitalization_Table[#All],8,FALSE)</f>
        <v>tier - 3</v>
      </c>
      <c r="P1941" t="str">
        <f>VLOOKUP($A1941,Hospitalization_Table[#All],9,FALSE)</f>
        <v>R1011</v>
      </c>
      <c r="Q1941">
        <f>VLOOKUP($A1941,Hospitalization_Table[#All],11,FALSE)</f>
        <v>27</v>
      </c>
    </row>
    <row r="1942" spans="1:17" ht="15.6" x14ac:dyDescent="0.3">
      <c r="A1942" s="20" t="s">
        <v>427</v>
      </c>
      <c r="B1942" t="str">
        <f>VLOOKUP($A1942,Customer_Table[#All],4,FALSE)</f>
        <v>Russell M</v>
      </c>
      <c r="C1942">
        <f>VLOOKUP($A1942,Medical_Table[#All],4,FALSE)</f>
        <v>17.059999999999999</v>
      </c>
      <c r="D1942">
        <f>VLOOKUP($A1942,Medical_Table[#All],6,FALSE)</f>
        <v>8.75</v>
      </c>
      <c r="E1942" t="str">
        <f>VLOOKUP($A1942,Medical_Table[#All],2,FALSE)</f>
        <v>Yes</v>
      </c>
      <c r="F1942" t="str">
        <f>VLOOKUP($A1942,Medical_Table[#All],8,FALSE)</f>
        <v>No</v>
      </c>
      <c r="G1942" t="str">
        <f>VLOOKUP($A1942,Medical_Table[#All],9,FALSE)</f>
        <v>No</v>
      </c>
      <c r="H1942">
        <f>VLOOKUP($A1942,Medical_Table[#All],10,FALSE)</f>
        <v>0</v>
      </c>
      <c r="I1942" t="str">
        <f>VLOOKUP($A1942,Medical_Table[#All],3,FALSE)</f>
        <v>No</v>
      </c>
      <c r="J1942" t="str">
        <f>VLOOKUP($A1942,Medical_Table[#All],5,FALSE)</f>
        <v>Under Weight</v>
      </c>
      <c r="K1942" t="str">
        <f>VLOOKUP($A1942,Medical_Table[#All],7,FALSE)</f>
        <v>Diabetes</v>
      </c>
      <c r="L1942" s="22">
        <f>VLOOKUP($A1942,Hospitalization_Table[#All],10,FALSE)</f>
        <v>29934</v>
      </c>
      <c r="M1942" s="18">
        <f>VLOOKUP($A1942,Hospitalization_Table[#All],6,FALSE)</f>
        <v>3688.38</v>
      </c>
      <c r="N1942" t="str">
        <f>VLOOKUP($A1942,Hospitalization_Table[#All],7,FALSE)</f>
        <v>tier - 2</v>
      </c>
      <c r="O1942" t="str">
        <f>VLOOKUP($A1942,Hospitalization_Table[#All],8,FALSE)</f>
        <v>tier - 2</v>
      </c>
      <c r="P1942" t="str">
        <f>VLOOKUP($A1942,Hospitalization_Table[#All],9,FALSE)</f>
        <v>R1013</v>
      </c>
      <c r="Q1942">
        <f>VLOOKUP($A1942,Hospitalization_Table[#All],11,FALSE)</f>
        <v>41</v>
      </c>
    </row>
    <row r="1943" spans="1:17" ht="15.6" x14ac:dyDescent="0.3">
      <c r="A1943" s="20" t="s">
        <v>426</v>
      </c>
      <c r="B1943" t="str">
        <f>VLOOKUP($A1943,Customer_Table[#All],4,FALSE)</f>
        <v>Martin</v>
      </c>
      <c r="C1943">
        <f>VLOOKUP($A1943,Medical_Table[#All],4,FALSE)</f>
        <v>32.07</v>
      </c>
      <c r="D1943">
        <f>VLOOKUP($A1943,Medical_Table[#All],6,FALSE)</f>
        <v>5.25</v>
      </c>
      <c r="E1943" t="str">
        <f>VLOOKUP($A1943,Medical_Table[#All],2,FALSE)</f>
        <v>No</v>
      </c>
      <c r="F1943" t="str">
        <f>VLOOKUP($A1943,Medical_Table[#All],8,FALSE)</f>
        <v>No</v>
      </c>
      <c r="G1943" t="str">
        <f>VLOOKUP($A1943,Medical_Table[#All],9,FALSE)</f>
        <v>Yes</v>
      </c>
      <c r="H1943">
        <f>VLOOKUP($A1943,Medical_Table[#All],10,FALSE)</f>
        <v>1</v>
      </c>
      <c r="I1943" t="str">
        <f>VLOOKUP($A1943,Medical_Table[#All],3,FALSE)</f>
        <v>No</v>
      </c>
      <c r="J1943" t="str">
        <f>VLOOKUP($A1943,Medical_Table[#All],5,FALSE)</f>
        <v>Obesity</v>
      </c>
      <c r="K1943" t="str">
        <f>VLOOKUP($A1943,Medical_Table[#All],7,FALSE)</f>
        <v>Normal</v>
      </c>
      <c r="L1943" s="22">
        <f>VLOOKUP($A1943,Hospitalization_Table[#All],10,FALSE)</f>
        <v>37812</v>
      </c>
      <c r="M1943" s="18">
        <f>VLOOKUP($A1943,Hospitalization_Table[#All],6,FALSE)</f>
        <v>3688.35</v>
      </c>
      <c r="N1943" t="str">
        <f>VLOOKUP($A1943,Hospitalization_Table[#All],7,FALSE)</f>
        <v>tier - 2</v>
      </c>
      <c r="O1943" t="str">
        <f>VLOOKUP($A1943,Hospitalization_Table[#All],8,FALSE)</f>
        <v>tier - 2</v>
      </c>
      <c r="P1943" t="str">
        <f>VLOOKUP($A1943,Hospitalization_Table[#All],9,FALSE)</f>
        <v>R1021</v>
      </c>
      <c r="Q1943">
        <f>VLOOKUP($A1943,Hospitalization_Table[#All],11,FALSE)</f>
        <v>19</v>
      </c>
    </row>
    <row r="1944" spans="1:17" ht="15.6" x14ac:dyDescent="0.3">
      <c r="A1944" s="20" t="s">
        <v>425</v>
      </c>
      <c r="B1944" t="str">
        <f>VLOOKUP($A1944,Customer_Table[#All],4,FALSE)</f>
        <v>Michael</v>
      </c>
      <c r="C1944">
        <f>VLOOKUP($A1944,Medical_Table[#All],4,FALSE)</f>
        <v>16.5</v>
      </c>
      <c r="D1944">
        <f>VLOOKUP($A1944,Medical_Table[#All],6,FALSE)</f>
        <v>5.03</v>
      </c>
      <c r="E1944" t="str">
        <f>VLOOKUP($A1944,Medical_Table[#All],2,FALSE)</f>
        <v>No</v>
      </c>
      <c r="F1944" t="str">
        <f>VLOOKUP($A1944,Medical_Table[#All],8,FALSE)</f>
        <v>No</v>
      </c>
      <c r="G1944" t="str">
        <f>VLOOKUP($A1944,Medical_Table[#All],9,FALSE)</f>
        <v>No</v>
      </c>
      <c r="H1944">
        <f>VLOOKUP($A1944,Medical_Table[#All],10,FALSE)</f>
        <v>1</v>
      </c>
      <c r="I1944" t="str">
        <f>VLOOKUP($A1944,Medical_Table[#All],3,FALSE)</f>
        <v>No</v>
      </c>
      <c r="J1944" t="str">
        <f>VLOOKUP($A1944,Medical_Table[#All],5,FALSE)</f>
        <v>Under Weight</v>
      </c>
      <c r="K1944" t="str">
        <f>VLOOKUP($A1944,Medical_Table[#All],7,FALSE)</f>
        <v>Normal</v>
      </c>
      <c r="L1944" s="22">
        <f>VLOOKUP($A1944,Hospitalization_Table[#All],10,FALSE)</f>
        <v>30869</v>
      </c>
      <c r="M1944" s="18">
        <f>VLOOKUP($A1944,Hospitalization_Table[#All],6,FALSE)</f>
        <v>3678.86</v>
      </c>
      <c r="N1944" t="str">
        <f>VLOOKUP($A1944,Hospitalization_Table[#All],7,FALSE)</f>
        <v>tier - 2</v>
      </c>
      <c r="O1944" t="str">
        <f>VLOOKUP($A1944,Hospitalization_Table[#All],8,FALSE)</f>
        <v>tier - 3</v>
      </c>
      <c r="P1944" t="str">
        <f>VLOOKUP($A1944,Hospitalization_Table[#All],9,FALSE)</f>
        <v>R1013</v>
      </c>
      <c r="Q1944">
        <f>VLOOKUP($A1944,Hospitalization_Table[#All],11,FALSE)</f>
        <v>38</v>
      </c>
    </row>
    <row r="1945" spans="1:17" ht="15.6" x14ac:dyDescent="0.3">
      <c r="A1945" s="20" t="s">
        <v>424</v>
      </c>
      <c r="B1945" t="str">
        <f>VLOOKUP($A1945,Customer_Table[#All],4,FALSE)</f>
        <v>Miles</v>
      </c>
      <c r="C1945">
        <f>VLOOKUP($A1945,Medical_Table[#All],4,FALSE)</f>
        <v>31.4</v>
      </c>
      <c r="D1945">
        <f>VLOOKUP($A1945,Medical_Table[#All],6,FALSE)</f>
        <v>5.88</v>
      </c>
      <c r="E1945" t="str">
        <f>VLOOKUP($A1945,Medical_Table[#All],2,FALSE)</f>
        <v>No</v>
      </c>
      <c r="F1945" t="str">
        <f>VLOOKUP($A1945,Medical_Table[#All],8,FALSE)</f>
        <v>No</v>
      </c>
      <c r="G1945" t="str">
        <f>VLOOKUP($A1945,Medical_Table[#All],9,FALSE)</f>
        <v>No</v>
      </c>
      <c r="H1945">
        <f>VLOOKUP($A1945,Medical_Table[#All],10,FALSE)</f>
        <v>1</v>
      </c>
      <c r="I1945" t="str">
        <f>VLOOKUP($A1945,Medical_Table[#All],3,FALSE)</f>
        <v>No</v>
      </c>
      <c r="J1945" t="str">
        <f>VLOOKUP($A1945,Medical_Table[#All],5,FALSE)</f>
        <v>Obesity</v>
      </c>
      <c r="K1945" t="str">
        <f>VLOOKUP($A1945,Medical_Table[#All],7,FALSE)</f>
        <v>Prediabetes</v>
      </c>
      <c r="L1945" s="22">
        <f>VLOOKUP($A1945,Hospitalization_Table[#All],10,FALSE)</f>
        <v>33861</v>
      </c>
      <c r="M1945" s="18">
        <f>VLOOKUP($A1945,Hospitalization_Table[#All],6,FALSE)</f>
        <v>3659.35</v>
      </c>
      <c r="N1945" t="str">
        <f>VLOOKUP($A1945,Hospitalization_Table[#All],7,FALSE)</f>
        <v>tier - 3</v>
      </c>
      <c r="O1945" t="str">
        <f>VLOOKUP($A1945,Hospitalization_Table[#All],8,FALSE)</f>
        <v>tier - 1</v>
      </c>
      <c r="P1945" t="str">
        <f>VLOOKUP($A1945,Hospitalization_Table[#All],9,FALSE)</f>
        <v>R1011</v>
      </c>
      <c r="Q1945">
        <f>VLOOKUP($A1945,Hospitalization_Table[#All],11,FALSE)</f>
        <v>30</v>
      </c>
    </row>
    <row r="1946" spans="1:17" ht="15.6" x14ac:dyDescent="0.3">
      <c r="A1946" s="20" t="s">
        <v>423</v>
      </c>
      <c r="B1946" t="str">
        <f>VLOOKUP($A1946,Customer_Table[#All],4,FALSE)</f>
        <v>Amanda</v>
      </c>
      <c r="C1946">
        <f>VLOOKUP($A1946,Medical_Table[#All],4,FALSE)</f>
        <v>20.36</v>
      </c>
      <c r="D1946">
        <f>VLOOKUP($A1946,Medical_Table[#All],6,FALSE)</f>
        <v>4.49</v>
      </c>
      <c r="E1946" t="str">
        <f>VLOOKUP($A1946,Medical_Table[#All],2,FALSE)</f>
        <v>No</v>
      </c>
      <c r="F1946" t="str">
        <f>VLOOKUP($A1946,Medical_Table[#All],8,FALSE)</f>
        <v>No</v>
      </c>
      <c r="G1946" t="str">
        <f>VLOOKUP($A1946,Medical_Table[#All],9,FALSE)</f>
        <v>No</v>
      </c>
      <c r="H1946">
        <f>VLOOKUP($A1946,Medical_Table[#All],10,FALSE)</f>
        <v>0</v>
      </c>
      <c r="I1946" t="str">
        <f>VLOOKUP($A1946,Medical_Table[#All],3,FALSE)</f>
        <v>No</v>
      </c>
      <c r="J1946" t="str">
        <f>VLOOKUP($A1946,Medical_Table[#All],5,FALSE)</f>
        <v>Normal Weight</v>
      </c>
      <c r="K1946" t="str">
        <f>VLOOKUP($A1946,Medical_Table[#All],7,FALSE)</f>
        <v>Normal</v>
      </c>
      <c r="L1946" s="22">
        <f>VLOOKUP($A1946,Hospitalization_Table[#All],10,FALSE)</f>
        <v>33185</v>
      </c>
      <c r="M1946" s="18">
        <f>VLOOKUP($A1946,Hospitalization_Table[#All],6,FALSE)</f>
        <v>3653.29</v>
      </c>
      <c r="N1946" t="str">
        <f>VLOOKUP($A1946,Hospitalization_Table[#All],7,FALSE)</f>
        <v>tier - 2</v>
      </c>
      <c r="O1946" t="str">
        <f>VLOOKUP($A1946,Hospitalization_Table[#All],8,FALSE)</f>
        <v>tier - 3</v>
      </c>
      <c r="P1946" t="str">
        <f>VLOOKUP($A1946,Hospitalization_Table[#All],9,FALSE)</f>
        <v>R1011</v>
      </c>
      <c r="Q1946">
        <f>VLOOKUP($A1946,Hospitalization_Table[#All],11,FALSE)</f>
        <v>32</v>
      </c>
    </row>
    <row r="1947" spans="1:17" ht="15.6" x14ac:dyDescent="0.3">
      <c r="A1947" s="20" t="s">
        <v>422</v>
      </c>
      <c r="B1947" t="str">
        <f>VLOOKUP($A1947,Customer_Table[#All],4,FALSE)</f>
        <v>Roger</v>
      </c>
      <c r="C1947">
        <f>VLOOKUP($A1947,Medical_Table[#All],4,FALSE)</f>
        <v>25.46</v>
      </c>
      <c r="D1947">
        <f>VLOOKUP($A1947,Medical_Table[#All],6,FALSE)</f>
        <v>4.1399999999999997</v>
      </c>
      <c r="E1947" t="str">
        <f>VLOOKUP($A1947,Medical_Table[#All],2,FALSE)</f>
        <v>No</v>
      </c>
      <c r="F1947" t="str">
        <f>VLOOKUP($A1947,Medical_Table[#All],8,FALSE)</f>
        <v>No</v>
      </c>
      <c r="G1947" t="str">
        <f>VLOOKUP($A1947,Medical_Table[#All],9,FALSE)</f>
        <v>No</v>
      </c>
      <c r="H1947">
        <f>VLOOKUP($A1947,Medical_Table[#All],10,FALSE)</f>
        <v>1</v>
      </c>
      <c r="I1947" t="str">
        <f>VLOOKUP($A1947,Medical_Table[#All],3,FALSE)</f>
        <v>No</v>
      </c>
      <c r="J1947" t="str">
        <f>VLOOKUP($A1947,Medical_Table[#All],5,FALSE)</f>
        <v>Over Weight</v>
      </c>
      <c r="K1947" t="str">
        <f>VLOOKUP($A1947,Medical_Table[#All],7,FALSE)</f>
        <v>Normal</v>
      </c>
      <c r="L1947" s="22">
        <f>VLOOKUP($A1947,Hospitalization_Table[#All],10,FALSE)</f>
        <v>33925</v>
      </c>
      <c r="M1947" s="18">
        <f>VLOOKUP($A1947,Hospitalization_Table[#All],6,FALSE)</f>
        <v>3645.09</v>
      </c>
      <c r="N1947" t="str">
        <f>VLOOKUP($A1947,Hospitalization_Table[#All],7,FALSE)</f>
        <v>tier - 1</v>
      </c>
      <c r="O1947" t="str">
        <f>VLOOKUP($A1947,Hospitalization_Table[#All],8,FALSE)</f>
        <v>tier - 2</v>
      </c>
      <c r="P1947" t="str">
        <f>VLOOKUP($A1947,Hospitalization_Table[#All],9,FALSE)</f>
        <v>R1014</v>
      </c>
      <c r="Q1947">
        <f>VLOOKUP($A1947,Hospitalization_Table[#All],11,FALSE)</f>
        <v>30</v>
      </c>
    </row>
    <row r="1948" spans="1:17" ht="15.6" x14ac:dyDescent="0.3">
      <c r="A1948" s="20" t="s">
        <v>421</v>
      </c>
      <c r="B1948" t="str">
        <f>VLOOKUP($A1948,Customer_Table[#All],4,FALSE)</f>
        <v>Brock J</v>
      </c>
      <c r="C1948">
        <f>VLOOKUP($A1948,Medical_Table[#All],4,FALSE)</f>
        <v>17.09</v>
      </c>
      <c r="D1948">
        <f>VLOOKUP($A1948,Medical_Table[#All],6,FALSE)</f>
        <v>5.8</v>
      </c>
      <c r="E1948" t="str">
        <f>VLOOKUP($A1948,Medical_Table[#All],2,FALSE)</f>
        <v>Yes</v>
      </c>
      <c r="F1948" t="str">
        <f>VLOOKUP($A1948,Medical_Table[#All],8,FALSE)</f>
        <v>No</v>
      </c>
      <c r="G1948" t="str">
        <f>VLOOKUP($A1948,Medical_Table[#All],9,FALSE)</f>
        <v>No</v>
      </c>
      <c r="H1948">
        <f>VLOOKUP($A1948,Medical_Table[#All],10,FALSE)</f>
        <v>0</v>
      </c>
      <c r="I1948" t="str">
        <f>VLOOKUP($A1948,Medical_Table[#All],3,FALSE)</f>
        <v>No</v>
      </c>
      <c r="J1948" t="str">
        <f>VLOOKUP($A1948,Medical_Table[#All],5,FALSE)</f>
        <v>Under Weight</v>
      </c>
      <c r="K1948" t="str">
        <f>VLOOKUP($A1948,Medical_Table[#All],7,FALSE)</f>
        <v>Prediabetes</v>
      </c>
      <c r="L1948" s="22">
        <f>VLOOKUP($A1948,Hospitalization_Table[#All],10,FALSE)</f>
        <v>31212</v>
      </c>
      <c r="M1948" s="18">
        <f>VLOOKUP($A1948,Hospitalization_Table[#All],6,FALSE)</f>
        <v>3622.13</v>
      </c>
      <c r="N1948" t="str">
        <f>VLOOKUP($A1948,Hospitalization_Table[#All],7,FALSE)</f>
        <v>tier - 2</v>
      </c>
      <c r="O1948" t="str">
        <f>VLOOKUP($A1948,Hospitalization_Table[#All],8,FALSE)</f>
        <v>tier - 1</v>
      </c>
      <c r="P1948" t="str">
        <f>VLOOKUP($A1948,Hospitalization_Table[#All],9,FALSE)</f>
        <v>R1013</v>
      </c>
      <c r="Q1948">
        <f>VLOOKUP($A1948,Hospitalization_Table[#All],11,FALSE)</f>
        <v>37</v>
      </c>
    </row>
    <row r="1949" spans="1:17" ht="15.6" x14ac:dyDescent="0.3">
      <c r="A1949" s="20" t="s">
        <v>420</v>
      </c>
      <c r="B1949" t="str">
        <f>VLOOKUP($A1949,Customer_Table[#All],4,FALSE)</f>
        <v>Stephen F.</v>
      </c>
      <c r="C1949">
        <f>VLOOKUP($A1949,Medical_Table[#All],4,FALSE)</f>
        <v>20.83</v>
      </c>
      <c r="D1949">
        <f>VLOOKUP($A1949,Medical_Table[#All],6,FALSE)</f>
        <v>5.12</v>
      </c>
      <c r="E1949" t="str">
        <f>VLOOKUP($A1949,Medical_Table[#All],2,FALSE)</f>
        <v>No</v>
      </c>
      <c r="F1949" t="str">
        <f>VLOOKUP($A1949,Medical_Table[#All],8,FALSE)</f>
        <v>No</v>
      </c>
      <c r="G1949" t="str">
        <f>VLOOKUP($A1949,Medical_Table[#All],9,FALSE)</f>
        <v>No</v>
      </c>
      <c r="H1949">
        <f>VLOOKUP($A1949,Medical_Table[#All],10,FALSE)</f>
        <v>0</v>
      </c>
      <c r="I1949" t="str">
        <f>VLOOKUP($A1949,Medical_Table[#All],3,FALSE)</f>
        <v>No</v>
      </c>
      <c r="J1949" t="str">
        <f>VLOOKUP($A1949,Medical_Table[#All],5,FALSE)</f>
        <v>Normal Weight</v>
      </c>
      <c r="K1949" t="str">
        <f>VLOOKUP($A1949,Medical_Table[#All],7,FALSE)</f>
        <v>Normal</v>
      </c>
      <c r="L1949" s="22">
        <f>VLOOKUP($A1949,Hospitalization_Table[#All],10,FALSE)</f>
        <v>33157</v>
      </c>
      <c r="M1949" s="18">
        <f>VLOOKUP($A1949,Hospitalization_Table[#All],6,FALSE)</f>
        <v>3606.43</v>
      </c>
      <c r="N1949" t="str">
        <f>VLOOKUP($A1949,Hospitalization_Table[#All],7,FALSE)</f>
        <v>tier - 2</v>
      </c>
      <c r="O1949" t="str">
        <f>VLOOKUP($A1949,Hospitalization_Table[#All],8,FALSE)</f>
        <v>tier - 1</v>
      </c>
      <c r="P1949" t="str">
        <f>VLOOKUP($A1949,Hospitalization_Table[#All],9,FALSE)</f>
        <v>R1013</v>
      </c>
      <c r="Q1949">
        <f>VLOOKUP($A1949,Hospitalization_Table[#All],11,FALSE)</f>
        <v>32</v>
      </c>
    </row>
    <row r="1950" spans="1:17" ht="15.6" x14ac:dyDescent="0.3">
      <c r="A1950" s="20" t="s">
        <v>419</v>
      </c>
      <c r="B1950" t="str">
        <f>VLOOKUP($A1950,Customer_Table[#All],4,FALSE)</f>
        <v>Missy</v>
      </c>
      <c r="C1950">
        <f>VLOOKUP($A1950,Medical_Table[#All],4,FALSE)</f>
        <v>18.920000000000002</v>
      </c>
      <c r="D1950">
        <f>VLOOKUP($A1950,Medical_Table[#All],6,FALSE)</f>
        <v>5.98</v>
      </c>
      <c r="E1950" t="str">
        <f>VLOOKUP($A1950,Medical_Table[#All],2,FALSE)</f>
        <v>Yes</v>
      </c>
      <c r="F1950" t="str">
        <f>VLOOKUP($A1950,Medical_Table[#All],8,FALSE)</f>
        <v>No</v>
      </c>
      <c r="G1950" t="str">
        <f>VLOOKUP($A1950,Medical_Table[#All],9,FALSE)</f>
        <v>No</v>
      </c>
      <c r="H1950">
        <f>VLOOKUP($A1950,Medical_Table[#All],10,FALSE)</f>
        <v>1</v>
      </c>
      <c r="I1950" t="str">
        <f>VLOOKUP($A1950,Medical_Table[#All],3,FALSE)</f>
        <v>No</v>
      </c>
      <c r="J1950" t="str">
        <f>VLOOKUP($A1950,Medical_Table[#All],5,FALSE)</f>
        <v>Normal Weight</v>
      </c>
      <c r="K1950" t="str">
        <f>VLOOKUP($A1950,Medical_Table[#All],7,FALSE)</f>
        <v>Prediabetes</v>
      </c>
      <c r="L1950" s="22">
        <f>VLOOKUP($A1950,Hospitalization_Table[#All],10,FALSE)</f>
        <v>32451</v>
      </c>
      <c r="M1950" s="18">
        <f>VLOOKUP($A1950,Hospitalization_Table[#All],6,FALSE)</f>
        <v>3603.6</v>
      </c>
      <c r="N1950" t="str">
        <f>VLOOKUP($A1950,Hospitalization_Table[#All],7,FALSE)</f>
        <v>tier - 2</v>
      </c>
      <c r="O1950" t="str">
        <f>VLOOKUP($A1950,Hospitalization_Table[#All],8,FALSE)</f>
        <v>tier - 1</v>
      </c>
      <c r="P1950" t="str">
        <f>VLOOKUP($A1950,Hospitalization_Table[#All],9,FALSE)</f>
        <v>R1013</v>
      </c>
      <c r="Q1950">
        <f>VLOOKUP($A1950,Hospitalization_Table[#All],11,FALSE)</f>
        <v>34</v>
      </c>
    </row>
    <row r="1951" spans="1:17" ht="15.6" x14ac:dyDescent="0.3">
      <c r="A1951" s="20" t="s">
        <v>418</v>
      </c>
      <c r="B1951" t="str">
        <f>VLOOKUP($A1951,Customer_Table[#All],4,FALSE)</f>
        <v>William</v>
      </c>
      <c r="C1951">
        <f>VLOOKUP($A1951,Medical_Table[#All],4,FALSE)</f>
        <v>37.1</v>
      </c>
      <c r="D1951">
        <f>VLOOKUP($A1951,Medical_Table[#All],6,FALSE)</f>
        <v>5.46</v>
      </c>
      <c r="E1951" t="str">
        <f>VLOOKUP($A1951,Medical_Table[#All],2,FALSE)</f>
        <v>No</v>
      </c>
      <c r="F1951" t="str">
        <f>VLOOKUP($A1951,Medical_Table[#All],8,FALSE)</f>
        <v>No</v>
      </c>
      <c r="G1951" t="str">
        <f>VLOOKUP($A1951,Medical_Table[#All],9,FALSE)</f>
        <v>No</v>
      </c>
      <c r="H1951">
        <f>VLOOKUP($A1951,Medical_Table[#All],10,FALSE)</f>
        <v>0</v>
      </c>
      <c r="I1951" t="str">
        <f>VLOOKUP($A1951,Medical_Table[#All],3,FALSE)</f>
        <v>No</v>
      </c>
      <c r="J1951" t="str">
        <f>VLOOKUP($A1951,Medical_Table[#All],5,FALSE)</f>
        <v>Obesity</v>
      </c>
      <c r="K1951" t="str">
        <f>VLOOKUP($A1951,Medical_Table[#All],7,FALSE)</f>
        <v>Normal</v>
      </c>
      <c r="L1951" s="22">
        <f>VLOOKUP($A1951,Hospitalization_Table[#All],10,FALSE)</f>
        <v>36384</v>
      </c>
      <c r="M1951" s="18">
        <f>VLOOKUP($A1951,Hospitalization_Table[#All],6,FALSE)</f>
        <v>3597.6</v>
      </c>
      <c r="N1951" t="str">
        <f>VLOOKUP($A1951,Hospitalization_Table[#All],7,FALSE)</f>
        <v>tier - 2</v>
      </c>
      <c r="O1951" t="str">
        <f>VLOOKUP($A1951,Hospitalization_Table[#All],8,FALSE)</f>
        <v>tier - 2</v>
      </c>
      <c r="P1951" t="str">
        <f>VLOOKUP($A1951,Hospitalization_Table[#All],9,FALSE)</f>
        <v>R1011</v>
      </c>
      <c r="Q1951">
        <f>VLOOKUP($A1951,Hospitalization_Table[#All],11,FALSE)</f>
        <v>23</v>
      </c>
    </row>
    <row r="1952" spans="1:17" ht="15.6" x14ac:dyDescent="0.3">
      <c r="A1952" s="20" t="s">
        <v>417</v>
      </c>
      <c r="B1952" t="str">
        <f>VLOOKUP($A1952,Customer_Table[#All],4,FALSE)</f>
        <v>Lauren M</v>
      </c>
      <c r="C1952">
        <f>VLOOKUP($A1952,Medical_Table[#All],4,FALSE)</f>
        <v>22.515000000000001</v>
      </c>
      <c r="D1952">
        <f>VLOOKUP($A1952,Medical_Table[#All],6,FALSE)</f>
        <v>4.91</v>
      </c>
      <c r="E1952" t="str">
        <f>VLOOKUP($A1952,Medical_Table[#All],2,FALSE)</f>
        <v>Yes</v>
      </c>
      <c r="F1952" t="str">
        <f>VLOOKUP($A1952,Medical_Table[#All],8,FALSE)</f>
        <v>No</v>
      </c>
      <c r="G1952" t="str">
        <f>VLOOKUP($A1952,Medical_Table[#All],9,FALSE)</f>
        <v>Yes</v>
      </c>
      <c r="H1952">
        <f>VLOOKUP($A1952,Medical_Table[#All],10,FALSE)</f>
        <v>1</v>
      </c>
      <c r="I1952" t="str">
        <f>VLOOKUP($A1952,Medical_Table[#All],3,FALSE)</f>
        <v>No</v>
      </c>
      <c r="J1952" t="str">
        <f>VLOOKUP($A1952,Medical_Table[#All],5,FALSE)</f>
        <v>Normal Weight</v>
      </c>
      <c r="K1952" t="str">
        <f>VLOOKUP($A1952,Medical_Table[#All],7,FALSE)</f>
        <v>Normal</v>
      </c>
      <c r="L1952" s="22">
        <f>VLOOKUP($A1952,Hospitalization_Table[#All],10,FALSE)</f>
        <v>35738</v>
      </c>
      <c r="M1952" s="18">
        <f>VLOOKUP($A1952,Hospitalization_Table[#All],6,FALSE)</f>
        <v>3594.17</v>
      </c>
      <c r="N1952" t="str">
        <f>VLOOKUP($A1952,Hospitalization_Table[#All],7,FALSE)</f>
        <v>tier - 2</v>
      </c>
      <c r="O1952" t="str">
        <f>VLOOKUP($A1952,Hospitalization_Table[#All],8,FALSE)</f>
        <v>tier - 2</v>
      </c>
      <c r="P1952" t="str">
        <f>VLOOKUP($A1952,Hospitalization_Table[#All],9,FALSE)</f>
        <v>R1012</v>
      </c>
      <c r="Q1952">
        <f>VLOOKUP($A1952,Hospitalization_Table[#All],11,FALSE)</f>
        <v>25</v>
      </c>
    </row>
    <row r="1953" spans="1:17" ht="15.6" x14ac:dyDescent="0.3">
      <c r="A1953" s="20" t="s">
        <v>416</v>
      </c>
      <c r="B1953" t="str">
        <f>VLOOKUP($A1953,Customer_Table[#All],4,FALSE)</f>
        <v>Apolo U.</v>
      </c>
      <c r="C1953">
        <f>VLOOKUP($A1953,Medical_Table[#All],4,FALSE)</f>
        <v>32.700000000000003</v>
      </c>
      <c r="D1953">
        <f>VLOOKUP($A1953,Medical_Table[#All],6,FALSE)</f>
        <v>4.66</v>
      </c>
      <c r="E1953" t="str">
        <f>VLOOKUP($A1953,Medical_Table[#All],2,FALSE)</f>
        <v>No</v>
      </c>
      <c r="F1953" t="str">
        <f>VLOOKUP($A1953,Medical_Table[#All],8,FALSE)</f>
        <v>No</v>
      </c>
      <c r="G1953" t="str">
        <f>VLOOKUP($A1953,Medical_Table[#All],9,FALSE)</f>
        <v>No</v>
      </c>
      <c r="H1953">
        <f>VLOOKUP($A1953,Medical_Table[#All],10,FALSE)</f>
        <v>0</v>
      </c>
      <c r="I1953" t="str">
        <f>VLOOKUP($A1953,Medical_Table[#All],3,FALSE)</f>
        <v>No</v>
      </c>
      <c r="J1953" t="str">
        <f>VLOOKUP($A1953,Medical_Table[#All],5,FALSE)</f>
        <v>Obesity</v>
      </c>
      <c r="K1953" t="str">
        <f>VLOOKUP($A1953,Medical_Table[#All],7,FALSE)</f>
        <v>Normal</v>
      </c>
      <c r="L1953" s="22">
        <f>VLOOKUP($A1953,Hospitalization_Table[#All],10,FALSE)</f>
        <v>36317</v>
      </c>
      <c r="M1953" s="18">
        <f>VLOOKUP($A1953,Hospitalization_Table[#All],6,FALSE)</f>
        <v>3591.48</v>
      </c>
      <c r="N1953" t="str">
        <f>VLOOKUP($A1953,Hospitalization_Table[#All],7,FALSE)</f>
        <v>tier - 2</v>
      </c>
      <c r="O1953" t="str">
        <f>VLOOKUP($A1953,Hospitalization_Table[#All],8,FALSE)</f>
        <v>tier - 3</v>
      </c>
      <c r="P1953" t="str">
        <f>VLOOKUP($A1953,Hospitalization_Table[#All],9,FALSE)</f>
        <v>R1011</v>
      </c>
      <c r="Q1953">
        <f>VLOOKUP($A1953,Hospitalization_Table[#All],11,FALSE)</f>
        <v>24</v>
      </c>
    </row>
    <row r="1954" spans="1:17" ht="15.6" x14ac:dyDescent="0.3">
      <c r="A1954" s="20" t="s">
        <v>415</v>
      </c>
      <c r="B1954" t="str">
        <f>VLOOKUP($A1954,Customer_Table[#All],4,FALSE)</f>
        <v>Alfons</v>
      </c>
      <c r="C1954">
        <f>VLOOKUP($A1954,Medical_Table[#All],4,FALSE)</f>
        <v>17.75</v>
      </c>
      <c r="D1954">
        <f>VLOOKUP($A1954,Medical_Table[#All],6,FALSE)</f>
        <v>6.8</v>
      </c>
      <c r="E1954" t="str">
        <f>VLOOKUP($A1954,Medical_Table[#All],2,FALSE)</f>
        <v>Yes</v>
      </c>
      <c r="F1954" t="str">
        <f>VLOOKUP($A1954,Medical_Table[#All],8,FALSE)</f>
        <v>No</v>
      </c>
      <c r="G1954" t="str">
        <f>VLOOKUP($A1954,Medical_Table[#All],9,FALSE)</f>
        <v>No</v>
      </c>
      <c r="H1954">
        <f>VLOOKUP($A1954,Medical_Table[#All],10,FALSE)</f>
        <v>1</v>
      </c>
      <c r="I1954" t="str">
        <f>VLOOKUP($A1954,Medical_Table[#All],3,FALSE)</f>
        <v>No</v>
      </c>
      <c r="J1954" t="str">
        <f>VLOOKUP($A1954,Medical_Table[#All],5,FALSE)</f>
        <v>Under Weight</v>
      </c>
      <c r="K1954" t="str">
        <f>VLOOKUP($A1954,Medical_Table[#All],7,FALSE)</f>
        <v>Diabetes</v>
      </c>
      <c r="L1954" s="22">
        <f>VLOOKUP($A1954,Hospitalization_Table[#All],10,FALSE)</f>
        <v>31773</v>
      </c>
      <c r="M1954" s="18">
        <f>VLOOKUP($A1954,Hospitalization_Table[#All],6,FALSE)</f>
        <v>3589.14</v>
      </c>
      <c r="N1954" t="str">
        <f>VLOOKUP($A1954,Hospitalization_Table[#All],7,FALSE)</f>
        <v>tier - 2</v>
      </c>
      <c r="O1954" t="str">
        <f>VLOOKUP($A1954,Hospitalization_Table[#All],8,FALSE)</f>
        <v>tier - 2</v>
      </c>
      <c r="P1954" t="str">
        <f>VLOOKUP($A1954,Hospitalization_Table[#All],9,FALSE)</f>
        <v>R1013</v>
      </c>
      <c r="Q1954">
        <f>VLOOKUP($A1954,Hospitalization_Table[#All],11,FALSE)</f>
        <v>36</v>
      </c>
    </row>
    <row r="1955" spans="1:17" ht="15.6" x14ac:dyDescent="0.3">
      <c r="A1955" s="20" t="s">
        <v>414</v>
      </c>
      <c r="B1955" t="str">
        <f>VLOOKUP($A1955,Customer_Table[#All],4,FALSE)</f>
        <v>Amber</v>
      </c>
      <c r="C1955">
        <f>VLOOKUP($A1955,Medical_Table[#All],4,FALSE)</f>
        <v>33.630000000000003</v>
      </c>
      <c r="D1955">
        <f>VLOOKUP($A1955,Medical_Table[#All],6,FALSE)</f>
        <v>4.47</v>
      </c>
      <c r="E1955" t="str">
        <f>VLOOKUP($A1955,Medical_Table[#All],2,FALSE)</f>
        <v>Yes</v>
      </c>
      <c r="F1955" t="str">
        <f>VLOOKUP($A1955,Medical_Table[#All],8,FALSE)</f>
        <v>No</v>
      </c>
      <c r="G1955" t="str">
        <f>VLOOKUP($A1955,Medical_Table[#All],9,FALSE)</f>
        <v>No</v>
      </c>
      <c r="H1955">
        <f>VLOOKUP($A1955,Medical_Table[#All],10,FALSE)</f>
        <v>0</v>
      </c>
      <c r="I1955" t="str">
        <f>VLOOKUP($A1955,Medical_Table[#All],3,FALSE)</f>
        <v>No</v>
      </c>
      <c r="J1955" t="str">
        <f>VLOOKUP($A1955,Medical_Table[#All],5,FALSE)</f>
        <v>Obesity</v>
      </c>
      <c r="K1955" t="str">
        <f>VLOOKUP($A1955,Medical_Table[#All],7,FALSE)</f>
        <v>Normal</v>
      </c>
      <c r="L1955" s="22">
        <f>VLOOKUP($A1955,Hospitalization_Table[#All],10,FALSE)</f>
        <v>37206</v>
      </c>
      <c r="M1955" s="18">
        <f>VLOOKUP($A1955,Hospitalization_Table[#All],6,FALSE)</f>
        <v>3579.83</v>
      </c>
      <c r="N1955" t="str">
        <f>VLOOKUP($A1955,Hospitalization_Table[#All],7,FALSE)</f>
        <v>tier - 2</v>
      </c>
      <c r="O1955" t="str">
        <f>VLOOKUP($A1955,Hospitalization_Table[#All],8,FALSE)</f>
        <v>tier - 2</v>
      </c>
      <c r="P1955" t="str">
        <f>VLOOKUP($A1955,Hospitalization_Table[#All],9,FALSE)</f>
        <v>R1012</v>
      </c>
      <c r="Q1955">
        <f>VLOOKUP($A1955,Hospitalization_Table[#All],11,FALSE)</f>
        <v>21</v>
      </c>
    </row>
    <row r="1956" spans="1:17" ht="15.6" x14ac:dyDescent="0.3">
      <c r="A1956" s="20" t="s">
        <v>413</v>
      </c>
      <c r="B1956" t="str">
        <f>VLOOKUP($A1956,Customer_Table[#All],4,FALSE)</f>
        <v>Leah C.</v>
      </c>
      <c r="C1956">
        <f>VLOOKUP($A1956,Medical_Table[#All],4,FALSE)</f>
        <v>34.799999999999997</v>
      </c>
      <c r="D1956">
        <f>VLOOKUP($A1956,Medical_Table[#All],6,FALSE)</f>
        <v>4.08</v>
      </c>
      <c r="E1956" t="str">
        <f>VLOOKUP($A1956,Medical_Table[#All],2,FALSE)</f>
        <v>Yes</v>
      </c>
      <c r="F1956" t="str">
        <f>VLOOKUP($A1956,Medical_Table[#All],8,FALSE)</f>
        <v>No</v>
      </c>
      <c r="G1956" t="str">
        <f>VLOOKUP($A1956,Medical_Table[#All],9,FALSE)</f>
        <v>No</v>
      </c>
      <c r="H1956">
        <f>VLOOKUP($A1956,Medical_Table[#All],10,FALSE)</f>
        <v>1</v>
      </c>
      <c r="I1956" t="str">
        <f>VLOOKUP($A1956,Medical_Table[#All],3,FALSE)</f>
        <v>No</v>
      </c>
      <c r="J1956" t="str">
        <f>VLOOKUP($A1956,Medical_Table[#All],5,FALSE)</f>
        <v>Obesity</v>
      </c>
      <c r="K1956" t="str">
        <f>VLOOKUP($A1956,Medical_Table[#All],7,FALSE)</f>
        <v>Normal</v>
      </c>
      <c r="L1956" s="22">
        <f>VLOOKUP($A1956,Hospitalization_Table[#All],10,FALSE)</f>
        <v>34934</v>
      </c>
      <c r="M1956" s="18">
        <f>VLOOKUP($A1956,Hospitalization_Table[#All],6,FALSE)</f>
        <v>3578</v>
      </c>
      <c r="N1956" t="str">
        <f>VLOOKUP($A1956,Hospitalization_Table[#All],7,FALSE)</f>
        <v>tier - 2</v>
      </c>
      <c r="O1956" t="str">
        <f>VLOOKUP($A1956,Hospitalization_Table[#All],8,FALSE)</f>
        <v>tier - 3</v>
      </c>
      <c r="P1956" t="str">
        <f>VLOOKUP($A1956,Hospitalization_Table[#All],9,FALSE)</f>
        <v>R1011</v>
      </c>
      <c r="Q1956">
        <f>VLOOKUP($A1956,Hospitalization_Table[#All],11,FALSE)</f>
        <v>27</v>
      </c>
    </row>
    <row r="1957" spans="1:17" ht="15.6" x14ac:dyDescent="0.3">
      <c r="A1957" s="20" t="s">
        <v>412</v>
      </c>
      <c r="B1957" t="str">
        <f>VLOOKUP($A1957,Customer_Table[#All],4,FALSE)</f>
        <v>Lilia</v>
      </c>
      <c r="C1957">
        <f>VLOOKUP($A1957,Medical_Table[#All],4,FALSE)</f>
        <v>16.809999999999999</v>
      </c>
      <c r="D1957">
        <f>VLOOKUP($A1957,Medical_Table[#All],6,FALSE)</f>
        <v>5.51</v>
      </c>
      <c r="E1957" t="str">
        <f>VLOOKUP($A1957,Medical_Table[#All],2,FALSE)</f>
        <v>Yes</v>
      </c>
      <c r="F1957" t="str">
        <f>VLOOKUP($A1957,Medical_Table[#All],8,FALSE)</f>
        <v>No</v>
      </c>
      <c r="G1957" t="str">
        <f>VLOOKUP($A1957,Medical_Table[#All],9,FALSE)</f>
        <v>No</v>
      </c>
      <c r="H1957">
        <f>VLOOKUP($A1957,Medical_Table[#All],10,FALSE)</f>
        <v>1</v>
      </c>
      <c r="I1957" t="str">
        <f>VLOOKUP($A1957,Medical_Table[#All],3,FALSE)</f>
        <v>No</v>
      </c>
      <c r="J1957" t="str">
        <f>VLOOKUP($A1957,Medical_Table[#All],5,FALSE)</f>
        <v>Under Weight</v>
      </c>
      <c r="K1957" t="str">
        <f>VLOOKUP($A1957,Medical_Table[#All],7,FALSE)</f>
        <v>Normal</v>
      </c>
      <c r="L1957" s="22">
        <f>VLOOKUP($A1957,Hospitalization_Table[#All],10,FALSE)</f>
        <v>32373</v>
      </c>
      <c r="M1957" s="18">
        <f>VLOOKUP($A1957,Hospitalization_Table[#All],6,FALSE)</f>
        <v>3569.96</v>
      </c>
      <c r="N1957" t="str">
        <f>VLOOKUP($A1957,Hospitalization_Table[#All],7,FALSE)</f>
        <v>tier - 2</v>
      </c>
      <c r="O1957" t="str">
        <f>VLOOKUP($A1957,Hospitalization_Table[#All],8,FALSE)</f>
        <v>tier - 1</v>
      </c>
      <c r="P1957" t="str">
        <f>VLOOKUP($A1957,Hospitalization_Table[#All],9,FALSE)</f>
        <v>R1012</v>
      </c>
      <c r="Q1957">
        <f>VLOOKUP($A1957,Hospitalization_Table[#All],11,FALSE)</f>
        <v>34</v>
      </c>
    </row>
    <row r="1958" spans="1:17" ht="15.6" x14ac:dyDescent="0.3">
      <c r="A1958" s="20" t="s">
        <v>411</v>
      </c>
      <c r="B1958" t="str">
        <f>VLOOKUP($A1958,Customer_Table[#All],4,FALSE)</f>
        <v>Danny</v>
      </c>
      <c r="C1958">
        <f>VLOOKUP($A1958,Medical_Table[#All],4,FALSE)</f>
        <v>16.690000000000001</v>
      </c>
      <c r="D1958">
        <f>VLOOKUP($A1958,Medical_Table[#All],6,FALSE)</f>
        <v>8.4</v>
      </c>
      <c r="E1958" t="str">
        <f>VLOOKUP($A1958,Medical_Table[#All],2,FALSE)</f>
        <v>Yes</v>
      </c>
      <c r="F1958" t="str">
        <f>VLOOKUP($A1958,Medical_Table[#All],8,FALSE)</f>
        <v>No</v>
      </c>
      <c r="G1958" t="str">
        <f>VLOOKUP($A1958,Medical_Table[#All],9,FALSE)</f>
        <v>No</v>
      </c>
      <c r="H1958">
        <f>VLOOKUP($A1958,Medical_Table[#All],10,FALSE)</f>
        <v>0</v>
      </c>
      <c r="I1958" t="str">
        <f>VLOOKUP($A1958,Medical_Table[#All],3,FALSE)</f>
        <v>No</v>
      </c>
      <c r="J1958" t="str">
        <f>VLOOKUP($A1958,Medical_Table[#All],5,FALSE)</f>
        <v>Under Weight</v>
      </c>
      <c r="K1958" t="str">
        <f>VLOOKUP($A1958,Medical_Table[#All],7,FALSE)</f>
        <v>Diabetes</v>
      </c>
      <c r="L1958" s="22">
        <f>VLOOKUP($A1958,Hospitalization_Table[#All],10,FALSE)</f>
        <v>29869</v>
      </c>
      <c r="M1958" s="18">
        <f>VLOOKUP($A1958,Hospitalization_Table[#All],6,FALSE)</f>
        <v>3562.87</v>
      </c>
      <c r="N1958" t="str">
        <f>VLOOKUP($A1958,Hospitalization_Table[#All],7,FALSE)</f>
        <v>tier - 2</v>
      </c>
      <c r="O1958" t="str">
        <f>VLOOKUP($A1958,Hospitalization_Table[#All],8,FALSE)</f>
        <v>tier - 1</v>
      </c>
      <c r="P1958" t="str">
        <f>VLOOKUP($A1958,Hospitalization_Table[#All],9,FALSE)</f>
        <v>R1013</v>
      </c>
      <c r="Q1958">
        <f>VLOOKUP($A1958,Hospitalization_Table[#All],11,FALSE)</f>
        <v>41</v>
      </c>
    </row>
    <row r="1959" spans="1:17" ht="15.6" x14ac:dyDescent="0.3">
      <c r="A1959" s="20" t="s">
        <v>410</v>
      </c>
      <c r="B1959" t="str">
        <f>VLOOKUP($A1959,Customer_Table[#All],4,FALSE)</f>
        <v>Lauren</v>
      </c>
      <c r="C1959">
        <f>VLOOKUP($A1959,Medical_Table[#All],4,FALSE)</f>
        <v>23.21</v>
      </c>
      <c r="D1959">
        <f>VLOOKUP($A1959,Medical_Table[#All],6,FALSE)</f>
        <v>5.14</v>
      </c>
      <c r="E1959" t="str">
        <f>VLOOKUP($A1959,Medical_Table[#All],2,FALSE)</f>
        <v>Yes</v>
      </c>
      <c r="F1959" t="str">
        <f>VLOOKUP($A1959,Medical_Table[#All],8,FALSE)</f>
        <v>No</v>
      </c>
      <c r="G1959" t="str">
        <f>VLOOKUP($A1959,Medical_Table[#All],9,FALSE)</f>
        <v>No</v>
      </c>
      <c r="H1959">
        <f>VLOOKUP($A1959,Medical_Table[#All],10,FALSE)</f>
        <v>1</v>
      </c>
      <c r="I1959" t="str">
        <f>VLOOKUP($A1959,Medical_Table[#All],3,FALSE)</f>
        <v>No</v>
      </c>
      <c r="J1959" t="str">
        <f>VLOOKUP($A1959,Medical_Table[#All],5,FALSE)</f>
        <v>Normal Weight</v>
      </c>
      <c r="K1959" t="str">
        <f>VLOOKUP($A1959,Medical_Table[#All],7,FALSE)</f>
        <v>Normal</v>
      </c>
      <c r="L1959" s="22">
        <f>VLOOKUP($A1959,Hospitalization_Table[#All],10,FALSE)</f>
        <v>34866</v>
      </c>
      <c r="M1959" s="18">
        <f>VLOOKUP($A1959,Hospitalization_Table[#All],6,FALSE)</f>
        <v>3561.89</v>
      </c>
      <c r="N1959" t="str">
        <f>VLOOKUP($A1959,Hospitalization_Table[#All],7,FALSE)</f>
        <v>tier - 2</v>
      </c>
      <c r="O1959" t="str">
        <f>VLOOKUP($A1959,Hospitalization_Table[#All],8,FALSE)</f>
        <v>tier - 1</v>
      </c>
      <c r="P1959" t="str">
        <f>VLOOKUP($A1959,Hospitalization_Table[#All],9,FALSE)</f>
        <v>R1013</v>
      </c>
      <c r="Q1959">
        <f>VLOOKUP($A1959,Hospitalization_Table[#All],11,FALSE)</f>
        <v>27</v>
      </c>
    </row>
    <row r="1960" spans="1:17" ht="15.6" x14ac:dyDescent="0.3">
      <c r="A1960" s="20" t="s">
        <v>409</v>
      </c>
      <c r="B1960" t="str">
        <f>VLOOKUP($A1960,Customer_Table[#All],4,FALSE)</f>
        <v>Courtney</v>
      </c>
      <c r="C1960">
        <f>VLOOKUP($A1960,Medical_Table[#All],4,FALSE)</f>
        <v>25.175000000000001</v>
      </c>
      <c r="D1960">
        <f>VLOOKUP($A1960,Medical_Table[#All],6,FALSE)</f>
        <v>5.21</v>
      </c>
      <c r="E1960" t="str">
        <f>VLOOKUP($A1960,Medical_Table[#All],2,FALSE)</f>
        <v>Yes</v>
      </c>
      <c r="F1960" t="str">
        <f>VLOOKUP($A1960,Medical_Table[#All],8,FALSE)</f>
        <v>No</v>
      </c>
      <c r="G1960" t="str">
        <f>VLOOKUP($A1960,Medical_Table[#All],9,FALSE)</f>
        <v>No</v>
      </c>
      <c r="H1960">
        <f>VLOOKUP($A1960,Medical_Table[#All],10,FALSE)</f>
        <v>1</v>
      </c>
      <c r="I1960" t="str">
        <f>VLOOKUP($A1960,Medical_Table[#All],3,FALSE)</f>
        <v>No</v>
      </c>
      <c r="J1960" t="str">
        <f>VLOOKUP($A1960,Medical_Table[#All],5,FALSE)</f>
        <v>Over Weight</v>
      </c>
      <c r="K1960" t="str">
        <f>VLOOKUP($A1960,Medical_Table[#All],7,FALSE)</f>
        <v>Normal</v>
      </c>
      <c r="L1960" s="22">
        <f>VLOOKUP($A1960,Hospitalization_Table[#All],10,FALSE)</f>
        <v>34981</v>
      </c>
      <c r="M1960" s="18">
        <f>VLOOKUP($A1960,Hospitalization_Table[#All],6,FALSE)</f>
        <v>3558.62</v>
      </c>
      <c r="N1960" t="str">
        <f>VLOOKUP($A1960,Hospitalization_Table[#All],7,FALSE)</f>
        <v>tier - 2</v>
      </c>
      <c r="O1960" t="str">
        <f>VLOOKUP($A1960,Hospitalization_Table[#All],8,FALSE)</f>
        <v>tier - 3</v>
      </c>
      <c r="P1960" t="str">
        <f>VLOOKUP($A1960,Hospitalization_Table[#All],9,FALSE)</f>
        <v>R1024</v>
      </c>
      <c r="Q1960">
        <f>VLOOKUP($A1960,Hospitalization_Table[#All],11,FALSE)</f>
        <v>27</v>
      </c>
    </row>
    <row r="1961" spans="1:17" ht="15.6" x14ac:dyDescent="0.3">
      <c r="A1961" s="20" t="s">
        <v>408</v>
      </c>
      <c r="B1961" t="str">
        <f>VLOOKUP($A1961,Customer_Table[#All],4,FALSE)</f>
        <v>Elizabeth</v>
      </c>
      <c r="C1961">
        <f>VLOOKUP($A1961,Medical_Table[#All],4,FALSE)</f>
        <v>34.770000000000003</v>
      </c>
      <c r="D1961">
        <f>VLOOKUP($A1961,Medical_Table[#All],6,FALSE)</f>
        <v>6.23</v>
      </c>
      <c r="E1961" t="str">
        <f>VLOOKUP($A1961,Medical_Table[#All],2,FALSE)</f>
        <v>No</v>
      </c>
      <c r="F1961" t="str">
        <f>VLOOKUP($A1961,Medical_Table[#All],8,FALSE)</f>
        <v>No</v>
      </c>
      <c r="G1961" t="str">
        <f>VLOOKUP($A1961,Medical_Table[#All],9,FALSE)</f>
        <v>No</v>
      </c>
      <c r="H1961">
        <f>VLOOKUP($A1961,Medical_Table[#All],10,FALSE)</f>
        <v>0</v>
      </c>
      <c r="I1961" t="str">
        <f>VLOOKUP($A1961,Medical_Table[#All],3,FALSE)</f>
        <v>No</v>
      </c>
      <c r="J1961" t="str">
        <f>VLOOKUP($A1961,Medical_Table[#All],5,FALSE)</f>
        <v>Obesity</v>
      </c>
      <c r="K1961" t="str">
        <f>VLOOKUP($A1961,Medical_Table[#All],7,FALSE)</f>
        <v>Prediabetes</v>
      </c>
      <c r="L1961" s="22">
        <f>VLOOKUP($A1961,Hospitalization_Table[#All],10,FALSE)</f>
        <v>34601</v>
      </c>
      <c r="M1961" s="18">
        <f>VLOOKUP($A1961,Hospitalization_Table[#All],6,FALSE)</f>
        <v>3556.92</v>
      </c>
      <c r="N1961" t="str">
        <f>VLOOKUP($A1961,Hospitalization_Table[#All],7,FALSE)</f>
        <v>tier - 2</v>
      </c>
      <c r="O1961" t="str">
        <f>VLOOKUP($A1961,Hospitalization_Table[#All],8,FALSE)</f>
        <v>tier - 3</v>
      </c>
      <c r="P1961" t="str">
        <f>VLOOKUP($A1961,Hospitalization_Table[#All],9,FALSE)</f>
        <v>R1012</v>
      </c>
      <c r="Q1961">
        <f>VLOOKUP($A1961,Hospitalization_Table[#All],11,FALSE)</f>
        <v>28</v>
      </c>
    </row>
    <row r="1962" spans="1:17" ht="15.6" x14ac:dyDescent="0.3">
      <c r="A1962" s="20" t="s">
        <v>407</v>
      </c>
      <c r="B1962" t="str">
        <f>VLOOKUP($A1962,Customer_Table[#All],4,FALSE)</f>
        <v>Satomi</v>
      </c>
      <c r="C1962">
        <f>VLOOKUP($A1962,Medical_Table[#All],4,FALSE)</f>
        <v>27.7</v>
      </c>
      <c r="D1962">
        <f>VLOOKUP($A1962,Medical_Table[#All],6,FALSE)</f>
        <v>5.6</v>
      </c>
      <c r="E1962" t="str">
        <f>VLOOKUP($A1962,Medical_Table[#All],2,FALSE)</f>
        <v>No</v>
      </c>
      <c r="F1962" t="str">
        <f>VLOOKUP($A1962,Medical_Table[#All],8,FALSE)</f>
        <v>No</v>
      </c>
      <c r="G1962" t="str">
        <f>VLOOKUP($A1962,Medical_Table[#All],9,FALSE)</f>
        <v>No</v>
      </c>
      <c r="H1962">
        <f>VLOOKUP($A1962,Medical_Table[#All],10,FALSE)</f>
        <v>1</v>
      </c>
      <c r="I1962" t="str">
        <f>VLOOKUP($A1962,Medical_Table[#All],3,FALSE)</f>
        <v>No</v>
      </c>
      <c r="J1962" t="str">
        <f>VLOOKUP($A1962,Medical_Table[#All],5,FALSE)</f>
        <v>Over Weight</v>
      </c>
      <c r="K1962" t="str">
        <f>VLOOKUP($A1962,Medical_Table[#All],7,FALSE)</f>
        <v>Normal</v>
      </c>
      <c r="L1962" s="22">
        <f>VLOOKUP($A1962,Hospitalization_Table[#All],10,FALSE)</f>
        <v>33960</v>
      </c>
      <c r="M1962" s="18">
        <f>VLOOKUP($A1962,Hospitalization_Table[#All],6,FALSE)</f>
        <v>3554.2</v>
      </c>
      <c r="N1962" t="str">
        <f>VLOOKUP($A1962,Hospitalization_Table[#All],7,FALSE)</f>
        <v>tier - 2</v>
      </c>
      <c r="O1962" t="str">
        <f>VLOOKUP($A1962,Hospitalization_Table[#All],8,FALSE)</f>
        <v>tier - 3</v>
      </c>
      <c r="P1962" t="str">
        <f>VLOOKUP($A1962,Hospitalization_Table[#All],9,FALSE)</f>
        <v>R1011</v>
      </c>
      <c r="Q1962">
        <f>VLOOKUP($A1962,Hospitalization_Table[#All],11,FALSE)</f>
        <v>30</v>
      </c>
    </row>
    <row r="1963" spans="1:17" ht="15.6" x14ac:dyDescent="0.3">
      <c r="A1963" s="20" t="s">
        <v>406</v>
      </c>
      <c r="B1963" t="str">
        <f>VLOOKUP($A1963,Customer_Table[#All],4,FALSE)</f>
        <v>Matthew D</v>
      </c>
      <c r="C1963">
        <f>VLOOKUP($A1963,Medical_Table[#All],4,FALSE)</f>
        <v>19.12</v>
      </c>
      <c r="D1963">
        <f>VLOOKUP($A1963,Medical_Table[#All],6,FALSE)</f>
        <v>4.72</v>
      </c>
      <c r="E1963" t="str">
        <f>VLOOKUP($A1963,Medical_Table[#All],2,FALSE)</f>
        <v>Yes</v>
      </c>
      <c r="F1963" t="str">
        <f>VLOOKUP($A1963,Medical_Table[#All],8,FALSE)</f>
        <v>No</v>
      </c>
      <c r="G1963" t="str">
        <f>VLOOKUP($A1963,Medical_Table[#All],9,FALSE)</f>
        <v>No</v>
      </c>
      <c r="H1963">
        <f>VLOOKUP($A1963,Medical_Table[#All],10,FALSE)</f>
        <v>1</v>
      </c>
      <c r="I1963" t="str">
        <f>VLOOKUP($A1963,Medical_Table[#All],3,FALSE)</f>
        <v>No</v>
      </c>
      <c r="J1963" t="str">
        <f>VLOOKUP($A1963,Medical_Table[#All],5,FALSE)</f>
        <v>Normal Weight</v>
      </c>
      <c r="K1963" t="str">
        <f>VLOOKUP($A1963,Medical_Table[#All],7,FALSE)</f>
        <v>Normal</v>
      </c>
      <c r="L1963" s="22">
        <f>VLOOKUP($A1963,Hospitalization_Table[#All],10,FALSE)</f>
        <v>32431</v>
      </c>
      <c r="M1963" s="18">
        <f>VLOOKUP($A1963,Hospitalization_Table[#All],6,FALSE)</f>
        <v>3540.12</v>
      </c>
      <c r="N1963" t="str">
        <f>VLOOKUP($A1963,Hospitalization_Table[#All],7,FALSE)</f>
        <v>tier - 2</v>
      </c>
      <c r="O1963" t="str">
        <f>VLOOKUP($A1963,Hospitalization_Table[#All],8,FALSE)</f>
        <v>tier - 1</v>
      </c>
      <c r="P1963" t="str">
        <f>VLOOKUP($A1963,Hospitalization_Table[#All],9,FALSE)</f>
        <v>R1013</v>
      </c>
      <c r="Q1963">
        <f>VLOOKUP($A1963,Hospitalization_Table[#All],11,FALSE)</f>
        <v>34</v>
      </c>
    </row>
    <row r="1964" spans="1:17" ht="15.6" x14ac:dyDescent="0.3">
      <c r="A1964" s="20" t="s">
        <v>405</v>
      </c>
      <c r="B1964" t="str">
        <f>VLOOKUP($A1964,Customer_Table[#All],4,FALSE)</f>
        <v>Peter T II</v>
      </c>
      <c r="C1964">
        <f>VLOOKUP($A1964,Medical_Table[#All],4,FALSE)</f>
        <v>32.67</v>
      </c>
      <c r="D1964">
        <f>VLOOKUP($A1964,Medical_Table[#All],6,FALSE)</f>
        <v>4.67</v>
      </c>
      <c r="E1964" t="str">
        <f>VLOOKUP($A1964,Medical_Table[#All],2,FALSE)</f>
        <v>No</v>
      </c>
      <c r="F1964" t="str">
        <f>VLOOKUP($A1964,Medical_Table[#All],8,FALSE)</f>
        <v>No</v>
      </c>
      <c r="G1964" t="str">
        <f>VLOOKUP($A1964,Medical_Table[#All],9,FALSE)</f>
        <v>Yes</v>
      </c>
      <c r="H1964">
        <f>VLOOKUP($A1964,Medical_Table[#All],10,FALSE)</f>
        <v>1</v>
      </c>
      <c r="I1964" t="str">
        <f>VLOOKUP($A1964,Medical_Table[#All],3,FALSE)</f>
        <v>No</v>
      </c>
      <c r="J1964" t="str">
        <f>VLOOKUP($A1964,Medical_Table[#All],5,FALSE)</f>
        <v>Obesity</v>
      </c>
      <c r="K1964" t="str">
        <f>VLOOKUP($A1964,Medical_Table[#All],7,FALSE)</f>
        <v>Normal</v>
      </c>
      <c r="L1964" s="22">
        <f>VLOOKUP($A1964,Hospitalization_Table[#All],10,FALSE)</f>
        <v>37857</v>
      </c>
      <c r="M1964" s="18">
        <f>VLOOKUP($A1964,Hospitalization_Table[#All],6,FALSE)</f>
        <v>3538.9</v>
      </c>
      <c r="N1964" t="str">
        <f>VLOOKUP($A1964,Hospitalization_Table[#All],7,FALSE)</f>
        <v>tier - 2</v>
      </c>
      <c r="O1964" t="str">
        <f>VLOOKUP($A1964,Hospitalization_Table[#All],8,FALSE)</f>
        <v>tier - 2</v>
      </c>
      <c r="P1964" t="str">
        <f>VLOOKUP($A1964,Hospitalization_Table[#All],9,FALSE)</f>
        <v>R1012</v>
      </c>
      <c r="Q1964">
        <f>VLOOKUP($A1964,Hospitalization_Table[#All],11,FALSE)</f>
        <v>19</v>
      </c>
    </row>
    <row r="1965" spans="1:17" ht="15.6" x14ac:dyDescent="0.3">
      <c r="A1965" s="20" t="s">
        <v>404</v>
      </c>
      <c r="B1965" t="str">
        <f>VLOOKUP($A1965,Customer_Table[#All],4,FALSE)</f>
        <v>Manuel</v>
      </c>
      <c r="C1965">
        <f>VLOOKUP($A1965,Medical_Table[#All],4,FALSE)</f>
        <v>28.5</v>
      </c>
      <c r="D1965">
        <f>VLOOKUP($A1965,Medical_Table[#All],6,FALSE)</f>
        <v>6.11</v>
      </c>
      <c r="E1965" t="str">
        <f>VLOOKUP($A1965,Medical_Table[#All],2,FALSE)</f>
        <v>No</v>
      </c>
      <c r="F1965" t="str">
        <f>VLOOKUP($A1965,Medical_Table[#All],8,FALSE)</f>
        <v>No</v>
      </c>
      <c r="G1965" t="str">
        <f>VLOOKUP($A1965,Medical_Table[#All],9,FALSE)</f>
        <v>No</v>
      </c>
      <c r="H1965">
        <f>VLOOKUP($A1965,Medical_Table[#All],10,FALSE)</f>
        <v>1</v>
      </c>
      <c r="I1965" t="str">
        <f>VLOOKUP($A1965,Medical_Table[#All],3,FALSE)</f>
        <v>No</v>
      </c>
      <c r="J1965" t="str">
        <f>VLOOKUP($A1965,Medical_Table[#All],5,FALSE)</f>
        <v>Over Weight</v>
      </c>
      <c r="K1965" t="str">
        <f>VLOOKUP($A1965,Medical_Table[#All],7,FALSE)</f>
        <v>Prediabetes</v>
      </c>
      <c r="L1965" s="22">
        <f>VLOOKUP($A1965,Hospitalization_Table[#All],10,FALSE)</f>
        <v>36054</v>
      </c>
      <c r="M1965" s="18">
        <f>VLOOKUP($A1965,Hospitalization_Table[#All],6,FALSE)</f>
        <v>3537.7</v>
      </c>
      <c r="N1965" t="str">
        <f>VLOOKUP($A1965,Hospitalization_Table[#All],7,FALSE)</f>
        <v>tier - 3</v>
      </c>
      <c r="O1965" t="str">
        <f>VLOOKUP($A1965,Hospitalization_Table[#All],8,FALSE)</f>
        <v>tier - 3</v>
      </c>
      <c r="P1965" t="str">
        <f>VLOOKUP($A1965,Hospitalization_Table[#All],9,FALSE)</f>
        <v>R1012</v>
      </c>
      <c r="Q1965">
        <f>VLOOKUP($A1965,Hospitalization_Table[#All],11,FALSE)</f>
        <v>24</v>
      </c>
    </row>
    <row r="1966" spans="1:17" ht="15.6" x14ac:dyDescent="0.3">
      <c r="A1966" s="20" t="s">
        <v>403</v>
      </c>
      <c r="B1966" t="str">
        <f>VLOOKUP($A1966,Customer_Table[#All],4,FALSE)</f>
        <v>Kindsey P.</v>
      </c>
      <c r="C1966">
        <f>VLOOKUP($A1966,Medical_Table[#All],4,FALSE)</f>
        <v>39.270000000000003</v>
      </c>
      <c r="D1966">
        <f>VLOOKUP($A1966,Medical_Table[#All],6,FALSE)</f>
        <v>6.25</v>
      </c>
      <c r="E1966" t="str">
        <f>VLOOKUP($A1966,Medical_Table[#All],2,FALSE)</f>
        <v>No</v>
      </c>
      <c r="F1966" t="str">
        <f>VLOOKUP($A1966,Medical_Table[#All],8,FALSE)</f>
        <v>No</v>
      </c>
      <c r="G1966" t="str">
        <f>VLOOKUP($A1966,Medical_Table[#All],9,FALSE)</f>
        <v>No</v>
      </c>
      <c r="H1966">
        <f>VLOOKUP($A1966,Medical_Table[#All],10,FALSE)</f>
        <v>0</v>
      </c>
      <c r="I1966" t="str">
        <f>VLOOKUP($A1966,Medical_Table[#All],3,FALSE)</f>
        <v>No</v>
      </c>
      <c r="J1966" t="str">
        <f>VLOOKUP($A1966,Medical_Table[#All],5,FALSE)</f>
        <v>Obesity</v>
      </c>
      <c r="K1966" t="str">
        <f>VLOOKUP($A1966,Medical_Table[#All],7,FALSE)</f>
        <v>Prediabetes</v>
      </c>
      <c r="L1966" s="22">
        <f>VLOOKUP($A1966,Hospitalization_Table[#All],10,FALSE)</f>
        <v>36425</v>
      </c>
      <c r="M1966" s="18">
        <f>VLOOKUP($A1966,Hospitalization_Table[#All],6,FALSE)</f>
        <v>3500.61</v>
      </c>
      <c r="N1966" t="str">
        <f>VLOOKUP($A1966,Hospitalization_Table[#All],7,FALSE)</f>
        <v>tier - 2</v>
      </c>
      <c r="O1966" t="str">
        <f>VLOOKUP($A1966,Hospitalization_Table[#All],8,FALSE)</f>
        <v>tier - 2</v>
      </c>
      <c r="P1966" t="str">
        <f>VLOOKUP($A1966,Hospitalization_Table[#All],9,FALSE)</f>
        <v>R1013</v>
      </c>
      <c r="Q1966">
        <f>VLOOKUP($A1966,Hospitalization_Table[#All],11,FALSE)</f>
        <v>23</v>
      </c>
    </row>
    <row r="1967" spans="1:17" ht="15.6" x14ac:dyDescent="0.3">
      <c r="A1967" s="20" t="s">
        <v>402</v>
      </c>
      <c r="B1967" t="str">
        <f>VLOOKUP($A1967,Customer_Table[#All],4,FALSE)</f>
        <v>Thomas G.</v>
      </c>
      <c r="C1967">
        <f>VLOOKUP($A1967,Medical_Table[#All],4,FALSE)</f>
        <v>32.49</v>
      </c>
      <c r="D1967">
        <f>VLOOKUP($A1967,Medical_Table[#All],6,FALSE)</f>
        <v>4</v>
      </c>
      <c r="E1967" t="str">
        <f>VLOOKUP($A1967,Medical_Table[#All],2,FALSE)</f>
        <v>Yes</v>
      </c>
      <c r="F1967" t="str">
        <f>VLOOKUP($A1967,Medical_Table[#All],8,FALSE)</f>
        <v>No</v>
      </c>
      <c r="G1967" t="str">
        <f>VLOOKUP($A1967,Medical_Table[#All],9,FALSE)</f>
        <v>No</v>
      </c>
      <c r="H1967">
        <f>VLOOKUP($A1967,Medical_Table[#All],10,FALSE)</f>
        <v>0</v>
      </c>
      <c r="I1967" t="str">
        <f>VLOOKUP($A1967,Medical_Table[#All],3,FALSE)</f>
        <v>No</v>
      </c>
      <c r="J1967" t="str">
        <f>VLOOKUP($A1967,Medical_Table[#All],5,FALSE)</f>
        <v>Obesity</v>
      </c>
      <c r="K1967" t="str">
        <f>VLOOKUP($A1967,Medical_Table[#All],7,FALSE)</f>
        <v>Normal</v>
      </c>
      <c r="L1967" s="22">
        <f>VLOOKUP($A1967,Hospitalization_Table[#All],10,FALSE)</f>
        <v>35326</v>
      </c>
      <c r="M1967" s="18">
        <f>VLOOKUP($A1967,Hospitalization_Table[#All],6,FALSE)</f>
        <v>3490.55</v>
      </c>
      <c r="N1967" t="str">
        <f>VLOOKUP($A1967,Hospitalization_Table[#All],7,FALSE)</f>
        <v>tier - 1</v>
      </c>
      <c r="O1967" t="str">
        <f>VLOOKUP($A1967,Hospitalization_Table[#All],8,FALSE)</f>
        <v>tier - 2</v>
      </c>
      <c r="P1967" t="str">
        <f>VLOOKUP($A1967,Hospitalization_Table[#All],9,FALSE)</f>
        <v>R1015</v>
      </c>
      <c r="Q1967">
        <f>VLOOKUP($A1967,Hospitalization_Table[#All],11,FALSE)</f>
        <v>26</v>
      </c>
    </row>
    <row r="1968" spans="1:17" ht="15.6" x14ac:dyDescent="0.3">
      <c r="A1968" s="20" t="s">
        <v>401</v>
      </c>
      <c r="B1968" t="str">
        <f>VLOOKUP($A1968,Customer_Table[#All],4,FALSE)</f>
        <v>Kyle S</v>
      </c>
      <c r="C1968">
        <f>VLOOKUP($A1968,Medical_Table[#All],4,FALSE)</f>
        <v>23.7</v>
      </c>
      <c r="D1968">
        <f>VLOOKUP($A1968,Medical_Table[#All],6,FALSE)</f>
        <v>5.55</v>
      </c>
      <c r="E1968" t="str">
        <f>VLOOKUP($A1968,Medical_Table[#All],2,FALSE)</f>
        <v>Yes</v>
      </c>
      <c r="F1968" t="str">
        <f>VLOOKUP($A1968,Medical_Table[#All],8,FALSE)</f>
        <v>No</v>
      </c>
      <c r="G1968" t="str">
        <f>VLOOKUP($A1968,Medical_Table[#All],9,FALSE)</f>
        <v>No</v>
      </c>
      <c r="H1968">
        <f>VLOOKUP($A1968,Medical_Table[#All],10,FALSE)</f>
        <v>0</v>
      </c>
      <c r="I1968" t="str">
        <f>VLOOKUP($A1968,Medical_Table[#All],3,FALSE)</f>
        <v>No</v>
      </c>
      <c r="J1968" t="str">
        <f>VLOOKUP($A1968,Medical_Table[#All],5,FALSE)</f>
        <v>Normal Weight</v>
      </c>
      <c r="K1968" t="str">
        <f>VLOOKUP($A1968,Medical_Table[#All],7,FALSE)</f>
        <v>Normal</v>
      </c>
      <c r="L1968" s="22">
        <f>VLOOKUP($A1968,Hospitalization_Table[#All],10,FALSE)</f>
        <v>35327</v>
      </c>
      <c r="M1968" s="18">
        <f>VLOOKUP($A1968,Hospitalization_Table[#All],6,FALSE)</f>
        <v>3484.33</v>
      </c>
      <c r="N1968" t="str">
        <f>VLOOKUP($A1968,Hospitalization_Table[#All],7,FALSE)</f>
        <v>tier - 3</v>
      </c>
      <c r="O1968" t="str">
        <f>VLOOKUP($A1968,Hospitalization_Table[#All],8,FALSE)</f>
        <v>tier - 3</v>
      </c>
      <c r="P1968" t="str">
        <f>VLOOKUP($A1968,Hospitalization_Table[#All],9,FALSE)</f>
        <v>R1011</v>
      </c>
      <c r="Q1968">
        <f>VLOOKUP($A1968,Hospitalization_Table[#All],11,FALSE)</f>
        <v>26</v>
      </c>
    </row>
    <row r="1969" spans="1:17" ht="15.6" x14ac:dyDescent="0.3">
      <c r="A1969" s="20" t="s">
        <v>400</v>
      </c>
      <c r="B1969" t="str">
        <f>VLOOKUP($A1969,Customer_Table[#All],4,FALSE)</f>
        <v>Alexander J.</v>
      </c>
      <c r="C1969">
        <f>VLOOKUP($A1969,Medical_Table[#All],4,FALSE)</f>
        <v>30.4</v>
      </c>
      <c r="D1969">
        <f>VLOOKUP($A1969,Medical_Table[#All],6,FALSE)</f>
        <v>5.95</v>
      </c>
      <c r="E1969" t="str">
        <f>VLOOKUP($A1969,Medical_Table[#All],2,FALSE)</f>
        <v>No</v>
      </c>
      <c r="F1969" t="str">
        <f>VLOOKUP($A1969,Medical_Table[#All],8,FALSE)</f>
        <v>yes</v>
      </c>
      <c r="G1969" t="str">
        <f>VLOOKUP($A1969,Medical_Table[#All],9,FALSE)</f>
        <v>No</v>
      </c>
      <c r="H1969">
        <f>VLOOKUP($A1969,Medical_Table[#All],10,FALSE)</f>
        <v>1</v>
      </c>
      <c r="I1969" t="str">
        <f>VLOOKUP($A1969,Medical_Table[#All],3,FALSE)</f>
        <v>No</v>
      </c>
      <c r="J1969" t="str">
        <f>VLOOKUP($A1969,Medical_Table[#All],5,FALSE)</f>
        <v>Obesity</v>
      </c>
      <c r="K1969" t="str">
        <f>VLOOKUP($A1969,Medical_Table[#All],7,FALSE)</f>
        <v>Prediabetes</v>
      </c>
      <c r="L1969" s="22">
        <f>VLOOKUP($A1969,Hospitalization_Table[#All],10,FALSE)</f>
        <v>38164</v>
      </c>
      <c r="M1969" s="18">
        <f>VLOOKUP($A1969,Hospitalization_Table[#All],6,FALSE)</f>
        <v>3481.87</v>
      </c>
      <c r="N1969" t="str">
        <f>VLOOKUP($A1969,Hospitalization_Table[#All],7,FALSE)</f>
        <v>tier - 2</v>
      </c>
      <c r="O1969" t="str">
        <f>VLOOKUP($A1969,Hospitalization_Table[#All],8,FALSE)</f>
        <v>tier - 3</v>
      </c>
      <c r="P1969" t="str">
        <f>VLOOKUP($A1969,Hospitalization_Table[#All],9,FALSE)</f>
        <v>R1016</v>
      </c>
      <c r="Q1969">
        <f>VLOOKUP($A1969,Hospitalization_Table[#All],11,FALSE)</f>
        <v>18</v>
      </c>
    </row>
    <row r="1970" spans="1:17" ht="15.6" x14ac:dyDescent="0.3">
      <c r="A1970" s="20" t="s">
        <v>399</v>
      </c>
      <c r="B1970" t="str">
        <f>VLOOKUP($A1970,Customer_Table[#All],4,FALSE)</f>
        <v>Dustin L</v>
      </c>
      <c r="C1970">
        <f>VLOOKUP($A1970,Medical_Table[#All],4,FALSE)</f>
        <v>38.94</v>
      </c>
      <c r="D1970">
        <f>VLOOKUP($A1970,Medical_Table[#All],6,FALSE)</f>
        <v>4.3600000000000003</v>
      </c>
      <c r="E1970" t="str">
        <f>VLOOKUP($A1970,Medical_Table[#All],2,FALSE)</f>
        <v>No</v>
      </c>
      <c r="F1970" t="str">
        <f>VLOOKUP($A1970,Medical_Table[#All],8,FALSE)</f>
        <v>No</v>
      </c>
      <c r="G1970" t="str">
        <f>VLOOKUP($A1970,Medical_Table[#All],9,FALSE)</f>
        <v>Yes</v>
      </c>
      <c r="H1970">
        <f>VLOOKUP($A1970,Medical_Table[#All],10,FALSE)</f>
        <v>1</v>
      </c>
      <c r="I1970" t="str">
        <f>VLOOKUP($A1970,Medical_Table[#All],3,FALSE)</f>
        <v>No</v>
      </c>
      <c r="J1970" t="str">
        <f>VLOOKUP($A1970,Medical_Table[#All],5,FALSE)</f>
        <v>Obesity</v>
      </c>
      <c r="K1970" t="str">
        <f>VLOOKUP($A1970,Medical_Table[#All],7,FALSE)</f>
        <v>Normal</v>
      </c>
      <c r="L1970" s="22">
        <f>VLOOKUP($A1970,Hospitalization_Table[#All],10,FALSE)</f>
        <v>34254</v>
      </c>
      <c r="M1970" s="18">
        <f>VLOOKUP($A1970,Hospitalization_Table[#All],6,FALSE)</f>
        <v>3471.41</v>
      </c>
      <c r="N1970" t="str">
        <f>VLOOKUP($A1970,Hospitalization_Table[#All],7,FALSE)</f>
        <v>tier - 2</v>
      </c>
      <c r="O1970" t="str">
        <f>VLOOKUP($A1970,Hospitalization_Table[#All],8,FALSE)</f>
        <v>tier - 2</v>
      </c>
      <c r="P1970" t="str">
        <f>VLOOKUP($A1970,Hospitalization_Table[#All],9,FALSE)</f>
        <v>R1013</v>
      </c>
      <c r="Q1970">
        <f>VLOOKUP($A1970,Hospitalization_Table[#All],11,FALSE)</f>
        <v>29</v>
      </c>
    </row>
    <row r="1971" spans="1:17" ht="15.6" x14ac:dyDescent="0.3">
      <c r="A1971" s="20" t="s">
        <v>398</v>
      </c>
      <c r="B1971" t="str">
        <f>VLOOKUP($A1971,Customer_Table[#All],4,FALSE)</f>
        <v>Chloe</v>
      </c>
      <c r="C1971">
        <f>VLOOKUP($A1971,Medical_Table[#All],4,FALSE)</f>
        <v>31.02</v>
      </c>
      <c r="D1971">
        <f>VLOOKUP($A1971,Medical_Table[#All],6,FALSE)</f>
        <v>4.84</v>
      </c>
      <c r="E1971" t="str">
        <f>VLOOKUP($A1971,Medical_Table[#All],2,FALSE)</f>
        <v>No</v>
      </c>
      <c r="F1971" t="str">
        <f>VLOOKUP($A1971,Medical_Table[#All],8,FALSE)</f>
        <v>No</v>
      </c>
      <c r="G1971" t="str">
        <f>VLOOKUP($A1971,Medical_Table[#All],9,FALSE)</f>
        <v>Yes</v>
      </c>
      <c r="H1971">
        <f>VLOOKUP($A1971,Medical_Table[#All],10,FALSE)</f>
        <v>1</v>
      </c>
      <c r="I1971" t="str">
        <f>VLOOKUP($A1971,Medical_Table[#All],3,FALSE)</f>
        <v>No</v>
      </c>
      <c r="J1971" t="str">
        <f>VLOOKUP($A1971,Medical_Table[#All],5,FALSE)</f>
        <v>Obesity</v>
      </c>
      <c r="K1971" t="str">
        <f>VLOOKUP($A1971,Medical_Table[#All],7,FALSE)</f>
        <v>Normal</v>
      </c>
      <c r="L1971" s="22">
        <f>VLOOKUP($A1971,Hospitalization_Table[#All],10,FALSE)</f>
        <v>37831</v>
      </c>
      <c r="M1971" s="18">
        <f>VLOOKUP($A1971,Hospitalization_Table[#All],6,FALSE)</f>
        <v>3463.51</v>
      </c>
      <c r="N1971" t="str">
        <f>VLOOKUP($A1971,Hospitalization_Table[#All],7,FALSE)</f>
        <v>tier - 2</v>
      </c>
      <c r="O1971" t="str">
        <f>VLOOKUP($A1971,Hospitalization_Table[#All],8,FALSE)</f>
        <v>tier - 1</v>
      </c>
      <c r="P1971" t="str">
        <f>VLOOKUP($A1971,Hospitalization_Table[#All],9,FALSE)</f>
        <v>R1025</v>
      </c>
      <c r="Q1971">
        <f>VLOOKUP($A1971,Hospitalization_Table[#All],11,FALSE)</f>
        <v>19</v>
      </c>
    </row>
    <row r="1972" spans="1:17" ht="15.6" x14ac:dyDescent="0.3">
      <c r="A1972" s="20" t="s">
        <v>397</v>
      </c>
      <c r="B1972" t="str">
        <f>VLOOKUP($A1972,Customer_Table[#All],4,FALSE)</f>
        <v>Cailtlin</v>
      </c>
      <c r="C1972">
        <f>VLOOKUP($A1972,Medical_Table[#All],4,FALSE)</f>
        <v>17.5</v>
      </c>
      <c r="D1972">
        <f>VLOOKUP($A1972,Medical_Table[#All],6,FALSE)</f>
        <v>4.5599999999999996</v>
      </c>
      <c r="E1972" t="str">
        <f>VLOOKUP($A1972,Medical_Table[#All],2,FALSE)</f>
        <v>No</v>
      </c>
      <c r="F1972" t="str">
        <f>VLOOKUP($A1972,Medical_Table[#All],8,FALSE)</f>
        <v>No</v>
      </c>
      <c r="G1972" t="str">
        <f>VLOOKUP($A1972,Medical_Table[#All],9,FALSE)</f>
        <v>No</v>
      </c>
      <c r="H1972">
        <f>VLOOKUP($A1972,Medical_Table[#All],10,FALSE)</f>
        <v>1</v>
      </c>
      <c r="I1972" t="str">
        <f>VLOOKUP($A1972,Medical_Table[#All],3,FALSE)</f>
        <v>No</v>
      </c>
      <c r="J1972" t="str">
        <f>VLOOKUP($A1972,Medical_Table[#All],5,FALSE)</f>
        <v>Under Weight</v>
      </c>
      <c r="K1972" t="str">
        <f>VLOOKUP($A1972,Medical_Table[#All],7,FALSE)</f>
        <v>Normal</v>
      </c>
      <c r="L1972" s="22">
        <f>VLOOKUP($A1972,Hospitalization_Table[#All],10,FALSE)</f>
        <v>32034</v>
      </c>
      <c r="M1972" s="18">
        <f>VLOOKUP($A1972,Hospitalization_Table[#All],6,FALSE)</f>
        <v>3453.77</v>
      </c>
      <c r="N1972" t="str">
        <f>VLOOKUP($A1972,Hospitalization_Table[#All],7,FALSE)</f>
        <v>tier - 2</v>
      </c>
      <c r="O1972" t="str">
        <f>VLOOKUP($A1972,Hospitalization_Table[#All],8,FALSE)</f>
        <v>tier - 1</v>
      </c>
      <c r="P1972" t="str">
        <f>VLOOKUP($A1972,Hospitalization_Table[#All],9,FALSE)</f>
        <v>R1011</v>
      </c>
      <c r="Q1972">
        <f>VLOOKUP($A1972,Hospitalization_Table[#All],11,FALSE)</f>
        <v>35</v>
      </c>
    </row>
    <row r="1973" spans="1:17" ht="15.6" x14ac:dyDescent="0.3">
      <c r="A1973" s="20" t="s">
        <v>396</v>
      </c>
      <c r="B1973" t="str">
        <f>VLOOKUP($A1973,Customer_Table[#All],4,FALSE)</f>
        <v>Joshua</v>
      </c>
      <c r="C1973">
        <f>VLOOKUP($A1973,Medical_Table[#All],4,FALSE)</f>
        <v>34.799999999999997</v>
      </c>
      <c r="D1973">
        <f>VLOOKUP($A1973,Medical_Table[#All],6,FALSE)</f>
        <v>4.42</v>
      </c>
      <c r="E1973" t="str">
        <f>VLOOKUP($A1973,Medical_Table[#All],2,FALSE)</f>
        <v>Yes</v>
      </c>
      <c r="F1973" t="str">
        <f>VLOOKUP($A1973,Medical_Table[#All],8,FALSE)</f>
        <v>yes</v>
      </c>
      <c r="G1973" t="str">
        <f>VLOOKUP($A1973,Medical_Table[#All],9,FALSE)</f>
        <v>No</v>
      </c>
      <c r="H1973">
        <f>VLOOKUP($A1973,Medical_Table[#All],10,FALSE)</f>
        <v>2</v>
      </c>
      <c r="I1973" t="str">
        <f>VLOOKUP($A1973,Medical_Table[#All],3,FALSE)</f>
        <v>No</v>
      </c>
      <c r="J1973" t="str">
        <f>VLOOKUP($A1973,Medical_Table[#All],5,FALSE)</f>
        <v>Obesity</v>
      </c>
      <c r="K1973" t="str">
        <f>VLOOKUP($A1973,Medical_Table[#All],7,FALSE)</f>
        <v>Normal</v>
      </c>
      <c r="L1973" s="22">
        <f>VLOOKUP($A1973,Hospitalization_Table[#All],10,FALSE)</f>
        <v>36697</v>
      </c>
      <c r="M1973" s="18">
        <f>VLOOKUP($A1973,Hospitalization_Table[#All],6,FALSE)</f>
        <v>3443.06</v>
      </c>
      <c r="N1973" t="str">
        <f>VLOOKUP($A1973,Hospitalization_Table[#All],7,FALSE)</f>
        <v>tier - 2</v>
      </c>
      <c r="O1973" t="str">
        <f>VLOOKUP($A1973,Hospitalization_Table[#All],8,FALSE)</f>
        <v>tier - 1</v>
      </c>
      <c r="P1973" t="str">
        <f>VLOOKUP($A1973,Hospitalization_Table[#All],9,FALSE)</f>
        <v>R1011</v>
      </c>
      <c r="Q1973">
        <f>VLOOKUP($A1973,Hospitalization_Table[#All],11,FALSE)</f>
        <v>22</v>
      </c>
    </row>
    <row r="1974" spans="1:17" ht="15.6" x14ac:dyDescent="0.3">
      <c r="A1974" s="20" t="s">
        <v>395</v>
      </c>
      <c r="B1974" t="str">
        <f>VLOOKUP($A1974,Customer_Table[#All],4,FALSE)</f>
        <v>Chuy</v>
      </c>
      <c r="C1974">
        <f>VLOOKUP($A1974,Medical_Table[#All],4,FALSE)</f>
        <v>17.3</v>
      </c>
      <c r="D1974">
        <f>VLOOKUP($A1974,Medical_Table[#All],6,FALSE)</f>
        <v>7.66</v>
      </c>
      <c r="E1974" t="str">
        <f>VLOOKUP($A1974,Medical_Table[#All],2,FALSE)</f>
        <v>Yes</v>
      </c>
      <c r="F1974" t="str">
        <f>VLOOKUP($A1974,Medical_Table[#All],8,FALSE)</f>
        <v>No</v>
      </c>
      <c r="G1974" t="str">
        <f>VLOOKUP($A1974,Medical_Table[#All],9,FALSE)</f>
        <v>No</v>
      </c>
      <c r="H1974">
        <f>VLOOKUP($A1974,Medical_Table[#All],10,FALSE)</f>
        <v>1</v>
      </c>
      <c r="I1974" t="str">
        <f>VLOOKUP($A1974,Medical_Table[#All],3,FALSE)</f>
        <v>No</v>
      </c>
      <c r="J1974" t="str">
        <f>VLOOKUP($A1974,Medical_Table[#All],5,FALSE)</f>
        <v>Under Weight</v>
      </c>
      <c r="K1974" t="str">
        <f>VLOOKUP($A1974,Medical_Table[#All],7,FALSE)</f>
        <v>Diabetes</v>
      </c>
      <c r="L1974" s="22">
        <f>VLOOKUP($A1974,Hospitalization_Table[#All],10,FALSE)</f>
        <v>31651</v>
      </c>
      <c r="M1974" s="18">
        <f>VLOOKUP($A1974,Hospitalization_Table[#All],6,FALSE)</f>
        <v>3436.5</v>
      </c>
      <c r="N1974" t="str">
        <f>VLOOKUP($A1974,Hospitalization_Table[#All],7,FALSE)</f>
        <v>tier - 2</v>
      </c>
      <c r="O1974" t="str">
        <f>VLOOKUP($A1974,Hospitalization_Table[#All],8,FALSE)</f>
        <v>tier - 1</v>
      </c>
      <c r="P1974" t="str">
        <f>VLOOKUP($A1974,Hospitalization_Table[#All],9,FALSE)</f>
        <v>R1013</v>
      </c>
      <c r="Q1974">
        <f>VLOOKUP($A1974,Hospitalization_Table[#All],11,FALSE)</f>
        <v>36</v>
      </c>
    </row>
    <row r="1975" spans="1:17" ht="15.6" x14ac:dyDescent="0.3">
      <c r="A1975" s="20" t="s">
        <v>394</v>
      </c>
      <c r="B1975" t="str">
        <f>VLOOKUP($A1975,Customer_Table[#All],4,FALSE)</f>
        <v>Laurie B</v>
      </c>
      <c r="C1975">
        <f>VLOOKUP($A1975,Medical_Table[#All],4,FALSE)</f>
        <v>32.25</v>
      </c>
      <c r="D1975">
        <f>VLOOKUP($A1975,Medical_Table[#All],6,FALSE)</f>
        <v>5.2</v>
      </c>
      <c r="E1975" t="str">
        <f>VLOOKUP($A1975,Medical_Table[#All],2,FALSE)</f>
        <v>Yes</v>
      </c>
      <c r="F1975" t="str">
        <f>VLOOKUP($A1975,Medical_Table[#All],8,FALSE)</f>
        <v>No</v>
      </c>
      <c r="G1975" t="str">
        <f>VLOOKUP($A1975,Medical_Table[#All],9,FALSE)</f>
        <v>No</v>
      </c>
      <c r="H1975">
        <f>VLOOKUP($A1975,Medical_Table[#All],10,FALSE)</f>
        <v>0</v>
      </c>
      <c r="I1975" t="str">
        <f>VLOOKUP($A1975,Medical_Table[#All],3,FALSE)</f>
        <v>No</v>
      </c>
      <c r="J1975" t="str">
        <f>VLOOKUP($A1975,Medical_Table[#All],5,FALSE)</f>
        <v>Obesity</v>
      </c>
      <c r="K1975" t="str">
        <f>VLOOKUP($A1975,Medical_Table[#All],7,FALSE)</f>
        <v>Normal</v>
      </c>
      <c r="L1975" s="22">
        <f>VLOOKUP($A1975,Hospitalization_Table[#All],10,FALSE)</f>
        <v>37251</v>
      </c>
      <c r="M1975" s="18">
        <f>VLOOKUP($A1975,Hospitalization_Table[#All],6,FALSE)</f>
        <v>3434.38</v>
      </c>
      <c r="N1975" t="str">
        <f>VLOOKUP($A1975,Hospitalization_Table[#All],7,FALSE)</f>
        <v>tier - 2</v>
      </c>
      <c r="O1975" t="str">
        <f>VLOOKUP($A1975,Hospitalization_Table[#All],8,FALSE)</f>
        <v>tier - 2</v>
      </c>
      <c r="P1975" t="str">
        <f>VLOOKUP($A1975,Hospitalization_Table[#All],9,FALSE)</f>
        <v>R1011</v>
      </c>
      <c r="Q1975">
        <f>VLOOKUP($A1975,Hospitalization_Table[#All],11,FALSE)</f>
        <v>21</v>
      </c>
    </row>
    <row r="1976" spans="1:17" ht="15.6" x14ac:dyDescent="0.3">
      <c r="A1976" s="20" t="s">
        <v>393</v>
      </c>
      <c r="B1976" t="str">
        <f>VLOOKUP($A1976,Customer_Table[#All],4,FALSE)</f>
        <v>Rachel B.</v>
      </c>
      <c r="C1976">
        <f>VLOOKUP($A1976,Medical_Table[#All],4,FALSE)</f>
        <v>42.4</v>
      </c>
      <c r="D1976">
        <f>VLOOKUP($A1976,Medical_Table[#All],6,FALSE)</f>
        <v>5.53</v>
      </c>
      <c r="E1976" t="str">
        <f>VLOOKUP($A1976,Medical_Table[#All],2,FALSE)</f>
        <v>Yes</v>
      </c>
      <c r="F1976" t="str">
        <f>VLOOKUP($A1976,Medical_Table[#All],8,FALSE)</f>
        <v>No</v>
      </c>
      <c r="G1976" t="str">
        <f>VLOOKUP($A1976,Medical_Table[#All],9,FALSE)</f>
        <v>No</v>
      </c>
      <c r="H1976">
        <f>VLOOKUP($A1976,Medical_Table[#All],10,FALSE)</f>
        <v>0</v>
      </c>
      <c r="I1976" t="str">
        <f>VLOOKUP($A1976,Medical_Table[#All],3,FALSE)</f>
        <v>No</v>
      </c>
      <c r="J1976" t="str">
        <f>VLOOKUP($A1976,Medical_Table[#All],5,FALSE)</f>
        <v>Obesity</v>
      </c>
      <c r="K1976" t="str">
        <f>VLOOKUP($A1976,Medical_Table[#All],7,FALSE)</f>
        <v>Normal</v>
      </c>
      <c r="L1976" s="22">
        <f>VLOOKUP($A1976,Hospitalization_Table[#All],10,FALSE)</f>
        <v>35418</v>
      </c>
      <c r="M1976" s="18">
        <f>VLOOKUP($A1976,Hospitalization_Table[#All],6,FALSE)</f>
        <v>3410.32</v>
      </c>
      <c r="N1976" t="str">
        <f>VLOOKUP($A1976,Hospitalization_Table[#All],7,FALSE)</f>
        <v>tier - 2</v>
      </c>
      <c r="O1976" t="str">
        <f>VLOOKUP($A1976,Hospitalization_Table[#All],8,FALSE)</f>
        <v>tier - 2</v>
      </c>
      <c r="P1976" t="str">
        <f>VLOOKUP($A1976,Hospitalization_Table[#All],9,FALSE)</f>
        <v>R1011</v>
      </c>
      <c r="Q1976">
        <f>VLOOKUP($A1976,Hospitalization_Table[#All],11,FALSE)</f>
        <v>26</v>
      </c>
    </row>
    <row r="1977" spans="1:17" ht="15.6" x14ac:dyDescent="0.3">
      <c r="A1977" s="20" t="s">
        <v>392</v>
      </c>
      <c r="B1977" t="str">
        <f>VLOOKUP($A1977,Customer_Table[#All],4,FALSE)</f>
        <v>Liza</v>
      </c>
      <c r="C1977">
        <f>VLOOKUP($A1977,Medical_Table[#All],4,FALSE)</f>
        <v>38.664999999999999</v>
      </c>
      <c r="D1977">
        <f>VLOOKUP($A1977,Medical_Table[#All],6,FALSE)</f>
        <v>4.8600000000000003</v>
      </c>
      <c r="E1977" t="str">
        <f>VLOOKUP($A1977,Medical_Table[#All],2,FALSE)</f>
        <v>No</v>
      </c>
      <c r="F1977" t="str">
        <f>VLOOKUP($A1977,Medical_Table[#All],8,FALSE)</f>
        <v>yes</v>
      </c>
      <c r="G1977" t="str">
        <f>VLOOKUP($A1977,Medical_Table[#All],9,FALSE)</f>
        <v>No</v>
      </c>
      <c r="H1977">
        <f>VLOOKUP($A1977,Medical_Table[#All],10,FALSE)</f>
        <v>1</v>
      </c>
      <c r="I1977" t="str">
        <f>VLOOKUP($A1977,Medical_Table[#All],3,FALSE)</f>
        <v>No</v>
      </c>
      <c r="J1977" t="str">
        <f>VLOOKUP($A1977,Medical_Table[#All],5,FALSE)</f>
        <v>Obesity</v>
      </c>
      <c r="K1977" t="str">
        <f>VLOOKUP($A1977,Medical_Table[#All],7,FALSE)</f>
        <v>Normal</v>
      </c>
      <c r="L1977" s="22">
        <f>VLOOKUP($A1977,Hospitalization_Table[#All],10,FALSE)</f>
        <v>38184</v>
      </c>
      <c r="M1977" s="18">
        <f>VLOOKUP($A1977,Hospitalization_Table[#All],6,FALSE)</f>
        <v>3393.36</v>
      </c>
      <c r="N1977" t="str">
        <f>VLOOKUP($A1977,Hospitalization_Table[#All],7,FALSE)</f>
        <v>tier - 2</v>
      </c>
      <c r="O1977" t="str">
        <f>VLOOKUP($A1977,Hospitalization_Table[#All],8,FALSE)</f>
        <v>tier - 2</v>
      </c>
      <c r="P1977" t="str">
        <f>VLOOKUP($A1977,Hospitalization_Table[#All],9,FALSE)</f>
        <v>R1023</v>
      </c>
      <c r="Q1977">
        <f>VLOOKUP($A1977,Hospitalization_Table[#All],11,FALSE)</f>
        <v>18</v>
      </c>
    </row>
    <row r="1978" spans="1:17" ht="15.6" x14ac:dyDescent="0.3">
      <c r="A1978" s="20" t="s">
        <v>391</v>
      </c>
      <c r="B1978" t="str">
        <f>VLOOKUP($A1978,Customer_Table[#All],4,FALSE)</f>
        <v>Lindsey</v>
      </c>
      <c r="C1978">
        <f>VLOOKUP($A1978,Medical_Table[#All],4,FALSE)</f>
        <v>29.92</v>
      </c>
      <c r="D1978">
        <f>VLOOKUP($A1978,Medical_Table[#All],6,FALSE)</f>
        <v>5.49</v>
      </c>
      <c r="E1978" t="str">
        <f>VLOOKUP($A1978,Medical_Table[#All],2,FALSE)</f>
        <v>Yes</v>
      </c>
      <c r="F1978" t="str">
        <f>VLOOKUP($A1978,Medical_Table[#All],8,FALSE)</f>
        <v>No</v>
      </c>
      <c r="G1978" t="str">
        <f>VLOOKUP($A1978,Medical_Table[#All],9,FALSE)</f>
        <v>No</v>
      </c>
      <c r="H1978">
        <f>VLOOKUP($A1978,Medical_Table[#All],10,FALSE)</f>
        <v>0</v>
      </c>
      <c r="I1978" t="str">
        <f>VLOOKUP($A1978,Medical_Table[#All],3,FALSE)</f>
        <v>No</v>
      </c>
      <c r="J1978" t="str">
        <f>VLOOKUP($A1978,Medical_Table[#All],5,FALSE)</f>
        <v>Over Weight</v>
      </c>
      <c r="K1978" t="str">
        <f>VLOOKUP($A1978,Medical_Table[#All],7,FALSE)</f>
        <v>Normal</v>
      </c>
      <c r="L1978" s="22">
        <f>VLOOKUP($A1978,Hospitalization_Table[#All],10,FALSE)</f>
        <v>35365</v>
      </c>
      <c r="M1978" s="18">
        <f>VLOOKUP($A1978,Hospitalization_Table[#All],6,FALSE)</f>
        <v>3392.98</v>
      </c>
      <c r="N1978" t="str">
        <f>VLOOKUP($A1978,Hospitalization_Table[#All],7,FALSE)</f>
        <v>tier - 2</v>
      </c>
      <c r="O1978" t="str">
        <f>VLOOKUP($A1978,Hospitalization_Table[#All],8,FALSE)</f>
        <v>tier - 3</v>
      </c>
      <c r="P1978" t="str">
        <f>VLOOKUP($A1978,Hospitalization_Table[#All],9,FALSE)</f>
        <v>R1013</v>
      </c>
      <c r="Q1978">
        <f>VLOOKUP($A1978,Hospitalization_Table[#All],11,FALSE)</f>
        <v>26</v>
      </c>
    </row>
    <row r="1979" spans="1:17" ht="15.6" x14ac:dyDescent="0.3">
      <c r="A1979" s="20" t="s">
        <v>390</v>
      </c>
      <c r="B1979" t="str">
        <f>VLOOKUP($A1979,Customer_Table[#All],4,FALSE)</f>
        <v>Lindsay E.</v>
      </c>
      <c r="C1979">
        <f>VLOOKUP($A1979,Medical_Table[#All],4,FALSE)</f>
        <v>29.48</v>
      </c>
      <c r="D1979">
        <f>VLOOKUP($A1979,Medical_Table[#All],6,FALSE)</f>
        <v>4.09</v>
      </c>
      <c r="E1979" t="str">
        <f>VLOOKUP($A1979,Medical_Table[#All],2,FALSE)</f>
        <v>Yes</v>
      </c>
      <c r="F1979" t="str">
        <f>VLOOKUP($A1979,Medical_Table[#All],8,FALSE)</f>
        <v>No</v>
      </c>
      <c r="G1979" t="str">
        <f>VLOOKUP($A1979,Medical_Table[#All],9,FALSE)</f>
        <v>No</v>
      </c>
      <c r="H1979">
        <f>VLOOKUP($A1979,Medical_Table[#All],10,FALSE)</f>
        <v>0</v>
      </c>
      <c r="I1979" t="str">
        <f>VLOOKUP($A1979,Medical_Table[#All],3,FALSE)</f>
        <v>No</v>
      </c>
      <c r="J1979" t="str">
        <f>VLOOKUP($A1979,Medical_Table[#All],5,FALSE)</f>
        <v>Over Weight</v>
      </c>
      <c r="K1979" t="str">
        <f>VLOOKUP($A1979,Medical_Table[#All],7,FALSE)</f>
        <v>Normal</v>
      </c>
      <c r="L1979" s="22">
        <f>VLOOKUP($A1979,Hospitalization_Table[#All],10,FALSE)</f>
        <v>35287</v>
      </c>
      <c r="M1979" s="18">
        <f>VLOOKUP($A1979,Hospitalization_Table[#All],6,FALSE)</f>
        <v>3392.37</v>
      </c>
      <c r="N1979" t="str">
        <f>VLOOKUP($A1979,Hospitalization_Table[#All],7,FALSE)</f>
        <v>tier - 2</v>
      </c>
      <c r="O1979" t="str">
        <f>VLOOKUP($A1979,Hospitalization_Table[#All],8,FALSE)</f>
        <v>tier - 3</v>
      </c>
      <c r="P1979" t="str">
        <f>VLOOKUP($A1979,Hospitalization_Table[#All],9,FALSE)</f>
        <v>R1013</v>
      </c>
      <c r="Q1979">
        <f>VLOOKUP($A1979,Hospitalization_Table[#All],11,FALSE)</f>
        <v>26</v>
      </c>
    </row>
    <row r="1980" spans="1:17" ht="15.6" x14ac:dyDescent="0.3">
      <c r="A1980" s="20" t="s">
        <v>389</v>
      </c>
      <c r="B1980" t="str">
        <f>VLOOKUP($A1980,Customer_Table[#All],4,FALSE)</f>
        <v>Kathleen M.</v>
      </c>
      <c r="C1980">
        <f>VLOOKUP($A1980,Medical_Table[#All],4,FALSE)</f>
        <v>28.785</v>
      </c>
      <c r="D1980">
        <f>VLOOKUP($A1980,Medical_Table[#All],6,FALSE)</f>
        <v>4.3099999999999996</v>
      </c>
      <c r="E1980" t="str">
        <f>VLOOKUP($A1980,Medical_Table[#All],2,FALSE)</f>
        <v>Yes</v>
      </c>
      <c r="F1980" t="str">
        <f>VLOOKUP($A1980,Medical_Table[#All],8,FALSE)</f>
        <v>No</v>
      </c>
      <c r="G1980" t="str">
        <f>VLOOKUP($A1980,Medical_Table[#All],9,FALSE)</f>
        <v>No</v>
      </c>
      <c r="H1980">
        <f>VLOOKUP($A1980,Medical_Table[#All],10,FALSE)</f>
        <v>0</v>
      </c>
      <c r="I1980" t="str">
        <f>VLOOKUP($A1980,Medical_Table[#All],3,FALSE)</f>
        <v>No</v>
      </c>
      <c r="J1980" t="str">
        <f>VLOOKUP($A1980,Medical_Table[#All],5,FALSE)</f>
        <v>Over Weight</v>
      </c>
      <c r="K1980" t="str">
        <f>VLOOKUP($A1980,Medical_Table[#All],7,FALSE)</f>
        <v>Normal</v>
      </c>
      <c r="L1980" s="22">
        <f>VLOOKUP($A1980,Hospitalization_Table[#All],10,FALSE)</f>
        <v>35382</v>
      </c>
      <c r="M1980" s="18">
        <f>VLOOKUP($A1980,Hospitalization_Table[#All],6,FALSE)</f>
        <v>3385.4</v>
      </c>
      <c r="N1980" t="str">
        <f>VLOOKUP($A1980,Hospitalization_Table[#All],7,FALSE)</f>
        <v>tier - 2</v>
      </c>
      <c r="O1980" t="str">
        <f>VLOOKUP($A1980,Hospitalization_Table[#All],8,FALSE)</f>
        <v>tier - 2</v>
      </c>
      <c r="P1980" t="str">
        <f>VLOOKUP($A1980,Hospitalization_Table[#All],9,FALSE)</f>
        <v>R1024</v>
      </c>
      <c r="Q1980">
        <f>VLOOKUP($A1980,Hospitalization_Table[#All],11,FALSE)</f>
        <v>26</v>
      </c>
    </row>
    <row r="1981" spans="1:17" ht="15.6" x14ac:dyDescent="0.3">
      <c r="A1981" s="20" t="s">
        <v>388</v>
      </c>
      <c r="B1981" t="str">
        <f>VLOOKUP($A1981,Customer_Table[#All],4,FALSE)</f>
        <v>Aya</v>
      </c>
      <c r="C1981">
        <f>VLOOKUP($A1981,Medical_Table[#All],4,FALSE)</f>
        <v>19.8</v>
      </c>
      <c r="D1981">
        <f>VLOOKUP($A1981,Medical_Table[#All],6,FALSE)</f>
        <v>4</v>
      </c>
      <c r="E1981" t="str">
        <f>VLOOKUP($A1981,Medical_Table[#All],2,FALSE)</f>
        <v>Yes</v>
      </c>
      <c r="F1981" t="str">
        <f>VLOOKUP($A1981,Medical_Table[#All],8,FALSE)</f>
        <v>No</v>
      </c>
      <c r="G1981" t="str">
        <f>VLOOKUP($A1981,Medical_Table[#All],9,FALSE)</f>
        <v>No</v>
      </c>
      <c r="H1981">
        <f>VLOOKUP($A1981,Medical_Table[#All],10,FALSE)</f>
        <v>0</v>
      </c>
      <c r="I1981" t="str">
        <f>VLOOKUP($A1981,Medical_Table[#All],3,FALSE)</f>
        <v>No</v>
      </c>
      <c r="J1981" t="str">
        <f>VLOOKUP($A1981,Medical_Table[#All],5,FALSE)</f>
        <v>Normal Weight</v>
      </c>
      <c r="K1981" t="str">
        <f>VLOOKUP($A1981,Medical_Table[#All],7,FALSE)</f>
        <v>Normal</v>
      </c>
      <c r="L1981" s="22">
        <f>VLOOKUP($A1981,Hospitalization_Table[#All],10,FALSE)</f>
        <v>35413</v>
      </c>
      <c r="M1981" s="18">
        <f>VLOOKUP($A1981,Hospitalization_Table[#All],6,FALSE)</f>
        <v>3378.91</v>
      </c>
      <c r="N1981" t="str">
        <f>VLOOKUP($A1981,Hospitalization_Table[#All],7,FALSE)</f>
        <v>tier - 2</v>
      </c>
      <c r="O1981" t="str">
        <f>VLOOKUP($A1981,Hospitalization_Table[#All],8,FALSE)</f>
        <v>tier - 1</v>
      </c>
      <c r="P1981" t="str">
        <f>VLOOKUP($A1981,Hospitalization_Table[#All],9,FALSE)</f>
        <v>R1011</v>
      </c>
      <c r="Q1981">
        <f>VLOOKUP($A1981,Hospitalization_Table[#All],11,FALSE)</f>
        <v>26</v>
      </c>
    </row>
    <row r="1982" spans="1:17" ht="15.6" x14ac:dyDescent="0.3">
      <c r="A1982" s="20" t="s">
        <v>387</v>
      </c>
      <c r="B1982" t="str">
        <f>VLOOKUP($A1982,Customer_Table[#All],4,FALSE)</f>
        <v>Carolyn R</v>
      </c>
      <c r="C1982">
        <f>VLOOKUP($A1982,Medical_Table[#All],4,FALSE)</f>
        <v>35.53</v>
      </c>
      <c r="D1982">
        <f>VLOOKUP($A1982,Medical_Table[#All],6,FALSE)</f>
        <v>4.68</v>
      </c>
      <c r="E1982" t="str">
        <f>VLOOKUP($A1982,Medical_Table[#All],2,FALSE)</f>
        <v>No</v>
      </c>
      <c r="F1982" t="str">
        <f>VLOOKUP($A1982,Medical_Table[#All],8,FALSE)</f>
        <v>No</v>
      </c>
      <c r="G1982" t="str">
        <f>VLOOKUP($A1982,Medical_Table[#All],9,FALSE)</f>
        <v>Yes</v>
      </c>
      <c r="H1982">
        <f>VLOOKUP($A1982,Medical_Table[#All],10,FALSE)</f>
        <v>1</v>
      </c>
      <c r="I1982" t="str">
        <f>VLOOKUP($A1982,Medical_Table[#All],3,FALSE)</f>
        <v>No</v>
      </c>
      <c r="J1982" t="str">
        <f>VLOOKUP($A1982,Medical_Table[#All],5,FALSE)</f>
        <v>Obesity</v>
      </c>
      <c r="K1982" t="str">
        <f>VLOOKUP($A1982,Medical_Table[#All],7,FALSE)</f>
        <v>Normal</v>
      </c>
      <c r="L1982" s="22">
        <f>VLOOKUP($A1982,Hospitalization_Table[#All],10,FALSE)</f>
        <v>34249</v>
      </c>
      <c r="M1982" s="18">
        <f>VLOOKUP($A1982,Hospitalization_Table[#All],6,FALSE)</f>
        <v>3366.67</v>
      </c>
      <c r="N1982" t="str">
        <f>VLOOKUP($A1982,Hospitalization_Table[#All],7,FALSE)</f>
        <v>tier - 2</v>
      </c>
      <c r="O1982" t="str">
        <f>VLOOKUP($A1982,Hospitalization_Table[#All],8,FALSE)</f>
        <v>tier - 2</v>
      </c>
      <c r="P1982" t="str">
        <f>VLOOKUP($A1982,Hospitalization_Table[#All],9,FALSE)</f>
        <v>R1013</v>
      </c>
      <c r="Q1982">
        <f>VLOOKUP($A1982,Hospitalization_Table[#All],11,FALSE)</f>
        <v>29</v>
      </c>
    </row>
    <row r="1983" spans="1:17" ht="15.6" x14ac:dyDescent="0.3">
      <c r="A1983" s="20" t="s">
        <v>386</v>
      </c>
      <c r="B1983" t="str">
        <f>VLOOKUP($A1983,Customer_Table[#All],4,FALSE)</f>
        <v>Bethany</v>
      </c>
      <c r="C1983">
        <f>VLOOKUP($A1983,Medical_Table[#All],4,FALSE)</f>
        <v>21.47</v>
      </c>
      <c r="D1983">
        <f>VLOOKUP($A1983,Medical_Table[#All],6,FALSE)</f>
        <v>4.0199999999999996</v>
      </c>
      <c r="E1983" t="str">
        <f>VLOOKUP($A1983,Medical_Table[#All],2,FALSE)</f>
        <v>Yes</v>
      </c>
      <c r="F1983" t="str">
        <f>VLOOKUP($A1983,Medical_Table[#All],8,FALSE)</f>
        <v>No</v>
      </c>
      <c r="G1983" t="str">
        <f>VLOOKUP($A1983,Medical_Table[#All],9,FALSE)</f>
        <v>No</v>
      </c>
      <c r="H1983">
        <f>VLOOKUP($A1983,Medical_Table[#All],10,FALSE)</f>
        <v>1</v>
      </c>
      <c r="I1983" t="str">
        <f>VLOOKUP($A1983,Medical_Table[#All],3,FALSE)</f>
        <v>No</v>
      </c>
      <c r="J1983" t="str">
        <f>VLOOKUP($A1983,Medical_Table[#All],5,FALSE)</f>
        <v>Normal Weight</v>
      </c>
      <c r="K1983" t="str">
        <f>VLOOKUP($A1983,Medical_Table[#All],7,FALSE)</f>
        <v>Normal</v>
      </c>
      <c r="L1983" s="22">
        <f>VLOOKUP($A1983,Hospitalization_Table[#All],10,FALSE)</f>
        <v>34873</v>
      </c>
      <c r="M1983" s="18">
        <f>VLOOKUP($A1983,Hospitalization_Table[#All],6,FALSE)</f>
        <v>3353.47</v>
      </c>
      <c r="N1983" t="str">
        <f>VLOOKUP($A1983,Hospitalization_Table[#All],7,FALSE)</f>
        <v>tier - 2</v>
      </c>
      <c r="O1983" t="str">
        <f>VLOOKUP($A1983,Hospitalization_Table[#All],8,FALSE)</f>
        <v>tier - 3</v>
      </c>
      <c r="P1983" t="str">
        <f>VLOOKUP($A1983,Hospitalization_Table[#All],9,FALSE)</f>
        <v>R1012</v>
      </c>
      <c r="Q1983">
        <f>VLOOKUP($A1983,Hospitalization_Table[#All],11,FALSE)</f>
        <v>27</v>
      </c>
    </row>
    <row r="1984" spans="1:17" ht="15.6" x14ac:dyDescent="0.3">
      <c r="A1984" s="20" t="s">
        <v>385</v>
      </c>
      <c r="B1984" t="str">
        <f>VLOOKUP($A1984,Customer_Table[#All],4,FALSE)</f>
        <v>Holly A</v>
      </c>
      <c r="C1984">
        <f>VLOOKUP($A1984,Medical_Table[#All],4,FALSE)</f>
        <v>25.9</v>
      </c>
      <c r="D1984">
        <f>VLOOKUP($A1984,Medical_Table[#All],6,FALSE)</f>
        <v>5.12</v>
      </c>
      <c r="E1984" t="str">
        <f>VLOOKUP($A1984,Medical_Table[#All],2,FALSE)</f>
        <v>No</v>
      </c>
      <c r="F1984" t="str">
        <f>VLOOKUP($A1984,Medical_Table[#All],8,FALSE)</f>
        <v>No</v>
      </c>
      <c r="G1984" t="str">
        <f>VLOOKUP($A1984,Medical_Table[#All],9,FALSE)</f>
        <v>Yes</v>
      </c>
      <c r="H1984">
        <f>VLOOKUP($A1984,Medical_Table[#All],10,FALSE)</f>
        <v>1</v>
      </c>
      <c r="I1984" t="str">
        <f>VLOOKUP($A1984,Medical_Table[#All],3,FALSE)</f>
        <v>No</v>
      </c>
      <c r="J1984" t="str">
        <f>VLOOKUP($A1984,Medical_Table[#All],5,FALSE)</f>
        <v>Over Weight</v>
      </c>
      <c r="K1984" t="str">
        <f>VLOOKUP($A1984,Medical_Table[#All],7,FALSE)</f>
        <v>Normal</v>
      </c>
      <c r="L1984" s="22">
        <f>VLOOKUP($A1984,Hospitalization_Table[#All],10,FALSE)</f>
        <v>34270</v>
      </c>
      <c r="M1984" s="18">
        <f>VLOOKUP($A1984,Hospitalization_Table[#All],6,FALSE)</f>
        <v>3353.28</v>
      </c>
      <c r="N1984" t="str">
        <f>VLOOKUP($A1984,Hospitalization_Table[#All],7,FALSE)</f>
        <v>tier - 2</v>
      </c>
      <c r="O1984" t="str">
        <f>VLOOKUP($A1984,Hospitalization_Table[#All],8,FALSE)</f>
        <v>tier - 1</v>
      </c>
      <c r="P1984" t="str">
        <f>VLOOKUP($A1984,Hospitalization_Table[#All],9,FALSE)</f>
        <v>R1011</v>
      </c>
      <c r="Q1984">
        <f>VLOOKUP($A1984,Hospitalization_Table[#All],11,FALSE)</f>
        <v>29</v>
      </c>
    </row>
    <row r="1985" spans="1:17" ht="15.6" x14ac:dyDescent="0.3">
      <c r="A1985" s="20" t="s">
        <v>384</v>
      </c>
      <c r="B1985" t="str">
        <f>VLOOKUP($A1985,Customer_Table[#All],4,FALSE)</f>
        <v>Ping</v>
      </c>
      <c r="C1985">
        <f>VLOOKUP($A1985,Medical_Table[#All],4,FALSE)</f>
        <v>20.81</v>
      </c>
      <c r="D1985">
        <f>VLOOKUP($A1985,Medical_Table[#All],6,FALSE)</f>
        <v>5.52</v>
      </c>
      <c r="E1985" t="str">
        <f>VLOOKUP($A1985,Medical_Table[#All],2,FALSE)</f>
        <v>No</v>
      </c>
      <c r="F1985" t="str">
        <f>VLOOKUP($A1985,Medical_Table[#All],8,FALSE)</f>
        <v>No</v>
      </c>
      <c r="G1985" t="str">
        <f>VLOOKUP($A1985,Medical_Table[#All],9,FALSE)</f>
        <v>No</v>
      </c>
      <c r="H1985">
        <f>VLOOKUP($A1985,Medical_Table[#All],10,FALSE)</f>
        <v>0</v>
      </c>
      <c r="I1985" t="str">
        <f>VLOOKUP($A1985,Medical_Table[#All],3,FALSE)</f>
        <v>No</v>
      </c>
      <c r="J1985" t="str">
        <f>VLOOKUP($A1985,Medical_Table[#All],5,FALSE)</f>
        <v>Normal Weight</v>
      </c>
      <c r="K1985" t="str">
        <f>VLOOKUP($A1985,Medical_Table[#All],7,FALSE)</f>
        <v>Normal</v>
      </c>
      <c r="L1985" s="22">
        <f>VLOOKUP($A1985,Hospitalization_Table[#All],10,FALSE)</f>
        <v>33482</v>
      </c>
      <c r="M1985" s="18">
        <f>VLOOKUP($A1985,Hospitalization_Table[#All],6,FALSE)</f>
        <v>3342.79</v>
      </c>
      <c r="N1985" t="str">
        <f>VLOOKUP($A1985,Hospitalization_Table[#All],7,FALSE)</f>
        <v>tier - 2</v>
      </c>
      <c r="O1985" t="str">
        <f>VLOOKUP($A1985,Hospitalization_Table[#All],8,FALSE)</f>
        <v>tier - 1</v>
      </c>
      <c r="P1985" t="str">
        <f>VLOOKUP($A1985,Hospitalization_Table[#All],9,FALSE)</f>
        <v>R1013</v>
      </c>
      <c r="Q1985">
        <f>VLOOKUP($A1985,Hospitalization_Table[#All],11,FALSE)</f>
        <v>31</v>
      </c>
    </row>
    <row r="1986" spans="1:17" ht="15.6" x14ac:dyDescent="0.3">
      <c r="A1986" s="20" t="s">
        <v>383</v>
      </c>
      <c r="B1986" t="str">
        <f>VLOOKUP($A1986,Customer_Table[#All],4,FALSE)</f>
        <v>Tim</v>
      </c>
      <c r="C1986">
        <f>VLOOKUP($A1986,Medical_Table[#All],4,FALSE)</f>
        <v>25.84</v>
      </c>
      <c r="D1986">
        <f>VLOOKUP($A1986,Medical_Table[#All],6,FALSE)</f>
        <v>5.81</v>
      </c>
      <c r="E1986" t="str">
        <f>VLOOKUP($A1986,Medical_Table[#All],2,FALSE)</f>
        <v>Yes</v>
      </c>
      <c r="F1986" t="str">
        <f>VLOOKUP($A1986,Medical_Table[#All],8,FALSE)</f>
        <v>No</v>
      </c>
      <c r="G1986" t="str">
        <f>VLOOKUP($A1986,Medical_Table[#All],9,FALSE)</f>
        <v>Yes</v>
      </c>
      <c r="H1986">
        <f>VLOOKUP($A1986,Medical_Table[#All],10,FALSE)</f>
        <v>1</v>
      </c>
      <c r="I1986" t="str">
        <f>VLOOKUP($A1986,Medical_Table[#All],3,FALSE)</f>
        <v>No</v>
      </c>
      <c r="J1986" t="str">
        <f>VLOOKUP($A1986,Medical_Table[#All],5,FALSE)</f>
        <v>Over Weight</v>
      </c>
      <c r="K1986" t="str">
        <f>VLOOKUP($A1986,Medical_Table[#All],7,FALSE)</f>
        <v>Prediabetes</v>
      </c>
      <c r="L1986" s="22">
        <f>VLOOKUP($A1986,Hospitalization_Table[#All],10,FALSE)</f>
        <v>35601</v>
      </c>
      <c r="M1986" s="18">
        <f>VLOOKUP($A1986,Hospitalization_Table[#All],6,FALSE)</f>
        <v>3309.79</v>
      </c>
      <c r="N1986" t="str">
        <f>VLOOKUP($A1986,Hospitalization_Table[#All],7,FALSE)</f>
        <v>tier - 3</v>
      </c>
      <c r="O1986" t="str">
        <f>VLOOKUP($A1986,Hospitalization_Table[#All],8,FALSE)</f>
        <v>tier - 3</v>
      </c>
      <c r="P1986" t="str">
        <f>VLOOKUP($A1986,Hospitalization_Table[#All],9,FALSE)</f>
        <v>R1017</v>
      </c>
      <c r="Q1986">
        <f>VLOOKUP($A1986,Hospitalization_Table[#All],11,FALSE)</f>
        <v>25</v>
      </c>
    </row>
    <row r="1987" spans="1:17" ht="15.6" x14ac:dyDescent="0.3">
      <c r="A1987" s="20" t="s">
        <v>382</v>
      </c>
      <c r="B1987" t="str">
        <f>VLOOKUP($A1987,Customer_Table[#All],4,FALSE)</f>
        <v>John</v>
      </c>
      <c r="C1987">
        <f>VLOOKUP($A1987,Medical_Table[#All],4,FALSE)</f>
        <v>30.95</v>
      </c>
      <c r="D1987">
        <f>VLOOKUP($A1987,Medical_Table[#All],6,FALSE)</f>
        <v>5.16</v>
      </c>
      <c r="E1987" t="str">
        <f>VLOOKUP($A1987,Medical_Table[#All],2,FALSE)</f>
        <v>No</v>
      </c>
      <c r="F1987" t="str">
        <f>VLOOKUP($A1987,Medical_Table[#All],8,FALSE)</f>
        <v>No</v>
      </c>
      <c r="G1987" t="str">
        <f>VLOOKUP($A1987,Medical_Table[#All],9,FALSE)</f>
        <v>Yes</v>
      </c>
      <c r="H1987">
        <f>VLOOKUP($A1987,Medical_Table[#All],10,FALSE)</f>
        <v>1</v>
      </c>
      <c r="I1987" t="str">
        <f>VLOOKUP($A1987,Medical_Table[#All],3,FALSE)</f>
        <v>No</v>
      </c>
      <c r="J1987" t="str">
        <f>VLOOKUP($A1987,Medical_Table[#All],5,FALSE)</f>
        <v>Obesity</v>
      </c>
      <c r="K1987" t="str">
        <f>VLOOKUP($A1987,Medical_Table[#All],7,FALSE)</f>
        <v>Normal</v>
      </c>
      <c r="L1987" s="22">
        <f>VLOOKUP($A1987,Hospitalization_Table[#All],10,FALSE)</f>
        <v>37943</v>
      </c>
      <c r="M1987" s="18">
        <f>VLOOKUP($A1987,Hospitalization_Table[#All],6,FALSE)</f>
        <v>3308.46</v>
      </c>
      <c r="N1987" t="str">
        <f>VLOOKUP($A1987,Hospitalization_Table[#All],7,FALSE)</f>
        <v>tier - 2</v>
      </c>
      <c r="O1987" t="str">
        <f>VLOOKUP($A1987,Hospitalization_Table[#All],8,FALSE)</f>
        <v>tier - 1</v>
      </c>
      <c r="P1987" t="str">
        <f>VLOOKUP($A1987,Hospitalization_Table[#All],9,FALSE)</f>
        <v>R1021</v>
      </c>
      <c r="Q1987">
        <f>VLOOKUP($A1987,Hospitalization_Table[#All],11,FALSE)</f>
        <v>19</v>
      </c>
    </row>
    <row r="1988" spans="1:17" ht="15.6" x14ac:dyDescent="0.3">
      <c r="A1988" s="20" t="s">
        <v>381</v>
      </c>
      <c r="B1988" t="str">
        <f>VLOOKUP($A1988,Customer_Table[#All],4,FALSE)</f>
        <v>Cynthia</v>
      </c>
      <c r="C1988">
        <f>VLOOKUP($A1988,Medical_Table[#All],4,FALSE)</f>
        <v>30.54</v>
      </c>
      <c r="D1988">
        <f>VLOOKUP($A1988,Medical_Table[#All],6,FALSE)</f>
        <v>5</v>
      </c>
      <c r="E1988" t="str">
        <f>VLOOKUP($A1988,Medical_Table[#All],2,FALSE)</f>
        <v>No</v>
      </c>
      <c r="F1988" t="str">
        <f>VLOOKUP($A1988,Medical_Table[#All],8,FALSE)</f>
        <v>No</v>
      </c>
      <c r="G1988" t="str">
        <f>VLOOKUP($A1988,Medical_Table[#All],9,FALSE)</f>
        <v>Yes</v>
      </c>
      <c r="H1988">
        <f>VLOOKUP($A1988,Medical_Table[#All],10,FALSE)</f>
        <v>1</v>
      </c>
      <c r="I1988" t="str">
        <f>VLOOKUP($A1988,Medical_Table[#All],3,FALSE)</f>
        <v>No</v>
      </c>
      <c r="J1988" t="str">
        <f>VLOOKUP($A1988,Medical_Table[#All],5,FALSE)</f>
        <v>Obesity</v>
      </c>
      <c r="K1988" t="str">
        <f>VLOOKUP($A1988,Medical_Table[#All],7,FALSE)</f>
        <v>Normal</v>
      </c>
      <c r="L1988" s="22">
        <f>VLOOKUP($A1988,Hospitalization_Table[#All],10,FALSE)</f>
        <v>37960</v>
      </c>
      <c r="M1988" s="18">
        <f>VLOOKUP($A1988,Hospitalization_Table[#All],6,FALSE)</f>
        <v>3300.7</v>
      </c>
      <c r="N1988" t="str">
        <f>VLOOKUP($A1988,Hospitalization_Table[#All],7,FALSE)</f>
        <v>tier - 2</v>
      </c>
      <c r="O1988" t="str">
        <f>VLOOKUP($A1988,Hospitalization_Table[#All],8,FALSE)</f>
        <v>tier - 2</v>
      </c>
      <c r="P1988" t="str">
        <f>VLOOKUP($A1988,Hospitalization_Table[#All],9,FALSE)</f>
        <v>R1025</v>
      </c>
      <c r="Q1988">
        <f>VLOOKUP($A1988,Hospitalization_Table[#All],11,FALSE)</f>
        <v>19</v>
      </c>
    </row>
    <row r="1989" spans="1:17" ht="15.6" x14ac:dyDescent="0.3">
      <c r="A1989" s="20" t="s">
        <v>380</v>
      </c>
      <c r="B1989" t="str">
        <f>VLOOKUP($A1989,Customer_Table[#All],4,FALSE)</f>
        <v>Emmett</v>
      </c>
      <c r="C1989">
        <f>VLOOKUP($A1989,Medical_Table[#All],4,FALSE)</f>
        <v>33.914999999999999</v>
      </c>
      <c r="D1989">
        <f>VLOOKUP($A1989,Medical_Table[#All],6,FALSE)</f>
        <v>5.84</v>
      </c>
      <c r="E1989" t="str">
        <f>VLOOKUP($A1989,Medical_Table[#All],2,FALSE)</f>
        <v>Yes</v>
      </c>
      <c r="F1989" t="str">
        <f>VLOOKUP($A1989,Medical_Table[#All],8,FALSE)</f>
        <v>No</v>
      </c>
      <c r="G1989" t="str">
        <f>VLOOKUP($A1989,Medical_Table[#All],9,FALSE)</f>
        <v>No</v>
      </c>
      <c r="H1989">
        <f>VLOOKUP($A1989,Medical_Table[#All],10,FALSE)</f>
        <v>0</v>
      </c>
      <c r="I1989" t="str">
        <f>VLOOKUP($A1989,Medical_Table[#All],3,FALSE)</f>
        <v>No</v>
      </c>
      <c r="J1989" t="str">
        <f>VLOOKUP($A1989,Medical_Table[#All],5,FALSE)</f>
        <v>Obesity</v>
      </c>
      <c r="K1989" t="str">
        <f>VLOOKUP($A1989,Medical_Table[#All],7,FALSE)</f>
        <v>Prediabetes</v>
      </c>
      <c r="L1989" s="22">
        <f>VLOOKUP($A1989,Hospitalization_Table[#All],10,FALSE)</f>
        <v>35386</v>
      </c>
      <c r="M1989" s="18">
        <f>VLOOKUP($A1989,Hospitalization_Table[#All],6,FALSE)</f>
        <v>3292.53</v>
      </c>
      <c r="N1989" t="str">
        <f>VLOOKUP($A1989,Hospitalization_Table[#All],7,FALSE)</f>
        <v>tier - 2</v>
      </c>
      <c r="O1989" t="str">
        <f>VLOOKUP($A1989,Hospitalization_Table[#All],8,FALSE)</f>
        <v>tier - 2</v>
      </c>
      <c r="P1989" t="str">
        <f>VLOOKUP($A1989,Hospitalization_Table[#All],9,FALSE)</f>
        <v>R1012</v>
      </c>
      <c r="Q1989">
        <f>VLOOKUP($A1989,Hospitalization_Table[#All],11,FALSE)</f>
        <v>26</v>
      </c>
    </row>
    <row r="1990" spans="1:17" ht="15.6" x14ac:dyDescent="0.3">
      <c r="A1990" s="20" t="s">
        <v>379</v>
      </c>
      <c r="B1990" t="str">
        <f>VLOOKUP($A1990,Customer_Table[#All],4,FALSE)</f>
        <v>Kate</v>
      </c>
      <c r="C1990">
        <f>VLOOKUP($A1990,Medical_Table[#All],4,FALSE)</f>
        <v>33.31</v>
      </c>
      <c r="D1990">
        <f>VLOOKUP($A1990,Medical_Table[#All],6,FALSE)</f>
        <v>4.1900000000000004</v>
      </c>
      <c r="E1990" t="str">
        <f>VLOOKUP($A1990,Medical_Table[#All],2,FALSE)</f>
        <v>No</v>
      </c>
      <c r="F1990" t="str">
        <f>VLOOKUP($A1990,Medical_Table[#All],8,FALSE)</f>
        <v>No</v>
      </c>
      <c r="G1990" t="str">
        <f>VLOOKUP($A1990,Medical_Table[#All],9,FALSE)</f>
        <v>Yes</v>
      </c>
      <c r="H1990">
        <f>VLOOKUP($A1990,Medical_Table[#All],10,FALSE)</f>
        <v>1</v>
      </c>
      <c r="I1990" t="str">
        <f>VLOOKUP($A1990,Medical_Table[#All],3,FALSE)</f>
        <v>No</v>
      </c>
      <c r="J1990" t="str">
        <f>VLOOKUP($A1990,Medical_Table[#All],5,FALSE)</f>
        <v>Obesity</v>
      </c>
      <c r="K1990" t="str">
        <f>VLOOKUP($A1990,Medical_Table[#All],7,FALSE)</f>
        <v>Normal</v>
      </c>
      <c r="L1990" s="22">
        <f>VLOOKUP($A1990,Hospitalization_Table[#All],10,FALSE)</f>
        <v>37805</v>
      </c>
      <c r="M1990" s="18">
        <f>VLOOKUP($A1990,Hospitalization_Table[#All],6,FALSE)</f>
        <v>3280.22</v>
      </c>
      <c r="N1990" t="str">
        <f>VLOOKUP($A1990,Hospitalization_Table[#All],7,FALSE)</f>
        <v>tier - 2</v>
      </c>
      <c r="O1990" t="str">
        <f>VLOOKUP($A1990,Hospitalization_Table[#All],8,FALSE)</f>
        <v>tier - 3</v>
      </c>
      <c r="P1990" t="str">
        <f>VLOOKUP($A1990,Hospitalization_Table[#All],9,FALSE)</f>
        <v>R1011</v>
      </c>
      <c r="Q1990">
        <f>VLOOKUP($A1990,Hospitalization_Table[#All],11,FALSE)</f>
        <v>19</v>
      </c>
    </row>
    <row r="1991" spans="1:17" ht="15.6" x14ac:dyDescent="0.3">
      <c r="A1991" s="20" t="s">
        <v>378</v>
      </c>
      <c r="B1991" t="str">
        <f>VLOOKUP($A1991,Customer_Table[#All],4,FALSE)</f>
        <v>Christopher L.</v>
      </c>
      <c r="C1991">
        <f>VLOOKUP($A1991,Medical_Table[#All],4,FALSE)</f>
        <v>25.745000000000001</v>
      </c>
      <c r="D1991">
        <f>VLOOKUP($A1991,Medical_Table[#All],6,FALSE)</f>
        <v>4.62</v>
      </c>
      <c r="E1991" t="str">
        <f>VLOOKUP($A1991,Medical_Table[#All],2,FALSE)</f>
        <v>Yes</v>
      </c>
      <c r="F1991" t="str">
        <f>VLOOKUP($A1991,Medical_Table[#All],8,FALSE)</f>
        <v>No</v>
      </c>
      <c r="G1991" t="str">
        <f>VLOOKUP($A1991,Medical_Table[#All],9,FALSE)</f>
        <v>No</v>
      </c>
      <c r="H1991">
        <f>VLOOKUP($A1991,Medical_Table[#All],10,FALSE)</f>
        <v>0</v>
      </c>
      <c r="I1991" t="str">
        <f>VLOOKUP($A1991,Medical_Table[#All],3,FALSE)</f>
        <v>No</v>
      </c>
      <c r="J1991" t="str">
        <f>VLOOKUP($A1991,Medical_Table[#All],5,FALSE)</f>
        <v>Over Weight</v>
      </c>
      <c r="K1991" t="str">
        <f>VLOOKUP($A1991,Medical_Table[#All],7,FALSE)</f>
        <v>Normal</v>
      </c>
      <c r="L1991" s="22">
        <f>VLOOKUP($A1991,Hospitalization_Table[#All],10,FALSE)</f>
        <v>37170</v>
      </c>
      <c r="M1991" s="18">
        <f>VLOOKUP($A1991,Hospitalization_Table[#All],6,FALSE)</f>
        <v>3279.87</v>
      </c>
      <c r="N1991" t="str">
        <f>VLOOKUP($A1991,Hospitalization_Table[#All],7,FALSE)</f>
        <v>tier - 2</v>
      </c>
      <c r="O1991" t="str">
        <f>VLOOKUP($A1991,Hospitalization_Table[#All],8,FALSE)</f>
        <v>tier - 1</v>
      </c>
      <c r="P1991" t="str">
        <f>VLOOKUP($A1991,Hospitalization_Table[#All],9,FALSE)</f>
        <v>R1017</v>
      </c>
      <c r="Q1991">
        <f>VLOOKUP($A1991,Hospitalization_Table[#All],11,FALSE)</f>
        <v>21</v>
      </c>
    </row>
    <row r="1992" spans="1:17" ht="15.6" x14ac:dyDescent="0.3">
      <c r="A1992" s="20" t="s">
        <v>377</v>
      </c>
      <c r="B1992" t="str">
        <f>VLOOKUP($A1992,Customer_Table[#All],4,FALSE)</f>
        <v>Christopher P.</v>
      </c>
      <c r="C1992">
        <f>VLOOKUP($A1992,Medical_Table[#All],4,FALSE)</f>
        <v>37.1</v>
      </c>
      <c r="D1992">
        <f>VLOOKUP($A1992,Medical_Table[#All],6,FALSE)</f>
        <v>6.24</v>
      </c>
      <c r="E1992" t="str">
        <f>VLOOKUP($A1992,Medical_Table[#All],2,FALSE)</f>
        <v>No</v>
      </c>
      <c r="F1992" t="str">
        <f>VLOOKUP($A1992,Medical_Table[#All],8,FALSE)</f>
        <v>No</v>
      </c>
      <c r="G1992" t="str">
        <f>VLOOKUP($A1992,Medical_Table[#All],9,FALSE)</f>
        <v>No</v>
      </c>
      <c r="H1992">
        <f>VLOOKUP($A1992,Medical_Table[#All],10,FALSE)</f>
        <v>0</v>
      </c>
      <c r="I1992" t="str">
        <f>VLOOKUP($A1992,Medical_Table[#All],3,FALSE)</f>
        <v>No</v>
      </c>
      <c r="J1992" t="str">
        <f>VLOOKUP($A1992,Medical_Table[#All],5,FALSE)</f>
        <v>Obesity</v>
      </c>
      <c r="K1992" t="str">
        <f>VLOOKUP($A1992,Medical_Table[#All],7,FALSE)</f>
        <v>Prediabetes</v>
      </c>
      <c r="L1992" s="22">
        <f>VLOOKUP($A1992,Hospitalization_Table[#All],10,FALSE)</f>
        <v>34516</v>
      </c>
      <c r="M1992" s="18">
        <f>VLOOKUP($A1992,Hospitalization_Table[#All],6,FALSE)</f>
        <v>3277.16</v>
      </c>
      <c r="N1992" t="str">
        <f>VLOOKUP($A1992,Hospitalization_Table[#All],7,FALSE)</f>
        <v>tier - 2</v>
      </c>
      <c r="O1992" t="str">
        <f>VLOOKUP($A1992,Hospitalization_Table[#All],8,FALSE)</f>
        <v>tier - 3</v>
      </c>
      <c r="P1992" t="str">
        <f>VLOOKUP($A1992,Hospitalization_Table[#All],9,FALSE)</f>
        <v>R1011</v>
      </c>
      <c r="Q1992">
        <f>VLOOKUP($A1992,Hospitalization_Table[#All],11,FALSE)</f>
        <v>28</v>
      </c>
    </row>
    <row r="1993" spans="1:17" ht="15.6" x14ac:dyDescent="0.3">
      <c r="A1993" s="20" t="s">
        <v>376</v>
      </c>
      <c r="B1993" t="str">
        <f>VLOOKUP($A1993,Customer_Table[#All],4,FALSE)</f>
        <v>Christopher W</v>
      </c>
      <c r="C1993">
        <f>VLOOKUP($A1993,Medical_Table[#All],4,FALSE)</f>
        <v>35.435000000000002</v>
      </c>
      <c r="D1993">
        <f>VLOOKUP($A1993,Medical_Table[#All],6,FALSE)</f>
        <v>5.81</v>
      </c>
      <c r="E1993" t="str">
        <f>VLOOKUP($A1993,Medical_Table[#All],2,FALSE)</f>
        <v>No</v>
      </c>
      <c r="F1993" t="str">
        <f>VLOOKUP($A1993,Medical_Table[#All],8,FALSE)</f>
        <v>No</v>
      </c>
      <c r="G1993" t="str">
        <f>VLOOKUP($A1993,Medical_Table[#All],9,FALSE)</f>
        <v>No</v>
      </c>
      <c r="H1993">
        <f>VLOOKUP($A1993,Medical_Table[#All],10,FALSE)</f>
        <v>0</v>
      </c>
      <c r="I1993" t="str">
        <f>VLOOKUP($A1993,Medical_Table[#All],3,FALSE)</f>
        <v>No</v>
      </c>
      <c r="J1993" t="str">
        <f>VLOOKUP($A1993,Medical_Table[#All],5,FALSE)</f>
        <v>Obesity</v>
      </c>
      <c r="K1993" t="str">
        <f>VLOOKUP($A1993,Medical_Table[#All],7,FALSE)</f>
        <v>Prediabetes</v>
      </c>
      <c r="L1993" s="22">
        <f>VLOOKUP($A1993,Hospitalization_Table[#All],10,FALSE)</f>
        <v>34670</v>
      </c>
      <c r="M1993" s="18">
        <f>VLOOKUP($A1993,Hospitalization_Table[#All],6,FALSE)</f>
        <v>3268.85</v>
      </c>
      <c r="N1993" t="str">
        <f>VLOOKUP($A1993,Hospitalization_Table[#All],7,FALSE)</f>
        <v>tier - 3</v>
      </c>
      <c r="O1993" t="str">
        <f>VLOOKUP($A1993,Hospitalization_Table[#All],8,FALSE)</f>
        <v>tier - 1</v>
      </c>
      <c r="P1993" t="str">
        <f>VLOOKUP($A1993,Hospitalization_Table[#All],9,FALSE)</f>
        <v>R1016</v>
      </c>
      <c r="Q1993">
        <f>VLOOKUP($A1993,Hospitalization_Table[#All],11,FALSE)</f>
        <v>28</v>
      </c>
    </row>
    <row r="1994" spans="1:17" ht="15.6" x14ac:dyDescent="0.3">
      <c r="A1994" s="20" t="s">
        <v>375</v>
      </c>
      <c r="B1994" t="str">
        <f>VLOOKUP($A1994,Customer_Table[#All],4,FALSE)</f>
        <v>Norman H.</v>
      </c>
      <c r="C1994">
        <f>VLOOKUP($A1994,Medical_Table[#All],4,FALSE)</f>
        <v>20.399999999999999</v>
      </c>
      <c r="D1994">
        <f>VLOOKUP($A1994,Medical_Table[#All],6,FALSE)</f>
        <v>4.83</v>
      </c>
      <c r="E1994" t="str">
        <f>VLOOKUP($A1994,Medical_Table[#All],2,FALSE)</f>
        <v>No</v>
      </c>
      <c r="F1994" t="str">
        <f>VLOOKUP($A1994,Medical_Table[#All],8,FALSE)</f>
        <v>No</v>
      </c>
      <c r="G1994" t="str">
        <f>VLOOKUP($A1994,Medical_Table[#All],9,FALSE)</f>
        <v>No</v>
      </c>
      <c r="H1994">
        <f>VLOOKUP($A1994,Medical_Table[#All],10,FALSE)</f>
        <v>0</v>
      </c>
      <c r="I1994" t="str">
        <f>VLOOKUP($A1994,Medical_Table[#All],3,FALSE)</f>
        <v>No</v>
      </c>
      <c r="J1994" t="str">
        <f>VLOOKUP($A1994,Medical_Table[#All],5,FALSE)</f>
        <v>Normal Weight</v>
      </c>
      <c r="K1994" t="str">
        <f>VLOOKUP($A1994,Medical_Table[#All],7,FALSE)</f>
        <v>Normal</v>
      </c>
      <c r="L1994" s="22">
        <f>VLOOKUP($A1994,Hospitalization_Table[#All],10,FALSE)</f>
        <v>33555</v>
      </c>
      <c r="M1994" s="18">
        <f>VLOOKUP($A1994,Hospitalization_Table[#All],6,FALSE)</f>
        <v>3260.2</v>
      </c>
      <c r="N1994" t="str">
        <f>VLOOKUP($A1994,Hospitalization_Table[#All],7,FALSE)</f>
        <v>tier - 3</v>
      </c>
      <c r="O1994" t="str">
        <f>VLOOKUP($A1994,Hospitalization_Table[#All],8,FALSE)</f>
        <v>tier - 2</v>
      </c>
      <c r="P1994" t="str">
        <f>VLOOKUP($A1994,Hospitalization_Table[#All],9,FALSE)</f>
        <v>R1011</v>
      </c>
      <c r="Q1994">
        <f>VLOOKUP($A1994,Hospitalization_Table[#All],11,FALSE)</f>
        <v>31</v>
      </c>
    </row>
    <row r="1995" spans="1:17" ht="15.6" x14ac:dyDescent="0.3">
      <c r="A1995" s="20" t="s">
        <v>374</v>
      </c>
      <c r="B1995" t="str">
        <f>VLOOKUP($A1995,Customer_Table[#All],4,FALSE)</f>
        <v>Susan</v>
      </c>
      <c r="C1995">
        <f>VLOOKUP($A1995,Medical_Table[#All],4,FALSE)</f>
        <v>42.13</v>
      </c>
      <c r="D1995">
        <f>VLOOKUP($A1995,Medical_Table[#All],6,FALSE)</f>
        <v>5.72</v>
      </c>
      <c r="E1995" t="str">
        <f>VLOOKUP($A1995,Medical_Table[#All],2,FALSE)</f>
        <v>Yes</v>
      </c>
      <c r="F1995" t="str">
        <f>VLOOKUP($A1995,Medical_Table[#All],8,FALSE)</f>
        <v>No</v>
      </c>
      <c r="G1995" t="str">
        <f>VLOOKUP($A1995,Medical_Table[#All],9,FALSE)</f>
        <v>Yes</v>
      </c>
      <c r="H1995">
        <f>VLOOKUP($A1995,Medical_Table[#All],10,FALSE)</f>
        <v>1</v>
      </c>
      <c r="I1995" t="str">
        <f>VLOOKUP($A1995,Medical_Table[#All],3,FALSE)</f>
        <v>No</v>
      </c>
      <c r="J1995" t="str">
        <f>VLOOKUP($A1995,Medical_Table[#All],5,FALSE)</f>
        <v>Obesity</v>
      </c>
      <c r="K1995" t="str">
        <f>VLOOKUP($A1995,Medical_Table[#All],7,FALSE)</f>
        <v>Prediabetes</v>
      </c>
      <c r="L1995" s="22">
        <f>VLOOKUP($A1995,Hospitalization_Table[#All],10,FALSE)</f>
        <v>35675</v>
      </c>
      <c r="M1995" s="18">
        <f>VLOOKUP($A1995,Hospitalization_Table[#All],6,FALSE)</f>
        <v>3238.44</v>
      </c>
      <c r="N1995" t="str">
        <f>VLOOKUP($A1995,Hospitalization_Table[#All],7,FALSE)</f>
        <v>tier - 2</v>
      </c>
      <c r="O1995" t="str">
        <f>VLOOKUP($A1995,Hospitalization_Table[#All],8,FALSE)</f>
        <v>tier - 3</v>
      </c>
      <c r="P1995" t="str">
        <f>VLOOKUP($A1995,Hospitalization_Table[#All],9,FALSE)</f>
        <v>R1013</v>
      </c>
      <c r="Q1995">
        <f>VLOOKUP($A1995,Hospitalization_Table[#All],11,FALSE)</f>
        <v>25</v>
      </c>
    </row>
    <row r="1996" spans="1:17" ht="15.6" x14ac:dyDescent="0.3">
      <c r="A1996" s="20" t="s">
        <v>373</v>
      </c>
      <c r="B1996" t="str">
        <f>VLOOKUP($A1996,Customer_Table[#All],4,FALSE)</f>
        <v>Tatyana K</v>
      </c>
      <c r="C1996">
        <f>VLOOKUP($A1996,Medical_Table[#All],4,FALSE)</f>
        <v>33.99</v>
      </c>
      <c r="D1996">
        <f>VLOOKUP($A1996,Medical_Table[#All],6,FALSE)</f>
        <v>4.83</v>
      </c>
      <c r="E1996" t="str">
        <f>VLOOKUP($A1996,Medical_Table[#All],2,FALSE)</f>
        <v>Yes</v>
      </c>
      <c r="F1996" t="str">
        <f>VLOOKUP($A1996,Medical_Table[#All],8,FALSE)</f>
        <v>No</v>
      </c>
      <c r="G1996" t="str">
        <f>VLOOKUP($A1996,Medical_Table[#All],9,FALSE)</f>
        <v>Yes</v>
      </c>
      <c r="H1996">
        <f>VLOOKUP($A1996,Medical_Table[#All],10,FALSE)</f>
        <v>1</v>
      </c>
      <c r="I1996" t="str">
        <f>VLOOKUP($A1996,Medical_Table[#All],3,FALSE)</f>
        <v>No</v>
      </c>
      <c r="J1996" t="str">
        <f>VLOOKUP($A1996,Medical_Table[#All],5,FALSE)</f>
        <v>Obesity</v>
      </c>
      <c r="K1996" t="str">
        <f>VLOOKUP($A1996,Medical_Table[#All],7,FALSE)</f>
        <v>Normal</v>
      </c>
      <c r="L1996" s="22">
        <f>VLOOKUP($A1996,Hospitalization_Table[#All],10,FALSE)</f>
        <v>35644</v>
      </c>
      <c r="M1996" s="18">
        <f>VLOOKUP($A1996,Hospitalization_Table[#All],6,FALSE)</f>
        <v>3227.12</v>
      </c>
      <c r="N1996" t="str">
        <f>VLOOKUP($A1996,Hospitalization_Table[#All],7,FALSE)</f>
        <v>tier - 2</v>
      </c>
      <c r="O1996" t="str">
        <f>VLOOKUP($A1996,Hospitalization_Table[#All],8,FALSE)</f>
        <v>tier - 3</v>
      </c>
      <c r="P1996" t="str">
        <f>VLOOKUP($A1996,Hospitalization_Table[#All],9,FALSE)</f>
        <v>R1013</v>
      </c>
      <c r="Q1996">
        <f>VLOOKUP($A1996,Hospitalization_Table[#All],11,FALSE)</f>
        <v>25</v>
      </c>
    </row>
    <row r="1997" spans="1:17" ht="15.6" x14ac:dyDescent="0.3">
      <c r="A1997" s="20" t="s">
        <v>372</v>
      </c>
      <c r="B1997" t="str">
        <f>VLOOKUP($A1997,Customer_Table[#All],4,FALSE)</f>
        <v>Chrissy</v>
      </c>
      <c r="C1997">
        <f>VLOOKUP($A1997,Medical_Table[#All],4,FALSE)</f>
        <v>28.594999999999999</v>
      </c>
      <c r="D1997">
        <f>VLOOKUP($A1997,Medical_Table[#All],6,FALSE)</f>
        <v>4.1399999999999997</v>
      </c>
      <c r="E1997" t="str">
        <f>VLOOKUP($A1997,Medical_Table[#All],2,FALSE)</f>
        <v>Yes</v>
      </c>
      <c r="F1997" t="str">
        <f>VLOOKUP($A1997,Medical_Table[#All],8,FALSE)</f>
        <v>No</v>
      </c>
      <c r="G1997" t="str">
        <f>VLOOKUP($A1997,Medical_Table[#All],9,FALSE)</f>
        <v>Yes</v>
      </c>
      <c r="H1997">
        <f>VLOOKUP($A1997,Medical_Table[#All],10,FALSE)</f>
        <v>1</v>
      </c>
      <c r="I1997" t="str">
        <f>VLOOKUP($A1997,Medical_Table[#All],3,FALSE)</f>
        <v>No</v>
      </c>
      <c r="J1997" t="str">
        <f>VLOOKUP($A1997,Medical_Table[#All],5,FALSE)</f>
        <v>Over Weight</v>
      </c>
      <c r="K1997" t="str">
        <f>VLOOKUP($A1997,Medical_Table[#All],7,FALSE)</f>
        <v>Normal</v>
      </c>
      <c r="L1997" s="22">
        <f>VLOOKUP($A1997,Hospitalization_Table[#All],10,FALSE)</f>
        <v>35617</v>
      </c>
      <c r="M1997" s="18">
        <f>VLOOKUP($A1997,Hospitalization_Table[#All],6,FALSE)</f>
        <v>3213.62</v>
      </c>
      <c r="N1997" t="str">
        <f>VLOOKUP($A1997,Hospitalization_Table[#All],7,FALSE)</f>
        <v>tier - 2</v>
      </c>
      <c r="O1997" t="str">
        <f>VLOOKUP($A1997,Hospitalization_Table[#All],8,FALSE)</f>
        <v>tier - 2</v>
      </c>
      <c r="P1997" t="str">
        <f>VLOOKUP($A1997,Hospitalization_Table[#All],9,FALSE)</f>
        <v>R1024</v>
      </c>
      <c r="Q1997">
        <f>VLOOKUP($A1997,Hospitalization_Table[#All],11,FALSE)</f>
        <v>25</v>
      </c>
    </row>
    <row r="1998" spans="1:17" ht="15.6" x14ac:dyDescent="0.3">
      <c r="A1998" s="20" t="s">
        <v>371</v>
      </c>
      <c r="B1998" t="str">
        <f>VLOOKUP($A1998,Customer_Table[#All],4,FALSE)</f>
        <v>Carrie</v>
      </c>
      <c r="C1998">
        <f>VLOOKUP($A1998,Medical_Table[#All],4,FALSE)</f>
        <v>20.8</v>
      </c>
      <c r="D1998">
        <f>VLOOKUP($A1998,Medical_Table[#All],6,FALSE)</f>
        <v>4.07</v>
      </c>
      <c r="E1998" t="str">
        <f>VLOOKUP($A1998,Medical_Table[#All],2,FALSE)</f>
        <v>Yes</v>
      </c>
      <c r="F1998" t="str">
        <f>VLOOKUP($A1998,Medical_Table[#All],8,FALSE)</f>
        <v>No</v>
      </c>
      <c r="G1998" t="str">
        <f>VLOOKUP($A1998,Medical_Table[#All],9,FALSE)</f>
        <v>Yes</v>
      </c>
      <c r="H1998">
        <f>VLOOKUP($A1998,Medical_Table[#All],10,FALSE)</f>
        <v>1</v>
      </c>
      <c r="I1998" t="str">
        <f>VLOOKUP($A1998,Medical_Table[#All],3,FALSE)</f>
        <v>No</v>
      </c>
      <c r="J1998" t="str">
        <f>VLOOKUP($A1998,Medical_Table[#All],5,FALSE)</f>
        <v>Normal Weight</v>
      </c>
      <c r="K1998" t="str">
        <f>VLOOKUP($A1998,Medical_Table[#All],7,FALSE)</f>
        <v>Normal</v>
      </c>
      <c r="L1998" s="22">
        <f>VLOOKUP($A1998,Hospitalization_Table[#All],10,FALSE)</f>
        <v>35786</v>
      </c>
      <c r="M1998" s="18">
        <f>VLOOKUP($A1998,Hospitalization_Table[#All],6,FALSE)</f>
        <v>3208.79</v>
      </c>
      <c r="N1998" t="str">
        <f>VLOOKUP($A1998,Hospitalization_Table[#All],7,FALSE)</f>
        <v>tier - 2</v>
      </c>
      <c r="O1998" t="str">
        <f>VLOOKUP($A1998,Hospitalization_Table[#All],8,FALSE)</f>
        <v>tier - 3</v>
      </c>
      <c r="P1998" t="str">
        <f>VLOOKUP($A1998,Hospitalization_Table[#All],9,FALSE)</f>
        <v>R1011</v>
      </c>
      <c r="Q1998">
        <f>VLOOKUP($A1998,Hospitalization_Table[#All],11,FALSE)</f>
        <v>25</v>
      </c>
    </row>
    <row r="1999" spans="1:17" ht="15.6" x14ac:dyDescent="0.3">
      <c r="A1999" s="20" t="s">
        <v>370</v>
      </c>
      <c r="B1999" t="str">
        <f>VLOOKUP($A1999,Customer_Table[#All],4,FALSE)</f>
        <v>Halle</v>
      </c>
      <c r="C1999">
        <f>VLOOKUP($A1999,Medical_Table[#All],4,FALSE)</f>
        <v>23.465</v>
      </c>
      <c r="D1999">
        <f>VLOOKUP($A1999,Medical_Table[#All],6,FALSE)</f>
        <v>6.26</v>
      </c>
      <c r="E1999" t="str">
        <f>VLOOKUP($A1999,Medical_Table[#All],2,FALSE)</f>
        <v>Yes</v>
      </c>
      <c r="F1999" t="str">
        <f>VLOOKUP($A1999,Medical_Table[#All],8,FALSE)</f>
        <v>No</v>
      </c>
      <c r="G1999" t="str">
        <f>VLOOKUP($A1999,Medical_Table[#All],9,FALSE)</f>
        <v>Yes</v>
      </c>
      <c r="H1999">
        <f>VLOOKUP($A1999,Medical_Table[#All],10,FALSE)</f>
        <v>1</v>
      </c>
      <c r="I1999" t="str">
        <f>VLOOKUP($A1999,Medical_Table[#All],3,FALSE)</f>
        <v>No</v>
      </c>
      <c r="J1999" t="str">
        <f>VLOOKUP($A1999,Medical_Table[#All],5,FALSE)</f>
        <v>Normal Weight</v>
      </c>
      <c r="K1999" t="str">
        <f>VLOOKUP($A1999,Medical_Table[#All],7,FALSE)</f>
        <v>Prediabetes</v>
      </c>
      <c r="L1999" s="22">
        <f>VLOOKUP($A1999,Hospitalization_Table[#All],10,FALSE)</f>
        <v>35616</v>
      </c>
      <c r="M1999" s="18">
        <f>VLOOKUP($A1999,Hospitalization_Table[#All],6,FALSE)</f>
        <v>3206.49</v>
      </c>
      <c r="N1999" t="str">
        <f>VLOOKUP($A1999,Hospitalization_Table[#All],7,FALSE)</f>
        <v>tier - 2</v>
      </c>
      <c r="O1999" t="str">
        <f>VLOOKUP($A1999,Hospitalization_Table[#All],8,FALSE)</f>
        <v>tier - 3</v>
      </c>
      <c r="P1999" t="str">
        <f>VLOOKUP($A1999,Hospitalization_Table[#All],9,FALSE)</f>
        <v>R1024</v>
      </c>
      <c r="Q1999">
        <f>VLOOKUP($A1999,Hospitalization_Table[#All],11,FALSE)</f>
        <v>25</v>
      </c>
    </row>
    <row r="2000" spans="1:17" ht="15.6" x14ac:dyDescent="0.3">
      <c r="A2000" s="20" t="s">
        <v>369</v>
      </c>
      <c r="B2000" t="str">
        <f>VLOOKUP($A2000,Customer_Table[#All],4,FALSE)</f>
        <v>Carolyn</v>
      </c>
      <c r="C2000">
        <f>VLOOKUP($A2000,Medical_Table[#All],4,FALSE)</f>
        <v>40.185000000000002</v>
      </c>
      <c r="D2000">
        <f>VLOOKUP($A2000,Medical_Table[#All],6,FALSE)</f>
        <v>5.88</v>
      </c>
      <c r="E2000" t="str">
        <f>VLOOKUP($A2000,Medical_Table[#All],2,FALSE)</f>
        <v>Yes</v>
      </c>
      <c r="F2000" t="str">
        <f>VLOOKUP($A2000,Medical_Table[#All],8,FALSE)</f>
        <v>No</v>
      </c>
      <c r="G2000" t="str">
        <f>VLOOKUP($A2000,Medical_Table[#All],9,FALSE)</f>
        <v>No</v>
      </c>
      <c r="H2000">
        <f>VLOOKUP($A2000,Medical_Table[#All],10,FALSE)</f>
        <v>0</v>
      </c>
      <c r="I2000" t="str">
        <f>VLOOKUP($A2000,Medical_Table[#All],3,FALSE)</f>
        <v>No</v>
      </c>
      <c r="J2000" t="str">
        <f>VLOOKUP($A2000,Medical_Table[#All],5,FALSE)</f>
        <v>Obesity</v>
      </c>
      <c r="K2000" t="str">
        <f>VLOOKUP($A2000,Medical_Table[#All],7,FALSE)</f>
        <v>Prediabetes</v>
      </c>
      <c r="L2000" s="22">
        <f>VLOOKUP($A2000,Hospitalization_Table[#All],10,FALSE)</f>
        <v>35349</v>
      </c>
      <c r="M2000" s="18">
        <f>VLOOKUP($A2000,Hospitalization_Table[#All],6,FALSE)</f>
        <v>3201.25</v>
      </c>
      <c r="N2000" t="str">
        <f>VLOOKUP($A2000,Hospitalization_Table[#All],7,FALSE)</f>
        <v>tier - 2</v>
      </c>
      <c r="O2000" t="str">
        <f>VLOOKUP($A2000,Hospitalization_Table[#All],8,FALSE)</f>
        <v>tier - 3</v>
      </c>
      <c r="P2000" t="str">
        <f>VLOOKUP($A2000,Hospitalization_Table[#All],9,FALSE)</f>
        <v>R1012</v>
      </c>
      <c r="Q2000">
        <f>VLOOKUP($A2000,Hospitalization_Table[#All],11,FALSE)</f>
        <v>26</v>
      </c>
    </row>
    <row r="2001" spans="1:17" ht="15.6" x14ac:dyDescent="0.3">
      <c r="A2001" s="20" t="s">
        <v>368</v>
      </c>
      <c r="B2001" t="str">
        <f>VLOOKUP($A2001,Customer_Table[#All],4,FALSE)</f>
        <v>Tara D.</v>
      </c>
      <c r="C2001">
        <f>VLOOKUP($A2001,Medical_Table[#All],4,FALSE)</f>
        <v>21.89</v>
      </c>
      <c r="D2001">
        <f>VLOOKUP($A2001,Medical_Table[#All],6,FALSE)</f>
        <v>5.72</v>
      </c>
      <c r="E2001" t="str">
        <f>VLOOKUP($A2001,Medical_Table[#All],2,FALSE)</f>
        <v>Yes</v>
      </c>
      <c r="F2001" t="str">
        <f>VLOOKUP($A2001,Medical_Table[#All],8,FALSE)</f>
        <v>No</v>
      </c>
      <c r="G2001" t="str">
        <f>VLOOKUP($A2001,Medical_Table[#All],9,FALSE)</f>
        <v>No</v>
      </c>
      <c r="H2001">
        <f>VLOOKUP($A2001,Medical_Table[#All],10,FALSE)</f>
        <v>0</v>
      </c>
      <c r="I2001" t="str">
        <f>VLOOKUP($A2001,Medical_Table[#All],3,FALSE)</f>
        <v>No</v>
      </c>
      <c r="J2001" t="str">
        <f>VLOOKUP($A2001,Medical_Table[#All],5,FALSE)</f>
        <v>Normal Weight</v>
      </c>
      <c r="K2001" t="str">
        <f>VLOOKUP($A2001,Medical_Table[#All],7,FALSE)</f>
        <v>Prediabetes</v>
      </c>
      <c r="L2001" s="22">
        <f>VLOOKUP($A2001,Hospitalization_Table[#All],10,FALSE)</f>
        <v>37136</v>
      </c>
      <c r="M2001" s="18">
        <f>VLOOKUP($A2001,Hospitalization_Table[#All],6,FALSE)</f>
        <v>3180.51</v>
      </c>
      <c r="N2001" t="str">
        <f>VLOOKUP($A2001,Hospitalization_Table[#All],7,FALSE)</f>
        <v>tier - 2</v>
      </c>
      <c r="O2001" t="str">
        <f>VLOOKUP($A2001,Hospitalization_Table[#All],8,FALSE)</f>
        <v>tier - 2</v>
      </c>
      <c r="P2001" t="str">
        <f>VLOOKUP($A2001,Hospitalization_Table[#All],9,FALSE)</f>
        <v>R1013</v>
      </c>
      <c r="Q2001">
        <f>VLOOKUP($A2001,Hospitalization_Table[#All],11,FALSE)</f>
        <v>21</v>
      </c>
    </row>
    <row r="2002" spans="1:17" ht="15.6" x14ac:dyDescent="0.3">
      <c r="A2002" s="20" t="s">
        <v>367</v>
      </c>
      <c r="B2002" t="str">
        <f>VLOOKUP($A2002,Customer_Table[#All],4,FALSE)</f>
        <v>Rasim M</v>
      </c>
      <c r="C2002">
        <f>VLOOKUP($A2002,Medical_Table[#All],4,FALSE)</f>
        <v>29.34</v>
      </c>
      <c r="D2002">
        <f>VLOOKUP($A2002,Medical_Table[#All],6,FALSE)</f>
        <v>6.09</v>
      </c>
      <c r="E2002" t="str">
        <f>VLOOKUP($A2002,Medical_Table[#All],2,FALSE)</f>
        <v>Yes</v>
      </c>
      <c r="F2002" t="str">
        <f>VLOOKUP($A2002,Medical_Table[#All],8,FALSE)</f>
        <v>yes</v>
      </c>
      <c r="G2002" t="str">
        <f>VLOOKUP($A2002,Medical_Table[#All],9,FALSE)</f>
        <v>No</v>
      </c>
      <c r="H2002">
        <f>VLOOKUP($A2002,Medical_Table[#All],10,FALSE)</f>
        <v>2</v>
      </c>
      <c r="I2002" t="str">
        <f>VLOOKUP($A2002,Medical_Table[#All],3,FALSE)</f>
        <v>No</v>
      </c>
      <c r="J2002" t="str">
        <f>VLOOKUP($A2002,Medical_Table[#All],5,FALSE)</f>
        <v>Over Weight</v>
      </c>
      <c r="K2002" t="str">
        <f>VLOOKUP($A2002,Medical_Table[#All],7,FALSE)</f>
        <v>Prediabetes</v>
      </c>
      <c r="L2002" s="22">
        <f>VLOOKUP($A2002,Hospitalization_Table[#All],10,FALSE)</f>
        <v>36792</v>
      </c>
      <c r="M2002" s="18">
        <f>VLOOKUP($A2002,Hospitalization_Table[#All],6,FALSE)</f>
        <v>3179.96</v>
      </c>
      <c r="N2002" t="str">
        <f>VLOOKUP($A2002,Hospitalization_Table[#All],7,FALSE)</f>
        <v>tier - 2</v>
      </c>
      <c r="O2002" t="str">
        <f>VLOOKUP($A2002,Hospitalization_Table[#All],8,FALSE)</f>
        <v>tier - 2</v>
      </c>
      <c r="P2002" t="str">
        <f>VLOOKUP($A2002,Hospitalization_Table[#All],9,FALSE)</f>
        <v>R1012</v>
      </c>
      <c r="Q2002">
        <f>VLOOKUP($A2002,Hospitalization_Table[#All],11,FALSE)</f>
        <v>22</v>
      </c>
    </row>
    <row r="2003" spans="1:17" ht="15.6" x14ac:dyDescent="0.3">
      <c r="A2003" s="20" t="s">
        <v>366</v>
      </c>
      <c r="B2003" t="str">
        <f>VLOOKUP($A2003,Customer_Table[#All],4,FALSE)</f>
        <v>Dina</v>
      </c>
      <c r="C2003">
        <f>VLOOKUP($A2003,Medical_Table[#All],4,FALSE)</f>
        <v>22.61</v>
      </c>
      <c r="D2003">
        <f>VLOOKUP($A2003,Medical_Table[#All],6,FALSE)</f>
        <v>4.25</v>
      </c>
      <c r="E2003" t="str">
        <f>VLOOKUP($A2003,Medical_Table[#All],2,FALSE)</f>
        <v>Yes</v>
      </c>
      <c r="F2003" t="str">
        <f>VLOOKUP($A2003,Medical_Table[#All],8,FALSE)</f>
        <v>No</v>
      </c>
      <c r="G2003" t="str">
        <f>VLOOKUP($A2003,Medical_Table[#All],9,FALSE)</f>
        <v>No</v>
      </c>
      <c r="H2003">
        <f>VLOOKUP($A2003,Medical_Table[#All],10,FALSE)</f>
        <v>0</v>
      </c>
      <c r="I2003" t="str">
        <f>VLOOKUP($A2003,Medical_Table[#All],3,FALSE)</f>
        <v>No</v>
      </c>
      <c r="J2003" t="str">
        <f>VLOOKUP($A2003,Medical_Table[#All],5,FALSE)</f>
        <v>Normal Weight</v>
      </c>
      <c r="K2003" t="str">
        <f>VLOOKUP($A2003,Medical_Table[#All],7,FALSE)</f>
        <v>Normal</v>
      </c>
      <c r="L2003" s="22">
        <f>VLOOKUP($A2003,Hospitalization_Table[#All],10,FALSE)</f>
        <v>35249</v>
      </c>
      <c r="M2003" s="18">
        <f>VLOOKUP($A2003,Hospitalization_Table[#All],6,FALSE)</f>
        <v>3176.82</v>
      </c>
      <c r="N2003" t="str">
        <f>VLOOKUP($A2003,Hospitalization_Table[#All],7,FALSE)</f>
        <v>tier - 2</v>
      </c>
      <c r="O2003" t="str">
        <f>VLOOKUP($A2003,Hospitalization_Table[#All],8,FALSE)</f>
        <v>tier - 1</v>
      </c>
      <c r="P2003" t="str">
        <f>VLOOKUP($A2003,Hospitalization_Table[#All],9,FALSE)</f>
        <v>R1012</v>
      </c>
      <c r="Q2003">
        <f>VLOOKUP($A2003,Hospitalization_Table[#All],11,FALSE)</f>
        <v>26</v>
      </c>
    </row>
    <row r="2004" spans="1:17" ht="15.6" x14ac:dyDescent="0.3">
      <c r="A2004" s="20" t="s">
        <v>365</v>
      </c>
      <c r="B2004" t="str">
        <f>VLOOKUP($A2004,Customer_Table[#All],4,FALSE)</f>
        <v>Lisa</v>
      </c>
      <c r="C2004">
        <f>VLOOKUP($A2004,Medical_Table[#All],4,FALSE)</f>
        <v>22.23</v>
      </c>
      <c r="D2004">
        <f>VLOOKUP($A2004,Medical_Table[#All],6,FALSE)</f>
        <v>6.09</v>
      </c>
      <c r="E2004" t="str">
        <f>VLOOKUP($A2004,Medical_Table[#All],2,FALSE)</f>
        <v>Yes</v>
      </c>
      <c r="F2004" t="str">
        <f>VLOOKUP($A2004,Medical_Table[#All],8,FALSE)</f>
        <v>No</v>
      </c>
      <c r="G2004" t="str">
        <f>VLOOKUP($A2004,Medical_Table[#All],9,FALSE)</f>
        <v>No</v>
      </c>
      <c r="H2004">
        <f>VLOOKUP($A2004,Medical_Table[#All],10,FALSE)</f>
        <v>0</v>
      </c>
      <c r="I2004" t="str">
        <f>VLOOKUP($A2004,Medical_Table[#All],3,FALSE)</f>
        <v>No</v>
      </c>
      <c r="J2004" t="str">
        <f>VLOOKUP($A2004,Medical_Table[#All],5,FALSE)</f>
        <v>Normal Weight</v>
      </c>
      <c r="K2004" t="str">
        <f>VLOOKUP($A2004,Medical_Table[#All],7,FALSE)</f>
        <v>Prediabetes</v>
      </c>
      <c r="L2004" s="22">
        <f>VLOOKUP($A2004,Hospitalization_Table[#All],10,FALSE)</f>
        <v>35291</v>
      </c>
      <c r="M2004" s="18">
        <f>VLOOKUP($A2004,Hospitalization_Table[#All],6,FALSE)</f>
        <v>3176.29</v>
      </c>
      <c r="N2004" t="str">
        <f>VLOOKUP($A2004,Hospitalization_Table[#All],7,FALSE)</f>
        <v>tier - 2</v>
      </c>
      <c r="O2004" t="str">
        <f>VLOOKUP($A2004,Hospitalization_Table[#All],8,FALSE)</f>
        <v>tier - 2</v>
      </c>
      <c r="P2004" t="str">
        <f>VLOOKUP($A2004,Hospitalization_Table[#All],9,FALSE)</f>
        <v>R1012</v>
      </c>
      <c r="Q2004">
        <f>VLOOKUP($A2004,Hospitalization_Table[#All],11,FALSE)</f>
        <v>26</v>
      </c>
    </row>
    <row r="2005" spans="1:17" ht="15.6" x14ac:dyDescent="0.3">
      <c r="A2005" s="20" t="s">
        <v>364</v>
      </c>
      <c r="B2005" t="str">
        <f>VLOOKUP($A2005,Customer_Table[#All],4,FALSE)</f>
        <v>Caitrin</v>
      </c>
      <c r="C2005">
        <f>VLOOKUP($A2005,Medical_Table[#All],4,FALSE)</f>
        <v>33.4</v>
      </c>
      <c r="D2005">
        <f>VLOOKUP($A2005,Medical_Table[#All],6,FALSE)</f>
        <v>5.51</v>
      </c>
      <c r="E2005" t="str">
        <f>VLOOKUP($A2005,Medical_Table[#All],2,FALSE)</f>
        <v>No</v>
      </c>
      <c r="F2005" t="str">
        <f>VLOOKUP($A2005,Medical_Table[#All],8,FALSE)</f>
        <v>No</v>
      </c>
      <c r="G2005" t="str">
        <f>VLOOKUP($A2005,Medical_Table[#All],9,FALSE)</f>
        <v>No</v>
      </c>
      <c r="H2005">
        <f>VLOOKUP($A2005,Medical_Table[#All],10,FALSE)</f>
        <v>0</v>
      </c>
      <c r="I2005" t="str">
        <f>VLOOKUP($A2005,Medical_Table[#All],3,FALSE)</f>
        <v>No</v>
      </c>
      <c r="J2005" t="str">
        <f>VLOOKUP($A2005,Medical_Table[#All],5,FALSE)</f>
        <v>Obesity</v>
      </c>
      <c r="K2005" t="str">
        <f>VLOOKUP($A2005,Medical_Table[#All],7,FALSE)</f>
        <v>Normal</v>
      </c>
      <c r="L2005" s="22">
        <f>VLOOKUP($A2005,Hospitalization_Table[#All],10,FALSE)</f>
        <v>34521</v>
      </c>
      <c r="M2005" s="18">
        <f>VLOOKUP($A2005,Hospitalization_Table[#All],6,FALSE)</f>
        <v>3172.02</v>
      </c>
      <c r="N2005" t="str">
        <f>VLOOKUP($A2005,Hospitalization_Table[#All],7,FALSE)</f>
        <v>tier - 2</v>
      </c>
      <c r="O2005" t="str">
        <f>VLOOKUP($A2005,Hospitalization_Table[#All],8,FALSE)</f>
        <v>tier - 1</v>
      </c>
      <c r="P2005" t="str">
        <f>VLOOKUP($A2005,Hospitalization_Table[#All],9,FALSE)</f>
        <v>R1011</v>
      </c>
      <c r="Q2005">
        <f>VLOOKUP($A2005,Hospitalization_Table[#All],11,FALSE)</f>
        <v>28</v>
      </c>
    </row>
    <row r="2006" spans="1:17" ht="15.6" x14ac:dyDescent="0.3">
      <c r="A2006" s="20" t="s">
        <v>363</v>
      </c>
      <c r="B2006" t="str">
        <f>VLOOKUP($A2006,Customer_Table[#All],4,FALSE)</f>
        <v>Adriana S</v>
      </c>
      <c r="C2006">
        <f>VLOOKUP($A2006,Medical_Table[#All],4,FALSE)</f>
        <v>33.11</v>
      </c>
      <c r="D2006">
        <f>VLOOKUP($A2006,Medical_Table[#All],6,FALSE)</f>
        <v>5.63</v>
      </c>
      <c r="E2006" t="str">
        <f>VLOOKUP($A2006,Medical_Table[#All],2,FALSE)</f>
        <v>No</v>
      </c>
      <c r="F2006" t="str">
        <f>VLOOKUP($A2006,Medical_Table[#All],8,FALSE)</f>
        <v>No</v>
      </c>
      <c r="G2006" t="str">
        <f>VLOOKUP($A2006,Medical_Table[#All],9,FALSE)</f>
        <v>No</v>
      </c>
      <c r="H2006">
        <f>VLOOKUP($A2006,Medical_Table[#All],10,FALSE)</f>
        <v>0</v>
      </c>
      <c r="I2006" t="str">
        <f>VLOOKUP($A2006,Medical_Table[#All],3,FALSE)</f>
        <v>No</v>
      </c>
      <c r="J2006" t="str">
        <f>VLOOKUP($A2006,Medical_Table[#All],5,FALSE)</f>
        <v>Obesity</v>
      </c>
      <c r="K2006" t="str">
        <f>VLOOKUP($A2006,Medical_Table[#All],7,FALSE)</f>
        <v>Normal</v>
      </c>
      <c r="L2006" s="22">
        <f>VLOOKUP($A2006,Hospitalization_Table[#All],10,FALSE)</f>
        <v>34632</v>
      </c>
      <c r="M2006" s="18">
        <f>VLOOKUP($A2006,Hospitalization_Table[#All],6,FALSE)</f>
        <v>3171.61</v>
      </c>
      <c r="N2006" t="str">
        <f>VLOOKUP($A2006,Hospitalization_Table[#All],7,FALSE)</f>
        <v>tier - 2</v>
      </c>
      <c r="O2006" t="str">
        <f>VLOOKUP($A2006,Hospitalization_Table[#All],8,FALSE)</f>
        <v>tier - 3</v>
      </c>
      <c r="P2006" t="str">
        <f>VLOOKUP($A2006,Hospitalization_Table[#All],9,FALSE)</f>
        <v>R1013</v>
      </c>
      <c r="Q2006">
        <f>VLOOKUP($A2006,Hospitalization_Table[#All],11,FALSE)</f>
        <v>28</v>
      </c>
    </row>
    <row r="2007" spans="1:17" ht="15.6" x14ac:dyDescent="0.3">
      <c r="A2007" s="20" t="s">
        <v>362</v>
      </c>
      <c r="B2007" t="str">
        <f>VLOOKUP($A2007,Customer_Table[#All],4,FALSE)</f>
        <v>Megan</v>
      </c>
      <c r="C2007">
        <f>VLOOKUP($A2007,Medical_Table[#All],4,FALSE)</f>
        <v>16.815000000000001</v>
      </c>
      <c r="D2007">
        <f>VLOOKUP($A2007,Medical_Table[#All],6,FALSE)</f>
        <v>5.29</v>
      </c>
      <c r="E2007" t="str">
        <f>VLOOKUP($A2007,Medical_Table[#All],2,FALSE)</f>
        <v>Yes</v>
      </c>
      <c r="F2007" t="str">
        <f>VLOOKUP($A2007,Medical_Table[#All],8,FALSE)</f>
        <v>No</v>
      </c>
      <c r="G2007" t="str">
        <f>VLOOKUP($A2007,Medical_Table[#All],9,FALSE)</f>
        <v>No</v>
      </c>
      <c r="H2007">
        <f>VLOOKUP($A2007,Medical_Table[#All],10,FALSE)</f>
        <v>0</v>
      </c>
      <c r="I2007" t="str">
        <f>VLOOKUP($A2007,Medical_Table[#All],3,FALSE)</f>
        <v>No</v>
      </c>
      <c r="J2007" t="str">
        <f>VLOOKUP($A2007,Medical_Table[#All],5,FALSE)</f>
        <v>Under Weight</v>
      </c>
      <c r="K2007" t="str">
        <f>VLOOKUP($A2007,Medical_Table[#All],7,FALSE)</f>
        <v>Normal</v>
      </c>
      <c r="L2007" s="22">
        <f>VLOOKUP($A2007,Hospitalization_Table[#All],10,FALSE)</f>
        <v>37132</v>
      </c>
      <c r="M2007" s="18">
        <f>VLOOKUP($A2007,Hospitalization_Table[#All],6,FALSE)</f>
        <v>3167.46</v>
      </c>
      <c r="N2007" t="str">
        <f>VLOOKUP($A2007,Hospitalization_Table[#All],7,FALSE)</f>
        <v>tier - 2</v>
      </c>
      <c r="O2007" t="str">
        <f>VLOOKUP($A2007,Hospitalization_Table[#All],8,FALSE)</f>
        <v>tier - 3</v>
      </c>
      <c r="P2007" t="str">
        <f>VLOOKUP($A2007,Hospitalization_Table[#All],9,FALSE)</f>
        <v>R1024</v>
      </c>
      <c r="Q2007">
        <f>VLOOKUP($A2007,Hospitalization_Table[#All],11,FALSE)</f>
        <v>21</v>
      </c>
    </row>
    <row r="2008" spans="1:17" ht="15.6" x14ac:dyDescent="0.3">
      <c r="A2008" s="20" t="s">
        <v>361</v>
      </c>
      <c r="B2008" t="str">
        <f>VLOOKUP($A2008,Customer_Table[#All],4,FALSE)</f>
        <v>Kristen M</v>
      </c>
      <c r="C2008">
        <f>VLOOKUP($A2008,Medical_Table[#All],4,FALSE)</f>
        <v>25.61</v>
      </c>
      <c r="D2008">
        <f>VLOOKUP($A2008,Medical_Table[#All],6,FALSE)</f>
        <v>4</v>
      </c>
      <c r="E2008" t="str">
        <f>VLOOKUP($A2008,Medical_Table[#All],2,FALSE)</f>
        <v>No</v>
      </c>
      <c r="F2008" t="str">
        <f>VLOOKUP($A2008,Medical_Table[#All],8,FALSE)</f>
        <v>No</v>
      </c>
      <c r="G2008" t="str">
        <f>VLOOKUP($A2008,Medical_Table[#All],9,FALSE)</f>
        <v>Yes</v>
      </c>
      <c r="H2008">
        <f>VLOOKUP($A2008,Medical_Table[#All],10,FALSE)</f>
        <v>1</v>
      </c>
      <c r="I2008" t="str">
        <f>VLOOKUP($A2008,Medical_Table[#All],3,FALSE)</f>
        <v>No</v>
      </c>
      <c r="J2008" t="str">
        <f>VLOOKUP($A2008,Medical_Table[#All],5,FALSE)</f>
        <v>Over Weight</v>
      </c>
      <c r="K2008" t="str">
        <f>VLOOKUP($A2008,Medical_Table[#All],7,FALSE)</f>
        <v>Normal</v>
      </c>
      <c r="L2008" s="22">
        <f>VLOOKUP($A2008,Hospitalization_Table[#All],10,FALSE)</f>
        <v>34237</v>
      </c>
      <c r="M2008" s="18">
        <f>VLOOKUP($A2008,Hospitalization_Table[#All],6,FALSE)</f>
        <v>3162.02</v>
      </c>
      <c r="N2008" t="str">
        <f>VLOOKUP($A2008,Hospitalization_Table[#All],7,FALSE)</f>
        <v>tier - 2</v>
      </c>
      <c r="O2008" t="str">
        <f>VLOOKUP($A2008,Hospitalization_Table[#All],8,FALSE)</f>
        <v>tier - 3</v>
      </c>
      <c r="P2008" t="str">
        <f>VLOOKUP($A2008,Hospitalization_Table[#All],9,FALSE)</f>
        <v>R1013</v>
      </c>
      <c r="Q2008">
        <f>VLOOKUP($A2008,Hospitalization_Table[#All],11,FALSE)</f>
        <v>29</v>
      </c>
    </row>
    <row r="2009" spans="1:17" ht="15.6" x14ac:dyDescent="0.3">
      <c r="A2009" s="20" t="s">
        <v>360</v>
      </c>
      <c r="B2009" t="str">
        <f>VLOOKUP($A2009,Customer_Table[#All],4,FALSE)</f>
        <v>Alix</v>
      </c>
      <c r="C2009">
        <f>VLOOKUP($A2009,Medical_Table[#All],4,FALSE)</f>
        <v>25.8</v>
      </c>
      <c r="D2009">
        <f>VLOOKUP($A2009,Medical_Table[#All],6,FALSE)</f>
        <v>5.49</v>
      </c>
      <c r="E2009" t="str">
        <f>VLOOKUP($A2009,Medical_Table[#All],2,FALSE)</f>
        <v>No</v>
      </c>
      <c r="F2009" t="str">
        <f>VLOOKUP($A2009,Medical_Table[#All],8,FALSE)</f>
        <v>No</v>
      </c>
      <c r="G2009" t="str">
        <f>VLOOKUP($A2009,Medical_Table[#All],9,FALSE)</f>
        <v>No</v>
      </c>
      <c r="H2009">
        <f>VLOOKUP($A2009,Medical_Table[#All],10,FALSE)</f>
        <v>0</v>
      </c>
      <c r="I2009" t="str">
        <f>VLOOKUP($A2009,Medical_Table[#All],3,FALSE)</f>
        <v>No</v>
      </c>
      <c r="J2009" t="str">
        <f>VLOOKUP($A2009,Medical_Table[#All],5,FALSE)</f>
        <v>Over Weight</v>
      </c>
      <c r="K2009" t="str">
        <f>VLOOKUP($A2009,Medical_Table[#All],7,FALSE)</f>
        <v>Normal</v>
      </c>
      <c r="L2009" s="22">
        <f>VLOOKUP($A2009,Hospitalization_Table[#All],10,FALSE)</f>
        <v>34525</v>
      </c>
      <c r="M2009" s="18">
        <f>VLOOKUP($A2009,Hospitalization_Table[#All],6,FALSE)</f>
        <v>3161.45</v>
      </c>
      <c r="N2009" t="str">
        <f>VLOOKUP($A2009,Hospitalization_Table[#All],7,FALSE)</f>
        <v>tier - 2</v>
      </c>
      <c r="O2009" t="str">
        <f>VLOOKUP($A2009,Hospitalization_Table[#All],8,FALSE)</f>
        <v>tier - 1</v>
      </c>
      <c r="P2009" t="str">
        <f>VLOOKUP($A2009,Hospitalization_Table[#All],9,FALSE)</f>
        <v>R1011</v>
      </c>
      <c r="Q2009">
        <f>VLOOKUP($A2009,Hospitalization_Table[#All],11,FALSE)</f>
        <v>28</v>
      </c>
    </row>
    <row r="2010" spans="1:17" ht="15.6" x14ac:dyDescent="0.3">
      <c r="A2010" s="20" t="s">
        <v>359</v>
      </c>
      <c r="B2010" t="str">
        <f>VLOOKUP($A2010,Customer_Table[#All],4,FALSE)</f>
        <v>Kakushin</v>
      </c>
      <c r="C2010">
        <f>VLOOKUP($A2010,Medical_Table[#All],4,FALSE)</f>
        <v>27.39</v>
      </c>
      <c r="D2010">
        <f>VLOOKUP($A2010,Medical_Table[#All],6,FALSE)</f>
        <v>5.34</v>
      </c>
      <c r="E2010" t="str">
        <f>VLOOKUP($A2010,Medical_Table[#All],2,FALSE)</f>
        <v>No</v>
      </c>
      <c r="F2010" t="str">
        <f>VLOOKUP($A2010,Medical_Table[#All],8,FALSE)</f>
        <v>No</v>
      </c>
      <c r="G2010" t="str">
        <f>VLOOKUP($A2010,Medical_Table[#All],9,FALSE)</f>
        <v>No</v>
      </c>
      <c r="H2010">
        <f>VLOOKUP($A2010,Medical_Table[#All],10,FALSE)</f>
        <v>0</v>
      </c>
      <c r="I2010" t="str">
        <f>VLOOKUP($A2010,Medical_Table[#All],3,FALSE)</f>
        <v>No</v>
      </c>
      <c r="J2010" t="str">
        <f>VLOOKUP($A2010,Medical_Table[#All],5,FALSE)</f>
        <v>Over Weight</v>
      </c>
      <c r="K2010" t="str">
        <f>VLOOKUP($A2010,Medical_Table[#All],7,FALSE)</f>
        <v>Normal</v>
      </c>
      <c r="L2010" s="22">
        <f>VLOOKUP($A2010,Hospitalization_Table[#All],10,FALSE)</f>
        <v>36336</v>
      </c>
      <c r="M2010" s="18">
        <f>VLOOKUP($A2010,Hospitalization_Table[#All],6,FALSE)</f>
        <v>3128.35</v>
      </c>
      <c r="N2010" t="str">
        <f>VLOOKUP($A2010,Hospitalization_Table[#All],7,FALSE)</f>
        <v>tier - 2</v>
      </c>
      <c r="O2010" t="str">
        <f>VLOOKUP($A2010,Hospitalization_Table[#All],8,FALSE)</f>
        <v>tier - 3</v>
      </c>
      <c r="P2010" t="str">
        <f>VLOOKUP($A2010,Hospitalization_Table[#All],9,FALSE)</f>
        <v>R1021</v>
      </c>
      <c r="Q2010">
        <f>VLOOKUP($A2010,Hospitalization_Table[#All],11,FALSE)</f>
        <v>23</v>
      </c>
    </row>
    <row r="2011" spans="1:17" ht="15.6" x14ac:dyDescent="0.3">
      <c r="A2011" s="20" t="s">
        <v>358</v>
      </c>
      <c r="B2011" t="str">
        <f>VLOOKUP($A2011,Customer_Table[#All],4,FALSE)</f>
        <v>Michael J</v>
      </c>
      <c r="C2011">
        <f>VLOOKUP($A2011,Medical_Table[#All],4,FALSE)</f>
        <v>17.03</v>
      </c>
      <c r="D2011">
        <f>VLOOKUP($A2011,Medical_Table[#All],6,FALSE)</f>
        <v>4.12</v>
      </c>
      <c r="E2011" t="str">
        <f>VLOOKUP($A2011,Medical_Table[#All],2,FALSE)</f>
        <v>No</v>
      </c>
      <c r="F2011" t="str">
        <f>VLOOKUP($A2011,Medical_Table[#All],8,FALSE)</f>
        <v>No</v>
      </c>
      <c r="G2011" t="str">
        <f>VLOOKUP($A2011,Medical_Table[#All],9,FALSE)</f>
        <v>No</v>
      </c>
      <c r="H2011">
        <f>VLOOKUP($A2011,Medical_Table[#All],10,FALSE)</f>
        <v>1</v>
      </c>
      <c r="I2011" t="str">
        <f>VLOOKUP($A2011,Medical_Table[#All],3,FALSE)</f>
        <v>No</v>
      </c>
      <c r="J2011" t="str">
        <f>VLOOKUP($A2011,Medical_Table[#All],5,FALSE)</f>
        <v>Under Weight</v>
      </c>
      <c r="K2011" t="str">
        <f>VLOOKUP($A2011,Medical_Table[#All],7,FALSE)</f>
        <v>Normal</v>
      </c>
      <c r="L2011" s="22">
        <f>VLOOKUP($A2011,Hospitalization_Table[#All],10,FALSE)</f>
        <v>31990</v>
      </c>
      <c r="M2011" s="18">
        <f>VLOOKUP($A2011,Hospitalization_Table[#All],6,FALSE)</f>
        <v>3088.06</v>
      </c>
      <c r="N2011" t="str">
        <f>VLOOKUP($A2011,Hospitalization_Table[#All],7,FALSE)</f>
        <v>tier - 2</v>
      </c>
      <c r="O2011" t="str">
        <f>VLOOKUP($A2011,Hospitalization_Table[#All],8,FALSE)</f>
        <v>tier - 2</v>
      </c>
      <c r="P2011" t="str">
        <f>VLOOKUP($A2011,Hospitalization_Table[#All],9,FALSE)</f>
        <v>R1013</v>
      </c>
      <c r="Q2011">
        <f>VLOOKUP($A2011,Hospitalization_Table[#All],11,FALSE)</f>
        <v>35</v>
      </c>
    </row>
    <row r="2012" spans="1:17" ht="15.6" x14ac:dyDescent="0.3">
      <c r="A2012" s="20" t="s">
        <v>357</v>
      </c>
      <c r="B2012" t="str">
        <f>VLOOKUP($A2012,Customer_Table[#All],4,FALSE)</f>
        <v>Bradley</v>
      </c>
      <c r="C2012">
        <f>VLOOKUP($A2012,Medical_Table[#All],4,FALSE)</f>
        <v>23.75</v>
      </c>
      <c r="D2012">
        <f>VLOOKUP($A2012,Medical_Table[#All],6,FALSE)</f>
        <v>5.49</v>
      </c>
      <c r="E2012" t="str">
        <f>VLOOKUP($A2012,Medical_Table[#All],2,FALSE)</f>
        <v>Yes</v>
      </c>
      <c r="F2012" t="str">
        <f>VLOOKUP($A2012,Medical_Table[#All],8,FALSE)</f>
        <v>No</v>
      </c>
      <c r="G2012" t="str">
        <f>VLOOKUP($A2012,Medical_Table[#All],9,FALSE)</f>
        <v>No</v>
      </c>
      <c r="H2012">
        <f>VLOOKUP($A2012,Medical_Table[#All],10,FALSE)</f>
        <v>0</v>
      </c>
      <c r="I2012" t="str">
        <f>VLOOKUP($A2012,Medical_Table[#All],3,FALSE)</f>
        <v>No</v>
      </c>
      <c r="J2012" t="str">
        <f>VLOOKUP($A2012,Medical_Table[#All],5,FALSE)</f>
        <v>Normal Weight</v>
      </c>
      <c r="K2012" t="str">
        <f>VLOOKUP($A2012,Medical_Table[#All],7,FALSE)</f>
        <v>Normal</v>
      </c>
      <c r="L2012" s="22">
        <f>VLOOKUP($A2012,Hospitalization_Table[#All],10,FALSE)</f>
        <v>37177</v>
      </c>
      <c r="M2012" s="18">
        <f>VLOOKUP($A2012,Hospitalization_Table[#All],6,FALSE)</f>
        <v>3077.1</v>
      </c>
      <c r="N2012" t="str">
        <f>VLOOKUP($A2012,Hospitalization_Table[#All],7,FALSE)</f>
        <v>tier - 2</v>
      </c>
      <c r="O2012" t="str">
        <f>VLOOKUP($A2012,Hospitalization_Table[#All],8,FALSE)</f>
        <v>tier - 1</v>
      </c>
      <c r="P2012" t="str">
        <f>VLOOKUP($A2012,Hospitalization_Table[#All],9,FALSE)</f>
        <v>R1012</v>
      </c>
      <c r="Q2012">
        <f>VLOOKUP($A2012,Hospitalization_Table[#All],11,FALSE)</f>
        <v>21</v>
      </c>
    </row>
    <row r="2013" spans="1:17" ht="15.6" x14ac:dyDescent="0.3">
      <c r="A2013" s="20" t="s">
        <v>355</v>
      </c>
      <c r="B2013" t="str">
        <f>VLOOKUP($A2013,Customer_Table[#All],4,FALSE)</f>
        <v>Matt</v>
      </c>
      <c r="C2013">
        <f>VLOOKUP($A2013,Medical_Table[#All],4,FALSE)</f>
        <v>26.03</v>
      </c>
      <c r="D2013">
        <f>VLOOKUP($A2013,Medical_Table[#All],6,FALSE)</f>
        <v>5.1100000000000003</v>
      </c>
      <c r="E2013" t="str">
        <f>VLOOKUP($A2013,Medical_Table[#All],2,FALSE)</f>
        <v>Yes</v>
      </c>
      <c r="F2013" t="str">
        <f>VLOOKUP($A2013,Medical_Table[#All],8,FALSE)</f>
        <v>No</v>
      </c>
      <c r="G2013" t="str">
        <f>VLOOKUP($A2013,Medical_Table[#All],9,FALSE)</f>
        <v>No</v>
      </c>
      <c r="H2013">
        <f>VLOOKUP($A2013,Medical_Table[#All],10,FALSE)</f>
        <v>1</v>
      </c>
      <c r="I2013" t="str">
        <f>VLOOKUP($A2013,Medical_Table[#All],3,FALSE)</f>
        <v>No</v>
      </c>
      <c r="J2013" t="str">
        <f>VLOOKUP($A2013,Medical_Table[#All],5,FALSE)</f>
        <v>Over Weight</v>
      </c>
      <c r="K2013" t="str">
        <f>VLOOKUP($A2013,Medical_Table[#All],7,FALSE)</f>
        <v>Normal</v>
      </c>
      <c r="L2013" s="22">
        <f>VLOOKUP($A2013,Hospitalization_Table[#All],10,FALSE)</f>
        <v>34952</v>
      </c>
      <c r="M2013" s="18">
        <f>VLOOKUP($A2013,Hospitalization_Table[#All],6,FALSE)</f>
        <v>3070.81</v>
      </c>
      <c r="N2013" t="str">
        <f>VLOOKUP($A2013,Hospitalization_Table[#All],7,FALSE)</f>
        <v>tier - 3</v>
      </c>
      <c r="O2013" t="str">
        <f>VLOOKUP($A2013,Hospitalization_Table[#All],8,FALSE)</f>
        <v>tier - 1</v>
      </c>
      <c r="P2013" t="str">
        <f>VLOOKUP($A2013,Hospitalization_Table[#All],9,FALSE)</f>
        <v>R1017</v>
      </c>
      <c r="Q2013">
        <f>VLOOKUP($A2013,Hospitalization_Table[#All],11,FALSE)</f>
        <v>27</v>
      </c>
    </row>
    <row r="2014" spans="1:17" ht="15.6" x14ac:dyDescent="0.3">
      <c r="A2014" s="20" t="s">
        <v>354</v>
      </c>
      <c r="B2014" t="str">
        <f>VLOOKUP($A2014,Customer_Table[#All],4,FALSE)</f>
        <v>Amanda C.</v>
      </c>
      <c r="C2014">
        <f>VLOOKUP($A2014,Medical_Table[#All],4,FALSE)</f>
        <v>16.079999999999998</v>
      </c>
      <c r="D2014">
        <f>VLOOKUP($A2014,Medical_Table[#All],6,FALSE)</f>
        <v>5.94</v>
      </c>
      <c r="E2014" t="str">
        <f>VLOOKUP($A2014,Medical_Table[#All],2,FALSE)</f>
        <v>No</v>
      </c>
      <c r="F2014" t="str">
        <f>VLOOKUP($A2014,Medical_Table[#All],8,FALSE)</f>
        <v>No</v>
      </c>
      <c r="G2014" t="str">
        <f>VLOOKUP($A2014,Medical_Table[#All],9,FALSE)</f>
        <v>No</v>
      </c>
      <c r="H2014">
        <f>VLOOKUP($A2014,Medical_Table[#All],10,FALSE)</f>
        <v>0</v>
      </c>
      <c r="I2014" t="str">
        <f>VLOOKUP($A2014,Medical_Table[#All],3,FALSE)</f>
        <v>No</v>
      </c>
      <c r="J2014" t="str">
        <f>VLOOKUP($A2014,Medical_Table[#All],5,FALSE)</f>
        <v>Under Weight</v>
      </c>
      <c r="K2014" t="str">
        <f>VLOOKUP($A2014,Medical_Table[#All],7,FALSE)</f>
        <v>Prediabetes</v>
      </c>
      <c r="L2014" s="22">
        <f>VLOOKUP($A2014,Hospitalization_Table[#All],10,FALSE)</f>
        <v>32782</v>
      </c>
      <c r="M2014" s="18">
        <f>VLOOKUP($A2014,Hospitalization_Table[#All],6,FALSE)</f>
        <v>3065.49</v>
      </c>
      <c r="N2014" t="str">
        <f>VLOOKUP($A2014,Hospitalization_Table[#All],7,FALSE)</f>
        <v>tier - 2</v>
      </c>
      <c r="O2014" t="str">
        <f>VLOOKUP($A2014,Hospitalization_Table[#All],8,FALSE)</f>
        <v>tier - 1</v>
      </c>
      <c r="P2014" t="str">
        <f>VLOOKUP($A2014,Hospitalization_Table[#All],9,FALSE)</f>
        <v>R1012</v>
      </c>
      <c r="Q2014">
        <f>VLOOKUP($A2014,Hospitalization_Table[#All],11,FALSE)</f>
        <v>33</v>
      </c>
    </row>
    <row r="2015" spans="1:17" ht="15.6" x14ac:dyDescent="0.3">
      <c r="A2015" s="20" t="s">
        <v>353</v>
      </c>
      <c r="B2015" t="str">
        <f>VLOOKUP($A2015,Customer_Table[#All],4,FALSE)</f>
        <v>Valur</v>
      </c>
      <c r="C2015">
        <f>VLOOKUP($A2015,Medical_Table[#All],4,FALSE)</f>
        <v>30.875</v>
      </c>
      <c r="D2015">
        <f>VLOOKUP($A2015,Medical_Table[#All],6,FALSE)</f>
        <v>5.54</v>
      </c>
      <c r="E2015" t="str">
        <f>VLOOKUP($A2015,Medical_Table[#All],2,FALSE)</f>
        <v>No</v>
      </c>
      <c r="F2015" t="str">
        <f>VLOOKUP($A2015,Medical_Table[#All],8,FALSE)</f>
        <v>No</v>
      </c>
      <c r="G2015" t="str">
        <f>VLOOKUP($A2015,Medical_Table[#All],9,FALSE)</f>
        <v>No</v>
      </c>
      <c r="H2015">
        <f>VLOOKUP($A2015,Medical_Table[#All],10,FALSE)</f>
        <v>0</v>
      </c>
      <c r="I2015" t="str">
        <f>VLOOKUP($A2015,Medical_Table[#All],3,FALSE)</f>
        <v>No</v>
      </c>
      <c r="J2015" t="str">
        <f>VLOOKUP($A2015,Medical_Table[#All],5,FALSE)</f>
        <v>Obesity</v>
      </c>
      <c r="K2015" t="str">
        <f>VLOOKUP($A2015,Medical_Table[#All],7,FALSE)</f>
        <v>Normal</v>
      </c>
      <c r="L2015" s="22">
        <f>VLOOKUP($A2015,Hospitalization_Table[#All],10,FALSE)</f>
        <v>34603</v>
      </c>
      <c r="M2015" s="18">
        <f>VLOOKUP($A2015,Hospitalization_Table[#All],6,FALSE)</f>
        <v>3062.51</v>
      </c>
      <c r="N2015" t="str">
        <f>VLOOKUP($A2015,Hospitalization_Table[#All],7,FALSE)</f>
        <v>tier - 3</v>
      </c>
      <c r="O2015" t="str">
        <f>VLOOKUP($A2015,Hospitalization_Table[#All],8,FALSE)</f>
        <v>tier - 1</v>
      </c>
      <c r="P2015" t="str">
        <f>VLOOKUP($A2015,Hospitalization_Table[#All],9,FALSE)</f>
        <v>R1012</v>
      </c>
      <c r="Q2015">
        <f>VLOOKUP($A2015,Hospitalization_Table[#All],11,FALSE)</f>
        <v>28</v>
      </c>
    </row>
    <row r="2016" spans="1:17" ht="15.6" x14ac:dyDescent="0.3">
      <c r="A2016" s="20" t="s">
        <v>352</v>
      </c>
      <c r="B2016" t="str">
        <f>VLOOKUP($A2016,Customer_Table[#All],4,FALSE)</f>
        <v>Erica J</v>
      </c>
      <c r="C2016">
        <f>VLOOKUP($A2016,Medical_Table[#All],4,FALSE)</f>
        <v>31.79</v>
      </c>
      <c r="D2016">
        <f>VLOOKUP($A2016,Medical_Table[#All],6,FALSE)</f>
        <v>7.09</v>
      </c>
      <c r="E2016" t="str">
        <f>VLOOKUP($A2016,Medical_Table[#All],2,FALSE)</f>
        <v>No</v>
      </c>
      <c r="F2016" t="str">
        <f>VLOOKUP($A2016,Medical_Table[#All],8,FALSE)</f>
        <v>No</v>
      </c>
      <c r="G2016" t="str">
        <f>VLOOKUP($A2016,Medical_Table[#All],9,FALSE)</f>
        <v>No</v>
      </c>
      <c r="H2016">
        <f>VLOOKUP($A2016,Medical_Table[#All],10,FALSE)</f>
        <v>0</v>
      </c>
      <c r="I2016" t="str">
        <f>VLOOKUP($A2016,Medical_Table[#All],3,FALSE)</f>
        <v>No</v>
      </c>
      <c r="J2016" t="str">
        <f>VLOOKUP($A2016,Medical_Table[#All],5,FALSE)</f>
        <v>Obesity</v>
      </c>
      <c r="K2016" t="str">
        <f>VLOOKUP($A2016,Medical_Table[#All],7,FALSE)</f>
        <v>Diabetes</v>
      </c>
      <c r="L2016" s="22">
        <f>VLOOKUP($A2016,Hospitalization_Table[#All],10,FALSE)</f>
        <v>37428</v>
      </c>
      <c r="M2016" s="18">
        <f>VLOOKUP($A2016,Hospitalization_Table[#All],6,FALSE)</f>
        <v>3056.39</v>
      </c>
      <c r="N2016" t="str">
        <f>VLOOKUP($A2016,Hospitalization_Table[#All],7,FALSE)</f>
        <v>tier - 2</v>
      </c>
      <c r="O2016" t="str">
        <f>VLOOKUP($A2016,Hospitalization_Table[#All],8,FALSE)</f>
        <v>tier - 3</v>
      </c>
      <c r="P2016" t="str">
        <f>VLOOKUP($A2016,Hospitalization_Table[#All],9,FALSE)</f>
        <v>R1013</v>
      </c>
      <c r="Q2016">
        <f>VLOOKUP($A2016,Hospitalization_Table[#All],11,FALSE)</f>
        <v>20</v>
      </c>
    </row>
    <row r="2017" spans="1:17" ht="15.6" x14ac:dyDescent="0.3">
      <c r="A2017" s="20" t="s">
        <v>351</v>
      </c>
      <c r="B2017" t="str">
        <f>VLOOKUP($A2017,Customer_Table[#All],4,FALSE)</f>
        <v>Stephen F.</v>
      </c>
      <c r="C2017">
        <f>VLOOKUP($A2017,Medical_Table[#All],4,FALSE)</f>
        <v>28.48</v>
      </c>
      <c r="D2017">
        <f>VLOOKUP($A2017,Medical_Table[#All],6,FALSE)</f>
        <v>6.22</v>
      </c>
      <c r="E2017" t="str">
        <f>VLOOKUP($A2017,Medical_Table[#All],2,FALSE)</f>
        <v>Yes</v>
      </c>
      <c r="F2017" t="str">
        <f>VLOOKUP($A2017,Medical_Table[#All],8,FALSE)</f>
        <v>No</v>
      </c>
      <c r="G2017" t="str">
        <f>VLOOKUP($A2017,Medical_Table[#All],9,FALSE)</f>
        <v>Yes</v>
      </c>
      <c r="H2017">
        <f>VLOOKUP($A2017,Medical_Table[#All],10,FALSE)</f>
        <v>1</v>
      </c>
      <c r="I2017" t="str">
        <f>VLOOKUP($A2017,Medical_Table[#All],3,FALSE)</f>
        <v>No</v>
      </c>
      <c r="J2017" t="str">
        <f>VLOOKUP($A2017,Medical_Table[#All],5,FALSE)</f>
        <v>Over Weight</v>
      </c>
      <c r="K2017" t="str">
        <f>VLOOKUP($A2017,Medical_Table[#All],7,FALSE)</f>
        <v>Prediabetes</v>
      </c>
      <c r="L2017" s="22">
        <f>VLOOKUP($A2017,Hospitalization_Table[#All],10,FALSE)</f>
        <v>35786</v>
      </c>
      <c r="M2017" s="18">
        <f>VLOOKUP($A2017,Hospitalization_Table[#All],6,FALSE)</f>
        <v>3051.73</v>
      </c>
      <c r="N2017" t="str">
        <f>VLOOKUP($A2017,Hospitalization_Table[#All],7,FALSE)</f>
        <v>tier - 2</v>
      </c>
      <c r="O2017" t="str">
        <f>VLOOKUP($A2017,Hospitalization_Table[#All],8,FALSE)</f>
        <v>tier - 2</v>
      </c>
      <c r="P2017" t="str">
        <f>VLOOKUP($A2017,Hospitalization_Table[#All],9,FALSE)</f>
        <v>R1011</v>
      </c>
      <c r="Q2017">
        <f>VLOOKUP($A2017,Hospitalization_Table[#All],11,FALSE)</f>
        <v>25</v>
      </c>
    </row>
    <row r="2018" spans="1:17" ht="15.6" x14ac:dyDescent="0.3">
      <c r="A2018" s="20" t="s">
        <v>350</v>
      </c>
      <c r="B2018" t="str">
        <f>VLOOKUP($A2018,Customer_Table[#All],4,FALSE)</f>
        <v>Lissa</v>
      </c>
      <c r="C2018">
        <f>VLOOKUP($A2018,Medical_Table[#All],4,FALSE)</f>
        <v>26.6</v>
      </c>
      <c r="D2018">
        <f>VLOOKUP($A2018,Medical_Table[#All],6,FALSE)</f>
        <v>4.33</v>
      </c>
      <c r="E2018" t="str">
        <f>VLOOKUP($A2018,Medical_Table[#All],2,FALSE)</f>
        <v>No</v>
      </c>
      <c r="F2018" t="str">
        <f>VLOOKUP($A2018,Medical_Table[#All],8,FALSE)</f>
        <v>No</v>
      </c>
      <c r="G2018" t="str">
        <f>VLOOKUP($A2018,Medical_Table[#All],9,FALSE)</f>
        <v>No</v>
      </c>
      <c r="H2018">
        <f>VLOOKUP($A2018,Medical_Table[#All],10,FALSE)</f>
        <v>1</v>
      </c>
      <c r="I2018" t="str">
        <f>VLOOKUP($A2018,Medical_Table[#All],3,FALSE)</f>
        <v>No</v>
      </c>
      <c r="J2018" t="str">
        <f>VLOOKUP($A2018,Medical_Table[#All],5,FALSE)</f>
        <v>Over Weight</v>
      </c>
      <c r="K2018" t="str">
        <f>VLOOKUP($A2018,Medical_Table[#All],7,FALSE)</f>
        <v>Normal</v>
      </c>
      <c r="L2018" s="22">
        <f>VLOOKUP($A2018,Hospitalization_Table[#All],10,FALSE)</f>
        <v>36016</v>
      </c>
      <c r="M2018" s="18">
        <f>VLOOKUP($A2018,Hospitalization_Table[#All],6,FALSE)</f>
        <v>3046.06</v>
      </c>
      <c r="N2018" t="str">
        <f>VLOOKUP($A2018,Hospitalization_Table[#All],7,FALSE)</f>
        <v>tier - 2</v>
      </c>
      <c r="O2018" t="str">
        <f>VLOOKUP($A2018,Hospitalization_Table[#All],8,FALSE)</f>
        <v>tier - 1</v>
      </c>
      <c r="P2018" t="str">
        <f>VLOOKUP($A2018,Hospitalization_Table[#All],9,FALSE)</f>
        <v>R1023</v>
      </c>
      <c r="Q2018">
        <f>VLOOKUP($A2018,Hospitalization_Table[#All],11,FALSE)</f>
        <v>24</v>
      </c>
    </row>
    <row r="2019" spans="1:17" ht="15.6" x14ac:dyDescent="0.3">
      <c r="A2019" s="20" t="s">
        <v>349</v>
      </c>
      <c r="B2019" t="str">
        <f>VLOOKUP($A2019,Customer_Table[#All],4,FALSE)</f>
        <v>Megan</v>
      </c>
      <c r="C2019">
        <f>VLOOKUP($A2019,Medical_Table[#All],4,FALSE)</f>
        <v>25.27</v>
      </c>
      <c r="D2019">
        <f>VLOOKUP($A2019,Medical_Table[#All],6,FALSE)</f>
        <v>5.83</v>
      </c>
      <c r="E2019" t="str">
        <f>VLOOKUP($A2019,Medical_Table[#All],2,FALSE)</f>
        <v>No</v>
      </c>
      <c r="F2019" t="str">
        <f>VLOOKUP($A2019,Medical_Table[#All],8,FALSE)</f>
        <v>No</v>
      </c>
      <c r="G2019" t="str">
        <f>VLOOKUP($A2019,Medical_Table[#All],9,FALSE)</f>
        <v>No</v>
      </c>
      <c r="H2019">
        <f>VLOOKUP($A2019,Medical_Table[#All],10,FALSE)</f>
        <v>1</v>
      </c>
      <c r="I2019" t="str">
        <f>VLOOKUP($A2019,Medical_Table[#All],3,FALSE)</f>
        <v>No</v>
      </c>
      <c r="J2019" t="str">
        <f>VLOOKUP($A2019,Medical_Table[#All],5,FALSE)</f>
        <v>Over Weight</v>
      </c>
      <c r="K2019" t="str">
        <f>VLOOKUP($A2019,Medical_Table[#All],7,FALSE)</f>
        <v>Prediabetes</v>
      </c>
      <c r="L2019" s="22">
        <f>VLOOKUP($A2019,Hospitalization_Table[#All],10,FALSE)</f>
        <v>36053</v>
      </c>
      <c r="M2019" s="18">
        <f>VLOOKUP($A2019,Hospitalization_Table[#All],6,FALSE)</f>
        <v>3044.21</v>
      </c>
      <c r="N2019" t="str">
        <f>VLOOKUP($A2019,Hospitalization_Table[#All],7,FALSE)</f>
        <v>tier - 2</v>
      </c>
      <c r="O2019" t="str">
        <f>VLOOKUP($A2019,Hospitalization_Table[#All],8,FALSE)</f>
        <v>tier - 3</v>
      </c>
      <c r="P2019" t="str">
        <f>VLOOKUP($A2019,Hospitalization_Table[#All],9,FALSE)</f>
        <v>R1024</v>
      </c>
      <c r="Q2019">
        <f>VLOOKUP($A2019,Hospitalization_Table[#All],11,FALSE)</f>
        <v>24</v>
      </c>
    </row>
    <row r="2020" spans="1:17" ht="15.6" x14ac:dyDescent="0.3">
      <c r="A2020" s="20" t="s">
        <v>348</v>
      </c>
      <c r="B2020" t="str">
        <f>VLOOKUP($A2020,Customer_Table[#All],4,FALSE)</f>
        <v>Alyson</v>
      </c>
      <c r="C2020">
        <f>VLOOKUP($A2020,Medical_Table[#All],4,FALSE)</f>
        <v>34.484999999999999</v>
      </c>
      <c r="D2020">
        <f>VLOOKUP($A2020,Medical_Table[#All],6,FALSE)</f>
        <v>4.7</v>
      </c>
      <c r="E2020" t="str">
        <f>VLOOKUP($A2020,Medical_Table[#All],2,FALSE)</f>
        <v>Yes</v>
      </c>
      <c r="F2020" t="str">
        <f>VLOOKUP($A2020,Medical_Table[#All],8,FALSE)</f>
        <v>No</v>
      </c>
      <c r="G2020" t="str">
        <f>VLOOKUP($A2020,Medical_Table[#All],9,FALSE)</f>
        <v>Yes</v>
      </c>
      <c r="H2020">
        <f>VLOOKUP($A2020,Medical_Table[#All],10,FALSE)</f>
        <v>1</v>
      </c>
      <c r="I2020" t="str">
        <f>VLOOKUP($A2020,Medical_Table[#All],3,FALSE)</f>
        <v>No</v>
      </c>
      <c r="J2020" t="str">
        <f>VLOOKUP($A2020,Medical_Table[#All],5,FALSE)</f>
        <v>Obesity</v>
      </c>
      <c r="K2020" t="str">
        <f>VLOOKUP($A2020,Medical_Table[#All],7,FALSE)</f>
        <v>Normal</v>
      </c>
      <c r="L2020" s="22">
        <f>VLOOKUP($A2020,Hospitalization_Table[#All],10,FALSE)</f>
        <v>35783</v>
      </c>
      <c r="M2020" s="18">
        <f>VLOOKUP($A2020,Hospitalization_Table[#All],6,FALSE)</f>
        <v>3021.81</v>
      </c>
      <c r="N2020" t="str">
        <f>VLOOKUP($A2020,Hospitalization_Table[#All],7,FALSE)</f>
        <v>tier - 2</v>
      </c>
      <c r="O2020" t="str">
        <f>VLOOKUP($A2020,Hospitalization_Table[#All],8,FALSE)</f>
        <v>tier - 3</v>
      </c>
      <c r="P2020" t="str">
        <f>VLOOKUP($A2020,Hospitalization_Table[#All],9,FALSE)</f>
        <v>R1012</v>
      </c>
      <c r="Q2020">
        <f>VLOOKUP($A2020,Hospitalization_Table[#All],11,FALSE)</f>
        <v>25</v>
      </c>
    </row>
    <row r="2021" spans="1:17" ht="15.6" x14ac:dyDescent="0.3">
      <c r="A2021" s="20" t="s">
        <v>347</v>
      </c>
      <c r="B2021" t="str">
        <f>VLOOKUP($A2021,Customer_Table[#All],4,FALSE)</f>
        <v>Chance B</v>
      </c>
      <c r="C2021">
        <f>VLOOKUP($A2021,Medical_Table[#All],4,FALSE)</f>
        <v>15.57</v>
      </c>
      <c r="D2021">
        <f>VLOOKUP($A2021,Medical_Table[#All],6,FALSE)</f>
        <v>4.07</v>
      </c>
      <c r="E2021" t="str">
        <f>VLOOKUP($A2021,Medical_Table[#All],2,FALSE)</f>
        <v>Yes</v>
      </c>
      <c r="F2021" t="str">
        <f>VLOOKUP($A2021,Medical_Table[#All],8,FALSE)</f>
        <v>No</v>
      </c>
      <c r="G2021" t="str">
        <f>VLOOKUP($A2021,Medical_Table[#All],9,FALSE)</f>
        <v>No</v>
      </c>
      <c r="H2021">
        <f>VLOOKUP($A2021,Medical_Table[#All],10,FALSE)</f>
        <v>1</v>
      </c>
      <c r="I2021" t="str">
        <f>VLOOKUP($A2021,Medical_Table[#All],3,FALSE)</f>
        <v>No</v>
      </c>
      <c r="J2021" t="str">
        <f>VLOOKUP($A2021,Medical_Table[#All],5,FALSE)</f>
        <v>Under Weight</v>
      </c>
      <c r="K2021" t="str">
        <f>VLOOKUP($A2021,Medical_Table[#All],7,FALSE)</f>
        <v>Normal</v>
      </c>
      <c r="L2021" s="22">
        <f>VLOOKUP($A2021,Hospitalization_Table[#All],10,FALSE)</f>
        <v>32414</v>
      </c>
      <c r="M2021" s="18">
        <f>VLOOKUP($A2021,Hospitalization_Table[#All],6,FALSE)</f>
        <v>3018.04</v>
      </c>
      <c r="N2021" t="str">
        <f>VLOOKUP($A2021,Hospitalization_Table[#All],7,FALSE)</f>
        <v>tier - 2</v>
      </c>
      <c r="O2021" t="str">
        <f>VLOOKUP($A2021,Hospitalization_Table[#All],8,FALSE)</f>
        <v>tier - 2</v>
      </c>
      <c r="P2021" t="str">
        <f>VLOOKUP($A2021,Hospitalization_Table[#All],9,FALSE)</f>
        <v>R1012</v>
      </c>
      <c r="Q2021">
        <f>VLOOKUP($A2021,Hospitalization_Table[#All],11,FALSE)</f>
        <v>34</v>
      </c>
    </row>
    <row r="2022" spans="1:17" ht="15.6" x14ac:dyDescent="0.3">
      <c r="A2022" s="20" t="s">
        <v>346</v>
      </c>
      <c r="B2022" t="str">
        <f>VLOOKUP($A2022,Customer_Table[#All],4,FALSE)</f>
        <v>Sean P</v>
      </c>
      <c r="C2022">
        <f>VLOOKUP($A2022,Medical_Table[#All],4,FALSE)</f>
        <v>30.36</v>
      </c>
      <c r="D2022">
        <f>VLOOKUP($A2022,Medical_Table[#All],6,FALSE)</f>
        <v>9.39</v>
      </c>
      <c r="E2022" t="str">
        <f>VLOOKUP($A2022,Medical_Table[#All],2,FALSE)</f>
        <v>No</v>
      </c>
      <c r="F2022" t="str">
        <f>VLOOKUP($A2022,Medical_Table[#All],8,FALSE)</f>
        <v>No</v>
      </c>
      <c r="G2022" t="str">
        <f>VLOOKUP($A2022,Medical_Table[#All],9,FALSE)</f>
        <v>No</v>
      </c>
      <c r="H2022">
        <f>VLOOKUP($A2022,Medical_Table[#All],10,FALSE)</f>
        <v>0</v>
      </c>
      <c r="I2022" t="str">
        <f>VLOOKUP($A2022,Medical_Table[#All],3,FALSE)</f>
        <v>No</v>
      </c>
      <c r="J2022" t="str">
        <f>VLOOKUP($A2022,Medical_Table[#All],5,FALSE)</f>
        <v>Obesity</v>
      </c>
      <c r="K2022" t="str">
        <f>VLOOKUP($A2022,Medical_Table[#All],7,FALSE)</f>
        <v>Diabetes</v>
      </c>
      <c r="L2022" s="22">
        <f>VLOOKUP($A2022,Hospitalization_Table[#All],10,FALSE)</f>
        <v>37605</v>
      </c>
      <c r="M2022" s="18">
        <f>VLOOKUP($A2022,Hospitalization_Table[#All],6,FALSE)</f>
        <v>3012.22</v>
      </c>
      <c r="N2022" t="str">
        <f>VLOOKUP($A2022,Hospitalization_Table[#All],7,FALSE)</f>
        <v>tier - 2</v>
      </c>
      <c r="O2022" t="str">
        <f>VLOOKUP($A2022,Hospitalization_Table[#All],8,FALSE)</f>
        <v>tier - 3</v>
      </c>
      <c r="P2022" t="str">
        <f>VLOOKUP($A2022,Hospitalization_Table[#All],9,FALSE)</f>
        <v>R1012</v>
      </c>
      <c r="Q2022">
        <f>VLOOKUP($A2022,Hospitalization_Table[#All],11,FALSE)</f>
        <v>20</v>
      </c>
    </row>
    <row r="2023" spans="1:17" ht="15.6" x14ac:dyDescent="0.3">
      <c r="A2023" s="20" t="s">
        <v>345</v>
      </c>
      <c r="B2023" t="str">
        <f>VLOOKUP($A2023,Customer_Table[#All],4,FALSE)</f>
        <v>Therese</v>
      </c>
      <c r="C2023">
        <f>VLOOKUP($A2023,Medical_Table[#All],4,FALSE)</f>
        <v>19.37</v>
      </c>
      <c r="D2023">
        <f>VLOOKUP($A2023,Medical_Table[#All],6,FALSE)</f>
        <v>4.18</v>
      </c>
      <c r="E2023" t="str">
        <f>VLOOKUP($A2023,Medical_Table[#All],2,FALSE)</f>
        <v>No</v>
      </c>
      <c r="F2023" t="str">
        <f>VLOOKUP($A2023,Medical_Table[#All],8,FALSE)</f>
        <v>No</v>
      </c>
      <c r="G2023" t="str">
        <f>VLOOKUP($A2023,Medical_Table[#All],9,FALSE)</f>
        <v>No</v>
      </c>
      <c r="H2023">
        <f>VLOOKUP($A2023,Medical_Table[#All],10,FALSE)</f>
        <v>0</v>
      </c>
      <c r="I2023" t="str">
        <f>VLOOKUP($A2023,Medical_Table[#All],3,FALSE)</f>
        <v>No</v>
      </c>
      <c r="J2023" t="str">
        <f>VLOOKUP($A2023,Medical_Table[#All],5,FALSE)</f>
        <v>Normal Weight</v>
      </c>
      <c r="K2023" t="str">
        <f>VLOOKUP($A2023,Medical_Table[#All],7,FALSE)</f>
        <v>Normal</v>
      </c>
      <c r="L2023" s="22">
        <f>VLOOKUP($A2023,Hospitalization_Table[#All],10,FALSE)</f>
        <v>33562</v>
      </c>
      <c r="M2023" s="18">
        <f>VLOOKUP($A2023,Hospitalization_Table[#All],6,FALSE)</f>
        <v>2985.67</v>
      </c>
      <c r="N2023" t="str">
        <f>VLOOKUP($A2023,Hospitalization_Table[#All],7,FALSE)</f>
        <v>tier - 2</v>
      </c>
      <c r="O2023" t="str">
        <f>VLOOKUP($A2023,Hospitalization_Table[#All],8,FALSE)</f>
        <v>tier - 2</v>
      </c>
      <c r="P2023" t="str">
        <f>VLOOKUP($A2023,Hospitalization_Table[#All],9,FALSE)</f>
        <v>R1013</v>
      </c>
      <c r="Q2023">
        <f>VLOOKUP($A2023,Hospitalization_Table[#All],11,FALSE)</f>
        <v>31</v>
      </c>
    </row>
    <row r="2024" spans="1:17" ht="15.6" x14ac:dyDescent="0.3">
      <c r="A2024" s="20" t="s">
        <v>344</v>
      </c>
      <c r="B2024" t="str">
        <f>VLOOKUP($A2024,Customer_Table[#All],4,FALSE)</f>
        <v>Beau</v>
      </c>
      <c r="C2024">
        <f>VLOOKUP($A2024,Medical_Table[#All],4,FALSE)</f>
        <v>16.71</v>
      </c>
      <c r="D2024">
        <f>VLOOKUP($A2024,Medical_Table[#All],6,FALSE)</f>
        <v>4.18</v>
      </c>
      <c r="E2024" t="str">
        <f>VLOOKUP($A2024,Medical_Table[#All],2,FALSE)</f>
        <v>No</v>
      </c>
      <c r="F2024" t="str">
        <f>VLOOKUP($A2024,Medical_Table[#All],8,FALSE)</f>
        <v>No</v>
      </c>
      <c r="G2024" t="str">
        <f>VLOOKUP($A2024,Medical_Table[#All],9,FALSE)</f>
        <v>No</v>
      </c>
      <c r="H2024">
        <f>VLOOKUP($A2024,Medical_Table[#All],10,FALSE)</f>
        <v>1</v>
      </c>
      <c r="I2024" t="str">
        <f>VLOOKUP($A2024,Medical_Table[#All],3,FALSE)</f>
        <v>No</v>
      </c>
      <c r="J2024" t="str">
        <f>VLOOKUP($A2024,Medical_Table[#All],5,FALSE)</f>
        <v>Under Weight</v>
      </c>
      <c r="K2024" t="str">
        <f>VLOOKUP($A2024,Medical_Table[#All],7,FALSE)</f>
        <v>Normal</v>
      </c>
      <c r="L2024" s="22">
        <f>VLOOKUP($A2024,Hospitalization_Table[#All],10,FALSE)</f>
        <v>31946</v>
      </c>
      <c r="M2024" s="18">
        <f>VLOOKUP($A2024,Hospitalization_Table[#All],6,FALSE)</f>
        <v>2979.52</v>
      </c>
      <c r="N2024" t="str">
        <f>VLOOKUP($A2024,Hospitalization_Table[#All],7,FALSE)</f>
        <v>tier - 2</v>
      </c>
      <c r="O2024" t="str">
        <f>VLOOKUP($A2024,Hospitalization_Table[#All],8,FALSE)</f>
        <v>tier - 3</v>
      </c>
      <c r="P2024" t="str">
        <f>VLOOKUP($A2024,Hospitalization_Table[#All],9,FALSE)</f>
        <v>R1013</v>
      </c>
      <c r="Q2024">
        <f>VLOOKUP($A2024,Hospitalization_Table[#All],11,FALSE)</f>
        <v>35</v>
      </c>
    </row>
    <row r="2025" spans="1:17" ht="15.6" x14ac:dyDescent="0.3">
      <c r="A2025" s="20" t="s">
        <v>343</v>
      </c>
      <c r="B2025" t="str">
        <f>VLOOKUP($A2025,Customer_Table[#All],4,FALSE)</f>
        <v>Kelsey M</v>
      </c>
      <c r="C2025">
        <f>VLOOKUP($A2025,Medical_Table[#All],4,FALSE)</f>
        <v>24.1</v>
      </c>
      <c r="D2025">
        <f>VLOOKUP($A2025,Medical_Table[#All],6,FALSE)</f>
        <v>4.4000000000000004</v>
      </c>
      <c r="E2025" t="str">
        <f>VLOOKUP($A2025,Medical_Table[#All],2,FALSE)</f>
        <v>Yes</v>
      </c>
      <c r="F2025" t="str">
        <f>VLOOKUP($A2025,Medical_Table[#All],8,FALSE)</f>
        <v>No</v>
      </c>
      <c r="G2025" t="str">
        <f>VLOOKUP($A2025,Medical_Table[#All],9,FALSE)</f>
        <v>No</v>
      </c>
      <c r="H2025">
        <f>VLOOKUP($A2025,Medical_Table[#All],10,FALSE)</f>
        <v>1</v>
      </c>
      <c r="I2025" t="str">
        <f>VLOOKUP($A2025,Medical_Table[#All],3,FALSE)</f>
        <v>No</v>
      </c>
      <c r="J2025" t="str">
        <f>VLOOKUP($A2025,Medical_Table[#All],5,FALSE)</f>
        <v>Normal Weight</v>
      </c>
      <c r="K2025" t="str">
        <f>VLOOKUP($A2025,Medical_Table[#All],7,FALSE)</f>
        <v>Normal</v>
      </c>
      <c r="L2025" s="22">
        <f>VLOOKUP($A2025,Hospitalization_Table[#All],10,FALSE)</f>
        <v>34966</v>
      </c>
      <c r="M2025" s="18">
        <f>VLOOKUP($A2025,Hospitalization_Table[#All],6,FALSE)</f>
        <v>2974.13</v>
      </c>
      <c r="N2025" t="str">
        <f>VLOOKUP($A2025,Hospitalization_Table[#All],7,FALSE)</f>
        <v>tier - 2</v>
      </c>
      <c r="O2025" t="str">
        <f>VLOOKUP($A2025,Hospitalization_Table[#All],8,FALSE)</f>
        <v>tier - 1</v>
      </c>
      <c r="P2025" t="str">
        <f>VLOOKUP($A2025,Hospitalization_Table[#All],9,FALSE)</f>
        <v>R1011</v>
      </c>
      <c r="Q2025">
        <f>VLOOKUP($A2025,Hospitalization_Table[#All],11,FALSE)</f>
        <v>27</v>
      </c>
    </row>
    <row r="2026" spans="1:17" ht="15.6" x14ac:dyDescent="0.3">
      <c r="A2026" s="20" t="s">
        <v>342</v>
      </c>
      <c r="B2026" t="str">
        <f>VLOOKUP($A2026,Customer_Table[#All],4,FALSE)</f>
        <v>Gretchen</v>
      </c>
      <c r="C2026">
        <f>VLOOKUP($A2026,Medical_Table[#All],4,FALSE)</f>
        <v>29.77</v>
      </c>
      <c r="D2026">
        <f>VLOOKUP($A2026,Medical_Table[#All],6,FALSE)</f>
        <v>9.9</v>
      </c>
      <c r="E2026" t="str">
        <f>VLOOKUP($A2026,Medical_Table[#All],2,FALSE)</f>
        <v>No</v>
      </c>
      <c r="F2026" t="str">
        <f>VLOOKUP($A2026,Medical_Table[#All],8,FALSE)</f>
        <v>No</v>
      </c>
      <c r="G2026" t="str">
        <f>VLOOKUP($A2026,Medical_Table[#All],9,FALSE)</f>
        <v>No</v>
      </c>
      <c r="H2026">
        <f>VLOOKUP($A2026,Medical_Table[#All],10,FALSE)</f>
        <v>0</v>
      </c>
      <c r="I2026" t="str">
        <f>VLOOKUP($A2026,Medical_Table[#All],3,FALSE)</f>
        <v>No</v>
      </c>
      <c r="J2026" t="str">
        <f>VLOOKUP($A2026,Medical_Table[#All],5,FALSE)</f>
        <v>Over Weight</v>
      </c>
      <c r="K2026" t="str">
        <f>VLOOKUP($A2026,Medical_Table[#All],7,FALSE)</f>
        <v>Diabetes</v>
      </c>
      <c r="L2026" s="22">
        <f>VLOOKUP($A2026,Hospitalization_Table[#All],10,FALSE)</f>
        <v>37529</v>
      </c>
      <c r="M2026" s="18">
        <f>VLOOKUP($A2026,Hospitalization_Table[#All],6,FALSE)</f>
        <v>2943.41</v>
      </c>
      <c r="N2026" t="str">
        <f>VLOOKUP($A2026,Hospitalization_Table[#All],7,FALSE)</f>
        <v>tier - 2</v>
      </c>
      <c r="O2026" t="str">
        <f>VLOOKUP($A2026,Hospitalization_Table[#All],8,FALSE)</f>
        <v>tier - 3</v>
      </c>
      <c r="P2026" t="str">
        <f>VLOOKUP($A2026,Hospitalization_Table[#All],9,FALSE)</f>
        <v>R1012</v>
      </c>
      <c r="Q2026">
        <f>VLOOKUP($A2026,Hospitalization_Table[#All],11,FALSE)</f>
        <v>20</v>
      </c>
    </row>
    <row r="2027" spans="1:17" ht="15.6" x14ac:dyDescent="0.3">
      <c r="A2027" s="20" t="s">
        <v>341</v>
      </c>
      <c r="B2027" t="str">
        <f>VLOOKUP($A2027,Customer_Table[#All],4,FALSE)</f>
        <v>Nicholas E.</v>
      </c>
      <c r="C2027">
        <f>VLOOKUP($A2027,Medical_Table[#All],4,FALSE)</f>
        <v>46.53</v>
      </c>
      <c r="D2027">
        <f>VLOOKUP($A2027,Medical_Table[#All],6,FALSE)</f>
        <v>4.84</v>
      </c>
      <c r="E2027" t="str">
        <f>VLOOKUP($A2027,Medical_Table[#All],2,FALSE)</f>
        <v>Yes</v>
      </c>
      <c r="F2027" t="str">
        <f>VLOOKUP($A2027,Medical_Table[#All],8,FALSE)</f>
        <v>No</v>
      </c>
      <c r="G2027" t="str">
        <f>VLOOKUP($A2027,Medical_Table[#All],9,FALSE)</f>
        <v>No</v>
      </c>
      <c r="H2027">
        <f>VLOOKUP($A2027,Medical_Table[#All],10,FALSE)</f>
        <v>0</v>
      </c>
      <c r="I2027" t="str">
        <f>VLOOKUP($A2027,Medical_Table[#All],3,FALSE)</f>
        <v>No</v>
      </c>
      <c r="J2027" t="str">
        <f>VLOOKUP($A2027,Medical_Table[#All],5,FALSE)</f>
        <v>Obesity</v>
      </c>
      <c r="K2027" t="str">
        <f>VLOOKUP($A2027,Medical_Table[#All],7,FALSE)</f>
        <v>Normal</v>
      </c>
      <c r="L2027" s="22">
        <f>VLOOKUP($A2027,Hospitalization_Table[#All],10,FALSE)</f>
        <v>35246</v>
      </c>
      <c r="M2027" s="18">
        <f>VLOOKUP($A2027,Hospitalization_Table[#All],6,FALSE)</f>
        <v>2927.06</v>
      </c>
      <c r="N2027" t="str">
        <f>VLOOKUP($A2027,Hospitalization_Table[#All],7,FALSE)</f>
        <v>tier - 2</v>
      </c>
      <c r="O2027" t="str">
        <f>VLOOKUP($A2027,Hospitalization_Table[#All],8,FALSE)</f>
        <v>tier - 2</v>
      </c>
      <c r="P2027" t="str">
        <f>VLOOKUP($A2027,Hospitalization_Table[#All],9,FALSE)</f>
        <v>R1013</v>
      </c>
      <c r="Q2027">
        <f>VLOOKUP($A2027,Hospitalization_Table[#All],11,FALSE)</f>
        <v>26</v>
      </c>
    </row>
    <row r="2028" spans="1:17" ht="15.6" x14ac:dyDescent="0.3">
      <c r="A2028" s="20" t="s">
        <v>340</v>
      </c>
      <c r="B2028" t="str">
        <f>VLOOKUP($A2028,Customer_Table[#All],4,FALSE)</f>
        <v>Deborah</v>
      </c>
      <c r="C2028">
        <f>VLOOKUP($A2028,Medical_Table[#All],4,FALSE)</f>
        <v>23.4</v>
      </c>
      <c r="D2028">
        <f>VLOOKUP($A2028,Medical_Table[#All],6,FALSE)</f>
        <v>5.53</v>
      </c>
      <c r="E2028" t="str">
        <f>VLOOKUP($A2028,Medical_Table[#All],2,FALSE)</f>
        <v>No</v>
      </c>
      <c r="F2028" t="str">
        <f>VLOOKUP($A2028,Medical_Table[#All],8,FALSE)</f>
        <v>No</v>
      </c>
      <c r="G2028" t="str">
        <f>VLOOKUP($A2028,Medical_Table[#All],9,FALSE)</f>
        <v>Yes</v>
      </c>
      <c r="H2028">
        <f>VLOOKUP($A2028,Medical_Table[#All],10,FALSE)</f>
        <v>1</v>
      </c>
      <c r="I2028" t="str">
        <f>VLOOKUP($A2028,Medical_Table[#All],3,FALSE)</f>
        <v>No</v>
      </c>
      <c r="J2028" t="str">
        <f>VLOOKUP($A2028,Medical_Table[#All],5,FALSE)</f>
        <v>Normal Weight</v>
      </c>
      <c r="K2028" t="str">
        <f>VLOOKUP($A2028,Medical_Table[#All],7,FALSE)</f>
        <v>Normal</v>
      </c>
      <c r="L2028" s="22">
        <f>VLOOKUP($A2028,Hospitalization_Table[#All],10,FALSE)</f>
        <v>37777</v>
      </c>
      <c r="M2028" s="18">
        <f>VLOOKUP($A2028,Hospitalization_Table[#All],6,FALSE)</f>
        <v>2913.57</v>
      </c>
      <c r="N2028" t="str">
        <f>VLOOKUP($A2028,Hospitalization_Table[#All],7,FALSE)</f>
        <v>tier - 2</v>
      </c>
      <c r="O2028" t="str">
        <f>VLOOKUP($A2028,Hospitalization_Table[#All],8,FALSE)</f>
        <v>tier - 2</v>
      </c>
      <c r="P2028" t="str">
        <f>VLOOKUP($A2028,Hospitalization_Table[#All],9,FALSE)</f>
        <v>R1011</v>
      </c>
      <c r="Q2028">
        <f>VLOOKUP($A2028,Hospitalization_Table[#All],11,FALSE)</f>
        <v>20</v>
      </c>
    </row>
    <row r="2029" spans="1:17" ht="15.6" x14ac:dyDescent="0.3">
      <c r="A2029" s="20" t="s">
        <v>339</v>
      </c>
      <c r="B2029" t="str">
        <f>VLOOKUP($A2029,Customer_Table[#All],4,FALSE)</f>
        <v>Chuck W. Jr.</v>
      </c>
      <c r="C2029">
        <f>VLOOKUP($A2029,Medical_Table[#All],4,FALSE)</f>
        <v>30</v>
      </c>
      <c r="D2029">
        <f>VLOOKUP($A2029,Medical_Table[#All],6,FALSE)</f>
        <v>4.33</v>
      </c>
      <c r="E2029" t="str">
        <f>VLOOKUP($A2029,Medical_Table[#All],2,FALSE)</f>
        <v>Yes</v>
      </c>
      <c r="F2029" t="str">
        <f>VLOOKUP($A2029,Medical_Table[#All],8,FALSE)</f>
        <v>No</v>
      </c>
      <c r="G2029" t="str">
        <f>VLOOKUP($A2029,Medical_Table[#All],9,FALSE)</f>
        <v>No</v>
      </c>
      <c r="H2029">
        <f>VLOOKUP($A2029,Medical_Table[#All],10,FALSE)</f>
        <v>0</v>
      </c>
      <c r="I2029" t="str">
        <f>VLOOKUP($A2029,Medical_Table[#All],3,FALSE)</f>
        <v>No</v>
      </c>
      <c r="J2029" t="str">
        <f>VLOOKUP($A2029,Medical_Table[#All],5,FALSE)</f>
        <v>Obesity</v>
      </c>
      <c r="K2029" t="str">
        <f>VLOOKUP($A2029,Medical_Table[#All],7,FALSE)</f>
        <v>Normal</v>
      </c>
      <c r="L2029" s="22">
        <f>VLOOKUP($A2029,Hospitalization_Table[#All],10,FALSE)</f>
        <v>35229</v>
      </c>
      <c r="M2029" s="18">
        <f>VLOOKUP($A2029,Hospitalization_Table[#All],6,FALSE)</f>
        <v>2904.09</v>
      </c>
      <c r="N2029" t="str">
        <f>VLOOKUP($A2029,Hospitalization_Table[#All],7,FALSE)</f>
        <v>tier - 2</v>
      </c>
      <c r="O2029" t="str">
        <f>VLOOKUP($A2029,Hospitalization_Table[#All],8,FALSE)</f>
        <v>tier - 2</v>
      </c>
      <c r="P2029" t="str">
        <f>VLOOKUP($A2029,Hospitalization_Table[#All],9,FALSE)</f>
        <v>R1011</v>
      </c>
      <c r="Q2029">
        <f>VLOOKUP($A2029,Hospitalization_Table[#All],11,FALSE)</f>
        <v>26</v>
      </c>
    </row>
    <row r="2030" spans="1:17" ht="15.6" x14ac:dyDescent="0.3">
      <c r="A2030" s="20" t="s">
        <v>338</v>
      </c>
      <c r="B2030" t="str">
        <f>VLOOKUP($A2030,Customer_Table[#All],4,FALSE)</f>
        <v>Daniel</v>
      </c>
      <c r="C2030">
        <f>VLOOKUP($A2030,Medical_Table[#All],4,FALSE)</f>
        <v>29.15</v>
      </c>
      <c r="D2030">
        <f>VLOOKUP($A2030,Medical_Table[#All],6,FALSE)</f>
        <v>4.91</v>
      </c>
      <c r="E2030" t="str">
        <f>VLOOKUP($A2030,Medical_Table[#All],2,FALSE)</f>
        <v>Yes</v>
      </c>
      <c r="F2030" t="str">
        <f>VLOOKUP($A2030,Medical_Table[#All],8,FALSE)</f>
        <v>No</v>
      </c>
      <c r="G2030" t="str">
        <f>VLOOKUP($A2030,Medical_Table[#All],9,FALSE)</f>
        <v>No</v>
      </c>
      <c r="H2030">
        <f>VLOOKUP($A2030,Medical_Table[#All],10,FALSE)</f>
        <v>0</v>
      </c>
      <c r="I2030" t="str">
        <f>VLOOKUP($A2030,Medical_Table[#All],3,FALSE)</f>
        <v>No</v>
      </c>
      <c r="J2030" t="str">
        <f>VLOOKUP($A2030,Medical_Table[#All],5,FALSE)</f>
        <v>Over Weight</v>
      </c>
      <c r="K2030" t="str">
        <f>VLOOKUP($A2030,Medical_Table[#All],7,FALSE)</f>
        <v>Normal</v>
      </c>
      <c r="L2030" s="22">
        <f>VLOOKUP($A2030,Hospitalization_Table[#All],10,FALSE)</f>
        <v>35362</v>
      </c>
      <c r="M2030" s="18">
        <f>VLOOKUP($A2030,Hospitalization_Table[#All],6,FALSE)</f>
        <v>2902.91</v>
      </c>
      <c r="N2030" t="str">
        <f>VLOOKUP($A2030,Hospitalization_Table[#All],7,FALSE)</f>
        <v>tier - 2</v>
      </c>
      <c r="O2030" t="str">
        <f>VLOOKUP($A2030,Hospitalization_Table[#All],8,FALSE)</f>
        <v>tier - 2</v>
      </c>
      <c r="P2030" t="str">
        <f>VLOOKUP($A2030,Hospitalization_Table[#All],9,FALSE)</f>
        <v>R1013</v>
      </c>
      <c r="Q2030">
        <f>VLOOKUP($A2030,Hospitalization_Table[#All],11,FALSE)</f>
        <v>26</v>
      </c>
    </row>
    <row r="2031" spans="1:17" ht="15.6" x14ac:dyDescent="0.3">
      <c r="A2031" s="20" t="s">
        <v>337</v>
      </c>
      <c r="B2031" t="str">
        <f>VLOOKUP($A2031,Customer_Table[#All],4,FALSE)</f>
        <v>Amany</v>
      </c>
      <c r="C2031">
        <f>VLOOKUP($A2031,Medical_Table[#All],4,FALSE)</f>
        <v>34.865000000000002</v>
      </c>
      <c r="D2031">
        <f>VLOOKUP($A2031,Medical_Table[#All],6,FALSE)</f>
        <v>4.8</v>
      </c>
      <c r="E2031" t="str">
        <f>VLOOKUP($A2031,Medical_Table[#All],2,FALSE)</f>
        <v>No</v>
      </c>
      <c r="F2031" t="str">
        <f>VLOOKUP($A2031,Medical_Table[#All],8,FALSE)</f>
        <v>No</v>
      </c>
      <c r="G2031" t="str">
        <f>VLOOKUP($A2031,Medical_Table[#All],9,FALSE)</f>
        <v>No</v>
      </c>
      <c r="H2031">
        <f>VLOOKUP($A2031,Medical_Table[#All],10,FALSE)</f>
        <v>0</v>
      </c>
      <c r="I2031" t="str">
        <f>VLOOKUP($A2031,Medical_Table[#All],3,FALSE)</f>
        <v>No</v>
      </c>
      <c r="J2031" t="str">
        <f>VLOOKUP($A2031,Medical_Table[#All],5,FALSE)</f>
        <v>Obesity</v>
      </c>
      <c r="K2031" t="str">
        <f>VLOOKUP($A2031,Medical_Table[#All],7,FALSE)</f>
        <v>Normal</v>
      </c>
      <c r="L2031" s="22">
        <f>VLOOKUP($A2031,Hospitalization_Table[#All],10,FALSE)</f>
        <v>36465</v>
      </c>
      <c r="M2031" s="18">
        <f>VLOOKUP($A2031,Hospitalization_Table[#All],6,FALSE)</f>
        <v>2899.49</v>
      </c>
      <c r="N2031" t="str">
        <f>VLOOKUP($A2031,Hospitalization_Table[#All],7,FALSE)</f>
        <v>tier - 2</v>
      </c>
      <c r="O2031" t="str">
        <f>VLOOKUP($A2031,Hospitalization_Table[#All],8,FALSE)</f>
        <v>tier - 2</v>
      </c>
      <c r="P2031" t="str">
        <f>VLOOKUP($A2031,Hospitalization_Table[#All],9,FALSE)</f>
        <v>R1024</v>
      </c>
      <c r="Q2031">
        <f>VLOOKUP($A2031,Hospitalization_Table[#All],11,FALSE)</f>
        <v>23</v>
      </c>
    </row>
    <row r="2032" spans="1:17" ht="15.6" x14ac:dyDescent="0.3">
      <c r="A2032" s="20" t="s">
        <v>336</v>
      </c>
      <c r="B2032" t="str">
        <f>VLOOKUP($A2032,Customer_Table[#All],4,FALSE)</f>
        <v>Kipling</v>
      </c>
      <c r="C2032">
        <f>VLOOKUP($A2032,Medical_Table[#All],4,FALSE)</f>
        <v>28.12</v>
      </c>
      <c r="D2032">
        <f>VLOOKUP($A2032,Medical_Table[#All],6,FALSE)</f>
        <v>5.55</v>
      </c>
      <c r="E2032" t="str">
        <f>VLOOKUP($A2032,Medical_Table[#All],2,FALSE)</f>
        <v>Yes</v>
      </c>
      <c r="F2032" t="str">
        <f>VLOOKUP($A2032,Medical_Table[#All],8,FALSE)</f>
        <v>yes</v>
      </c>
      <c r="G2032" t="str">
        <f>VLOOKUP($A2032,Medical_Table[#All],9,FALSE)</f>
        <v>No</v>
      </c>
      <c r="H2032">
        <f>VLOOKUP($A2032,Medical_Table[#All],10,FALSE)</f>
        <v>2</v>
      </c>
      <c r="I2032" t="str">
        <f>VLOOKUP($A2032,Medical_Table[#All],3,FALSE)</f>
        <v>No</v>
      </c>
      <c r="J2032" t="str">
        <f>VLOOKUP($A2032,Medical_Table[#All],5,FALSE)</f>
        <v>Over Weight</v>
      </c>
      <c r="K2032" t="str">
        <f>VLOOKUP($A2032,Medical_Table[#All],7,FALSE)</f>
        <v>Normal</v>
      </c>
      <c r="L2032" s="22">
        <f>VLOOKUP($A2032,Hospitalization_Table[#All],10,FALSE)</f>
        <v>36721</v>
      </c>
      <c r="M2032" s="18">
        <f>VLOOKUP($A2032,Hospitalization_Table[#All],6,FALSE)</f>
        <v>2897.46</v>
      </c>
      <c r="N2032" t="str">
        <f>VLOOKUP($A2032,Hospitalization_Table[#All],7,FALSE)</f>
        <v>tier - 2</v>
      </c>
      <c r="O2032" t="str">
        <f>VLOOKUP($A2032,Hospitalization_Table[#All],8,FALSE)</f>
        <v>tier - 1</v>
      </c>
      <c r="P2032" t="str">
        <f>VLOOKUP($A2032,Hospitalization_Table[#All],9,FALSE)</f>
        <v>R1012</v>
      </c>
      <c r="Q2032">
        <f>VLOOKUP($A2032,Hospitalization_Table[#All],11,FALSE)</f>
        <v>22</v>
      </c>
    </row>
    <row r="2033" spans="1:17" ht="15.6" x14ac:dyDescent="0.3">
      <c r="A2033" s="20" t="s">
        <v>335</v>
      </c>
      <c r="B2033" t="str">
        <f>VLOOKUP($A2033,Customer_Table[#All],4,FALSE)</f>
        <v>Duncan</v>
      </c>
      <c r="C2033">
        <f>VLOOKUP($A2033,Medical_Table[#All],4,FALSE)</f>
        <v>29.45</v>
      </c>
      <c r="D2033">
        <f>VLOOKUP($A2033,Medical_Table[#All],6,FALSE)</f>
        <v>5.24</v>
      </c>
      <c r="E2033" t="str">
        <f>VLOOKUP($A2033,Medical_Table[#All],2,FALSE)</f>
        <v>Yes</v>
      </c>
      <c r="F2033" t="str">
        <f>VLOOKUP($A2033,Medical_Table[#All],8,FALSE)</f>
        <v>No</v>
      </c>
      <c r="G2033" t="str">
        <f>VLOOKUP($A2033,Medical_Table[#All],9,FALSE)</f>
        <v>No</v>
      </c>
      <c r="H2033">
        <f>VLOOKUP($A2033,Medical_Table[#All],10,FALSE)</f>
        <v>0</v>
      </c>
      <c r="I2033" t="str">
        <f>VLOOKUP($A2033,Medical_Table[#All],3,FALSE)</f>
        <v>No</v>
      </c>
      <c r="J2033" t="str">
        <f>VLOOKUP($A2033,Medical_Table[#All],5,FALSE)</f>
        <v>Over Weight</v>
      </c>
      <c r="K2033" t="str">
        <f>VLOOKUP($A2033,Medical_Table[#All],7,FALSE)</f>
        <v>Normal</v>
      </c>
      <c r="L2033" s="22">
        <f>VLOOKUP($A2033,Hospitalization_Table[#All],10,FALSE)</f>
        <v>35237</v>
      </c>
      <c r="M2033" s="18">
        <f>VLOOKUP($A2033,Hospitalization_Table[#All],6,FALSE)</f>
        <v>2897.32</v>
      </c>
      <c r="N2033" t="str">
        <f>VLOOKUP($A2033,Hospitalization_Table[#All],7,FALSE)</f>
        <v>tier - 3</v>
      </c>
      <c r="O2033" t="str">
        <f>VLOOKUP($A2033,Hospitalization_Table[#All],8,FALSE)</f>
        <v>tier - 3</v>
      </c>
      <c r="P2033" t="str">
        <f>VLOOKUP($A2033,Hospitalization_Table[#All],9,FALSE)</f>
        <v>R1016</v>
      </c>
      <c r="Q2033">
        <f>VLOOKUP($A2033,Hospitalization_Table[#All],11,FALSE)</f>
        <v>26</v>
      </c>
    </row>
    <row r="2034" spans="1:17" ht="15.6" x14ac:dyDescent="0.3">
      <c r="A2034" s="20" t="s">
        <v>334</v>
      </c>
      <c r="B2034" t="str">
        <f>VLOOKUP($A2034,Customer_Table[#All],4,FALSE)</f>
        <v>Louis C.</v>
      </c>
      <c r="C2034">
        <f>VLOOKUP($A2034,Medical_Table[#All],4,FALSE)</f>
        <v>27.94</v>
      </c>
      <c r="D2034">
        <f>VLOOKUP($A2034,Medical_Table[#All],6,FALSE)</f>
        <v>6.08</v>
      </c>
      <c r="E2034" t="str">
        <f>VLOOKUP($A2034,Medical_Table[#All],2,FALSE)</f>
        <v>No</v>
      </c>
      <c r="F2034" t="str">
        <f>VLOOKUP($A2034,Medical_Table[#All],8,FALSE)</f>
        <v>No</v>
      </c>
      <c r="G2034" t="str">
        <f>VLOOKUP($A2034,Medical_Table[#All],9,FALSE)</f>
        <v>Yes</v>
      </c>
      <c r="H2034">
        <f>VLOOKUP($A2034,Medical_Table[#All],10,FALSE)</f>
        <v>1</v>
      </c>
      <c r="I2034" t="str">
        <f>VLOOKUP($A2034,Medical_Table[#All],3,FALSE)</f>
        <v>No</v>
      </c>
      <c r="J2034" t="str">
        <f>VLOOKUP($A2034,Medical_Table[#All],5,FALSE)</f>
        <v>Over Weight</v>
      </c>
      <c r="K2034" t="str">
        <f>VLOOKUP($A2034,Medical_Table[#All],7,FALSE)</f>
        <v>Prediabetes</v>
      </c>
      <c r="L2034" s="22">
        <f>VLOOKUP($A2034,Hospitalization_Table[#All],10,FALSE)</f>
        <v>34193</v>
      </c>
      <c r="M2034" s="18">
        <f>VLOOKUP($A2034,Hospitalization_Table[#All],6,FALSE)</f>
        <v>2867.12</v>
      </c>
      <c r="N2034" t="str">
        <f>VLOOKUP($A2034,Hospitalization_Table[#All],7,FALSE)</f>
        <v>tier - 1</v>
      </c>
      <c r="O2034" t="str">
        <f>VLOOKUP($A2034,Hospitalization_Table[#All],8,FALSE)</f>
        <v>tier - 3</v>
      </c>
      <c r="P2034" t="str">
        <f>VLOOKUP($A2034,Hospitalization_Table[#All],9,FALSE)</f>
        <v>R1013</v>
      </c>
      <c r="Q2034">
        <f>VLOOKUP($A2034,Hospitalization_Table[#All],11,FALSE)</f>
        <v>29</v>
      </c>
    </row>
    <row r="2035" spans="1:17" ht="15.6" x14ac:dyDescent="0.3">
      <c r="A2035" s="20" t="s">
        <v>333</v>
      </c>
      <c r="B2035" t="str">
        <f>VLOOKUP($A2035,Customer_Table[#All],4,FALSE)</f>
        <v>Daniel J</v>
      </c>
      <c r="C2035">
        <f>VLOOKUP($A2035,Medical_Table[#All],4,FALSE)</f>
        <v>27.2</v>
      </c>
      <c r="D2035">
        <f>VLOOKUP($A2035,Medical_Table[#All],6,FALSE)</f>
        <v>5.83</v>
      </c>
      <c r="E2035" t="str">
        <f>VLOOKUP($A2035,Medical_Table[#All],2,FALSE)</f>
        <v>No</v>
      </c>
      <c r="F2035" t="str">
        <f>VLOOKUP($A2035,Medical_Table[#All],8,FALSE)</f>
        <v>No</v>
      </c>
      <c r="G2035" t="str">
        <f>VLOOKUP($A2035,Medical_Table[#All],9,FALSE)</f>
        <v>Yes</v>
      </c>
      <c r="H2035">
        <f>VLOOKUP($A2035,Medical_Table[#All],10,FALSE)</f>
        <v>1</v>
      </c>
      <c r="I2035" t="str">
        <f>VLOOKUP($A2035,Medical_Table[#All],3,FALSE)</f>
        <v>No</v>
      </c>
      <c r="J2035" t="str">
        <f>VLOOKUP($A2035,Medical_Table[#All],5,FALSE)</f>
        <v>Over Weight</v>
      </c>
      <c r="K2035" t="str">
        <f>VLOOKUP($A2035,Medical_Table[#All],7,FALSE)</f>
        <v>Prediabetes</v>
      </c>
      <c r="L2035" s="22">
        <f>VLOOKUP($A2035,Hospitalization_Table[#All],10,FALSE)</f>
        <v>34274</v>
      </c>
      <c r="M2035" s="18">
        <f>VLOOKUP($A2035,Hospitalization_Table[#All],6,FALSE)</f>
        <v>2866.09</v>
      </c>
      <c r="N2035" t="str">
        <f>VLOOKUP($A2035,Hospitalization_Table[#All],7,FALSE)</f>
        <v>tier - 3</v>
      </c>
      <c r="O2035" t="str">
        <f>VLOOKUP($A2035,Hospitalization_Table[#All],8,FALSE)</f>
        <v>tier - 3</v>
      </c>
      <c r="P2035" t="str">
        <f>VLOOKUP($A2035,Hospitalization_Table[#All],9,FALSE)</f>
        <v>R1011</v>
      </c>
      <c r="Q2035">
        <f>VLOOKUP($A2035,Hospitalization_Table[#All],11,FALSE)</f>
        <v>29</v>
      </c>
    </row>
    <row r="2036" spans="1:17" ht="15.6" x14ac:dyDescent="0.3">
      <c r="A2036" s="20" t="s">
        <v>332</v>
      </c>
      <c r="B2036" t="str">
        <f>VLOOKUP($A2036,Customer_Table[#All],4,FALSE)</f>
        <v>Ildiko M.</v>
      </c>
      <c r="C2036">
        <f>VLOOKUP($A2036,Medical_Table[#All],4,FALSE)</f>
        <v>33.344999999999999</v>
      </c>
      <c r="D2036">
        <f>VLOOKUP($A2036,Medical_Table[#All],6,FALSE)</f>
        <v>4.29</v>
      </c>
      <c r="E2036" t="str">
        <f>VLOOKUP($A2036,Medical_Table[#All],2,FALSE)</f>
        <v>No</v>
      </c>
      <c r="F2036" t="str">
        <f>VLOOKUP($A2036,Medical_Table[#All],8,FALSE)</f>
        <v>No</v>
      </c>
      <c r="G2036" t="str">
        <f>VLOOKUP($A2036,Medical_Table[#All],9,FALSE)</f>
        <v>No</v>
      </c>
      <c r="H2036">
        <f>VLOOKUP($A2036,Medical_Table[#All],10,FALSE)</f>
        <v>1</v>
      </c>
      <c r="I2036" t="str">
        <f>VLOOKUP($A2036,Medical_Table[#All],3,FALSE)</f>
        <v>No</v>
      </c>
      <c r="J2036" t="str">
        <f>VLOOKUP($A2036,Medical_Table[#All],5,FALSE)</f>
        <v>Obesity</v>
      </c>
      <c r="K2036" t="str">
        <f>VLOOKUP($A2036,Medical_Table[#All],7,FALSE)</f>
        <v>Normal</v>
      </c>
      <c r="L2036" s="22">
        <f>VLOOKUP($A2036,Hospitalization_Table[#All],10,FALSE)</f>
        <v>36042</v>
      </c>
      <c r="M2036" s="18">
        <f>VLOOKUP($A2036,Hospitalization_Table[#All],6,FALSE)</f>
        <v>2855.44</v>
      </c>
      <c r="N2036" t="str">
        <f>VLOOKUP($A2036,Hospitalization_Table[#All],7,FALSE)</f>
        <v>tier - 2</v>
      </c>
      <c r="O2036" t="str">
        <f>VLOOKUP($A2036,Hospitalization_Table[#All],8,FALSE)</f>
        <v>tier - 3</v>
      </c>
      <c r="P2036" t="str">
        <f>VLOOKUP($A2036,Hospitalization_Table[#All],9,FALSE)</f>
        <v>R1012</v>
      </c>
      <c r="Q2036">
        <f>VLOOKUP($A2036,Hospitalization_Table[#All],11,FALSE)</f>
        <v>24</v>
      </c>
    </row>
    <row r="2037" spans="1:17" ht="15.6" x14ac:dyDescent="0.3">
      <c r="A2037" s="20" t="s">
        <v>331</v>
      </c>
      <c r="B2037" t="str">
        <f>VLOOKUP($A2037,Customer_Table[#All],4,FALSE)</f>
        <v>Melinda E.</v>
      </c>
      <c r="C2037">
        <f>VLOOKUP($A2037,Medical_Table[#All],4,FALSE)</f>
        <v>29.925000000000001</v>
      </c>
      <c r="D2037">
        <f>VLOOKUP($A2037,Medical_Table[#All],6,FALSE)</f>
        <v>5.3</v>
      </c>
      <c r="E2037" t="str">
        <f>VLOOKUP($A2037,Medical_Table[#All],2,FALSE)</f>
        <v>No</v>
      </c>
      <c r="F2037" t="str">
        <f>VLOOKUP($A2037,Medical_Table[#All],8,FALSE)</f>
        <v>No</v>
      </c>
      <c r="G2037" t="str">
        <f>VLOOKUP($A2037,Medical_Table[#All],9,FALSE)</f>
        <v>No</v>
      </c>
      <c r="H2037">
        <f>VLOOKUP($A2037,Medical_Table[#All],10,FALSE)</f>
        <v>1</v>
      </c>
      <c r="I2037" t="str">
        <f>VLOOKUP($A2037,Medical_Table[#All],3,FALSE)</f>
        <v>No</v>
      </c>
      <c r="J2037" t="str">
        <f>VLOOKUP($A2037,Medical_Table[#All],5,FALSE)</f>
        <v>Over Weight</v>
      </c>
      <c r="K2037" t="str">
        <f>VLOOKUP($A2037,Medical_Table[#All],7,FALSE)</f>
        <v>Normal</v>
      </c>
      <c r="L2037" s="22">
        <f>VLOOKUP($A2037,Hospitalization_Table[#All],10,FALSE)</f>
        <v>35963</v>
      </c>
      <c r="M2037" s="18">
        <f>VLOOKUP($A2037,Hospitalization_Table[#All],6,FALSE)</f>
        <v>2850.68</v>
      </c>
      <c r="N2037" t="str">
        <f>VLOOKUP($A2037,Hospitalization_Table[#All],7,FALSE)</f>
        <v>tier - 2</v>
      </c>
      <c r="O2037" t="str">
        <f>VLOOKUP($A2037,Hospitalization_Table[#All],8,FALSE)</f>
        <v>tier - 3</v>
      </c>
      <c r="P2037" t="str">
        <f>VLOOKUP($A2037,Hospitalization_Table[#All],9,FALSE)</f>
        <v>R1012</v>
      </c>
      <c r="Q2037">
        <f>VLOOKUP($A2037,Hospitalization_Table[#All],11,FALSE)</f>
        <v>24</v>
      </c>
    </row>
    <row r="2038" spans="1:17" ht="15.6" x14ac:dyDescent="0.3">
      <c r="A2038" s="20" t="s">
        <v>330</v>
      </c>
      <c r="B2038" t="str">
        <f>VLOOKUP($A2038,Customer_Table[#All],4,FALSE)</f>
        <v>Ashley M</v>
      </c>
      <c r="C2038">
        <f>VLOOKUP($A2038,Medical_Table[#All],4,FALSE)</f>
        <v>24.225000000000001</v>
      </c>
      <c r="D2038">
        <f>VLOOKUP($A2038,Medical_Table[#All],6,FALSE)</f>
        <v>4.42</v>
      </c>
      <c r="E2038" t="str">
        <f>VLOOKUP($A2038,Medical_Table[#All],2,FALSE)</f>
        <v>No</v>
      </c>
      <c r="F2038" t="str">
        <f>VLOOKUP($A2038,Medical_Table[#All],8,FALSE)</f>
        <v>No</v>
      </c>
      <c r="G2038" t="str">
        <f>VLOOKUP($A2038,Medical_Table[#All],9,FALSE)</f>
        <v>No</v>
      </c>
      <c r="H2038">
        <f>VLOOKUP($A2038,Medical_Table[#All],10,FALSE)</f>
        <v>1</v>
      </c>
      <c r="I2038" t="str">
        <f>VLOOKUP($A2038,Medical_Table[#All],3,FALSE)</f>
        <v>No</v>
      </c>
      <c r="J2038" t="str">
        <f>VLOOKUP($A2038,Medical_Table[#All],5,FALSE)</f>
        <v>Normal Weight</v>
      </c>
      <c r="K2038" t="str">
        <f>VLOOKUP($A2038,Medical_Table[#All],7,FALSE)</f>
        <v>Normal</v>
      </c>
      <c r="L2038" s="22">
        <f>VLOOKUP($A2038,Hospitalization_Table[#All],10,FALSE)</f>
        <v>36114</v>
      </c>
      <c r="M2038" s="18">
        <f>VLOOKUP($A2038,Hospitalization_Table[#All],6,FALSE)</f>
        <v>2842.76</v>
      </c>
      <c r="N2038" t="str">
        <f>VLOOKUP($A2038,Hospitalization_Table[#All],7,FALSE)</f>
        <v>tier - 2</v>
      </c>
      <c r="O2038" t="str">
        <f>VLOOKUP($A2038,Hospitalization_Table[#All],8,FALSE)</f>
        <v>tier - 3</v>
      </c>
      <c r="P2038" t="str">
        <f>VLOOKUP($A2038,Hospitalization_Table[#All],9,FALSE)</f>
        <v>R1012</v>
      </c>
      <c r="Q2038">
        <f>VLOOKUP($A2038,Hospitalization_Table[#All],11,FALSE)</f>
        <v>24</v>
      </c>
    </row>
    <row r="2039" spans="1:17" ht="15.6" x14ac:dyDescent="0.3">
      <c r="A2039" s="20" t="s">
        <v>329</v>
      </c>
      <c r="B2039" t="str">
        <f>VLOOKUP($A2039,Customer_Table[#All],4,FALSE)</f>
        <v>Stephanie</v>
      </c>
      <c r="C2039">
        <f>VLOOKUP($A2039,Medical_Table[#All],4,FALSE)</f>
        <v>29.68</v>
      </c>
      <c r="D2039">
        <f>VLOOKUP($A2039,Medical_Table[#All],6,FALSE)</f>
        <v>5.68</v>
      </c>
      <c r="E2039" t="str">
        <f>VLOOKUP($A2039,Medical_Table[#All],2,FALSE)</f>
        <v>No</v>
      </c>
      <c r="F2039" t="str">
        <f>VLOOKUP($A2039,Medical_Table[#All],8,FALSE)</f>
        <v>yes</v>
      </c>
      <c r="G2039" t="str">
        <f>VLOOKUP($A2039,Medical_Table[#All],9,FALSE)</f>
        <v>No</v>
      </c>
      <c r="H2039">
        <f>VLOOKUP($A2039,Medical_Table[#All],10,FALSE)</f>
        <v>1</v>
      </c>
      <c r="I2039" t="str">
        <f>VLOOKUP($A2039,Medical_Table[#All],3,FALSE)</f>
        <v>No</v>
      </c>
      <c r="J2039" t="str">
        <f>VLOOKUP($A2039,Medical_Table[#All],5,FALSE)</f>
        <v>Over Weight</v>
      </c>
      <c r="K2039" t="str">
        <f>VLOOKUP($A2039,Medical_Table[#All],7,FALSE)</f>
        <v>Normal</v>
      </c>
      <c r="L2039" s="22">
        <f>VLOOKUP($A2039,Hospitalization_Table[#All],10,FALSE)</f>
        <v>36800</v>
      </c>
      <c r="M2039" s="18">
        <f>VLOOKUP($A2039,Hospitalization_Table[#All],6,FALSE)</f>
        <v>2819.51</v>
      </c>
      <c r="N2039" t="str">
        <f>VLOOKUP($A2039,Hospitalization_Table[#All],7,FALSE)</f>
        <v>tier - 2</v>
      </c>
      <c r="O2039" t="str">
        <f>VLOOKUP($A2039,Hospitalization_Table[#All],8,FALSE)</f>
        <v>tier - 3</v>
      </c>
      <c r="P2039" t="str">
        <f>VLOOKUP($A2039,Hospitalization_Table[#All],9,FALSE)</f>
        <v>R1011</v>
      </c>
      <c r="Q2039">
        <f>VLOOKUP($A2039,Hospitalization_Table[#All],11,FALSE)</f>
        <v>22</v>
      </c>
    </row>
    <row r="2040" spans="1:17" ht="15.6" x14ac:dyDescent="0.3">
      <c r="A2040" s="20" t="s">
        <v>328</v>
      </c>
      <c r="B2040" t="str">
        <f>VLOOKUP($A2040,Customer_Table[#All],4,FALSE)</f>
        <v>Sean P.</v>
      </c>
      <c r="C2040">
        <f>VLOOKUP($A2040,Medical_Table[#All],4,FALSE)</f>
        <v>20.614999999999998</v>
      </c>
      <c r="D2040">
        <f>VLOOKUP($A2040,Medical_Table[#All],6,FALSE)</f>
        <v>6.05</v>
      </c>
      <c r="E2040" t="str">
        <f>VLOOKUP($A2040,Medical_Table[#All],2,FALSE)</f>
        <v>No</v>
      </c>
      <c r="F2040" t="str">
        <f>VLOOKUP($A2040,Medical_Table[#All],8,FALSE)</f>
        <v>No</v>
      </c>
      <c r="G2040" t="str">
        <f>VLOOKUP($A2040,Medical_Table[#All],9,FALSE)</f>
        <v>Yes</v>
      </c>
      <c r="H2040">
        <f>VLOOKUP($A2040,Medical_Table[#All],10,FALSE)</f>
        <v>1</v>
      </c>
      <c r="I2040" t="str">
        <f>VLOOKUP($A2040,Medical_Table[#All],3,FALSE)</f>
        <v>No</v>
      </c>
      <c r="J2040" t="str">
        <f>VLOOKUP($A2040,Medical_Table[#All],5,FALSE)</f>
        <v>Normal Weight</v>
      </c>
      <c r="K2040" t="str">
        <f>VLOOKUP($A2040,Medical_Table[#All],7,FALSE)</f>
        <v>Prediabetes</v>
      </c>
      <c r="L2040" s="22">
        <f>VLOOKUP($A2040,Hospitalization_Table[#All],10,FALSE)</f>
        <v>37887</v>
      </c>
      <c r="M2040" s="18">
        <f>VLOOKUP($A2040,Hospitalization_Table[#All],6,FALSE)</f>
        <v>2803.7</v>
      </c>
      <c r="N2040" t="str">
        <f>VLOOKUP($A2040,Hospitalization_Table[#All],7,FALSE)</f>
        <v>tier - 2</v>
      </c>
      <c r="O2040" t="str">
        <f>VLOOKUP($A2040,Hospitalization_Table[#All],8,FALSE)</f>
        <v>tier - 1</v>
      </c>
      <c r="P2040" t="str">
        <f>VLOOKUP($A2040,Hospitalization_Table[#All],9,FALSE)</f>
        <v>R1012</v>
      </c>
      <c r="Q2040">
        <f>VLOOKUP($A2040,Hospitalization_Table[#All],11,FALSE)</f>
        <v>19</v>
      </c>
    </row>
    <row r="2041" spans="1:17" ht="15.6" x14ac:dyDescent="0.3">
      <c r="A2041" s="20" t="s">
        <v>327</v>
      </c>
      <c r="B2041" t="str">
        <f>VLOOKUP($A2041,Customer_Table[#All],4,FALSE)</f>
        <v>Emily G</v>
      </c>
      <c r="C2041">
        <f>VLOOKUP($A2041,Medical_Table[#All],4,FALSE)</f>
        <v>32.119999999999997</v>
      </c>
      <c r="D2041">
        <f>VLOOKUP($A2041,Medical_Table[#All],6,FALSE)</f>
        <v>5.33</v>
      </c>
      <c r="E2041" t="str">
        <f>VLOOKUP($A2041,Medical_Table[#All],2,FALSE)</f>
        <v>No</v>
      </c>
      <c r="F2041" t="str">
        <f>VLOOKUP($A2041,Medical_Table[#All],8,FALSE)</f>
        <v>yes</v>
      </c>
      <c r="G2041" t="str">
        <f>VLOOKUP($A2041,Medical_Table[#All],9,FALSE)</f>
        <v>No</v>
      </c>
      <c r="H2041">
        <f>VLOOKUP($A2041,Medical_Table[#All],10,FALSE)</f>
        <v>1</v>
      </c>
      <c r="I2041" t="str">
        <f>VLOOKUP($A2041,Medical_Table[#All],3,FALSE)</f>
        <v>No</v>
      </c>
      <c r="J2041" t="str">
        <f>VLOOKUP($A2041,Medical_Table[#All],5,FALSE)</f>
        <v>Obesity</v>
      </c>
      <c r="K2041" t="str">
        <f>VLOOKUP($A2041,Medical_Table[#All],7,FALSE)</f>
        <v>Normal</v>
      </c>
      <c r="L2041" s="22">
        <f>VLOOKUP($A2041,Hospitalization_Table[#All],10,FALSE)</f>
        <v>38203</v>
      </c>
      <c r="M2041" s="18">
        <f>VLOOKUP($A2041,Hospitalization_Table[#All],6,FALSE)</f>
        <v>2801.26</v>
      </c>
      <c r="N2041" t="str">
        <f>VLOOKUP($A2041,Hospitalization_Table[#All],7,FALSE)</f>
        <v>tier - 2</v>
      </c>
      <c r="O2041" t="str">
        <f>VLOOKUP($A2041,Hospitalization_Table[#All],8,FALSE)</f>
        <v>tier - 3</v>
      </c>
      <c r="P2041" t="str">
        <f>VLOOKUP($A2041,Hospitalization_Table[#All],9,FALSE)</f>
        <v>R1013</v>
      </c>
      <c r="Q2041">
        <f>VLOOKUP($A2041,Hospitalization_Table[#All],11,FALSE)</f>
        <v>18</v>
      </c>
    </row>
    <row r="2042" spans="1:17" ht="15.6" x14ac:dyDescent="0.3">
      <c r="A2042" s="20" t="s">
        <v>326</v>
      </c>
      <c r="B2042" t="str">
        <f>VLOOKUP($A2042,Customer_Table[#All],4,FALSE)</f>
        <v>Malcolm</v>
      </c>
      <c r="C2042">
        <f>VLOOKUP($A2042,Medical_Table[#All],4,FALSE)</f>
        <v>27.36</v>
      </c>
      <c r="D2042">
        <f>VLOOKUP($A2042,Medical_Table[#All],6,FALSE)</f>
        <v>6.22</v>
      </c>
      <c r="E2042" t="str">
        <f>VLOOKUP($A2042,Medical_Table[#All],2,FALSE)</f>
        <v>No</v>
      </c>
      <c r="F2042" t="str">
        <f>VLOOKUP($A2042,Medical_Table[#All],8,FALSE)</f>
        <v>No</v>
      </c>
      <c r="G2042" t="str">
        <f>VLOOKUP($A2042,Medical_Table[#All],9,FALSE)</f>
        <v>No</v>
      </c>
      <c r="H2042">
        <f>VLOOKUP($A2042,Medical_Table[#All],10,FALSE)</f>
        <v>0</v>
      </c>
      <c r="I2042" t="str">
        <f>VLOOKUP($A2042,Medical_Table[#All],3,FALSE)</f>
        <v>No</v>
      </c>
      <c r="J2042" t="str">
        <f>VLOOKUP($A2042,Medical_Table[#All],5,FALSE)</f>
        <v>Over Weight</v>
      </c>
      <c r="K2042" t="str">
        <f>VLOOKUP($A2042,Medical_Table[#All],7,FALSE)</f>
        <v>Prediabetes</v>
      </c>
      <c r="L2042" s="22">
        <f>VLOOKUP($A2042,Hospitalization_Table[#All],10,FALSE)</f>
        <v>36518</v>
      </c>
      <c r="M2042" s="18">
        <f>VLOOKUP($A2042,Hospitalization_Table[#All],6,FALSE)</f>
        <v>2789.06</v>
      </c>
      <c r="N2042" t="str">
        <f>VLOOKUP($A2042,Hospitalization_Table[#All],7,FALSE)</f>
        <v>tier - 2</v>
      </c>
      <c r="O2042" t="str">
        <f>VLOOKUP($A2042,Hospitalization_Table[#All],8,FALSE)</f>
        <v>tier - 3</v>
      </c>
      <c r="P2042" t="str">
        <f>VLOOKUP($A2042,Hospitalization_Table[#All],9,FALSE)</f>
        <v>R1012</v>
      </c>
      <c r="Q2042">
        <f>VLOOKUP($A2042,Hospitalization_Table[#All],11,FALSE)</f>
        <v>23</v>
      </c>
    </row>
    <row r="2043" spans="1:17" ht="15.6" x14ac:dyDescent="0.3">
      <c r="A2043" s="20" t="s">
        <v>325</v>
      </c>
      <c r="B2043" t="str">
        <f>VLOOKUP($A2043,Customer_Table[#All],4,FALSE)</f>
        <v>Danilo</v>
      </c>
      <c r="C2043">
        <f>VLOOKUP($A2043,Medical_Table[#All],4,FALSE)</f>
        <v>17.385000000000002</v>
      </c>
      <c r="D2043">
        <f>VLOOKUP($A2043,Medical_Table[#All],6,FALSE)</f>
        <v>5.84</v>
      </c>
      <c r="E2043" t="str">
        <f>VLOOKUP($A2043,Medical_Table[#All],2,FALSE)</f>
        <v>No</v>
      </c>
      <c r="F2043" t="str">
        <f>VLOOKUP($A2043,Medical_Table[#All],8,FALSE)</f>
        <v>No</v>
      </c>
      <c r="G2043" t="str">
        <f>VLOOKUP($A2043,Medical_Table[#All],9,FALSE)</f>
        <v>No</v>
      </c>
      <c r="H2043">
        <f>VLOOKUP($A2043,Medical_Table[#All],10,FALSE)</f>
        <v>0</v>
      </c>
      <c r="I2043" t="str">
        <f>VLOOKUP($A2043,Medical_Table[#All],3,FALSE)</f>
        <v>No</v>
      </c>
      <c r="J2043" t="str">
        <f>VLOOKUP($A2043,Medical_Table[#All],5,FALSE)</f>
        <v>Under Weight</v>
      </c>
      <c r="K2043" t="str">
        <f>VLOOKUP($A2043,Medical_Table[#All],7,FALSE)</f>
        <v>Prediabetes</v>
      </c>
      <c r="L2043" s="22">
        <f>VLOOKUP($A2043,Hospitalization_Table[#All],10,FALSE)</f>
        <v>36401</v>
      </c>
      <c r="M2043" s="18">
        <f>VLOOKUP($A2043,Hospitalization_Table[#All],6,FALSE)</f>
        <v>2775.19</v>
      </c>
      <c r="N2043" t="str">
        <f>VLOOKUP($A2043,Hospitalization_Table[#All],7,FALSE)</f>
        <v>tier - 2</v>
      </c>
      <c r="O2043" t="str">
        <f>VLOOKUP($A2043,Hospitalization_Table[#All],8,FALSE)</f>
        <v>tier - 1</v>
      </c>
      <c r="P2043" t="str">
        <f>VLOOKUP($A2043,Hospitalization_Table[#All],9,FALSE)</f>
        <v>R1012</v>
      </c>
      <c r="Q2043">
        <f>VLOOKUP($A2043,Hospitalization_Table[#All],11,FALSE)</f>
        <v>23</v>
      </c>
    </row>
    <row r="2044" spans="1:17" ht="15.6" x14ac:dyDescent="0.3">
      <c r="A2044" s="20" t="s">
        <v>324</v>
      </c>
      <c r="B2044" t="str">
        <f>VLOOKUP($A2044,Customer_Table[#All],4,FALSE)</f>
        <v>Mikko</v>
      </c>
      <c r="C2044">
        <f>VLOOKUP($A2044,Medical_Table[#All],4,FALSE)</f>
        <v>30.13</v>
      </c>
      <c r="D2044">
        <f>VLOOKUP($A2044,Medical_Table[#All],6,FALSE)</f>
        <v>5.71</v>
      </c>
      <c r="E2044" t="str">
        <f>VLOOKUP($A2044,Medical_Table[#All],2,FALSE)</f>
        <v>No</v>
      </c>
      <c r="F2044" t="str">
        <f>VLOOKUP($A2044,Medical_Table[#All],8,FALSE)</f>
        <v>yes</v>
      </c>
      <c r="G2044" t="str">
        <f>VLOOKUP($A2044,Medical_Table[#All],9,FALSE)</f>
        <v>No</v>
      </c>
      <c r="H2044">
        <f>VLOOKUP($A2044,Medical_Table[#All],10,FALSE)</f>
        <v>1</v>
      </c>
      <c r="I2044" t="str">
        <f>VLOOKUP($A2044,Medical_Table[#All],3,FALSE)</f>
        <v>No</v>
      </c>
      <c r="J2044" t="str">
        <f>VLOOKUP($A2044,Medical_Table[#All],5,FALSE)</f>
        <v>Obesity</v>
      </c>
      <c r="K2044" t="str">
        <f>VLOOKUP($A2044,Medical_Table[#All],7,FALSE)</f>
        <v>Prediabetes</v>
      </c>
      <c r="L2044" s="22">
        <f>VLOOKUP($A2044,Hospitalization_Table[#All],10,FALSE)</f>
        <v>38305</v>
      </c>
      <c r="M2044" s="18">
        <f>VLOOKUP($A2044,Hospitalization_Table[#All],6,FALSE)</f>
        <v>2773.46</v>
      </c>
      <c r="N2044" t="str">
        <f>VLOOKUP($A2044,Hospitalization_Table[#All],7,FALSE)</f>
        <v>tier - 2</v>
      </c>
      <c r="O2044" t="str">
        <f>VLOOKUP($A2044,Hospitalization_Table[#All],8,FALSE)</f>
        <v>tier - 1</v>
      </c>
      <c r="P2044" t="str">
        <f>VLOOKUP($A2044,Hospitalization_Table[#All],9,FALSE)</f>
        <v>R1021</v>
      </c>
      <c r="Q2044">
        <f>VLOOKUP($A2044,Hospitalization_Table[#All],11,FALSE)</f>
        <v>18</v>
      </c>
    </row>
    <row r="2045" spans="1:17" ht="15.6" x14ac:dyDescent="0.3">
      <c r="A2045" s="20" t="s">
        <v>323</v>
      </c>
      <c r="B2045" t="str">
        <f>VLOOKUP($A2045,Customer_Table[#All],4,FALSE)</f>
        <v>Paula C.</v>
      </c>
      <c r="C2045">
        <f>VLOOKUP($A2045,Medical_Table[#All],4,FALSE)</f>
        <v>25.44</v>
      </c>
      <c r="D2045">
        <f>VLOOKUP($A2045,Medical_Table[#All],6,FALSE)</f>
        <v>6.04</v>
      </c>
      <c r="E2045" t="str">
        <f>VLOOKUP($A2045,Medical_Table[#All],2,FALSE)</f>
        <v>Yes</v>
      </c>
      <c r="F2045" t="str">
        <f>VLOOKUP($A2045,Medical_Table[#All],8,FALSE)</f>
        <v>No</v>
      </c>
      <c r="G2045" t="str">
        <f>VLOOKUP($A2045,Medical_Table[#All],9,FALSE)</f>
        <v>Yes</v>
      </c>
      <c r="H2045">
        <f>VLOOKUP($A2045,Medical_Table[#All],10,FALSE)</f>
        <v>1</v>
      </c>
      <c r="I2045" t="str">
        <f>VLOOKUP($A2045,Medical_Table[#All],3,FALSE)</f>
        <v>No</v>
      </c>
      <c r="J2045" t="str">
        <f>VLOOKUP($A2045,Medical_Table[#All],5,FALSE)</f>
        <v>Over Weight</v>
      </c>
      <c r="K2045" t="str">
        <f>VLOOKUP($A2045,Medical_Table[#All],7,FALSE)</f>
        <v>Prediabetes</v>
      </c>
      <c r="L2045" s="22">
        <f>VLOOKUP($A2045,Hospitalization_Table[#All],10,FALSE)</f>
        <v>35652</v>
      </c>
      <c r="M2045" s="18">
        <f>VLOOKUP($A2045,Hospitalization_Table[#All],6,FALSE)</f>
        <v>2758.99</v>
      </c>
      <c r="N2045" t="str">
        <f>VLOOKUP($A2045,Hospitalization_Table[#All],7,FALSE)</f>
        <v>tier - 2</v>
      </c>
      <c r="O2045" t="str">
        <f>VLOOKUP($A2045,Hospitalization_Table[#All],8,FALSE)</f>
        <v>tier - 1</v>
      </c>
      <c r="P2045" t="str">
        <f>VLOOKUP($A2045,Hospitalization_Table[#All],9,FALSE)</f>
        <v>R1012</v>
      </c>
      <c r="Q2045">
        <f>VLOOKUP($A2045,Hospitalization_Table[#All],11,FALSE)</f>
        <v>25</v>
      </c>
    </row>
    <row r="2046" spans="1:17" ht="15.6" x14ac:dyDescent="0.3">
      <c r="A2046" s="20" t="s">
        <v>322</v>
      </c>
      <c r="B2046" t="str">
        <f>VLOOKUP($A2046,Customer_Table[#All],4,FALSE)</f>
        <v>Kirsten N.</v>
      </c>
      <c r="C2046">
        <f>VLOOKUP($A2046,Medical_Table[#All],4,FALSE)</f>
        <v>39.805</v>
      </c>
      <c r="D2046">
        <f>VLOOKUP($A2046,Medical_Table[#All],6,FALSE)</f>
        <v>4.38</v>
      </c>
      <c r="E2046" t="str">
        <f>VLOOKUP($A2046,Medical_Table[#All],2,FALSE)</f>
        <v>No</v>
      </c>
      <c r="F2046" t="str">
        <f>VLOOKUP($A2046,Medical_Table[#All],8,FALSE)</f>
        <v>yes</v>
      </c>
      <c r="G2046" t="str">
        <f>VLOOKUP($A2046,Medical_Table[#All],9,FALSE)</f>
        <v>No</v>
      </c>
      <c r="H2046">
        <f>VLOOKUP($A2046,Medical_Table[#All],10,FALSE)</f>
        <v>1</v>
      </c>
      <c r="I2046" t="str">
        <f>VLOOKUP($A2046,Medical_Table[#All],3,FALSE)</f>
        <v>No</v>
      </c>
      <c r="J2046" t="str">
        <f>VLOOKUP($A2046,Medical_Table[#All],5,FALSE)</f>
        <v>Obesity</v>
      </c>
      <c r="K2046" t="str">
        <f>VLOOKUP($A2046,Medical_Table[#All],7,FALSE)</f>
        <v>Normal</v>
      </c>
      <c r="L2046" s="22">
        <f>VLOOKUP($A2046,Hospitalization_Table[#All],10,FALSE)</f>
        <v>36810</v>
      </c>
      <c r="M2046" s="18">
        <f>VLOOKUP($A2046,Hospitalization_Table[#All],6,FALSE)</f>
        <v>2755.02</v>
      </c>
      <c r="N2046" t="str">
        <f>VLOOKUP($A2046,Hospitalization_Table[#All],7,FALSE)</f>
        <v>tier - 2</v>
      </c>
      <c r="O2046" t="str">
        <f>VLOOKUP($A2046,Hospitalization_Table[#All],8,FALSE)</f>
        <v>tier - 1</v>
      </c>
      <c r="P2046" t="str">
        <f>VLOOKUP($A2046,Hospitalization_Table[#All],9,FALSE)</f>
        <v>R1024</v>
      </c>
      <c r="Q2046">
        <f>VLOOKUP($A2046,Hospitalization_Table[#All],11,FALSE)</f>
        <v>22</v>
      </c>
    </row>
    <row r="2047" spans="1:17" ht="15.6" x14ac:dyDescent="0.3">
      <c r="A2047" s="20" t="s">
        <v>321</v>
      </c>
      <c r="B2047" t="str">
        <f>VLOOKUP($A2047,Customer_Table[#All],4,FALSE)</f>
        <v>Christy</v>
      </c>
      <c r="C2047">
        <f>VLOOKUP($A2047,Medical_Table[#All],4,FALSE)</f>
        <v>30.4</v>
      </c>
      <c r="D2047">
        <f>VLOOKUP($A2047,Medical_Table[#All],6,FALSE)</f>
        <v>5.56</v>
      </c>
      <c r="E2047" t="str">
        <f>VLOOKUP($A2047,Medical_Table[#All],2,FALSE)</f>
        <v>Yes</v>
      </c>
      <c r="F2047" t="str">
        <f>VLOOKUP($A2047,Medical_Table[#All],8,FALSE)</f>
        <v>yes</v>
      </c>
      <c r="G2047" t="str">
        <f>VLOOKUP($A2047,Medical_Table[#All],9,FALSE)</f>
        <v>No</v>
      </c>
      <c r="H2047">
        <f>VLOOKUP($A2047,Medical_Table[#All],10,FALSE)</f>
        <v>1</v>
      </c>
      <c r="I2047" t="str">
        <f>VLOOKUP($A2047,Medical_Table[#All],3,FALSE)</f>
        <v>No</v>
      </c>
      <c r="J2047" t="str">
        <f>VLOOKUP($A2047,Medical_Table[#All],5,FALSE)</f>
        <v>Obesity</v>
      </c>
      <c r="K2047" t="str">
        <f>VLOOKUP($A2047,Medical_Table[#All],7,FALSE)</f>
        <v>Normal</v>
      </c>
      <c r="L2047" s="22">
        <f>VLOOKUP($A2047,Hospitalization_Table[#All],10,FALSE)</f>
        <v>36802</v>
      </c>
      <c r="M2047" s="18">
        <f>VLOOKUP($A2047,Hospitalization_Table[#All],6,FALSE)</f>
        <v>2741.95</v>
      </c>
      <c r="N2047" t="str">
        <f>VLOOKUP($A2047,Hospitalization_Table[#All],7,FALSE)</f>
        <v>tier - 2</v>
      </c>
      <c r="O2047" t="str">
        <f>VLOOKUP($A2047,Hospitalization_Table[#All],8,FALSE)</f>
        <v>tier - 3</v>
      </c>
      <c r="P2047" t="str">
        <f>VLOOKUP($A2047,Hospitalization_Table[#All],9,FALSE)</f>
        <v>R1024</v>
      </c>
      <c r="Q2047">
        <f>VLOOKUP($A2047,Hospitalization_Table[#All],11,FALSE)</f>
        <v>22</v>
      </c>
    </row>
    <row r="2048" spans="1:17" ht="15.6" x14ac:dyDescent="0.3">
      <c r="A2048" s="20" t="s">
        <v>320</v>
      </c>
      <c r="B2048" t="str">
        <f>VLOOKUP($A2048,Customer_Table[#All],4,FALSE)</f>
        <v>Jennifer</v>
      </c>
      <c r="C2048">
        <f>VLOOKUP($A2048,Medical_Table[#All],4,FALSE)</f>
        <v>23.18</v>
      </c>
      <c r="D2048">
        <f>VLOOKUP($A2048,Medical_Table[#All],6,FALSE)</f>
        <v>4.24</v>
      </c>
      <c r="E2048" t="str">
        <f>VLOOKUP($A2048,Medical_Table[#All],2,FALSE)</f>
        <v>No</v>
      </c>
      <c r="F2048" t="str">
        <f>VLOOKUP($A2048,Medical_Table[#All],8,FALSE)</f>
        <v>yes</v>
      </c>
      <c r="G2048" t="str">
        <f>VLOOKUP($A2048,Medical_Table[#All],9,FALSE)</f>
        <v>No</v>
      </c>
      <c r="H2048">
        <f>VLOOKUP($A2048,Medical_Table[#All],10,FALSE)</f>
        <v>1</v>
      </c>
      <c r="I2048" t="str">
        <f>VLOOKUP($A2048,Medical_Table[#All],3,FALSE)</f>
        <v>No</v>
      </c>
      <c r="J2048" t="str">
        <f>VLOOKUP($A2048,Medical_Table[#All],5,FALSE)</f>
        <v>Normal Weight</v>
      </c>
      <c r="K2048" t="str">
        <f>VLOOKUP($A2048,Medical_Table[#All],7,FALSE)</f>
        <v>Normal</v>
      </c>
      <c r="L2048" s="22">
        <f>VLOOKUP($A2048,Hospitalization_Table[#All],10,FALSE)</f>
        <v>36877</v>
      </c>
      <c r="M2048" s="18">
        <f>VLOOKUP($A2048,Hospitalization_Table[#All],6,FALSE)</f>
        <v>2731.91</v>
      </c>
      <c r="N2048" t="str">
        <f>VLOOKUP($A2048,Hospitalization_Table[#All],7,FALSE)</f>
        <v>tier - 2</v>
      </c>
      <c r="O2048" t="str">
        <f>VLOOKUP($A2048,Hospitalization_Table[#All],8,FALSE)</f>
        <v>tier - 3</v>
      </c>
      <c r="P2048" t="str">
        <f>VLOOKUP($A2048,Hospitalization_Table[#All],9,FALSE)</f>
        <v>R1024</v>
      </c>
      <c r="Q2048">
        <f>VLOOKUP($A2048,Hospitalization_Table[#All],11,FALSE)</f>
        <v>22</v>
      </c>
    </row>
    <row r="2049" spans="1:17" ht="15.6" x14ac:dyDescent="0.3">
      <c r="A2049" s="20" t="s">
        <v>319</v>
      </c>
      <c r="B2049" t="str">
        <f>VLOOKUP($A2049,Customer_Table[#All],4,FALSE)</f>
        <v>Jingjing</v>
      </c>
      <c r="C2049">
        <f>VLOOKUP($A2049,Medical_Table[#All],4,FALSE)</f>
        <v>39.615000000000002</v>
      </c>
      <c r="D2049">
        <f>VLOOKUP($A2049,Medical_Table[#All],6,FALSE)</f>
        <v>6.32</v>
      </c>
      <c r="E2049" t="str">
        <f>VLOOKUP($A2049,Medical_Table[#All],2,FALSE)</f>
        <v>No</v>
      </c>
      <c r="F2049" t="str">
        <f>VLOOKUP($A2049,Medical_Table[#All],8,FALSE)</f>
        <v>No</v>
      </c>
      <c r="G2049" t="str">
        <f>VLOOKUP($A2049,Medical_Table[#All],9,FALSE)</f>
        <v>Yes</v>
      </c>
      <c r="H2049">
        <f>VLOOKUP($A2049,Medical_Table[#All],10,FALSE)</f>
        <v>1</v>
      </c>
      <c r="I2049" t="str">
        <f>VLOOKUP($A2049,Medical_Table[#All],3,FALSE)</f>
        <v>No</v>
      </c>
      <c r="J2049" t="str">
        <f>VLOOKUP($A2049,Medical_Table[#All],5,FALSE)</f>
        <v>Obesity</v>
      </c>
      <c r="K2049" t="str">
        <f>VLOOKUP($A2049,Medical_Table[#All],7,FALSE)</f>
        <v>Prediabetes</v>
      </c>
      <c r="L2049" s="22">
        <f>VLOOKUP($A2049,Hospitalization_Table[#All],10,FALSE)</f>
        <v>37958</v>
      </c>
      <c r="M2049" s="18">
        <f>VLOOKUP($A2049,Hospitalization_Table[#All],6,FALSE)</f>
        <v>2730.11</v>
      </c>
      <c r="N2049" t="str">
        <f>VLOOKUP($A2049,Hospitalization_Table[#All],7,FALSE)</f>
        <v>tier - 2</v>
      </c>
      <c r="O2049" t="str">
        <f>VLOOKUP($A2049,Hospitalization_Table[#All],8,FALSE)</f>
        <v>tier - 3</v>
      </c>
      <c r="P2049" t="str">
        <f>VLOOKUP($A2049,Hospitalization_Table[#All],9,FALSE)</f>
        <v>R1012</v>
      </c>
      <c r="Q2049">
        <f>VLOOKUP($A2049,Hospitalization_Table[#All],11,FALSE)</f>
        <v>19</v>
      </c>
    </row>
    <row r="2050" spans="1:17" ht="15.6" x14ac:dyDescent="0.3">
      <c r="A2050" s="20" t="s">
        <v>318</v>
      </c>
      <c r="B2050" t="str">
        <f>VLOOKUP($A2050,Customer_Table[#All],4,FALSE)</f>
        <v>Morgan</v>
      </c>
      <c r="C2050">
        <f>VLOOKUP($A2050,Medical_Table[#All],4,FALSE)</f>
        <v>30.59</v>
      </c>
      <c r="D2050">
        <f>VLOOKUP($A2050,Medical_Table[#All],6,FALSE)</f>
        <v>6.3</v>
      </c>
      <c r="E2050" t="str">
        <f>VLOOKUP($A2050,Medical_Table[#All],2,FALSE)</f>
        <v>Yes</v>
      </c>
      <c r="F2050" t="str">
        <f>VLOOKUP($A2050,Medical_Table[#All],8,FALSE)</f>
        <v>No</v>
      </c>
      <c r="G2050" t="str">
        <f>VLOOKUP($A2050,Medical_Table[#All],9,FALSE)</f>
        <v>Yes</v>
      </c>
      <c r="H2050">
        <f>VLOOKUP($A2050,Medical_Table[#All],10,FALSE)</f>
        <v>1</v>
      </c>
      <c r="I2050" t="str">
        <f>VLOOKUP($A2050,Medical_Table[#All],3,FALSE)</f>
        <v>No</v>
      </c>
      <c r="J2050" t="str">
        <f>VLOOKUP($A2050,Medical_Table[#All],5,FALSE)</f>
        <v>Obesity</v>
      </c>
      <c r="K2050" t="str">
        <f>VLOOKUP($A2050,Medical_Table[#All],7,FALSE)</f>
        <v>Prediabetes</v>
      </c>
      <c r="L2050" s="22">
        <f>VLOOKUP($A2050,Hospitalization_Table[#All],10,FALSE)</f>
        <v>35709</v>
      </c>
      <c r="M2050" s="18">
        <f>VLOOKUP($A2050,Hospitalization_Table[#All],6,FALSE)</f>
        <v>2727.4</v>
      </c>
      <c r="N2050" t="str">
        <f>VLOOKUP($A2050,Hospitalization_Table[#All],7,FALSE)</f>
        <v>tier - 3</v>
      </c>
      <c r="O2050" t="str">
        <f>VLOOKUP($A2050,Hospitalization_Table[#All],8,FALSE)</f>
        <v>tier - 3</v>
      </c>
      <c r="P2050" t="str">
        <f>VLOOKUP($A2050,Hospitalization_Table[#All],9,FALSE)</f>
        <v>R1016</v>
      </c>
      <c r="Q2050">
        <f>VLOOKUP($A2050,Hospitalization_Table[#All],11,FALSE)</f>
        <v>25</v>
      </c>
    </row>
    <row r="2051" spans="1:17" ht="15.6" x14ac:dyDescent="0.3">
      <c r="A2051" s="20" t="s">
        <v>317</v>
      </c>
      <c r="B2051" t="str">
        <f>VLOOKUP($A2051,Customer_Table[#All],4,FALSE)</f>
        <v>Patrick J.</v>
      </c>
      <c r="C2051">
        <f>VLOOKUP($A2051,Medical_Table[#All],4,FALSE)</f>
        <v>16.72</v>
      </c>
      <c r="D2051">
        <f>VLOOKUP($A2051,Medical_Table[#All],6,FALSE)</f>
        <v>4.38</v>
      </c>
      <c r="E2051" t="str">
        <f>VLOOKUP($A2051,Medical_Table[#All],2,FALSE)</f>
        <v>Yes</v>
      </c>
      <c r="F2051" t="str">
        <f>VLOOKUP($A2051,Medical_Table[#All],8,FALSE)</f>
        <v>No</v>
      </c>
      <c r="G2051" t="str">
        <f>VLOOKUP($A2051,Medical_Table[#All],9,FALSE)</f>
        <v>No</v>
      </c>
      <c r="H2051">
        <f>VLOOKUP($A2051,Medical_Table[#All],10,FALSE)</f>
        <v>1</v>
      </c>
      <c r="I2051" t="str">
        <f>VLOOKUP($A2051,Medical_Table[#All],3,FALSE)</f>
        <v>No</v>
      </c>
      <c r="J2051" t="str">
        <f>VLOOKUP($A2051,Medical_Table[#All],5,FALSE)</f>
        <v>Under Weight</v>
      </c>
      <c r="K2051" t="str">
        <f>VLOOKUP($A2051,Medical_Table[#All],7,FALSE)</f>
        <v>Normal</v>
      </c>
      <c r="L2051" s="22">
        <f>VLOOKUP($A2051,Hospitalization_Table[#All],10,FALSE)</f>
        <v>32375</v>
      </c>
      <c r="M2051" s="18">
        <f>VLOOKUP($A2051,Hospitalization_Table[#All],6,FALSE)</f>
        <v>2726.06</v>
      </c>
      <c r="N2051" t="str">
        <f>VLOOKUP($A2051,Hospitalization_Table[#All],7,FALSE)</f>
        <v>tier - 2</v>
      </c>
      <c r="O2051" t="str">
        <f>VLOOKUP($A2051,Hospitalization_Table[#All],8,FALSE)</f>
        <v>tier - 2</v>
      </c>
      <c r="P2051" t="str">
        <f>VLOOKUP($A2051,Hospitalization_Table[#All],9,FALSE)</f>
        <v>R1013</v>
      </c>
      <c r="Q2051">
        <f>VLOOKUP($A2051,Hospitalization_Table[#All],11,FALSE)</f>
        <v>34</v>
      </c>
    </row>
    <row r="2052" spans="1:17" ht="15.6" x14ac:dyDescent="0.3">
      <c r="A2052" s="20" t="s">
        <v>316</v>
      </c>
      <c r="B2052" t="str">
        <f>VLOOKUP($A2052,Customer_Table[#All],4,FALSE)</f>
        <v>Frankline</v>
      </c>
      <c r="C2052">
        <f>VLOOKUP($A2052,Medical_Table[#All],4,FALSE)</f>
        <v>26.22</v>
      </c>
      <c r="D2052">
        <f>VLOOKUP($A2052,Medical_Table[#All],6,FALSE)</f>
        <v>4.6500000000000004</v>
      </c>
      <c r="E2052" t="str">
        <f>VLOOKUP($A2052,Medical_Table[#All],2,FALSE)</f>
        <v>Yes</v>
      </c>
      <c r="F2052" t="str">
        <f>VLOOKUP($A2052,Medical_Table[#All],8,FALSE)</f>
        <v>No</v>
      </c>
      <c r="G2052" t="str">
        <f>VLOOKUP($A2052,Medical_Table[#All],9,FALSE)</f>
        <v>Yes</v>
      </c>
      <c r="H2052">
        <f>VLOOKUP($A2052,Medical_Table[#All],10,FALSE)</f>
        <v>1</v>
      </c>
      <c r="I2052" t="str">
        <f>VLOOKUP($A2052,Medical_Table[#All],3,FALSE)</f>
        <v>No</v>
      </c>
      <c r="J2052" t="str">
        <f>VLOOKUP($A2052,Medical_Table[#All],5,FALSE)</f>
        <v>Over Weight</v>
      </c>
      <c r="K2052" t="str">
        <f>VLOOKUP($A2052,Medical_Table[#All],7,FALSE)</f>
        <v>Normal</v>
      </c>
      <c r="L2052" s="22">
        <f>VLOOKUP($A2052,Hospitalization_Table[#All],10,FALSE)</f>
        <v>35733</v>
      </c>
      <c r="M2052" s="18">
        <f>VLOOKUP($A2052,Hospitalization_Table[#All],6,FALSE)</f>
        <v>2721.32</v>
      </c>
      <c r="N2052" t="str">
        <f>VLOOKUP($A2052,Hospitalization_Table[#All],7,FALSE)</f>
        <v>tier - 1</v>
      </c>
      <c r="O2052" t="str">
        <f>VLOOKUP($A2052,Hospitalization_Table[#All],8,FALSE)</f>
        <v>tier - 3</v>
      </c>
      <c r="P2052" t="str">
        <f>VLOOKUP($A2052,Hospitalization_Table[#All],9,FALSE)</f>
        <v>R1014</v>
      </c>
      <c r="Q2052">
        <f>VLOOKUP($A2052,Hospitalization_Table[#All],11,FALSE)</f>
        <v>25</v>
      </c>
    </row>
    <row r="2053" spans="1:17" ht="15.6" x14ac:dyDescent="0.3">
      <c r="A2053" s="20" t="s">
        <v>315</v>
      </c>
      <c r="B2053" t="str">
        <f>VLOOKUP($A2053,Customer_Table[#All],4,FALSE)</f>
        <v>Laura T.</v>
      </c>
      <c r="C2053">
        <f>VLOOKUP($A2053,Medical_Table[#All],4,FALSE)</f>
        <v>31.824999999999999</v>
      </c>
      <c r="D2053">
        <f>VLOOKUP($A2053,Medical_Table[#All],6,FALSE)</f>
        <v>4.7</v>
      </c>
      <c r="E2053" t="str">
        <f>VLOOKUP($A2053,Medical_Table[#All],2,FALSE)</f>
        <v>No</v>
      </c>
      <c r="F2053" t="str">
        <f>VLOOKUP($A2053,Medical_Table[#All],8,FALSE)</f>
        <v>No</v>
      </c>
      <c r="G2053" t="str">
        <f>VLOOKUP($A2053,Medical_Table[#All],9,FALSE)</f>
        <v>Yes</v>
      </c>
      <c r="H2053">
        <f>VLOOKUP($A2053,Medical_Table[#All],10,FALSE)</f>
        <v>1</v>
      </c>
      <c r="I2053" t="str">
        <f>VLOOKUP($A2053,Medical_Table[#All],3,FALSE)</f>
        <v>No</v>
      </c>
      <c r="J2053" t="str">
        <f>VLOOKUP($A2053,Medical_Table[#All],5,FALSE)</f>
        <v>Obesity</v>
      </c>
      <c r="K2053" t="str">
        <f>VLOOKUP($A2053,Medical_Table[#All],7,FALSE)</f>
        <v>Normal</v>
      </c>
      <c r="L2053" s="22">
        <f>VLOOKUP($A2053,Hospitalization_Table[#All],10,FALSE)</f>
        <v>37839</v>
      </c>
      <c r="M2053" s="18">
        <f>VLOOKUP($A2053,Hospitalization_Table[#All],6,FALSE)</f>
        <v>2719.28</v>
      </c>
      <c r="N2053" t="str">
        <f>VLOOKUP($A2053,Hospitalization_Table[#All],7,FALSE)</f>
        <v>tier - 2</v>
      </c>
      <c r="O2053" t="str">
        <f>VLOOKUP($A2053,Hospitalization_Table[#All],8,FALSE)</f>
        <v>tier - 2</v>
      </c>
      <c r="P2053" t="str">
        <f>VLOOKUP($A2053,Hospitalization_Table[#All],9,FALSE)</f>
        <v>R1012</v>
      </c>
      <c r="Q2053">
        <f>VLOOKUP($A2053,Hospitalization_Table[#All],11,FALSE)</f>
        <v>19</v>
      </c>
    </row>
    <row r="2054" spans="1:17" ht="15.6" x14ac:dyDescent="0.3">
      <c r="A2054" s="20" t="s">
        <v>314</v>
      </c>
      <c r="B2054" t="str">
        <f>VLOOKUP($A2054,Customer_Table[#All],4,FALSE)</f>
        <v>Natalia</v>
      </c>
      <c r="C2054">
        <f>VLOOKUP($A2054,Medical_Table[#All],4,FALSE)</f>
        <v>25.745000000000001</v>
      </c>
      <c r="D2054">
        <f>VLOOKUP($A2054,Medical_Table[#All],6,FALSE)</f>
        <v>4.34</v>
      </c>
      <c r="E2054" t="str">
        <f>VLOOKUP($A2054,Medical_Table[#All],2,FALSE)</f>
        <v>No</v>
      </c>
      <c r="F2054" t="str">
        <f>VLOOKUP($A2054,Medical_Table[#All],8,FALSE)</f>
        <v>No</v>
      </c>
      <c r="G2054" t="str">
        <f>VLOOKUP($A2054,Medical_Table[#All],9,FALSE)</f>
        <v>Yes</v>
      </c>
      <c r="H2054">
        <f>VLOOKUP($A2054,Medical_Table[#All],10,FALSE)</f>
        <v>1</v>
      </c>
      <c r="I2054" t="str">
        <f>VLOOKUP($A2054,Medical_Table[#All],3,FALSE)</f>
        <v>No</v>
      </c>
      <c r="J2054" t="str">
        <f>VLOOKUP($A2054,Medical_Table[#All],5,FALSE)</f>
        <v>Over Weight</v>
      </c>
      <c r="K2054" t="str">
        <f>VLOOKUP($A2054,Medical_Table[#All],7,FALSE)</f>
        <v>Normal</v>
      </c>
      <c r="L2054" s="22">
        <f>VLOOKUP($A2054,Hospitalization_Table[#All],10,FALSE)</f>
        <v>37956</v>
      </c>
      <c r="M2054" s="18">
        <f>VLOOKUP($A2054,Hospitalization_Table[#All],6,FALSE)</f>
        <v>2710.83</v>
      </c>
      <c r="N2054" t="str">
        <f>VLOOKUP($A2054,Hospitalization_Table[#All],7,FALSE)</f>
        <v>tier - 2</v>
      </c>
      <c r="O2054" t="str">
        <f>VLOOKUP($A2054,Hospitalization_Table[#All],8,FALSE)</f>
        <v>tier - 3</v>
      </c>
      <c r="P2054" t="str">
        <f>VLOOKUP($A2054,Hospitalization_Table[#All],9,FALSE)</f>
        <v>R1012</v>
      </c>
      <c r="Q2054">
        <f>VLOOKUP($A2054,Hospitalization_Table[#All],11,FALSE)</f>
        <v>19</v>
      </c>
    </row>
    <row r="2055" spans="1:17" ht="15.6" x14ac:dyDescent="0.3">
      <c r="A2055" s="20" t="s">
        <v>313</v>
      </c>
      <c r="B2055" t="str">
        <f>VLOOKUP($A2055,Customer_Table[#All],4,FALSE)</f>
        <v>Jennifer L.</v>
      </c>
      <c r="C2055">
        <f>VLOOKUP($A2055,Medical_Table[#All],4,FALSE)</f>
        <v>24.605</v>
      </c>
      <c r="D2055">
        <f>VLOOKUP($A2055,Medical_Table[#All],6,FALSE)</f>
        <v>5.62</v>
      </c>
      <c r="E2055" t="str">
        <f>VLOOKUP($A2055,Medical_Table[#All],2,FALSE)</f>
        <v>No</v>
      </c>
      <c r="F2055" t="str">
        <f>VLOOKUP($A2055,Medical_Table[#All],8,FALSE)</f>
        <v>No</v>
      </c>
      <c r="G2055" t="str">
        <f>VLOOKUP($A2055,Medical_Table[#All],9,FALSE)</f>
        <v>Yes</v>
      </c>
      <c r="H2055">
        <f>VLOOKUP($A2055,Medical_Table[#All],10,FALSE)</f>
        <v>1</v>
      </c>
      <c r="I2055" t="str">
        <f>VLOOKUP($A2055,Medical_Table[#All],3,FALSE)</f>
        <v>No</v>
      </c>
      <c r="J2055" t="str">
        <f>VLOOKUP($A2055,Medical_Table[#All],5,FALSE)</f>
        <v>Normal Weight</v>
      </c>
      <c r="K2055" t="str">
        <f>VLOOKUP($A2055,Medical_Table[#All],7,FALSE)</f>
        <v>Normal</v>
      </c>
      <c r="L2055" s="22">
        <f>VLOOKUP($A2055,Hospitalization_Table[#All],10,FALSE)</f>
        <v>37946</v>
      </c>
      <c r="M2055" s="18">
        <f>VLOOKUP($A2055,Hospitalization_Table[#All],6,FALSE)</f>
        <v>2709.24</v>
      </c>
      <c r="N2055" t="str">
        <f>VLOOKUP($A2055,Hospitalization_Table[#All],7,FALSE)</f>
        <v>tier - 2</v>
      </c>
      <c r="O2055" t="str">
        <f>VLOOKUP($A2055,Hospitalization_Table[#All],8,FALSE)</f>
        <v>tier - 2</v>
      </c>
      <c r="P2055" t="str">
        <f>VLOOKUP($A2055,Hospitalization_Table[#All],9,FALSE)</f>
        <v>R1012</v>
      </c>
      <c r="Q2055">
        <f>VLOOKUP($A2055,Hospitalization_Table[#All],11,FALSE)</f>
        <v>19</v>
      </c>
    </row>
    <row r="2056" spans="1:17" ht="15.6" x14ac:dyDescent="0.3">
      <c r="A2056" s="20" t="s">
        <v>312</v>
      </c>
      <c r="B2056" t="str">
        <f>VLOOKUP($A2056,Customer_Table[#All],4,FALSE)</f>
        <v>Brooke</v>
      </c>
      <c r="C2056">
        <f>VLOOKUP($A2056,Medical_Table[#All],4,FALSE)</f>
        <v>24.51</v>
      </c>
      <c r="D2056">
        <f>VLOOKUP($A2056,Medical_Table[#All],6,FALSE)</f>
        <v>4.24</v>
      </c>
      <c r="E2056" t="str">
        <f>VLOOKUP($A2056,Medical_Table[#All],2,FALSE)</f>
        <v>No</v>
      </c>
      <c r="F2056" t="str">
        <f>VLOOKUP($A2056,Medical_Table[#All],8,FALSE)</f>
        <v>No</v>
      </c>
      <c r="G2056" t="str">
        <f>VLOOKUP($A2056,Medical_Table[#All],9,FALSE)</f>
        <v>Yes</v>
      </c>
      <c r="H2056">
        <f>VLOOKUP($A2056,Medical_Table[#All],10,FALSE)</f>
        <v>1</v>
      </c>
      <c r="I2056" t="str">
        <f>VLOOKUP($A2056,Medical_Table[#All],3,FALSE)</f>
        <v>No</v>
      </c>
      <c r="J2056" t="str">
        <f>VLOOKUP($A2056,Medical_Table[#All],5,FALSE)</f>
        <v>Normal Weight</v>
      </c>
      <c r="K2056" t="str">
        <f>VLOOKUP($A2056,Medical_Table[#All],7,FALSE)</f>
        <v>Normal</v>
      </c>
      <c r="L2056" s="22">
        <f>VLOOKUP($A2056,Hospitalization_Table[#All],10,FALSE)</f>
        <v>37819</v>
      </c>
      <c r="M2056" s="18">
        <f>VLOOKUP($A2056,Hospitalization_Table[#All],6,FALSE)</f>
        <v>2709.11</v>
      </c>
      <c r="N2056" t="str">
        <f>VLOOKUP($A2056,Hospitalization_Table[#All],7,FALSE)</f>
        <v>tier - 2</v>
      </c>
      <c r="O2056" t="str">
        <f>VLOOKUP($A2056,Hospitalization_Table[#All],8,FALSE)</f>
        <v>tier - 2</v>
      </c>
      <c r="P2056" t="str">
        <f>VLOOKUP($A2056,Hospitalization_Table[#All],9,FALSE)</f>
        <v>R1012</v>
      </c>
      <c r="Q2056">
        <f>VLOOKUP($A2056,Hospitalization_Table[#All],11,FALSE)</f>
        <v>19</v>
      </c>
    </row>
    <row r="2057" spans="1:17" ht="15.6" x14ac:dyDescent="0.3">
      <c r="A2057" s="20" t="s">
        <v>311</v>
      </c>
      <c r="B2057" t="str">
        <f>VLOOKUP($A2057,Customer_Table[#All],4,FALSE)</f>
        <v>Jeremy M</v>
      </c>
      <c r="C2057">
        <f>VLOOKUP($A2057,Medical_Table[#All],4,FALSE)</f>
        <v>31.065000000000001</v>
      </c>
      <c r="D2057">
        <f>VLOOKUP($A2057,Medical_Table[#All],6,FALSE)</f>
        <v>4.57</v>
      </c>
      <c r="E2057" t="str">
        <f>VLOOKUP($A2057,Medical_Table[#All],2,FALSE)</f>
        <v>Yes</v>
      </c>
      <c r="F2057" t="str">
        <f>VLOOKUP($A2057,Medical_Table[#All],8,FALSE)</f>
        <v>No</v>
      </c>
      <c r="G2057" t="str">
        <f>VLOOKUP($A2057,Medical_Table[#All],9,FALSE)</f>
        <v>No</v>
      </c>
      <c r="H2057">
        <f>VLOOKUP($A2057,Medical_Table[#All],10,FALSE)</f>
        <v>0</v>
      </c>
      <c r="I2057" t="str">
        <f>VLOOKUP($A2057,Medical_Table[#All],3,FALSE)</f>
        <v>No</v>
      </c>
      <c r="J2057" t="str">
        <f>VLOOKUP($A2057,Medical_Table[#All],5,FALSE)</f>
        <v>Obesity</v>
      </c>
      <c r="K2057" t="str">
        <f>VLOOKUP($A2057,Medical_Table[#All],7,FALSE)</f>
        <v>Normal</v>
      </c>
      <c r="L2057" s="22">
        <f>VLOOKUP($A2057,Hospitalization_Table[#All],10,FALSE)</f>
        <v>35229</v>
      </c>
      <c r="M2057" s="18">
        <f>VLOOKUP($A2057,Hospitalization_Table[#All],6,FALSE)</f>
        <v>2699.57</v>
      </c>
      <c r="N2057" t="str">
        <f>VLOOKUP($A2057,Hospitalization_Table[#All],7,FALSE)</f>
        <v>tier - 2</v>
      </c>
      <c r="O2057" t="str">
        <f>VLOOKUP($A2057,Hospitalization_Table[#All],8,FALSE)</f>
        <v>tier - 1</v>
      </c>
      <c r="P2057" t="str">
        <f>VLOOKUP($A2057,Hospitalization_Table[#All],9,FALSE)</f>
        <v>R1012</v>
      </c>
      <c r="Q2057">
        <f>VLOOKUP($A2057,Hospitalization_Table[#All],11,FALSE)</f>
        <v>26</v>
      </c>
    </row>
    <row r="2058" spans="1:17" ht="15.6" x14ac:dyDescent="0.3">
      <c r="A2058" s="20" t="s">
        <v>310</v>
      </c>
      <c r="B2058" t="str">
        <f>VLOOKUP($A2058,Customer_Table[#All],4,FALSE)</f>
        <v>Megan L.</v>
      </c>
      <c r="C2058">
        <f>VLOOKUP($A2058,Medical_Table[#All],4,FALSE)</f>
        <v>28.12</v>
      </c>
      <c r="D2058">
        <f>VLOOKUP($A2058,Medical_Table[#All],6,FALSE)</f>
        <v>5.05</v>
      </c>
      <c r="E2058" t="str">
        <f>VLOOKUP($A2058,Medical_Table[#All],2,FALSE)</f>
        <v>No</v>
      </c>
      <c r="F2058" t="str">
        <f>VLOOKUP($A2058,Medical_Table[#All],8,FALSE)</f>
        <v>No</v>
      </c>
      <c r="G2058" t="str">
        <f>VLOOKUP($A2058,Medical_Table[#All],9,FALSE)</f>
        <v>No</v>
      </c>
      <c r="H2058">
        <f>VLOOKUP($A2058,Medical_Table[#All],10,FALSE)</f>
        <v>0</v>
      </c>
      <c r="I2058" t="str">
        <f>VLOOKUP($A2058,Medical_Table[#All],3,FALSE)</f>
        <v>No</v>
      </c>
      <c r="J2058" t="str">
        <f>VLOOKUP($A2058,Medical_Table[#All],5,FALSE)</f>
        <v>Over Weight</v>
      </c>
      <c r="K2058" t="str">
        <f>VLOOKUP($A2058,Medical_Table[#All],7,FALSE)</f>
        <v>Normal</v>
      </c>
      <c r="L2058" s="22">
        <f>VLOOKUP($A2058,Hospitalization_Table[#All],10,FALSE)</f>
        <v>36322</v>
      </c>
      <c r="M2058" s="18">
        <f>VLOOKUP($A2058,Hospitalization_Table[#All],6,FALSE)</f>
        <v>2690.11</v>
      </c>
      <c r="N2058" t="str">
        <f>VLOOKUP($A2058,Hospitalization_Table[#All],7,FALSE)</f>
        <v>tier - 2</v>
      </c>
      <c r="O2058" t="str">
        <f>VLOOKUP($A2058,Hospitalization_Table[#All],8,FALSE)</f>
        <v>tier - 2</v>
      </c>
      <c r="P2058" t="str">
        <f>VLOOKUP($A2058,Hospitalization_Table[#All],9,FALSE)</f>
        <v>R1012</v>
      </c>
      <c r="Q2058">
        <f>VLOOKUP($A2058,Hospitalization_Table[#All],11,FALSE)</f>
        <v>23</v>
      </c>
    </row>
    <row r="2059" spans="1:17" ht="15.6" x14ac:dyDescent="0.3">
      <c r="A2059" s="20" t="s">
        <v>309</v>
      </c>
      <c r="B2059" t="str">
        <f>VLOOKUP($A2059,Customer_Table[#All],4,FALSE)</f>
        <v>Bryan</v>
      </c>
      <c r="C2059">
        <f>VLOOKUP($A2059,Medical_Table[#All],4,FALSE)</f>
        <v>38.06</v>
      </c>
      <c r="D2059">
        <f>VLOOKUP($A2059,Medical_Table[#All],6,FALSE)</f>
        <v>6.16</v>
      </c>
      <c r="E2059" t="str">
        <f>VLOOKUP($A2059,Medical_Table[#All],2,FALSE)</f>
        <v>No</v>
      </c>
      <c r="F2059" t="str">
        <f>VLOOKUP($A2059,Medical_Table[#All],8,FALSE)</f>
        <v>No</v>
      </c>
      <c r="G2059" t="str">
        <f>VLOOKUP($A2059,Medical_Table[#All],9,FALSE)</f>
        <v>No</v>
      </c>
      <c r="H2059">
        <f>VLOOKUP($A2059,Medical_Table[#All],10,FALSE)</f>
        <v>0</v>
      </c>
      <c r="I2059" t="str">
        <f>VLOOKUP($A2059,Medical_Table[#All],3,FALSE)</f>
        <v>No</v>
      </c>
      <c r="J2059" t="str">
        <f>VLOOKUP($A2059,Medical_Table[#All],5,FALSE)</f>
        <v>Obesity</v>
      </c>
      <c r="K2059" t="str">
        <f>VLOOKUP($A2059,Medical_Table[#All],7,FALSE)</f>
        <v>Prediabetes</v>
      </c>
      <c r="L2059" s="22">
        <f>VLOOKUP($A2059,Hospitalization_Table[#All],10,FALSE)</f>
        <v>34609</v>
      </c>
      <c r="M2059" s="18">
        <f>VLOOKUP($A2059,Hospitalization_Table[#All],6,FALSE)</f>
        <v>2689.5</v>
      </c>
      <c r="N2059" t="str">
        <f>VLOOKUP($A2059,Hospitalization_Table[#All],7,FALSE)</f>
        <v>tier - 3</v>
      </c>
      <c r="O2059" t="str">
        <f>VLOOKUP($A2059,Hospitalization_Table[#All],8,FALSE)</f>
        <v>tier - 2</v>
      </c>
      <c r="P2059" t="str">
        <f>VLOOKUP($A2059,Hospitalization_Table[#All],9,FALSE)</f>
        <v>R1013</v>
      </c>
      <c r="Q2059">
        <f>VLOOKUP($A2059,Hospitalization_Table[#All],11,FALSE)</f>
        <v>28</v>
      </c>
    </row>
    <row r="2060" spans="1:17" ht="15.6" x14ac:dyDescent="0.3">
      <c r="A2060" s="20" t="s">
        <v>308</v>
      </c>
      <c r="B2060" t="str">
        <f>VLOOKUP($A2060,Customer_Table[#All],4,FALSE)</f>
        <v>Marny</v>
      </c>
      <c r="C2060">
        <f>VLOOKUP($A2060,Medical_Table[#All],4,FALSE)</f>
        <v>24.96</v>
      </c>
      <c r="D2060">
        <f>VLOOKUP($A2060,Medical_Table[#All],6,FALSE)</f>
        <v>4.57</v>
      </c>
      <c r="E2060" t="str">
        <f>VLOOKUP($A2060,Medical_Table[#All],2,FALSE)</f>
        <v>No</v>
      </c>
      <c r="F2060" t="str">
        <f>VLOOKUP($A2060,Medical_Table[#All],8,FALSE)</f>
        <v>No</v>
      </c>
      <c r="G2060" t="str">
        <f>VLOOKUP($A2060,Medical_Table[#All],9,FALSE)</f>
        <v>No</v>
      </c>
      <c r="H2060">
        <f>VLOOKUP($A2060,Medical_Table[#All],10,FALSE)</f>
        <v>0</v>
      </c>
      <c r="I2060" t="str">
        <f>VLOOKUP($A2060,Medical_Table[#All],3,FALSE)</f>
        <v>No</v>
      </c>
      <c r="J2060" t="str">
        <f>VLOOKUP($A2060,Medical_Table[#All],5,FALSE)</f>
        <v>Normal Weight</v>
      </c>
      <c r="K2060" t="str">
        <f>VLOOKUP($A2060,Medical_Table[#All],7,FALSE)</f>
        <v>Normal</v>
      </c>
      <c r="L2060" s="22">
        <f>VLOOKUP($A2060,Hospitalization_Table[#All],10,FALSE)</f>
        <v>34594</v>
      </c>
      <c r="M2060" s="18">
        <f>VLOOKUP($A2060,Hospitalization_Table[#All],6,FALSE)</f>
        <v>2684.69</v>
      </c>
      <c r="N2060" t="str">
        <f>VLOOKUP($A2060,Hospitalization_Table[#All],7,FALSE)</f>
        <v>tier - 2</v>
      </c>
      <c r="O2060" t="str">
        <f>VLOOKUP($A2060,Hospitalization_Table[#All],8,FALSE)</f>
        <v>tier - 2</v>
      </c>
      <c r="P2060" t="str">
        <f>VLOOKUP($A2060,Hospitalization_Table[#All],9,FALSE)</f>
        <v>R1013</v>
      </c>
      <c r="Q2060">
        <f>VLOOKUP($A2060,Hospitalization_Table[#All],11,FALSE)</f>
        <v>28</v>
      </c>
    </row>
    <row r="2061" spans="1:17" ht="15.6" x14ac:dyDescent="0.3">
      <c r="A2061" s="20" t="s">
        <v>307</v>
      </c>
      <c r="B2061" t="str">
        <f>VLOOKUP($A2061,Customer_Table[#All],4,FALSE)</f>
        <v>Marc</v>
      </c>
      <c r="C2061">
        <f>VLOOKUP($A2061,Medical_Table[#All],4,FALSE)</f>
        <v>17.670000000000002</v>
      </c>
      <c r="D2061">
        <f>VLOOKUP($A2061,Medical_Table[#All],6,FALSE)</f>
        <v>5.53</v>
      </c>
      <c r="E2061" t="str">
        <f>VLOOKUP($A2061,Medical_Table[#All],2,FALSE)</f>
        <v>Yes</v>
      </c>
      <c r="F2061" t="str">
        <f>VLOOKUP($A2061,Medical_Table[#All],8,FALSE)</f>
        <v>No</v>
      </c>
      <c r="G2061" t="str">
        <f>VLOOKUP($A2061,Medical_Table[#All],9,FALSE)</f>
        <v>No</v>
      </c>
      <c r="H2061">
        <f>VLOOKUP($A2061,Medical_Table[#All],10,FALSE)</f>
        <v>0</v>
      </c>
      <c r="I2061" t="str">
        <f>VLOOKUP($A2061,Medical_Table[#All],3,FALSE)</f>
        <v>No</v>
      </c>
      <c r="J2061" t="str">
        <f>VLOOKUP($A2061,Medical_Table[#All],5,FALSE)</f>
        <v>Under Weight</v>
      </c>
      <c r="K2061" t="str">
        <f>VLOOKUP($A2061,Medical_Table[#All],7,FALSE)</f>
        <v>Normal</v>
      </c>
      <c r="L2061" s="22">
        <f>VLOOKUP($A2061,Hospitalization_Table[#All],10,FALSE)</f>
        <v>35282</v>
      </c>
      <c r="M2061" s="18">
        <f>VLOOKUP($A2061,Hospitalization_Table[#All],6,FALSE)</f>
        <v>2680.95</v>
      </c>
      <c r="N2061" t="str">
        <f>VLOOKUP($A2061,Hospitalization_Table[#All],7,FALSE)</f>
        <v>tier - 3</v>
      </c>
      <c r="O2061" t="str">
        <f>VLOOKUP($A2061,Hospitalization_Table[#All],8,FALSE)</f>
        <v>tier - 2</v>
      </c>
      <c r="P2061" t="str">
        <f>VLOOKUP($A2061,Hospitalization_Table[#All],9,FALSE)</f>
        <v>R1012</v>
      </c>
      <c r="Q2061">
        <f>VLOOKUP($A2061,Hospitalization_Table[#All],11,FALSE)</f>
        <v>26</v>
      </c>
    </row>
    <row r="2062" spans="1:17" ht="15.6" x14ac:dyDescent="0.3">
      <c r="A2062" s="20" t="s">
        <v>306</v>
      </c>
      <c r="B2062" t="str">
        <f>VLOOKUP($A2062,Customer_Table[#All],4,FALSE)</f>
        <v>Benjamin L</v>
      </c>
      <c r="C2062">
        <f>VLOOKUP($A2062,Medical_Table[#All],4,FALSE)</f>
        <v>31.35</v>
      </c>
      <c r="D2062">
        <f>VLOOKUP($A2062,Medical_Table[#All],6,FALSE)</f>
        <v>5.84</v>
      </c>
      <c r="E2062" t="str">
        <f>VLOOKUP($A2062,Medical_Table[#All],2,FALSE)</f>
        <v>No</v>
      </c>
      <c r="F2062" t="str">
        <f>VLOOKUP($A2062,Medical_Table[#All],8,FALSE)</f>
        <v>yes</v>
      </c>
      <c r="G2062" t="str">
        <f>VLOOKUP($A2062,Medical_Table[#All],9,FALSE)</f>
        <v>No</v>
      </c>
      <c r="H2062">
        <f>VLOOKUP($A2062,Medical_Table[#All],10,FALSE)</f>
        <v>1</v>
      </c>
      <c r="I2062" t="str">
        <f>VLOOKUP($A2062,Medical_Table[#All],3,FALSE)</f>
        <v>No</v>
      </c>
      <c r="J2062" t="str">
        <f>VLOOKUP($A2062,Medical_Table[#All],5,FALSE)</f>
        <v>Obesity</v>
      </c>
      <c r="K2062" t="str">
        <f>VLOOKUP($A2062,Medical_Table[#All],7,FALSE)</f>
        <v>Prediabetes</v>
      </c>
      <c r="L2062" s="22">
        <f>VLOOKUP($A2062,Hospitalization_Table[#All],10,FALSE)</f>
        <v>36869</v>
      </c>
      <c r="M2062" s="18">
        <f>VLOOKUP($A2062,Hospitalization_Table[#All],6,FALSE)</f>
        <v>2643.27</v>
      </c>
      <c r="N2062" t="str">
        <f>VLOOKUP($A2062,Hospitalization_Table[#All],7,FALSE)</f>
        <v>tier - 2</v>
      </c>
      <c r="O2062" t="str">
        <f>VLOOKUP($A2062,Hospitalization_Table[#All],8,FALSE)</f>
        <v>tier - 1</v>
      </c>
      <c r="P2062" t="str">
        <f>VLOOKUP($A2062,Hospitalization_Table[#All],9,FALSE)</f>
        <v>R1012</v>
      </c>
      <c r="Q2062">
        <f>VLOOKUP($A2062,Hospitalization_Table[#All],11,FALSE)</f>
        <v>22</v>
      </c>
    </row>
    <row r="2063" spans="1:17" ht="15.6" x14ac:dyDescent="0.3">
      <c r="A2063" s="20" t="s">
        <v>305</v>
      </c>
      <c r="B2063" t="str">
        <f>VLOOKUP($A2063,Customer_Table[#All],4,FALSE)</f>
        <v>Rob G</v>
      </c>
      <c r="C2063">
        <f>VLOOKUP($A2063,Medical_Table[#All],4,FALSE)</f>
        <v>28.31</v>
      </c>
      <c r="D2063">
        <f>VLOOKUP($A2063,Medical_Table[#All],6,FALSE)</f>
        <v>6.41</v>
      </c>
      <c r="E2063" t="str">
        <f>VLOOKUP($A2063,Medical_Table[#All],2,FALSE)</f>
        <v>No</v>
      </c>
      <c r="F2063" t="str">
        <f>VLOOKUP($A2063,Medical_Table[#All],8,FALSE)</f>
        <v>yes</v>
      </c>
      <c r="G2063" t="str">
        <f>VLOOKUP($A2063,Medical_Table[#All],9,FALSE)</f>
        <v>No</v>
      </c>
      <c r="H2063">
        <f>VLOOKUP($A2063,Medical_Table[#All],10,FALSE)</f>
        <v>1</v>
      </c>
      <c r="I2063" t="str">
        <f>VLOOKUP($A2063,Medical_Table[#All],3,FALSE)</f>
        <v>No</v>
      </c>
      <c r="J2063" t="str">
        <f>VLOOKUP($A2063,Medical_Table[#All],5,FALSE)</f>
        <v>Over Weight</v>
      </c>
      <c r="K2063" t="str">
        <f>VLOOKUP($A2063,Medical_Table[#All],7,FALSE)</f>
        <v>Prediabetes</v>
      </c>
      <c r="L2063" s="22">
        <f>VLOOKUP($A2063,Hospitalization_Table[#All],10,FALSE)</f>
        <v>36701</v>
      </c>
      <c r="M2063" s="18">
        <f>VLOOKUP($A2063,Hospitalization_Table[#All],6,FALSE)</f>
        <v>2639.04</v>
      </c>
      <c r="N2063" t="str">
        <f>VLOOKUP($A2063,Hospitalization_Table[#All],7,FALSE)</f>
        <v>tier - 2</v>
      </c>
      <c r="O2063" t="str">
        <f>VLOOKUP($A2063,Hospitalization_Table[#All],8,FALSE)</f>
        <v>tier - 2</v>
      </c>
      <c r="P2063" t="str">
        <f>VLOOKUP($A2063,Hospitalization_Table[#All],9,FALSE)</f>
        <v>R1012</v>
      </c>
      <c r="Q2063">
        <f>VLOOKUP($A2063,Hospitalization_Table[#All],11,FALSE)</f>
        <v>22</v>
      </c>
    </row>
    <row r="2064" spans="1:17" ht="15.6" x14ac:dyDescent="0.3">
      <c r="A2064" s="20" t="s">
        <v>304</v>
      </c>
      <c r="B2064" t="str">
        <f>VLOOKUP($A2064,Customer_Table[#All],4,FALSE)</f>
        <v>Stefanie A</v>
      </c>
      <c r="C2064">
        <f>VLOOKUP($A2064,Medical_Table[#All],4,FALSE)</f>
        <v>30.3</v>
      </c>
      <c r="D2064">
        <f>VLOOKUP($A2064,Medical_Table[#All],6,FALSE)</f>
        <v>4.7300000000000004</v>
      </c>
      <c r="E2064" t="str">
        <f>VLOOKUP($A2064,Medical_Table[#All],2,FALSE)</f>
        <v>Yes</v>
      </c>
      <c r="F2064" t="str">
        <f>VLOOKUP($A2064,Medical_Table[#All],8,FALSE)</f>
        <v>No</v>
      </c>
      <c r="G2064" t="str">
        <f>VLOOKUP($A2064,Medical_Table[#All],9,FALSE)</f>
        <v>Yes</v>
      </c>
      <c r="H2064">
        <f>VLOOKUP($A2064,Medical_Table[#All],10,FALSE)</f>
        <v>1</v>
      </c>
      <c r="I2064" t="str">
        <f>VLOOKUP($A2064,Medical_Table[#All],3,FALSE)</f>
        <v>No</v>
      </c>
      <c r="J2064" t="str">
        <f>VLOOKUP($A2064,Medical_Table[#All],5,FALSE)</f>
        <v>Obesity</v>
      </c>
      <c r="K2064" t="str">
        <f>VLOOKUP($A2064,Medical_Table[#All],7,FALSE)</f>
        <v>Normal</v>
      </c>
      <c r="L2064" s="22">
        <f>VLOOKUP($A2064,Hospitalization_Table[#All],10,FALSE)</f>
        <v>35668</v>
      </c>
      <c r="M2064" s="18">
        <f>VLOOKUP($A2064,Hospitalization_Table[#All],6,FALSE)</f>
        <v>2632.99</v>
      </c>
      <c r="N2064" t="str">
        <f>VLOOKUP($A2064,Hospitalization_Table[#All],7,FALSE)</f>
        <v>tier - 2</v>
      </c>
      <c r="O2064" t="str">
        <f>VLOOKUP($A2064,Hospitalization_Table[#All],8,FALSE)</f>
        <v>tier - 1</v>
      </c>
      <c r="P2064" t="str">
        <f>VLOOKUP($A2064,Hospitalization_Table[#All],9,FALSE)</f>
        <v>R1011</v>
      </c>
      <c r="Q2064">
        <f>VLOOKUP($A2064,Hospitalization_Table[#All],11,FALSE)</f>
        <v>25</v>
      </c>
    </row>
    <row r="2065" spans="1:17" ht="15.6" x14ac:dyDescent="0.3">
      <c r="A2065" s="20" t="s">
        <v>303</v>
      </c>
      <c r="B2065" t="str">
        <f>VLOOKUP($A2065,Customer_Table[#All],4,FALSE)</f>
        <v>Stephanie</v>
      </c>
      <c r="C2065">
        <f>VLOOKUP($A2065,Medical_Table[#All],4,FALSE)</f>
        <v>26.4</v>
      </c>
      <c r="D2065">
        <f>VLOOKUP($A2065,Medical_Table[#All],6,FALSE)</f>
        <v>6.22</v>
      </c>
      <c r="E2065" t="str">
        <f>VLOOKUP($A2065,Medical_Table[#All],2,FALSE)</f>
        <v>Yes</v>
      </c>
      <c r="F2065" t="str">
        <f>VLOOKUP($A2065,Medical_Table[#All],8,FALSE)</f>
        <v>No</v>
      </c>
      <c r="G2065" t="str">
        <f>VLOOKUP($A2065,Medical_Table[#All],9,FALSE)</f>
        <v>No</v>
      </c>
      <c r="H2065">
        <f>VLOOKUP($A2065,Medical_Table[#All],10,FALSE)</f>
        <v>0</v>
      </c>
      <c r="I2065" t="str">
        <f>VLOOKUP($A2065,Medical_Table[#All],3,FALSE)</f>
        <v>No</v>
      </c>
      <c r="J2065" t="str">
        <f>VLOOKUP($A2065,Medical_Table[#All],5,FALSE)</f>
        <v>Over Weight</v>
      </c>
      <c r="K2065" t="str">
        <f>VLOOKUP($A2065,Medical_Table[#All],7,FALSE)</f>
        <v>Prediabetes</v>
      </c>
      <c r="L2065" s="22">
        <f>VLOOKUP($A2065,Hospitalization_Table[#All],10,FALSE)</f>
        <v>37129</v>
      </c>
      <c r="M2065" s="18">
        <f>VLOOKUP($A2065,Hospitalization_Table[#All],6,FALSE)</f>
        <v>2597.7800000000002</v>
      </c>
      <c r="N2065" t="str">
        <f>VLOOKUP($A2065,Hospitalization_Table[#All],7,FALSE)</f>
        <v>tier - 2</v>
      </c>
      <c r="O2065" t="str">
        <f>VLOOKUP($A2065,Hospitalization_Table[#All],8,FALSE)</f>
        <v>tier - 1</v>
      </c>
      <c r="P2065" t="str">
        <f>VLOOKUP($A2065,Hospitalization_Table[#All],9,FALSE)</f>
        <v>R1011</v>
      </c>
      <c r="Q2065">
        <f>VLOOKUP($A2065,Hospitalization_Table[#All],11,FALSE)</f>
        <v>21</v>
      </c>
    </row>
    <row r="2066" spans="1:17" ht="15.6" x14ac:dyDescent="0.3">
      <c r="A2066" s="20" t="s">
        <v>302</v>
      </c>
      <c r="B2066" t="str">
        <f>VLOOKUP($A2066,Customer_Table[#All],4,FALSE)</f>
        <v>Caroline F.</v>
      </c>
      <c r="C2066">
        <f>VLOOKUP($A2066,Medical_Table[#All],4,FALSE)</f>
        <v>22.135000000000002</v>
      </c>
      <c r="D2066">
        <f>VLOOKUP($A2066,Medical_Table[#All],6,FALSE)</f>
        <v>4.46</v>
      </c>
      <c r="E2066" t="str">
        <f>VLOOKUP($A2066,Medical_Table[#All],2,FALSE)</f>
        <v>Yes</v>
      </c>
      <c r="F2066" t="str">
        <f>VLOOKUP($A2066,Medical_Table[#All],8,FALSE)</f>
        <v>No</v>
      </c>
      <c r="G2066" t="str">
        <f>VLOOKUP($A2066,Medical_Table[#All],9,FALSE)</f>
        <v>No</v>
      </c>
      <c r="H2066">
        <f>VLOOKUP($A2066,Medical_Table[#All],10,FALSE)</f>
        <v>0</v>
      </c>
      <c r="I2066" t="str">
        <f>VLOOKUP($A2066,Medical_Table[#All],3,FALSE)</f>
        <v>No</v>
      </c>
      <c r="J2066" t="str">
        <f>VLOOKUP($A2066,Medical_Table[#All],5,FALSE)</f>
        <v>Normal Weight</v>
      </c>
      <c r="K2066" t="str">
        <f>VLOOKUP($A2066,Medical_Table[#All],7,FALSE)</f>
        <v>Normal</v>
      </c>
      <c r="L2066" s="22">
        <f>VLOOKUP($A2066,Hospitalization_Table[#All],10,FALSE)</f>
        <v>37100</v>
      </c>
      <c r="M2066" s="18">
        <f>VLOOKUP($A2066,Hospitalization_Table[#All],6,FALSE)</f>
        <v>2585.85</v>
      </c>
      <c r="N2066" t="str">
        <f>VLOOKUP($A2066,Hospitalization_Table[#All],7,FALSE)</f>
        <v>tier - 2</v>
      </c>
      <c r="O2066" t="str">
        <f>VLOOKUP($A2066,Hospitalization_Table[#All],8,FALSE)</f>
        <v>tier - 2</v>
      </c>
      <c r="P2066" t="str">
        <f>VLOOKUP($A2066,Hospitalization_Table[#All],9,FALSE)</f>
        <v>R1024</v>
      </c>
      <c r="Q2066">
        <f>VLOOKUP($A2066,Hospitalization_Table[#All],11,FALSE)</f>
        <v>21</v>
      </c>
    </row>
    <row r="2067" spans="1:17" ht="15.6" x14ac:dyDescent="0.3">
      <c r="A2067" s="20" t="s">
        <v>301</v>
      </c>
      <c r="B2067" t="str">
        <f>VLOOKUP($A2067,Customer_Table[#All],4,FALSE)</f>
        <v>Julia J.</v>
      </c>
      <c r="C2067">
        <f>VLOOKUP($A2067,Medical_Table[#All],4,FALSE)</f>
        <v>17.399999999999999</v>
      </c>
      <c r="D2067">
        <f>VLOOKUP($A2067,Medical_Table[#All],6,FALSE)</f>
        <v>4.5</v>
      </c>
      <c r="E2067" t="str">
        <f>VLOOKUP($A2067,Medical_Table[#All],2,FALSE)</f>
        <v>Yes</v>
      </c>
      <c r="F2067" t="str">
        <f>VLOOKUP($A2067,Medical_Table[#All],8,FALSE)</f>
        <v>No</v>
      </c>
      <c r="G2067" t="str">
        <f>VLOOKUP($A2067,Medical_Table[#All],9,FALSE)</f>
        <v>No</v>
      </c>
      <c r="H2067">
        <f>VLOOKUP($A2067,Medical_Table[#All],10,FALSE)</f>
        <v>0</v>
      </c>
      <c r="I2067" t="str">
        <f>VLOOKUP($A2067,Medical_Table[#All],3,FALSE)</f>
        <v>No</v>
      </c>
      <c r="J2067" t="str">
        <f>VLOOKUP($A2067,Medical_Table[#All],5,FALSE)</f>
        <v>Under Weight</v>
      </c>
      <c r="K2067" t="str">
        <f>VLOOKUP($A2067,Medical_Table[#All],7,FALSE)</f>
        <v>Normal</v>
      </c>
      <c r="L2067" s="22">
        <f>VLOOKUP($A2067,Hospitalization_Table[#All],10,FALSE)</f>
        <v>37179</v>
      </c>
      <c r="M2067" s="18">
        <f>VLOOKUP($A2067,Hospitalization_Table[#All],6,FALSE)</f>
        <v>2585.27</v>
      </c>
      <c r="N2067" t="str">
        <f>VLOOKUP($A2067,Hospitalization_Table[#All],7,FALSE)</f>
        <v>tier - 2</v>
      </c>
      <c r="O2067" t="str">
        <f>VLOOKUP($A2067,Hospitalization_Table[#All],8,FALSE)</f>
        <v>tier - 3</v>
      </c>
      <c r="P2067" t="str">
        <f>VLOOKUP($A2067,Hospitalization_Table[#All],9,FALSE)</f>
        <v>R1011</v>
      </c>
      <c r="Q2067">
        <f>VLOOKUP($A2067,Hospitalization_Table[#All],11,FALSE)</f>
        <v>21</v>
      </c>
    </row>
    <row r="2068" spans="1:17" ht="15.6" x14ac:dyDescent="0.3">
      <c r="A2068" s="20" t="s">
        <v>299</v>
      </c>
      <c r="B2068" t="str">
        <f>VLOOKUP($A2068,Customer_Table[#All],4,FALSE)</f>
        <v>Jack</v>
      </c>
      <c r="C2068">
        <f>VLOOKUP($A2068,Medical_Table[#All],4,FALSE)</f>
        <v>28.06</v>
      </c>
      <c r="D2068">
        <f>VLOOKUP($A2068,Medical_Table[#All],6,FALSE)</f>
        <v>8.93</v>
      </c>
      <c r="E2068" t="str">
        <f>VLOOKUP($A2068,Medical_Table[#All],2,FALSE)</f>
        <v>No</v>
      </c>
      <c r="F2068" t="str">
        <f>VLOOKUP($A2068,Medical_Table[#All],8,FALSE)</f>
        <v>No</v>
      </c>
      <c r="G2068" t="str">
        <f>VLOOKUP($A2068,Medical_Table[#All],9,FALSE)</f>
        <v>No</v>
      </c>
      <c r="H2068">
        <f>VLOOKUP($A2068,Medical_Table[#All],10,FALSE)</f>
        <v>0</v>
      </c>
      <c r="I2068" t="str">
        <f>VLOOKUP($A2068,Medical_Table[#All],3,FALSE)</f>
        <v>No</v>
      </c>
      <c r="J2068" t="str">
        <f>VLOOKUP($A2068,Medical_Table[#All],5,FALSE)</f>
        <v>Over Weight</v>
      </c>
      <c r="K2068" t="str">
        <f>VLOOKUP($A2068,Medical_Table[#All],7,FALSE)</f>
        <v>Diabetes</v>
      </c>
      <c r="L2068" s="22">
        <f>VLOOKUP($A2068,Hospitalization_Table[#All],10,FALSE)</f>
        <v>37457</v>
      </c>
      <c r="M2068" s="18">
        <f>VLOOKUP($A2068,Hospitalization_Table[#All],6,FALSE)</f>
        <v>2585.04</v>
      </c>
      <c r="N2068" t="str">
        <f>VLOOKUP($A2068,Hospitalization_Table[#All],7,FALSE)</f>
        <v>tier - 2</v>
      </c>
      <c r="O2068" t="str">
        <f>VLOOKUP($A2068,Hospitalization_Table[#All],8,FALSE)</f>
        <v>tier - 2</v>
      </c>
      <c r="P2068" t="str">
        <f>VLOOKUP($A2068,Hospitalization_Table[#All],9,FALSE)</f>
        <v>R1021</v>
      </c>
      <c r="Q2068">
        <f>VLOOKUP($A2068,Hospitalization_Table[#All],11,FALSE)</f>
        <v>20</v>
      </c>
    </row>
    <row r="2069" spans="1:17" ht="15.6" x14ac:dyDescent="0.3">
      <c r="A2069" s="20" t="s">
        <v>298</v>
      </c>
      <c r="B2069" t="str">
        <f>VLOOKUP($A2069,Customer_Table[#All],4,FALSE)</f>
        <v>Bernat</v>
      </c>
      <c r="C2069">
        <f>VLOOKUP($A2069,Medical_Table[#All],4,FALSE)</f>
        <v>31.13</v>
      </c>
      <c r="D2069">
        <f>VLOOKUP($A2069,Medical_Table[#All],6,FALSE)</f>
        <v>11.02</v>
      </c>
      <c r="E2069" t="str">
        <f>VLOOKUP($A2069,Medical_Table[#All],2,FALSE)</f>
        <v>No</v>
      </c>
      <c r="F2069" t="str">
        <f>VLOOKUP($A2069,Medical_Table[#All],8,FALSE)</f>
        <v>No</v>
      </c>
      <c r="G2069" t="str">
        <f>VLOOKUP($A2069,Medical_Table[#All],9,FALSE)</f>
        <v>No</v>
      </c>
      <c r="H2069">
        <f>VLOOKUP($A2069,Medical_Table[#All],10,FALSE)</f>
        <v>0</v>
      </c>
      <c r="I2069" t="str">
        <f>VLOOKUP($A2069,Medical_Table[#All],3,FALSE)</f>
        <v>No</v>
      </c>
      <c r="J2069" t="str">
        <f>VLOOKUP($A2069,Medical_Table[#All],5,FALSE)</f>
        <v>Obesity</v>
      </c>
      <c r="K2069" t="str">
        <f>VLOOKUP($A2069,Medical_Table[#All],7,FALSE)</f>
        <v>Diabetes</v>
      </c>
      <c r="L2069" s="22">
        <f>VLOOKUP($A2069,Hospitalization_Table[#All],10,FALSE)</f>
        <v>37540</v>
      </c>
      <c r="M2069" s="18">
        <f>VLOOKUP($A2069,Hospitalization_Table[#All],6,FALSE)</f>
        <v>2566.4699999999998</v>
      </c>
      <c r="N2069" t="str">
        <f>VLOOKUP($A2069,Hospitalization_Table[#All],7,FALSE)</f>
        <v>tier - 2</v>
      </c>
      <c r="O2069" t="str">
        <f>VLOOKUP($A2069,Hospitalization_Table[#All],8,FALSE)</f>
        <v>tier - 3</v>
      </c>
      <c r="P2069" t="str">
        <f>VLOOKUP($A2069,Hospitalization_Table[#All],9,FALSE)</f>
        <v>R1013</v>
      </c>
      <c r="Q2069">
        <f>VLOOKUP($A2069,Hospitalization_Table[#All],11,FALSE)</f>
        <v>20</v>
      </c>
    </row>
    <row r="2070" spans="1:17" ht="15.6" x14ac:dyDescent="0.3">
      <c r="A2070" s="20" t="s">
        <v>297</v>
      </c>
      <c r="B2070" t="str">
        <f>VLOOKUP($A2070,Customer_Table[#All],4,FALSE)</f>
        <v>Hicham</v>
      </c>
      <c r="C2070">
        <f>VLOOKUP($A2070,Medical_Table[#All],4,FALSE)</f>
        <v>18.46</v>
      </c>
      <c r="D2070">
        <f>VLOOKUP($A2070,Medical_Table[#All],6,FALSE)</f>
        <v>5.25</v>
      </c>
      <c r="E2070" t="str">
        <f>VLOOKUP($A2070,Medical_Table[#All],2,FALSE)</f>
        <v>No</v>
      </c>
      <c r="F2070" t="str">
        <f>VLOOKUP($A2070,Medical_Table[#All],8,FALSE)</f>
        <v>No</v>
      </c>
      <c r="G2070" t="str">
        <f>VLOOKUP($A2070,Medical_Table[#All],9,FALSE)</f>
        <v>No</v>
      </c>
      <c r="H2070">
        <f>VLOOKUP($A2070,Medical_Table[#All],10,FALSE)</f>
        <v>0</v>
      </c>
      <c r="I2070" t="str">
        <f>VLOOKUP($A2070,Medical_Table[#All],3,FALSE)</f>
        <v>No</v>
      </c>
      <c r="J2070" t="str">
        <f>VLOOKUP($A2070,Medical_Table[#All],5,FALSE)</f>
        <v>Under Weight</v>
      </c>
      <c r="K2070" t="str">
        <f>VLOOKUP($A2070,Medical_Table[#All],7,FALSE)</f>
        <v>Normal</v>
      </c>
      <c r="L2070" s="22">
        <f>VLOOKUP($A2070,Hospitalization_Table[#All],10,FALSE)</f>
        <v>33559</v>
      </c>
      <c r="M2070" s="18">
        <f>VLOOKUP($A2070,Hospitalization_Table[#All],6,FALSE)</f>
        <v>2545.6799999999998</v>
      </c>
      <c r="N2070" t="str">
        <f>VLOOKUP($A2070,Hospitalization_Table[#All],7,FALSE)</f>
        <v>tier - 2</v>
      </c>
      <c r="O2070" t="str">
        <f>VLOOKUP($A2070,Hospitalization_Table[#All],8,FALSE)</f>
        <v>tier - 1</v>
      </c>
      <c r="P2070" t="str">
        <f>VLOOKUP($A2070,Hospitalization_Table[#All],9,FALSE)</f>
        <v>R1013</v>
      </c>
      <c r="Q2070">
        <f>VLOOKUP($A2070,Hospitalization_Table[#All],11,FALSE)</f>
        <v>31</v>
      </c>
    </row>
    <row r="2071" spans="1:17" ht="15.6" x14ac:dyDescent="0.3">
      <c r="A2071" s="20" t="s">
        <v>296</v>
      </c>
      <c r="B2071" t="str">
        <f>VLOOKUP($A2071,Customer_Table[#All],4,FALSE)</f>
        <v>Sarah</v>
      </c>
      <c r="C2071">
        <f>VLOOKUP($A2071,Medical_Table[#All],4,FALSE)</f>
        <v>17.3</v>
      </c>
      <c r="D2071">
        <f>VLOOKUP($A2071,Medical_Table[#All],6,FALSE)</f>
        <v>4.75</v>
      </c>
      <c r="E2071" t="str">
        <f>VLOOKUP($A2071,Medical_Table[#All],2,FALSE)</f>
        <v>No</v>
      </c>
      <c r="F2071" t="str">
        <f>VLOOKUP($A2071,Medical_Table[#All],8,FALSE)</f>
        <v>No</v>
      </c>
      <c r="G2071" t="str">
        <f>VLOOKUP($A2071,Medical_Table[#All],9,FALSE)</f>
        <v>No</v>
      </c>
      <c r="H2071">
        <f>VLOOKUP($A2071,Medical_Table[#All],10,FALSE)</f>
        <v>0</v>
      </c>
      <c r="I2071" t="str">
        <f>VLOOKUP($A2071,Medical_Table[#All],3,FALSE)</f>
        <v>No</v>
      </c>
      <c r="J2071" t="str">
        <f>VLOOKUP($A2071,Medical_Table[#All],5,FALSE)</f>
        <v>Under Weight</v>
      </c>
      <c r="K2071" t="str">
        <f>VLOOKUP($A2071,Medical_Table[#All],7,FALSE)</f>
        <v>Normal</v>
      </c>
      <c r="L2071" s="22">
        <f>VLOOKUP($A2071,Hospitalization_Table[#All],10,FALSE)</f>
        <v>33147</v>
      </c>
      <c r="M2071" s="18">
        <f>VLOOKUP($A2071,Hospitalization_Table[#All],6,FALSE)</f>
        <v>2540.39</v>
      </c>
      <c r="N2071" t="str">
        <f>VLOOKUP($A2071,Hospitalization_Table[#All],7,FALSE)</f>
        <v>tier - 2</v>
      </c>
      <c r="O2071" t="str">
        <f>VLOOKUP($A2071,Hospitalization_Table[#All],8,FALSE)</f>
        <v>tier - 2</v>
      </c>
      <c r="P2071" t="str">
        <f>VLOOKUP($A2071,Hospitalization_Table[#All],9,FALSE)</f>
        <v>R1013</v>
      </c>
      <c r="Q2071">
        <f>VLOOKUP($A2071,Hospitalization_Table[#All],11,FALSE)</f>
        <v>32</v>
      </c>
    </row>
    <row r="2072" spans="1:17" ht="15.6" x14ac:dyDescent="0.3">
      <c r="A2072" s="20" t="s">
        <v>295</v>
      </c>
      <c r="B2072" t="str">
        <f>VLOOKUP($A2072,Customer_Table[#All],4,FALSE)</f>
        <v>Anthony S</v>
      </c>
      <c r="C2072">
        <f>VLOOKUP($A2072,Medical_Table[#All],4,FALSE)</f>
        <v>35.625</v>
      </c>
      <c r="D2072">
        <f>VLOOKUP($A2072,Medical_Table[#All],6,FALSE)</f>
        <v>4.68</v>
      </c>
      <c r="E2072" t="str">
        <f>VLOOKUP($A2072,Medical_Table[#All],2,FALSE)</f>
        <v>Yes</v>
      </c>
      <c r="F2072" t="str">
        <f>VLOOKUP($A2072,Medical_Table[#All],8,FALSE)</f>
        <v>No</v>
      </c>
      <c r="G2072" t="str">
        <f>VLOOKUP($A2072,Medical_Table[#All],9,FALSE)</f>
        <v>Yes</v>
      </c>
      <c r="H2072">
        <f>VLOOKUP($A2072,Medical_Table[#All],10,FALSE)</f>
        <v>1</v>
      </c>
      <c r="I2072" t="str">
        <f>VLOOKUP($A2072,Medical_Table[#All],3,FALSE)</f>
        <v>No</v>
      </c>
      <c r="J2072" t="str">
        <f>VLOOKUP($A2072,Medical_Table[#All],5,FALSE)</f>
        <v>Obesity</v>
      </c>
      <c r="K2072" t="str">
        <f>VLOOKUP($A2072,Medical_Table[#All],7,FALSE)</f>
        <v>Normal</v>
      </c>
      <c r="L2072" s="22">
        <f>VLOOKUP($A2072,Hospitalization_Table[#All],10,FALSE)</f>
        <v>35639</v>
      </c>
      <c r="M2072" s="18">
        <f>VLOOKUP($A2072,Hospitalization_Table[#All],6,FALSE)</f>
        <v>2534.39</v>
      </c>
      <c r="N2072" t="str">
        <f>VLOOKUP($A2072,Hospitalization_Table[#All],7,FALSE)</f>
        <v>tier - 3</v>
      </c>
      <c r="O2072" t="str">
        <f>VLOOKUP($A2072,Hospitalization_Table[#All],8,FALSE)</f>
        <v>tier - 3</v>
      </c>
      <c r="P2072" t="str">
        <f>VLOOKUP($A2072,Hospitalization_Table[#All],9,FALSE)</f>
        <v>R1012</v>
      </c>
      <c r="Q2072">
        <f>VLOOKUP($A2072,Hospitalization_Table[#All],11,FALSE)</f>
        <v>25</v>
      </c>
    </row>
    <row r="2073" spans="1:17" ht="15.6" x14ac:dyDescent="0.3">
      <c r="A2073" s="20" t="s">
        <v>294</v>
      </c>
      <c r="B2073" t="str">
        <f>VLOOKUP($A2073,Customer_Table[#All],4,FALSE)</f>
        <v>Elisabetta</v>
      </c>
      <c r="C2073">
        <f>VLOOKUP($A2073,Medical_Table[#All],4,FALSE)</f>
        <v>20.234999999999999</v>
      </c>
      <c r="D2073">
        <f>VLOOKUP($A2073,Medical_Table[#All],6,FALSE)</f>
        <v>6.17</v>
      </c>
      <c r="E2073" t="str">
        <f>VLOOKUP($A2073,Medical_Table[#All],2,FALSE)</f>
        <v>Yes</v>
      </c>
      <c r="F2073" t="str">
        <f>VLOOKUP($A2073,Medical_Table[#All],8,FALSE)</f>
        <v>yes</v>
      </c>
      <c r="G2073" t="str">
        <f>VLOOKUP($A2073,Medical_Table[#All],9,FALSE)</f>
        <v>No</v>
      </c>
      <c r="H2073">
        <f>VLOOKUP($A2073,Medical_Table[#All],10,FALSE)</f>
        <v>2</v>
      </c>
      <c r="I2073" t="str">
        <f>VLOOKUP($A2073,Medical_Table[#All],3,FALSE)</f>
        <v>No</v>
      </c>
      <c r="J2073" t="str">
        <f>VLOOKUP($A2073,Medical_Table[#All],5,FALSE)</f>
        <v>Normal Weight</v>
      </c>
      <c r="K2073" t="str">
        <f>VLOOKUP($A2073,Medical_Table[#All],7,FALSE)</f>
        <v>Prediabetes</v>
      </c>
      <c r="L2073" s="22">
        <f>VLOOKUP($A2073,Hospitalization_Table[#All],10,FALSE)</f>
        <v>36763</v>
      </c>
      <c r="M2073" s="18">
        <f>VLOOKUP($A2073,Hospitalization_Table[#All],6,FALSE)</f>
        <v>2527.8200000000002</v>
      </c>
      <c r="N2073" t="str">
        <f>VLOOKUP($A2073,Hospitalization_Table[#All],7,FALSE)</f>
        <v>tier - 2</v>
      </c>
      <c r="O2073" t="str">
        <f>VLOOKUP($A2073,Hospitalization_Table[#All],8,FALSE)</f>
        <v>tier - 3</v>
      </c>
      <c r="P2073" t="str">
        <f>VLOOKUP($A2073,Hospitalization_Table[#All],9,FALSE)</f>
        <v>R1012</v>
      </c>
      <c r="Q2073">
        <f>VLOOKUP($A2073,Hospitalization_Table[#All],11,FALSE)</f>
        <v>22</v>
      </c>
    </row>
    <row r="2074" spans="1:17" ht="15.6" x14ac:dyDescent="0.3">
      <c r="A2074" s="20" t="s">
        <v>293</v>
      </c>
      <c r="B2074" t="str">
        <f>VLOOKUP($A2074,Customer_Table[#All],4,FALSE)</f>
        <v>Trevor N.</v>
      </c>
      <c r="C2074">
        <f>VLOOKUP($A2074,Medical_Table[#All],4,FALSE)</f>
        <v>27.55</v>
      </c>
      <c r="D2074">
        <f>VLOOKUP($A2074,Medical_Table[#All],6,FALSE)</f>
        <v>4.5599999999999996</v>
      </c>
      <c r="E2074" t="str">
        <f>VLOOKUP($A2074,Medical_Table[#All],2,FALSE)</f>
        <v>Yes</v>
      </c>
      <c r="F2074" t="str">
        <f>VLOOKUP($A2074,Medical_Table[#All],8,FALSE)</f>
        <v>No</v>
      </c>
      <c r="G2074" t="str">
        <f>VLOOKUP($A2074,Medical_Table[#All],9,FALSE)</f>
        <v>Yes</v>
      </c>
      <c r="H2074">
        <f>VLOOKUP($A2074,Medical_Table[#All],10,FALSE)</f>
        <v>1</v>
      </c>
      <c r="I2074" t="str">
        <f>VLOOKUP($A2074,Medical_Table[#All],3,FALSE)</f>
        <v>No</v>
      </c>
      <c r="J2074" t="str">
        <f>VLOOKUP($A2074,Medical_Table[#All],5,FALSE)</f>
        <v>Over Weight</v>
      </c>
      <c r="K2074" t="str">
        <f>VLOOKUP($A2074,Medical_Table[#All],7,FALSE)</f>
        <v>Normal</v>
      </c>
      <c r="L2074" s="22">
        <f>VLOOKUP($A2074,Hospitalization_Table[#All],10,FALSE)</f>
        <v>35736</v>
      </c>
      <c r="M2074" s="18">
        <f>VLOOKUP($A2074,Hospitalization_Table[#All],6,FALSE)</f>
        <v>2523.17</v>
      </c>
      <c r="N2074" t="str">
        <f>VLOOKUP($A2074,Hospitalization_Table[#All],7,FALSE)</f>
        <v>tier - 3</v>
      </c>
      <c r="O2074" t="str">
        <f>VLOOKUP($A2074,Hospitalization_Table[#All],8,FALSE)</f>
        <v>tier - 1</v>
      </c>
      <c r="P2074" t="str">
        <f>VLOOKUP($A2074,Hospitalization_Table[#All],9,FALSE)</f>
        <v>R1012</v>
      </c>
      <c r="Q2074">
        <f>VLOOKUP($A2074,Hospitalization_Table[#All],11,FALSE)</f>
        <v>25</v>
      </c>
    </row>
    <row r="2075" spans="1:17" ht="15.6" x14ac:dyDescent="0.3">
      <c r="A2075" s="20" t="s">
        <v>292</v>
      </c>
      <c r="B2075" t="str">
        <f>VLOOKUP($A2075,Customer_Table[#All],4,FALSE)</f>
        <v>Nancy</v>
      </c>
      <c r="C2075">
        <f>VLOOKUP($A2075,Medical_Table[#All],4,FALSE)</f>
        <v>17.97</v>
      </c>
      <c r="D2075">
        <f>VLOOKUP($A2075,Medical_Table[#All],6,FALSE)</f>
        <v>6.3</v>
      </c>
      <c r="E2075" t="str">
        <f>VLOOKUP($A2075,Medical_Table[#All],2,FALSE)</f>
        <v>No</v>
      </c>
      <c r="F2075" t="str">
        <f>VLOOKUP($A2075,Medical_Table[#All],8,FALSE)</f>
        <v>No</v>
      </c>
      <c r="G2075" t="str">
        <f>VLOOKUP($A2075,Medical_Table[#All],9,FALSE)</f>
        <v>No</v>
      </c>
      <c r="H2075">
        <f>VLOOKUP($A2075,Medical_Table[#All],10,FALSE)</f>
        <v>0</v>
      </c>
      <c r="I2075" t="str">
        <f>VLOOKUP($A2075,Medical_Table[#All],3,FALSE)</f>
        <v>No</v>
      </c>
      <c r="J2075" t="str">
        <f>VLOOKUP($A2075,Medical_Table[#All],5,FALSE)</f>
        <v>Under Weight</v>
      </c>
      <c r="K2075" t="str">
        <f>VLOOKUP($A2075,Medical_Table[#All],7,FALSE)</f>
        <v>Prediabetes</v>
      </c>
      <c r="L2075" s="22">
        <f>VLOOKUP($A2075,Hospitalization_Table[#All],10,FALSE)</f>
        <v>33455</v>
      </c>
      <c r="M2075" s="18">
        <f>VLOOKUP($A2075,Hospitalization_Table[#All],6,FALSE)</f>
        <v>2510.79</v>
      </c>
      <c r="N2075" t="str">
        <f>VLOOKUP($A2075,Hospitalization_Table[#All],7,FALSE)</f>
        <v>tier - 2</v>
      </c>
      <c r="O2075" t="str">
        <f>VLOOKUP($A2075,Hospitalization_Table[#All],8,FALSE)</f>
        <v>tier - 1</v>
      </c>
      <c r="P2075" t="str">
        <f>VLOOKUP($A2075,Hospitalization_Table[#All],9,FALSE)</f>
        <v>R1013</v>
      </c>
      <c r="Q2075">
        <f>VLOOKUP($A2075,Hospitalization_Table[#All],11,FALSE)</f>
        <v>31</v>
      </c>
    </row>
    <row r="2076" spans="1:17" ht="15.6" x14ac:dyDescent="0.3">
      <c r="A2076" s="20" t="s">
        <v>291</v>
      </c>
      <c r="B2076" t="str">
        <f>VLOOKUP($A2076,Customer_Table[#All],4,FALSE)</f>
        <v>Allison R.</v>
      </c>
      <c r="C2076">
        <f>VLOOKUP($A2076,Medical_Table[#All],4,FALSE)</f>
        <v>29.98</v>
      </c>
      <c r="D2076">
        <f>VLOOKUP($A2076,Medical_Table[#All],6,FALSE)</f>
        <v>6.03</v>
      </c>
      <c r="E2076" t="str">
        <f>VLOOKUP($A2076,Medical_Table[#All],2,FALSE)</f>
        <v>No</v>
      </c>
      <c r="F2076" t="str">
        <f>VLOOKUP($A2076,Medical_Table[#All],8,FALSE)</f>
        <v>yes</v>
      </c>
      <c r="G2076" t="str">
        <f>VLOOKUP($A2076,Medical_Table[#All],9,FALSE)</f>
        <v>No</v>
      </c>
      <c r="H2076">
        <f>VLOOKUP($A2076,Medical_Table[#All],10,FALSE)</f>
        <v>1</v>
      </c>
      <c r="I2076" t="str">
        <f>VLOOKUP($A2076,Medical_Table[#All],3,FALSE)</f>
        <v>No</v>
      </c>
      <c r="J2076" t="str">
        <f>VLOOKUP($A2076,Medical_Table[#All],5,FALSE)</f>
        <v>Over Weight</v>
      </c>
      <c r="K2076" t="str">
        <f>VLOOKUP($A2076,Medical_Table[#All],7,FALSE)</f>
        <v>Prediabetes</v>
      </c>
      <c r="L2076" s="22">
        <f>VLOOKUP($A2076,Hospitalization_Table[#All],10,FALSE)</f>
        <v>38236</v>
      </c>
      <c r="M2076" s="18">
        <f>VLOOKUP($A2076,Hospitalization_Table[#All],6,FALSE)</f>
        <v>2500.9299999999998</v>
      </c>
      <c r="N2076" t="str">
        <f>VLOOKUP($A2076,Hospitalization_Table[#All],7,FALSE)</f>
        <v>tier - 2</v>
      </c>
      <c r="O2076" t="str">
        <f>VLOOKUP($A2076,Hospitalization_Table[#All],8,FALSE)</f>
        <v>tier - 2</v>
      </c>
      <c r="P2076" t="str">
        <f>VLOOKUP($A2076,Hospitalization_Table[#All],9,FALSE)</f>
        <v>R1012</v>
      </c>
      <c r="Q2076">
        <f>VLOOKUP($A2076,Hospitalization_Table[#All],11,FALSE)</f>
        <v>18</v>
      </c>
    </row>
    <row r="2077" spans="1:17" ht="15.6" x14ac:dyDescent="0.3">
      <c r="A2077" s="20" t="s">
        <v>290</v>
      </c>
      <c r="B2077" t="str">
        <f>VLOOKUP($A2077,Customer_Table[#All],4,FALSE)</f>
        <v>Robert J.</v>
      </c>
      <c r="C2077">
        <f>VLOOKUP($A2077,Medical_Table[#All],4,FALSE)</f>
        <v>33.659999999999997</v>
      </c>
      <c r="D2077">
        <f>VLOOKUP($A2077,Medical_Table[#All],6,FALSE)</f>
        <v>4.2</v>
      </c>
      <c r="E2077" t="str">
        <f>VLOOKUP($A2077,Medical_Table[#All],2,FALSE)</f>
        <v>Yes</v>
      </c>
      <c r="F2077" t="str">
        <f>VLOOKUP($A2077,Medical_Table[#All],8,FALSE)</f>
        <v>No</v>
      </c>
      <c r="G2077" t="str">
        <f>VLOOKUP($A2077,Medical_Table[#All],9,FALSE)</f>
        <v>No</v>
      </c>
      <c r="H2077">
        <f>VLOOKUP($A2077,Medical_Table[#All],10,FALSE)</f>
        <v>1</v>
      </c>
      <c r="I2077" t="str">
        <f>VLOOKUP($A2077,Medical_Table[#All],3,FALSE)</f>
        <v>No</v>
      </c>
      <c r="J2077" t="str">
        <f>VLOOKUP($A2077,Medical_Table[#All],5,FALSE)</f>
        <v>Obesity</v>
      </c>
      <c r="K2077" t="str">
        <f>VLOOKUP($A2077,Medical_Table[#All],7,FALSE)</f>
        <v>Normal</v>
      </c>
      <c r="L2077" s="22">
        <f>VLOOKUP($A2077,Hospitalization_Table[#All],10,FALSE)</f>
        <v>34987</v>
      </c>
      <c r="M2077" s="18">
        <f>VLOOKUP($A2077,Hospitalization_Table[#All],6,FALSE)</f>
        <v>2498.41</v>
      </c>
      <c r="N2077" t="str">
        <f>VLOOKUP($A2077,Hospitalization_Table[#All],7,FALSE)</f>
        <v>tier - 3</v>
      </c>
      <c r="O2077" t="str">
        <f>VLOOKUP($A2077,Hospitalization_Table[#All],8,FALSE)</f>
        <v>tier - 3</v>
      </c>
      <c r="P2077" t="str">
        <f>VLOOKUP($A2077,Hospitalization_Table[#All],9,FALSE)</f>
        <v>R1013</v>
      </c>
      <c r="Q2077">
        <f>VLOOKUP($A2077,Hospitalization_Table[#All],11,FALSE)</f>
        <v>27</v>
      </c>
    </row>
    <row r="2078" spans="1:17" ht="15.6" x14ac:dyDescent="0.3">
      <c r="A2078" s="20" t="s">
        <v>289</v>
      </c>
      <c r="B2078" t="str">
        <f>VLOOKUP($A2078,Customer_Table[#All],4,FALSE)</f>
        <v>Nicholas</v>
      </c>
      <c r="C2078">
        <f>VLOOKUP($A2078,Medical_Table[#All],4,FALSE)</f>
        <v>32.67</v>
      </c>
      <c r="D2078">
        <f>VLOOKUP($A2078,Medical_Table[#All],6,FALSE)</f>
        <v>5.61</v>
      </c>
      <c r="E2078" t="str">
        <f>VLOOKUP($A2078,Medical_Table[#All],2,FALSE)</f>
        <v>Yes</v>
      </c>
      <c r="F2078" t="str">
        <f>VLOOKUP($A2078,Medical_Table[#All],8,FALSE)</f>
        <v>No</v>
      </c>
      <c r="G2078" t="str">
        <f>VLOOKUP($A2078,Medical_Table[#All],9,FALSE)</f>
        <v>No</v>
      </c>
      <c r="H2078">
        <f>VLOOKUP($A2078,Medical_Table[#All],10,FALSE)</f>
        <v>1</v>
      </c>
      <c r="I2078" t="str">
        <f>VLOOKUP($A2078,Medical_Table[#All],3,FALSE)</f>
        <v>No</v>
      </c>
      <c r="J2078" t="str">
        <f>VLOOKUP($A2078,Medical_Table[#All],5,FALSE)</f>
        <v>Obesity</v>
      </c>
      <c r="K2078" t="str">
        <f>VLOOKUP($A2078,Medical_Table[#All],7,FALSE)</f>
        <v>Normal</v>
      </c>
      <c r="L2078" s="22">
        <f>VLOOKUP($A2078,Hospitalization_Table[#All],10,FALSE)</f>
        <v>34889</v>
      </c>
      <c r="M2078" s="18">
        <f>VLOOKUP($A2078,Hospitalization_Table[#All],6,FALSE)</f>
        <v>2497.04</v>
      </c>
      <c r="N2078" t="str">
        <f>VLOOKUP($A2078,Hospitalization_Table[#All],7,FALSE)</f>
        <v>tier - 3</v>
      </c>
      <c r="O2078" t="str">
        <f>VLOOKUP($A2078,Hospitalization_Table[#All],8,FALSE)</f>
        <v>tier - 3</v>
      </c>
      <c r="P2078" t="str">
        <f>VLOOKUP($A2078,Hospitalization_Table[#All],9,FALSE)</f>
        <v>R1013</v>
      </c>
      <c r="Q2078">
        <f>VLOOKUP($A2078,Hospitalization_Table[#All],11,FALSE)</f>
        <v>27</v>
      </c>
    </row>
    <row r="2079" spans="1:17" ht="15.6" x14ac:dyDescent="0.3">
      <c r="A2079" s="20" t="s">
        <v>288</v>
      </c>
      <c r="B2079" t="str">
        <f>VLOOKUP($A2079,Customer_Table[#All],4,FALSE)</f>
        <v>Kevin L</v>
      </c>
      <c r="C2079">
        <f>VLOOKUP($A2079,Medical_Table[#All],4,FALSE)</f>
        <v>30.5</v>
      </c>
      <c r="D2079">
        <f>VLOOKUP($A2079,Medical_Table[#All],6,FALSE)</f>
        <v>5.88</v>
      </c>
      <c r="E2079" t="str">
        <f>VLOOKUP($A2079,Medical_Table[#All],2,FALSE)</f>
        <v>Yes</v>
      </c>
      <c r="F2079" t="str">
        <f>VLOOKUP($A2079,Medical_Table[#All],8,FALSE)</f>
        <v>No</v>
      </c>
      <c r="G2079" t="str">
        <f>VLOOKUP($A2079,Medical_Table[#All],9,FALSE)</f>
        <v>No</v>
      </c>
      <c r="H2079">
        <f>VLOOKUP($A2079,Medical_Table[#All],10,FALSE)</f>
        <v>1</v>
      </c>
      <c r="I2079" t="str">
        <f>VLOOKUP($A2079,Medical_Table[#All],3,FALSE)</f>
        <v>No</v>
      </c>
      <c r="J2079" t="str">
        <f>VLOOKUP($A2079,Medical_Table[#All],5,FALSE)</f>
        <v>Obesity</v>
      </c>
      <c r="K2079" t="str">
        <f>VLOOKUP($A2079,Medical_Table[#All],7,FALSE)</f>
        <v>Prediabetes</v>
      </c>
      <c r="L2079" s="22">
        <f>VLOOKUP($A2079,Hospitalization_Table[#All],10,FALSE)</f>
        <v>34986</v>
      </c>
      <c r="M2079" s="18">
        <f>VLOOKUP($A2079,Hospitalization_Table[#All],6,FALSE)</f>
        <v>2494.02</v>
      </c>
      <c r="N2079" t="str">
        <f>VLOOKUP($A2079,Hospitalization_Table[#All],7,FALSE)</f>
        <v>tier - 3</v>
      </c>
      <c r="O2079" t="str">
        <f>VLOOKUP($A2079,Hospitalization_Table[#All],8,FALSE)</f>
        <v>tier - 1</v>
      </c>
      <c r="P2079" t="str">
        <f>VLOOKUP($A2079,Hospitalization_Table[#All],9,FALSE)</f>
        <v>R1011</v>
      </c>
      <c r="Q2079">
        <f>VLOOKUP($A2079,Hospitalization_Table[#All],11,FALSE)</f>
        <v>27</v>
      </c>
    </row>
    <row r="2080" spans="1:17" ht="15.6" x14ac:dyDescent="0.3">
      <c r="A2080" s="20" t="s">
        <v>287</v>
      </c>
      <c r="B2080" t="str">
        <f>VLOOKUP($A2080,Customer_Table[#All],4,FALSE)</f>
        <v>Bryan</v>
      </c>
      <c r="C2080">
        <f>VLOOKUP($A2080,Medical_Table[#All],4,FALSE)</f>
        <v>23.1</v>
      </c>
      <c r="D2080">
        <f>VLOOKUP($A2080,Medical_Table[#All],6,FALSE)</f>
        <v>5.92</v>
      </c>
      <c r="E2080" t="str">
        <f>VLOOKUP($A2080,Medical_Table[#All],2,FALSE)</f>
        <v>Yes</v>
      </c>
      <c r="F2080" t="str">
        <f>VLOOKUP($A2080,Medical_Table[#All],8,FALSE)</f>
        <v>No</v>
      </c>
      <c r="G2080" t="str">
        <f>VLOOKUP($A2080,Medical_Table[#All],9,FALSE)</f>
        <v>No</v>
      </c>
      <c r="H2080">
        <f>VLOOKUP($A2080,Medical_Table[#All],10,FALSE)</f>
        <v>1</v>
      </c>
      <c r="I2080" t="str">
        <f>VLOOKUP($A2080,Medical_Table[#All],3,FALSE)</f>
        <v>No</v>
      </c>
      <c r="J2080" t="str">
        <f>VLOOKUP($A2080,Medical_Table[#All],5,FALSE)</f>
        <v>Normal Weight</v>
      </c>
      <c r="K2080" t="str">
        <f>VLOOKUP($A2080,Medical_Table[#All],7,FALSE)</f>
        <v>Prediabetes</v>
      </c>
      <c r="L2080" s="22">
        <f>VLOOKUP($A2080,Hospitalization_Table[#All],10,FALSE)</f>
        <v>35009</v>
      </c>
      <c r="M2080" s="18">
        <f>VLOOKUP($A2080,Hospitalization_Table[#All],6,FALSE)</f>
        <v>2483.7399999999998</v>
      </c>
      <c r="N2080" t="str">
        <f>VLOOKUP($A2080,Hospitalization_Table[#All],7,FALSE)</f>
        <v>tier - 3</v>
      </c>
      <c r="O2080" t="str">
        <f>VLOOKUP($A2080,Hospitalization_Table[#All],8,FALSE)</f>
        <v>tier - 2</v>
      </c>
      <c r="P2080" t="str">
        <f>VLOOKUP($A2080,Hospitalization_Table[#All],9,FALSE)</f>
        <v>R1013</v>
      </c>
      <c r="Q2080">
        <f>VLOOKUP($A2080,Hospitalization_Table[#All],11,FALSE)</f>
        <v>27</v>
      </c>
    </row>
    <row r="2081" spans="1:17" ht="15.6" x14ac:dyDescent="0.3">
      <c r="A2081" s="20" t="s">
        <v>286</v>
      </c>
      <c r="B2081" t="str">
        <f>VLOOKUP($A2081,Customer_Table[#All],4,FALSE)</f>
        <v>Janae N.</v>
      </c>
      <c r="C2081">
        <f>VLOOKUP($A2081,Medical_Table[#All],4,FALSE)</f>
        <v>39.49</v>
      </c>
      <c r="D2081">
        <f>VLOOKUP($A2081,Medical_Table[#All],6,FALSE)</f>
        <v>4.8099999999999996</v>
      </c>
      <c r="E2081" t="str">
        <f>VLOOKUP($A2081,Medical_Table[#All],2,FALSE)</f>
        <v>No</v>
      </c>
      <c r="F2081" t="str">
        <f>VLOOKUP($A2081,Medical_Table[#All],8,FALSE)</f>
        <v>No</v>
      </c>
      <c r="G2081" t="str">
        <f>VLOOKUP($A2081,Medical_Table[#All],9,FALSE)</f>
        <v>No</v>
      </c>
      <c r="H2081">
        <f>VLOOKUP($A2081,Medical_Table[#All],10,FALSE)</f>
        <v>1</v>
      </c>
      <c r="I2081" t="str">
        <f>VLOOKUP($A2081,Medical_Table[#All],3,FALSE)</f>
        <v>No</v>
      </c>
      <c r="J2081" t="str">
        <f>VLOOKUP($A2081,Medical_Table[#All],5,FALSE)</f>
        <v>Obesity</v>
      </c>
      <c r="K2081" t="str">
        <f>VLOOKUP($A2081,Medical_Table[#All],7,FALSE)</f>
        <v>Normal</v>
      </c>
      <c r="L2081" s="22">
        <f>VLOOKUP($A2081,Hospitalization_Table[#All],10,FALSE)</f>
        <v>35966</v>
      </c>
      <c r="M2081" s="18">
        <f>VLOOKUP($A2081,Hospitalization_Table[#All],6,FALSE)</f>
        <v>2480.98</v>
      </c>
      <c r="N2081" t="str">
        <f>VLOOKUP($A2081,Hospitalization_Table[#All],7,FALSE)</f>
        <v>tier - 2</v>
      </c>
      <c r="O2081" t="str">
        <f>VLOOKUP($A2081,Hospitalization_Table[#All],8,FALSE)</f>
        <v>tier - 2</v>
      </c>
      <c r="P2081" t="str">
        <f>VLOOKUP($A2081,Hospitalization_Table[#All],9,FALSE)</f>
        <v>R1013</v>
      </c>
      <c r="Q2081">
        <f>VLOOKUP($A2081,Hospitalization_Table[#All],11,FALSE)</f>
        <v>24</v>
      </c>
    </row>
    <row r="2082" spans="1:17" ht="15.6" x14ac:dyDescent="0.3">
      <c r="A2082" s="20" t="s">
        <v>285</v>
      </c>
      <c r="B2082" t="str">
        <f>VLOOKUP($A2082,Customer_Table[#All],4,FALSE)</f>
        <v>Audrey</v>
      </c>
      <c r="C2082">
        <f>VLOOKUP($A2082,Medical_Table[#All],4,FALSE)</f>
        <v>33.99</v>
      </c>
      <c r="D2082">
        <f>VLOOKUP($A2082,Medical_Table[#All],6,FALSE)</f>
        <v>4.55</v>
      </c>
      <c r="E2082" t="str">
        <f>VLOOKUP($A2082,Medical_Table[#All],2,FALSE)</f>
        <v>No</v>
      </c>
      <c r="F2082" t="str">
        <f>VLOOKUP($A2082,Medical_Table[#All],8,FALSE)</f>
        <v>No</v>
      </c>
      <c r="G2082" t="str">
        <f>VLOOKUP($A2082,Medical_Table[#All],9,FALSE)</f>
        <v>No</v>
      </c>
      <c r="H2082">
        <f>VLOOKUP($A2082,Medical_Table[#All],10,FALSE)</f>
        <v>1</v>
      </c>
      <c r="I2082" t="str">
        <f>VLOOKUP($A2082,Medical_Table[#All],3,FALSE)</f>
        <v>No</v>
      </c>
      <c r="J2082" t="str">
        <f>VLOOKUP($A2082,Medical_Table[#All],5,FALSE)</f>
        <v>Obesity</v>
      </c>
      <c r="K2082" t="str">
        <f>VLOOKUP($A2082,Medical_Table[#All],7,FALSE)</f>
        <v>Normal</v>
      </c>
      <c r="L2082" s="22">
        <f>VLOOKUP($A2082,Hospitalization_Table[#All],10,FALSE)</f>
        <v>35978</v>
      </c>
      <c r="M2082" s="18">
        <f>VLOOKUP($A2082,Hospitalization_Table[#All],6,FALSE)</f>
        <v>2473.33</v>
      </c>
      <c r="N2082" t="str">
        <f>VLOOKUP($A2082,Hospitalization_Table[#All],7,FALSE)</f>
        <v>tier - 2</v>
      </c>
      <c r="O2082" t="str">
        <f>VLOOKUP($A2082,Hospitalization_Table[#All],8,FALSE)</f>
        <v>tier - 3</v>
      </c>
      <c r="P2082" t="str">
        <f>VLOOKUP($A2082,Hospitalization_Table[#All],9,FALSE)</f>
        <v>R1013</v>
      </c>
      <c r="Q2082">
        <f>VLOOKUP($A2082,Hospitalization_Table[#All],11,FALSE)</f>
        <v>24</v>
      </c>
    </row>
    <row r="2083" spans="1:17" ht="15.6" x14ac:dyDescent="0.3">
      <c r="A2083" s="20" t="s">
        <v>284</v>
      </c>
      <c r="B2083" t="str">
        <f>VLOOKUP($A2083,Customer_Table[#All],4,FALSE)</f>
        <v>Laura</v>
      </c>
      <c r="C2083">
        <f>VLOOKUP($A2083,Medical_Table[#All],4,FALSE)</f>
        <v>27.72</v>
      </c>
      <c r="D2083">
        <f>VLOOKUP($A2083,Medical_Table[#All],6,FALSE)</f>
        <v>6.43</v>
      </c>
      <c r="E2083" t="str">
        <f>VLOOKUP($A2083,Medical_Table[#All],2,FALSE)</f>
        <v>No</v>
      </c>
      <c r="F2083" t="str">
        <f>VLOOKUP($A2083,Medical_Table[#All],8,FALSE)</f>
        <v>No</v>
      </c>
      <c r="G2083" t="str">
        <f>VLOOKUP($A2083,Medical_Table[#All],9,FALSE)</f>
        <v>No</v>
      </c>
      <c r="H2083">
        <f>VLOOKUP($A2083,Medical_Table[#All],10,FALSE)</f>
        <v>1</v>
      </c>
      <c r="I2083" t="str">
        <f>VLOOKUP($A2083,Medical_Table[#All],3,FALSE)</f>
        <v>No</v>
      </c>
      <c r="J2083" t="str">
        <f>VLOOKUP($A2083,Medical_Table[#All],5,FALSE)</f>
        <v>Over Weight</v>
      </c>
      <c r="K2083" t="str">
        <f>VLOOKUP($A2083,Medical_Table[#All],7,FALSE)</f>
        <v>Prediabetes</v>
      </c>
      <c r="L2083" s="22">
        <f>VLOOKUP($A2083,Hospitalization_Table[#All],10,FALSE)</f>
        <v>36024</v>
      </c>
      <c r="M2083" s="18">
        <f>VLOOKUP($A2083,Hospitalization_Table[#All],6,FALSE)</f>
        <v>2464.62</v>
      </c>
      <c r="N2083" t="str">
        <f>VLOOKUP($A2083,Hospitalization_Table[#All],7,FALSE)</f>
        <v>tier - 2</v>
      </c>
      <c r="O2083" t="str">
        <f>VLOOKUP($A2083,Hospitalization_Table[#All],8,FALSE)</f>
        <v>tier - 3</v>
      </c>
      <c r="P2083" t="str">
        <f>VLOOKUP($A2083,Hospitalization_Table[#All],9,FALSE)</f>
        <v>R1013</v>
      </c>
      <c r="Q2083">
        <f>VLOOKUP($A2083,Hospitalization_Table[#All],11,FALSE)</f>
        <v>24</v>
      </c>
    </row>
    <row r="2084" spans="1:17" ht="15.6" x14ac:dyDescent="0.3">
      <c r="A2084" s="20" t="s">
        <v>283</v>
      </c>
      <c r="B2084" t="str">
        <f>VLOOKUP($A2084,Customer_Table[#All],4,FALSE)</f>
        <v>Nicole F</v>
      </c>
      <c r="C2084">
        <f>VLOOKUP($A2084,Medical_Table[#All],4,FALSE)</f>
        <v>30.59</v>
      </c>
      <c r="D2084">
        <f>VLOOKUP($A2084,Medical_Table[#All],6,FALSE)</f>
        <v>11.62</v>
      </c>
      <c r="E2084" t="str">
        <f>VLOOKUP($A2084,Medical_Table[#All],2,FALSE)</f>
        <v>No</v>
      </c>
      <c r="F2084" t="str">
        <f>VLOOKUP($A2084,Medical_Table[#All],8,FALSE)</f>
        <v>No</v>
      </c>
      <c r="G2084" t="str">
        <f>VLOOKUP($A2084,Medical_Table[#All],9,FALSE)</f>
        <v>No</v>
      </c>
      <c r="H2084">
        <f>VLOOKUP($A2084,Medical_Table[#All],10,FALSE)</f>
        <v>0</v>
      </c>
      <c r="I2084" t="str">
        <f>VLOOKUP($A2084,Medical_Table[#All],3,FALSE)</f>
        <v>No</v>
      </c>
      <c r="J2084" t="str">
        <f>VLOOKUP($A2084,Medical_Table[#All],5,FALSE)</f>
        <v>Obesity</v>
      </c>
      <c r="K2084" t="str">
        <f>VLOOKUP($A2084,Medical_Table[#All],7,FALSE)</f>
        <v>Diabetes</v>
      </c>
      <c r="L2084" s="22">
        <f>VLOOKUP($A2084,Hospitalization_Table[#All],10,FALSE)</f>
        <v>37448</v>
      </c>
      <c r="M2084" s="18">
        <f>VLOOKUP($A2084,Hospitalization_Table[#All],6,FALSE)</f>
        <v>2459.7199999999998</v>
      </c>
      <c r="N2084" t="str">
        <f>VLOOKUP($A2084,Hospitalization_Table[#All],7,FALSE)</f>
        <v>tier - 2</v>
      </c>
      <c r="O2084" t="str">
        <f>VLOOKUP($A2084,Hospitalization_Table[#All],8,FALSE)</f>
        <v>tier - 2</v>
      </c>
      <c r="P2084" t="str">
        <f>VLOOKUP($A2084,Hospitalization_Table[#All],9,FALSE)</f>
        <v>R1024</v>
      </c>
      <c r="Q2084">
        <f>VLOOKUP($A2084,Hospitalization_Table[#All],11,FALSE)</f>
        <v>20</v>
      </c>
    </row>
    <row r="2085" spans="1:17" ht="15.6" x14ac:dyDescent="0.3">
      <c r="A2085" s="20" t="s">
        <v>282</v>
      </c>
      <c r="B2085" t="str">
        <f>VLOOKUP($A2085,Customer_Table[#All],4,FALSE)</f>
        <v>Krista L</v>
      </c>
      <c r="C2085">
        <f>VLOOKUP($A2085,Medical_Table[#All],4,FALSE)</f>
        <v>22.6</v>
      </c>
      <c r="D2085">
        <f>VLOOKUP($A2085,Medical_Table[#All],6,FALSE)</f>
        <v>6.04</v>
      </c>
      <c r="E2085" t="str">
        <f>VLOOKUP($A2085,Medical_Table[#All],2,FALSE)</f>
        <v>No</v>
      </c>
      <c r="F2085" t="str">
        <f>VLOOKUP($A2085,Medical_Table[#All],8,FALSE)</f>
        <v>No</v>
      </c>
      <c r="G2085" t="str">
        <f>VLOOKUP($A2085,Medical_Table[#All],9,FALSE)</f>
        <v>No</v>
      </c>
      <c r="H2085">
        <f>VLOOKUP($A2085,Medical_Table[#All],10,FALSE)</f>
        <v>1</v>
      </c>
      <c r="I2085" t="str">
        <f>VLOOKUP($A2085,Medical_Table[#All],3,FALSE)</f>
        <v>No</v>
      </c>
      <c r="J2085" t="str">
        <f>VLOOKUP($A2085,Medical_Table[#All],5,FALSE)</f>
        <v>Normal Weight</v>
      </c>
      <c r="K2085" t="str">
        <f>VLOOKUP($A2085,Medical_Table[#All],7,FALSE)</f>
        <v>Prediabetes</v>
      </c>
      <c r="L2085" s="22">
        <f>VLOOKUP($A2085,Hospitalization_Table[#All],10,FALSE)</f>
        <v>36118</v>
      </c>
      <c r="M2085" s="18">
        <f>VLOOKUP($A2085,Hospitalization_Table[#All],6,FALSE)</f>
        <v>2457.5</v>
      </c>
      <c r="N2085" t="str">
        <f>VLOOKUP($A2085,Hospitalization_Table[#All],7,FALSE)</f>
        <v>tier - 2</v>
      </c>
      <c r="O2085" t="str">
        <f>VLOOKUP($A2085,Hospitalization_Table[#All],8,FALSE)</f>
        <v>tier - 1</v>
      </c>
      <c r="P2085" t="str">
        <f>VLOOKUP($A2085,Hospitalization_Table[#All],9,FALSE)</f>
        <v>R1011</v>
      </c>
      <c r="Q2085">
        <f>VLOOKUP($A2085,Hospitalization_Table[#All],11,FALSE)</f>
        <v>24</v>
      </c>
    </row>
    <row r="2086" spans="1:17" ht="15.6" x14ac:dyDescent="0.3">
      <c r="A2086" s="20" t="s">
        <v>281</v>
      </c>
      <c r="B2086" t="str">
        <f>VLOOKUP($A2086,Customer_Table[#All],4,FALSE)</f>
        <v>Denise</v>
      </c>
      <c r="C2086">
        <f>VLOOKUP($A2086,Medical_Table[#All],4,FALSE)</f>
        <v>28.785</v>
      </c>
      <c r="D2086">
        <f>VLOOKUP($A2086,Medical_Table[#All],6,FALSE)</f>
        <v>8.82</v>
      </c>
      <c r="E2086" t="str">
        <f>VLOOKUP($A2086,Medical_Table[#All],2,FALSE)</f>
        <v>No</v>
      </c>
      <c r="F2086" t="str">
        <f>VLOOKUP($A2086,Medical_Table[#All],8,FALSE)</f>
        <v>No</v>
      </c>
      <c r="G2086" t="str">
        <f>VLOOKUP($A2086,Medical_Table[#All],9,FALSE)</f>
        <v>No</v>
      </c>
      <c r="H2086">
        <f>VLOOKUP($A2086,Medical_Table[#All],10,FALSE)</f>
        <v>0</v>
      </c>
      <c r="I2086" t="str">
        <f>VLOOKUP($A2086,Medical_Table[#All],3,FALSE)</f>
        <v>No</v>
      </c>
      <c r="J2086" t="str">
        <f>VLOOKUP($A2086,Medical_Table[#All],5,FALSE)</f>
        <v>Over Weight</v>
      </c>
      <c r="K2086" t="str">
        <f>VLOOKUP($A2086,Medical_Table[#All],7,FALSE)</f>
        <v>Diabetes</v>
      </c>
      <c r="L2086" s="22">
        <f>VLOOKUP($A2086,Hospitalization_Table[#All],10,FALSE)</f>
        <v>37466</v>
      </c>
      <c r="M2086" s="18">
        <f>VLOOKUP($A2086,Hospitalization_Table[#All],6,FALSE)</f>
        <v>2457.21</v>
      </c>
      <c r="N2086" t="str">
        <f>VLOOKUP($A2086,Hospitalization_Table[#All],7,FALSE)</f>
        <v>tier - 2</v>
      </c>
      <c r="O2086" t="str">
        <f>VLOOKUP($A2086,Hospitalization_Table[#All],8,FALSE)</f>
        <v>tier - 1</v>
      </c>
      <c r="P2086" t="str">
        <f>VLOOKUP($A2086,Hospitalization_Table[#All],9,FALSE)</f>
        <v>R1024</v>
      </c>
      <c r="Q2086">
        <f>VLOOKUP($A2086,Hospitalization_Table[#All],11,FALSE)</f>
        <v>20</v>
      </c>
    </row>
    <row r="2087" spans="1:17" ht="15.6" x14ac:dyDescent="0.3">
      <c r="A2087" s="20" t="s">
        <v>280</v>
      </c>
      <c r="B2087" t="str">
        <f>VLOOKUP($A2087,Customer_Table[#All],4,FALSE)</f>
        <v>Ariel</v>
      </c>
      <c r="C2087">
        <f>VLOOKUP($A2087,Medical_Table[#All],4,FALSE)</f>
        <v>50.38</v>
      </c>
      <c r="D2087">
        <f>VLOOKUP($A2087,Medical_Table[#All],6,FALSE)</f>
        <v>5.8</v>
      </c>
      <c r="E2087" t="str">
        <f>VLOOKUP($A2087,Medical_Table[#All],2,FALSE)</f>
        <v>No</v>
      </c>
      <c r="F2087" t="str">
        <f>VLOOKUP($A2087,Medical_Table[#All],8,FALSE)</f>
        <v>No</v>
      </c>
      <c r="G2087" t="str">
        <f>VLOOKUP($A2087,Medical_Table[#All],9,FALSE)</f>
        <v>No</v>
      </c>
      <c r="H2087">
        <f>VLOOKUP($A2087,Medical_Table[#All],10,FALSE)</f>
        <v>0</v>
      </c>
      <c r="I2087" t="str">
        <f>VLOOKUP($A2087,Medical_Table[#All],3,FALSE)</f>
        <v>No</v>
      </c>
      <c r="J2087" t="str">
        <f>VLOOKUP($A2087,Medical_Table[#All],5,FALSE)</f>
        <v>Obesity</v>
      </c>
      <c r="K2087" t="str">
        <f>VLOOKUP($A2087,Medical_Table[#All],7,FALSE)</f>
        <v>Prediabetes</v>
      </c>
      <c r="L2087" s="22">
        <f>VLOOKUP($A2087,Hospitalization_Table[#All],10,FALSE)</f>
        <v>36485</v>
      </c>
      <c r="M2087" s="18">
        <f>VLOOKUP($A2087,Hospitalization_Table[#All],6,FALSE)</f>
        <v>2438.06</v>
      </c>
      <c r="N2087" t="str">
        <f>VLOOKUP($A2087,Hospitalization_Table[#All],7,FALSE)</f>
        <v>tier - 2</v>
      </c>
      <c r="O2087" t="str">
        <f>VLOOKUP($A2087,Hospitalization_Table[#All],8,FALSE)</f>
        <v>tier - 2</v>
      </c>
      <c r="P2087" t="str">
        <f>VLOOKUP($A2087,Hospitalization_Table[#All],9,FALSE)</f>
        <v>R1013</v>
      </c>
      <c r="Q2087">
        <f>VLOOKUP($A2087,Hospitalization_Table[#All],11,FALSE)</f>
        <v>23</v>
      </c>
    </row>
    <row r="2088" spans="1:17" ht="15.6" x14ac:dyDescent="0.3">
      <c r="A2088" s="20" t="s">
        <v>279</v>
      </c>
      <c r="B2088" t="str">
        <f>VLOOKUP($A2088,Customer_Table[#All],4,FALSE)</f>
        <v>Jeremy</v>
      </c>
      <c r="C2088">
        <f>VLOOKUP($A2088,Medical_Table[#All],4,FALSE)</f>
        <v>35.200000000000003</v>
      </c>
      <c r="D2088">
        <f>VLOOKUP($A2088,Medical_Table[#All],6,FALSE)</f>
        <v>4.28</v>
      </c>
      <c r="E2088" t="str">
        <f>VLOOKUP($A2088,Medical_Table[#All],2,FALSE)</f>
        <v>No</v>
      </c>
      <c r="F2088" t="str">
        <f>VLOOKUP($A2088,Medical_Table[#All],8,FALSE)</f>
        <v>No</v>
      </c>
      <c r="G2088" t="str">
        <f>VLOOKUP($A2088,Medical_Table[#All],9,FALSE)</f>
        <v>No</v>
      </c>
      <c r="H2088">
        <f>VLOOKUP($A2088,Medical_Table[#All],10,FALSE)</f>
        <v>0</v>
      </c>
      <c r="I2088" t="str">
        <f>VLOOKUP($A2088,Medical_Table[#All],3,FALSE)</f>
        <v>No</v>
      </c>
      <c r="J2088" t="str">
        <f>VLOOKUP($A2088,Medical_Table[#All],5,FALSE)</f>
        <v>Obesity</v>
      </c>
      <c r="K2088" t="str">
        <f>VLOOKUP($A2088,Medical_Table[#All],7,FALSE)</f>
        <v>Normal</v>
      </c>
      <c r="L2088" s="22">
        <f>VLOOKUP($A2088,Hospitalization_Table[#All],10,FALSE)</f>
        <v>36476</v>
      </c>
      <c r="M2088" s="18">
        <f>VLOOKUP($A2088,Hospitalization_Table[#All],6,FALSE)</f>
        <v>2416.96</v>
      </c>
      <c r="N2088" t="str">
        <f>VLOOKUP($A2088,Hospitalization_Table[#All],7,FALSE)</f>
        <v>tier - 2</v>
      </c>
      <c r="O2088" t="str">
        <f>VLOOKUP($A2088,Hospitalization_Table[#All],8,FALSE)</f>
        <v>tier - 2</v>
      </c>
      <c r="P2088" t="str">
        <f>VLOOKUP($A2088,Hospitalization_Table[#All],9,FALSE)</f>
        <v>R1011</v>
      </c>
      <c r="Q2088">
        <f>VLOOKUP($A2088,Hospitalization_Table[#All],11,FALSE)</f>
        <v>23</v>
      </c>
    </row>
    <row r="2089" spans="1:17" ht="15.6" x14ac:dyDescent="0.3">
      <c r="A2089" s="20" t="s">
        <v>278</v>
      </c>
      <c r="B2089" t="str">
        <f>VLOOKUP($A2089,Customer_Table[#All],4,FALSE)</f>
        <v>Rosalie</v>
      </c>
      <c r="C2089">
        <f>VLOOKUP($A2089,Medical_Table[#All],4,FALSE)</f>
        <v>35.72</v>
      </c>
      <c r="D2089">
        <f>VLOOKUP($A2089,Medical_Table[#All],6,FALSE)</f>
        <v>5.5</v>
      </c>
      <c r="E2089" t="str">
        <f>VLOOKUP($A2089,Medical_Table[#All],2,FALSE)</f>
        <v>Yes</v>
      </c>
      <c r="F2089" t="str">
        <f>VLOOKUP($A2089,Medical_Table[#All],8,FALSE)</f>
        <v>No</v>
      </c>
      <c r="G2089" t="str">
        <f>VLOOKUP($A2089,Medical_Table[#All],9,FALSE)</f>
        <v>No</v>
      </c>
      <c r="H2089">
        <f>VLOOKUP($A2089,Medical_Table[#All],10,FALSE)</f>
        <v>0</v>
      </c>
      <c r="I2089" t="str">
        <f>VLOOKUP($A2089,Medical_Table[#All],3,FALSE)</f>
        <v>No</v>
      </c>
      <c r="J2089" t="str">
        <f>VLOOKUP($A2089,Medical_Table[#All],5,FALSE)</f>
        <v>Obesity</v>
      </c>
      <c r="K2089" t="str">
        <f>VLOOKUP($A2089,Medical_Table[#All],7,FALSE)</f>
        <v>Normal</v>
      </c>
      <c r="L2089" s="22">
        <f>VLOOKUP($A2089,Hospitalization_Table[#All],10,FALSE)</f>
        <v>37045</v>
      </c>
      <c r="M2089" s="18">
        <f>VLOOKUP($A2089,Hospitalization_Table[#All],6,FALSE)</f>
        <v>2404.73</v>
      </c>
      <c r="N2089" t="str">
        <f>VLOOKUP($A2089,Hospitalization_Table[#All],7,FALSE)</f>
        <v>tier - 2</v>
      </c>
      <c r="O2089" t="str">
        <f>VLOOKUP($A2089,Hospitalization_Table[#All],8,FALSE)</f>
        <v>tier - 3</v>
      </c>
      <c r="P2089" t="str">
        <f>VLOOKUP($A2089,Hospitalization_Table[#All],9,FALSE)</f>
        <v>R1012</v>
      </c>
      <c r="Q2089">
        <f>VLOOKUP($A2089,Hospitalization_Table[#All],11,FALSE)</f>
        <v>22</v>
      </c>
    </row>
    <row r="2090" spans="1:17" ht="15.6" x14ac:dyDescent="0.3">
      <c r="A2090" s="20" t="s">
        <v>277</v>
      </c>
      <c r="B2090" t="str">
        <f>VLOOKUP($A2090,Customer_Table[#All],4,FALSE)</f>
        <v>Jay</v>
      </c>
      <c r="C2090">
        <f>VLOOKUP($A2090,Medical_Table[#All],4,FALSE)</f>
        <v>24.51</v>
      </c>
      <c r="D2090">
        <f>VLOOKUP($A2090,Medical_Table[#All],6,FALSE)</f>
        <v>4.6900000000000004</v>
      </c>
      <c r="E2090" t="str">
        <f>VLOOKUP($A2090,Medical_Table[#All],2,FALSE)</f>
        <v>No</v>
      </c>
      <c r="F2090" t="str">
        <f>VLOOKUP($A2090,Medical_Table[#All],8,FALSE)</f>
        <v>No</v>
      </c>
      <c r="G2090" t="str">
        <f>VLOOKUP($A2090,Medical_Table[#All],9,FALSE)</f>
        <v>No</v>
      </c>
      <c r="H2090">
        <f>VLOOKUP($A2090,Medical_Table[#All],10,FALSE)</f>
        <v>0</v>
      </c>
      <c r="I2090" t="str">
        <f>VLOOKUP($A2090,Medical_Table[#All],3,FALSE)</f>
        <v>No</v>
      </c>
      <c r="J2090" t="str">
        <f>VLOOKUP($A2090,Medical_Table[#All],5,FALSE)</f>
        <v>Normal Weight</v>
      </c>
      <c r="K2090" t="str">
        <f>VLOOKUP($A2090,Medical_Table[#All],7,FALSE)</f>
        <v>Normal</v>
      </c>
      <c r="L2090" s="22">
        <f>VLOOKUP($A2090,Hospitalization_Table[#All],10,FALSE)</f>
        <v>36382</v>
      </c>
      <c r="M2090" s="18">
        <f>VLOOKUP($A2090,Hospitalization_Table[#All],6,FALSE)</f>
        <v>2396.1</v>
      </c>
      <c r="N2090" t="str">
        <f>VLOOKUP($A2090,Hospitalization_Table[#All],7,FALSE)</f>
        <v>tier - 2</v>
      </c>
      <c r="O2090" t="str">
        <f>VLOOKUP($A2090,Hospitalization_Table[#All],8,FALSE)</f>
        <v>tier - 1</v>
      </c>
      <c r="P2090" t="str">
        <f>VLOOKUP($A2090,Hospitalization_Table[#All],9,FALSE)</f>
        <v>R1019</v>
      </c>
      <c r="Q2090">
        <f>VLOOKUP($A2090,Hospitalization_Table[#All],11,FALSE)</f>
        <v>23</v>
      </c>
    </row>
    <row r="2091" spans="1:17" ht="15.6" x14ac:dyDescent="0.3">
      <c r="A2091" s="20" t="s">
        <v>275</v>
      </c>
      <c r="B2091" t="str">
        <f>VLOOKUP($A2091,Customer_Table[#All],4,FALSE)</f>
        <v>Vitaliy</v>
      </c>
      <c r="C2091">
        <f>VLOOKUP($A2091,Medical_Table[#All],4,FALSE)</f>
        <v>23.844999999999999</v>
      </c>
      <c r="D2091">
        <f>VLOOKUP($A2091,Medical_Table[#All],6,FALSE)</f>
        <v>4.43</v>
      </c>
      <c r="E2091" t="str">
        <f>VLOOKUP($A2091,Medical_Table[#All],2,FALSE)</f>
        <v>No</v>
      </c>
      <c r="F2091" t="str">
        <f>VLOOKUP($A2091,Medical_Table[#All],8,FALSE)</f>
        <v>No</v>
      </c>
      <c r="G2091" t="str">
        <f>VLOOKUP($A2091,Medical_Table[#All],9,FALSE)</f>
        <v>No</v>
      </c>
      <c r="H2091">
        <f>VLOOKUP($A2091,Medical_Table[#All],10,FALSE)</f>
        <v>0</v>
      </c>
      <c r="I2091" t="str">
        <f>VLOOKUP($A2091,Medical_Table[#All],3,FALSE)</f>
        <v>No</v>
      </c>
      <c r="J2091" t="str">
        <f>VLOOKUP($A2091,Medical_Table[#All],5,FALSE)</f>
        <v>Normal Weight</v>
      </c>
      <c r="K2091" t="str">
        <f>VLOOKUP($A2091,Medical_Table[#All],7,FALSE)</f>
        <v>Normal</v>
      </c>
      <c r="L2091" s="22">
        <f>VLOOKUP($A2091,Hospitalization_Table[#All],10,FALSE)</f>
        <v>36511</v>
      </c>
      <c r="M2091" s="18">
        <f>VLOOKUP($A2091,Hospitalization_Table[#All],6,FALSE)</f>
        <v>2395.17</v>
      </c>
      <c r="N2091" t="str">
        <f>VLOOKUP($A2091,Hospitalization_Table[#All],7,FALSE)</f>
        <v>tier - 2</v>
      </c>
      <c r="O2091" t="str">
        <f>VLOOKUP($A2091,Hospitalization_Table[#All],8,FALSE)</f>
        <v>tier - 1</v>
      </c>
      <c r="P2091" t="str">
        <f>VLOOKUP($A2091,Hospitalization_Table[#All],9,FALSE)</f>
        <v>R1014</v>
      </c>
      <c r="Q2091">
        <f>VLOOKUP($A2091,Hospitalization_Table[#All],11,FALSE)</f>
        <v>23</v>
      </c>
    </row>
    <row r="2092" spans="1:17" ht="15.6" x14ac:dyDescent="0.3">
      <c r="A2092" s="20" t="s">
        <v>274</v>
      </c>
      <c r="B2092" t="str">
        <f>VLOOKUP($A2092,Customer_Table[#All],4,FALSE)</f>
        <v>Benjamin W.</v>
      </c>
      <c r="C2092">
        <f>VLOOKUP($A2092,Medical_Table[#All],4,FALSE)</f>
        <v>15.68</v>
      </c>
      <c r="D2092">
        <f>VLOOKUP($A2092,Medical_Table[#All],6,FALSE)</f>
        <v>6.16</v>
      </c>
      <c r="E2092" t="str">
        <f>VLOOKUP($A2092,Medical_Table[#All],2,FALSE)</f>
        <v>Yes</v>
      </c>
      <c r="F2092" t="str">
        <f>VLOOKUP($A2092,Medical_Table[#All],8,FALSE)</f>
        <v>No</v>
      </c>
      <c r="G2092" t="str">
        <f>VLOOKUP($A2092,Medical_Table[#All],9,FALSE)</f>
        <v>No</v>
      </c>
      <c r="H2092">
        <f>VLOOKUP($A2092,Medical_Table[#All],10,FALSE)</f>
        <v>1</v>
      </c>
      <c r="I2092" t="str">
        <f>VLOOKUP($A2092,Medical_Table[#All],3,FALSE)</f>
        <v>No</v>
      </c>
      <c r="J2092" t="str">
        <f>VLOOKUP($A2092,Medical_Table[#All],5,FALSE)</f>
        <v>Under Weight</v>
      </c>
      <c r="K2092" t="str">
        <f>VLOOKUP($A2092,Medical_Table[#All],7,FALSE)</f>
        <v>Prediabetes</v>
      </c>
      <c r="L2092" s="22">
        <f>VLOOKUP($A2092,Hospitalization_Table[#All],10,FALSE)</f>
        <v>32489</v>
      </c>
      <c r="M2092" s="18">
        <f>VLOOKUP($A2092,Hospitalization_Table[#All],6,FALSE)</f>
        <v>2373.3000000000002</v>
      </c>
      <c r="N2092" t="str">
        <f>VLOOKUP($A2092,Hospitalization_Table[#All],7,FALSE)</f>
        <v>tier - 2</v>
      </c>
      <c r="O2092" t="str">
        <f>VLOOKUP($A2092,Hospitalization_Table[#All],8,FALSE)</f>
        <v>tier - 2</v>
      </c>
      <c r="P2092" t="str">
        <f>VLOOKUP($A2092,Hospitalization_Table[#All],9,FALSE)</f>
        <v>R1013</v>
      </c>
      <c r="Q2092">
        <f>VLOOKUP($A2092,Hospitalization_Table[#All],11,FALSE)</f>
        <v>34</v>
      </c>
    </row>
    <row r="2093" spans="1:17" ht="15.6" x14ac:dyDescent="0.3">
      <c r="A2093" s="20" t="s">
        <v>273</v>
      </c>
      <c r="B2093" t="str">
        <f>VLOOKUP($A2093,Customer_Table[#All],4,FALSE)</f>
        <v>Jesse</v>
      </c>
      <c r="C2093">
        <f>VLOOKUP($A2093,Medical_Table[#All],4,FALSE)</f>
        <v>32.395000000000003</v>
      </c>
      <c r="D2093">
        <f>VLOOKUP($A2093,Medical_Table[#All],6,FALSE)</f>
        <v>6.66</v>
      </c>
      <c r="E2093" t="str">
        <f>VLOOKUP($A2093,Medical_Table[#All],2,FALSE)</f>
        <v>No</v>
      </c>
      <c r="F2093" t="str">
        <f>VLOOKUP($A2093,Medical_Table[#All],8,FALSE)</f>
        <v>No</v>
      </c>
      <c r="G2093" t="str">
        <f>VLOOKUP($A2093,Medical_Table[#All],9,FALSE)</f>
        <v>No</v>
      </c>
      <c r="H2093">
        <f>VLOOKUP($A2093,Medical_Table[#All],10,FALSE)</f>
        <v>0</v>
      </c>
      <c r="I2093" t="str">
        <f>VLOOKUP($A2093,Medical_Table[#All],3,FALSE)</f>
        <v>No</v>
      </c>
      <c r="J2093" t="str">
        <f>VLOOKUP($A2093,Medical_Table[#All],5,FALSE)</f>
        <v>Obesity</v>
      </c>
      <c r="K2093" t="str">
        <f>VLOOKUP($A2093,Medical_Table[#All],7,FALSE)</f>
        <v>Diabetes</v>
      </c>
      <c r="L2093" s="22">
        <f>VLOOKUP($A2093,Hospitalization_Table[#All],10,FALSE)</f>
        <v>37565</v>
      </c>
      <c r="M2093" s="18">
        <f>VLOOKUP($A2093,Hospitalization_Table[#All],6,FALSE)</f>
        <v>2362.23</v>
      </c>
      <c r="N2093" t="str">
        <f>VLOOKUP($A2093,Hospitalization_Table[#All],7,FALSE)</f>
        <v>tier - 2</v>
      </c>
      <c r="O2093" t="str">
        <f>VLOOKUP($A2093,Hospitalization_Table[#All],8,FALSE)</f>
        <v>tier - 1</v>
      </c>
      <c r="P2093" t="str">
        <f>VLOOKUP($A2093,Hospitalization_Table[#All],9,FALSE)</f>
        <v>R1012</v>
      </c>
      <c r="Q2093">
        <f>VLOOKUP($A2093,Hospitalization_Table[#All],11,FALSE)</f>
        <v>20</v>
      </c>
    </row>
    <row r="2094" spans="1:17" ht="15.6" x14ac:dyDescent="0.3">
      <c r="A2094" s="20" t="s">
        <v>272</v>
      </c>
      <c r="B2094" t="str">
        <f>VLOOKUP($A2094,Customer_Table[#All],4,FALSE)</f>
        <v>Mark</v>
      </c>
      <c r="C2094">
        <f>VLOOKUP($A2094,Medical_Table[#All],4,FALSE)</f>
        <v>23.655000000000001</v>
      </c>
      <c r="D2094">
        <f>VLOOKUP($A2094,Medical_Table[#All],6,FALSE)</f>
        <v>5.92</v>
      </c>
      <c r="E2094" t="str">
        <f>VLOOKUP($A2094,Medical_Table[#All],2,FALSE)</f>
        <v>No</v>
      </c>
      <c r="F2094" t="str">
        <f>VLOOKUP($A2094,Medical_Table[#All],8,FALSE)</f>
        <v>No</v>
      </c>
      <c r="G2094" t="str">
        <f>VLOOKUP($A2094,Medical_Table[#All],9,FALSE)</f>
        <v>No</v>
      </c>
      <c r="H2094">
        <f>VLOOKUP($A2094,Medical_Table[#All],10,FALSE)</f>
        <v>1</v>
      </c>
      <c r="I2094" t="str">
        <f>VLOOKUP($A2094,Medical_Table[#All],3,FALSE)</f>
        <v>No</v>
      </c>
      <c r="J2094" t="str">
        <f>VLOOKUP($A2094,Medical_Table[#All],5,FALSE)</f>
        <v>Normal Weight</v>
      </c>
      <c r="K2094" t="str">
        <f>VLOOKUP($A2094,Medical_Table[#All],7,FALSE)</f>
        <v>Prediabetes</v>
      </c>
      <c r="L2094" s="22">
        <f>VLOOKUP($A2094,Hospitalization_Table[#All],10,FALSE)</f>
        <v>36089</v>
      </c>
      <c r="M2094" s="18">
        <f>VLOOKUP($A2094,Hospitalization_Table[#All],6,FALSE)</f>
        <v>2352.9699999999998</v>
      </c>
      <c r="N2094" t="str">
        <f>VLOOKUP($A2094,Hospitalization_Table[#All],7,FALSE)</f>
        <v>tier - 3</v>
      </c>
      <c r="O2094" t="str">
        <f>VLOOKUP($A2094,Hospitalization_Table[#All],8,FALSE)</f>
        <v>tier - 3</v>
      </c>
      <c r="P2094" t="str">
        <f>VLOOKUP($A2094,Hospitalization_Table[#All],9,FALSE)</f>
        <v>R1012</v>
      </c>
      <c r="Q2094">
        <f>VLOOKUP($A2094,Hospitalization_Table[#All],11,FALSE)</f>
        <v>24</v>
      </c>
    </row>
    <row r="2095" spans="1:17" ht="15.6" x14ac:dyDescent="0.3">
      <c r="A2095" s="20" t="s">
        <v>271</v>
      </c>
      <c r="B2095" t="str">
        <f>VLOOKUP($A2095,Customer_Table[#All],4,FALSE)</f>
        <v>Lauren</v>
      </c>
      <c r="C2095">
        <f>VLOOKUP($A2095,Medical_Table[#All],4,FALSE)</f>
        <v>28.4</v>
      </c>
      <c r="D2095">
        <f>VLOOKUP($A2095,Medical_Table[#All],6,FALSE)</f>
        <v>5.97</v>
      </c>
      <c r="E2095" t="str">
        <f>VLOOKUP($A2095,Medical_Table[#All],2,FALSE)</f>
        <v>No</v>
      </c>
      <c r="F2095" t="str">
        <f>VLOOKUP($A2095,Medical_Table[#All],8,FALSE)</f>
        <v>No</v>
      </c>
      <c r="G2095" t="str">
        <f>VLOOKUP($A2095,Medical_Table[#All],9,FALSE)</f>
        <v>Yes</v>
      </c>
      <c r="H2095">
        <f>VLOOKUP($A2095,Medical_Table[#All],10,FALSE)</f>
        <v>1</v>
      </c>
      <c r="I2095" t="str">
        <f>VLOOKUP($A2095,Medical_Table[#All],3,FALSE)</f>
        <v>No</v>
      </c>
      <c r="J2095" t="str">
        <f>VLOOKUP($A2095,Medical_Table[#All],5,FALSE)</f>
        <v>Over Weight</v>
      </c>
      <c r="K2095" t="str">
        <f>VLOOKUP($A2095,Medical_Table[#All],7,FALSE)</f>
        <v>Prediabetes</v>
      </c>
      <c r="L2095" s="22">
        <f>VLOOKUP($A2095,Hospitalization_Table[#All],10,FALSE)</f>
        <v>37943</v>
      </c>
      <c r="M2095" s="18">
        <f>VLOOKUP($A2095,Hospitalization_Table[#All],6,FALSE)</f>
        <v>2331.52</v>
      </c>
      <c r="N2095" t="str">
        <f>VLOOKUP($A2095,Hospitalization_Table[#All],7,FALSE)</f>
        <v>tier - 2</v>
      </c>
      <c r="O2095" t="str">
        <f>VLOOKUP($A2095,Hospitalization_Table[#All],8,FALSE)</f>
        <v>tier - 3</v>
      </c>
      <c r="P2095" t="str">
        <f>VLOOKUP($A2095,Hospitalization_Table[#All],9,FALSE)</f>
        <v>R1011</v>
      </c>
      <c r="Q2095">
        <f>VLOOKUP($A2095,Hospitalization_Table[#All],11,FALSE)</f>
        <v>19</v>
      </c>
    </row>
    <row r="2096" spans="1:17" ht="15.6" x14ac:dyDescent="0.3">
      <c r="A2096" s="20" t="s">
        <v>270</v>
      </c>
      <c r="B2096" t="str">
        <f>VLOOKUP($A2096,Customer_Table[#All],4,FALSE)</f>
        <v>Massimiliano</v>
      </c>
      <c r="C2096">
        <f>VLOOKUP($A2096,Medical_Table[#All],4,FALSE)</f>
        <v>35.42</v>
      </c>
      <c r="D2096">
        <f>VLOOKUP($A2096,Medical_Table[#All],6,FALSE)</f>
        <v>4.6399999999999997</v>
      </c>
      <c r="E2096" t="str">
        <f>VLOOKUP($A2096,Medical_Table[#All],2,FALSE)</f>
        <v>Yes</v>
      </c>
      <c r="F2096" t="str">
        <f>VLOOKUP($A2096,Medical_Table[#All],8,FALSE)</f>
        <v>No</v>
      </c>
      <c r="G2096" t="str">
        <f>VLOOKUP($A2096,Medical_Table[#All],9,FALSE)</f>
        <v>No</v>
      </c>
      <c r="H2096">
        <f>VLOOKUP($A2096,Medical_Table[#All],10,FALSE)</f>
        <v>0</v>
      </c>
      <c r="I2096" t="str">
        <f>VLOOKUP($A2096,Medical_Table[#All],3,FALSE)</f>
        <v>No</v>
      </c>
      <c r="J2096" t="str">
        <f>VLOOKUP($A2096,Medical_Table[#All],5,FALSE)</f>
        <v>Obesity</v>
      </c>
      <c r="K2096" t="str">
        <f>VLOOKUP($A2096,Medical_Table[#All],7,FALSE)</f>
        <v>Normal</v>
      </c>
      <c r="L2096" s="22">
        <f>VLOOKUP($A2096,Hospitalization_Table[#All],10,FALSE)</f>
        <v>35416</v>
      </c>
      <c r="M2096" s="18">
        <f>VLOOKUP($A2096,Hospitalization_Table[#All],6,FALSE)</f>
        <v>2322.62</v>
      </c>
      <c r="N2096" t="str">
        <f>VLOOKUP($A2096,Hospitalization_Table[#All],7,FALSE)</f>
        <v>tier - 2</v>
      </c>
      <c r="O2096" t="str">
        <f>VLOOKUP($A2096,Hospitalization_Table[#All],8,FALSE)</f>
        <v>tier - 1</v>
      </c>
      <c r="P2096" t="str">
        <f>VLOOKUP($A2096,Hospitalization_Table[#All],9,FALSE)</f>
        <v>R1013</v>
      </c>
      <c r="Q2096">
        <f>VLOOKUP($A2096,Hospitalization_Table[#All],11,FALSE)</f>
        <v>26</v>
      </c>
    </row>
    <row r="2097" spans="1:17" ht="15.6" x14ac:dyDescent="0.3">
      <c r="A2097" s="20" t="s">
        <v>269</v>
      </c>
      <c r="B2097" t="str">
        <f>VLOOKUP($A2097,Customer_Table[#All],4,FALSE)</f>
        <v>Josh</v>
      </c>
      <c r="C2097">
        <f>VLOOKUP($A2097,Medical_Table[#All],4,FALSE)</f>
        <v>26.18</v>
      </c>
      <c r="D2097">
        <f>VLOOKUP($A2097,Medical_Table[#All],6,FALSE)</f>
        <v>6.12</v>
      </c>
      <c r="E2097" t="str">
        <f>VLOOKUP($A2097,Medical_Table[#All],2,FALSE)</f>
        <v>No</v>
      </c>
      <c r="F2097" t="str">
        <f>VLOOKUP($A2097,Medical_Table[#All],8,FALSE)</f>
        <v>yes</v>
      </c>
      <c r="G2097" t="str">
        <f>VLOOKUP($A2097,Medical_Table[#All],9,FALSE)</f>
        <v>No</v>
      </c>
      <c r="H2097">
        <f>VLOOKUP($A2097,Medical_Table[#All],10,FALSE)</f>
        <v>1</v>
      </c>
      <c r="I2097" t="str">
        <f>VLOOKUP($A2097,Medical_Table[#All],3,FALSE)</f>
        <v>No</v>
      </c>
      <c r="J2097" t="str">
        <f>VLOOKUP($A2097,Medical_Table[#All],5,FALSE)</f>
        <v>Over Weight</v>
      </c>
      <c r="K2097" t="str">
        <f>VLOOKUP($A2097,Medical_Table[#All],7,FALSE)</f>
        <v>Prediabetes</v>
      </c>
      <c r="L2097" s="22">
        <f>VLOOKUP($A2097,Hospitalization_Table[#All],10,FALSE)</f>
        <v>38236</v>
      </c>
      <c r="M2097" s="18">
        <f>VLOOKUP($A2097,Hospitalization_Table[#All],6,FALSE)</f>
        <v>2304</v>
      </c>
      <c r="N2097" t="str">
        <f>VLOOKUP($A2097,Hospitalization_Table[#All],7,FALSE)</f>
        <v>tier - 2</v>
      </c>
      <c r="O2097" t="str">
        <f>VLOOKUP($A2097,Hospitalization_Table[#All],8,FALSE)</f>
        <v>tier - 3</v>
      </c>
      <c r="P2097" t="str">
        <f>VLOOKUP($A2097,Hospitalization_Table[#All],9,FALSE)</f>
        <v>R1013</v>
      </c>
      <c r="Q2097">
        <f>VLOOKUP($A2097,Hospitalization_Table[#All],11,FALSE)</f>
        <v>18</v>
      </c>
    </row>
    <row r="2098" spans="1:17" ht="15.6" x14ac:dyDescent="0.3">
      <c r="A2098" s="20" t="s">
        <v>268</v>
      </c>
      <c r="B2098" t="str">
        <f>VLOOKUP($A2098,Customer_Table[#All],4,FALSE)</f>
        <v>Kiyokatsu</v>
      </c>
      <c r="C2098">
        <f>VLOOKUP($A2098,Medical_Table[#All],4,FALSE)</f>
        <v>20.8</v>
      </c>
      <c r="D2098">
        <f>VLOOKUP($A2098,Medical_Table[#All],6,FALSE)</f>
        <v>4.87</v>
      </c>
      <c r="E2098" t="str">
        <f>VLOOKUP($A2098,Medical_Table[#All],2,FALSE)</f>
        <v>Yes</v>
      </c>
      <c r="F2098" t="str">
        <f>VLOOKUP($A2098,Medical_Table[#All],8,FALSE)</f>
        <v>No</v>
      </c>
      <c r="G2098" t="str">
        <f>VLOOKUP($A2098,Medical_Table[#All],9,FALSE)</f>
        <v>No</v>
      </c>
      <c r="H2098">
        <f>VLOOKUP($A2098,Medical_Table[#All],10,FALSE)</f>
        <v>0</v>
      </c>
      <c r="I2098" t="str">
        <f>VLOOKUP($A2098,Medical_Table[#All],3,FALSE)</f>
        <v>No</v>
      </c>
      <c r="J2098" t="str">
        <f>VLOOKUP($A2098,Medical_Table[#All],5,FALSE)</f>
        <v>Normal Weight</v>
      </c>
      <c r="K2098" t="str">
        <f>VLOOKUP($A2098,Medical_Table[#All],7,FALSE)</f>
        <v>Normal</v>
      </c>
      <c r="L2098" s="22">
        <f>VLOOKUP($A2098,Hospitalization_Table[#All],10,FALSE)</f>
        <v>35397</v>
      </c>
      <c r="M2098" s="18">
        <f>VLOOKUP($A2098,Hospitalization_Table[#All],6,FALSE)</f>
        <v>2302.3000000000002</v>
      </c>
      <c r="N2098" t="str">
        <f>VLOOKUP($A2098,Hospitalization_Table[#All],7,FALSE)</f>
        <v>tier - 1</v>
      </c>
      <c r="O2098" t="str">
        <f>VLOOKUP($A2098,Hospitalization_Table[#All],8,FALSE)</f>
        <v>tier - 2</v>
      </c>
      <c r="P2098" t="str">
        <f>VLOOKUP($A2098,Hospitalization_Table[#All],9,FALSE)</f>
        <v>R1011</v>
      </c>
      <c r="Q2098">
        <f>VLOOKUP($A2098,Hospitalization_Table[#All],11,FALSE)</f>
        <v>26</v>
      </c>
    </row>
    <row r="2099" spans="1:17" ht="15.6" x14ac:dyDescent="0.3">
      <c r="A2099" s="20" t="s">
        <v>267</v>
      </c>
      <c r="B2099" t="str">
        <f>VLOOKUP($A2099,Customer_Table[#All],4,FALSE)</f>
        <v>Amanda L</v>
      </c>
      <c r="C2099">
        <f>VLOOKUP($A2099,Medical_Table[#All],4,FALSE)</f>
        <v>15.82</v>
      </c>
      <c r="D2099">
        <f>VLOOKUP($A2099,Medical_Table[#All],6,FALSE)</f>
        <v>4.5999999999999996</v>
      </c>
      <c r="E2099" t="str">
        <f>VLOOKUP($A2099,Medical_Table[#All],2,FALSE)</f>
        <v>No</v>
      </c>
      <c r="F2099" t="str">
        <f>VLOOKUP($A2099,Medical_Table[#All],8,FALSE)</f>
        <v>No</v>
      </c>
      <c r="G2099" t="str">
        <f>VLOOKUP($A2099,Medical_Table[#All],9,FALSE)</f>
        <v>No</v>
      </c>
      <c r="H2099">
        <f>VLOOKUP($A2099,Medical_Table[#All],10,FALSE)</f>
        <v>0</v>
      </c>
      <c r="I2099" t="str">
        <f>VLOOKUP($A2099,Medical_Table[#All],3,FALSE)</f>
        <v>No</v>
      </c>
      <c r="J2099" t="str">
        <f>VLOOKUP($A2099,Medical_Table[#All],5,FALSE)</f>
        <v>Under Weight</v>
      </c>
      <c r="K2099" t="str">
        <f>VLOOKUP($A2099,Medical_Table[#All],7,FALSE)</f>
        <v>Normal</v>
      </c>
      <c r="L2099" s="22">
        <f>VLOOKUP($A2099,Hospitalization_Table[#All],10,FALSE)</f>
        <v>32786</v>
      </c>
      <c r="M2099" s="18">
        <f>VLOOKUP($A2099,Hospitalization_Table[#All],6,FALSE)</f>
        <v>2295.2399999999998</v>
      </c>
      <c r="N2099" t="str">
        <f>VLOOKUP($A2099,Hospitalization_Table[#All],7,FALSE)</f>
        <v>tier - 2</v>
      </c>
      <c r="O2099" t="str">
        <f>VLOOKUP($A2099,Hospitalization_Table[#All],8,FALSE)</f>
        <v>tier - 1</v>
      </c>
      <c r="P2099" t="str">
        <f>VLOOKUP($A2099,Hospitalization_Table[#All],9,FALSE)</f>
        <v>R1013</v>
      </c>
      <c r="Q2099">
        <f>VLOOKUP($A2099,Hospitalization_Table[#All],11,FALSE)</f>
        <v>33</v>
      </c>
    </row>
    <row r="2100" spans="1:17" ht="15.6" x14ac:dyDescent="0.3">
      <c r="A2100" s="20" t="s">
        <v>266</v>
      </c>
      <c r="B2100" t="str">
        <f>VLOOKUP($A2100,Customer_Table[#All],4,FALSE)</f>
        <v>Matthew</v>
      </c>
      <c r="C2100">
        <f>VLOOKUP($A2100,Medical_Table[#All],4,FALSE)</f>
        <v>17.670000000000002</v>
      </c>
      <c r="D2100">
        <f>VLOOKUP($A2100,Medical_Table[#All],6,FALSE)</f>
        <v>4.78</v>
      </c>
      <c r="E2100" t="str">
        <f>VLOOKUP($A2100,Medical_Table[#All],2,FALSE)</f>
        <v>No</v>
      </c>
      <c r="F2100" t="str">
        <f>VLOOKUP($A2100,Medical_Table[#All],8,FALSE)</f>
        <v>No</v>
      </c>
      <c r="G2100" t="str">
        <f>VLOOKUP($A2100,Medical_Table[#All],9,FALSE)</f>
        <v>No</v>
      </c>
      <c r="H2100">
        <f>VLOOKUP($A2100,Medical_Table[#All],10,FALSE)</f>
        <v>0</v>
      </c>
      <c r="I2100" t="str">
        <f>VLOOKUP($A2100,Medical_Table[#All],3,FALSE)</f>
        <v>No</v>
      </c>
      <c r="J2100" t="str">
        <f>VLOOKUP($A2100,Medical_Table[#All],5,FALSE)</f>
        <v>Under Weight</v>
      </c>
      <c r="K2100" t="str">
        <f>VLOOKUP($A2100,Medical_Table[#All],7,FALSE)</f>
        <v>Normal</v>
      </c>
      <c r="L2100" s="22">
        <f>VLOOKUP($A2100,Hospitalization_Table[#All],10,FALSE)</f>
        <v>33405</v>
      </c>
      <c r="M2100" s="18">
        <f>VLOOKUP($A2100,Hospitalization_Table[#All],6,FALSE)</f>
        <v>2277.7199999999998</v>
      </c>
      <c r="N2100" t="str">
        <f>VLOOKUP($A2100,Hospitalization_Table[#All],7,FALSE)</f>
        <v>tier - 2</v>
      </c>
      <c r="O2100" t="str">
        <f>VLOOKUP($A2100,Hospitalization_Table[#All],8,FALSE)</f>
        <v>tier - 1</v>
      </c>
      <c r="P2100" t="str">
        <f>VLOOKUP($A2100,Hospitalization_Table[#All],9,FALSE)</f>
        <v>R1013</v>
      </c>
      <c r="Q2100">
        <f>VLOOKUP($A2100,Hospitalization_Table[#All],11,FALSE)</f>
        <v>31</v>
      </c>
    </row>
    <row r="2101" spans="1:17" ht="15.6" x14ac:dyDescent="0.3">
      <c r="A2101" s="20" t="s">
        <v>265</v>
      </c>
      <c r="B2101" t="str">
        <f>VLOOKUP($A2101,Customer_Table[#All],4,FALSE)</f>
        <v>Julia M</v>
      </c>
      <c r="C2101">
        <f>VLOOKUP($A2101,Medical_Table[#All],4,FALSE)</f>
        <v>31.92</v>
      </c>
      <c r="D2101">
        <f>VLOOKUP($A2101,Medical_Table[#All],6,FALSE)</f>
        <v>11.05</v>
      </c>
      <c r="E2101" t="str">
        <f>VLOOKUP($A2101,Medical_Table[#All],2,FALSE)</f>
        <v>No</v>
      </c>
      <c r="F2101" t="str">
        <f>VLOOKUP($A2101,Medical_Table[#All],8,FALSE)</f>
        <v>No</v>
      </c>
      <c r="G2101" t="str">
        <f>VLOOKUP($A2101,Medical_Table[#All],9,FALSE)</f>
        <v>No</v>
      </c>
      <c r="H2101">
        <f>VLOOKUP($A2101,Medical_Table[#All],10,FALSE)</f>
        <v>0</v>
      </c>
      <c r="I2101" t="str">
        <f>VLOOKUP($A2101,Medical_Table[#All],3,FALSE)</f>
        <v>No</v>
      </c>
      <c r="J2101" t="str">
        <f>VLOOKUP($A2101,Medical_Table[#All],5,FALSE)</f>
        <v>Obesity</v>
      </c>
      <c r="K2101" t="str">
        <f>VLOOKUP($A2101,Medical_Table[#All],7,FALSE)</f>
        <v>Diabetes</v>
      </c>
      <c r="L2101" s="22">
        <f>VLOOKUP($A2101,Hospitalization_Table[#All],10,FALSE)</f>
        <v>37572</v>
      </c>
      <c r="M2101" s="18">
        <f>VLOOKUP($A2101,Hospitalization_Table[#All],6,FALSE)</f>
        <v>2261.5700000000002</v>
      </c>
      <c r="N2101" t="str">
        <f>VLOOKUP($A2101,Hospitalization_Table[#All],7,FALSE)</f>
        <v>tier - 2</v>
      </c>
      <c r="O2101" t="str">
        <f>VLOOKUP($A2101,Hospitalization_Table[#All],8,FALSE)</f>
        <v>tier - 1</v>
      </c>
      <c r="P2101" t="str">
        <f>VLOOKUP($A2101,Hospitalization_Table[#All],9,FALSE)</f>
        <v>R1012</v>
      </c>
      <c r="Q2101">
        <f>VLOOKUP($A2101,Hospitalization_Table[#All],11,FALSE)</f>
        <v>20</v>
      </c>
    </row>
    <row r="2102" spans="1:17" ht="15.6" x14ac:dyDescent="0.3">
      <c r="A2102" s="20" t="s">
        <v>264</v>
      </c>
      <c r="B2102" t="str">
        <f>VLOOKUP($A2102,Customer_Table[#All],4,FALSE)</f>
        <v>Rhea</v>
      </c>
      <c r="C2102">
        <f>VLOOKUP($A2102,Medical_Table[#All],4,FALSE)</f>
        <v>28.975000000000001</v>
      </c>
      <c r="D2102">
        <f>VLOOKUP($A2102,Medical_Table[#All],6,FALSE)</f>
        <v>7.62</v>
      </c>
      <c r="E2102" t="str">
        <f>VLOOKUP($A2102,Medical_Table[#All],2,FALSE)</f>
        <v>No</v>
      </c>
      <c r="F2102" t="str">
        <f>VLOOKUP($A2102,Medical_Table[#All],8,FALSE)</f>
        <v>No</v>
      </c>
      <c r="G2102" t="str">
        <f>VLOOKUP($A2102,Medical_Table[#All],9,FALSE)</f>
        <v>No</v>
      </c>
      <c r="H2102">
        <f>VLOOKUP($A2102,Medical_Table[#All],10,FALSE)</f>
        <v>0</v>
      </c>
      <c r="I2102" t="str">
        <f>VLOOKUP($A2102,Medical_Table[#All],3,FALSE)</f>
        <v>No</v>
      </c>
      <c r="J2102" t="str">
        <f>VLOOKUP($A2102,Medical_Table[#All],5,FALSE)</f>
        <v>Over Weight</v>
      </c>
      <c r="K2102" t="str">
        <f>VLOOKUP($A2102,Medical_Table[#All],7,FALSE)</f>
        <v>Diabetes</v>
      </c>
      <c r="L2102" s="22">
        <f>VLOOKUP($A2102,Hospitalization_Table[#All],10,FALSE)</f>
        <v>37452</v>
      </c>
      <c r="M2102" s="18">
        <f>VLOOKUP($A2102,Hospitalization_Table[#All],6,FALSE)</f>
        <v>2257.48</v>
      </c>
      <c r="N2102" t="str">
        <f>VLOOKUP($A2102,Hospitalization_Table[#All],7,FALSE)</f>
        <v>tier - 2</v>
      </c>
      <c r="O2102" t="str">
        <f>VLOOKUP($A2102,Hospitalization_Table[#All],8,FALSE)</f>
        <v>tier - 1</v>
      </c>
      <c r="P2102" t="str">
        <f>VLOOKUP($A2102,Hospitalization_Table[#All],9,FALSE)</f>
        <v>R1012</v>
      </c>
      <c r="Q2102">
        <f>VLOOKUP($A2102,Hospitalization_Table[#All],11,FALSE)</f>
        <v>20</v>
      </c>
    </row>
    <row r="2103" spans="1:17" ht="15.6" x14ac:dyDescent="0.3">
      <c r="A2103" s="20" t="s">
        <v>263</v>
      </c>
      <c r="B2103" t="str">
        <f>VLOOKUP($A2103,Customer_Table[#All],4,FALSE)</f>
        <v>Justin</v>
      </c>
      <c r="C2103">
        <f>VLOOKUP($A2103,Medical_Table[#All],4,FALSE)</f>
        <v>31.73</v>
      </c>
      <c r="D2103">
        <f>VLOOKUP($A2103,Medical_Table[#All],6,FALSE)</f>
        <v>4.78</v>
      </c>
      <c r="E2103" t="str">
        <f>VLOOKUP($A2103,Medical_Table[#All],2,FALSE)</f>
        <v>Yes</v>
      </c>
      <c r="F2103" t="str">
        <f>VLOOKUP($A2103,Medical_Table[#All],8,FALSE)</f>
        <v>yes</v>
      </c>
      <c r="G2103" t="str">
        <f>VLOOKUP($A2103,Medical_Table[#All],9,FALSE)</f>
        <v>No</v>
      </c>
      <c r="H2103">
        <f>VLOOKUP($A2103,Medical_Table[#All],10,FALSE)</f>
        <v>2</v>
      </c>
      <c r="I2103" t="str">
        <f>VLOOKUP($A2103,Medical_Table[#All],3,FALSE)</f>
        <v>No</v>
      </c>
      <c r="J2103" t="str">
        <f>VLOOKUP($A2103,Medical_Table[#All],5,FALSE)</f>
        <v>Obesity</v>
      </c>
      <c r="K2103" t="str">
        <f>VLOOKUP($A2103,Medical_Table[#All],7,FALSE)</f>
        <v>Normal</v>
      </c>
      <c r="L2103" s="22">
        <f>VLOOKUP($A2103,Hospitalization_Table[#All],10,FALSE)</f>
        <v>36871</v>
      </c>
      <c r="M2103" s="18">
        <f>VLOOKUP($A2103,Hospitalization_Table[#All],6,FALSE)</f>
        <v>2254.8000000000002</v>
      </c>
      <c r="N2103" t="str">
        <f>VLOOKUP($A2103,Hospitalization_Table[#All],7,FALSE)</f>
        <v>tier - 2</v>
      </c>
      <c r="O2103" t="str">
        <f>VLOOKUP($A2103,Hospitalization_Table[#All],8,FALSE)</f>
        <v>tier - 3</v>
      </c>
      <c r="P2103" t="str">
        <f>VLOOKUP($A2103,Hospitalization_Table[#All],9,FALSE)</f>
        <v>R1016</v>
      </c>
      <c r="Q2103">
        <f>VLOOKUP($A2103,Hospitalization_Table[#All],11,FALSE)</f>
        <v>22</v>
      </c>
    </row>
    <row r="2104" spans="1:17" ht="15.6" x14ac:dyDescent="0.3">
      <c r="A2104" s="20" t="s">
        <v>262</v>
      </c>
      <c r="B2104" t="str">
        <f>VLOOKUP($A2104,Customer_Table[#All],4,FALSE)</f>
        <v>Shamus M.</v>
      </c>
      <c r="C2104">
        <f>VLOOKUP($A2104,Medical_Table[#All],4,FALSE)</f>
        <v>28.88</v>
      </c>
      <c r="D2104">
        <f>VLOOKUP($A2104,Medical_Table[#All],6,FALSE)</f>
        <v>6.09</v>
      </c>
      <c r="E2104" t="str">
        <f>VLOOKUP($A2104,Medical_Table[#All],2,FALSE)</f>
        <v>Yes</v>
      </c>
      <c r="F2104" t="str">
        <f>VLOOKUP($A2104,Medical_Table[#All],8,FALSE)</f>
        <v>yes</v>
      </c>
      <c r="G2104" t="str">
        <f>VLOOKUP($A2104,Medical_Table[#All],9,FALSE)</f>
        <v>No</v>
      </c>
      <c r="H2104">
        <f>VLOOKUP($A2104,Medical_Table[#All],10,FALSE)</f>
        <v>2</v>
      </c>
      <c r="I2104" t="str">
        <f>VLOOKUP($A2104,Medical_Table[#All],3,FALSE)</f>
        <v>No</v>
      </c>
      <c r="J2104" t="str">
        <f>VLOOKUP($A2104,Medical_Table[#All],5,FALSE)</f>
        <v>Over Weight</v>
      </c>
      <c r="K2104" t="str">
        <f>VLOOKUP($A2104,Medical_Table[#All],7,FALSE)</f>
        <v>Prediabetes</v>
      </c>
      <c r="L2104" s="22">
        <f>VLOOKUP($A2104,Hospitalization_Table[#All],10,FALSE)</f>
        <v>36707</v>
      </c>
      <c r="M2104" s="18">
        <f>VLOOKUP($A2104,Hospitalization_Table[#All],6,FALSE)</f>
        <v>2250.84</v>
      </c>
      <c r="N2104" t="str">
        <f>VLOOKUP($A2104,Hospitalization_Table[#All],7,FALSE)</f>
        <v>tier - 2</v>
      </c>
      <c r="O2104" t="str">
        <f>VLOOKUP($A2104,Hospitalization_Table[#All],8,FALSE)</f>
        <v>tier - 2</v>
      </c>
      <c r="P2104" t="str">
        <f>VLOOKUP($A2104,Hospitalization_Table[#All],9,FALSE)</f>
        <v>R1018</v>
      </c>
      <c r="Q2104">
        <f>VLOOKUP($A2104,Hospitalization_Table[#All],11,FALSE)</f>
        <v>22</v>
      </c>
    </row>
    <row r="2105" spans="1:17" ht="15.6" x14ac:dyDescent="0.3">
      <c r="A2105" s="20" t="s">
        <v>261</v>
      </c>
      <c r="B2105" t="str">
        <f>VLOOKUP($A2105,Customer_Table[#All],4,FALSE)</f>
        <v>Mike</v>
      </c>
      <c r="C2105">
        <f>VLOOKUP($A2105,Medical_Table[#All],4,FALSE)</f>
        <v>25.555</v>
      </c>
      <c r="D2105">
        <f>VLOOKUP($A2105,Medical_Table[#All],6,FALSE)</f>
        <v>5.1100000000000003</v>
      </c>
      <c r="E2105" t="str">
        <f>VLOOKUP($A2105,Medical_Table[#All],2,FALSE)</f>
        <v>No</v>
      </c>
      <c r="F2105" t="str">
        <f>VLOOKUP($A2105,Medical_Table[#All],8,FALSE)</f>
        <v>No</v>
      </c>
      <c r="G2105" t="str">
        <f>VLOOKUP($A2105,Medical_Table[#All],9,FALSE)</f>
        <v>Yes</v>
      </c>
      <c r="H2105">
        <f>VLOOKUP($A2105,Medical_Table[#All],10,FALSE)</f>
        <v>1</v>
      </c>
      <c r="I2105" t="str">
        <f>VLOOKUP($A2105,Medical_Table[#All],3,FALSE)</f>
        <v>No</v>
      </c>
      <c r="J2105" t="str">
        <f>VLOOKUP($A2105,Medical_Table[#All],5,FALSE)</f>
        <v>Over Weight</v>
      </c>
      <c r="K2105" t="str">
        <f>VLOOKUP($A2105,Medical_Table[#All],7,FALSE)</f>
        <v>Normal</v>
      </c>
      <c r="L2105" s="22">
        <f>VLOOKUP($A2105,Hospitalization_Table[#All],10,FALSE)</f>
        <v>37965</v>
      </c>
      <c r="M2105" s="18">
        <f>VLOOKUP($A2105,Hospitalization_Table[#All],6,FALSE)</f>
        <v>2221.56</v>
      </c>
      <c r="N2105" t="str">
        <f>VLOOKUP($A2105,Hospitalization_Table[#All],7,FALSE)</f>
        <v>tier - 2</v>
      </c>
      <c r="O2105" t="str">
        <f>VLOOKUP($A2105,Hospitalization_Table[#All],8,FALSE)</f>
        <v>tier - 3</v>
      </c>
      <c r="P2105" t="str">
        <f>VLOOKUP($A2105,Hospitalization_Table[#All],9,FALSE)</f>
        <v>R1012</v>
      </c>
      <c r="Q2105">
        <f>VLOOKUP($A2105,Hospitalization_Table[#All],11,FALSE)</f>
        <v>19</v>
      </c>
    </row>
    <row r="2106" spans="1:17" ht="15.6" x14ac:dyDescent="0.3">
      <c r="A2106" s="20" t="s">
        <v>260</v>
      </c>
      <c r="B2106" t="str">
        <f>VLOOKUP($A2106,Customer_Table[#All],4,FALSE)</f>
        <v>Mary Beth</v>
      </c>
      <c r="C2106">
        <f>VLOOKUP($A2106,Medical_Table[#All],4,FALSE)</f>
        <v>37.29</v>
      </c>
      <c r="D2106">
        <f>VLOOKUP($A2106,Medical_Table[#All],6,FALSE)</f>
        <v>4.46</v>
      </c>
      <c r="E2106" t="str">
        <f>VLOOKUP($A2106,Medical_Table[#All],2,FALSE)</f>
        <v>No</v>
      </c>
      <c r="F2106" t="str">
        <f>VLOOKUP($A2106,Medical_Table[#All],8,FALSE)</f>
        <v>yes</v>
      </c>
      <c r="G2106" t="str">
        <f>VLOOKUP($A2106,Medical_Table[#All],9,FALSE)</f>
        <v>No</v>
      </c>
      <c r="H2106">
        <f>VLOOKUP($A2106,Medical_Table[#All],10,FALSE)</f>
        <v>1</v>
      </c>
      <c r="I2106" t="str">
        <f>VLOOKUP($A2106,Medical_Table[#All],3,FALSE)</f>
        <v>No</v>
      </c>
      <c r="J2106" t="str">
        <f>VLOOKUP($A2106,Medical_Table[#All],5,FALSE)</f>
        <v>Obesity</v>
      </c>
      <c r="K2106" t="str">
        <f>VLOOKUP($A2106,Medical_Table[#All],7,FALSE)</f>
        <v>Normal</v>
      </c>
      <c r="L2106" s="22">
        <f>VLOOKUP($A2106,Hospitalization_Table[#All],10,FALSE)</f>
        <v>38333</v>
      </c>
      <c r="M2106" s="18">
        <f>VLOOKUP($A2106,Hospitalization_Table[#All],6,FALSE)</f>
        <v>2219.4499999999998</v>
      </c>
      <c r="N2106" t="str">
        <f>VLOOKUP($A2106,Hospitalization_Table[#All],7,FALSE)</f>
        <v>tier - 2</v>
      </c>
      <c r="O2106" t="str">
        <f>VLOOKUP($A2106,Hospitalization_Table[#All],8,FALSE)</f>
        <v>tier - 1</v>
      </c>
      <c r="P2106" t="str">
        <f>VLOOKUP($A2106,Hospitalization_Table[#All],9,FALSE)</f>
        <v>R1013</v>
      </c>
      <c r="Q2106">
        <f>VLOOKUP($A2106,Hospitalization_Table[#All],11,FALSE)</f>
        <v>18</v>
      </c>
    </row>
    <row r="2107" spans="1:17" ht="15.6" x14ac:dyDescent="0.3">
      <c r="A2107" s="20" t="s">
        <v>259</v>
      </c>
      <c r="B2107" t="str">
        <f>VLOOKUP($A2107,Customer_Table[#All],4,FALSE)</f>
        <v>Erin</v>
      </c>
      <c r="C2107">
        <f>VLOOKUP($A2107,Medical_Table[#All],4,FALSE)</f>
        <v>40.28</v>
      </c>
      <c r="D2107">
        <f>VLOOKUP($A2107,Medical_Table[#All],6,FALSE)</f>
        <v>6.11</v>
      </c>
      <c r="E2107" t="str">
        <f>VLOOKUP($A2107,Medical_Table[#All],2,FALSE)</f>
        <v>No</v>
      </c>
      <c r="F2107" t="str">
        <f>VLOOKUP($A2107,Medical_Table[#All],8,FALSE)</f>
        <v>yes</v>
      </c>
      <c r="G2107" t="str">
        <f>VLOOKUP($A2107,Medical_Table[#All],9,FALSE)</f>
        <v>No</v>
      </c>
      <c r="H2107">
        <f>VLOOKUP($A2107,Medical_Table[#All],10,FALSE)</f>
        <v>1</v>
      </c>
      <c r="I2107" t="str">
        <f>VLOOKUP($A2107,Medical_Table[#All],3,FALSE)</f>
        <v>No</v>
      </c>
      <c r="J2107" t="str">
        <f>VLOOKUP($A2107,Medical_Table[#All],5,FALSE)</f>
        <v>Obesity</v>
      </c>
      <c r="K2107" t="str">
        <f>VLOOKUP($A2107,Medical_Table[#All],7,FALSE)</f>
        <v>Prediabetes</v>
      </c>
      <c r="L2107" s="22">
        <f>VLOOKUP($A2107,Hospitalization_Table[#All],10,FALSE)</f>
        <v>38255</v>
      </c>
      <c r="M2107" s="18">
        <f>VLOOKUP($A2107,Hospitalization_Table[#All],6,FALSE)</f>
        <v>2217.6</v>
      </c>
      <c r="N2107" t="str">
        <f>VLOOKUP($A2107,Hospitalization_Table[#All],7,FALSE)</f>
        <v>tier - 2</v>
      </c>
      <c r="O2107" t="str">
        <f>VLOOKUP($A2107,Hospitalization_Table[#All],8,FALSE)</f>
        <v>tier - 1</v>
      </c>
      <c r="P2107" t="str">
        <f>VLOOKUP($A2107,Hospitalization_Table[#All],9,FALSE)</f>
        <v>R1024</v>
      </c>
      <c r="Q2107">
        <f>VLOOKUP($A2107,Hospitalization_Table[#All],11,FALSE)</f>
        <v>18</v>
      </c>
    </row>
    <row r="2108" spans="1:17" ht="15.6" x14ac:dyDescent="0.3">
      <c r="A2108" s="20" t="s">
        <v>258</v>
      </c>
      <c r="B2108" t="str">
        <f>VLOOKUP($A2108,Customer_Table[#All],4,FALSE)</f>
        <v>Hallie</v>
      </c>
      <c r="C2108">
        <f>VLOOKUP($A2108,Medical_Table[#All],4,FALSE)</f>
        <v>40.185000000000002</v>
      </c>
      <c r="D2108">
        <f>VLOOKUP($A2108,Medical_Table[#All],6,FALSE)</f>
        <v>4.66</v>
      </c>
      <c r="E2108" t="str">
        <f>VLOOKUP($A2108,Medical_Table[#All],2,FALSE)</f>
        <v>No</v>
      </c>
      <c r="F2108" t="str">
        <f>VLOOKUP($A2108,Medical_Table[#All],8,FALSE)</f>
        <v>yes</v>
      </c>
      <c r="G2108" t="str">
        <f>VLOOKUP($A2108,Medical_Table[#All],9,FALSE)</f>
        <v>No</v>
      </c>
      <c r="H2108">
        <f>VLOOKUP($A2108,Medical_Table[#All],10,FALSE)</f>
        <v>1</v>
      </c>
      <c r="I2108" t="str">
        <f>VLOOKUP($A2108,Medical_Table[#All],3,FALSE)</f>
        <v>No</v>
      </c>
      <c r="J2108" t="str">
        <f>VLOOKUP($A2108,Medical_Table[#All],5,FALSE)</f>
        <v>Obesity</v>
      </c>
      <c r="K2108" t="str">
        <f>VLOOKUP($A2108,Medical_Table[#All],7,FALSE)</f>
        <v>Normal</v>
      </c>
      <c r="L2108" s="22">
        <f>VLOOKUP($A2108,Hospitalization_Table[#All],10,FALSE)</f>
        <v>38151</v>
      </c>
      <c r="M2108" s="18">
        <f>VLOOKUP($A2108,Hospitalization_Table[#All],6,FALSE)</f>
        <v>2217.4699999999998</v>
      </c>
      <c r="N2108" t="str">
        <f>VLOOKUP($A2108,Hospitalization_Table[#All],7,FALSE)</f>
        <v>tier - 2</v>
      </c>
      <c r="O2108" t="str">
        <f>VLOOKUP($A2108,Hospitalization_Table[#All],8,FALSE)</f>
        <v>tier - 1</v>
      </c>
      <c r="P2108" t="str">
        <f>VLOOKUP($A2108,Hospitalization_Table[#All],9,FALSE)</f>
        <v>R1024</v>
      </c>
      <c r="Q2108">
        <f>VLOOKUP($A2108,Hospitalization_Table[#All],11,FALSE)</f>
        <v>18</v>
      </c>
    </row>
    <row r="2109" spans="1:17" ht="15.6" x14ac:dyDescent="0.3">
      <c r="A2109" s="20" t="s">
        <v>257</v>
      </c>
      <c r="B2109" t="str">
        <f>VLOOKUP($A2109,Customer_Table[#All],4,FALSE)</f>
        <v>Paige P</v>
      </c>
      <c r="C2109">
        <f>VLOOKUP($A2109,Medical_Table[#All],4,FALSE)</f>
        <v>23.57</v>
      </c>
      <c r="D2109">
        <f>VLOOKUP($A2109,Medical_Table[#All],6,FALSE)</f>
        <v>6.14</v>
      </c>
      <c r="E2109" t="str">
        <f>VLOOKUP($A2109,Medical_Table[#All],2,FALSE)</f>
        <v>No</v>
      </c>
      <c r="F2109" t="str">
        <f>VLOOKUP($A2109,Medical_Table[#All],8,FALSE)</f>
        <v>No</v>
      </c>
      <c r="G2109" t="str">
        <f>VLOOKUP($A2109,Medical_Table[#All],9,FALSE)</f>
        <v>No</v>
      </c>
      <c r="H2109">
        <f>VLOOKUP($A2109,Medical_Table[#All],10,FALSE)</f>
        <v>0</v>
      </c>
      <c r="I2109" t="str">
        <f>VLOOKUP($A2109,Medical_Table[#All],3,FALSE)</f>
        <v>No</v>
      </c>
      <c r="J2109" t="str">
        <f>VLOOKUP($A2109,Medical_Table[#All],5,FALSE)</f>
        <v>Normal Weight</v>
      </c>
      <c r="K2109" t="str">
        <f>VLOOKUP($A2109,Medical_Table[#All],7,FALSE)</f>
        <v>Prediabetes</v>
      </c>
      <c r="L2109" s="22">
        <f>VLOOKUP($A2109,Hospitalization_Table[#All],10,FALSE)</f>
        <v>34655</v>
      </c>
      <c r="M2109" s="18">
        <f>VLOOKUP($A2109,Hospitalization_Table[#All],6,FALSE)</f>
        <v>2213.21</v>
      </c>
      <c r="N2109" t="str">
        <f>VLOOKUP($A2109,Hospitalization_Table[#All],7,FALSE)</f>
        <v>tier - 2</v>
      </c>
      <c r="O2109" t="str">
        <f>VLOOKUP($A2109,Hospitalization_Table[#All],8,FALSE)</f>
        <v>tier - 2</v>
      </c>
      <c r="P2109" t="str">
        <f>VLOOKUP($A2109,Hospitalization_Table[#All],9,FALSE)</f>
        <v>R1013</v>
      </c>
      <c r="Q2109">
        <f>VLOOKUP($A2109,Hospitalization_Table[#All],11,FALSE)</f>
        <v>28</v>
      </c>
    </row>
    <row r="2110" spans="1:17" ht="15.6" x14ac:dyDescent="0.3">
      <c r="A2110" s="20" t="s">
        <v>256</v>
      </c>
      <c r="B2110" t="str">
        <f>VLOOKUP($A2110,Customer_Table[#All],4,FALSE)</f>
        <v>Ji</v>
      </c>
      <c r="C2110">
        <f>VLOOKUP($A2110,Medical_Table[#All],4,FALSE)</f>
        <v>35.625</v>
      </c>
      <c r="D2110">
        <f>VLOOKUP($A2110,Medical_Table[#All],6,FALSE)</f>
        <v>6.21</v>
      </c>
      <c r="E2110" t="str">
        <f>VLOOKUP($A2110,Medical_Table[#All],2,FALSE)</f>
        <v>No</v>
      </c>
      <c r="F2110" t="str">
        <f>VLOOKUP($A2110,Medical_Table[#All],8,FALSE)</f>
        <v>yes</v>
      </c>
      <c r="G2110" t="str">
        <f>VLOOKUP($A2110,Medical_Table[#All],9,FALSE)</f>
        <v>No</v>
      </c>
      <c r="H2110">
        <f>VLOOKUP($A2110,Medical_Table[#All],10,FALSE)</f>
        <v>1</v>
      </c>
      <c r="I2110" t="str">
        <f>VLOOKUP($A2110,Medical_Table[#All],3,FALSE)</f>
        <v>No</v>
      </c>
      <c r="J2110" t="str">
        <f>VLOOKUP($A2110,Medical_Table[#All],5,FALSE)</f>
        <v>Obesity</v>
      </c>
      <c r="K2110" t="str">
        <f>VLOOKUP($A2110,Medical_Table[#All],7,FALSE)</f>
        <v>Prediabetes</v>
      </c>
      <c r="L2110" s="22">
        <f>VLOOKUP($A2110,Hospitalization_Table[#All],10,FALSE)</f>
        <v>38195</v>
      </c>
      <c r="M2110" s="18">
        <f>VLOOKUP($A2110,Hospitalization_Table[#All],6,FALSE)</f>
        <v>2211.13</v>
      </c>
      <c r="N2110" t="str">
        <f>VLOOKUP($A2110,Hospitalization_Table[#All],7,FALSE)</f>
        <v>tier - 2</v>
      </c>
      <c r="O2110" t="str">
        <f>VLOOKUP($A2110,Hospitalization_Table[#All],8,FALSE)</f>
        <v>tier - 2</v>
      </c>
      <c r="P2110" t="str">
        <f>VLOOKUP($A2110,Hospitalization_Table[#All],9,FALSE)</f>
        <v>R1024</v>
      </c>
      <c r="Q2110">
        <f>VLOOKUP($A2110,Hospitalization_Table[#All],11,FALSE)</f>
        <v>18</v>
      </c>
    </row>
    <row r="2111" spans="1:17" ht="15.6" x14ac:dyDescent="0.3">
      <c r="A2111" s="20" t="s">
        <v>255</v>
      </c>
      <c r="B2111" t="str">
        <f>VLOOKUP($A2111,Customer_Table[#All],4,FALSE)</f>
        <v>Carissa A</v>
      </c>
      <c r="C2111">
        <f>VLOOKUP($A2111,Medical_Table[#All],4,FALSE)</f>
        <v>33.155000000000001</v>
      </c>
      <c r="D2111">
        <f>VLOOKUP($A2111,Medical_Table[#All],6,FALSE)</f>
        <v>4.5999999999999996</v>
      </c>
      <c r="E2111" t="str">
        <f>VLOOKUP($A2111,Medical_Table[#All],2,FALSE)</f>
        <v>No</v>
      </c>
      <c r="F2111" t="str">
        <f>VLOOKUP($A2111,Medical_Table[#All],8,FALSE)</f>
        <v>yes</v>
      </c>
      <c r="G2111" t="str">
        <f>VLOOKUP($A2111,Medical_Table[#All],9,FALSE)</f>
        <v>No</v>
      </c>
      <c r="H2111">
        <f>VLOOKUP($A2111,Medical_Table[#All],10,FALSE)</f>
        <v>1</v>
      </c>
      <c r="I2111" t="str">
        <f>VLOOKUP($A2111,Medical_Table[#All],3,FALSE)</f>
        <v>No</v>
      </c>
      <c r="J2111" t="str">
        <f>VLOOKUP($A2111,Medical_Table[#All],5,FALSE)</f>
        <v>Obesity</v>
      </c>
      <c r="K2111" t="str">
        <f>VLOOKUP($A2111,Medical_Table[#All],7,FALSE)</f>
        <v>Normal</v>
      </c>
      <c r="L2111" s="22">
        <f>VLOOKUP($A2111,Hospitalization_Table[#All],10,FALSE)</f>
        <v>38205</v>
      </c>
      <c r="M2111" s="18">
        <f>VLOOKUP($A2111,Hospitalization_Table[#All],6,FALSE)</f>
        <v>2207.6999999999998</v>
      </c>
      <c r="N2111" t="str">
        <f>VLOOKUP($A2111,Hospitalization_Table[#All],7,FALSE)</f>
        <v>tier - 2</v>
      </c>
      <c r="O2111" t="str">
        <f>VLOOKUP($A2111,Hospitalization_Table[#All],8,FALSE)</f>
        <v>tier - 2</v>
      </c>
      <c r="P2111" t="str">
        <f>VLOOKUP($A2111,Hospitalization_Table[#All],9,FALSE)</f>
        <v>R1024</v>
      </c>
      <c r="Q2111">
        <f>VLOOKUP($A2111,Hospitalization_Table[#All],11,FALSE)</f>
        <v>18</v>
      </c>
    </row>
    <row r="2112" spans="1:17" ht="15.6" x14ac:dyDescent="0.3">
      <c r="A2112" s="20" t="s">
        <v>254</v>
      </c>
      <c r="B2112" t="str">
        <f>VLOOKUP($A2112,Customer_Table[#All],4,FALSE)</f>
        <v>Mona</v>
      </c>
      <c r="C2112">
        <f>VLOOKUP($A2112,Medical_Table[#All],4,FALSE)</f>
        <v>31.92</v>
      </c>
      <c r="D2112">
        <f>VLOOKUP($A2112,Medical_Table[#All],6,FALSE)</f>
        <v>5.04</v>
      </c>
      <c r="E2112" t="str">
        <f>VLOOKUP($A2112,Medical_Table[#All],2,FALSE)</f>
        <v>No</v>
      </c>
      <c r="F2112" t="str">
        <f>VLOOKUP($A2112,Medical_Table[#All],8,FALSE)</f>
        <v>yes</v>
      </c>
      <c r="G2112" t="str">
        <f>VLOOKUP($A2112,Medical_Table[#All],9,FALSE)</f>
        <v>No</v>
      </c>
      <c r="H2112">
        <f>VLOOKUP($A2112,Medical_Table[#All],10,FALSE)</f>
        <v>1</v>
      </c>
      <c r="I2112" t="str">
        <f>VLOOKUP($A2112,Medical_Table[#All],3,FALSE)</f>
        <v>No</v>
      </c>
      <c r="J2112" t="str">
        <f>VLOOKUP($A2112,Medical_Table[#All],5,FALSE)</f>
        <v>Obesity</v>
      </c>
      <c r="K2112" t="str">
        <f>VLOOKUP($A2112,Medical_Table[#All],7,FALSE)</f>
        <v>Normal</v>
      </c>
      <c r="L2112" s="22">
        <f>VLOOKUP($A2112,Hospitalization_Table[#All],10,FALSE)</f>
        <v>38304</v>
      </c>
      <c r="M2112" s="18">
        <f>VLOOKUP($A2112,Hospitalization_Table[#All],6,FALSE)</f>
        <v>2205.98</v>
      </c>
      <c r="N2112" t="str">
        <f>VLOOKUP($A2112,Hospitalization_Table[#All],7,FALSE)</f>
        <v>tier - 2</v>
      </c>
      <c r="O2112" t="str">
        <f>VLOOKUP($A2112,Hospitalization_Table[#All],8,FALSE)</f>
        <v>tier - 3</v>
      </c>
      <c r="P2112" t="str">
        <f>VLOOKUP($A2112,Hospitalization_Table[#All],9,FALSE)</f>
        <v>R1024</v>
      </c>
      <c r="Q2112">
        <f>VLOOKUP($A2112,Hospitalization_Table[#All],11,FALSE)</f>
        <v>18</v>
      </c>
    </row>
    <row r="2113" spans="1:17" ht="15.6" x14ac:dyDescent="0.3">
      <c r="A2113" s="20" t="s">
        <v>253</v>
      </c>
      <c r="B2113" t="str">
        <f>VLOOKUP($A2113,Customer_Table[#All],4,FALSE)</f>
        <v>Kristin R.</v>
      </c>
      <c r="C2113">
        <f>VLOOKUP($A2113,Medical_Table[#All],4,FALSE)</f>
        <v>30.305</v>
      </c>
      <c r="D2113">
        <f>VLOOKUP($A2113,Medical_Table[#All],6,FALSE)</f>
        <v>5.08</v>
      </c>
      <c r="E2113" t="str">
        <f>VLOOKUP($A2113,Medical_Table[#All],2,FALSE)</f>
        <v>No</v>
      </c>
      <c r="F2113" t="str">
        <f>VLOOKUP($A2113,Medical_Table[#All],8,FALSE)</f>
        <v>yes</v>
      </c>
      <c r="G2113" t="str">
        <f>VLOOKUP($A2113,Medical_Table[#All],9,FALSE)</f>
        <v>No</v>
      </c>
      <c r="H2113">
        <f>VLOOKUP($A2113,Medical_Table[#All],10,FALSE)</f>
        <v>1</v>
      </c>
      <c r="I2113" t="str">
        <f>VLOOKUP($A2113,Medical_Table[#All],3,FALSE)</f>
        <v>No</v>
      </c>
      <c r="J2113" t="str">
        <f>VLOOKUP($A2113,Medical_Table[#All],5,FALSE)</f>
        <v>Obesity</v>
      </c>
      <c r="K2113" t="str">
        <f>VLOOKUP($A2113,Medical_Table[#All],7,FALSE)</f>
        <v>Normal</v>
      </c>
      <c r="L2113" s="22">
        <f>VLOOKUP($A2113,Hospitalization_Table[#All],10,FALSE)</f>
        <v>38288</v>
      </c>
      <c r="M2113" s="18">
        <f>VLOOKUP($A2113,Hospitalization_Table[#All],6,FALSE)</f>
        <v>2203.7399999999998</v>
      </c>
      <c r="N2113" t="str">
        <f>VLOOKUP($A2113,Hospitalization_Table[#All],7,FALSE)</f>
        <v>tier - 2</v>
      </c>
      <c r="O2113" t="str">
        <f>VLOOKUP($A2113,Hospitalization_Table[#All],8,FALSE)</f>
        <v>tier - 2</v>
      </c>
      <c r="P2113" t="str">
        <f>VLOOKUP($A2113,Hospitalization_Table[#All],9,FALSE)</f>
        <v>R1024</v>
      </c>
      <c r="Q2113">
        <f>VLOOKUP($A2113,Hospitalization_Table[#All],11,FALSE)</f>
        <v>18</v>
      </c>
    </row>
    <row r="2114" spans="1:17" ht="15.6" x14ac:dyDescent="0.3">
      <c r="A2114" s="20" t="s">
        <v>252</v>
      </c>
      <c r="B2114" t="str">
        <f>VLOOKUP($A2114,Customer_Table[#All],4,FALSE)</f>
        <v>Beth</v>
      </c>
      <c r="C2114">
        <f>VLOOKUP($A2114,Medical_Table[#All],4,FALSE)</f>
        <v>30.114999999999998</v>
      </c>
      <c r="D2114">
        <f>VLOOKUP($A2114,Medical_Table[#All],6,FALSE)</f>
        <v>4.38</v>
      </c>
      <c r="E2114" t="str">
        <f>VLOOKUP($A2114,Medical_Table[#All],2,FALSE)</f>
        <v>No</v>
      </c>
      <c r="F2114" t="str">
        <f>VLOOKUP($A2114,Medical_Table[#All],8,FALSE)</f>
        <v>yes</v>
      </c>
      <c r="G2114" t="str">
        <f>VLOOKUP($A2114,Medical_Table[#All],9,FALSE)</f>
        <v>No</v>
      </c>
      <c r="H2114">
        <f>VLOOKUP($A2114,Medical_Table[#All],10,FALSE)</f>
        <v>1</v>
      </c>
      <c r="I2114" t="str">
        <f>VLOOKUP($A2114,Medical_Table[#All],3,FALSE)</f>
        <v>No</v>
      </c>
      <c r="J2114" t="str">
        <f>VLOOKUP($A2114,Medical_Table[#All],5,FALSE)</f>
        <v>Obesity</v>
      </c>
      <c r="K2114" t="str">
        <f>VLOOKUP($A2114,Medical_Table[#All],7,FALSE)</f>
        <v>Normal</v>
      </c>
      <c r="L2114" s="22">
        <f>VLOOKUP($A2114,Hospitalization_Table[#All],10,FALSE)</f>
        <v>38205</v>
      </c>
      <c r="M2114" s="18">
        <f>VLOOKUP($A2114,Hospitalization_Table[#All],6,FALSE)</f>
        <v>2203.4699999999998</v>
      </c>
      <c r="N2114" t="str">
        <f>VLOOKUP($A2114,Hospitalization_Table[#All],7,FALSE)</f>
        <v>tier - 2</v>
      </c>
      <c r="O2114" t="str">
        <f>VLOOKUP($A2114,Hospitalization_Table[#All],8,FALSE)</f>
        <v>tier - 2</v>
      </c>
      <c r="P2114" t="str">
        <f>VLOOKUP($A2114,Hospitalization_Table[#All],9,FALSE)</f>
        <v>R1024</v>
      </c>
      <c r="Q2114">
        <f>VLOOKUP($A2114,Hospitalization_Table[#All],11,FALSE)</f>
        <v>18</v>
      </c>
    </row>
    <row r="2115" spans="1:17" ht="15.6" x14ac:dyDescent="0.3">
      <c r="A2115" s="20" t="s">
        <v>251</v>
      </c>
      <c r="B2115" t="str">
        <f>VLOOKUP($A2115,Customer_Table[#All],4,FALSE)</f>
        <v>Allison</v>
      </c>
      <c r="C2115">
        <f>VLOOKUP($A2115,Medical_Table[#All],4,FALSE)</f>
        <v>24.09</v>
      </c>
      <c r="D2115">
        <f>VLOOKUP($A2115,Medical_Table[#All],6,FALSE)</f>
        <v>4.79</v>
      </c>
      <c r="E2115" t="str">
        <f>VLOOKUP($A2115,Medical_Table[#All],2,FALSE)</f>
        <v>No</v>
      </c>
      <c r="F2115" t="str">
        <f>VLOOKUP($A2115,Medical_Table[#All],8,FALSE)</f>
        <v>yes</v>
      </c>
      <c r="G2115" t="str">
        <f>VLOOKUP($A2115,Medical_Table[#All],9,FALSE)</f>
        <v>No</v>
      </c>
      <c r="H2115">
        <f>VLOOKUP($A2115,Medical_Table[#All],10,FALSE)</f>
        <v>1</v>
      </c>
      <c r="I2115" t="str">
        <f>VLOOKUP($A2115,Medical_Table[#All],3,FALSE)</f>
        <v>No</v>
      </c>
      <c r="J2115" t="str">
        <f>VLOOKUP($A2115,Medical_Table[#All],5,FALSE)</f>
        <v>Normal Weight</v>
      </c>
      <c r="K2115" t="str">
        <f>VLOOKUP($A2115,Medical_Table[#All],7,FALSE)</f>
        <v>Normal</v>
      </c>
      <c r="L2115" s="22">
        <f>VLOOKUP($A2115,Hospitalization_Table[#All],10,FALSE)</f>
        <v>38195</v>
      </c>
      <c r="M2115" s="18">
        <f>VLOOKUP($A2115,Hospitalization_Table[#All],6,FALSE)</f>
        <v>2201.1</v>
      </c>
      <c r="N2115" t="str">
        <f>VLOOKUP($A2115,Hospitalization_Table[#All],7,FALSE)</f>
        <v>tier - 2</v>
      </c>
      <c r="O2115" t="str">
        <f>VLOOKUP($A2115,Hospitalization_Table[#All],8,FALSE)</f>
        <v>tier - 3</v>
      </c>
      <c r="P2115" t="str">
        <f>VLOOKUP($A2115,Hospitalization_Table[#All],9,FALSE)</f>
        <v>R1013</v>
      </c>
      <c r="Q2115">
        <f>VLOOKUP($A2115,Hospitalization_Table[#All],11,FALSE)</f>
        <v>18</v>
      </c>
    </row>
    <row r="2116" spans="1:17" ht="15.6" x14ac:dyDescent="0.3">
      <c r="A2116" s="20" t="s">
        <v>250</v>
      </c>
      <c r="B2116" t="str">
        <f>VLOOKUP($A2116,Customer_Table[#All],4,FALSE)</f>
        <v>Ashley E</v>
      </c>
      <c r="C2116">
        <f>VLOOKUP($A2116,Medical_Table[#All],4,FALSE)</f>
        <v>28.215</v>
      </c>
      <c r="D2116">
        <f>VLOOKUP($A2116,Medical_Table[#All],6,FALSE)</f>
        <v>4.21</v>
      </c>
      <c r="E2116" t="str">
        <f>VLOOKUP($A2116,Medical_Table[#All],2,FALSE)</f>
        <v>No</v>
      </c>
      <c r="F2116" t="str">
        <f>VLOOKUP($A2116,Medical_Table[#All],8,FALSE)</f>
        <v>yes</v>
      </c>
      <c r="G2116" t="str">
        <f>VLOOKUP($A2116,Medical_Table[#All],9,FALSE)</f>
        <v>No</v>
      </c>
      <c r="H2116">
        <f>VLOOKUP($A2116,Medical_Table[#All],10,FALSE)</f>
        <v>1</v>
      </c>
      <c r="I2116" t="str">
        <f>VLOOKUP($A2116,Medical_Table[#All],3,FALSE)</f>
        <v>No</v>
      </c>
      <c r="J2116" t="str">
        <f>VLOOKUP($A2116,Medical_Table[#All],5,FALSE)</f>
        <v>Over Weight</v>
      </c>
      <c r="K2116" t="str">
        <f>VLOOKUP($A2116,Medical_Table[#All],7,FALSE)</f>
        <v>Normal</v>
      </c>
      <c r="L2116" s="22">
        <f>VLOOKUP($A2116,Hospitalization_Table[#All],10,FALSE)</f>
        <v>38242</v>
      </c>
      <c r="M2116" s="18">
        <f>VLOOKUP($A2116,Hospitalization_Table[#All],6,FALSE)</f>
        <v>2200.83</v>
      </c>
      <c r="N2116" t="str">
        <f>VLOOKUP($A2116,Hospitalization_Table[#All],7,FALSE)</f>
        <v>tier - 2</v>
      </c>
      <c r="O2116" t="str">
        <f>VLOOKUP($A2116,Hospitalization_Table[#All],8,FALSE)</f>
        <v>tier - 2</v>
      </c>
      <c r="P2116" t="str">
        <f>VLOOKUP($A2116,Hospitalization_Table[#All],9,FALSE)</f>
        <v>R1024</v>
      </c>
      <c r="Q2116">
        <f>VLOOKUP($A2116,Hospitalization_Table[#All],11,FALSE)</f>
        <v>18</v>
      </c>
    </row>
    <row r="2117" spans="1:17" ht="15.6" x14ac:dyDescent="0.3">
      <c r="A2117" s="20" t="s">
        <v>248</v>
      </c>
      <c r="B2117" t="str">
        <f>VLOOKUP($A2117,Customer_Table[#All],4,FALSE)</f>
        <v>Hilary K.</v>
      </c>
      <c r="C2117">
        <f>VLOOKUP($A2117,Medical_Table[#All],4,FALSE)</f>
        <v>26.315000000000001</v>
      </c>
      <c r="D2117">
        <f>VLOOKUP($A2117,Medical_Table[#All],6,FALSE)</f>
        <v>5.47</v>
      </c>
      <c r="E2117" t="str">
        <f>VLOOKUP($A2117,Medical_Table[#All],2,FALSE)</f>
        <v>No</v>
      </c>
      <c r="F2117" t="str">
        <f>VLOOKUP($A2117,Medical_Table[#All],8,FALSE)</f>
        <v>yes</v>
      </c>
      <c r="G2117" t="str">
        <f>VLOOKUP($A2117,Medical_Table[#All],9,FALSE)</f>
        <v>No</v>
      </c>
      <c r="H2117">
        <f>VLOOKUP($A2117,Medical_Table[#All],10,FALSE)</f>
        <v>1</v>
      </c>
      <c r="I2117" t="str">
        <f>VLOOKUP($A2117,Medical_Table[#All],3,FALSE)</f>
        <v>No</v>
      </c>
      <c r="J2117" t="str">
        <f>VLOOKUP($A2117,Medical_Table[#All],5,FALSE)</f>
        <v>Over Weight</v>
      </c>
      <c r="K2117" t="str">
        <f>VLOOKUP($A2117,Medical_Table[#All],7,FALSE)</f>
        <v>Normal</v>
      </c>
      <c r="L2117" s="22">
        <f>VLOOKUP($A2117,Hospitalization_Table[#All],10,FALSE)</f>
        <v>38233</v>
      </c>
      <c r="M2117" s="18">
        <f>VLOOKUP($A2117,Hospitalization_Table[#All],6,FALSE)</f>
        <v>2198.19</v>
      </c>
      <c r="N2117" t="str">
        <f>VLOOKUP($A2117,Hospitalization_Table[#All],7,FALSE)</f>
        <v>tier - 2</v>
      </c>
      <c r="O2117" t="str">
        <f>VLOOKUP($A2117,Hospitalization_Table[#All],8,FALSE)</f>
        <v>tier - 1</v>
      </c>
      <c r="P2117" t="str">
        <f>VLOOKUP($A2117,Hospitalization_Table[#All],9,FALSE)</f>
        <v>R1023</v>
      </c>
      <c r="Q2117">
        <f>VLOOKUP($A2117,Hospitalization_Table[#All],11,FALSE)</f>
        <v>18</v>
      </c>
    </row>
    <row r="2118" spans="1:17" ht="15.6" x14ac:dyDescent="0.3">
      <c r="A2118" s="20" t="s">
        <v>246</v>
      </c>
      <c r="B2118" t="str">
        <f>VLOOKUP($A2118,Customer_Table[#All],4,FALSE)</f>
        <v>Dominique</v>
      </c>
      <c r="C2118">
        <f>VLOOKUP($A2118,Medical_Table[#All],4,FALSE)</f>
        <v>25.08</v>
      </c>
      <c r="D2118">
        <f>VLOOKUP($A2118,Medical_Table[#All],6,FALSE)</f>
        <v>5.09</v>
      </c>
      <c r="E2118" t="str">
        <f>VLOOKUP($A2118,Medical_Table[#All],2,FALSE)</f>
        <v>No</v>
      </c>
      <c r="F2118" t="str">
        <f>VLOOKUP($A2118,Medical_Table[#All],8,FALSE)</f>
        <v>yes</v>
      </c>
      <c r="G2118" t="str">
        <f>VLOOKUP($A2118,Medical_Table[#All],9,FALSE)</f>
        <v>No</v>
      </c>
      <c r="H2118">
        <f>VLOOKUP($A2118,Medical_Table[#All],10,FALSE)</f>
        <v>1</v>
      </c>
      <c r="I2118" t="str">
        <f>VLOOKUP($A2118,Medical_Table[#All],3,FALSE)</f>
        <v>No</v>
      </c>
      <c r="J2118" t="str">
        <f>VLOOKUP($A2118,Medical_Table[#All],5,FALSE)</f>
        <v>Over Weight</v>
      </c>
      <c r="K2118" t="str">
        <f>VLOOKUP($A2118,Medical_Table[#All],7,FALSE)</f>
        <v>Normal</v>
      </c>
      <c r="L2118" s="22">
        <f>VLOOKUP($A2118,Hospitalization_Table[#All],10,FALSE)</f>
        <v>38328</v>
      </c>
      <c r="M2118" s="18">
        <f>VLOOKUP($A2118,Hospitalization_Table[#All],6,FALSE)</f>
        <v>2196.4699999999998</v>
      </c>
      <c r="N2118" t="str">
        <f>VLOOKUP($A2118,Hospitalization_Table[#All],7,FALSE)</f>
        <v>tier - 2</v>
      </c>
      <c r="O2118" t="str">
        <f>VLOOKUP($A2118,Hospitalization_Table[#All],8,FALSE)</f>
        <v>tier - 3</v>
      </c>
      <c r="P2118" t="str">
        <f>VLOOKUP($A2118,Hospitalization_Table[#All],9,FALSE)</f>
        <v>R1024</v>
      </c>
      <c r="Q2118">
        <f>VLOOKUP($A2118,Hospitalization_Table[#All],11,FALSE)</f>
        <v>18</v>
      </c>
    </row>
    <row r="2119" spans="1:17" ht="15.6" x14ac:dyDescent="0.3">
      <c r="A2119" s="20" t="s">
        <v>245</v>
      </c>
      <c r="B2119" t="str">
        <f>VLOOKUP($A2119,Customer_Table[#All],4,FALSE)</f>
        <v>Carlos I</v>
      </c>
      <c r="C2119">
        <f>VLOOKUP($A2119,Medical_Table[#All],4,FALSE)</f>
        <v>15.41</v>
      </c>
      <c r="D2119">
        <f>VLOOKUP($A2119,Medical_Table[#All],6,FALSE)</f>
        <v>5.08</v>
      </c>
      <c r="E2119" t="str">
        <f>VLOOKUP($A2119,Medical_Table[#All],2,FALSE)</f>
        <v>No</v>
      </c>
      <c r="F2119" t="str">
        <f>VLOOKUP($A2119,Medical_Table[#All],8,FALSE)</f>
        <v>No</v>
      </c>
      <c r="G2119" t="str">
        <f>VLOOKUP($A2119,Medical_Table[#All],9,FALSE)</f>
        <v>No</v>
      </c>
      <c r="H2119">
        <f>VLOOKUP($A2119,Medical_Table[#All],10,FALSE)</f>
        <v>0</v>
      </c>
      <c r="I2119" t="str">
        <f>VLOOKUP($A2119,Medical_Table[#All],3,FALSE)</f>
        <v>No</v>
      </c>
      <c r="J2119" t="str">
        <f>VLOOKUP($A2119,Medical_Table[#All],5,FALSE)</f>
        <v>Under Weight</v>
      </c>
      <c r="K2119" t="str">
        <f>VLOOKUP($A2119,Medical_Table[#All],7,FALSE)</f>
        <v>Normal</v>
      </c>
      <c r="L2119" s="22">
        <f>VLOOKUP($A2119,Hospitalization_Table[#All],10,FALSE)</f>
        <v>33588</v>
      </c>
      <c r="M2119" s="18">
        <f>VLOOKUP($A2119,Hospitalization_Table[#All],6,FALSE)</f>
        <v>2193.1999999999998</v>
      </c>
      <c r="N2119" t="str">
        <f>VLOOKUP($A2119,Hospitalization_Table[#All],7,FALSE)</f>
        <v>tier - 2</v>
      </c>
      <c r="O2119" t="str">
        <f>VLOOKUP($A2119,Hospitalization_Table[#All],8,FALSE)</f>
        <v>tier - 2</v>
      </c>
      <c r="P2119" t="str">
        <f>VLOOKUP($A2119,Hospitalization_Table[#All],9,FALSE)</f>
        <v>R1012</v>
      </c>
      <c r="Q2119">
        <f>VLOOKUP($A2119,Hospitalization_Table[#All],11,FALSE)</f>
        <v>31</v>
      </c>
    </row>
    <row r="2120" spans="1:17" ht="15.6" x14ac:dyDescent="0.3">
      <c r="A2120" s="20" t="s">
        <v>244</v>
      </c>
      <c r="B2120" t="str">
        <f>VLOOKUP($A2120,Customer_Table[#All],4,FALSE)</f>
        <v>Matthew</v>
      </c>
      <c r="C2120">
        <f>VLOOKUP($A2120,Medical_Table[#All],4,FALSE)</f>
        <v>23.83</v>
      </c>
      <c r="D2120">
        <f>VLOOKUP($A2120,Medical_Table[#All],6,FALSE)</f>
        <v>5.68</v>
      </c>
      <c r="E2120" t="str">
        <f>VLOOKUP($A2120,Medical_Table[#All],2,FALSE)</f>
        <v>No</v>
      </c>
      <c r="F2120" t="str">
        <f>VLOOKUP($A2120,Medical_Table[#All],8,FALSE)</f>
        <v>No</v>
      </c>
      <c r="G2120" t="str">
        <f>VLOOKUP($A2120,Medical_Table[#All],9,FALSE)</f>
        <v>No</v>
      </c>
      <c r="H2120">
        <f>VLOOKUP($A2120,Medical_Table[#All],10,FALSE)</f>
        <v>0</v>
      </c>
      <c r="I2120" t="str">
        <f>VLOOKUP($A2120,Medical_Table[#All],3,FALSE)</f>
        <v>No</v>
      </c>
      <c r="J2120" t="str">
        <f>VLOOKUP($A2120,Medical_Table[#All],5,FALSE)</f>
        <v>Normal Weight</v>
      </c>
      <c r="K2120" t="str">
        <f>VLOOKUP($A2120,Medical_Table[#All],7,FALSE)</f>
        <v>Normal</v>
      </c>
      <c r="L2120" s="22">
        <f>VLOOKUP($A2120,Hospitalization_Table[#All],10,FALSE)</f>
        <v>34604</v>
      </c>
      <c r="M2120" s="18">
        <f>VLOOKUP($A2120,Hospitalization_Table[#All],6,FALSE)</f>
        <v>2170.08</v>
      </c>
      <c r="N2120" t="str">
        <f>VLOOKUP($A2120,Hospitalization_Table[#All],7,FALSE)</f>
        <v>tier - 2</v>
      </c>
      <c r="O2120" t="str">
        <f>VLOOKUP($A2120,Hospitalization_Table[#All],8,FALSE)</f>
        <v>tier - 2</v>
      </c>
      <c r="P2120" t="str">
        <f>VLOOKUP($A2120,Hospitalization_Table[#All],9,FALSE)</f>
        <v>R1013</v>
      </c>
      <c r="Q2120">
        <f>VLOOKUP($A2120,Hospitalization_Table[#All],11,FALSE)</f>
        <v>28</v>
      </c>
    </row>
    <row r="2121" spans="1:17" ht="15.6" x14ac:dyDescent="0.3">
      <c r="A2121" s="20" t="s">
        <v>243</v>
      </c>
      <c r="B2121" t="str">
        <f>VLOOKUP($A2121,Customer_Table[#All],4,FALSE)</f>
        <v>Kara</v>
      </c>
      <c r="C2121">
        <f>VLOOKUP($A2121,Medical_Table[#All],4,FALSE)</f>
        <v>36</v>
      </c>
      <c r="D2121">
        <f>VLOOKUP($A2121,Medical_Table[#All],6,FALSE)</f>
        <v>4.66</v>
      </c>
      <c r="E2121" t="str">
        <f>VLOOKUP($A2121,Medical_Table[#All],2,FALSE)</f>
        <v>No</v>
      </c>
      <c r="F2121" t="str">
        <f>VLOOKUP($A2121,Medical_Table[#All],8,FALSE)</f>
        <v>yes</v>
      </c>
      <c r="G2121" t="str">
        <f>VLOOKUP($A2121,Medical_Table[#All],9,FALSE)</f>
        <v>No</v>
      </c>
      <c r="H2121">
        <f>VLOOKUP($A2121,Medical_Table[#All],10,FALSE)</f>
        <v>1</v>
      </c>
      <c r="I2121" t="str">
        <f>VLOOKUP($A2121,Medical_Table[#All],3,FALSE)</f>
        <v>No</v>
      </c>
      <c r="J2121" t="str">
        <f>VLOOKUP($A2121,Medical_Table[#All],5,FALSE)</f>
        <v>Obesity</v>
      </c>
      <c r="K2121" t="str">
        <f>VLOOKUP($A2121,Medical_Table[#All],7,FALSE)</f>
        <v>Normal</v>
      </c>
      <c r="L2121" s="22">
        <f>VLOOKUP($A2121,Hospitalization_Table[#All],10,FALSE)</f>
        <v>36761</v>
      </c>
      <c r="M2121" s="18">
        <f>VLOOKUP($A2121,Hospitalization_Table[#All],6,FALSE)</f>
        <v>2166.73</v>
      </c>
      <c r="N2121" t="str">
        <f>VLOOKUP($A2121,Hospitalization_Table[#All],7,FALSE)</f>
        <v>tier - 2</v>
      </c>
      <c r="O2121" t="str">
        <f>VLOOKUP($A2121,Hospitalization_Table[#All],8,FALSE)</f>
        <v>tier - 2</v>
      </c>
      <c r="P2121" t="str">
        <f>VLOOKUP($A2121,Hospitalization_Table[#All],9,FALSE)</f>
        <v>R1011</v>
      </c>
      <c r="Q2121">
        <f>VLOOKUP($A2121,Hospitalization_Table[#All],11,FALSE)</f>
        <v>22</v>
      </c>
    </row>
    <row r="2122" spans="1:17" ht="15.6" x14ac:dyDescent="0.3">
      <c r="A2122" s="20" t="s">
        <v>242</v>
      </c>
      <c r="B2122" t="str">
        <f>VLOOKUP($A2122,Customer_Table[#All],4,FALSE)</f>
        <v>Sarah S</v>
      </c>
      <c r="C2122">
        <f>VLOOKUP($A2122,Medical_Table[#All],4,FALSE)</f>
        <v>28.82</v>
      </c>
      <c r="D2122">
        <f>VLOOKUP($A2122,Medical_Table[#All],6,FALSE)</f>
        <v>5.59</v>
      </c>
      <c r="E2122" t="str">
        <f>VLOOKUP($A2122,Medical_Table[#All],2,FALSE)</f>
        <v>No</v>
      </c>
      <c r="F2122" t="str">
        <f>VLOOKUP($A2122,Medical_Table[#All],8,FALSE)</f>
        <v>yes</v>
      </c>
      <c r="G2122" t="str">
        <f>VLOOKUP($A2122,Medical_Table[#All],9,FALSE)</f>
        <v>No</v>
      </c>
      <c r="H2122">
        <f>VLOOKUP($A2122,Medical_Table[#All],10,FALSE)</f>
        <v>1</v>
      </c>
      <c r="I2122" t="str">
        <f>VLOOKUP($A2122,Medical_Table[#All],3,FALSE)</f>
        <v>No</v>
      </c>
      <c r="J2122" t="str">
        <f>VLOOKUP($A2122,Medical_Table[#All],5,FALSE)</f>
        <v>Over Weight</v>
      </c>
      <c r="K2122" t="str">
        <f>VLOOKUP($A2122,Medical_Table[#All],7,FALSE)</f>
        <v>Normal</v>
      </c>
      <c r="L2122" s="22">
        <f>VLOOKUP($A2122,Hospitalization_Table[#All],10,FALSE)</f>
        <v>36870</v>
      </c>
      <c r="M2122" s="18">
        <f>VLOOKUP($A2122,Hospitalization_Table[#All],6,FALSE)</f>
        <v>2156.75</v>
      </c>
      <c r="N2122" t="str">
        <f>VLOOKUP($A2122,Hospitalization_Table[#All],7,FALSE)</f>
        <v>tier - 2</v>
      </c>
      <c r="O2122" t="str">
        <f>VLOOKUP($A2122,Hospitalization_Table[#All],8,FALSE)</f>
        <v>tier - 2</v>
      </c>
      <c r="P2122" t="str">
        <f>VLOOKUP($A2122,Hospitalization_Table[#All],9,FALSE)</f>
        <v>R1013</v>
      </c>
      <c r="Q2122">
        <f>VLOOKUP($A2122,Hospitalization_Table[#All],11,FALSE)</f>
        <v>22</v>
      </c>
    </row>
    <row r="2123" spans="1:17" ht="15.6" x14ac:dyDescent="0.3">
      <c r="A2123" s="20" t="s">
        <v>241</v>
      </c>
      <c r="B2123" t="str">
        <f>VLOOKUP($A2123,Customer_Table[#All],4,FALSE)</f>
        <v>Shauna R.</v>
      </c>
      <c r="C2123">
        <f>VLOOKUP($A2123,Medical_Table[#All],4,FALSE)</f>
        <v>28.05</v>
      </c>
      <c r="D2123">
        <f>VLOOKUP($A2123,Medical_Table[#All],6,FALSE)</f>
        <v>6.2</v>
      </c>
      <c r="E2123" t="str">
        <f>VLOOKUP($A2123,Medical_Table[#All],2,FALSE)</f>
        <v>No</v>
      </c>
      <c r="F2123" t="str">
        <f>VLOOKUP($A2123,Medical_Table[#All],8,FALSE)</f>
        <v>yes</v>
      </c>
      <c r="G2123" t="str">
        <f>VLOOKUP($A2123,Medical_Table[#All],9,FALSE)</f>
        <v>No</v>
      </c>
      <c r="H2123">
        <f>VLOOKUP($A2123,Medical_Table[#All],10,FALSE)</f>
        <v>1</v>
      </c>
      <c r="I2123" t="str">
        <f>VLOOKUP($A2123,Medical_Table[#All],3,FALSE)</f>
        <v>No</v>
      </c>
      <c r="J2123" t="str">
        <f>VLOOKUP($A2123,Medical_Table[#All],5,FALSE)</f>
        <v>Over Weight</v>
      </c>
      <c r="K2123" t="str">
        <f>VLOOKUP($A2123,Medical_Table[#All],7,FALSE)</f>
        <v>Prediabetes</v>
      </c>
      <c r="L2123" s="22">
        <f>VLOOKUP($A2123,Hospitalization_Table[#All],10,FALSE)</f>
        <v>36859</v>
      </c>
      <c r="M2123" s="18">
        <f>VLOOKUP($A2123,Hospitalization_Table[#All],6,FALSE)</f>
        <v>2155.6799999999998</v>
      </c>
      <c r="N2123" t="str">
        <f>VLOOKUP($A2123,Hospitalization_Table[#All],7,FALSE)</f>
        <v>tier - 2</v>
      </c>
      <c r="O2123" t="str">
        <f>VLOOKUP($A2123,Hospitalization_Table[#All],8,FALSE)</f>
        <v>tier - 3</v>
      </c>
      <c r="P2123" t="str">
        <f>VLOOKUP($A2123,Hospitalization_Table[#All],9,FALSE)</f>
        <v>R1013</v>
      </c>
      <c r="Q2123">
        <f>VLOOKUP($A2123,Hospitalization_Table[#All],11,FALSE)</f>
        <v>22</v>
      </c>
    </row>
    <row r="2124" spans="1:17" ht="15.6" x14ac:dyDescent="0.3">
      <c r="A2124" s="20" t="s">
        <v>240</v>
      </c>
      <c r="B2124" t="str">
        <f>VLOOKUP($A2124,Customer_Table[#All],4,FALSE)</f>
        <v>Lindsay J.</v>
      </c>
      <c r="C2124">
        <f>VLOOKUP($A2124,Medical_Table[#All],4,FALSE)</f>
        <v>27.1</v>
      </c>
      <c r="D2124">
        <f>VLOOKUP($A2124,Medical_Table[#All],6,FALSE)</f>
        <v>4.45</v>
      </c>
      <c r="E2124" t="str">
        <f>VLOOKUP($A2124,Medical_Table[#All],2,FALSE)</f>
        <v>No</v>
      </c>
      <c r="F2124" t="str">
        <f>VLOOKUP($A2124,Medical_Table[#All],8,FALSE)</f>
        <v>yes</v>
      </c>
      <c r="G2124" t="str">
        <f>VLOOKUP($A2124,Medical_Table[#All],9,FALSE)</f>
        <v>No</v>
      </c>
      <c r="H2124">
        <f>VLOOKUP($A2124,Medical_Table[#All],10,FALSE)</f>
        <v>1</v>
      </c>
      <c r="I2124" t="str">
        <f>VLOOKUP($A2124,Medical_Table[#All],3,FALSE)</f>
        <v>No</v>
      </c>
      <c r="J2124" t="str">
        <f>VLOOKUP($A2124,Medical_Table[#All],5,FALSE)</f>
        <v>Over Weight</v>
      </c>
      <c r="K2124" t="str">
        <f>VLOOKUP($A2124,Medical_Table[#All],7,FALSE)</f>
        <v>Normal</v>
      </c>
      <c r="L2124" s="22">
        <f>VLOOKUP($A2124,Hospitalization_Table[#All],10,FALSE)</f>
        <v>36821</v>
      </c>
      <c r="M2124" s="18">
        <f>VLOOKUP($A2124,Hospitalization_Table[#All],6,FALSE)</f>
        <v>2154.36</v>
      </c>
      <c r="N2124" t="str">
        <f>VLOOKUP($A2124,Hospitalization_Table[#All],7,FALSE)</f>
        <v>tier - 2</v>
      </c>
      <c r="O2124" t="str">
        <f>VLOOKUP($A2124,Hospitalization_Table[#All],8,FALSE)</f>
        <v>tier - 2</v>
      </c>
      <c r="P2124" t="str">
        <f>VLOOKUP($A2124,Hospitalization_Table[#All],9,FALSE)</f>
        <v>R1011</v>
      </c>
      <c r="Q2124">
        <f>VLOOKUP($A2124,Hospitalization_Table[#All],11,FALSE)</f>
        <v>22</v>
      </c>
    </row>
    <row r="2125" spans="1:17" ht="15.6" x14ac:dyDescent="0.3">
      <c r="A2125" s="20" t="s">
        <v>239</v>
      </c>
      <c r="B2125" t="str">
        <f>VLOOKUP($A2125,Customer_Table[#All],4,FALSE)</f>
        <v>Danya A.</v>
      </c>
      <c r="C2125">
        <f>VLOOKUP($A2125,Medical_Table[#All],4,FALSE)</f>
        <v>24.3</v>
      </c>
      <c r="D2125">
        <f>VLOOKUP($A2125,Medical_Table[#All],6,FALSE)</f>
        <v>6.1</v>
      </c>
      <c r="E2125" t="str">
        <f>VLOOKUP($A2125,Medical_Table[#All],2,FALSE)</f>
        <v>Yes</v>
      </c>
      <c r="F2125" t="str">
        <f>VLOOKUP($A2125,Medical_Table[#All],8,FALSE)</f>
        <v>yes</v>
      </c>
      <c r="G2125" t="str">
        <f>VLOOKUP($A2125,Medical_Table[#All],9,FALSE)</f>
        <v>No</v>
      </c>
      <c r="H2125">
        <f>VLOOKUP($A2125,Medical_Table[#All],10,FALSE)</f>
        <v>1</v>
      </c>
      <c r="I2125" t="str">
        <f>VLOOKUP($A2125,Medical_Table[#All],3,FALSE)</f>
        <v>No</v>
      </c>
      <c r="J2125" t="str">
        <f>VLOOKUP($A2125,Medical_Table[#All],5,FALSE)</f>
        <v>Normal Weight</v>
      </c>
      <c r="K2125" t="str">
        <f>VLOOKUP($A2125,Medical_Table[#All],7,FALSE)</f>
        <v>Prediabetes</v>
      </c>
      <c r="L2125" s="22">
        <f>VLOOKUP($A2125,Hospitalization_Table[#All],10,FALSE)</f>
        <v>36887</v>
      </c>
      <c r="M2125" s="18">
        <f>VLOOKUP($A2125,Hospitalization_Table[#All],6,FALSE)</f>
        <v>2150.4699999999998</v>
      </c>
      <c r="N2125" t="str">
        <f>VLOOKUP($A2125,Hospitalization_Table[#All],7,FALSE)</f>
        <v>tier - 2</v>
      </c>
      <c r="O2125" t="str">
        <f>VLOOKUP($A2125,Hospitalization_Table[#All],8,FALSE)</f>
        <v>tier - 3</v>
      </c>
      <c r="P2125" t="str">
        <f>VLOOKUP($A2125,Hospitalization_Table[#All],9,FALSE)</f>
        <v>R1011</v>
      </c>
      <c r="Q2125">
        <f>VLOOKUP($A2125,Hospitalization_Table[#All],11,FALSE)</f>
        <v>22</v>
      </c>
    </row>
    <row r="2126" spans="1:17" ht="15.6" x14ac:dyDescent="0.3">
      <c r="A2126" s="20" t="s">
        <v>238</v>
      </c>
      <c r="B2126" t="str">
        <f>VLOOKUP($A2126,Customer_Table[#All],4,FALSE)</f>
        <v>Lorraine</v>
      </c>
      <c r="C2126">
        <f>VLOOKUP($A2126,Medical_Table[#All],4,FALSE)</f>
        <v>30.72</v>
      </c>
      <c r="D2126">
        <f>VLOOKUP($A2126,Medical_Table[#All],6,FALSE)</f>
        <v>6.06</v>
      </c>
      <c r="E2126" t="str">
        <f>VLOOKUP($A2126,Medical_Table[#All],2,FALSE)</f>
        <v>No</v>
      </c>
      <c r="F2126" t="str">
        <f>VLOOKUP($A2126,Medical_Table[#All],8,FALSE)</f>
        <v>yes</v>
      </c>
      <c r="G2126" t="str">
        <f>VLOOKUP($A2126,Medical_Table[#All],9,FALSE)</f>
        <v>No</v>
      </c>
      <c r="H2126">
        <f>VLOOKUP($A2126,Medical_Table[#All],10,FALSE)</f>
        <v>1</v>
      </c>
      <c r="I2126" t="str">
        <f>VLOOKUP($A2126,Medical_Table[#All],3,FALSE)</f>
        <v>No</v>
      </c>
      <c r="J2126" t="str">
        <f>VLOOKUP($A2126,Medical_Table[#All],5,FALSE)</f>
        <v>Obesity</v>
      </c>
      <c r="K2126" t="str">
        <f>VLOOKUP($A2126,Medical_Table[#All],7,FALSE)</f>
        <v>Prediabetes</v>
      </c>
      <c r="L2126" s="22">
        <f>VLOOKUP($A2126,Hospitalization_Table[#All],10,FALSE)</f>
        <v>38264</v>
      </c>
      <c r="M2126" s="18">
        <f>VLOOKUP($A2126,Hospitalization_Table[#All],6,FALSE)</f>
        <v>2144.85</v>
      </c>
      <c r="N2126" t="str">
        <f>VLOOKUP($A2126,Hospitalization_Table[#All],7,FALSE)</f>
        <v>tier - 2</v>
      </c>
      <c r="O2126" t="str">
        <f>VLOOKUP($A2126,Hospitalization_Table[#All],8,FALSE)</f>
        <v>tier - 1</v>
      </c>
      <c r="P2126" t="str">
        <f>VLOOKUP($A2126,Hospitalization_Table[#All],9,FALSE)</f>
        <v>R1011</v>
      </c>
      <c r="Q2126">
        <f>VLOOKUP($A2126,Hospitalization_Table[#All],11,FALSE)</f>
        <v>18</v>
      </c>
    </row>
    <row r="2127" spans="1:17" ht="15.6" x14ac:dyDescent="0.3">
      <c r="A2127" s="20" t="s">
        <v>237</v>
      </c>
      <c r="B2127" t="str">
        <f>VLOOKUP($A2127,Customer_Table[#All],4,FALSE)</f>
        <v>Jennifer L.</v>
      </c>
      <c r="C2127">
        <f>VLOOKUP($A2127,Medical_Table[#All],4,FALSE)</f>
        <v>37.43</v>
      </c>
      <c r="D2127">
        <f>VLOOKUP($A2127,Medical_Table[#All],6,FALSE)</f>
        <v>4.5599999999999996</v>
      </c>
      <c r="E2127" t="str">
        <f>VLOOKUP($A2127,Medical_Table[#All],2,FALSE)</f>
        <v>No</v>
      </c>
      <c r="F2127" t="str">
        <f>VLOOKUP($A2127,Medical_Table[#All],8,FALSE)</f>
        <v>No</v>
      </c>
      <c r="G2127" t="str">
        <f>VLOOKUP($A2127,Medical_Table[#All],9,FALSE)</f>
        <v>Yes</v>
      </c>
      <c r="H2127">
        <f>VLOOKUP($A2127,Medical_Table[#All],10,FALSE)</f>
        <v>1</v>
      </c>
      <c r="I2127" t="str">
        <f>VLOOKUP($A2127,Medical_Table[#All],3,FALSE)</f>
        <v>No</v>
      </c>
      <c r="J2127" t="str">
        <f>VLOOKUP($A2127,Medical_Table[#All],5,FALSE)</f>
        <v>Obesity</v>
      </c>
      <c r="K2127" t="str">
        <f>VLOOKUP($A2127,Medical_Table[#All],7,FALSE)</f>
        <v>Normal</v>
      </c>
      <c r="L2127" s="22">
        <f>VLOOKUP($A2127,Hospitalization_Table[#All],10,FALSE)</f>
        <v>37852</v>
      </c>
      <c r="M2127" s="18">
        <f>VLOOKUP($A2127,Hospitalization_Table[#All],6,FALSE)</f>
        <v>2138.0700000000002</v>
      </c>
      <c r="N2127" t="str">
        <f>VLOOKUP($A2127,Hospitalization_Table[#All],7,FALSE)</f>
        <v>tier - 2</v>
      </c>
      <c r="O2127" t="str">
        <f>VLOOKUP($A2127,Hospitalization_Table[#All],8,FALSE)</f>
        <v>tier - 1</v>
      </c>
      <c r="P2127" t="str">
        <f>VLOOKUP($A2127,Hospitalization_Table[#All],9,FALSE)</f>
        <v>R1012</v>
      </c>
      <c r="Q2127">
        <f>VLOOKUP($A2127,Hospitalization_Table[#All],11,FALSE)</f>
        <v>19</v>
      </c>
    </row>
    <row r="2128" spans="1:17" ht="15.6" x14ac:dyDescent="0.3">
      <c r="A2128" s="20" t="s">
        <v>236</v>
      </c>
      <c r="B2128" t="str">
        <f>VLOOKUP($A2128,Customer_Table[#All],4,FALSE)</f>
        <v>Jesus Sr.</v>
      </c>
      <c r="C2128">
        <f>VLOOKUP($A2128,Medical_Table[#All],4,FALSE)</f>
        <v>25.74</v>
      </c>
      <c r="D2128">
        <f>VLOOKUP($A2128,Medical_Table[#All],6,FALSE)</f>
        <v>6.41</v>
      </c>
      <c r="E2128" t="str">
        <f>VLOOKUP($A2128,Medical_Table[#All],2,FALSE)</f>
        <v>Yes</v>
      </c>
      <c r="F2128" t="str">
        <f>VLOOKUP($A2128,Medical_Table[#All],8,FALSE)</f>
        <v>No</v>
      </c>
      <c r="G2128" t="str">
        <f>VLOOKUP($A2128,Medical_Table[#All],9,FALSE)</f>
        <v>Yes</v>
      </c>
      <c r="H2128">
        <f>VLOOKUP($A2128,Medical_Table[#All],10,FALSE)</f>
        <v>1</v>
      </c>
      <c r="I2128" t="str">
        <f>VLOOKUP($A2128,Medical_Table[#All],3,FALSE)</f>
        <v>No</v>
      </c>
      <c r="J2128" t="str">
        <f>VLOOKUP($A2128,Medical_Table[#All],5,FALSE)</f>
        <v>Over Weight</v>
      </c>
      <c r="K2128" t="str">
        <f>VLOOKUP($A2128,Medical_Table[#All],7,FALSE)</f>
        <v>Prediabetes</v>
      </c>
      <c r="L2128" s="22">
        <f>VLOOKUP($A2128,Hospitalization_Table[#All],10,FALSE)</f>
        <v>35676</v>
      </c>
      <c r="M2128" s="18">
        <f>VLOOKUP($A2128,Hospitalization_Table[#All],6,FALSE)</f>
        <v>2137.65</v>
      </c>
      <c r="N2128" t="str">
        <f>VLOOKUP($A2128,Hospitalization_Table[#All],7,FALSE)</f>
        <v>tier - 3</v>
      </c>
      <c r="O2128" t="str">
        <f>VLOOKUP($A2128,Hospitalization_Table[#All],8,FALSE)</f>
        <v>tier - 1</v>
      </c>
      <c r="P2128" t="str">
        <f>VLOOKUP($A2128,Hospitalization_Table[#All],9,FALSE)</f>
        <v>R1013</v>
      </c>
      <c r="Q2128">
        <f>VLOOKUP($A2128,Hospitalization_Table[#All],11,FALSE)</f>
        <v>25</v>
      </c>
    </row>
    <row r="2129" spans="1:17" ht="15.6" x14ac:dyDescent="0.3">
      <c r="A2129" s="20" t="s">
        <v>235</v>
      </c>
      <c r="B2129" t="str">
        <f>VLOOKUP($A2129,Customer_Table[#All],4,FALSE)</f>
        <v>Kristen</v>
      </c>
      <c r="C2129">
        <f>VLOOKUP($A2129,Medical_Table[#All],4,FALSE)</f>
        <v>36.575000000000003</v>
      </c>
      <c r="D2129">
        <f>VLOOKUP($A2129,Medical_Table[#All],6,FALSE)</f>
        <v>5.57</v>
      </c>
      <c r="E2129" t="str">
        <f>VLOOKUP($A2129,Medical_Table[#All],2,FALSE)</f>
        <v>No</v>
      </c>
      <c r="F2129" t="str">
        <f>VLOOKUP($A2129,Medical_Table[#All],8,FALSE)</f>
        <v>No</v>
      </c>
      <c r="G2129" t="str">
        <f>VLOOKUP($A2129,Medical_Table[#All],9,FALSE)</f>
        <v>Yes</v>
      </c>
      <c r="H2129">
        <f>VLOOKUP($A2129,Medical_Table[#All],10,FALSE)</f>
        <v>1</v>
      </c>
      <c r="I2129" t="str">
        <f>VLOOKUP($A2129,Medical_Table[#All],3,FALSE)</f>
        <v>No</v>
      </c>
      <c r="J2129" t="str">
        <f>VLOOKUP($A2129,Medical_Table[#All],5,FALSE)</f>
        <v>Obesity</v>
      </c>
      <c r="K2129" t="str">
        <f>VLOOKUP($A2129,Medical_Table[#All],7,FALSE)</f>
        <v>Normal</v>
      </c>
      <c r="L2129" s="22">
        <f>VLOOKUP($A2129,Hospitalization_Table[#All],10,FALSE)</f>
        <v>37890</v>
      </c>
      <c r="M2129" s="18">
        <f>VLOOKUP($A2129,Hospitalization_Table[#All],6,FALSE)</f>
        <v>2136.88</v>
      </c>
      <c r="N2129" t="str">
        <f>VLOOKUP($A2129,Hospitalization_Table[#All],7,FALSE)</f>
        <v>tier - 2</v>
      </c>
      <c r="O2129" t="str">
        <f>VLOOKUP($A2129,Hospitalization_Table[#All],8,FALSE)</f>
        <v>tier - 2</v>
      </c>
      <c r="P2129" t="str">
        <f>VLOOKUP($A2129,Hospitalization_Table[#All],9,FALSE)</f>
        <v>R1012</v>
      </c>
      <c r="Q2129">
        <f>VLOOKUP($A2129,Hospitalization_Table[#All],11,FALSE)</f>
        <v>19</v>
      </c>
    </row>
    <row r="2130" spans="1:17" ht="15.6" x14ac:dyDescent="0.3">
      <c r="A2130" s="20" t="s">
        <v>234</v>
      </c>
      <c r="B2130" t="str">
        <f>VLOOKUP($A2130,Customer_Table[#All],4,FALSE)</f>
        <v>Catherine C.</v>
      </c>
      <c r="C2130">
        <f>VLOOKUP($A2130,Medical_Table[#All],4,FALSE)</f>
        <v>35.15</v>
      </c>
      <c r="D2130">
        <f>VLOOKUP($A2130,Medical_Table[#All],6,FALSE)</f>
        <v>5.47</v>
      </c>
      <c r="E2130" t="str">
        <f>VLOOKUP($A2130,Medical_Table[#All],2,FALSE)</f>
        <v>No</v>
      </c>
      <c r="F2130" t="str">
        <f>VLOOKUP($A2130,Medical_Table[#All],8,FALSE)</f>
        <v>No</v>
      </c>
      <c r="G2130" t="str">
        <f>VLOOKUP($A2130,Medical_Table[#All],9,FALSE)</f>
        <v>Yes</v>
      </c>
      <c r="H2130">
        <f>VLOOKUP($A2130,Medical_Table[#All],10,FALSE)</f>
        <v>1</v>
      </c>
      <c r="I2130" t="str">
        <f>VLOOKUP($A2130,Medical_Table[#All],3,FALSE)</f>
        <v>No</v>
      </c>
      <c r="J2130" t="str">
        <f>VLOOKUP($A2130,Medical_Table[#All],5,FALSE)</f>
        <v>Obesity</v>
      </c>
      <c r="K2130" t="str">
        <f>VLOOKUP($A2130,Medical_Table[#All],7,FALSE)</f>
        <v>Normal</v>
      </c>
      <c r="L2130" s="22">
        <f>VLOOKUP($A2130,Hospitalization_Table[#All],10,FALSE)</f>
        <v>37865</v>
      </c>
      <c r="M2130" s="18">
        <f>VLOOKUP($A2130,Hospitalization_Table[#All],6,FALSE)</f>
        <v>2134.9</v>
      </c>
      <c r="N2130" t="str">
        <f>VLOOKUP($A2130,Hospitalization_Table[#All],7,FALSE)</f>
        <v>tier - 2</v>
      </c>
      <c r="O2130" t="str">
        <f>VLOOKUP($A2130,Hospitalization_Table[#All],8,FALSE)</f>
        <v>tier - 3</v>
      </c>
      <c r="P2130" t="str">
        <f>VLOOKUP($A2130,Hospitalization_Table[#All],9,FALSE)</f>
        <v>R1012</v>
      </c>
      <c r="Q2130">
        <f>VLOOKUP($A2130,Hospitalization_Table[#All],11,FALSE)</f>
        <v>19</v>
      </c>
    </row>
    <row r="2131" spans="1:17" ht="15.6" x14ac:dyDescent="0.3">
      <c r="A2131" s="20" t="s">
        <v>233</v>
      </c>
      <c r="B2131" t="str">
        <f>VLOOKUP($A2131,Customer_Table[#All],4,FALSE)</f>
        <v>Paula</v>
      </c>
      <c r="C2131">
        <f>VLOOKUP($A2131,Medical_Table[#All],4,FALSE)</f>
        <v>32.11</v>
      </c>
      <c r="D2131">
        <f>VLOOKUP($A2131,Medical_Table[#All],6,FALSE)</f>
        <v>4.43</v>
      </c>
      <c r="E2131" t="str">
        <f>VLOOKUP($A2131,Medical_Table[#All],2,FALSE)</f>
        <v>No</v>
      </c>
      <c r="F2131" t="str">
        <f>VLOOKUP($A2131,Medical_Table[#All],8,FALSE)</f>
        <v>No</v>
      </c>
      <c r="G2131" t="str">
        <f>VLOOKUP($A2131,Medical_Table[#All],9,FALSE)</f>
        <v>Yes</v>
      </c>
      <c r="H2131">
        <f>VLOOKUP($A2131,Medical_Table[#All],10,FALSE)</f>
        <v>1</v>
      </c>
      <c r="I2131" t="str">
        <f>VLOOKUP($A2131,Medical_Table[#All],3,FALSE)</f>
        <v>No</v>
      </c>
      <c r="J2131" t="str">
        <f>VLOOKUP($A2131,Medical_Table[#All],5,FALSE)</f>
        <v>Obesity</v>
      </c>
      <c r="K2131" t="str">
        <f>VLOOKUP($A2131,Medical_Table[#All],7,FALSE)</f>
        <v>Normal</v>
      </c>
      <c r="L2131" s="22">
        <f>VLOOKUP($A2131,Hospitalization_Table[#All],10,FALSE)</f>
        <v>37977</v>
      </c>
      <c r="M2131" s="18">
        <f>VLOOKUP($A2131,Hospitalization_Table[#All],6,FALSE)</f>
        <v>2130.6799999999998</v>
      </c>
      <c r="N2131" t="str">
        <f>VLOOKUP($A2131,Hospitalization_Table[#All],7,FALSE)</f>
        <v>tier - 2</v>
      </c>
      <c r="O2131" t="str">
        <f>VLOOKUP($A2131,Hospitalization_Table[#All],8,FALSE)</f>
        <v>tier - 3</v>
      </c>
      <c r="P2131" t="str">
        <f>VLOOKUP($A2131,Hospitalization_Table[#All],9,FALSE)</f>
        <v>R1012</v>
      </c>
      <c r="Q2131">
        <f>VLOOKUP($A2131,Hospitalization_Table[#All],11,FALSE)</f>
        <v>19</v>
      </c>
    </row>
    <row r="2132" spans="1:17" ht="15.6" x14ac:dyDescent="0.3">
      <c r="A2132" s="20" t="s">
        <v>232</v>
      </c>
      <c r="B2132" t="str">
        <f>VLOOKUP($A2132,Customer_Table[#All],4,FALSE)</f>
        <v>Evan</v>
      </c>
      <c r="C2132">
        <f>VLOOKUP($A2132,Medical_Table[#All],4,FALSE)</f>
        <v>30.495000000000001</v>
      </c>
      <c r="D2132">
        <f>VLOOKUP($A2132,Medical_Table[#All],6,FALSE)</f>
        <v>4.95</v>
      </c>
      <c r="E2132" t="str">
        <f>VLOOKUP($A2132,Medical_Table[#All],2,FALSE)</f>
        <v>No</v>
      </c>
      <c r="F2132" t="str">
        <f>VLOOKUP($A2132,Medical_Table[#All],8,FALSE)</f>
        <v>No</v>
      </c>
      <c r="G2132" t="str">
        <f>VLOOKUP($A2132,Medical_Table[#All],9,FALSE)</f>
        <v>Yes</v>
      </c>
      <c r="H2132">
        <f>VLOOKUP($A2132,Medical_Table[#All],10,FALSE)</f>
        <v>1</v>
      </c>
      <c r="I2132" t="str">
        <f>VLOOKUP($A2132,Medical_Table[#All],3,FALSE)</f>
        <v>No</v>
      </c>
      <c r="J2132" t="str">
        <f>VLOOKUP($A2132,Medical_Table[#All],5,FALSE)</f>
        <v>Obesity</v>
      </c>
      <c r="K2132" t="str">
        <f>VLOOKUP($A2132,Medical_Table[#All],7,FALSE)</f>
        <v>Normal</v>
      </c>
      <c r="L2132" s="22">
        <f>VLOOKUP($A2132,Hospitalization_Table[#All],10,FALSE)</f>
        <v>37863</v>
      </c>
      <c r="M2132" s="18">
        <f>VLOOKUP($A2132,Hospitalization_Table[#All],6,FALSE)</f>
        <v>2128.4299999999998</v>
      </c>
      <c r="N2132" t="str">
        <f>VLOOKUP($A2132,Hospitalization_Table[#All],7,FALSE)</f>
        <v>tier - 2</v>
      </c>
      <c r="O2132" t="str">
        <f>VLOOKUP($A2132,Hospitalization_Table[#All],8,FALSE)</f>
        <v>tier - 1</v>
      </c>
      <c r="P2132" t="str">
        <f>VLOOKUP($A2132,Hospitalization_Table[#All],9,FALSE)</f>
        <v>R1012</v>
      </c>
      <c r="Q2132">
        <f>VLOOKUP($A2132,Hospitalization_Table[#All],11,FALSE)</f>
        <v>19</v>
      </c>
    </row>
    <row r="2133" spans="1:17" ht="15.6" x14ac:dyDescent="0.3">
      <c r="A2133" s="20" t="s">
        <v>231</v>
      </c>
      <c r="B2133" t="str">
        <f>VLOOKUP($A2133,Customer_Table[#All],4,FALSE)</f>
        <v>Nathan J</v>
      </c>
      <c r="C2133">
        <f>VLOOKUP($A2133,Medical_Table[#All],4,FALSE)</f>
        <v>29.24</v>
      </c>
      <c r="D2133">
        <f>VLOOKUP($A2133,Medical_Table[#All],6,FALSE)</f>
        <v>4.04</v>
      </c>
      <c r="E2133" t="str">
        <f>VLOOKUP($A2133,Medical_Table[#All],2,FALSE)</f>
        <v>No</v>
      </c>
      <c r="F2133" t="str">
        <f>VLOOKUP($A2133,Medical_Table[#All],8,FALSE)</f>
        <v>yes</v>
      </c>
      <c r="G2133" t="str">
        <f>VLOOKUP($A2133,Medical_Table[#All],9,FALSE)</f>
        <v>No</v>
      </c>
      <c r="H2133">
        <f>VLOOKUP($A2133,Medical_Table[#All],10,FALSE)</f>
        <v>1</v>
      </c>
      <c r="I2133" t="str">
        <f>VLOOKUP($A2133,Medical_Table[#All],3,FALSE)</f>
        <v>No</v>
      </c>
      <c r="J2133" t="str">
        <f>VLOOKUP($A2133,Medical_Table[#All],5,FALSE)</f>
        <v>Over Weight</v>
      </c>
      <c r="K2133" t="str">
        <f>VLOOKUP($A2133,Medical_Table[#All],7,FALSE)</f>
        <v>Normal</v>
      </c>
      <c r="L2133" s="22">
        <f>VLOOKUP($A2133,Hospitalization_Table[#All],10,FALSE)</f>
        <v>38295</v>
      </c>
      <c r="M2133" s="18">
        <f>VLOOKUP($A2133,Hospitalization_Table[#All],6,FALSE)</f>
        <v>2118.61</v>
      </c>
      <c r="N2133" t="str">
        <f>VLOOKUP($A2133,Hospitalization_Table[#All],7,FALSE)</f>
        <v>tier - 2</v>
      </c>
      <c r="O2133" t="str">
        <f>VLOOKUP($A2133,Hospitalization_Table[#All],8,FALSE)</f>
        <v>tier - 1</v>
      </c>
      <c r="P2133" t="str">
        <f>VLOOKUP($A2133,Hospitalization_Table[#All],9,FALSE)</f>
        <v>R1012</v>
      </c>
      <c r="Q2133">
        <f>VLOOKUP($A2133,Hospitalization_Table[#All],11,FALSE)</f>
        <v>18</v>
      </c>
    </row>
    <row r="2134" spans="1:17" ht="15.6" x14ac:dyDescent="0.3">
      <c r="A2134" s="20" t="s">
        <v>230</v>
      </c>
      <c r="B2134" t="str">
        <f>VLOOKUP($A2134,Customer_Table[#All],4,FALSE)</f>
        <v>Ashley M</v>
      </c>
      <c r="C2134">
        <f>VLOOKUP($A2134,Medical_Table[#All],4,FALSE)</f>
        <v>22.515000000000001</v>
      </c>
      <c r="D2134">
        <f>VLOOKUP($A2134,Medical_Table[#All],6,FALSE)</f>
        <v>5.93</v>
      </c>
      <c r="E2134" t="str">
        <f>VLOOKUP($A2134,Medical_Table[#All],2,FALSE)</f>
        <v>No</v>
      </c>
      <c r="F2134" t="str">
        <f>VLOOKUP($A2134,Medical_Table[#All],8,FALSE)</f>
        <v>No</v>
      </c>
      <c r="G2134" t="str">
        <f>VLOOKUP($A2134,Medical_Table[#All],9,FALSE)</f>
        <v>Yes</v>
      </c>
      <c r="H2134">
        <f>VLOOKUP($A2134,Medical_Table[#All],10,FALSE)</f>
        <v>1</v>
      </c>
      <c r="I2134" t="str">
        <f>VLOOKUP($A2134,Medical_Table[#All],3,FALSE)</f>
        <v>No</v>
      </c>
      <c r="J2134" t="str">
        <f>VLOOKUP($A2134,Medical_Table[#All],5,FALSE)</f>
        <v>Normal Weight</v>
      </c>
      <c r="K2134" t="str">
        <f>VLOOKUP($A2134,Medical_Table[#All],7,FALSE)</f>
        <v>Prediabetes</v>
      </c>
      <c r="L2134" s="22">
        <f>VLOOKUP($A2134,Hospitalization_Table[#All],10,FALSE)</f>
        <v>37894</v>
      </c>
      <c r="M2134" s="18">
        <f>VLOOKUP($A2134,Hospitalization_Table[#All],6,FALSE)</f>
        <v>2117.34</v>
      </c>
      <c r="N2134" t="str">
        <f>VLOOKUP($A2134,Hospitalization_Table[#All],7,FALSE)</f>
        <v>tier - 2</v>
      </c>
      <c r="O2134" t="str">
        <f>VLOOKUP($A2134,Hospitalization_Table[#All],8,FALSE)</f>
        <v>tier - 3</v>
      </c>
      <c r="P2134" t="str">
        <f>VLOOKUP($A2134,Hospitalization_Table[#All],9,FALSE)</f>
        <v>R1012</v>
      </c>
      <c r="Q2134">
        <f>VLOOKUP($A2134,Hospitalization_Table[#All],11,FALSE)</f>
        <v>19</v>
      </c>
    </row>
    <row r="2135" spans="1:17" ht="15.6" x14ac:dyDescent="0.3">
      <c r="A2135" s="20" t="s">
        <v>229</v>
      </c>
      <c r="B2135" t="str">
        <f>VLOOKUP($A2135,Customer_Table[#All],4,FALSE)</f>
        <v>Jason</v>
      </c>
      <c r="C2135">
        <f>VLOOKUP($A2135,Medical_Table[#All],4,FALSE)</f>
        <v>15.65</v>
      </c>
      <c r="D2135">
        <f>VLOOKUP($A2135,Medical_Table[#All],6,FALSE)</f>
        <v>4.2300000000000004</v>
      </c>
      <c r="E2135" t="str">
        <f>VLOOKUP($A2135,Medical_Table[#All],2,FALSE)</f>
        <v>No</v>
      </c>
      <c r="F2135" t="str">
        <f>VLOOKUP($A2135,Medical_Table[#All],8,FALSE)</f>
        <v>No</v>
      </c>
      <c r="G2135" t="str">
        <f>VLOOKUP($A2135,Medical_Table[#All],9,FALSE)</f>
        <v>No</v>
      </c>
      <c r="H2135">
        <f>VLOOKUP($A2135,Medical_Table[#All],10,FALSE)</f>
        <v>0</v>
      </c>
      <c r="I2135" t="str">
        <f>VLOOKUP($A2135,Medical_Table[#All],3,FALSE)</f>
        <v>No</v>
      </c>
      <c r="J2135" t="str">
        <f>VLOOKUP($A2135,Medical_Table[#All],5,FALSE)</f>
        <v>Under Weight</v>
      </c>
      <c r="K2135" t="str">
        <f>VLOOKUP($A2135,Medical_Table[#All],7,FALSE)</f>
        <v>Normal</v>
      </c>
      <c r="L2135" s="22">
        <f>VLOOKUP($A2135,Hospitalization_Table[#All],10,FALSE)</f>
        <v>32710</v>
      </c>
      <c r="M2135" s="18">
        <f>VLOOKUP($A2135,Hospitalization_Table[#All],6,FALSE)</f>
        <v>2106.2600000000002</v>
      </c>
      <c r="N2135" t="str">
        <f>VLOOKUP($A2135,Hospitalization_Table[#All],7,FALSE)</f>
        <v>tier - 2</v>
      </c>
      <c r="O2135" t="str">
        <f>VLOOKUP($A2135,Hospitalization_Table[#All],8,FALSE)</f>
        <v>tier - 2</v>
      </c>
      <c r="P2135" t="str">
        <f>VLOOKUP($A2135,Hospitalization_Table[#All],9,FALSE)</f>
        <v>R1013</v>
      </c>
      <c r="Q2135">
        <f>VLOOKUP($A2135,Hospitalization_Table[#All],11,FALSE)</f>
        <v>33</v>
      </c>
    </row>
    <row r="2136" spans="1:17" ht="15.6" x14ac:dyDescent="0.3">
      <c r="A2136" s="20" t="s">
        <v>228</v>
      </c>
      <c r="B2136" t="str">
        <f>VLOOKUP($A2136,Customer_Table[#All],4,FALSE)</f>
        <v>Marshall</v>
      </c>
      <c r="C2136">
        <f>VLOOKUP($A2136,Medical_Table[#All],4,FALSE)</f>
        <v>27.36</v>
      </c>
      <c r="D2136">
        <f>VLOOKUP($A2136,Medical_Table[#All],6,FALSE)</f>
        <v>5.59</v>
      </c>
      <c r="E2136" t="str">
        <f>VLOOKUP($A2136,Medical_Table[#All],2,FALSE)</f>
        <v>Yes</v>
      </c>
      <c r="F2136" t="str">
        <f>VLOOKUP($A2136,Medical_Table[#All],8,FALSE)</f>
        <v>No</v>
      </c>
      <c r="G2136" t="str">
        <f>VLOOKUP($A2136,Medical_Table[#All],9,FALSE)</f>
        <v>No</v>
      </c>
      <c r="H2136">
        <f>VLOOKUP($A2136,Medical_Table[#All],10,FALSE)</f>
        <v>0</v>
      </c>
      <c r="I2136" t="str">
        <f>VLOOKUP($A2136,Medical_Table[#All],3,FALSE)</f>
        <v>No</v>
      </c>
      <c r="J2136" t="str">
        <f>VLOOKUP($A2136,Medical_Table[#All],5,FALSE)</f>
        <v>Over Weight</v>
      </c>
      <c r="K2136" t="str">
        <f>VLOOKUP($A2136,Medical_Table[#All],7,FALSE)</f>
        <v>Normal</v>
      </c>
      <c r="L2136" s="22">
        <f>VLOOKUP($A2136,Hospitalization_Table[#All],10,FALSE)</f>
        <v>37223</v>
      </c>
      <c r="M2136" s="18">
        <f>VLOOKUP($A2136,Hospitalization_Table[#All],6,FALSE)</f>
        <v>2104.11</v>
      </c>
      <c r="N2136" t="str">
        <f>VLOOKUP($A2136,Hospitalization_Table[#All],7,FALSE)</f>
        <v>tier - 2</v>
      </c>
      <c r="O2136" t="str">
        <f>VLOOKUP($A2136,Hospitalization_Table[#All],8,FALSE)</f>
        <v>tier - 1</v>
      </c>
      <c r="P2136" t="str">
        <f>VLOOKUP($A2136,Hospitalization_Table[#All],9,FALSE)</f>
        <v>R1016</v>
      </c>
      <c r="Q2136">
        <f>VLOOKUP($A2136,Hospitalization_Table[#All],11,FALSE)</f>
        <v>21</v>
      </c>
    </row>
    <row r="2137" spans="1:17" ht="15.6" x14ac:dyDescent="0.3">
      <c r="A2137" s="20" t="s">
        <v>227</v>
      </c>
      <c r="B2137" t="str">
        <f>VLOOKUP($A2137,Customer_Table[#All],4,FALSE)</f>
        <v>Lavar</v>
      </c>
      <c r="C2137">
        <f>VLOOKUP($A2137,Medical_Table[#All],4,FALSE)</f>
        <v>22.3</v>
      </c>
      <c r="D2137">
        <f>VLOOKUP($A2137,Medical_Table[#All],6,FALSE)</f>
        <v>4.8899999999999997</v>
      </c>
      <c r="E2137" t="str">
        <f>VLOOKUP($A2137,Medical_Table[#All],2,FALSE)</f>
        <v>Yes</v>
      </c>
      <c r="F2137" t="str">
        <f>VLOOKUP($A2137,Medical_Table[#All],8,FALSE)</f>
        <v>No</v>
      </c>
      <c r="G2137" t="str">
        <f>VLOOKUP($A2137,Medical_Table[#All],9,FALSE)</f>
        <v>No</v>
      </c>
      <c r="H2137">
        <f>VLOOKUP($A2137,Medical_Table[#All],10,FALSE)</f>
        <v>0</v>
      </c>
      <c r="I2137" t="str">
        <f>VLOOKUP($A2137,Medical_Table[#All],3,FALSE)</f>
        <v>No</v>
      </c>
      <c r="J2137" t="str">
        <f>VLOOKUP($A2137,Medical_Table[#All],5,FALSE)</f>
        <v>Normal Weight</v>
      </c>
      <c r="K2137" t="str">
        <f>VLOOKUP($A2137,Medical_Table[#All],7,FALSE)</f>
        <v>Normal</v>
      </c>
      <c r="L2137" s="22">
        <f>VLOOKUP($A2137,Hospitalization_Table[#All],10,FALSE)</f>
        <v>37064</v>
      </c>
      <c r="M2137" s="18">
        <f>VLOOKUP($A2137,Hospitalization_Table[#All],6,FALSE)</f>
        <v>2103.08</v>
      </c>
      <c r="N2137" t="str">
        <f>VLOOKUP($A2137,Hospitalization_Table[#All],7,FALSE)</f>
        <v>tier - 3</v>
      </c>
      <c r="O2137" t="str">
        <f>VLOOKUP($A2137,Hospitalization_Table[#All],8,FALSE)</f>
        <v>tier - 2</v>
      </c>
      <c r="P2137" t="str">
        <f>VLOOKUP($A2137,Hospitalization_Table[#All],9,FALSE)</f>
        <v>R1011</v>
      </c>
      <c r="Q2137">
        <f>VLOOKUP($A2137,Hospitalization_Table[#All],11,FALSE)</f>
        <v>21</v>
      </c>
    </row>
    <row r="2138" spans="1:17" ht="15.6" x14ac:dyDescent="0.3">
      <c r="A2138" s="20" t="s">
        <v>226</v>
      </c>
      <c r="B2138" t="str">
        <f>VLOOKUP($A2138,Customer_Table[#All],4,FALSE)</f>
        <v>Charlie T.</v>
      </c>
      <c r="C2138">
        <f>VLOOKUP($A2138,Medical_Table[#All],4,FALSE)</f>
        <v>26.03</v>
      </c>
      <c r="D2138">
        <f>VLOOKUP($A2138,Medical_Table[#All],6,FALSE)</f>
        <v>5.81</v>
      </c>
      <c r="E2138" t="str">
        <f>VLOOKUP($A2138,Medical_Table[#All],2,FALSE)</f>
        <v>Yes</v>
      </c>
      <c r="F2138" t="str">
        <f>VLOOKUP($A2138,Medical_Table[#All],8,FALSE)</f>
        <v>No</v>
      </c>
      <c r="G2138" t="str">
        <f>VLOOKUP($A2138,Medical_Table[#All],9,FALSE)</f>
        <v>No</v>
      </c>
      <c r="H2138">
        <f>VLOOKUP($A2138,Medical_Table[#All],10,FALSE)</f>
        <v>0</v>
      </c>
      <c r="I2138" t="str">
        <f>VLOOKUP($A2138,Medical_Table[#All],3,FALSE)</f>
        <v>No</v>
      </c>
      <c r="J2138" t="str">
        <f>VLOOKUP($A2138,Medical_Table[#All],5,FALSE)</f>
        <v>Over Weight</v>
      </c>
      <c r="K2138" t="str">
        <f>VLOOKUP($A2138,Medical_Table[#All],7,FALSE)</f>
        <v>Prediabetes</v>
      </c>
      <c r="L2138" s="22">
        <f>VLOOKUP($A2138,Hospitalization_Table[#All],10,FALSE)</f>
        <v>37117</v>
      </c>
      <c r="M2138" s="18">
        <f>VLOOKUP($A2138,Hospitalization_Table[#All],6,FALSE)</f>
        <v>2102.2600000000002</v>
      </c>
      <c r="N2138" t="str">
        <f>VLOOKUP($A2138,Hospitalization_Table[#All],7,FALSE)</f>
        <v>tier - 3</v>
      </c>
      <c r="O2138" t="str">
        <f>VLOOKUP($A2138,Hospitalization_Table[#All],8,FALSE)</f>
        <v>tier - 2</v>
      </c>
      <c r="P2138" t="str">
        <f>VLOOKUP($A2138,Hospitalization_Table[#All],9,FALSE)</f>
        <v>R1019</v>
      </c>
      <c r="Q2138">
        <f>VLOOKUP($A2138,Hospitalization_Table[#All],11,FALSE)</f>
        <v>21</v>
      </c>
    </row>
    <row r="2139" spans="1:17" ht="15.6" x14ac:dyDescent="0.3">
      <c r="A2139" s="20" t="s">
        <v>225</v>
      </c>
      <c r="B2139" t="str">
        <f>VLOOKUP($A2139,Customer_Table[#All],4,FALSE)</f>
        <v>Lauren</v>
      </c>
      <c r="C2139">
        <f>VLOOKUP($A2139,Medical_Table[#All],4,FALSE)</f>
        <v>27.74</v>
      </c>
      <c r="D2139">
        <f>VLOOKUP($A2139,Medical_Table[#All],6,FALSE)</f>
        <v>4.29</v>
      </c>
      <c r="E2139" t="str">
        <f>VLOOKUP($A2139,Medical_Table[#All],2,FALSE)</f>
        <v>No</v>
      </c>
      <c r="F2139" t="str">
        <f>VLOOKUP($A2139,Medical_Table[#All],8,FALSE)</f>
        <v>yes</v>
      </c>
      <c r="G2139" t="str">
        <f>VLOOKUP($A2139,Medical_Table[#All],9,FALSE)</f>
        <v>No</v>
      </c>
      <c r="H2139">
        <f>VLOOKUP($A2139,Medical_Table[#All],10,FALSE)</f>
        <v>1</v>
      </c>
      <c r="I2139" t="str">
        <f>VLOOKUP($A2139,Medical_Table[#All],3,FALSE)</f>
        <v>No</v>
      </c>
      <c r="J2139" t="str">
        <f>VLOOKUP($A2139,Medical_Table[#All],5,FALSE)</f>
        <v>Over Weight</v>
      </c>
      <c r="K2139" t="str">
        <f>VLOOKUP($A2139,Medical_Table[#All],7,FALSE)</f>
        <v>Normal</v>
      </c>
      <c r="L2139" s="22">
        <f>VLOOKUP($A2139,Hospitalization_Table[#All],10,FALSE)</f>
        <v>38150</v>
      </c>
      <c r="M2139" s="18">
        <f>VLOOKUP($A2139,Hospitalization_Table[#All],6,FALSE)</f>
        <v>2094.1</v>
      </c>
      <c r="N2139" t="str">
        <f>VLOOKUP($A2139,Hospitalization_Table[#All],7,FALSE)</f>
        <v>tier - 3</v>
      </c>
      <c r="O2139" t="str">
        <f>VLOOKUP($A2139,Hospitalization_Table[#All],8,FALSE)</f>
        <v>tier - 2</v>
      </c>
      <c r="P2139" t="str">
        <f>VLOOKUP($A2139,Hospitalization_Table[#All],9,FALSE)</f>
        <v>R1025</v>
      </c>
      <c r="Q2139">
        <f>VLOOKUP($A2139,Hospitalization_Table[#All],11,FALSE)</f>
        <v>18</v>
      </c>
    </row>
    <row r="2140" spans="1:17" ht="15.6" x14ac:dyDescent="0.3">
      <c r="A2140" s="20" t="s">
        <v>224</v>
      </c>
      <c r="B2140" t="str">
        <f>VLOOKUP($A2140,Customer_Table[#All],4,FALSE)</f>
        <v>Arthur</v>
      </c>
      <c r="C2140">
        <f>VLOOKUP($A2140,Medical_Table[#All],4,FALSE)</f>
        <v>32.11</v>
      </c>
      <c r="D2140">
        <f>VLOOKUP($A2140,Medical_Table[#All],6,FALSE)</f>
        <v>4.03</v>
      </c>
      <c r="E2140" t="str">
        <f>VLOOKUP($A2140,Medical_Table[#All],2,FALSE)</f>
        <v>Yes</v>
      </c>
      <c r="F2140" t="str">
        <f>VLOOKUP($A2140,Medical_Table[#All],8,FALSE)</f>
        <v>yes</v>
      </c>
      <c r="G2140" t="str">
        <f>VLOOKUP($A2140,Medical_Table[#All],9,FALSE)</f>
        <v>No</v>
      </c>
      <c r="H2140">
        <f>VLOOKUP($A2140,Medical_Table[#All],10,FALSE)</f>
        <v>2</v>
      </c>
      <c r="I2140" t="str">
        <f>VLOOKUP($A2140,Medical_Table[#All],3,FALSE)</f>
        <v>No</v>
      </c>
      <c r="J2140" t="str">
        <f>VLOOKUP($A2140,Medical_Table[#All],5,FALSE)</f>
        <v>Obesity</v>
      </c>
      <c r="K2140" t="str">
        <f>VLOOKUP($A2140,Medical_Table[#All],7,FALSE)</f>
        <v>Normal</v>
      </c>
      <c r="L2140" s="22">
        <f>VLOOKUP($A2140,Hospitalization_Table[#All],10,FALSE)</f>
        <v>36733</v>
      </c>
      <c r="M2140" s="18">
        <f>VLOOKUP($A2140,Hospitalization_Table[#All],6,FALSE)</f>
        <v>2055.3200000000002</v>
      </c>
      <c r="N2140" t="str">
        <f>VLOOKUP($A2140,Hospitalization_Table[#All],7,FALSE)</f>
        <v>tier - 3</v>
      </c>
      <c r="O2140" t="str">
        <f>VLOOKUP($A2140,Hospitalization_Table[#All],8,FALSE)</f>
        <v>tier - 3</v>
      </c>
      <c r="P2140" t="str">
        <f>VLOOKUP($A2140,Hospitalization_Table[#All],9,FALSE)</f>
        <v>R1012</v>
      </c>
      <c r="Q2140">
        <f>VLOOKUP($A2140,Hospitalization_Table[#All],11,FALSE)</f>
        <v>22</v>
      </c>
    </row>
    <row r="2141" spans="1:17" ht="15.6" x14ac:dyDescent="0.3">
      <c r="A2141" s="20" t="s">
        <v>223</v>
      </c>
      <c r="B2141" t="str">
        <f>VLOOKUP($A2141,Customer_Table[#All],4,FALSE)</f>
        <v>Thomas</v>
      </c>
      <c r="C2141">
        <f>VLOOKUP($A2141,Medical_Table[#All],4,FALSE)</f>
        <v>25.175000000000001</v>
      </c>
      <c r="D2141">
        <f>VLOOKUP($A2141,Medical_Table[#All],6,FALSE)</f>
        <v>6.29</v>
      </c>
      <c r="E2141" t="str">
        <f>VLOOKUP($A2141,Medical_Table[#All],2,FALSE)</f>
        <v>Yes</v>
      </c>
      <c r="F2141" t="str">
        <f>VLOOKUP($A2141,Medical_Table[#All],8,FALSE)</f>
        <v>yes</v>
      </c>
      <c r="G2141" t="str">
        <f>VLOOKUP($A2141,Medical_Table[#All],9,FALSE)</f>
        <v>No</v>
      </c>
      <c r="H2141">
        <f>VLOOKUP($A2141,Medical_Table[#All],10,FALSE)</f>
        <v>2</v>
      </c>
      <c r="I2141" t="str">
        <f>VLOOKUP($A2141,Medical_Table[#All],3,FALSE)</f>
        <v>No</v>
      </c>
      <c r="J2141" t="str">
        <f>VLOOKUP($A2141,Medical_Table[#All],5,FALSE)</f>
        <v>Over Weight</v>
      </c>
      <c r="K2141" t="str">
        <f>VLOOKUP($A2141,Medical_Table[#All],7,FALSE)</f>
        <v>Prediabetes</v>
      </c>
      <c r="L2141" s="22">
        <f>VLOOKUP($A2141,Hospitalization_Table[#All],10,FALSE)</f>
        <v>36771</v>
      </c>
      <c r="M2141" s="18">
        <f>VLOOKUP($A2141,Hospitalization_Table[#All],6,FALSE)</f>
        <v>2045.69</v>
      </c>
      <c r="N2141" t="str">
        <f>VLOOKUP($A2141,Hospitalization_Table[#All],7,FALSE)</f>
        <v>tier - 3</v>
      </c>
      <c r="O2141" t="str">
        <f>VLOOKUP($A2141,Hospitalization_Table[#All],8,FALSE)</f>
        <v>tier - 3</v>
      </c>
      <c r="P2141" t="str">
        <f>VLOOKUP($A2141,Hospitalization_Table[#All],9,FALSE)</f>
        <v>R1012</v>
      </c>
      <c r="Q2141">
        <f>VLOOKUP($A2141,Hospitalization_Table[#All],11,FALSE)</f>
        <v>22</v>
      </c>
    </row>
    <row r="2142" spans="1:17" ht="15.6" x14ac:dyDescent="0.3">
      <c r="A2142" s="20" t="s">
        <v>222</v>
      </c>
      <c r="B2142" t="str">
        <f>VLOOKUP($A2142,Customer_Table[#All],4,FALSE)</f>
        <v>Jennifer</v>
      </c>
      <c r="C2142">
        <f>VLOOKUP($A2142,Medical_Table[#All],4,FALSE)</f>
        <v>39.49</v>
      </c>
      <c r="D2142">
        <f>VLOOKUP($A2142,Medical_Table[#All],6,FALSE)</f>
        <v>4.4800000000000004</v>
      </c>
      <c r="E2142" t="str">
        <f>VLOOKUP($A2142,Medical_Table[#All],2,FALSE)</f>
        <v>Yes</v>
      </c>
      <c r="F2142" t="str">
        <f>VLOOKUP($A2142,Medical_Table[#All],8,FALSE)</f>
        <v>No</v>
      </c>
      <c r="G2142" t="str">
        <f>VLOOKUP($A2142,Medical_Table[#All],9,FALSE)</f>
        <v>No</v>
      </c>
      <c r="H2142">
        <f>VLOOKUP($A2142,Medical_Table[#All],10,FALSE)</f>
        <v>0</v>
      </c>
      <c r="I2142" t="str">
        <f>VLOOKUP($A2142,Medical_Table[#All],3,FALSE)</f>
        <v>No</v>
      </c>
      <c r="J2142" t="str">
        <f>VLOOKUP($A2142,Medical_Table[#All],5,FALSE)</f>
        <v>Obesity</v>
      </c>
      <c r="K2142" t="str">
        <f>VLOOKUP($A2142,Medical_Table[#All],7,FALSE)</f>
        <v>Normal</v>
      </c>
      <c r="L2142" s="22">
        <f>VLOOKUP($A2142,Hospitalization_Table[#All],10,FALSE)</f>
        <v>37107</v>
      </c>
      <c r="M2142" s="18">
        <f>VLOOKUP($A2142,Hospitalization_Table[#All],6,FALSE)</f>
        <v>2026.97</v>
      </c>
      <c r="N2142" t="str">
        <f>VLOOKUP($A2142,Hospitalization_Table[#All],7,FALSE)</f>
        <v>tier - 3</v>
      </c>
      <c r="O2142" t="str">
        <f>VLOOKUP($A2142,Hospitalization_Table[#All],8,FALSE)</f>
        <v>tier - 2</v>
      </c>
      <c r="P2142" t="str">
        <f>VLOOKUP($A2142,Hospitalization_Table[#All],9,FALSE)</f>
        <v>R1013</v>
      </c>
      <c r="Q2142">
        <f>VLOOKUP($A2142,Hospitalization_Table[#All],11,FALSE)</f>
        <v>21</v>
      </c>
    </row>
    <row r="2143" spans="1:17" ht="15.6" x14ac:dyDescent="0.3">
      <c r="A2143" s="20" t="s">
        <v>221</v>
      </c>
      <c r="B2143" t="str">
        <f>VLOOKUP($A2143,Customer_Table[#All],4,FALSE)</f>
        <v>Tammy</v>
      </c>
      <c r="C2143">
        <f>VLOOKUP($A2143,Medical_Table[#All],4,FALSE)</f>
        <v>34.869999999999997</v>
      </c>
      <c r="D2143">
        <f>VLOOKUP($A2143,Medical_Table[#All],6,FALSE)</f>
        <v>5.51</v>
      </c>
      <c r="E2143" t="str">
        <f>VLOOKUP($A2143,Medical_Table[#All],2,FALSE)</f>
        <v>Yes</v>
      </c>
      <c r="F2143" t="str">
        <f>VLOOKUP($A2143,Medical_Table[#All],8,FALSE)</f>
        <v>No</v>
      </c>
      <c r="G2143" t="str">
        <f>VLOOKUP($A2143,Medical_Table[#All],9,FALSE)</f>
        <v>No</v>
      </c>
      <c r="H2143">
        <f>VLOOKUP($A2143,Medical_Table[#All],10,FALSE)</f>
        <v>0</v>
      </c>
      <c r="I2143" t="str">
        <f>VLOOKUP($A2143,Medical_Table[#All],3,FALSE)</f>
        <v>No</v>
      </c>
      <c r="J2143" t="str">
        <f>VLOOKUP($A2143,Medical_Table[#All],5,FALSE)</f>
        <v>Obesity</v>
      </c>
      <c r="K2143" t="str">
        <f>VLOOKUP($A2143,Medical_Table[#All],7,FALSE)</f>
        <v>Normal</v>
      </c>
      <c r="L2143" s="22">
        <f>VLOOKUP($A2143,Hospitalization_Table[#All],10,FALSE)</f>
        <v>37140</v>
      </c>
      <c r="M2143" s="18">
        <f>VLOOKUP($A2143,Hospitalization_Table[#All],6,FALSE)</f>
        <v>2020.55</v>
      </c>
      <c r="N2143" t="str">
        <f>VLOOKUP($A2143,Hospitalization_Table[#All],7,FALSE)</f>
        <v>tier - 3</v>
      </c>
      <c r="O2143" t="str">
        <f>VLOOKUP($A2143,Hospitalization_Table[#All],8,FALSE)</f>
        <v>tier - 2</v>
      </c>
      <c r="P2143" t="str">
        <f>VLOOKUP($A2143,Hospitalization_Table[#All],9,FALSE)</f>
        <v>R1013</v>
      </c>
      <c r="Q2143">
        <f>VLOOKUP($A2143,Hospitalization_Table[#All],11,FALSE)</f>
        <v>21</v>
      </c>
    </row>
    <row r="2144" spans="1:17" ht="15.6" x14ac:dyDescent="0.3">
      <c r="A2144" s="20" t="s">
        <v>220</v>
      </c>
      <c r="B2144" t="str">
        <f>VLOOKUP($A2144,Customer_Table[#All],4,FALSE)</f>
        <v>Lena</v>
      </c>
      <c r="C2144">
        <f>VLOOKUP($A2144,Medical_Table[#All],4,FALSE)</f>
        <v>34.6</v>
      </c>
      <c r="D2144">
        <f>VLOOKUP($A2144,Medical_Table[#All],6,FALSE)</f>
        <v>4.5</v>
      </c>
      <c r="E2144" t="str">
        <f>VLOOKUP($A2144,Medical_Table[#All],2,FALSE)</f>
        <v>Yes</v>
      </c>
      <c r="F2144" t="str">
        <f>VLOOKUP($A2144,Medical_Table[#All],8,FALSE)</f>
        <v>No</v>
      </c>
      <c r="G2144" t="str">
        <f>VLOOKUP($A2144,Medical_Table[#All],9,FALSE)</f>
        <v>No</v>
      </c>
      <c r="H2144">
        <f>VLOOKUP($A2144,Medical_Table[#All],10,FALSE)</f>
        <v>0</v>
      </c>
      <c r="I2144" t="str">
        <f>VLOOKUP($A2144,Medical_Table[#All],3,FALSE)</f>
        <v>No</v>
      </c>
      <c r="J2144" t="str">
        <f>VLOOKUP($A2144,Medical_Table[#All],5,FALSE)</f>
        <v>Obesity</v>
      </c>
      <c r="K2144" t="str">
        <f>VLOOKUP($A2144,Medical_Table[#All],7,FALSE)</f>
        <v>Normal</v>
      </c>
      <c r="L2144" s="22">
        <f>VLOOKUP($A2144,Hospitalization_Table[#All],10,FALSE)</f>
        <v>37073</v>
      </c>
      <c r="M2144" s="18">
        <f>VLOOKUP($A2144,Hospitalization_Table[#All],6,FALSE)</f>
        <v>2020.18</v>
      </c>
      <c r="N2144" t="str">
        <f>VLOOKUP($A2144,Hospitalization_Table[#All],7,FALSE)</f>
        <v>tier - 3</v>
      </c>
      <c r="O2144" t="str">
        <f>VLOOKUP($A2144,Hospitalization_Table[#All],8,FALSE)</f>
        <v>tier - 1</v>
      </c>
      <c r="P2144" t="str">
        <f>VLOOKUP($A2144,Hospitalization_Table[#All],9,FALSE)</f>
        <v>R1011</v>
      </c>
      <c r="Q2144">
        <f>VLOOKUP($A2144,Hospitalization_Table[#All],11,FALSE)</f>
        <v>21</v>
      </c>
    </row>
    <row r="2145" spans="1:17" ht="15.6" x14ac:dyDescent="0.3">
      <c r="A2145" s="20" t="s">
        <v>219</v>
      </c>
      <c r="B2145" t="str">
        <f>VLOOKUP($A2145,Customer_Table[#All],4,FALSE)</f>
        <v>Valentina</v>
      </c>
      <c r="C2145">
        <f>VLOOKUP($A2145,Medical_Table[#All],4,FALSE)</f>
        <v>25.8</v>
      </c>
      <c r="D2145">
        <f>VLOOKUP($A2145,Medical_Table[#All],6,FALSE)</f>
        <v>6.29</v>
      </c>
      <c r="E2145" t="str">
        <f>VLOOKUP($A2145,Medical_Table[#All],2,FALSE)</f>
        <v>Yes</v>
      </c>
      <c r="F2145" t="str">
        <f>VLOOKUP($A2145,Medical_Table[#All],8,FALSE)</f>
        <v>No</v>
      </c>
      <c r="G2145" t="str">
        <f>VLOOKUP($A2145,Medical_Table[#All],9,FALSE)</f>
        <v>No</v>
      </c>
      <c r="H2145">
        <f>VLOOKUP($A2145,Medical_Table[#All],10,FALSE)</f>
        <v>0</v>
      </c>
      <c r="I2145" t="str">
        <f>VLOOKUP($A2145,Medical_Table[#All],3,FALSE)</f>
        <v>No</v>
      </c>
      <c r="J2145" t="str">
        <f>VLOOKUP($A2145,Medical_Table[#All],5,FALSE)</f>
        <v>Over Weight</v>
      </c>
      <c r="K2145" t="str">
        <f>VLOOKUP($A2145,Medical_Table[#All],7,FALSE)</f>
        <v>Prediabetes</v>
      </c>
      <c r="L2145" s="22">
        <f>VLOOKUP($A2145,Hospitalization_Table[#All],10,FALSE)</f>
        <v>37117</v>
      </c>
      <c r="M2145" s="18">
        <f>VLOOKUP($A2145,Hospitalization_Table[#All],6,FALSE)</f>
        <v>2007.95</v>
      </c>
      <c r="N2145" t="str">
        <f>VLOOKUP($A2145,Hospitalization_Table[#All],7,FALSE)</f>
        <v>tier - 3</v>
      </c>
      <c r="O2145" t="str">
        <f>VLOOKUP($A2145,Hospitalization_Table[#All],8,FALSE)</f>
        <v>tier - 2</v>
      </c>
      <c r="P2145" t="str">
        <f>VLOOKUP($A2145,Hospitalization_Table[#All],9,FALSE)</f>
        <v>R1011</v>
      </c>
      <c r="Q2145">
        <f>VLOOKUP($A2145,Hospitalization_Table[#All],11,FALSE)</f>
        <v>21</v>
      </c>
    </row>
    <row r="2146" spans="1:17" ht="15.6" x14ac:dyDescent="0.3">
      <c r="A2146" s="20" t="s">
        <v>218</v>
      </c>
      <c r="B2146" t="str">
        <f>VLOOKUP($A2146,Customer_Table[#All],4,FALSE)</f>
        <v>Russell N.</v>
      </c>
      <c r="C2146">
        <f>VLOOKUP($A2146,Medical_Table[#All],4,FALSE)</f>
        <v>35.86</v>
      </c>
      <c r="D2146">
        <f>VLOOKUP($A2146,Medical_Table[#All],6,FALSE)</f>
        <v>4.33</v>
      </c>
      <c r="E2146" t="str">
        <f>VLOOKUP($A2146,Medical_Table[#All],2,FALSE)</f>
        <v>No</v>
      </c>
      <c r="F2146" t="str">
        <f>VLOOKUP($A2146,Medical_Table[#All],8,FALSE)</f>
        <v>No</v>
      </c>
      <c r="G2146" t="str">
        <f>VLOOKUP($A2146,Medical_Table[#All],9,FALSE)</f>
        <v>No</v>
      </c>
      <c r="H2146">
        <f>VLOOKUP($A2146,Medical_Table[#All],10,FALSE)</f>
        <v>1</v>
      </c>
      <c r="I2146" t="str">
        <f>VLOOKUP($A2146,Medical_Table[#All],3,FALSE)</f>
        <v>No</v>
      </c>
      <c r="J2146" t="str">
        <f>VLOOKUP($A2146,Medical_Table[#All],5,FALSE)</f>
        <v>Obesity</v>
      </c>
      <c r="K2146" t="str">
        <f>VLOOKUP($A2146,Medical_Table[#All],7,FALSE)</f>
        <v>Normal</v>
      </c>
      <c r="L2146" s="22">
        <f>VLOOKUP($A2146,Hospitalization_Table[#All],10,FALSE)</f>
        <v>36052</v>
      </c>
      <c r="M2146" s="18">
        <f>VLOOKUP($A2146,Hospitalization_Table[#All],6,FALSE)</f>
        <v>1986.93</v>
      </c>
      <c r="N2146" t="str">
        <f>VLOOKUP($A2146,Hospitalization_Table[#All],7,FALSE)</f>
        <v>tier - 3</v>
      </c>
      <c r="O2146" t="str">
        <f>VLOOKUP($A2146,Hospitalization_Table[#All],8,FALSE)</f>
        <v>tier - 2</v>
      </c>
      <c r="P2146" t="str">
        <f>VLOOKUP($A2146,Hospitalization_Table[#All],9,FALSE)</f>
        <v>R1013</v>
      </c>
      <c r="Q2146">
        <f>VLOOKUP($A2146,Hospitalization_Table[#All],11,FALSE)</f>
        <v>24</v>
      </c>
    </row>
    <row r="2147" spans="1:17" ht="15.6" x14ac:dyDescent="0.3">
      <c r="A2147" s="20" t="s">
        <v>217</v>
      </c>
      <c r="B2147" t="str">
        <f>VLOOKUP($A2147,Customer_Table[#All],4,FALSE)</f>
        <v>Scott R.</v>
      </c>
      <c r="C2147">
        <f>VLOOKUP($A2147,Medical_Table[#All],4,FALSE)</f>
        <v>40.47</v>
      </c>
      <c r="D2147">
        <f>VLOOKUP($A2147,Medical_Table[#All],6,FALSE)</f>
        <v>11.15</v>
      </c>
      <c r="E2147" t="str">
        <f>VLOOKUP($A2147,Medical_Table[#All],2,FALSE)</f>
        <v>No</v>
      </c>
      <c r="F2147" t="str">
        <f>VLOOKUP($A2147,Medical_Table[#All],8,FALSE)</f>
        <v>No</v>
      </c>
      <c r="G2147" t="str">
        <f>VLOOKUP($A2147,Medical_Table[#All],9,FALSE)</f>
        <v>No</v>
      </c>
      <c r="H2147">
        <f>VLOOKUP($A2147,Medical_Table[#All],10,FALSE)</f>
        <v>0</v>
      </c>
      <c r="I2147" t="str">
        <f>VLOOKUP($A2147,Medical_Table[#All],3,FALSE)</f>
        <v>No</v>
      </c>
      <c r="J2147" t="str">
        <f>VLOOKUP($A2147,Medical_Table[#All],5,FALSE)</f>
        <v>Obesity</v>
      </c>
      <c r="K2147" t="str">
        <f>VLOOKUP($A2147,Medical_Table[#All],7,FALSE)</f>
        <v>Diabetes</v>
      </c>
      <c r="L2147" s="22">
        <f>VLOOKUP($A2147,Hospitalization_Table[#All],10,FALSE)</f>
        <v>37528</v>
      </c>
      <c r="M2147" s="18">
        <f>VLOOKUP($A2147,Hospitalization_Table[#All],6,FALSE)</f>
        <v>1984.45</v>
      </c>
      <c r="N2147" t="str">
        <f>VLOOKUP($A2147,Hospitalization_Table[#All],7,FALSE)</f>
        <v>tier - 3</v>
      </c>
      <c r="O2147" t="str">
        <f>VLOOKUP($A2147,Hospitalization_Table[#All],8,FALSE)</f>
        <v>tier - 3</v>
      </c>
      <c r="P2147" t="str">
        <f>VLOOKUP($A2147,Hospitalization_Table[#All],9,FALSE)</f>
        <v>R1016</v>
      </c>
      <c r="Q2147">
        <f>VLOOKUP($A2147,Hospitalization_Table[#All],11,FALSE)</f>
        <v>20</v>
      </c>
    </row>
    <row r="2148" spans="1:17" ht="15.6" x14ac:dyDescent="0.3">
      <c r="A2148" s="20" t="s">
        <v>216</v>
      </c>
      <c r="B2148" t="str">
        <f>VLOOKUP($A2148,Customer_Table[#All],4,FALSE)</f>
        <v>Jose Francisco Sr.</v>
      </c>
      <c r="C2148">
        <f>VLOOKUP($A2148,Medical_Table[#All],4,FALSE)</f>
        <v>32.01</v>
      </c>
      <c r="D2148">
        <f>VLOOKUP($A2148,Medical_Table[#All],6,FALSE)</f>
        <v>6.45</v>
      </c>
      <c r="E2148" t="str">
        <f>VLOOKUP($A2148,Medical_Table[#All],2,FALSE)</f>
        <v>No</v>
      </c>
      <c r="F2148" t="str">
        <f>VLOOKUP($A2148,Medical_Table[#All],8,FALSE)</f>
        <v>No</v>
      </c>
      <c r="G2148" t="str">
        <f>VLOOKUP($A2148,Medical_Table[#All],9,FALSE)</f>
        <v>No</v>
      </c>
      <c r="H2148">
        <f>VLOOKUP($A2148,Medical_Table[#All],10,FALSE)</f>
        <v>1</v>
      </c>
      <c r="I2148" t="str">
        <f>VLOOKUP($A2148,Medical_Table[#All],3,FALSE)</f>
        <v>No</v>
      </c>
      <c r="J2148" t="str">
        <f>VLOOKUP($A2148,Medical_Table[#All],5,FALSE)</f>
        <v>Obesity</v>
      </c>
      <c r="K2148" t="str">
        <f>VLOOKUP($A2148,Medical_Table[#All],7,FALSE)</f>
        <v>Prediabetes</v>
      </c>
      <c r="L2148" s="22">
        <f>VLOOKUP($A2148,Hospitalization_Table[#All],10,FALSE)</f>
        <v>36158</v>
      </c>
      <c r="M2148" s="18">
        <f>VLOOKUP($A2148,Hospitalization_Table[#All],6,FALSE)</f>
        <v>1981.58</v>
      </c>
      <c r="N2148" t="str">
        <f>VLOOKUP($A2148,Hospitalization_Table[#All],7,FALSE)</f>
        <v>tier - 3</v>
      </c>
      <c r="O2148" t="str">
        <f>VLOOKUP($A2148,Hospitalization_Table[#All],8,FALSE)</f>
        <v>tier - 1</v>
      </c>
      <c r="P2148" t="str">
        <f>VLOOKUP($A2148,Hospitalization_Table[#All],9,FALSE)</f>
        <v>R1013</v>
      </c>
      <c r="Q2148">
        <f>VLOOKUP($A2148,Hospitalization_Table[#All],11,FALSE)</f>
        <v>24</v>
      </c>
    </row>
    <row r="2149" spans="1:17" ht="15.6" x14ac:dyDescent="0.3">
      <c r="A2149" s="20" t="s">
        <v>215</v>
      </c>
      <c r="B2149" t="str">
        <f>VLOOKUP($A2149,Customer_Table[#All],4,FALSE)</f>
        <v>Paul J</v>
      </c>
      <c r="C2149">
        <f>VLOOKUP($A2149,Medical_Table[#All],4,FALSE)</f>
        <v>33</v>
      </c>
      <c r="D2149">
        <f>VLOOKUP($A2149,Medical_Table[#All],6,FALSE)</f>
        <v>9.27</v>
      </c>
      <c r="E2149" t="str">
        <f>VLOOKUP($A2149,Medical_Table[#All],2,FALSE)</f>
        <v>No</v>
      </c>
      <c r="F2149" t="str">
        <f>VLOOKUP($A2149,Medical_Table[#All],8,FALSE)</f>
        <v>No</v>
      </c>
      <c r="G2149" t="str">
        <f>VLOOKUP($A2149,Medical_Table[#All],9,FALSE)</f>
        <v>No</v>
      </c>
      <c r="H2149">
        <f>VLOOKUP($A2149,Medical_Table[#All],10,FALSE)</f>
        <v>0</v>
      </c>
      <c r="I2149" t="str">
        <f>VLOOKUP($A2149,Medical_Table[#All],3,FALSE)</f>
        <v>No</v>
      </c>
      <c r="J2149" t="str">
        <f>VLOOKUP($A2149,Medical_Table[#All],5,FALSE)</f>
        <v>Obesity</v>
      </c>
      <c r="K2149" t="str">
        <f>VLOOKUP($A2149,Medical_Table[#All],7,FALSE)</f>
        <v>Diabetes</v>
      </c>
      <c r="L2149" s="22">
        <f>VLOOKUP($A2149,Hospitalization_Table[#All],10,FALSE)</f>
        <v>37453</v>
      </c>
      <c r="M2149" s="18">
        <f>VLOOKUP($A2149,Hospitalization_Table[#All],6,FALSE)</f>
        <v>1980.07</v>
      </c>
      <c r="N2149" t="str">
        <f>VLOOKUP($A2149,Hospitalization_Table[#All],7,FALSE)</f>
        <v>tier - 3</v>
      </c>
      <c r="O2149" t="str">
        <f>VLOOKUP($A2149,Hospitalization_Table[#All],8,FALSE)</f>
        <v>tier - 3</v>
      </c>
      <c r="P2149" t="str">
        <f>VLOOKUP($A2149,Hospitalization_Table[#All],9,FALSE)</f>
        <v>R1011</v>
      </c>
      <c r="Q2149">
        <f>VLOOKUP($A2149,Hospitalization_Table[#All],11,FALSE)</f>
        <v>20</v>
      </c>
    </row>
    <row r="2150" spans="1:17" ht="15.6" x14ac:dyDescent="0.3">
      <c r="A2150" s="20" t="s">
        <v>214</v>
      </c>
      <c r="B2150" t="str">
        <f>VLOOKUP($A2150,Customer_Table[#All],4,FALSE)</f>
        <v>Adam</v>
      </c>
      <c r="C2150">
        <f>VLOOKUP($A2150,Medical_Table[#All],4,FALSE)</f>
        <v>29.3</v>
      </c>
      <c r="D2150">
        <f>VLOOKUP($A2150,Medical_Table[#All],6,FALSE)</f>
        <v>6.15</v>
      </c>
      <c r="E2150" t="str">
        <f>VLOOKUP($A2150,Medical_Table[#All],2,FALSE)</f>
        <v>No</v>
      </c>
      <c r="F2150" t="str">
        <f>VLOOKUP($A2150,Medical_Table[#All],8,FALSE)</f>
        <v>No</v>
      </c>
      <c r="G2150" t="str">
        <f>VLOOKUP($A2150,Medical_Table[#All],9,FALSE)</f>
        <v>No</v>
      </c>
      <c r="H2150">
        <f>VLOOKUP($A2150,Medical_Table[#All],10,FALSE)</f>
        <v>1</v>
      </c>
      <c r="I2150" t="str">
        <f>VLOOKUP($A2150,Medical_Table[#All],3,FALSE)</f>
        <v>No</v>
      </c>
      <c r="J2150" t="str">
        <f>VLOOKUP($A2150,Medical_Table[#All],5,FALSE)</f>
        <v>Over Weight</v>
      </c>
      <c r="K2150" t="str">
        <f>VLOOKUP($A2150,Medical_Table[#All],7,FALSE)</f>
        <v>Prediabetes</v>
      </c>
      <c r="L2150" s="22">
        <f>VLOOKUP($A2150,Hospitalization_Table[#All],10,FALSE)</f>
        <v>36067</v>
      </c>
      <c r="M2150" s="18">
        <f>VLOOKUP($A2150,Hospitalization_Table[#All],6,FALSE)</f>
        <v>1977.82</v>
      </c>
      <c r="N2150" t="str">
        <f>VLOOKUP($A2150,Hospitalization_Table[#All],7,FALSE)</f>
        <v>tier - 3</v>
      </c>
      <c r="O2150" t="str">
        <f>VLOOKUP($A2150,Hospitalization_Table[#All],8,FALSE)</f>
        <v>tier - 1</v>
      </c>
      <c r="P2150" t="str">
        <f>VLOOKUP($A2150,Hospitalization_Table[#All],9,FALSE)</f>
        <v>R1011</v>
      </c>
      <c r="Q2150">
        <f>VLOOKUP($A2150,Hospitalization_Table[#All],11,FALSE)</f>
        <v>24</v>
      </c>
    </row>
    <row r="2151" spans="1:17" ht="15.6" x14ac:dyDescent="0.3">
      <c r="A2151" s="20" t="s">
        <v>213</v>
      </c>
      <c r="B2151" t="str">
        <f>VLOOKUP($A2151,Customer_Table[#All],4,FALSE)</f>
        <v>Edward J.</v>
      </c>
      <c r="C2151">
        <f>VLOOKUP($A2151,Medical_Table[#All],4,FALSE)</f>
        <v>25.8</v>
      </c>
      <c r="D2151">
        <f>VLOOKUP($A2151,Medical_Table[#All],6,FALSE)</f>
        <v>4.13</v>
      </c>
      <c r="E2151" t="str">
        <f>VLOOKUP($A2151,Medical_Table[#All],2,FALSE)</f>
        <v>No</v>
      </c>
      <c r="F2151" t="str">
        <f>VLOOKUP($A2151,Medical_Table[#All],8,FALSE)</f>
        <v>No</v>
      </c>
      <c r="G2151" t="str">
        <f>VLOOKUP($A2151,Medical_Table[#All],9,FALSE)</f>
        <v>No</v>
      </c>
      <c r="H2151">
        <f>VLOOKUP($A2151,Medical_Table[#All],10,FALSE)</f>
        <v>1</v>
      </c>
      <c r="I2151" t="str">
        <f>VLOOKUP($A2151,Medical_Table[#All],3,FALSE)</f>
        <v>No</v>
      </c>
      <c r="J2151" t="str">
        <f>VLOOKUP($A2151,Medical_Table[#All],5,FALSE)</f>
        <v>Over Weight</v>
      </c>
      <c r="K2151" t="str">
        <f>VLOOKUP($A2151,Medical_Table[#All],7,FALSE)</f>
        <v>Normal</v>
      </c>
      <c r="L2151" s="22">
        <f>VLOOKUP($A2151,Hospitalization_Table[#All],10,FALSE)</f>
        <v>36073</v>
      </c>
      <c r="M2151" s="18">
        <f>VLOOKUP($A2151,Hospitalization_Table[#All],6,FALSE)</f>
        <v>1972.95</v>
      </c>
      <c r="N2151" t="str">
        <f>VLOOKUP($A2151,Hospitalization_Table[#All],7,FALSE)</f>
        <v>tier - 3</v>
      </c>
      <c r="O2151" t="str">
        <f>VLOOKUP($A2151,Hospitalization_Table[#All],8,FALSE)</f>
        <v>tier - 1</v>
      </c>
      <c r="P2151" t="str">
        <f>VLOOKUP($A2151,Hospitalization_Table[#All],9,FALSE)</f>
        <v>R1011</v>
      </c>
      <c r="Q2151">
        <f>VLOOKUP($A2151,Hospitalization_Table[#All],11,FALSE)</f>
        <v>24</v>
      </c>
    </row>
    <row r="2152" spans="1:17" ht="15.6" x14ac:dyDescent="0.3">
      <c r="A2152" s="20" t="s">
        <v>212</v>
      </c>
      <c r="B2152" t="str">
        <f>VLOOKUP($A2152,Customer_Table[#All],4,FALSE)</f>
        <v>Patrick A.</v>
      </c>
      <c r="C2152">
        <f>VLOOKUP($A2152,Medical_Table[#All],4,FALSE)</f>
        <v>23.4</v>
      </c>
      <c r="D2152">
        <f>VLOOKUP($A2152,Medical_Table[#All],6,FALSE)</f>
        <v>4.24</v>
      </c>
      <c r="E2152" t="str">
        <f>VLOOKUP($A2152,Medical_Table[#All],2,FALSE)</f>
        <v>No</v>
      </c>
      <c r="F2152" t="str">
        <f>VLOOKUP($A2152,Medical_Table[#All],8,FALSE)</f>
        <v>No</v>
      </c>
      <c r="G2152" t="str">
        <f>VLOOKUP($A2152,Medical_Table[#All],9,FALSE)</f>
        <v>No</v>
      </c>
      <c r="H2152">
        <f>VLOOKUP($A2152,Medical_Table[#All],10,FALSE)</f>
        <v>1</v>
      </c>
      <c r="I2152" t="str">
        <f>VLOOKUP($A2152,Medical_Table[#All],3,FALSE)</f>
        <v>No</v>
      </c>
      <c r="J2152" t="str">
        <f>VLOOKUP($A2152,Medical_Table[#All],5,FALSE)</f>
        <v>Normal Weight</v>
      </c>
      <c r="K2152" t="str">
        <f>VLOOKUP($A2152,Medical_Table[#All],7,FALSE)</f>
        <v>Normal</v>
      </c>
      <c r="L2152" s="22">
        <f>VLOOKUP($A2152,Hospitalization_Table[#All],10,FALSE)</f>
        <v>36066</v>
      </c>
      <c r="M2152" s="18">
        <f>VLOOKUP($A2152,Hospitalization_Table[#All],6,FALSE)</f>
        <v>1969.61</v>
      </c>
      <c r="N2152" t="str">
        <f>VLOOKUP($A2152,Hospitalization_Table[#All],7,FALSE)</f>
        <v>tier - 3</v>
      </c>
      <c r="O2152" t="str">
        <f>VLOOKUP($A2152,Hospitalization_Table[#All],8,FALSE)</f>
        <v>tier - 3</v>
      </c>
      <c r="P2152" t="str">
        <f>VLOOKUP($A2152,Hospitalization_Table[#All],9,FALSE)</f>
        <v>R1011</v>
      </c>
      <c r="Q2152">
        <f>VLOOKUP($A2152,Hospitalization_Table[#All],11,FALSE)</f>
        <v>24</v>
      </c>
    </row>
    <row r="2153" spans="1:17" ht="15.6" x14ac:dyDescent="0.3">
      <c r="A2153" s="20" t="s">
        <v>211</v>
      </c>
      <c r="B2153" t="str">
        <f>VLOOKUP($A2153,Customer_Table[#All],4,FALSE)</f>
        <v>Geraint H</v>
      </c>
      <c r="C2153">
        <f>VLOOKUP($A2153,Medical_Table[#All],4,FALSE)</f>
        <v>27.93</v>
      </c>
      <c r="D2153">
        <f>VLOOKUP($A2153,Medical_Table[#All],6,FALSE)</f>
        <v>9.8800000000000008</v>
      </c>
      <c r="E2153" t="str">
        <f>VLOOKUP($A2153,Medical_Table[#All],2,FALSE)</f>
        <v>No</v>
      </c>
      <c r="F2153" t="str">
        <f>VLOOKUP($A2153,Medical_Table[#All],8,FALSE)</f>
        <v>No</v>
      </c>
      <c r="G2153" t="str">
        <f>VLOOKUP($A2153,Medical_Table[#All],9,FALSE)</f>
        <v>No</v>
      </c>
      <c r="H2153">
        <f>VLOOKUP($A2153,Medical_Table[#All],10,FALSE)</f>
        <v>0</v>
      </c>
      <c r="I2153" t="str">
        <f>VLOOKUP($A2153,Medical_Table[#All],3,FALSE)</f>
        <v>No</v>
      </c>
      <c r="J2153" t="str">
        <f>VLOOKUP($A2153,Medical_Table[#All],5,FALSE)</f>
        <v>Over Weight</v>
      </c>
      <c r="K2153" t="str">
        <f>VLOOKUP($A2153,Medical_Table[#All],7,FALSE)</f>
        <v>Diabetes</v>
      </c>
      <c r="L2153" s="22">
        <f>VLOOKUP($A2153,Hospitalization_Table[#All],10,FALSE)</f>
        <v>37466</v>
      </c>
      <c r="M2153" s="18">
        <f>VLOOKUP($A2153,Hospitalization_Table[#All],6,FALSE)</f>
        <v>1967.02</v>
      </c>
      <c r="N2153" t="str">
        <f>VLOOKUP($A2153,Hospitalization_Table[#All],7,FALSE)</f>
        <v>tier - 3</v>
      </c>
      <c r="O2153" t="str">
        <f>VLOOKUP($A2153,Hospitalization_Table[#All],8,FALSE)</f>
        <v>tier - 2</v>
      </c>
      <c r="P2153" t="str">
        <f>VLOOKUP($A2153,Hospitalization_Table[#All],9,FALSE)</f>
        <v>R1016</v>
      </c>
      <c r="Q2153">
        <f>VLOOKUP($A2153,Hospitalization_Table[#All],11,FALSE)</f>
        <v>20</v>
      </c>
    </row>
    <row r="2154" spans="1:17" ht="15.6" x14ac:dyDescent="0.3">
      <c r="A2154" s="20" t="s">
        <v>210</v>
      </c>
      <c r="B2154" t="str">
        <f>VLOOKUP($A2154,Customer_Table[#All],4,FALSE)</f>
        <v>Dj</v>
      </c>
      <c r="C2154">
        <f>VLOOKUP($A2154,Medical_Table[#All],4,FALSE)</f>
        <v>22</v>
      </c>
      <c r="D2154">
        <f>VLOOKUP($A2154,Medical_Table[#All],6,FALSE)</f>
        <v>9.5</v>
      </c>
      <c r="E2154" t="str">
        <f>VLOOKUP($A2154,Medical_Table[#All],2,FALSE)</f>
        <v>No</v>
      </c>
      <c r="F2154" t="str">
        <f>VLOOKUP($A2154,Medical_Table[#All],8,FALSE)</f>
        <v>No</v>
      </c>
      <c r="G2154" t="str">
        <f>VLOOKUP($A2154,Medical_Table[#All],9,FALSE)</f>
        <v>No</v>
      </c>
      <c r="H2154">
        <f>VLOOKUP($A2154,Medical_Table[#All],10,FALSE)</f>
        <v>0</v>
      </c>
      <c r="I2154" t="str">
        <f>VLOOKUP($A2154,Medical_Table[#All],3,FALSE)</f>
        <v>No</v>
      </c>
      <c r="J2154" t="str">
        <f>VLOOKUP($A2154,Medical_Table[#All],5,FALSE)</f>
        <v>Normal Weight</v>
      </c>
      <c r="K2154" t="str">
        <f>VLOOKUP($A2154,Medical_Table[#All],7,FALSE)</f>
        <v>Diabetes</v>
      </c>
      <c r="L2154" s="22">
        <f>VLOOKUP($A2154,Hospitalization_Table[#All],10,FALSE)</f>
        <v>37506</v>
      </c>
      <c r="M2154" s="18">
        <f>VLOOKUP($A2154,Hospitalization_Table[#All],6,FALSE)</f>
        <v>1964.78</v>
      </c>
      <c r="N2154" t="str">
        <f>VLOOKUP($A2154,Hospitalization_Table[#All],7,FALSE)</f>
        <v>tier - 3</v>
      </c>
      <c r="O2154" t="str">
        <f>VLOOKUP($A2154,Hospitalization_Table[#All],8,FALSE)</f>
        <v>tier - 1</v>
      </c>
      <c r="P2154" t="str">
        <f>VLOOKUP($A2154,Hospitalization_Table[#All],9,FALSE)</f>
        <v>R1011</v>
      </c>
      <c r="Q2154">
        <f>VLOOKUP($A2154,Hospitalization_Table[#All],11,FALSE)</f>
        <v>20</v>
      </c>
    </row>
    <row r="2155" spans="1:17" ht="15.6" x14ac:dyDescent="0.3">
      <c r="A2155" s="20" t="s">
        <v>209</v>
      </c>
      <c r="B2155" t="str">
        <f>VLOOKUP($A2155,Customer_Table[#All],4,FALSE)</f>
        <v>Zachary A</v>
      </c>
      <c r="C2155">
        <f>VLOOKUP($A2155,Medical_Table[#All],4,FALSE)</f>
        <v>36.86</v>
      </c>
      <c r="D2155">
        <f>VLOOKUP($A2155,Medical_Table[#All],6,FALSE)</f>
        <v>4.97</v>
      </c>
      <c r="E2155" t="str">
        <f>VLOOKUP($A2155,Medical_Table[#All],2,FALSE)</f>
        <v>Yes</v>
      </c>
      <c r="F2155" t="str">
        <f>VLOOKUP($A2155,Medical_Table[#All],8,FALSE)</f>
        <v>No</v>
      </c>
      <c r="G2155" t="str">
        <f>VLOOKUP($A2155,Medical_Table[#All],9,FALSE)</f>
        <v>No</v>
      </c>
      <c r="H2155">
        <f>VLOOKUP($A2155,Medical_Table[#All],10,FALSE)</f>
        <v>0</v>
      </c>
      <c r="I2155" t="str">
        <f>VLOOKUP($A2155,Medical_Table[#All],3,FALSE)</f>
        <v>No</v>
      </c>
      <c r="J2155" t="str">
        <f>VLOOKUP($A2155,Medical_Table[#All],5,FALSE)</f>
        <v>Obesity</v>
      </c>
      <c r="K2155" t="str">
        <f>VLOOKUP($A2155,Medical_Table[#All],7,FALSE)</f>
        <v>Normal</v>
      </c>
      <c r="L2155" s="22">
        <f>VLOOKUP($A2155,Hospitalization_Table[#All],10,FALSE)</f>
        <v>37234</v>
      </c>
      <c r="M2155" s="18">
        <f>VLOOKUP($A2155,Hospitalization_Table[#All],6,FALSE)</f>
        <v>1917.32</v>
      </c>
      <c r="N2155" t="str">
        <f>VLOOKUP($A2155,Hospitalization_Table[#All],7,FALSE)</f>
        <v>tier - 3</v>
      </c>
      <c r="O2155" t="str">
        <f>VLOOKUP($A2155,Hospitalization_Table[#All],8,FALSE)</f>
        <v>tier - 2</v>
      </c>
      <c r="P2155" t="str">
        <f>VLOOKUP($A2155,Hospitalization_Table[#All],9,FALSE)</f>
        <v>R1012</v>
      </c>
      <c r="Q2155">
        <f>VLOOKUP($A2155,Hospitalization_Table[#All],11,FALSE)</f>
        <v>21</v>
      </c>
    </row>
    <row r="2156" spans="1:17" ht="15.6" x14ac:dyDescent="0.3">
      <c r="A2156" s="20" t="s">
        <v>208</v>
      </c>
      <c r="B2156" t="str">
        <f>VLOOKUP($A2156,Customer_Table[#All],4,FALSE)</f>
        <v>Brian W.</v>
      </c>
      <c r="C2156">
        <f>VLOOKUP($A2156,Medical_Table[#All],4,FALSE)</f>
        <v>31.254999999999999</v>
      </c>
      <c r="D2156">
        <f>VLOOKUP($A2156,Medical_Table[#All],6,FALSE)</f>
        <v>5.49</v>
      </c>
      <c r="E2156" t="str">
        <f>VLOOKUP($A2156,Medical_Table[#All],2,FALSE)</f>
        <v>Yes</v>
      </c>
      <c r="F2156" t="str">
        <f>VLOOKUP($A2156,Medical_Table[#All],8,FALSE)</f>
        <v>No</v>
      </c>
      <c r="G2156" t="str">
        <f>VLOOKUP($A2156,Medical_Table[#All],9,FALSE)</f>
        <v>No</v>
      </c>
      <c r="H2156">
        <f>VLOOKUP($A2156,Medical_Table[#All],10,FALSE)</f>
        <v>0</v>
      </c>
      <c r="I2156" t="str">
        <f>VLOOKUP($A2156,Medical_Table[#All],3,FALSE)</f>
        <v>No</v>
      </c>
      <c r="J2156" t="str">
        <f>VLOOKUP($A2156,Medical_Table[#All],5,FALSE)</f>
        <v>Obesity</v>
      </c>
      <c r="K2156" t="str">
        <f>VLOOKUP($A2156,Medical_Table[#All],7,FALSE)</f>
        <v>Normal</v>
      </c>
      <c r="L2156" s="22">
        <f>VLOOKUP($A2156,Hospitalization_Table[#All],10,FALSE)</f>
        <v>37106</v>
      </c>
      <c r="M2156" s="18">
        <f>VLOOKUP($A2156,Hospitalization_Table[#All],6,FALSE)</f>
        <v>1909.53</v>
      </c>
      <c r="N2156" t="str">
        <f>VLOOKUP($A2156,Hospitalization_Table[#All],7,FALSE)</f>
        <v>tier - 3</v>
      </c>
      <c r="O2156" t="str">
        <f>VLOOKUP($A2156,Hospitalization_Table[#All],8,FALSE)</f>
        <v>tier - 3</v>
      </c>
      <c r="P2156" t="str">
        <f>VLOOKUP($A2156,Hospitalization_Table[#All],9,FALSE)</f>
        <v>R1012</v>
      </c>
      <c r="Q2156">
        <f>VLOOKUP($A2156,Hospitalization_Table[#All],11,FALSE)</f>
        <v>21</v>
      </c>
    </row>
    <row r="2157" spans="1:17" ht="15.6" x14ac:dyDescent="0.3">
      <c r="A2157" s="20" t="s">
        <v>207</v>
      </c>
      <c r="B2157" t="str">
        <f>VLOOKUP($A2157,Customer_Table[#All],4,FALSE)</f>
        <v>Joe</v>
      </c>
      <c r="C2157">
        <f>VLOOKUP($A2157,Medical_Table[#All],4,FALSE)</f>
        <v>23.06</v>
      </c>
      <c r="D2157">
        <f>VLOOKUP($A2157,Medical_Table[#All],6,FALSE)</f>
        <v>4.47</v>
      </c>
      <c r="E2157" t="str">
        <f>VLOOKUP($A2157,Medical_Table[#All],2,FALSE)</f>
        <v>No</v>
      </c>
      <c r="F2157" t="str">
        <f>VLOOKUP($A2157,Medical_Table[#All],8,FALSE)</f>
        <v>No</v>
      </c>
      <c r="G2157" t="str">
        <f>VLOOKUP($A2157,Medical_Table[#All],9,FALSE)</f>
        <v>No</v>
      </c>
      <c r="H2157">
        <f>VLOOKUP($A2157,Medical_Table[#All],10,FALSE)</f>
        <v>0</v>
      </c>
      <c r="I2157" t="str">
        <f>VLOOKUP($A2157,Medical_Table[#All],3,FALSE)</f>
        <v>No</v>
      </c>
      <c r="J2157" t="str">
        <f>VLOOKUP($A2157,Medical_Table[#All],5,FALSE)</f>
        <v>Normal Weight</v>
      </c>
      <c r="K2157" t="str">
        <f>VLOOKUP($A2157,Medical_Table[#All],7,FALSE)</f>
        <v>Normal</v>
      </c>
      <c r="L2157" s="22">
        <f>VLOOKUP($A2157,Hospitalization_Table[#All],10,FALSE)</f>
        <v>34613</v>
      </c>
      <c r="M2157" s="18">
        <f>VLOOKUP($A2157,Hospitalization_Table[#All],6,FALSE)</f>
        <v>1908.9</v>
      </c>
      <c r="N2157" t="str">
        <f>VLOOKUP($A2157,Hospitalization_Table[#All],7,FALSE)</f>
        <v>tier - 3</v>
      </c>
      <c r="O2157" t="str">
        <f>VLOOKUP($A2157,Hospitalization_Table[#All],8,FALSE)</f>
        <v>tier - 3</v>
      </c>
      <c r="P2157" t="str">
        <f>VLOOKUP($A2157,Hospitalization_Table[#All],9,FALSE)</f>
        <v>R1013</v>
      </c>
      <c r="Q2157">
        <f>VLOOKUP($A2157,Hospitalization_Table[#All],11,FALSE)</f>
        <v>28</v>
      </c>
    </row>
    <row r="2158" spans="1:17" ht="15.6" x14ac:dyDescent="0.3">
      <c r="A2158" s="20" t="s">
        <v>206</v>
      </c>
      <c r="B2158" t="str">
        <f>VLOOKUP($A2158,Customer_Table[#All],4,FALSE)</f>
        <v>Stephen</v>
      </c>
      <c r="C2158">
        <f>VLOOKUP($A2158,Medical_Table[#All],4,FALSE)</f>
        <v>28.975000000000001</v>
      </c>
      <c r="D2158">
        <f>VLOOKUP($A2158,Medical_Table[#All],6,FALSE)</f>
        <v>4.34</v>
      </c>
      <c r="E2158" t="str">
        <f>VLOOKUP($A2158,Medical_Table[#All],2,FALSE)</f>
        <v>Yes</v>
      </c>
      <c r="F2158" t="str">
        <f>VLOOKUP($A2158,Medical_Table[#All],8,FALSE)</f>
        <v>No</v>
      </c>
      <c r="G2158" t="str">
        <f>VLOOKUP($A2158,Medical_Table[#All],9,FALSE)</f>
        <v>No</v>
      </c>
      <c r="H2158">
        <f>VLOOKUP($A2158,Medical_Table[#All],10,FALSE)</f>
        <v>0</v>
      </c>
      <c r="I2158" t="str">
        <f>VLOOKUP($A2158,Medical_Table[#All],3,FALSE)</f>
        <v>No</v>
      </c>
      <c r="J2158" t="str">
        <f>VLOOKUP($A2158,Medical_Table[#All],5,FALSE)</f>
        <v>Over Weight</v>
      </c>
      <c r="K2158" t="str">
        <f>VLOOKUP($A2158,Medical_Table[#All],7,FALSE)</f>
        <v>Normal</v>
      </c>
      <c r="L2158" s="22">
        <f>VLOOKUP($A2158,Hospitalization_Table[#All],10,FALSE)</f>
        <v>37113</v>
      </c>
      <c r="M2158" s="18">
        <f>VLOOKUP($A2158,Hospitalization_Table[#All],6,FALSE)</f>
        <v>1906.36</v>
      </c>
      <c r="N2158" t="str">
        <f>VLOOKUP($A2158,Hospitalization_Table[#All],7,FALSE)</f>
        <v>tier - 3</v>
      </c>
      <c r="O2158" t="str">
        <f>VLOOKUP($A2158,Hospitalization_Table[#All],8,FALSE)</f>
        <v>tier - 1</v>
      </c>
      <c r="P2158" t="str">
        <f>VLOOKUP($A2158,Hospitalization_Table[#All],9,FALSE)</f>
        <v>R1012</v>
      </c>
      <c r="Q2158">
        <f>VLOOKUP($A2158,Hospitalization_Table[#All],11,FALSE)</f>
        <v>21</v>
      </c>
    </row>
    <row r="2159" spans="1:17" ht="15.6" x14ac:dyDescent="0.3">
      <c r="A2159" s="20" t="s">
        <v>205</v>
      </c>
      <c r="B2159" t="str">
        <f>VLOOKUP($A2159,Customer_Table[#All],4,FALSE)</f>
        <v>Ellen L.</v>
      </c>
      <c r="C2159">
        <f>VLOOKUP($A2159,Medical_Table[#All],4,FALSE)</f>
        <v>33.299999999999997</v>
      </c>
      <c r="D2159">
        <f>VLOOKUP($A2159,Medical_Table[#All],6,FALSE)</f>
        <v>9.49</v>
      </c>
      <c r="E2159" t="str">
        <f>VLOOKUP($A2159,Medical_Table[#All],2,FALSE)</f>
        <v>No</v>
      </c>
      <c r="F2159" t="str">
        <f>VLOOKUP($A2159,Medical_Table[#All],8,FALSE)</f>
        <v>No</v>
      </c>
      <c r="G2159" t="str">
        <f>VLOOKUP($A2159,Medical_Table[#All],9,FALSE)</f>
        <v>No</v>
      </c>
      <c r="H2159">
        <f>VLOOKUP($A2159,Medical_Table[#All],10,FALSE)</f>
        <v>0</v>
      </c>
      <c r="I2159" t="str">
        <f>VLOOKUP($A2159,Medical_Table[#All],3,FALSE)</f>
        <v>No</v>
      </c>
      <c r="J2159" t="str">
        <f>VLOOKUP($A2159,Medical_Table[#All],5,FALSE)</f>
        <v>Obesity</v>
      </c>
      <c r="K2159" t="str">
        <f>VLOOKUP($A2159,Medical_Table[#All],7,FALSE)</f>
        <v>Diabetes</v>
      </c>
      <c r="L2159" s="22">
        <f>VLOOKUP($A2159,Hospitalization_Table[#All],10,FALSE)</f>
        <v>37489</v>
      </c>
      <c r="M2159" s="18">
        <f>VLOOKUP($A2159,Hospitalization_Table[#All],6,FALSE)</f>
        <v>1880.49</v>
      </c>
      <c r="N2159" t="str">
        <f>VLOOKUP($A2159,Hospitalization_Table[#All],7,FALSE)</f>
        <v>tier - 3</v>
      </c>
      <c r="O2159" t="str">
        <f>VLOOKUP($A2159,Hospitalization_Table[#All],8,FALSE)</f>
        <v>tier - 1</v>
      </c>
      <c r="P2159" t="str">
        <f>VLOOKUP($A2159,Hospitalization_Table[#All],9,FALSE)</f>
        <v>R1011</v>
      </c>
      <c r="Q2159">
        <f>VLOOKUP($A2159,Hospitalization_Table[#All],11,FALSE)</f>
        <v>20</v>
      </c>
    </row>
    <row r="2160" spans="1:17" ht="15.6" x14ac:dyDescent="0.3">
      <c r="A2160" s="20" t="s">
        <v>204</v>
      </c>
      <c r="B2160" t="str">
        <f>VLOOKUP($A2160,Customer_Table[#All],4,FALSE)</f>
        <v>Cindy</v>
      </c>
      <c r="C2160">
        <f>VLOOKUP($A2160,Medical_Table[#All],4,FALSE)</f>
        <v>33</v>
      </c>
      <c r="D2160">
        <f>VLOOKUP($A2160,Medical_Table[#All],6,FALSE)</f>
        <v>10.16</v>
      </c>
      <c r="E2160" t="str">
        <f>VLOOKUP($A2160,Medical_Table[#All],2,FALSE)</f>
        <v>No</v>
      </c>
      <c r="F2160" t="str">
        <f>VLOOKUP($A2160,Medical_Table[#All],8,FALSE)</f>
        <v>No</v>
      </c>
      <c r="G2160" t="str">
        <f>VLOOKUP($A2160,Medical_Table[#All],9,FALSE)</f>
        <v>No</v>
      </c>
      <c r="H2160">
        <f>VLOOKUP($A2160,Medical_Table[#All],10,FALSE)</f>
        <v>0</v>
      </c>
      <c r="I2160" t="str">
        <f>VLOOKUP($A2160,Medical_Table[#All],3,FALSE)</f>
        <v>No</v>
      </c>
      <c r="J2160" t="str">
        <f>VLOOKUP($A2160,Medical_Table[#All],5,FALSE)</f>
        <v>Obesity</v>
      </c>
      <c r="K2160" t="str">
        <f>VLOOKUP($A2160,Medical_Table[#All],7,FALSE)</f>
        <v>Diabetes</v>
      </c>
      <c r="L2160" s="22">
        <f>VLOOKUP($A2160,Hospitalization_Table[#All],10,FALSE)</f>
        <v>37497</v>
      </c>
      <c r="M2160" s="18">
        <f>VLOOKUP($A2160,Hospitalization_Table[#All],6,FALSE)</f>
        <v>1880.07</v>
      </c>
      <c r="N2160" t="str">
        <f>VLOOKUP($A2160,Hospitalization_Table[#All],7,FALSE)</f>
        <v>tier - 3</v>
      </c>
      <c r="O2160" t="str">
        <f>VLOOKUP($A2160,Hospitalization_Table[#All],8,FALSE)</f>
        <v>tier - 2</v>
      </c>
      <c r="P2160" t="str">
        <f>VLOOKUP($A2160,Hospitalization_Table[#All],9,FALSE)</f>
        <v>R1013</v>
      </c>
      <c r="Q2160">
        <f>VLOOKUP($A2160,Hospitalization_Table[#All],11,FALSE)</f>
        <v>20</v>
      </c>
    </row>
    <row r="2161" spans="1:17" ht="15.6" x14ac:dyDescent="0.3">
      <c r="A2161" s="20" t="s">
        <v>203</v>
      </c>
      <c r="B2161" t="str">
        <f>VLOOKUP($A2161,Customer_Table[#All],4,FALSE)</f>
        <v>Abigail R.</v>
      </c>
      <c r="C2161">
        <f>VLOOKUP($A2161,Medical_Table[#All],4,FALSE)</f>
        <v>31.46</v>
      </c>
      <c r="D2161">
        <f>VLOOKUP($A2161,Medical_Table[#All],6,FALSE)</f>
        <v>11.19</v>
      </c>
      <c r="E2161" t="str">
        <f>VLOOKUP($A2161,Medical_Table[#All],2,FALSE)</f>
        <v>No</v>
      </c>
      <c r="F2161" t="str">
        <f>VLOOKUP($A2161,Medical_Table[#All],8,FALSE)</f>
        <v>No</v>
      </c>
      <c r="G2161" t="str">
        <f>VLOOKUP($A2161,Medical_Table[#All],9,FALSE)</f>
        <v>No</v>
      </c>
      <c r="H2161">
        <f>VLOOKUP($A2161,Medical_Table[#All],10,FALSE)</f>
        <v>0</v>
      </c>
      <c r="I2161" t="str">
        <f>VLOOKUP($A2161,Medical_Table[#All],3,FALSE)</f>
        <v>No</v>
      </c>
      <c r="J2161" t="str">
        <f>VLOOKUP($A2161,Medical_Table[#All],5,FALSE)</f>
        <v>Obesity</v>
      </c>
      <c r="K2161" t="str">
        <f>VLOOKUP($A2161,Medical_Table[#All],7,FALSE)</f>
        <v>Diabetes</v>
      </c>
      <c r="L2161" s="22">
        <f>VLOOKUP($A2161,Hospitalization_Table[#All],10,FALSE)</f>
        <v>37558</v>
      </c>
      <c r="M2161" s="18">
        <f>VLOOKUP($A2161,Hospitalization_Table[#All],6,FALSE)</f>
        <v>1877.93</v>
      </c>
      <c r="N2161" t="str">
        <f>VLOOKUP($A2161,Hospitalization_Table[#All],7,FALSE)</f>
        <v>tier - 3</v>
      </c>
      <c r="O2161" t="str">
        <f>VLOOKUP($A2161,Hospitalization_Table[#All],8,FALSE)</f>
        <v>tier - 1</v>
      </c>
      <c r="P2161" t="str">
        <f>VLOOKUP($A2161,Hospitalization_Table[#All],9,FALSE)</f>
        <v>R1013</v>
      </c>
      <c r="Q2161">
        <f>VLOOKUP($A2161,Hospitalization_Table[#All],11,FALSE)</f>
        <v>20</v>
      </c>
    </row>
    <row r="2162" spans="1:17" ht="15.6" x14ac:dyDescent="0.3">
      <c r="A2162" s="20" t="s">
        <v>202</v>
      </c>
      <c r="B2162" t="str">
        <f>VLOOKUP($A2162,Customer_Table[#All],4,FALSE)</f>
        <v>Amy L.</v>
      </c>
      <c r="C2162">
        <f>VLOOKUP($A2162,Medical_Table[#All],4,FALSE)</f>
        <v>29.6</v>
      </c>
      <c r="D2162">
        <f>VLOOKUP($A2162,Medical_Table[#All],6,FALSE)</f>
        <v>11.03</v>
      </c>
      <c r="E2162" t="str">
        <f>VLOOKUP($A2162,Medical_Table[#All],2,FALSE)</f>
        <v>No</v>
      </c>
      <c r="F2162" t="str">
        <f>VLOOKUP($A2162,Medical_Table[#All],8,FALSE)</f>
        <v>No</v>
      </c>
      <c r="G2162" t="str">
        <f>VLOOKUP($A2162,Medical_Table[#All],9,FALSE)</f>
        <v>No</v>
      </c>
      <c r="H2162">
        <f>VLOOKUP($A2162,Medical_Table[#All],10,FALSE)</f>
        <v>0</v>
      </c>
      <c r="I2162" t="str">
        <f>VLOOKUP($A2162,Medical_Table[#All],3,FALSE)</f>
        <v>No</v>
      </c>
      <c r="J2162" t="str">
        <f>VLOOKUP($A2162,Medical_Table[#All],5,FALSE)</f>
        <v>Over Weight</v>
      </c>
      <c r="K2162" t="str">
        <f>VLOOKUP($A2162,Medical_Table[#All],7,FALSE)</f>
        <v>Diabetes</v>
      </c>
      <c r="L2162" s="22">
        <f>VLOOKUP($A2162,Hospitalization_Table[#All],10,FALSE)</f>
        <v>37521</v>
      </c>
      <c r="M2162" s="18">
        <f>VLOOKUP($A2162,Hospitalization_Table[#All],6,FALSE)</f>
        <v>1875.34</v>
      </c>
      <c r="N2162" t="str">
        <f>VLOOKUP($A2162,Hospitalization_Table[#All],7,FALSE)</f>
        <v>tier - 3</v>
      </c>
      <c r="O2162" t="str">
        <f>VLOOKUP($A2162,Hospitalization_Table[#All],8,FALSE)</f>
        <v>tier - 2</v>
      </c>
      <c r="P2162" t="str">
        <f>VLOOKUP($A2162,Hospitalization_Table[#All],9,FALSE)</f>
        <v>R1011</v>
      </c>
      <c r="Q2162">
        <f>VLOOKUP($A2162,Hospitalization_Table[#All],11,FALSE)</f>
        <v>20</v>
      </c>
    </row>
    <row r="2163" spans="1:17" ht="15.6" x14ac:dyDescent="0.3">
      <c r="A2163" s="20" t="s">
        <v>201</v>
      </c>
      <c r="B2163" t="str">
        <f>VLOOKUP($A2163,Customer_Table[#All],4,FALSE)</f>
        <v>Amy</v>
      </c>
      <c r="C2163">
        <f>VLOOKUP($A2163,Medical_Table[#All],4,FALSE)</f>
        <v>22.05</v>
      </c>
      <c r="D2163">
        <f>VLOOKUP($A2163,Medical_Table[#All],6,FALSE)</f>
        <v>4.43</v>
      </c>
      <c r="E2163" t="str">
        <f>VLOOKUP($A2163,Medical_Table[#All],2,FALSE)</f>
        <v>Yes</v>
      </c>
      <c r="F2163" t="str">
        <f>VLOOKUP($A2163,Medical_Table[#All],8,FALSE)</f>
        <v>No</v>
      </c>
      <c r="G2163" t="str">
        <f>VLOOKUP($A2163,Medical_Table[#All],9,FALSE)</f>
        <v>No</v>
      </c>
      <c r="H2163">
        <f>VLOOKUP($A2163,Medical_Table[#All],10,FALSE)</f>
        <v>0</v>
      </c>
      <c r="I2163" t="str">
        <f>VLOOKUP($A2163,Medical_Table[#All],3,FALSE)</f>
        <v>No</v>
      </c>
      <c r="J2163" t="str">
        <f>VLOOKUP($A2163,Medical_Table[#All],5,FALSE)</f>
        <v>Normal Weight</v>
      </c>
      <c r="K2163" t="str">
        <f>VLOOKUP($A2163,Medical_Table[#All],7,FALSE)</f>
        <v>Normal</v>
      </c>
      <c r="L2163" s="22">
        <f>VLOOKUP($A2163,Hospitalization_Table[#All],10,FALSE)</f>
        <v>35248</v>
      </c>
      <c r="M2163" s="18">
        <f>VLOOKUP($A2163,Hospitalization_Table[#All],6,FALSE)</f>
        <v>1865.98</v>
      </c>
      <c r="N2163" t="str">
        <f>VLOOKUP($A2163,Hospitalization_Table[#All],7,FALSE)</f>
        <v>tier - 3</v>
      </c>
      <c r="O2163" t="str">
        <f>VLOOKUP($A2163,Hospitalization_Table[#All],8,FALSE)</f>
        <v>tier - 3</v>
      </c>
      <c r="P2163" t="str">
        <f>VLOOKUP($A2163,Hospitalization_Table[#All],9,FALSE)</f>
        <v>R1012</v>
      </c>
      <c r="Q2163">
        <f>VLOOKUP($A2163,Hospitalization_Table[#All],11,FALSE)</f>
        <v>26</v>
      </c>
    </row>
    <row r="2164" spans="1:17" ht="15.6" x14ac:dyDescent="0.3">
      <c r="A2164" s="20" t="s">
        <v>199</v>
      </c>
      <c r="B2164" t="str">
        <f>VLOOKUP($A2164,Customer_Table[#All],4,FALSE)</f>
        <v>Grace H</v>
      </c>
      <c r="C2164">
        <f>VLOOKUP($A2164,Medical_Table[#All],4,FALSE)</f>
        <v>27.06</v>
      </c>
      <c r="D2164">
        <f>VLOOKUP($A2164,Medical_Table[#All],6,FALSE)</f>
        <v>6.14</v>
      </c>
      <c r="E2164" t="str">
        <f>VLOOKUP($A2164,Medical_Table[#All],2,FALSE)</f>
        <v>No</v>
      </c>
      <c r="F2164" t="str">
        <f>VLOOKUP($A2164,Medical_Table[#All],8,FALSE)</f>
        <v>yes</v>
      </c>
      <c r="G2164" t="str">
        <f>VLOOKUP($A2164,Medical_Table[#All],9,FALSE)</f>
        <v>No</v>
      </c>
      <c r="H2164">
        <f>VLOOKUP($A2164,Medical_Table[#All],10,FALSE)</f>
        <v>1</v>
      </c>
      <c r="I2164" t="str">
        <f>VLOOKUP($A2164,Medical_Table[#All],3,FALSE)</f>
        <v>No</v>
      </c>
      <c r="J2164" t="str">
        <f>VLOOKUP($A2164,Medical_Table[#All],5,FALSE)</f>
        <v>Over Weight</v>
      </c>
      <c r="K2164" t="str">
        <f>VLOOKUP($A2164,Medical_Table[#All],7,FALSE)</f>
        <v>Prediabetes</v>
      </c>
      <c r="L2164" s="22">
        <f>VLOOKUP($A2164,Hospitalization_Table[#All],10,FALSE)</f>
        <v>38348</v>
      </c>
      <c r="M2164" s="18">
        <f>VLOOKUP($A2164,Hospitalization_Table[#All],6,FALSE)</f>
        <v>1863.45</v>
      </c>
      <c r="N2164" t="str">
        <f>VLOOKUP($A2164,Hospitalization_Table[#All],7,FALSE)</f>
        <v>tier - 3</v>
      </c>
      <c r="O2164" t="str">
        <f>VLOOKUP($A2164,Hospitalization_Table[#All],8,FALSE)</f>
        <v>tier - 1</v>
      </c>
      <c r="P2164" t="str">
        <f>VLOOKUP($A2164,Hospitalization_Table[#All],9,FALSE)</f>
        <v>R1025</v>
      </c>
      <c r="Q2164">
        <f>VLOOKUP($A2164,Hospitalization_Table[#All],11,FALSE)</f>
        <v>18</v>
      </c>
    </row>
    <row r="2165" spans="1:17" ht="15.6" x14ac:dyDescent="0.3">
      <c r="A2165" s="20" t="s">
        <v>198</v>
      </c>
      <c r="B2165" t="str">
        <f>VLOOKUP($A2165,Customer_Table[#All],4,FALSE)</f>
        <v>Caitie J.</v>
      </c>
      <c r="C2165">
        <f>VLOOKUP($A2165,Medical_Table[#All],4,FALSE)</f>
        <v>20.49</v>
      </c>
      <c r="D2165">
        <f>VLOOKUP($A2165,Medical_Table[#All],6,FALSE)</f>
        <v>4.87</v>
      </c>
      <c r="E2165" t="str">
        <f>VLOOKUP($A2165,Medical_Table[#All],2,FALSE)</f>
        <v>No</v>
      </c>
      <c r="F2165" t="str">
        <f>VLOOKUP($A2165,Medical_Table[#All],8,FALSE)</f>
        <v>No</v>
      </c>
      <c r="G2165" t="str">
        <f>VLOOKUP($A2165,Medical_Table[#All],9,FALSE)</f>
        <v>No</v>
      </c>
      <c r="H2165">
        <f>VLOOKUP($A2165,Medical_Table[#All],10,FALSE)</f>
        <v>0</v>
      </c>
      <c r="I2165" t="str">
        <f>VLOOKUP($A2165,Medical_Table[#All],3,FALSE)</f>
        <v>No</v>
      </c>
      <c r="J2165" t="str">
        <f>VLOOKUP($A2165,Medical_Table[#All],5,FALSE)</f>
        <v>Normal Weight</v>
      </c>
      <c r="K2165" t="str">
        <f>VLOOKUP($A2165,Medical_Table[#All],7,FALSE)</f>
        <v>Normal</v>
      </c>
      <c r="L2165" s="22">
        <f>VLOOKUP($A2165,Hospitalization_Table[#All],10,FALSE)</f>
        <v>34674</v>
      </c>
      <c r="M2165" s="18">
        <f>VLOOKUP($A2165,Hospitalization_Table[#All],6,FALSE)</f>
        <v>1850.55</v>
      </c>
      <c r="N2165" t="str">
        <f>VLOOKUP($A2165,Hospitalization_Table[#All],7,FALSE)</f>
        <v>tier - 3</v>
      </c>
      <c r="O2165" t="str">
        <f>VLOOKUP($A2165,Hospitalization_Table[#All],8,FALSE)</f>
        <v>tier - 2</v>
      </c>
      <c r="P2165" t="str">
        <f>VLOOKUP($A2165,Hospitalization_Table[#All],9,FALSE)</f>
        <v>R1012</v>
      </c>
      <c r="Q2165">
        <f>VLOOKUP($A2165,Hospitalization_Table[#All],11,FALSE)</f>
        <v>28</v>
      </c>
    </row>
    <row r="2166" spans="1:17" ht="15.6" x14ac:dyDescent="0.3">
      <c r="A2166" s="20" t="s">
        <v>197</v>
      </c>
      <c r="B2166" t="str">
        <f>VLOOKUP($A2166,Customer_Table[#All],4,FALSE)</f>
        <v>Benjamin</v>
      </c>
      <c r="C2166">
        <f>VLOOKUP($A2166,Medical_Table[#All],4,FALSE)</f>
        <v>28.4</v>
      </c>
      <c r="D2166">
        <f>VLOOKUP($A2166,Medical_Table[#All],6,FALSE)</f>
        <v>4.3</v>
      </c>
      <c r="E2166" t="str">
        <f>VLOOKUP($A2166,Medical_Table[#All],2,FALSE)</f>
        <v>No</v>
      </c>
      <c r="F2166" t="str">
        <f>VLOOKUP($A2166,Medical_Table[#All],8,FALSE)</f>
        <v>No</v>
      </c>
      <c r="G2166" t="str">
        <f>VLOOKUP($A2166,Medical_Table[#All],9,FALSE)</f>
        <v>Yes</v>
      </c>
      <c r="H2166">
        <f>VLOOKUP($A2166,Medical_Table[#All],10,FALSE)</f>
        <v>1</v>
      </c>
      <c r="I2166" t="str">
        <f>VLOOKUP($A2166,Medical_Table[#All],3,FALSE)</f>
        <v>No</v>
      </c>
      <c r="J2166" t="str">
        <f>VLOOKUP($A2166,Medical_Table[#All],5,FALSE)</f>
        <v>Over Weight</v>
      </c>
      <c r="K2166" t="str">
        <f>VLOOKUP($A2166,Medical_Table[#All],7,FALSE)</f>
        <v>Normal</v>
      </c>
      <c r="L2166" s="22">
        <f>VLOOKUP($A2166,Hospitalization_Table[#All],10,FALSE)</f>
        <v>37822</v>
      </c>
      <c r="M2166" s="18">
        <f>VLOOKUP($A2166,Hospitalization_Table[#All],6,FALSE)</f>
        <v>1842.52</v>
      </c>
      <c r="N2166" t="str">
        <f>VLOOKUP($A2166,Hospitalization_Table[#All],7,FALSE)</f>
        <v>tier - 3</v>
      </c>
      <c r="O2166" t="str">
        <f>VLOOKUP($A2166,Hospitalization_Table[#All],8,FALSE)</f>
        <v>tier - 2</v>
      </c>
      <c r="P2166" t="str">
        <f>VLOOKUP($A2166,Hospitalization_Table[#All],9,FALSE)</f>
        <v>R1011</v>
      </c>
      <c r="Q2166">
        <f>VLOOKUP($A2166,Hospitalization_Table[#All],11,FALSE)</f>
        <v>19</v>
      </c>
    </row>
    <row r="2167" spans="1:17" ht="15.6" x14ac:dyDescent="0.3">
      <c r="A2167" s="20" t="s">
        <v>196</v>
      </c>
      <c r="B2167" t="str">
        <f>VLOOKUP($A2167,Customer_Table[#All],4,FALSE)</f>
        <v>Ian T</v>
      </c>
      <c r="C2167">
        <f>VLOOKUP($A2167,Medical_Table[#All],4,FALSE)</f>
        <v>41.91</v>
      </c>
      <c r="D2167">
        <f>VLOOKUP($A2167,Medical_Table[#All],6,FALSE)</f>
        <v>6.19</v>
      </c>
      <c r="E2167" t="str">
        <f>VLOOKUP($A2167,Medical_Table[#All],2,FALSE)</f>
        <v>No</v>
      </c>
      <c r="F2167" t="str">
        <f>VLOOKUP($A2167,Medical_Table[#All],8,FALSE)</f>
        <v>No</v>
      </c>
      <c r="G2167" t="str">
        <f>VLOOKUP($A2167,Medical_Table[#All],9,FALSE)</f>
        <v>No</v>
      </c>
      <c r="H2167">
        <f>VLOOKUP($A2167,Medical_Table[#All],10,FALSE)</f>
        <v>0</v>
      </c>
      <c r="I2167" t="str">
        <f>VLOOKUP($A2167,Medical_Table[#All],3,FALSE)</f>
        <v>No</v>
      </c>
      <c r="J2167" t="str">
        <f>VLOOKUP($A2167,Medical_Table[#All],5,FALSE)</f>
        <v>Obesity</v>
      </c>
      <c r="K2167" t="str">
        <f>VLOOKUP($A2167,Medical_Table[#All],7,FALSE)</f>
        <v>Prediabetes</v>
      </c>
      <c r="L2167" s="22">
        <f>VLOOKUP($A2167,Hospitalization_Table[#All],10,FALSE)</f>
        <v>36506</v>
      </c>
      <c r="M2167" s="18">
        <f>VLOOKUP($A2167,Hospitalization_Table[#All],6,FALSE)</f>
        <v>1837.28</v>
      </c>
      <c r="N2167" t="str">
        <f>VLOOKUP($A2167,Hospitalization_Table[#All],7,FALSE)</f>
        <v>tier - 3</v>
      </c>
      <c r="O2167" t="str">
        <f>VLOOKUP($A2167,Hospitalization_Table[#All],8,FALSE)</f>
        <v>tier - 2</v>
      </c>
      <c r="P2167" t="str">
        <f>VLOOKUP($A2167,Hospitalization_Table[#All],9,FALSE)</f>
        <v>R1013</v>
      </c>
      <c r="Q2167">
        <f>VLOOKUP($A2167,Hospitalization_Table[#All],11,FALSE)</f>
        <v>23</v>
      </c>
    </row>
    <row r="2168" spans="1:17" ht="15.6" x14ac:dyDescent="0.3">
      <c r="A2168" s="20" t="s">
        <v>195</v>
      </c>
      <c r="B2168" t="str">
        <f>VLOOKUP($A2168,Customer_Table[#All],4,FALSE)</f>
        <v>Tadese</v>
      </c>
      <c r="C2168">
        <f>VLOOKUP($A2168,Medical_Table[#All],4,FALSE)</f>
        <v>24.6</v>
      </c>
      <c r="D2168">
        <f>VLOOKUP($A2168,Medical_Table[#All],6,FALSE)</f>
        <v>6.19</v>
      </c>
      <c r="E2168" t="str">
        <f>VLOOKUP($A2168,Medical_Table[#All],2,FALSE)</f>
        <v>No</v>
      </c>
      <c r="F2168" t="str">
        <f>VLOOKUP($A2168,Medical_Table[#All],8,FALSE)</f>
        <v>No</v>
      </c>
      <c r="G2168" t="str">
        <f>VLOOKUP($A2168,Medical_Table[#All],9,FALSE)</f>
        <v>Yes</v>
      </c>
      <c r="H2168">
        <f>VLOOKUP($A2168,Medical_Table[#All],10,FALSE)</f>
        <v>1</v>
      </c>
      <c r="I2168" t="str">
        <f>VLOOKUP($A2168,Medical_Table[#All],3,FALSE)</f>
        <v>No</v>
      </c>
      <c r="J2168" t="str">
        <f>VLOOKUP($A2168,Medical_Table[#All],5,FALSE)</f>
        <v>Normal Weight</v>
      </c>
      <c r="K2168" t="str">
        <f>VLOOKUP($A2168,Medical_Table[#All],7,FALSE)</f>
        <v>Prediabetes</v>
      </c>
      <c r="L2168" s="22">
        <f>VLOOKUP($A2168,Hospitalization_Table[#All],10,FALSE)</f>
        <v>37837</v>
      </c>
      <c r="M2168" s="18">
        <f>VLOOKUP($A2168,Hospitalization_Table[#All],6,FALSE)</f>
        <v>1837.24</v>
      </c>
      <c r="N2168" t="str">
        <f>VLOOKUP($A2168,Hospitalization_Table[#All],7,FALSE)</f>
        <v>tier - 3</v>
      </c>
      <c r="O2168" t="str">
        <f>VLOOKUP($A2168,Hospitalization_Table[#All],8,FALSE)</f>
        <v>tier - 2</v>
      </c>
      <c r="P2168" t="str">
        <f>VLOOKUP($A2168,Hospitalization_Table[#All],9,FALSE)</f>
        <v>R1011</v>
      </c>
      <c r="Q2168">
        <f>VLOOKUP($A2168,Hospitalization_Table[#All],11,FALSE)</f>
        <v>19</v>
      </c>
    </row>
    <row r="2169" spans="1:17" ht="15.6" x14ac:dyDescent="0.3">
      <c r="A2169" s="20" t="s">
        <v>194</v>
      </c>
      <c r="B2169" t="str">
        <f>VLOOKUP($A2169,Customer_Table[#All],4,FALSE)</f>
        <v>Jonathan</v>
      </c>
      <c r="C2169">
        <f>VLOOKUP($A2169,Medical_Table[#All],4,FALSE)</f>
        <v>20.9</v>
      </c>
      <c r="D2169">
        <f>VLOOKUP($A2169,Medical_Table[#All],6,FALSE)</f>
        <v>5.12</v>
      </c>
      <c r="E2169" t="str">
        <f>VLOOKUP($A2169,Medical_Table[#All],2,FALSE)</f>
        <v>No</v>
      </c>
      <c r="F2169" t="str">
        <f>VLOOKUP($A2169,Medical_Table[#All],8,FALSE)</f>
        <v>No</v>
      </c>
      <c r="G2169" t="str">
        <f>VLOOKUP($A2169,Medical_Table[#All],9,FALSE)</f>
        <v>Yes</v>
      </c>
      <c r="H2169">
        <f>VLOOKUP($A2169,Medical_Table[#All],10,FALSE)</f>
        <v>1</v>
      </c>
      <c r="I2169" t="str">
        <f>VLOOKUP($A2169,Medical_Table[#All],3,FALSE)</f>
        <v>No</v>
      </c>
      <c r="J2169" t="str">
        <f>VLOOKUP($A2169,Medical_Table[#All],5,FALSE)</f>
        <v>Normal Weight</v>
      </c>
      <c r="K2169" t="str">
        <f>VLOOKUP($A2169,Medical_Table[#All],7,FALSE)</f>
        <v>Normal</v>
      </c>
      <c r="L2169" s="22">
        <f>VLOOKUP($A2169,Hospitalization_Table[#All],10,FALSE)</f>
        <v>37844</v>
      </c>
      <c r="M2169" s="18">
        <f>VLOOKUP($A2169,Hospitalization_Table[#All],6,FALSE)</f>
        <v>1832.09</v>
      </c>
      <c r="N2169" t="str">
        <f>VLOOKUP($A2169,Hospitalization_Table[#All],7,FALSE)</f>
        <v>tier - 3</v>
      </c>
      <c r="O2169" t="str">
        <f>VLOOKUP($A2169,Hospitalization_Table[#All],8,FALSE)</f>
        <v>tier - 3</v>
      </c>
      <c r="P2169" t="str">
        <f>VLOOKUP($A2169,Hospitalization_Table[#All],9,FALSE)</f>
        <v>R1011</v>
      </c>
      <c r="Q2169">
        <f>VLOOKUP($A2169,Hospitalization_Table[#All],11,FALSE)</f>
        <v>19</v>
      </c>
    </row>
    <row r="2170" spans="1:17" ht="15.6" x14ac:dyDescent="0.3">
      <c r="A2170" s="20" t="s">
        <v>193</v>
      </c>
      <c r="B2170" t="str">
        <f>VLOOKUP($A2170,Customer_Table[#All],4,FALSE)</f>
        <v>Dathan</v>
      </c>
      <c r="C2170">
        <f>VLOOKUP($A2170,Medical_Table[#All],4,FALSE)</f>
        <v>34.4</v>
      </c>
      <c r="D2170">
        <f>VLOOKUP($A2170,Medical_Table[#All],6,FALSE)</f>
        <v>4.04</v>
      </c>
      <c r="E2170" t="str">
        <f>VLOOKUP($A2170,Medical_Table[#All],2,FALSE)</f>
        <v>No</v>
      </c>
      <c r="F2170" t="str">
        <f>VLOOKUP($A2170,Medical_Table[#All],8,FALSE)</f>
        <v>No</v>
      </c>
      <c r="G2170" t="str">
        <f>VLOOKUP($A2170,Medical_Table[#All],9,FALSE)</f>
        <v>No</v>
      </c>
      <c r="H2170">
        <f>VLOOKUP($A2170,Medical_Table[#All],10,FALSE)</f>
        <v>0</v>
      </c>
      <c r="I2170" t="str">
        <f>VLOOKUP($A2170,Medical_Table[#All],3,FALSE)</f>
        <v>No</v>
      </c>
      <c r="J2170" t="str">
        <f>VLOOKUP($A2170,Medical_Table[#All],5,FALSE)</f>
        <v>Obesity</v>
      </c>
      <c r="K2170" t="str">
        <f>VLOOKUP($A2170,Medical_Table[#All],7,FALSE)</f>
        <v>Normal</v>
      </c>
      <c r="L2170" s="22">
        <f>VLOOKUP($A2170,Hospitalization_Table[#All],10,FALSE)</f>
        <v>36434</v>
      </c>
      <c r="M2170" s="18">
        <f>VLOOKUP($A2170,Hospitalization_Table[#All],6,FALSE)</f>
        <v>1826.84</v>
      </c>
      <c r="N2170" t="str">
        <f>VLOOKUP($A2170,Hospitalization_Table[#All],7,FALSE)</f>
        <v>tier - 3</v>
      </c>
      <c r="O2170" t="str">
        <f>VLOOKUP($A2170,Hospitalization_Table[#All],8,FALSE)</f>
        <v>tier - 2</v>
      </c>
      <c r="P2170" t="str">
        <f>VLOOKUP($A2170,Hospitalization_Table[#All],9,FALSE)</f>
        <v>R1011</v>
      </c>
      <c r="Q2170">
        <f>VLOOKUP($A2170,Hospitalization_Table[#All],11,FALSE)</f>
        <v>23</v>
      </c>
    </row>
    <row r="2171" spans="1:17" ht="15.6" x14ac:dyDescent="0.3">
      <c r="A2171" s="20" t="s">
        <v>192</v>
      </c>
      <c r="B2171" t="str">
        <f>VLOOKUP($A2171,Customer_Table[#All],4,FALSE)</f>
        <v>Eric</v>
      </c>
      <c r="C2171">
        <f>VLOOKUP($A2171,Medical_Table[#All],4,FALSE)</f>
        <v>32.56</v>
      </c>
      <c r="D2171">
        <f>VLOOKUP($A2171,Medical_Table[#All],6,FALSE)</f>
        <v>5.36</v>
      </c>
      <c r="E2171" t="str">
        <f>VLOOKUP($A2171,Medical_Table[#All],2,FALSE)</f>
        <v>No</v>
      </c>
      <c r="F2171" t="str">
        <f>VLOOKUP($A2171,Medical_Table[#All],8,FALSE)</f>
        <v>No</v>
      </c>
      <c r="G2171" t="str">
        <f>VLOOKUP($A2171,Medical_Table[#All],9,FALSE)</f>
        <v>No</v>
      </c>
      <c r="H2171">
        <f>VLOOKUP($A2171,Medical_Table[#All],10,FALSE)</f>
        <v>0</v>
      </c>
      <c r="I2171" t="str">
        <f>VLOOKUP($A2171,Medical_Table[#All],3,FALSE)</f>
        <v>No</v>
      </c>
      <c r="J2171" t="str">
        <f>VLOOKUP($A2171,Medical_Table[#All],5,FALSE)</f>
        <v>Obesity</v>
      </c>
      <c r="K2171" t="str">
        <f>VLOOKUP($A2171,Medical_Table[#All],7,FALSE)</f>
        <v>Normal</v>
      </c>
      <c r="L2171" s="22">
        <f>VLOOKUP($A2171,Hospitalization_Table[#All],10,FALSE)</f>
        <v>36481</v>
      </c>
      <c r="M2171" s="18">
        <f>VLOOKUP($A2171,Hospitalization_Table[#All],6,FALSE)</f>
        <v>1824.29</v>
      </c>
      <c r="N2171" t="str">
        <f>VLOOKUP($A2171,Hospitalization_Table[#All],7,FALSE)</f>
        <v>tier - 3</v>
      </c>
      <c r="O2171" t="str">
        <f>VLOOKUP($A2171,Hospitalization_Table[#All],8,FALSE)</f>
        <v>tier - 3</v>
      </c>
      <c r="P2171" t="str">
        <f>VLOOKUP($A2171,Hospitalization_Table[#All],9,FALSE)</f>
        <v>R1013</v>
      </c>
      <c r="Q2171">
        <f>VLOOKUP($A2171,Hospitalization_Table[#All],11,FALSE)</f>
        <v>23</v>
      </c>
    </row>
    <row r="2172" spans="1:17" ht="15.6" x14ac:dyDescent="0.3">
      <c r="A2172" s="20" t="s">
        <v>191</v>
      </c>
      <c r="B2172" t="str">
        <f>VLOOKUP($A2172,Customer_Table[#All],4,FALSE)</f>
        <v>Allison M</v>
      </c>
      <c r="C2172">
        <f>VLOOKUP($A2172,Medical_Table[#All],4,FALSE)</f>
        <v>27.98</v>
      </c>
      <c r="D2172">
        <f>VLOOKUP($A2172,Medical_Table[#All],6,FALSE)</f>
        <v>4.38</v>
      </c>
      <c r="E2172" t="str">
        <f>VLOOKUP($A2172,Medical_Table[#All],2,FALSE)</f>
        <v>No</v>
      </c>
      <c r="F2172" t="str">
        <f>VLOOKUP($A2172,Medical_Table[#All],8,FALSE)</f>
        <v>yes</v>
      </c>
      <c r="G2172" t="str">
        <f>VLOOKUP($A2172,Medical_Table[#All],9,FALSE)</f>
        <v>No</v>
      </c>
      <c r="H2172">
        <f>VLOOKUP($A2172,Medical_Table[#All],10,FALSE)</f>
        <v>1</v>
      </c>
      <c r="I2172" t="str">
        <f>VLOOKUP($A2172,Medical_Table[#All],3,FALSE)</f>
        <v>No</v>
      </c>
      <c r="J2172" t="str">
        <f>VLOOKUP($A2172,Medical_Table[#All],5,FALSE)</f>
        <v>Over Weight</v>
      </c>
      <c r="K2172" t="str">
        <f>VLOOKUP($A2172,Medical_Table[#All],7,FALSE)</f>
        <v>Normal</v>
      </c>
      <c r="L2172" s="22">
        <f>VLOOKUP($A2172,Hospitalization_Table[#All],10,FALSE)</f>
        <v>38218</v>
      </c>
      <c r="M2172" s="18">
        <f>VLOOKUP($A2172,Hospitalization_Table[#All],6,FALSE)</f>
        <v>1822.54</v>
      </c>
      <c r="N2172" t="str">
        <f>VLOOKUP($A2172,Hospitalization_Table[#All],7,FALSE)</f>
        <v>tier - 3</v>
      </c>
      <c r="O2172" t="str">
        <f>VLOOKUP($A2172,Hospitalization_Table[#All],8,FALSE)</f>
        <v>tier - 1</v>
      </c>
      <c r="P2172" t="str">
        <f>VLOOKUP($A2172,Hospitalization_Table[#All],9,FALSE)</f>
        <v>R1012</v>
      </c>
      <c r="Q2172">
        <f>VLOOKUP($A2172,Hospitalization_Table[#All],11,FALSE)</f>
        <v>18</v>
      </c>
    </row>
    <row r="2173" spans="1:17" ht="15.6" x14ac:dyDescent="0.3">
      <c r="A2173" s="20" t="s">
        <v>190</v>
      </c>
      <c r="B2173" t="str">
        <f>VLOOKUP($A2173,Customer_Table[#All],4,FALSE)</f>
        <v>Paul</v>
      </c>
      <c r="C2173">
        <f>VLOOKUP($A2173,Medical_Table[#All],4,FALSE)</f>
        <v>26.51</v>
      </c>
      <c r="D2173">
        <f>VLOOKUP($A2173,Medical_Table[#All],6,FALSE)</f>
        <v>4.58</v>
      </c>
      <c r="E2173" t="str">
        <f>VLOOKUP($A2173,Medical_Table[#All],2,FALSE)</f>
        <v>No</v>
      </c>
      <c r="F2173" t="str">
        <f>VLOOKUP($A2173,Medical_Table[#All],8,FALSE)</f>
        <v>No</v>
      </c>
      <c r="G2173" t="str">
        <f>VLOOKUP($A2173,Medical_Table[#All],9,FALSE)</f>
        <v>No</v>
      </c>
      <c r="H2173">
        <f>VLOOKUP($A2173,Medical_Table[#All],10,FALSE)</f>
        <v>0</v>
      </c>
      <c r="I2173" t="str">
        <f>VLOOKUP($A2173,Medical_Table[#All],3,FALSE)</f>
        <v>No</v>
      </c>
      <c r="J2173" t="str">
        <f>VLOOKUP($A2173,Medical_Table[#All],5,FALSE)</f>
        <v>Over Weight</v>
      </c>
      <c r="K2173" t="str">
        <f>VLOOKUP($A2173,Medical_Table[#All],7,FALSE)</f>
        <v>Normal</v>
      </c>
      <c r="L2173" s="22">
        <f>VLOOKUP($A2173,Hospitalization_Table[#All],10,FALSE)</f>
        <v>36428</v>
      </c>
      <c r="M2173" s="18">
        <f>VLOOKUP($A2173,Hospitalization_Table[#All],6,FALSE)</f>
        <v>1815.88</v>
      </c>
      <c r="N2173" t="str">
        <f>VLOOKUP($A2173,Hospitalization_Table[#All],7,FALSE)</f>
        <v>tier - 3</v>
      </c>
      <c r="O2173" t="str">
        <f>VLOOKUP($A2173,Hospitalization_Table[#All],8,FALSE)</f>
        <v>tier - 3</v>
      </c>
      <c r="P2173" t="str">
        <f>VLOOKUP($A2173,Hospitalization_Table[#All],9,FALSE)</f>
        <v>R1013</v>
      </c>
      <c r="Q2173">
        <f>VLOOKUP($A2173,Hospitalization_Table[#All],11,FALSE)</f>
        <v>23</v>
      </c>
    </row>
    <row r="2174" spans="1:17" ht="15.6" x14ac:dyDescent="0.3">
      <c r="A2174" s="20" t="s">
        <v>189</v>
      </c>
      <c r="B2174" t="str">
        <f>VLOOKUP($A2174,Customer_Table[#All],4,FALSE)</f>
        <v>Aaron R</v>
      </c>
      <c r="C2174">
        <f>VLOOKUP($A2174,Medical_Table[#All],4,FALSE)</f>
        <v>29.734999999999999</v>
      </c>
      <c r="D2174">
        <f>VLOOKUP($A2174,Medical_Table[#All],6,FALSE)</f>
        <v>11.92</v>
      </c>
      <c r="E2174" t="str">
        <f>VLOOKUP($A2174,Medical_Table[#All],2,FALSE)</f>
        <v>No</v>
      </c>
      <c r="F2174" t="str">
        <f>VLOOKUP($A2174,Medical_Table[#All],8,FALSE)</f>
        <v>No</v>
      </c>
      <c r="G2174" t="str">
        <f>VLOOKUP($A2174,Medical_Table[#All],9,FALSE)</f>
        <v>No</v>
      </c>
      <c r="H2174">
        <f>VLOOKUP($A2174,Medical_Table[#All],10,FALSE)</f>
        <v>0</v>
      </c>
      <c r="I2174" t="str">
        <f>VLOOKUP($A2174,Medical_Table[#All],3,FALSE)</f>
        <v>No</v>
      </c>
      <c r="J2174" t="str">
        <f>VLOOKUP($A2174,Medical_Table[#All],5,FALSE)</f>
        <v>Over Weight</v>
      </c>
      <c r="K2174" t="str">
        <f>VLOOKUP($A2174,Medical_Table[#All],7,FALSE)</f>
        <v>Diabetes</v>
      </c>
      <c r="L2174" s="22">
        <f>VLOOKUP($A2174,Hospitalization_Table[#All],10,FALSE)</f>
        <v>37603</v>
      </c>
      <c r="M2174" s="18">
        <f>VLOOKUP($A2174,Hospitalization_Table[#All],6,FALSE)</f>
        <v>1769.53</v>
      </c>
      <c r="N2174" t="str">
        <f>VLOOKUP($A2174,Hospitalization_Table[#All],7,FALSE)</f>
        <v>tier - 3</v>
      </c>
      <c r="O2174" t="str">
        <f>VLOOKUP($A2174,Hospitalization_Table[#All],8,FALSE)</f>
        <v>tier - 3</v>
      </c>
      <c r="P2174" t="str">
        <f>VLOOKUP($A2174,Hospitalization_Table[#All],9,FALSE)</f>
        <v>R1012</v>
      </c>
      <c r="Q2174">
        <f>VLOOKUP($A2174,Hospitalization_Table[#All],11,FALSE)</f>
        <v>20</v>
      </c>
    </row>
    <row r="2175" spans="1:17" ht="15.6" x14ac:dyDescent="0.3">
      <c r="A2175" s="20" t="s">
        <v>188</v>
      </c>
      <c r="B2175" t="str">
        <f>VLOOKUP($A2175,Customer_Table[#All],4,FALSE)</f>
        <v>Caitlin H.</v>
      </c>
      <c r="C2175">
        <f>VLOOKUP($A2175,Medical_Table[#All],4,FALSE)</f>
        <v>40.5</v>
      </c>
      <c r="D2175">
        <f>VLOOKUP($A2175,Medical_Table[#All],6,FALSE)</f>
        <v>5.4</v>
      </c>
      <c r="E2175" t="str">
        <f>VLOOKUP($A2175,Medical_Table[#All],2,FALSE)</f>
        <v>No</v>
      </c>
      <c r="F2175" t="str">
        <f>VLOOKUP($A2175,Medical_Table[#All],8,FALSE)</f>
        <v>No</v>
      </c>
      <c r="G2175" t="str">
        <f>VLOOKUP($A2175,Medical_Table[#All],9,FALSE)</f>
        <v>Yes</v>
      </c>
      <c r="H2175">
        <f>VLOOKUP($A2175,Medical_Table[#All],10,FALSE)</f>
        <v>1</v>
      </c>
      <c r="I2175" t="str">
        <f>VLOOKUP($A2175,Medical_Table[#All],3,FALSE)</f>
        <v>No</v>
      </c>
      <c r="J2175" t="str">
        <f>VLOOKUP($A2175,Medical_Table[#All],5,FALSE)</f>
        <v>Obesity</v>
      </c>
      <c r="K2175" t="str">
        <f>VLOOKUP($A2175,Medical_Table[#All],7,FALSE)</f>
        <v>Normal</v>
      </c>
      <c r="L2175" s="22">
        <f>VLOOKUP($A2175,Hospitalization_Table[#All],10,FALSE)</f>
        <v>37944</v>
      </c>
      <c r="M2175" s="18">
        <f>VLOOKUP($A2175,Hospitalization_Table[#All],6,FALSE)</f>
        <v>1759.34</v>
      </c>
      <c r="N2175" t="str">
        <f>VLOOKUP($A2175,Hospitalization_Table[#All],7,FALSE)</f>
        <v>tier - 3</v>
      </c>
      <c r="O2175" t="str">
        <f>VLOOKUP($A2175,Hospitalization_Table[#All],8,FALSE)</f>
        <v>tier - 1</v>
      </c>
      <c r="P2175" t="str">
        <f>VLOOKUP($A2175,Hospitalization_Table[#All],9,FALSE)</f>
        <v>R1011</v>
      </c>
      <c r="Q2175">
        <f>VLOOKUP($A2175,Hospitalization_Table[#All],11,FALSE)</f>
        <v>19</v>
      </c>
    </row>
    <row r="2176" spans="1:17" ht="15.6" x14ac:dyDescent="0.3">
      <c r="A2176" s="20" t="s">
        <v>187</v>
      </c>
      <c r="B2176" t="str">
        <f>VLOOKUP($A2176,Customer_Table[#All],4,FALSE)</f>
        <v>Harald E.</v>
      </c>
      <c r="C2176">
        <f>VLOOKUP($A2176,Medical_Table[#All],4,FALSE)</f>
        <v>25.64</v>
      </c>
      <c r="D2176">
        <f>VLOOKUP($A2176,Medical_Table[#All],6,FALSE)</f>
        <v>4.76</v>
      </c>
      <c r="E2176" t="str">
        <f>VLOOKUP($A2176,Medical_Table[#All],2,FALSE)</f>
        <v>No</v>
      </c>
      <c r="F2176" t="str">
        <f>VLOOKUP($A2176,Medical_Table[#All],8,FALSE)</f>
        <v>No</v>
      </c>
      <c r="G2176" t="str">
        <f>VLOOKUP($A2176,Medical_Table[#All],9,FALSE)</f>
        <v>No</v>
      </c>
      <c r="H2176">
        <f>VLOOKUP($A2176,Medical_Table[#All],10,FALSE)</f>
        <v>1</v>
      </c>
      <c r="I2176" t="str">
        <f>VLOOKUP($A2176,Medical_Table[#All],3,FALSE)</f>
        <v>No</v>
      </c>
      <c r="J2176" t="str">
        <f>VLOOKUP($A2176,Medical_Table[#All],5,FALSE)</f>
        <v>Over Weight</v>
      </c>
      <c r="K2176" t="str">
        <f>VLOOKUP($A2176,Medical_Table[#All],7,FALSE)</f>
        <v>Normal</v>
      </c>
      <c r="L2176" s="22">
        <f>VLOOKUP($A2176,Hospitalization_Table[#All],10,FALSE)</f>
        <v>36075</v>
      </c>
      <c r="M2176" s="18">
        <f>VLOOKUP($A2176,Hospitalization_Table[#All],6,FALSE)</f>
        <v>1756.6</v>
      </c>
      <c r="N2176" t="str">
        <f>VLOOKUP($A2176,Hospitalization_Table[#All],7,FALSE)</f>
        <v>tier - 3</v>
      </c>
      <c r="O2176" t="str">
        <f>VLOOKUP($A2176,Hospitalization_Table[#All],8,FALSE)</f>
        <v>tier - 3</v>
      </c>
      <c r="P2176" t="str">
        <f>VLOOKUP($A2176,Hospitalization_Table[#All],9,FALSE)</f>
        <v>R1013</v>
      </c>
      <c r="Q2176">
        <f>VLOOKUP($A2176,Hospitalization_Table[#All],11,FALSE)</f>
        <v>24</v>
      </c>
    </row>
    <row r="2177" spans="1:17" ht="15.6" x14ac:dyDescent="0.3">
      <c r="A2177" s="20" t="s">
        <v>186</v>
      </c>
      <c r="B2177" t="str">
        <f>VLOOKUP($A2177,Customer_Table[#All],4,FALSE)</f>
        <v>Siobhan A.</v>
      </c>
      <c r="C2177">
        <f>VLOOKUP($A2177,Medical_Table[#All],4,FALSE)</f>
        <v>32.9</v>
      </c>
      <c r="D2177">
        <f>VLOOKUP($A2177,Medical_Table[#All],6,FALSE)</f>
        <v>4.78</v>
      </c>
      <c r="E2177" t="str">
        <f>VLOOKUP($A2177,Medical_Table[#All],2,FALSE)</f>
        <v>No</v>
      </c>
      <c r="F2177" t="str">
        <f>VLOOKUP($A2177,Medical_Table[#All],8,FALSE)</f>
        <v>No</v>
      </c>
      <c r="G2177" t="str">
        <f>VLOOKUP($A2177,Medical_Table[#All],9,FALSE)</f>
        <v>Yes</v>
      </c>
      <c r="H2177">
        <f>VLOOKUP($A2177,Medical_Table[#All],10,FALSE)</f>
        <v>1</v>
      </c>
      <c r="I2177" t="str">
        <f>VLOOKUP($A2177,Medical_Table[#All],3,FALSE)</f>
        <v>No</v>
      </c>
      <c r="J2177" t="str">
        <f>VLOOKUP($A2177,Medical_Table[#All],5,FALSE)</f>
        <v>Obesity</v>
      </c>
      <c r="K2177" t="str">
        <f>VLOOKUP($A2177,Medical_Table[#All],7,FALSE)</f>
        <v>Normal</v>
      </c>
      <c r="L2177" s="22">
        <f>VLOOKUP($A2177,Hospitalization_Table[#All],10,FALSE)</f>
        <v>37890</v>
      </c>
      <c r="M2177" s="18">
        <f>VLOOKUP($A2177,Hospitalization_Table[#All],6,FALSE)</f>
        <v>1748.77</v>
      </c>
      <c r="N2177" t="str">
        <f>VLOOKUP($A2177,Hospitalization_Table[#All],7,FALSE)</f>
        <v>tier - 3</v>
      </c>
      <c r="O2177" t="str">
        <f>VLOOKUP($A2177,Hospitalization_Table[#All],8,FALSE)</f>
        <v>tier - 1</v>
      </c>
      <c r="P2177" t="str">
        <f>VLOOKUP($A2177,Hospitalization_Table[#All],9,FALSE)</f>
        <v>R1011</v>
      </c>
      <c r="Q2177">
        <f>VLOOKUP($A2177,Hospitalization_Table[#All],11,FALSE)</f>
        <v>19</v>
      </c>
    </row>
    <row r="2178" spans="1:17" ht="15.6" x14ac:dyDescent="0.3">
      <c r="A2178" s="20" t="s">
        <v>185</v>
      </c>
      <c r="B2178" t="str">
        <f>VLOOKUP($A2178,Customer_Table[#All],4,FALSE)</f>
        <v>Andrea J.</v>
      </c>
      <c r="C2178">
        <f>VLOOKUP($A2178,Medical_Table[#All],4,FALSE)</f>
        <v>29.8</v>
      </c>
      <c r="D2178">
        <f>VLOOKUP($A2178,Medical_Table[#All],6,FALSE)</f>
        <v>4.26</v>
      </c>
      <c r="E2178" t="str">
        <f>VLOOKUP($A2178,Medical_Table[#All],2,FALSE)</f>
        <v>No</v>
      </c>
      <c r="F2178" t="str">
        <f>VLOOKUP($A2178,Medical_Table[#All],8,FALSE)</f>
        <v>No</v>
      </c>
      <c r="G2178" t="str">
        <f>VLOOKUP($A2178,Medical_Table[#All],9,FALSE)</f>
        <v>Yes</v>
      </c>
      <c r="H2178">
        <f>VLOOKUP($A2178,Medical_Table[#All],10,FALSE)</f>
        <v>1</v>
      </c>
      <c r="I2178" t="str">
        <f>VLOOKUP($A2178,Medical_Table[#All],3,FALSE)</f>
        <v>No</v>
      </c>
      <c r="J2178" t="str">
        <f>VLOOKUP($A2178,Medical_Table[#All],5,FALSE)</f>
        <v>Over Weight</v>
      </c>
      <c r="K2178" t="str">
        <f>VLOOKUP($A2178,Medical_Table[#All],7,FALSE)</f>
        <v>Normal</v>
      </c>
      <c r="L2178" s="22">
        <f>VLOOKUP($A2178,Hospitalization_Table[#All],10,FALSE)</f>
        <v>37830</v>
      </c>
      <c r="M2178" s="18">
        <f>VLOOKUP($A2178,Hospitalization_Table[#All],6,FALSE)</f>
        <v>1744.47</v>
      </c>
      <c r="N2178" t="str">
        <f>VLOOKUP($A2178,Hospitalization_Table[#All],7,FALSE)</f>
        <v>tier - 3</v>
      </c>
      <c r="O2178" t="str">
        <f>VLOOKUP($A2178,Hospitalization_Table[#All],8,FALSE)</f>
        <v>tier - 1</v>
      </c>
      <c r="P2178" t="str">
        <f>VLOOKUP($A2178,Hospitalization_Table[#All],9,FALSE)</f>
        <v>R1011</v>
      </c>
      <c r="Q2178">
        <f>VLOOKUP($A2178,Hospitalization_Table[#All],11,FALSE)</f>
        <v>19</v>
      </c>
    </row>
    <row r="2179" spans="1:17" ht="15.6" x14ac:dyDescent="0.3">
      <c r="A2179" s="20" t="s">
        <v>184</v>
      </c>
      <c r="B2179" t="str">
        <f>VLOOKUP($A2179,Customer_Table[#All],4,FALSE)</f>
        <v>Marie</v>
      </c>
      <c r="C2179">
        <f>VLOOKUP($A2179,Medical_Table[#All],4,FALSE)</f>
        <v>28.9</v>
      </c>
      <c r="D2179">
        <f>VLOOKUP($A2179,Medical_Table[#All],6,FALSE)</f>
        <v>5.85</v>
      </c>
      <c r="E2179" t="str">
        <f>VLOOKUP($A2179,Medical_Table[#All],2,FALSE)</f>
        <v>No</v>
      </c>
      <c r="F2179" t="str">
        <f>VLOOKUP($A2179,Medical_Table[#All],8,FALSE)</f>
        <v>No</v>
      </c>
      <c r="G2179" t="str">
        <f>VLOOKUP($A2179,Medical_Table[#All],9,FALSE)</f>
        <v>Yes</v>
      </c>
      <c r="H2179">
        <f>VLOOKUP($A2179,Medical_Table[#All],10,FALSE)</f>
        <v>1</v>
      </c>
      <c r="I2179" t="str">
        <f>VLOOKUP($A2179,Medical_Table[#All],3,FALSE)</f>
        <v>No</v>
      </c>
      <c r="J2179" t="str">
        <f>VLOOKUP($A2179,Medical_Table[#All],5,FALSE)</f>
        <v>Over Weight</v>
      </c>
      <c r="K2179" t="str">
        <f>VLOOKUP($A2179,Medical_Table[#All],7,FALSE)</f>
        <v>Prediabetes</v>
      </c>
      <c r="L2179" s="22">
        <f>VLOOKUP($A2179,Hospitalization_Table[#All],10,FALSE)</f>
        <v>37827</v>
      </c>
      <c r="M2179" s="18">
        <f>VLOOKUP($A2179,Hospitalization_Table[#All],6,FALSE)</f>
        <v>1743.21</v>
      </c>
      <c r="N2179" t="str">
        <f>VLOOKUP($A2179,Hospitalization_Table[#All],7,FALSE)</f>
        <v>tier - 3</v>
      </c>
      <c r="O2179" t="str">
        <f>VLOOKUP($A2179,Hospitalization_Table[#All],8,FALSE)</f>
        <v>tier - 1</v>
      </c>
      <c r="P2179" t="str">
        <f>VLOOKUP($A2179,Hospitalization_Table[#All],9,FALSE)</f>
        <v>R1011</v>
      </c>
      <c r="Q2179">
        <f>VLOOKUP($A2179,Hospitalization_Table[#All],11,FALSE)</f>
        <v>19</v>
      </c>
    </row>
    <row r="2180" spans="1:17" ht="15.6" x14ac:dyDescent="0.3">
      <c r="A2180" s="20" t="s">
        <v>183</v>
      </c>
      <c r="B2180" t="str">
        <f>VLOOKUP($A2180,Customer_Table[#All],4,FALSE)</f>
        <v>Rachel A.</v>
      </c>
      <c r="C2180">
        <f>VLOOKUP($A2180,Medical_Table[#All],4,FALSE)</f>
        <v>24.7</v>
      </c>
      <c r="D2180">
        <f>VLOOKUP($A2180,Medical_Table[#All],6,FALSE)</f>
        <v>5.32</v>
      </c>
      <c r="E2180" t="str">
        <f>VLOOKUP($A2180,Medical_Table[#All],2,FALSE)</f>
        <v>No</v>
      </c>
      <c r="F2180" t="str">
        <f>VLOOKUP($A2180,Medical_Table[#All],8,FALSE)</f>
        <v>No</v>
      </c>
      <c r="G2180" t="str">
        <f>VLOOKUP($A2180,Medical_Table[#All],9,FALSE)</f>
        <v>Yes</v>
      </c>
      <c r="H2180">
        <f>VLOOKUP($A2180,Medical_Table[#All],10,FALSE)</f>
        <v>1</v>
      </c>
      <c r="I2180" t="str">
        <f>VLOOKUP($A2180,Medical_Table[#All],3,FALSE)</f>
        <v>No</v>
      </c>
      <c r="J2180" t="str">
        <f>VLOOKUP($A2180,Medical_Table[#All],5,FALSE)</f>
        <v>Normal Weight</v>
      </c>
      <c r="K2180" t="str">
        <f>VLOOKUP($A2180,Medical_Table[#All],7,FALSE)</f>
        <v>Normal</v>
      </c>
      <c r="L2180" s="22">
        <f>VLOOKUP($A2180,Hospitalization_Table[#All],10,FALSE)</f>
        <v>37939</v>
      </c>
      <c r="M2180" s="18">
        <f>VLOOKUP($A2180,Hospitalization_Table[#All],6,FALSE)</f>
        <v>1737.38</v>
      </c>
      <c r="N2180" t="str">
        <f>VLOOKUP($A2180,Hospitalization_Table[#All],7,FALSE)</f>
        <v>tier - 3</v>
      </c>
      <c r="O2180" t="str">
        <f>VLOOKUP($A2180,Hospitalization_Table[#All],8,FALSE)</f>
        <v>tier - 2</v>
      </c>
      <c r="P2180" t="str">
        <f>VLOOKUP($A2180,Hospitalization_Table[#All],9,FALSE)</f>
        <v>R1011</v>
      </c>
      <c r="Q2180">
        <f>VLOOKUP($A2180,Hospitalization_Table[#All],11,FALSE)</f>
        <v>19</v>
      </c>
    </row>
    <row r="2181" spans="1:17" ht="15.6" x14ac:dyDescent="0.3">
      <c r="A2181" s="20" t="s">
        <v>182</v>
      </c>
      <c r="B2181" t="str">
        <f>VLOOKUP($A2181,Customer_Table[#All],4,FALSE)</f>
        <v>Emma</v>
      </c>
      <c r="C2181">
        <f>VLOOKUP($A2181,Medical_Table[#All],4,FALSE)</f>
        <v>20.6</v>
      </c>
      <c r="D2181">
        <f>VLOOKUP($A2181,Medical_Table[#All],6,FALSE)</f>
        <v>5.14</v>
      </c>
      <c r="E2181" t="str">
        <f>VLOOKUP($A2181,Medical_Table[#All],2,FALSE)</f>
        <v>No</v>
      </c>
      <c r="F2181" t="str">
        <f>VLOOKUP($A2181,Medical_Table[#All],8,FALSE)</f>
        <v>No</v>
      </c>
      <c r="G2181" t="str">
        <f>VLOOKUP($A2181,Medical_Table[#All],9,FALSE)</f>
        <v>Yes</v>
      </c>
      <c r="H2181">
        <f>VLOOKUP($A2181,Medical_Table[#All],10,FALSE)</f>
        <v>1</v>
      </c>
      <c r="I2181" t="str">
        <f>VLOOKUP($A2181,Medical_Table[#All],3,FALSE)</f>
        <v>No</v>
      </c>
      <c r="J2181" t="str">
        <f>VLOOKUP($A2181,Medical_Table[#All],5,FALSE)</f>
        <v>Normal Weight</v>
      </c>
      <c r="K2181" t="str">
        <f>VLOOKUP($A2181,Medical_Table[#All],7,FALSE)</f>
        <v>Normal</v>
      </c>
      <c r="L2181" s="22">
        <f>VLOOKUP($A2181,Hospitalization_Table[#All],10,FALSE)</f>
        <v>37934</v>
      </c>
      <c r="M2181" s="18">
        <f>VLOOKUP($A2181,Hospitalization_Table[#All],6,FALSE)</f>
        <v>1731.68</v>
      </c>
      <c r="N2181" t="str">
        <f>VLOOKUP($A2181,Hospitalization_Table[#All],7,FALSE)</f>
        <v>tier - 3</v>
      </c>
      <c r="O2181" t="str">
        <f>VLOOKUP($A2181,Hospitalization_Table[#All],8,FALSE)</f>
        <v>tier - 2</v>
      </c>
      <c r="P2181" t="str">
        <f>VLOOKUP($A2181,Hospitalization_Table[#All],9,FALSE)</f>
        <v>R1011</v>
      </c>
      <c r="Q2181">
        <f>VLOOKUP($A2181,Hospitalization_Table[#All],11,FALSE)</f>
        <v>19</v>
      </c>
    </row>
    <row r="2182" spans="1:17" ht="15.6" x14ac:dyDescent="0.3">
      <c r="A2182" s="20" t="s">
        <v>181</v>
      </c>
      <c r="B2182" t="str">
        <f>VLOOKUP($A2182,Customer_Table[#All],4,FALSE)</f>
        <v>Kiersten</v>
      </c>
      <c r="C2182">
        <f>VLOOKUP($A2182,Medical_Table[#All],4,FALSE)</f>
        <v>18.600000000000001</v>
      </c>
      <c r="D2182">
        <f>VLOOKUP($A2182,Medical_Table[#All],6,FALSE)</f>
        <v>5</v>
      </c>
      <c r="E2182" t="str">
        <f>VLOOKUP($A2182,Medical_Table[#All],2,FALSE)</f>
        <v>No</v>
      </c>
      <c r="F2182" t="str">
        <f>VLOOKUP($A2182,Medical_Table[#All],8,FALSE)</f>
        <v>No</v>
      </c>
      <c r="G2182" t="str">
        <f>VLOOKUP($A2182,Medical_Table[#All],9,FALSE)</f>
        <v>Yes</v>
      </c>
      <c r="H2182">
        <f>VLOOKUP($A2182,Medical_Table[#All],10,FALSE)</f>
        <v>1</v>
      </c>
      <c r="I2182" t="str">
        <f>VLOOKUP($A2182,Medical_Table[#All],3,FALSE)</f>
        <v>No</v>
      </c>
      <c r="J2182" t="str">
        <f>VLOOKUP($A2182,Medical_Table[#All],5,FALSE)</f>
        <v>Normal Weight</v>
      </c>
      <c r="K2182" t="str">
        <f>VLOOKUP($A2182,Medical_Table[#All],7,FALSE)</f>
        <v>Normal</v>
      </c>
      <c r="L2182" s="22">
        <f>VLOOKUP($A2182,Hospitalization_Table[#All],10,FALSE)</f>
        <v>37865</v>
      </c>
      <c r="M2182" s="18">
        <f>VLOOKUP($A2182,Hospitalization_Table[#All],6,FALSE)</f>
        <v>1728.9</v>
      </c>
      <c r="N2182" t="str">
        <f>VLOOKUP($A2182,Hospitalization_Table[#All],7,FALSE)</f>
        <v>tier - 3</v>
      </c>
      <c r="O2182" t="str">
        <f>VLOOKUP($A2182,Hospitalization_Table[#All],8,FALSE)</f>
        <v>tier - 2</v>
      </c>
      <c r="P2182" t="str">
        <f>VLOOKUP($A2182,Hospitalization_Table[#All],9,FALSE)</f>
        <v>R1011</v>
      </c>
      <c r="Q2182">
        <f>VLOOKUP($A2182,Hospitalization_Table[#All],11,FALSE)</f>
        <v>19</v>
      </c>
    </row>
    <row r="2183" spans="1:17" ht="15.6" x14ac:dyDescent="0.3">
      <c r="A2183" s="20" t="s">
        <v>180</v>
      </c>
      <c r="B2183" t="str">
        <f>VLOOKUP($A2183,Customer_Table[#All],4,FALSE)</f>
        <v>Rachael</v>
      </c>
      <c r="C2183">
        <f>VLOOKUP($A2183,Medical_Table[#All],4,FALSE)</f>
        <v>17.8</v>
      </c>
      <c r="D2183">
        <f>VLOOKUP($A2183,Medical_Table[#All],6,FALSE)</f>
        <v>4.55</v>
      </c>
      <c r="E2183" t="str">
        <f>VLOOKUP($A2183,Medical_Table[#All],2,FALSE)</f>
        <v>No</v>
      </c>
      <c r="F2183" t="str">
        <f>VLOOKUP($A2183,Medical_Table[#All],8,FALSE)</f>
        <v>No</v>
      </c>
      <c r="G2183" t="str">
        <f>VLOOKUP($A2183,Medical_Table[#All],9,FALSE)</f>
        <v>Yes</v>
      </c>
      <c r="H2183">
        <f>VLOOKUP($A2183,Medical_Table[#All],10,FALSE)</f>
        <v>1</v>
      </c>
      <c r="I2183" t="str">
        <f>VLOOKUP($A2183,Medical_Table[#All],3,FALSE)</f>
        <v>No</v>
      </c>
      <c r="J2183" t="str">
        <f>VLOOKUP($A2183,Medical_Table[#All],5,FALSE)</f>
        <v>Under Weight</v>
      </c>
      <c r="K2183" t="str">
        <f>VLOOKUP($A2183,Medical_Table[#All],7,FALSE)</f>
        <v>Normal</v>
      </c>
      <c r="L2183" s="22">
        <f>VLOOKUP($A2183,Hospitalization_Table[#All],10,FALSE)</f>
        <v>37946</v>
      </c>
      <c r="M2183" s="18">
        <f>VLOOKUP($A2183,Hospitalization_Table[#All],6,FALSE)</f>
        <v>1727.79</v>
      </c>
      <c r="N2183" t="str">
        <f>VLOOKUP($A2183,Hospitalization_Table[#All],7,FALSE)</f>
        <v>tier - 3</v>
      </c>
      <c r="O2183" t="str">
        <f>VLOOKUP($A2183,Hospitalization_Table[#All],8,FALSE)</f>
        <v>tier - 3</v>
      </c>
      <c r="P2183" t="str">
        <f>VLOOKUP($A2183,Hospitalization_Table[#All],9,FALSE)</f>
        <v>R1011</v>
      </c>
      <c r="Q2183">
        <f>VLOOKUP($A2183,Hospitalization_Table[#All],11,FALSE)</f>
        <v>19</v>
      </c>
    </row>
    <row r="2184" spans="1:17" ht="15.6" x14ac:dyDescent="0.3">
      <c r="A2184" s="20" t="s">
        <v>179</v>
      </c>
      <c r="B2184" t="str">
        <f>VLOOKUP($A2184,Customer_Table[#All],4,FALSE)</f>
        <v>Timothy P.</v>
      </c>
      <c r="C2184">
        <f>VLOOKUP($A2184,Medical_Table[#All],4,FALSE)</f>
        <v>35.200000000000003</v>
      </c>
      <c r="D2184">
        <f>VLOOKUP($A2184,Medical_Table[#All],6,FALSE)</f>
        <v>5.97</v>
      </c>
      <c r="E2184" t="str">
        <f>VLOOKUP($A2184,Medical_Table[#All],2,FALSE)</f>
        <v>No</v>
      </c>
      <c r="F2184" t="str">
        <f>VLOOKUP($A2184,Medical_Table[#All],8,FALSE)</f>
        <v>yes</v>
      </c>
      <c r="G2184" t="str">
        <f>VLOOKUP($A2184,Medical_Table[#All],9,FALSE)</f>
        <v>No</v>
      </c>
      <c r="H2184">
        <f>VLOOKUP($A2184,Medical_Table[#All],10,FALSE)</f>
        <v>1</v>
      </c>
      <c r="I2184" t="str">
        <f>VLOOKUP($A2184,Medical_Table[#All],3,FALSE)</f>
        <v>No</v>
      </c>
      <c r="J2184" t="str">
        <f>VLOOKUP($A2184,Medical_Table[#All],5,FALSE)</f>
        <v>Obesity</v>
      </c>
      <c r="K2184" t="str">
        <f>VLOOKUP($A2184,Medical_Table[#All],7,FALSE)</f>
        <v>Prediabetes</v>
      </c>
      <c r="L2184" s="22">
        <f>VLOOKUP($A2184,Hospitalization_Table[#All],10,FALSE)</f>
        <v>38239</v>
      </c>
      <c r="M2184" s="18">
        <f>VLOOKUP($A2184,Hospitalization_Table[#All],6,FALSE)</f>
        <v>1727.54</v>
      </c>
      <c r="N2184" t="str">
        <f>VLOOKUP($A2184,Hospitalization_Table[#All],7,FALSE)</f>
        <v>tier - 3</v>
      </c>
      <c r="O2184" t="str">
        <f>VLOOKUP($A2184,Hospitalization_Table[#All],8,FALSE)</f>
        <v>tier - 1</v>
      </c>
      <c r="P2184" t="str">
        <f>VLOOKUP($A2184,Hospitalization_Table[#All],9,FALSE)</f>
        <v>R1013</v>
      </c>
      <c r="Q2184">
        <f>VLOOKUP($A2184,Hospitalization_Table[#All],11,FALSE)</f>
        <v>18</v>
      </c>
    </row>
    <row r="2185" spans="1:17" ht="15.6" x14ac:dyDescent="0.3">
      <c r="A2185" s="20" t="s">
        <v>178</v>
      </c>
      <c r="B2185" t="str">
        <f>VLOOKUP($A2185,Customer_Table[#All],4,FALSE)</f>
        <v>Lelisa</v>
      </c>
      <c r="C2185">
        <f>VLOOKUP($A2185,Medical_Table[#All],4,FALSE)</f>
        <v>33.770000000000003</v>
      </c>
      <c r="D2185">
        <f>VLOOKUP($A2185,Medical_Table[#All],6,FALSE)</f>
        <v>4.0199999999999996</v>
      </c>
      <c r="E2185" t="str">
        <f>VLOOKUP($A2185,Medical_Table[#All],2,FALSE)</f>
        <v>No</v>
      </c>
      <c r="F2185" t="str">
        <f>VLOOKUP($A2185,Medical_Table[#All],8,FALSE)</f>
        <v>yes</v>
      </c>
      <c r="G2185" t="str">
        <f>VLOOKUP($A2185,Medical_Table[#All],9,FALSE)</f>
        <v>No</v>
      </c>
      <c r="H2185">
        <f>VLOOKUP($A2185,Medical_Table[#All],10,FALSE)</f>
        <v>1</v>
      </c>
      <c r="I2185" t="str">
        <f>VLOOKUP($A2185,Medical_Table[#All],3,FALSE)</f>
        <v>No</v>
      </c>
      <c r="J2185" t="str">
        <f>VLOOKUP($A2185,Medical_Table[#All],5,FALSE)</f>
        <v>Obesity</v>
      </c>
      <c r="K2185" t="str">
        <f>VLOOKUP($A2185,Medical_Table[#All],7,FALSE)</f>
        <v>Normal</v>
      </c>
      <c r="L2185" s="22">
        <f>VLOOKUP($A2185,Hospitalization_Table[#All],10,FALSE)</f>
        <v>38281</v>
      </c>
      <c r="M2185" s="18">
        <f>VLOOKUP($A2185,Hospitalization_Table[#All],6,FALSE)</f>
        <v>1725.55</v>
      </c>
      <c r="N2185" t="str">
        <f>VLOOKUP($A2185,Hospitalization_Table[#All],7,FALSE)</f>
        <v>tier - 3</v>
      </c>
      <c r="O2185" t="str">
        <f>VLOOKUP($A2185,Hospitalization_Table[#All],8,FALSE)</f>
        <v>tier - 2</v>
      </c>
      <c r="P2185" t="str">
        <f>VLOOKUP($A2185,Hospitalization_Table[#All],9,FALSE)</f>
        <v>R1013</v>
      </c>
      <c r="Q2185">
        <f>VLOOKUP($A2185,Hospitalization_Table[#All],11,FALSE)</f>
        <v>18</v>
      </c>
    </row>
    <row r="2186" spans="1:17" ht="15.6" x14ac:dyDescent="0.3">
      <c r="A2186" s="20" t="s">
        <v>177</v>
      </c>
      <c r="B2186" t="str">
        <f>VLOOKUP($A2186,Customer_Table[#All],4,FALSE)</f>
        <v>Nate</v>
      </c>
      <c r="C2186">
        <f>VLOOKUP($A2186,Medical_Table[#All],4,FALSE)</f>
        <v>30.03</v>
      </c>
      <c r="D2186">
        <f>VLOOKUP($A2186,Medical_Table[#All],6,FALSE)</f>
        <v>4.04</v>
      </c>
      <c r="E2186" t="str">
        <f>VLOOKUP($A2186,Medical_Table[#All],2,FALSE)</f>
        <v>No</v>
      </c>
      <c r="F2186" t="str">
        <f>VLOOKUP($A2186,Medical_Table[#All],8,FALSE)</f>
        <v>yes</v>
      </c>
      <c r="G2186" t="str">
        <f>VLOOKUP($A2186,Medical_Table[#All],9,FALSE)</f>
        <v>No</v>
      </c>
      <c r="H2186">
        <f>VLOOKUP($A2186,Medical_Table[#All],10,FALSE)</f>
        <v>1</v>
      </c>
      <c r="I2186" t="str">
        <f>VLOOKUP($A2186,Medical_Table[#All],3,FALSE)</f>
        <v>No</v>
      </c>
      <c r="J2186" t="str">
        <f>VLOOKUP($A2186,Medical_Table[#All],5,FALSE)</f>
        <v>Obesity</v>
      </c>
      <c r="K2186" t="str">
        <f>VLOOKUP($A2186,Medical_Table[#All],7,FALSE)</f>
        <v>Normal</v>
      </c>
      <c r="L2186" s="22">
        <f>VLOOKUP($A2186,Hospitalization_Table[#All],10,FALSE)</f>
        <v>38241</v>
      </c>
      <c r="M2186" s="18">
        <f>VLOOKUP($A2186,Hospitalization_Table[#All],6,FALSE)</f>
        <v>1720.35</v>
      </c>
      <c r="N2186" t="str">
        <f>VLOOKUP($A2186,Hospitalization_Table[#All],7,FALSE)</f>
        <v>tier - 3</v>
      </c>
      <c r="O2186" t="str">
        <f>VLOOKUP($A2186,Hospitalization_Table[#All],8,FALSE)</f>
        <v>tier - 3</v>
      </c>
      <c r="P2186" t="str">
        <f>VLOOKUP($A2186,Hospitalization_Table[#All],9,FALSE)</f>
        <v>R1013</v>
      </c>
      <c r="Q2186">
        <f>VLOOKUP($A2186,Hospitalization_Table[#All],11,FALSE)</f>
        <v>18</v>
      </c>
    </row>
    <row r="2187" spans="1:17" ht="15.6" x14ac:dyDescent="0.3">
      <c r="A2187" s="20" t="s">
        <v>176</v>
      </c>
      <c r="B2187" t="str">
        <f>VLOOKUP($A2187,Customer_Table[#All],4,FALSE)</f>
        <v>Chris C.</v>
      </c>
      <c r="C2187">
        <f>VLOOKUP($A2187,Medical_Table[#All],4,FALSE)</f>
        <v>29.37</v>
      </c>
      <c r="D2187">
        <f>VLOOKUP($A2187,Medical_Table[#All],6,FALSE)</f>
        <v>5.54</v>
      </c>
      <c r="E2187" t="str">
        <f>VLOOKUP($A2187,Medical_Table[#All],2,FALSE)</f>
        <v>No</v>
      </c>
      <c r="F2187" t="str">
        <f>VLOOKUP($A2187,Medical_Table[#All],8,FALSE)</f>
        <v>yes</v>
      </c>
      <c r="G2187" t="str">
        <f>VLOOKUP($A2187,Medical_Table[#All],9,FALSE)</f>
        <v>No</v>
      </c>
      <c r="H2187">
        <f>VLOOKUP($A2187,Medical_Table[#All],10,FALSE)</f>
        <v>1</v>
      </c>
      <c r="I2187" t="str">
        <f>VLOOKUP($A2187,Medical_Table[#All],3,FALSE)</f>
        <v>No</v>
      </c>
      <c r="J2187" t="str">
        <f>VLOOKUP($A2187,Medical_Table[#All],5,FALSE)</f>
        <v>Over Weight</v>
      </c>
      <c r="K2187" t="str">
        <f>VLOOKUP($A2187,Medical_Table[#All],7,FALSE)</f>
        <v>Normal</v>
      </c>
      <c r="L2187" s="22">
        <f>VLOOKUP($A2187,Hospitalization_Table[#All],10,FALSE)</f>
        <v>38148</v>
      </c>
      <c r="M2187" s="18">
        <f>VLOOKUP($A2187,Hospitalization_Table[#All],6,FALSE)</f>
        <v>1719.44</v>
      </c>
      <c r="N2187" t="str">
        <f>VLOOKUP($A2187,Hospitalization_Table[#All],7,FALSE)</f>
        <v>tier - 3</v>
      </c>
      <c r="O2187" t="str">
        <f>VLOOKUP($A2187,Hospitalization_Table[#All],8,FALSE)</f>
        <v>tier - 3</v>
      </c>
      <c r="P2187" t="str">
        <f>VLOOKUP($A2187,Hospitalization_Table[#All],9,FALSE)</f>
        <v>R1013</v>
      </c>
      <c r="Q2187">
        <f>VLOOKUP($A2187,Hospitalization_Table[#All],11,FALSE)</f>
        <v>18</v>
      </c>
    </row>
    <row r="2188" spans="1:17" ht="15.6" x14ac:dyDescent="0.3">
      <c r="A2188" s="20" t="s">
        <v>175</v>
      </c>
      <c r="B2188" t="str">
        <f>VLOOKUP($A2188,Customer_Table[#All],4,FALSE)</f>
        <v>Scott</v>
      </c>
      <c r="C2188">
        <f>VLOOKUP($A2188,Medical_Table[#All],4,FALSE)</f>
        <v>28.5</v>
      </c>
      <c r="D2188">
        <f>VLOOKUP($A2188,Medical_Table[#All],6,FALSE)</f>
        <v>4.03</v>
      </c>
      <c r="E2188" t="str">
        <f>VLOOKUP($A2188,Medical_Table[#All],2,FALSE)</f>
        <v>No</v>
      </c>
      <c r="F2188" t="str">
        <f>VLOOKUP($A2188,Medical_Table[#All],8,FALSE)</f>
        <v>yes</v>
      </c>
      <c r="G2188" t="str">
        <f>VLOOKUP($A2188,Medical_Table[#All],9,FALSE)</f>
        <v>No</v>
      </c>
      <c r="H2188">
        <f>VLOOKUP($A2188,Medical_Table[#All],10,FALSE)</f>
        <v>1</v>
      </c>
      <c r="I2188" t="str">
        <f>VLOOKUP($A2188,Medical_Table[#All],3,FALSE)</f>
        <v>No</v>
      </c>
      <c r="J2188" t="str">
        <f>VLOOKUP($A2188,Medical_Table[#All],5,FALSE)</f>
        <v>Over Weight</v>
      </c>
      <c r="K2188" t="str">
        <f>VLOOKUP($A2188,Medical_Table[#All],7,FALSE)</f>
        <v>Normal</v>
      </c>
      <c r="L2188" s="22">
        <f>VLOOKUP($A2188,Hospitalization_Table[#All],10,FALSE)</f>
        <v>38251</v>
      </c>
      <c r="M2188" s="18">
        <f>VLOOKUP($A2188,Hospitalization_Table[#All],6,FALSE)</f>
        <v>1712.23</v>
      </c>
      <c r="N2188" t="str">
        <f>VLOOKUP($A2188,Hospitalization_Table[#All],7,FALSE)</f>
        <v>tier - 3</v>
      </c>
      <c r="O2188" t="str">
        <f>VLOOKUP($A2188,Hospitalization_Table[#All],8,FALSE)</f>
        <v>tier - 1</v>
      </c>
      <c r="P2188" t="str">
        <f>VLOOKUP($A2188,Hospitalization_Table[#All],9,FALSE)</f>
        <v>R1016</v>
      </c>
      <c r="Q2188">
        <f>VLOOKUP($A2188,Hospitalization_Table[#All],11,FALSE)</f>
        <v>18</v>
      </c>
    </row>
    <row r="2189" spans="1:17" ht="15.6" x14ac:dyDescent="0.3">
      <c r="A2189" s="20" t="s">
        <v>174</v>
      </c>
      <c r="B2189" t="str">
        <f>VLOOKUP($A2189,Customer_Table[#All],4,FALSE)</f>
        <v>Kevin</v>
      </c>
      <c r="C2189">
        <f>VLOOKUP($A2189,Medical_Table[#All],4,FALSE)</f>
        <v>23.32</v>
      </c>
      <c r="D2189">
        <f>VLOOKUP($A2189,Medical_Table[#All],6,FALSE)</f>
        <v>5.62</v>
      </c>
      <c r="E2189" t="str">
        <f>VLOOKUP($A2189,Medical_Table[#All],2,FALSE)</f>
        <v>No</v>
      </c>
      <c r="F2189" t="str">
        <f>VLOOKUP($A2189,Medical_Table[#All],8,FALSE)</f>
        <v>yes</v>
      </c>
      <c r="G2189" t="str">
        <f>VLOOKUP($A2189,Medical_Table[#All],9,FALSE)</f>
        <v>No</v>
      </c>
      <c r="H2189">
        <f>VLOOKUP($A2189,Medical_Table[#All],10,FALSE)</f>
        <v>1</v>
      </c>
      <c r="I2189" t="str">
        <f>VLOOKUP($A2189,Medical_Table[#All],3,FALSE)</f>
        <v>No</v>
      </c>
      <c r="J2189" t="str">
        <f>VLOOKUP($A2189,Medical_Table[#All],5,FALSE)</f>
        <v>Normal Weight</v>
      </c>
      <c r="K2189" t="str">
        <f>VLOOKUP($A2189,Medical_Table[#All],7,FALSE)</f>
        <v>Normal</v>
      </c>
      <c r="L2189" s="22">
        <f>VLOOKUP($A2189,Hospitalization_Table[#All],10,FALSE)</f>
        <v>38249</v>
      </c>
      <c r="M2189" s="18">
        <f>VLOOKUP($A2189,Hospitalization_Table[#All],6,FALSE)</f>
        <v>1711.03</v>
      </c>
      <c r="N2189" t="str">
        <f>VLOOKUP($A2189,Hospitalization_Table[#All],7,FALSE)</f>
        <v>tier - 3</v>
      </c>
      <c r="O2189" t="str">
        <f>VLOOKUP($A2189,Hospitalization_Table[#All],8,FALSE)</f>
        <v>tier - 3</v>
      </c>
      <c r="P2189" t="str">
        <f>VLOOKUP($A2189,Hospitalization_Table[#All],9,FALSE)</f>
        <v>R1013</v>
      </c>
      <c r="Q2189">
        <f>VLOOKUP($A2189,Hospitalization_Table[#All],11,FALSE)</f>
        <v>18</v>
      </c>
    </row>
    <row r="2190" spans="1:17" ht="15.6" x14ac:dyDescent="0.3">
      <c r="A2190" s="20" t="s">
        <v>173</v>
      </c>
      <c r="B2190" t="str">
        <f>VLOOKUP($A2190,Customer_Table[#All],4,FALSE)</f>
        <v>Erik C.</v>
      </c>
      <c r="C2190">
        <f>VLOOKUP($A2190,Medical_Table[#All],4,FALSE)</f>
        <v>26.125</v>
      </c>
      <c r="D2190">
        <f>VLOOKUP($A2190,Medical_Table[#All],6,FALSE)</f>
        <v>5.27</v>
      </c>
      <c r="E2190" t="str">
        <f>VLOOKUP($A2190,Medical_Table[#All],2,FALSE)</f>
        <v>No</v>
      </c>
      <c r="F2190" t="str">
        <f>VLOOKUP($A2190,Medical_Table[#All],8,FALSE)</f>
        <v>yes</v>
      </c>
      <c r="G2190" t="str">
        <f>VLOOKUP($A2190,Medical_Table[#All],9,FALSE)</f>
        <v>No</v>
      </c>
      <c r="H2190">
        <f>VLOOKUP($A2190,Medical_Table[#All],10,FALSE)</f>
        <v>1</v>
      </c>
      <c r="I2190" t="str">
        <f>VLOOKUP($A2190,Medical_Table[#All],3,FALSE)</f>
        <v>No</v>
      </c>
      <c r="J2190" t="str">
        <f>VLOOKUP($A2190,Medical_Table[#All],5,FALSE)</f>
        <v>Over Weight</v>
      </c>
      <c r="K2190" t="str">
        <f>VLOOKUP($A2190,Medical_Table[#All],7,FALSE)</f>
        <v>Normal</v>
      </c>
      <c r="L2190" s="22">
        <f>VLOOKUP($A2190,Hospitalization_Table[#All],10,FALSE)</f>
        <v>38333</v>
      </c>
      <c r="M2190" s="18">
        <f>VLOOKUP($A2190,Hospitalization_Table[#All],6,FALSE)</f>
        <v>1708.93</v>
      </c>
      <c r="N2190" t="str">
        <f>VLOOKUP($A2190,Hospitalization_Table[#All],7,FALSE)</f>
        <v>tier - 3</v>
      </c>
      <c r="O2190" t="str">
        <f>VLOOKUP($A2190,Hospitalization_Table[#All],8,FALSE)</f>
        <v>tier - 1</v>
      </c>
      <c r="P2190" t="str">
        <f>VLOOKUP($A2190,Hospitalization_Table[#All],9,FALSE)</f>
        <v>R1019</v>
      </c>
      <c r="Q2190">
        <f>VLOOKUP($A2190,Hospitalization_Table[#All],11,FALSE)</f>
        <v>18</v>
      </c>
    </row>
    <row r="2191" spans="1:17" ht="15.6" x14ac:dyDescent="0.3">
      <c r="A2191" s="20" t="s">
        <v>172</v>
      </c>
      <c r="B2191" t="str">
        <f>VLOOKUP($A2191,Customer_Table[#All],4,FALSE)</f>
        <v>Shawn C</v>
      </c>
      <c r="C2191">
        <f>VLOOKUP($A2191,Medical_Table[#All],4,FALSE)</f>
        <v>25.46</v>
      </c>
      <c r="D2191">
        <f>VLOOKUP($A2191,Medical_Table[#All],6,FALSE)</f>
        <v>5.18</v>
      </c>
      <c r="E2191" t="str">
        <f>VLOOKUP($A2191,Medical_Table[#All],2,FALSE)</f>
        <v>No</v>
      </c>
      <c r="F2191" t="str">
        <f>VLOOKUP($A2191,Medical_Table[#All],8,FALSE)</f>
        <v>yes</v>
      </c>
      <c r="G2191" t="str">
        <f>VLOOKUP($A2191,Medical_Table[#All],9,FALSE)</f>
        <v>No</v>
      </c>
      <c r="H2191">
        <f>VLOOKUP($A2191,Medical_Table[#All],10,FALSE)</f>
        <v>1</v>
      </c>
      <c r="I2191" t="str">
        <f>VLOOKUP($A2191,Medical_Table[#All],3,FALSE)</f>
        <v>No</v>
      </c>
      <c r="J2191" t="str">
        <f>VLOOKUP($A2191,Medical_Table[#All],5,FALSE)</f>
        <v>Over Weight</v>
      </c>
      <c r="K2191" t="str">
        <f>VLOOKUP($A2191,Medical_Table[#All],7,FALSE)</f>
        <v>Normal</v>
      </c>
      <c r="L2191" s="22">
        <f>VLOOKUP($A2191,Hospitalization_Table[#All],10,FALSE)</f>
        <v>38277</v>
      </c>
      <c r="M2191" s="18">
        <f>VLOOKUP($A2191,Hospitalization_Table[#All],6,FALSE)</f>
        <v>1708</v>
      </c>
      <c r="N2191" t="str">
        <f>VLOOKUP($A2191,Hospitalization_Table[#All],7,FALSE)</f>
        <v>tier - 3</v>
      </c>
      <c r="O2191" t="str">
        <f>VLOOKUP($A2191,Hospitalization_Table[#All],8,FALSE)</f>
        <v>tier - 2</v>
      </c>
      <c r="P2191" t="str">
        <f>VLOOKUP($A2191,Hospitalization_Table[#All],9,FALSE)</f>
        <v>R1016</v>
      </c>
      <c r="Q2191">
        <f>VLOOKUP($A2191,Hospitalization_Table[#All],11,FALSE)</f>
        <v>18</v>
      </c>
    </row>
    <row r="2192" spans="1:17" ht="15.6" x14ac:dyDescent="0.3">
      <c r="A2192" s="20" t="s">
        <v>171</v>
      </c>
      <c r="B2192" t="str">
        <f>VLOOKUP($A2192,Customer_Table[#All],4,FALSE)</f>
        <v>Vajin L.</v>
      </c>
      <c r="C2192">
        <f>VLOOKUP($A2192,Medical_Table[#All],4,FALSE)</f>
        <v>23.75</v>
      </c>
      <c r="D2192">
        <f>VLOOKUP($A2192,Medical_Table[#All],6,FALSE)</f>
        <v>5.27</v>
      </c>
      <c r="E2192" t="str">
        <f>VLOOKUP($A2192,Medical_Table[#All],2,FALSE)</f>
        <v>No</v>
      </c>
      <c r="F2192" t="str">
        <f>VLOOKUP($A2192,Medical_Table[#All],8,FALSE)</f>
        <v>yes</v>
      </c>
      <c r="G2192" t="str">
        <f>VLOOKUP($A2192,Medical_Table[#All],9,FALSE)</f>
        <v>No</v>
      </c>
      <c r="H2192">
        <f>VLOOKUP($A2192,Medical_Table[#All],10,FALSE)</f>
        <v>1</v>
      </c>
      <c r="I2192" t="str">
        <f>VLOOKUP($A2192,Medical_Table[#All],3,FALSE)</f>
        <v>No</v>
      </c>
      <c r="J2192" t="str">
        <f>VLOOKUP($A2192,Medical_Table[#All],5,FALSE)</f>
        <v>Normal Weight</v>
      </c>
      <c r="K2192" t="str">
        <f>VLOOKUP($A2192,Medical_Table[#All],7,FALSE)</f>
        <v>Normal</v>
      </c>
      <c r="L2192" s="22">
        <f>VLOOKUP($A2192,Hospitalization_Table[#All],10,FALSE)</f>
        <v>38327</v>
      </c>
      <c r="M2192" s="18">
        <f>VLOOKUP($A2192,Hospitalization_Table[#All],6,FALSE)</f>
        <v>1705.62</v>
      </c>
      <c r="N2192" t="str">
        <f>VLOOKUP($A2192,Hospitalization_Table[#All],7,FALSE)</f>
        <v>tier - 2</v>
      </c>
      <c r="O2192" t="str">
        <f>VLOOKUP($A2192,Hospitalization_Table[#All],8,FALSE)</f>
        <v>tier - 2</v>
      </c>
      <c r="P2192" t="str">
        <f>VLOOKUP($A2192,Hospitalization_Table[#All],9,FALSE)</f>
        <v>R1015</v>
      </c>
      <c r="Q2192">
        <f>VLOOKUP($A2192,Hospitalization_Table[#All],11,FALSE)</f>
        <v>18</v>
      </c>
    </row>
    <row r="2193" spans="1:17" ht="15.6" x14ac:dyDescent="0.3">
      <c r="A2193" s="20" t="s">
        <v>169</v>
      </c>
      <c r="B2193" t="str">
        <f>VLOOKUP($A2193,Customer_Table[#All],4,FALSE)</f>
        <v>John K. Jr.</v>
      </c>
      <c r="C2193">
        <f>VLOOKUP($A2193,Medical_Table[#All],4,FALSE)</f>
        <v>23.085000000000001</v>
      </c>
      <c r="D2193">
        <f>VLOOKUP($A2193,Medical_Table[#All],6,FALSE)</f>
        <v>5.62</v>
      </c>
      <c r="E2193" t="str">
        <f>VLOOKUP($A2193,Medical_Table[#All],2,FALSE)</f>
        <v>No</v>
      </c>
      <c r="F2193" t="str">
        <f>VLOOKUP($A2193,Medical_Table[#All],8,FALSE)</f>
        <v>yes</v>
      </c>
      <c r="G2193" t="str">
        <f>VLOOKUP($A2193,Medical_Table[#All],9,FALSE)</f>
        <v>No</v>
      </c>
      <c r="H2193">
        <f>VLOOKUP($A2193,Medical_Table[#All],10,FALSE)</f>
        <v>1</v>
      </c>
      <c r="I2193" t="str">
        <f>VLOOKUP($A2193,Medical_Table[#All],3,FALSE)</f>
        <v>No</v>
      </c>
      <c r="J2193" t="str">
        <f>VLOOKUP($A2193,Medical_Table[#All],5,FALSE)</f>
        <v>Normal Weight</v>
      </c>
      <c r="K2193" t="str">
        <f>VLOOKUP($A2193,Medical_Table[#All],7,FALSE)</f>
        <v>Normal</v>
      </c>
      <c r="L2193" s="22">
        <f>VLOOKUP($A2193,Hospitalization_Table[#All],10,FALSE)</f>
        <v>38335</v>
      </c>
      <c r="M2193" s="18">
        <f>VLOOKUP($A2193,Hospitalization_Table[#All],6,FALSE)</f>
        <v>1704.7</v>
      </c>
      <c r="N2193" t="str">
        <f>VLOOKUP($A2193,Hospitalization_Table[#All],7,FALSE)</f>
        <v>tier - 2</v>
      </c>
      <c r="O2193" t="str">
        <f>VLOOKUP($A2193,Hospitalization_Table[#All],8,FALSE)</f>
        <v>tier - 3</v>
      </c>
      <c r="P2193" t="str">
        <f>VLOOKUP($A2193,Hospitalization_Table[#All],9,FALSE)</f>
        <v>R1018</v>
      </c>
      <c r="Q2193">
        <f>VLOOKUP($A2193,Hospitalization_Table[#All],11,FALSE)</f>
        <v>18</v>
      </c>
    </row>
    <row r="2194" spans="1:17" ht="15.6" x14ac:dyDescent="0.3">
      <c r="A2194" s="20" t="s">
        <v>167</v>
      </c>
      <c r="B2194" t="str">
        <f>VLOOKUP($A2194,Customer_Table[#All],4,FALSE)</f>
        <v>Kevin J.</v>
      </c>
      <c r="C2194">
        <f>VLOOKUP($A2194,Medical_Table[#All],4,FALSE)</f>
        <v>22.99</v>
      </c>
      <c r="D2194">
        <f>VLOOKUP($A2194,Medical_Table[#All],6,FALSE)</f>
        <v>5.0599999999999996</v>
      </c>
      <c r="E2194" t="str">
        <f>VLOOKUP($A2194,Medical_Table[#All],2,FALSE)</f>
        <v>No</v>
      </c>
      <c r="F2194" t="str">
        <f>VLOOKUP($A2194,Medical_Table[#All],8,FALSE)</f>
        <v>yes</v>
      </c>
      <c r="G2194" t="str">
        <f>VLOOKUP($A2194,Medical_Table[#All],9,FALSE)</f>
        <v>No</v>
      </c>
      <c r="H2194">
        <f>VLOOKUP($A2194,Medical_Table[#All],10,FALSE)</f>
        <v>1</v>
      </c>
      <c r="I2194" t="str">
        <f>VLOOKUP($A2194,Medical_Table[#All],3,FALSE)</f>
        <v>No</v>
      </c>
      <c r="J2194" t="str">
        <f>VLOOKUP($A2194,Medical_Table[#All],5,FALSE)</f>
        <v>Normal Weight</v>
      </c>
      <c r="K2194" t="str">
        <f>VLOOKUP($A2194,Medical_Table[#All],7,FALSE)</f>
        <v>Normal</v>
      </c>
      <c r="L2194" s="22">
        <f>VLOOKUP($A2194,Hospitalization_Table[#All],10,FALSE)</f>
        <v>38298</v>
      </c>
      <c r="M2194" s="18">
        <f>VLOOKUP($A2194,Hospitalization_Table[#All],6,FALSE)</f>
        <v>1704.57</v>
      </c>
      <c r="N2194" t="str">
        <f>VLOOKUP($A2194,Hospitalization_Table[#All],7,FALSE)</f>
        <v>tier - 2</v>
      </c>
      <c r="O2194" t="str">
        <f>VLOOKUP($A2194,Hospitalization_Table[#All],8,FALSE)</f>
        <v>tier - 1</v>
      </c>
      <c r="P2194" t="str">
        <f>VLOOKUP($A2194,Hospitalization_Table[#All],9,FALSE)</f>
        <v>R1016</v>
      </c>
      <c r="Q2194">
        <f>VLOOKUP($A2194,Hospitalization_Table[#All],11,FALSE)</f>
        <v>18</v>
      </c>
    </row>
    <row r="2195" spans="1:17" ht="15.6" x14ac:dyDescent="0.3">
      <c r="A2195" s="20" t="s">
        <v>165</v>
      </c>
      <c r="B2195" t="str">
        <f>VLOOKUP($A2195,Customer_Table[#All],4,FALSE)</f>
        <v>Kirby W.</v>
      </c>
      <c r="C2195">
        <f>VLOOKUP($A2195,Medical_Table[#All],4,FALSE)</f>
        <v>21.47</v>
      </c>
      <c r="D2195">
        <f>VLOOKUP($A2195,Medical_Table[#All],6,FALSE)</f>
        <v>4.6900000000000004</v>
      </c>
      <c r="E2195" t="str">
        <f>VLOOKUP($A2195,Medical_Table[#All],2,FALSE)</f>
        <v>No</v>
      </c>
      <c r="F2195" t="str">
        <f>VLOOKUP($A2195,Medical_Table[#All],8,FALSE)</f>
        <v>yes</v>
      </c>
      <c r="G2195" t="str">
        <f>VLOOKUP($A2195,Medical_Table[#All],9,FALSE)</f>
        <v>No</v>
      </c>
      <c r="H2195">
        <f>VLOOKUP($A2195,Medical_Table[#All],10,FALSE)</f>
        <v>1</v>
      </c>
      <c r="I2195" t="str">
        <f>VLOOKUP($A2195,Medical_Table[#All],3,FALSE)</f>
        <v>No</v>
      </c>
      <c r="J2195" t="str">
        <f>VLOOKUP($A2195,Medical_Table[#All],5,FALSE)</f>
        <v>Normal Weight</v>
      </c>
      <c r="K2195" t="str">
        <f>VLOOKUP($A2195,Medical_Table[#All],7,FALSE)</f>
        <v>Normal</v>
      </c>
      <c r="L2195" s="22">
        <f>VLOOKUP($A2195,Hospitalization_Table[#All],10,FALSE)</f>
        <v>38331</v>
      </c>
      <c r="M2195" s="18">
        <f>VLOOKUP($A2195,Hospitalization_Table[#All],6,FALSE)</f>
        <v>1702.46</v>
      </c>
      <c r="N2195" t="str">
        <f>VLOOKUP($A2195,Hospitalization_Table[#All],7,FALSE)</f>
        <v>tier - 2</v>
      </c>
      <c r="O2195" t="str">
        <f>VLOOKUP($A2195,Hospitalization_Table[#All],8,FALSE)</f>
        <v>tier - 3</v>
      </c>
      <c r="P2195" t="str">
        <f>VLOOKUP($A2195,Hospitalization_Table[#All],9,FALSE)</f>
        <v>R1019</v>
      </c>
      <c r="Q2195">
        <f>VLOOKUP($A2195,Hospitalization_Table[#All],11,FALSE)</f>
        <v>18</v>
      </c>
    </row>
    <row r="2196" spans="1:17" ht="15.6" x14ac:dyDescent="0.3">
      <c r="A2196" s="20" t="s">
        <v>163</v>
      </c>
      <c r="B2196" t="str">
        <f>VLOOKUP($A2196,Customer_Table[#All],4,FALSE)</f>
        <v>J A</v>
      </c>
      <c r="C2196">
        <f>VLOOKUP($A2196,Medical_Table[#All],4,FALSE)</f>
        <v>15.96</v>
      </c>
      <c r="D2196">
        <f>VLOOKUP($A2196,Medical_Table[#All],6,FALSE)</f>
        <v>5.44</v>
      </c>
      <c r="E2196" t="str">
        <f>VLOOKUP($A2196,Medical_Table[#All],2,FALSE)</f>
        <v>No</v>
      </c>
      <c r="F2196" t="str">
        <f>VLOOKUP($A2196,Medical_Table[#All],8,FALSE)</f>
        <v>yes</v>
      </c>
      <c r="G2196" t="str">
        <f>VLOOKUP($A2196,Medical_Table[#All],9,FALSE)</f>
        <v>No</v>
      </c>
      <c r="H2196">
        <f>VLOOKUP($A2196,Medical_Table[#All],10,FALSE)</f>
        <v>1</v>
      </c>
      <c r="I2196" t="str">
        <f>VLOOKUP($A2196,Medical_Table[#All],3,FALSE)</f>
        <v>No</v>
      </c>
      <c r="J2196" t="str">
        <f>VLOOKUP($A2196,Medical_Table[#All],5,FALSE)</f>
        <v>Under Weight</v>
      </c>
      <c r="K2196" t="str">
        <f>VLOOKUP($A2196,Medical_Table[#All],7,FALSE)</f>
        <v>Normal</v>
      </c>
      <c r="L2196" s="22">
        <f>VLOOKUP($A2196,Hospitalization_Table[#All],10,FALSE)</f>
        <v>38308</v>
      </c>
      <c r="M2196" s="18">
        <f>VLOOKUP($A2196,Hospitalization_Table[#All],6,FALSE)</f>
        <v>1694.8</v>
      </c>
      <c r="N2196" t="str">
        <f>VLOOKUP($A2196,Hospitalization_Table[#All],7,FALSE)</f>
        <v>tier - 2</v>
      </c>
      <c r="O2196" t="str">
        <f>VLOOKUP($A2196,Hospitalization_Table[#All],8,FALSE)</f>
        <v>tier - 2</v>
      </c>
      <c r="P2196" t="str">
        <f>VLOOKUP($A2196,Hospitalization_Table[#All],9,FALSE)</f>
        <v>R1015</v>
      </c>
      <c r="Q2196">
        <f>VLOOKUP($A2196,Hospitalization_Table[#All],11,FALSE)</f>
        <v>18</v>
      </c>
    </row>
    <row r="2197" spans="1:17" ht="15.6" x14ac:dyDescent="0.3">
      <c r="A2197" s="20" t="s">
        <v>162</v>
      </c>
      <c r="B2197" t="str">
        <f>VLOOKUP($A2197,Customer_Table[#All],4,FALSE)</f>
        <v>Dustin G.</v>
      </c>
      <c r="C2197">
        <f>VLOOKUP($A2197,Medical_Table[#All],4,FALSE)</f>
        <v>39.5</v>
      </c>
      <c r="D2197">
        <f>VLOOKUP($A2197,Medical_Table[#All],6,FALSE)</f>
        <v>5.05</v>
      </c>
      <c r="E2197" t="str">
        <f>VLOOKUP($A2197,Medical_Table[#All],2,FALSE)</f>
        <v>No</v>
      </c>
      <c r="F2197" t="str">
        <f>VLOOKUP($A2197,Medical_Table[#All],8,FALSE)</f>
        <v>yes</v>
      </c>
      <c r="G2197" t="str">
        <f>VLOOKUP($A2197,Medical_Table[#All],9,FALSE)</f>
        <v>No</v>
      </c>
      <c r="H2197">
        <f>VLOOKUP($A2197,Medical_Table[#All],10,FALSE)</f>
        <v>1</v>
      </c>
      <c r="I2197" t="str">
        <f>VLOOKUP($A2197,Medical_Table[#All],3,FALSE)</f>
        <v>No</v>
      </c>
      <c r="J2197" t="str">
        <f>VLOOKUP($A2197,Medical_Table[#All],5,FALSE)</f>
        <v>Obesity</v>
      </c>
      <c r="K2197" t="str">
        <f>VLOOKUP($A2197,Medical_Table[#All],7,FALSE)</f>
        <v>Normal</v>
      </c>
      <c r="L2197" s="22">
        <f>VLOOKUP($A2197,Hospitalization_Table[#All],10,FALSE)</f>
        <v>36820</v>
      </c>
      <c r="M2197" s="18">
        <f>VLOOKUP($A2197,Hospitalization_Table[#All],6,FALSE)</f>
        <v>1682.6</v>
      </c>
      <c r="N2197" t="str">
        <f>VLOOKUP($A2197,Hospitalization_Table[#All],7,FALSE)</f>
        <v>tier - 2</v>
      </c>
      <c r="O2197" t="str">
        <f>VLOOKUP($A2197,Hospitalization_Table[#All],8,FALSE)</f>
        <v>tier - 2</v>
      </c>
      <c r="P2197" t="str">
        <f>VLOOKUP($A2197,Hospitalization_Table[#All],9,FALSE)</f>
        <v>R1011</v>
      </c>
      <c r="Q2197">
        <f>VLOOKUP($A2197,Hospitalization_Table[#All],11,FALSE)</f>
        <v>22</v>
      </c>
    </row>
    <row r="2198" spans="1:17" ht="15.6" x14ac:dyDescent="0.3">
      <c r="A2198" s="20" t="s">
        <v>161</v>
      </c>
      <c r="B2198" t="str">
        <f>VLOOKUP($A2198,Customer_Table[#All],4,FALSE)</f>
        <v>Anthony G</v>
      </c>
      <c r="C2198">
        <f>VLOOKUP($A2198,Medical_Table[#All],4,FALSE)</f>
        <v>33.770000000000003</v>
      </c>
      <c r="D2198">
        <f>VLOOKUP($A2198,Medical_Table[#All],6,FALSE)</f>
        <v>6</v>
      </c>
      <c r="E2198" t="str">
        <f>VLOOKUP($A2198,Medical_Table[#All],2,FALSE)</f>
        <v>No</v>
      </c>
      <c r="F2198" t="str">
        <f>VLOOKUP($A2198,Medical_Table[#All],8,FALSE)</f>
        <v>yes</v>
      </c>
      <c r="G2198" t="str">
        <f>VLOOKUP($A2198,Medical_Table[#All],9,FALSE)</f>
        <v>No</v>
      </c>
      <c r="H2198">
        <f>VLOOKUP($A2198,Medical_Table[#All],10,FALSE)</f>
        <v>1</v>
      </c>
      <c r="I2198" t="str">
        <f>VLOOKUP($A2198,Medical_Table[#All],3,FALSE)</f>
        <v>No</v>
      </c>
      <c r="J2198" t="str">
        <f>VLOOKUP($A2198,Medical_Table[#All],5,FALSE)</f>
        <v>Obesity</v>
      </c>
      <c r="K2198" t="str">
        <f>VLOOKUP($A2198,Medical_Table[#All],7,FALSE)</f>
        <v>Prediabetes</v>
      </c>
      <c r="L2198" s="22">
        <f>VLOOKUP($A2198,Hospitalization_Table[#All],10,FALSE)</f>
        <v>36687</v>
      </c>
      <c r="M2198" s="18">
        <f>VLOOKUP($A2198,Hospitalization_Table[#All],6,FALSE)</f>
        <v>1674.63</v>
      </c>
      <c r="N2198" t="str">
        <f>VLOOKUP($A2198,Hospitalization_Table[#All],7,FALSE)</f>
        <v>tier - 2</v>
      </c>
      <c r="O2198" t="str">
        <f>VLOOKUP($A2198,Hospitalization_Table[#All],8,FALSE)</f>
        <v>tier - 2</v>
      </c>
      <c r="P2198" t="str">
        <f>VLOOKUP($A2198,Hospitalization_Table[#All],9,FALSE)</f>
        <v>R1013</v>
      </c>
      <c r="Q2198">
        <f>VLOOKUP($A2198,Hospitalization_Table[#All],11,FALSE)</f>
        <v>22</v>
      </c>
    </row>
    <row r="2199" spans="1:17" ht="15.6" x14ac:dyDescent="0.3">
      <c r="A2199" s="20" t="s">
        <v>160</v>
      </c>
      <c r="B2199" t="str">
        <f>VLOOKUP($A2199,Customer_Table[#All],4,FALSE)</f>
        <v>Ryan</v>
      </c>
      <c r="C2199">
        <f>VLOOKUP($A2199,Medical_Table[#All],4,FALSE)</f>
        <v>26.84</v>
      </c>
      <c r="D2199">
        <f>VLOOKUP($A2199,Medical_Table[#All],6,FALSE)</f>
        <v>5.99</v>
      </c>
      <c r="E2199" t="str">
        <f>VLOOKUP($A2199,Medical_Table[#All],2,FALSE)</f>
        <v>Yes</v>
      </c>
      <c r="F2199" t="str">
        <f>VLOOKUP($A2199,Medical_Table[#All],8,FALSE)</f>
        <v>yes</v>
      </c>
      <c r="G2199" t="str">
        <f>VLOOKUP($A2199,Medical_Table[#All],9,FALSE)</f>
        <v>No</v>
      </c>
      <c r="H2199">
        <f>VLOOKUP($A2199,Medical_Table[#All],10,FALSE)</f>
        <v>1</v>
      </c>
      <c r="I2199" t="str">
        <f>VLOOKUP($A2199,Medical_Table[#All],3,FALSE)</f>
        <v>No</v>
      </c>
      <c r="J2199" t="str">
        <f>VLOOKUP($A2199,Medical_Table[#All],5,FALSE)</f>
        <v>Over Weight</v>
      </c>
      <c r="K2199" t="str">
        <f>VLOOKUP($A2199,Medical_Table[#All],7,FALSE)</f>
        <v>Prediabetes</v>
      </c>
      <c r="L2199" s="22">
        <f>VLOOKUP($A2199,Hospitalization_Table[#All],10,FALSE)</f>
        <v>36822</v>
      </c>
      <c r="M2199" s="18">
        <f>VLOOKUP($A2199,Hospitalization_Table[#All],6,FALSE)</f>
        <v>1665</v>
      </c>
      <c r="N2199" t="str">
        <f>VLOOKUP($A2199,Hospitalization_Table[#All],7,FALSE)</f>
        <v>tier - 2</v>
      </c>
      <c r="O2199" t="str">
        <f>VLOOKUP($A2199,Hospitalization_Table[#All],8,FALSE)</f>
        <v>tier - 2</v>
      </c>
      <c r="P2199" t="str">
        <f>VLOOKUP($A2199,Hospitalization_Table[#All],9,FALSE)</f>
        <v>R1013</v>
      </c>
      <c r="Q2199">
        <f>VLOOKUP($A2199,Hospitalization_Table[#All],11,FALSE)</f>
        <v>22</v>
      </c>
    </row>
    <row r="2200" spans="1:17" ht="15.6" x14ac:dyDescent="0.3">
      <c r="A2200" s="20" t="s">
        <v>159</v>
      </c>
      <c r="B2200" t="str">
        <f>VLOOKUP($A2200,Customer_Table[#All],4,FALSE)</f>
        <v>Eric N</v>
      </c>
      <c r="C2200">
        <f>VLOOKUP($A2200,Medical_Table[#All],4,FALSE)</f>
        <v>35.53</v>
      </c>
      <c r="D2200">
        <f>VLOOKUP($A2200,Medical_Table[#All],6,FALSE)</f>
        <v>4.3600000000000003</v>
      </c>
      <c r="E2200" t="str">
        <f>VLOOKUP($A2200,Medical_Table[#All],2,FALSE)</f>
        <v>No</v>
      </c>
      <c r="F2200" t="str">
        <f>VLOOKUP($A2200,Medical_Table[#All],8,FALSE)</f>
        <v>No</v>
      </c>
      <c r="G2200" t="str">
        <f>VLOOKUP($A2200,Medical_Table[#All],9,FALSE)</f>
        <v>Yes</v>
      </c>
      <c r="H2200">
        <f>VLOOKUP($A2200,Medical_Table[#All],10,FALSE)</f>
        <v>1</v>
      </c>
      <c r="I2200" t="str">
        <f>VLOOKUP($A2200,Medical_Table[#All],3,FALSE)</f>
        <v>No</v>
      </c>
      <c r="J2200" t="str">
        <f>VLOOKUP($A2200,Medical_Table[#All],5,FALSE)</f>
        <v>Obesity</v>
      </c>
      <c r="K2200" t="str">
        <f>VLOOKUP($A2200,Medical_Table[#All],7,FALSE)</f>
        <v>Normal</v>
      </c>
      <c r="L2200" s="22">
        <f>VLOOKUP($A2200,Hospitalization_Table[#All],10,FALSE)</f>
        <v>37985</v>
      </c>
      <c r="M2200" s="18">
        <f>VLOOKUP($A2200,Hospitalization_Table[#All],6,FALSE)</f>
        <v>1646.43</v>
      </c>
      <c r="N2200" t="str">
        <f>VLOOKUP($A2200,Hospitalization_Table[#All],7,FALSE)</f>
        <v>tier - 2</v>
      </c>
      <c r="O2200" t="str">
        <f>VLOOKUP($A2200,Hospitalization_Table[#All],8,FALSE)</f>
        <v>tier - 1</v>
      </c>
      <c r="P2200" t="str">
        <f>VLOOKUP($A2200,Hospitalization_Table[#All],9,FALSE)</f>
        <v>R1012</v>
      </c>
      <c r="Q2200">
        <f>VLOOKUP($A2200,Hospitalization_Table[#All],11,FALSE)</f>
        <v>19</v>
      </c>
    </row>
    <row r="2201" spans="1:17" ht="15.6" x14ac:dyDescent="0.3">
      <c r="A2201" s="20" t="s">
        <v>158</v>
      </c>
      <c r="B2201" t="str">
        <f>VLOOKUP($A2201,Customer_Table[#All],4,FALSE)</f>
        <v>Connor</v>
      </c>
      <c r="C2201">
        <f>VLOOKUP($A2201,Medical_Table[#All],4,FALSE)</f>
        <v>30.59</v>
      </c>
      <c r="D2201">
        <f>VLOOKUP($A2201,Medical_Table[#All],6,FALSE)</f>
        <v>4.41</v>
      </c>
      <c r="E2201" t="str">
        <f>VLOOKUP($A2201,Medical_Table[#All],2,FALSE)</f>
        <v>No</v>
      </c>
      <c r="F2201" t="str">
        <f>VLOOKUP($A2201,Medical_Table[#All],8,FALSE)</f>
        <v>No</v>
      </c>
      <c r="G2201" t="str">
        <f>VLOOKUP($A2201,Medical_Table[#All],9,FALSE)</f>
        <v>Yes</v>
      </c>
      <c r="H2201">
        <f>VLOOKUP($A2201,Medical_Table[#All],10,FALSE)</f>
        <v>1</v>
      </c>
      <c r="I2201" t="str">
        <f>VLOOKUP($A2201,Medical_Table[#All],3,FALSE)</f>
        <v>No</v>
      </c>
      <c r="J2201" t="str">
        <f>VLOOKUP($A2201,Medical_Table[#All],5,FALSE)</f>
        <v>Obesity</v>
      </c>
      <c r="K2201" t="str">
        <f>VLOOKUP($A2201,Medical_Table[#All],7,FALSE)</f>
        <v>Normal</v>
      </c>
      <c r="L2201" s="22">
        <f>VLOOKUP($A2201,Hospitalization_Table[#All],10,FALSE)</f>
        <v>37854</v>
      </c>
      <c r="M2201" s="18">
        <f>VLOOKUP($A2201,Hospitalization_Table[#All],6,FALSE)</f>
        <v>1639.56</v>
      </c>
      <c r="N2201" t="str">
        <f>VLOOKUP($A2201,Hospitalization_Table[#All],7,FALSE)</f>
        <v>tier - 2</v>
      </c>
      <c r="O2201" t="str">
        <f>VLOOKUP($A2201,Hospitalization_Table[#All],8,FALSE)</f>
        <v>tier - 2</v>
      </c>
      <c r="P2201" t="str">
        <f>VLOOKUP($A2201,Hospitalization_Table[#All],9,FALSE)</f>
        <v>R1012</v>
      </c>
      <c r="Q2201">
        <f>VLOOKUP($A2201,Hospitalization_Table[#All],11,FALSE)</f>
        <v>19</v>
      </c>
    </row>
    <row r="2202" spans="1:17" ht="15.6" x14ac:dyDescent="0.3">
      <c r="A2202" s="20" t="s">
        <v>157</v>
      </c>
      <c r="B2202" t="str">
        <f>VLOOKUP($A2202,Customer_Table[#All],4,FALSE)</f>
        <v>Patrick H.</v>
      </c>
      <c r="C2202">
        <f>VLOOKUP($A2202,Medical_Table[#All],4,FALSE)</f>
        <v>30.59</v>
      </c>
      <c r="D2202">
        <f>VLOOKUP($A2202,Medical_Table[#All],6,FALSE)</f>
        <v>4.17</v>
      </c>
      <c r="E2202" t="str">
        <f>VLOOKUP($A2202,Medical_Table[#All],2,FALSE)</f>
        <v>No</v>
      </c>
      <c r="F2202" t="str">
        <f>VLOOKUP($A2202,Medical_Table[#All],8,FALSE)</f>
        <v>No</v>
      </c>
      <c r="G2202" t="str">
        <f>VLOOKUP($A2202,Medical_Table[#All],9,FALSE)</f>
        <v>Yes</v>
      </c>
      <c r="H2202">
        <f>VLOOKUP($A2202,Medical_Table[#All],10,FALSE)</f>
        <v>1</v>
      </c>
      <c r="I2202" t="str">
        <f>VLOOKUP($A2202,Medical_Table[#All],3,FALSE)</f>
        <v>No</v>
      </c>
      <c r="J2202" t="str">
        <f>VLOOKUP($A2202,Medical_Table[#All],5,FALSE)</f>
        <v>Obesity</v>
      </c>
      <c r="K2202" t="str">
        <f>VLOOKUP($A2202,Medical_Table[#All],7,FALSE)</f>
        <v>Normal</v>
      </c>
      <c r="L2202" s="22">
        <f>VLOOKUP($A2202,Hospitalization_Table[#All],10,FALSE)</f>
        <v>37880</v>
      </c>
      <c r="M2202" s="18">
        <f>VLOOKUP($A2202,Hospitalization_Table[#All],6,FALSE)</f>
        <v>1639.56</v>
      </c>
      <c r="N2202" t="str">
        <f>VLOOKUP($A2202,Hospitalization_Table[#All],7,FALSE)</f>
        <v>tier - 2</v>
      </c>
      <c r="O2202" t="str">
        <f>VLOOKUP($A2202,Hospitalization_Table[#All],8,FALSE)</f>
        <v>tier - 2</v>
      </c>
      <c r="P2202" t="str">
        <f>VLOOKUP($A2202,Hospitalization_Table[#All],9,FALSE)</f>
        <v>R1012</v>
      </c>
      <c r="Q2202">
        <f>VLOOKUP($A2202,Hospitalization_Table[#All],11,FALSE)</f>
        <v>19</v>
      </c>
    </row>
    <row r="2203" spans="1:17" ht="15.6" x14ac:dyDescent="0.3">
      <c r="A2203" s="20" t="s">
        <v>156</v>
      </c>
      <c r="B2203" t="str">
        <f>VLOOKUP($A2203,Customer_Table[#All],4,FALSE)</f>
        <v>Tyler</v>
      </c>
      <c r="C2203">
        <f>VLOOKUP($A2203,Medical_Table[#All],4,FALSE)</f>
        <v>27.835000000000001</v>
      </c>
      <c r="D2203">
        <f>VLOOKUP($A2203,Medical_Table[#All],6,FALSE)</f>
        <v>4.4400000000000004</v>
      </c>
      <c r="E2203" t="str">
        <f>VLOOKUP($A2203,Medical_Table[#All],2,FALSE)</f>
        <v>No</v>
      </c>
      <c r="F2203" t="str">
        <f>VLOOKUP($A2203,Medical_Table[#All],8,FALSE)</f>
        <v>No</v>
      </c>
      <c r="G2203" t="str">
        <f>VLOOKUP($A2203,Medical_Table[#All],9,FALSE)</f>
        <v>Yes</v>
      </c>
      <c r="H2203">
        <f>VLOOKUP($A2203,Medical_Table[#All],10,FALSE)</f>
        <v>1</v>
      </c>
      <c r="I2203" t="str">
        <f>VLOOKUP($A2203,Medical_Table[#All],3,FALSE)</f>
        <v>No</v>
      </c>
      <c r="J2203" t="str">
        <f>VLOOKUP($A2203,Medical_Table[#All],5,FALSE)</f>
        <v>Over Weight</v>
      </c>
      <c r="K2203" t="str">
        <f>VLOOKUP($A2203,Medical_Table[#All],7,FALSE)</f>
        <v>Normal</v>
      </c>
      <c r="L2203" s="22">
        <f>VLOOKUP($A2203,Hospitalization_Table[#All],10,FALSE)</f>
        <v>37985</v>
      </c>
      <c r="M2203" s="18">
        <f>VLOOKUP($A2203,Hospitalization_Table[#All],6,FALSE)</f>
        <v>1635.73</v>
      </c>
      <c r="N2203" t="str">
        <f>VLOOKUP($A2203,Hospitalization_Table[#All],7,FALSE)</f>
        <v>tier - 2</v>
      </c>
      <c r="O2203" t="str">
        <f>VLOOKUP($A2203,Hospitalization_Table[#All],8,FALSE)</f>
        <v>tier - 3</v>
      </c>
      <c r="P2203" t="str">
        <f>VLOOKUP($A2203,Hospitalization_Table[#All],9,FALSE)</f>
        <v>R1012</v>
      </c>
      <c r="Q2203">
        <f>VLOOKUP($A2203,Hospitalization_Table[#All],11,FALSE)</f>
        <v>19</v>
      </c>
    </row>
    <row r="2204" spans="1:17" ht="15.6" x14ac:dyDescent="0.3">
      <c r="A2204" s="20" t="s">
        <v>155</v>
      </c>
      <c r="B2204" t="str">
        <f>VLOOKUP($A2204,Customer_Table[#All],4,FALSE)</f>
        <v>Deborah L.</v>
      </c>
      <c r="C2204">
        <f>VLOOKUP($A2204,Medical_Table[#All],4,FALSE)</f>
        <v>40.26</v>
      </c>
      <c r="D2204">
        <f>VLOOKUP($A2204,Medical_Table[#All],6,FALSE)</f>
        <v>5.52</v>
      </c>
      <c r="E2204" t="str">
        <f>VLOOKUP($A2204,Medical_Table[#All],2,FALSE)</f>
        <v>No</v>
      </c>
      <c r="F2204" t="str">
        <f>VLOOKUP($A2204,Medical_Table[#All],8,FALSE)</f>
        <v>yes</v>
      </c>
      <c r="G2204" t="str">
        <f>VLOOKUP($A2204,Medical_Table[#All],9,FALSE)</f>
        <v>No</v>
      </c>
      <c r="H2204">
        <f>VLOOKUP($A2204,Medical_Table[#All],10,FALSE)</f>
        <v>1</v>
      </c>
      <c r="I2204" t="str">
        <f>VLOOKUP($A2204,Medical_Table[#All],3,FALSE)</f>
        <v>No</v>
      </c>
      <c r="J2204" t="str">
        <f>VLOOKUP($A2204,Medical_Table[#All],5,FALSE)</f>
        <v>Obesity</v>
      </c>
      <c r="K2204" t="str">
        <f>VLOOKUP($A2204,Medical_Table[#All],7,FALSE)</f>
        <v>Normal</v>
      </c>
      <c r="L2204" s="22">
        <f>VLOOKUP($A2204,Hospitalization_Table[#All],10,FALSE)</f>
        <v>38151</v>
      </c>
      <c r="M2204" s="18">
        <f>VLOOKUP($A2204,Hospitalization_Table[#All],6,FALSE)</f>
        <v>1634.57</v>
      </c>
      <c r="N2204" t="str">
        <f>VLOOKUP($A2204,Hospitalization_Table[#All],7,FALSE)</f>
        <v>tier - 2</v>
      </c>
      <c r="O2204" t="str">
        <f>VLOOKUP($A2204,Hospitalization_Table[#All],8,FALSE)</f>
        <v>tier - 2</v>
      </c>
      <c r="P2204" t="str">
        <f>VLOOKUP($A2204,Hospitalization_Table[#All],9,FALSE)</f>
        <v>R1013</v>
      </c>
      <c r="Q2204">
        <f>VLOOKUP($A2204,Hospitalization_Table[#All],11,FALSE)</f>
        <v>18</v>
      </c>
    </row>
    <row r="2205" spans="1:17" ht="15.6" x14ac:dyDescent="0.3">
      <c r="A2205" s="20" t="s">
        <v>154</v>
      </c>
      <c r="B2205" t="str">
        <f>VLOOKUP($A2205,Customer_Table[#All],4,FALSE)</f>
        <v>Andrea K</v>
      </c>
      <c r="C2205">
        <f>VLOOKUP($A2205,Medical_Table[#All],4,FALSE)</f>
        <v>39.82</v>
      </c>
      <c r="D2205">
        <f>VLOOKUP($A2205,Medical_Table[#All],6,FALSE)</f>
        <v>6.01</v>
      </c>
      <c r="E2205" t="str">
        <f>VLOOKUP($A2205,Medical_Table[#All],2,FALSE)</f>
        <v>No</v>
      </c>
      <c r="F2205" t="str">
        <f>VLOOKUP($A2205,Medical_Table[#All],8,FALSE)</f>
        <v>yes</v>
      </c>
      <c r="G2205" t="str">
        <f>VLOOKUP($A2205,Medical_Table[#All],9,FALSE)</f>
        <v>No</v>
      </c>
      <c r="H2205">
        <f>VLOOKUP($A2205,Medical_Table[#All],10,FALSE)</f>
        <v>1</v>
      </c>
      <c r="I2205" t="str">
        <f>VLOOKUP($A2205,Medical_Table[#All],3,FALSE)</f>
        <v>No</v>
      </c>
      <c r="J2205" t="str">
        <f>VLOOKUP($A2205,Medical_Table[#All],5,FALSE)</f>
        <v>Obesity</v>
      </c>
      <c r="K2205" t="str">
        <f>VLOOKUP($A2205,Medical_Table[#All],7,FALSE)</f>
        <v>Prediabetes</v>
      </c>
      <c r="L2205" s="22">
        <f>VLOOKUP($A2205,Hospitalization_Table[#All],10,FALSE)</f>
        <v>38207</v>
      </c>
      <c r="M2205" s="18">
        <f>VLOOKUP($A2205,Hospitalization_Table[#All],6,FALSE)</f>
        <v>1633.96</v>
      </c>
      <c r="N2205" t="str">
        <f>VLOOKUP($A2205,Hospitalization_Table[#All],7,FALSE)</f>
        <v>tier - 2</v>
      </c>
      <c r="O2205" t="str">
        <f>VLOOKUP($A2205,Hospitalization_Table[#All],8,FALSE)</f>
        <v>tier - 1</v>
      </c>
      <c r="P2205" t="str">
        <f>VLOOKUP($A2205,Hospitalization_Table[#All],9,FALSE)</f>
        <v>R1013</v>
      </c>
      <c r="Q2205">
        <f>VLOOKUP($A2205,Hospitalization_Table[#All],11,FALSE)</f>
        <v>18</v>
      </c>
    </row>
    <row r="2206" spans="1:17" ht="15.6" x14ac:dyDescent="0.3">
      <c r="A2206" s="20" t="s">
        <v>153</v>
      </c>
      <c r="B2206" t="str">
        <f>VLOOKUP($A2206,Customer_Table[#All],4,FALSE)</f>
        <v>Elleree</v>
      </c>
      <c r="C2206">
        <f>VLOOKUP($A2206,Medical_Table[#All],4,FALSE)</f>
        <v>39.159999999999997</v>
      </c>
      <c r="D2206">
        <f>VLOOKUP($A2206,Medical_Table[#All],6,FALSE)</f>
        <v>5.81</v>
      </c>
      <c r="E2206" t="str">
        <f>VLOOKUP($A2206,Medical_Table[#All],2,FALSE)</f>
        <v>No</v>
      </c>
      <c r="F2206" t="str">
        <f>VLOOKUP($A2206,Medical_Table[#All],8,FALSE)</f>
        <v>yes</v>
      </c>
      <c r="G2206" t="str">
        <f>VLOOKUP($A2206,Medical_Table[#All],9,FALSE)</f>
        <v>No</v>
      </c>
      <c r="H2206">
        <f>VLOOKUP($A2206,Medical_Table[#All],10,FALSE)</f>
        <v>1</v>
      </c>
      <c r="I2206" t="str">
        <f>VLOOKUP($A2206,Medical_Table[#All],3,FALSE)</f>
        <v>No</v>
      </c>
      <c r="J2206" t="str">
        <f>VLOOKUP($A2206,Medical_Table[#All],5,FALSE)</f>
        <v>Obesity</v>
      </c>
      <c r="K2206" t="str">
        <f>VLOOKUP($A2206,Medical_Table[#All],7,FALSE)</f>
        <v>Prediabetes</v>
      </c>
      <c r="L2206" s="22">
        <f>VLOOKUP($A2206,Hospitalization_Table[#All],10,FALSE)</f>
        <v>38334</v>
      </c>
      <c r="M2206" s="18">
        <f>VLOOKUP($A2206,Hospitalization_Table[#All],6,FALSE)</f>
        <v>1633.04</v>
      </c>
      <c r="N2206" t="str">
        <f>VLOOKUP($A2206,Hospitalization_Table[#All],7,FALSE)</f>
        <v>tier - 2</v>
      </c>
      <c r="O2206" t="str">
        <f>VLOOKUP($A2206,Hospitalization_Table[#All],8,FALSE)</f>
        <v>tier - 2</v>
      </c>
      <c r="P2206" t="str">
        <f>VLOOKUP($A2206,Hospitalization_Table[#All],9,FALSE)</f>
        <v>R1013</v>
      </c>
      <c r="Q2206">
        <f>VLOOKUP($A2206,Hospitalization_Table[#All],11,FALSE)</f>
        <v>18</v>
      </c>
    </row>
    <row r="2207" spans="1:17" ht="15.6" x14ac:dyDescent="0.3">
      <c r="A2207" s="20" t="s">
        <v>152</v>
      </c>
      <c r="B2207" t="str">
        <f>VLOOKUP($A2207,Customer_Table[#All],4,FALSE)</f>
        <v>Brandon J</v>
      </c>
      <c r="C2207">
        <f>VLOOKUP($A2207,Medical_Table[#All],4,FALSE)</f>
        <v>25.555</v>
      </c>
      <c r="D2207">
        <f>VLOOKUP($A2207,Medical_Table[#All],6,FALSE)</f>
        <v>4.37</v>
      </c>
      <c r="E2207" t="str">
        <f>VLOOKUP($A2207,Medical_Table[#All],2,FALSE)</f>
        <v>No</v>
      </c>
      <c r="F2207" t="str">
        <f>VLOOKUP($A2207,Medical_Table[#All],8,FALSE)</f>
        <v>No</v>
      </c>
      <c r="G2207" t="str">
        <f>VLOOKUP($A2207,Medical_Table[#All],9,FALSE)</f>
        <v>Yes</v>
      </c>
      <c r="H2207">
        <f>VLOOKUP($A2207,Medical_Table[#All],10,FALSE)</f>
        <v>1</v>
      </c>
      <c r="I2207" t="str">
        <f>VLOOKUP($A2207,Medical_Table[#All],3,FALSE)</f>
        <v>No</v>
      </c>
      <c r="J2207" t="str">
        <f>VLOOKUP($A2207,Medical_Table[#All],5,FALSE)</f>
        <v>Over Weight</v>
      </c>
      <c r="K2207" t="str">
        <f>VLOOKUP($A2207,Medical_Table[#All],7,FALSE)</f>
        <v>Normal</v>
      </c>
      <c r="L2207" s="22">
        <f>VLOOKUP($A2207,Hospitalization_Table[#All],10,FALSE)</f>
        <v>37880</v>
      </c>
      <c r="M2207" s="18">
        <f>VLOOKUP($A2207,Hospitalization_Table[#All],6,FALSE)</f>
        <v>1632.56</v>
      </c>
      <c r="N2207" t="str">
        <f>VLOOKUP($A2207,Hospitalization_Table[#All],7,FALSE)</f>
        <v>tier - 2</v>
      </c>
      <c r="O2207" t="str">
        <f>VLOOKUP($A2207,Hospitalization_Table[#All],8,FALSE)</f>
        <v>tier - 2</v>
      </c>
      <c r="P2207" t="str">
        <f>VLOOKUP($A2207,Hospitalization_Table[#All],9,FALSE)</f>
        <v>R1012</v>
      </c>
      <c r="Q2207">
        <f>VLOOKUP($A2207,Hospitalization_Table[#All],11,FALSE)</f>
        <v>19</v>
      </c>
    </row>
    <row r="2208" spans="1:17" ht="15.6" x14ac:dyDescent="0.3">
      <c r="A2208" s="20" t="s">
        <v>151</v>
      </c>
      <c r="B2208" t="str">
        <f>VLOOKUP($A2208,Customer_Table[#All],4,FALSE)</f>
        <v>Steve</v>
      </c>
      <c r="C2208">
        <f>VLOOKUP($A2208,Medical_Table[#All],4,FALSE)</f>
        <v>25.175000000000001</v>
      </c>
      <c r="D2208">
        <f>VLOOKUP($A2208,Medical_Table[#All],6,FALSE)</f>
        <v>5.74</v>
      </c>
      <c r="E2208" t="str">
        <f>VLOOKUP($A2208,Medical_Table[#All],2,FALSE)</f>
        <v>No</v>
      </c>
      <c r="F2208" t="str">
        <f>VLOOKUP($A2208,Medical_Table[#All],8,FALSE)</f>
        <v>No</v>
      </c>
      <c r="G2208" t="str">
        <f>VLOOKUP($A2208,Medical_Table[#All],9,FALSE)</f>
        <v>Yes</v>
      </c>
      <c r="H2208">
        <f>VLOOKUP($A2208,Medical_Table[#All],10,FALSE)</f>
        <v>1</v>
      </c>
      <c r="I2208" t="str">
        <f>VLOOKUP($A2208,Medical_Table[#All],3,FALSE)</f>
        <v>No</v>
      </c>
      <c r="J2208" t="str">
        <f>VLOOKUP($A2208,Medical_Table[#All],5,FALSE)</f>
        <v>Over Weight</v>
      </c>
      <c r="K2208" t="str">
        <f>VLOOKUP($A2208,Medical_Table[#All],7,FALSE)</f>
        <v>Prediabetes</v>
      </c>
      <c r="L2208" s="22">
        <f>VLOOKUP($A2208,Hospitalization_Table[#All],10,FALSE)</f>
        <v>37897</v>
      </c>
      <c r="M2208" s="18">
        <f>VLOOKUP($A2208,Hospitalization_Table[#All],6,FALSE)</f>
        <v>1632.04</v>
      </c>
      <c r="N2208" t="str">
        <f>VLOOKUP($A2208,Hospitalization_Table[#All],7,FALSE)</f>
        <v>tier - 2</v>
      </c>
      <c r="O2208" t="str">
        <f>VLOOKUP($A2208,Hospitalization_Table[#All],8,FALSE)</f>
        <v>tier - 2</v>
      </c>
      <c r="P2208" t="str">
        <f>VLOOKUP($A2208,Hospitalization_Table[#All],9,FALSE)</f>
        <v>R1012</v>
      </c>
      <c r="Q2208">
        <f>VLOOKUP($A2208,Hospitalization_Table[#All],11,FALSE)</f>
        <v>19</v>
      </c>
    </row>
    <row r="2209" spans="1:17" ht="15.6" x14ac:dyDescent="0.3">
      <c r="A2209" s="20" t="s">
        <v>150</v>
      </c>
      <c r="B2209" t="str">
        <f>VLOOKUP($A2209,Customer_Table[#All],4,FALSE)</f>
        <v>Nina Wavik Sr.</v>
      </c>
      <c r="C2209">
        <f>VLOOKUP($A2209,Medical_Table[#All],4,FALSE)</f>
        <v>38.28</v>
      </c>
      <c r="D2209">
        <f>VLOOKUP($A2209,Medical_Table[#All],6,FALSE)</f>
        <v>5.39</v>
      </c>
      <c r="E2209" t="str">
        <f>VLOOKUP($A2209,Medical_Table[#All],2,FALSE)</f>
        <v>No</v>
      </c>
      <c r="F2209" t="str">
        <f>VLOOKUP($A2209,Medical_Table[#All],8,FALSE)</f>
        <v>yes</v>
      </c>
      <c r="G2209" t="str">
        <f>VLOOKUP($A2209,Medical_Table[#All],9,FALSE)</f>
        <v>No</v>
      </c>
      <c r="H2209">
        <f>VLOOKUP($A2209,Medical_Table[#All],10,FALSE)</f>
        <v>1</v>
      </c>
      <c r="I2209" t="str">
        <f>VLOOKUP($A2209,Medical_Table[#All],3,FALSE)</f>
        <v>No</v>
      </c>
      <c r="J2209" t="str">
        <f>VLOOKUP($A2209,Medical_Table[#All],5,FALSE)</f>
        <v>Obesity</v>
      </c>
      <c r="K2209" t="str">
        <f>VLOOKUP($A2209,Medical_Table[#All],7,FALSE)</f>
        <v>Normal</v>
      </c>
      <c r="L2209" s="22">
        <f>VLOOKUP($A2209,Hospitalization_Table[#All],10,FALSE)</f>
        <v>38177</v>
      </c>
      <c r="M2209" s="18">
        <f>VLOOKUP($A2209,Hospitalization_Table[#All],6,FALSE)</f>
        <v>1631.82</v>
      </c>
      <c r="N2209" t="str">
        <f>VLOOKUP($A2209,Hospitalization_Table[#All],7,FALSE)</f>
        <v>tier - 2</v>
      </c>
      <c r="O2209" t="str">
        <f>VLOOKUP($A2209,Hospitalization_Table[#All],8,FALSE)</f>
        <v>tier - 1</v>
      </c>
      <c r="P2209" t="str">
        <f>VLOOKUP($A2209,Hospitalization_Table[#All],9,FALSE)</f>
        <v>R1013</v>
      </c>
      <c r="Q2209">
        <f>VLOOKUP($A2209,Hospitalization_Table[#All],11,FALSE)</f>
        <v>18</v>
      </c>
    </row>
    <row r="2210" spans="1:17" ht="15.6" x14ac:dyDescent="0.3">
      <c r="A2210" s="20" t="s">
        <v>149</v>
      </c>
      <c r="B2210" t="str">
        <f>VLOOKUP($A2210,Customer_Table[#All],4,FALSE)</f>
        <v>Dani</v>
      </c>
      <c r="C2210">
        <f>VLOOKUP($A2210,Medical_Table[#All],4,FALSE)</f>
        <v>38.17</v>
      </c>
      <c r="D2210">
        <f>VLOOKUP($A2210,Medical_Table[#All],6,FALSE)</f>
        <v>4.07</v>
      </c>
      <c r="E2210" t="str">
        <f>VLOOKUP($A2210,Medical_Table[#All],2,FALSE)</f>
        <v>No</v>
      </c>
      <c r="F2210" t="str">
        <f>VLOOKUP($A2210,Medical_Table[#All],8,FALSE)</f>
        <v>yes</v>
      </c>
      <c r="G2210" t="str">
        <f>VLOOKUP($A2210,Medical_Table[#All],9,FALSE)</f>
        <v>No</v>
      </c>
      <c r="H2210">
        <f>VLOOKUP($A2210,Medical_Table[#All],10,FALSE)</f>
        <v>1</v>
      </c>
      <c r="I2210" t="str">
        <f>VLOOKUP($A2210,Medical_Table[#All],3,FALSE)</f>
        <v>No</v>
      </c>
      <c r="J2210" t="str">
        <f>VLOOKUP($A2210,Medical_Table[#All],5,FALSE)</f>
        <v>Obesity</v>
      </c>
      <c r="K2210" t="str">
        <f>VLOOKUP($A2210,Medical_Table[#All],7,FALSE)</f>
        <v>Normal</v>
      </c>
      <c r="L2210" s="22">
        <f>VLOOKUP($A2210,Hospitalization_Table[#All],10,FALSE)</f>
        <v>38326</v>
      </c>
      <c r="M2210" s="18">
        <f>VLOOKUP($A2210,Hospitalization_Table[#All],6,FALSE)</f>
        <v>1631.67</v>
      </c>
      <c r="N2210" t="str">
        <f>VLOOKUP($A2210,Hospitalization_Table[#All],7,FALSE)</f>
        <v>tier - 2</v>
      </c>
      <c r="O2210" t="str">
        <f>VLOOKUP($A2210,Hospitalization_Table[#All],8,FALSE)</f>
        <v>tier - 3</v>
      </c>
      <c r="P2210" t="str">
        <f>VLOOKUP($A2210,Hospitalization_Table[#All],9,FALSE)</f>
        <v>R1013</v>
      </c>
      <c r="Q2210">
        <f>VLOOKUP($A2210,Hospitalization_Table[#All],11,FALSE)</f>
        <v>18</v>
      </c>
    </row>
    <row r="2211" spans="1:17" ht="15.6" x14ac:dyDescent="0.3">
      <c r="A2211" s="20" t="s">
        <v>148</v>
      </c>
      <c r="B2211" t="str">
        <f>VLOOKUP($A2211,Customer_Table[#All],4,FALSE)</f>
        <v>Jennifer A.</v>
      </c>
      <c r="C2211">
        <f>VLOOKUP($A2211,Medical_Table[#All],4,FALSE)</f>
        <v>36.85</v>
      </c>
      <c r="D2211">
        <f>VLOOKUP($A2211,Medical_Table[#All],6,FALSE)</f>
        <v>5.49</v>
      </c>
      <c r="E2211" t="str">
        <f>VLOOKUP($A2211,Medical_Table[#All],2,FALSE)</f>
        <v>No</v>
      </c>
      <c r="F2211" t="str">
        <f>VLOOKUP($A2211,Medical_Table[#All],8,FALSE)</f>
        <v>yes</v>
      </c>
      <c r="G2211" t="str">
        <f>VLOOKUP($A2211,Medical_Table[#All],9,FALSE)</f>
        <v>No</v>
      </c>
      <c r="H2211">
        <f>VLOOKUP($A2211,Medical_Table[#All],10,FALSE)</f>
        <v>1</v>
      </c>
      <c r="I2211" t="str">
        <f>VLOOKUP($A2211,Medical_Table[#All],3,FALSE)</f>
        <v>No</v>
      </c>
      <c r="J2211" t="str">
        <f>VLOOKUP($A2211,Medical_Table[#All],5,FALSE)</f>
        <v>Obesity</v>
      </c>
      <c r="K2211" t="str">
        <f>VLOOKUP($A2211,Medical_Table[#All],7,FALSE)</f>
        <v>Normal</v>
      </c>
      <c r="L2211" s="22">
        <f>VLOOKUP($A2211,Hospitalization_Table[#All],10,FALSE)</f>
        <v>38264</v>
      </c>
      <c r="M2211" s="18">
        <f>VLOOKUP($A2211,Hospitalization_Table[#All],6,FALSE)</f>
        <v>1629.83</v>
      </c>
      <c r="N2211" t="str">
        <f>VLOOKUP($A2211,Hospitalization_Table[#All],7,FALSE)</f>
        <v>tier - 2</v>
      </c>
      <c r="O2211" t="str">
        <f>VLOOKUP($A2211,Hospitalization_Table[#All],8,FALSE)</f>
        <v>tier - 2</v>
      </c>
      <c r="P2211" t="str">
        <f>VLOOKUP($A2211,Hospitalization_Table[#All],9,FALSE)</f>
        <v>R1013</v>
      </c>
      <c r="Q2211">
        <f>VLOOKUP($A2211,Hospitalization_Table[#All],11,FALSE)</f>
        <v>18</v>
      </c>
    </row>
    <row r="2212" spans="1:17" ht="15.6" x14ac:dyDescent="0.3">
      <c r="A2212" s="20" t="s">
        <v>147</v>
      </c>
      <c r="B2212" t="str">
        <f>VLOOKUP($A2212,Customer_Table[#All],4,FALSE)</f>
        <v>Martin</v>
      </c>
      <c r="C2212">
        <f>VLOOKUP($A2212,Medical_Table[#All],4,FALSE)</f>
        <v>22.61</v>
      </c>
      <c r="D2212">
        <f>VLOOKUP($A2212,Medical_Table[#All],6,FALSE)</f>
        <v>5.68</v>
      </c>
      <c r="E2212" t="str">
        <f>VLOOKUP($A2212,Medical_Table[#All],2,FALSE)</f>
        <v>No</v>
      </c>
      <c r="F2212" t="str">
        <f>VLOOKUP($A2212,Medical_Table[#All],8,FALSE)</f>
        <v>No</v>
      </c>
      <c r="G2212" t="str">
        <f>VLOOKUP($A2212,Medical_Table[#All],9,FALSE)</f>
        <v>Yes</v>
      </c>
      <c r="H2212">
        <f>VLOOKUP($A2212,Medical_Table[#All],10,FALSE)</f>
        <v>1</v>
      </c>
      <c r="I2212" t="str">
        <f>VLOOKUP($A2212,Medical_Table[#All],3,FALSE)</f>
        <v>No</v>
      </c>
      <c r="J2212" t="str">
        <f>VLOOKUP($A2212,Medical_Table[#All],5,FALSE)</f>
        <v>Normal Weight</v>
      </c>
      <c r="K2212" t="str">
        <f>VLOOKUP($A2212,Medical_Table[#All],7,FALSE)</f>
        <v>Normal</v>
      </c>
      <c r="L2212" s="22">
        <f>VLOOKUP($A2212,Hospitalization_Table[#All],10,FALSE)</f>
        <v>37819</v>
      </c>
      <c r="M2212" s="18">
        <f>VLOOKUP($A2212,Hospitalization_Table[#All],6,FALSE)</f>
        <v>1628.47</v>
      </c>
      <c r="N2212" t="str">
        <f>VLOOKUP($A2212,Hospitalization_Table[#All],7,FALSE)</f>
        <v>tier - 2</v>
      </c>
      <c r="O2212" t="str">
        <f>VLOOKUP($A2212,Hospitalization_Table[#All],8,FALSE)</f>
        <v>tier - 1</v>
      </c>
      <c r="P2212" t="str">
        <f>VLOOKUP($A2212,Hospitalization_Table[#All],9,FALSE)</f>
        <v>R1012</v>
      </c>
      <c r="Q2212">
        <f>VLOOKUP($A2212,Hospitalization_Table[#All],11,FALSE)</f>
        <v>19</v>
      </c>
    </row>
    <row r="2213" spans="1:17" ht="15.6" x14ac:dyDescent="0.3">
      <c r="A2213" s="20" t="s">
        <v>146</v>
      </c>
      <c r="B2213" t="str">
        <f>VLOOKUP($A2213,Customer_Table[#All],4,FALSE)</f>
        <v>Steve</v>
      </c>
      <c r="C2213">
        <f>VLOOKUP($A2213,Medical_Table[#All],4,FALSE)</f>
        <v>21.754999999999999</v>
      </c>
      <c r="D2213">
        <f>VLOOKUP($A2213,Medical_Table[#All],6,FALSE)</f>
        <v>6.09</v>
      </c>
      <c r="E2213" t="str">
        <f>VLOOKUP($A2213,Medical_Table[#All],2,FALSE)</f>
        <v>No</v>
      </c>
      <c r="F2213" t="str">
        <f>VLOOKUP($A2213,Medical_Table[#All],8,FALSE)</f>
        <v>No</v>
      </c>
      <c r="G2213" t="str">
        <f>VLOOKUP($A2213,Medical_Table[#All],9,FALSE)</f>
        <v>Yes</v>
      </c>
      <c r="H2213">
        <f>VLOOKUP($A2213,Medical_Table[#All],10,FALSE)</f>
        <v>1</v>
      </c>
      <c r="I2213" t="str">
        <f>VLOOKUP($A2213,Medical_Table[#All],3,FALSE)</f>
        <v>No</v>
      </c>
      <c r="J2213" t="str">
        <f>VLOOKUP($A2213,Medical_Table[#All],5,FALSE)</f>
        <v>Normal Weight</v>
      </c>
      <c r="K2213" t="str">
        <f>VLOOKUP($A2213,Medical_Table[#All],7,FALSE)</f>
        <v>Prediabetes</v>
      </c>
      <c r="L2213" s="22">
        <f>VLOOKUP($A2213,Hospitalization_Table[#All],10,FALSE)</f>
        <v>37959</v>
      </c>
      <c r="M2213" s="18">
        <f>VLOOKUP($A2213,Hospitalization_Table[#All],6,FALSE)</f>
        <v>1627.28</v>
      </c>
      <c r="N2213" t="str">
        <f>VLOOKUP($A2213,Hospitalization_Table[#All],7,FALSE)</f>
        <v>tier - 2</v>
      </c>
      <c r="O2213" t="str">
        <f>VLOOKUP($A2213,Hospitalization_Table[#All],8,FALSE)</f>
        <v>tier - 2</v>
      </c>
      <c r="P2213" t="str">
        <f>VLOOKUP($A2213,Hospitalization_Table[#All],9,FALSE)</f>
        <v>R1012</v>
      </c>
      <c r="Q2213">
        <f>VLOOKUP($A2213,Hospitalization_Table[#All],11,FALSE)</f>
        <v>19</v>
      </c>
    </row>
    <row r="2214" spans="1:17" ht="15.6" x14ac:dyDescent="0.3">
      <c r="A2214" s="20" t="s">
        <v>145</v>
      </c>
      <c r="B2214" t="str">
        <f>VLOOKUP($A2214,Customer_Table[#All],4,FALSE)</f>
        <v>Christopher</v>
      </c>
      <c r="C2214">
        <f>VLOOKUP($A2214,Medical_Table[#All],4,FALSE)</f>
        <v>20.425000000000001</v>
      </c>
      <c r="D2214">
        <f>VLOOKUP($A2214,Medical_Table[#All],6,FALSE)</f>
        <v>5.53</v>
      </c>
      <c r="E2214" t="str">
        <f>VLOOKUP($A2214,Medical_Table[#All],2,FALSE)</f>
        <v>No</v>
      </c>
      <c r="F2214" t="str">
        <f>VLOOKUP($A2214,Medical_Table[#All],8,FALSE)</f>
        <v>No</v>
      </c>
      <c r="G2214" t="str">
        <f>VLOOKUP($A2214,Medical_Table[#All],9,FALSE)</f>
        <v>Yes</v>
      </c>
      <c r="H2214">
        <f>VLOOKUP($A2214,Medical_Table[#All],10,FALSE)</f>
        <v>1</v>
      </c>
      <c r="I2214" t="str">
        <f>VLOOKUP($A2214,Medical_Table[#All],3,FALSE)</f>
        <v>No</v>
      </c>
      <c r="J2214" t="str">
        <f>VLOOKUP($A2214,Medical_Table[#All],5,FALSE)</f>
        <v>Normal Weight</v>
      </c>
      <c r="K2214" t="str">
        <f>VLOOKUP($A2214,Medical_Table[#All],7,FALSE)</f>
        <v>Normal</v>
      </c>
      <c r="L2214" s="22">
        <f>VLOOKUP($A2214,Hospitalization_Table[#All],10,FALSE)</f>
        <v>37873</v>
      </c>
      <c r="M2214" s="18">
        <f>VLOOKUP($A2214,Hospitalization_Table[#All],6,FALSE)</f>
        <v>1625.43</v>
      </c>
      <c r="N2214" t="str">
        <f>VLOOKUP($A2214,Hospitalization_Table[#All],7,FALSE)</f>
        <v>tier - 2</v>
      </c>
      <c r="O2214" t="str">
        <f>VLOOKUP($A2214,Hospitalization_Table[#All],8,FALSE)</f>
        <v>tier - 3</v>
      </c>
      <c r="P2214" t="str">
        <f>VLOOKUP($A2214,Hospitalization_Table[#All],9,FALSE)</f>
        <v>R1012</v>
      </c>
      <c r="Q2214">
        <f>VLOOKUP($A2214,Hospitalization_Table[#All],11,FALSE)</f>
        <v>19</v>
      </c>
    </row>
    <row r="2215" spans="1:17" ht="15.6" x14ac:dyDescent="0.3">
      <c r="A2215" s="20" t="s">
        <v>144</v>
      </c>
      <c r="B2215" t="str">
        <f>VLOOKUP($A2215,Customer_Table[#All],4,FALSE)</f>
        <v>Kathryn M.</v>
      </c>
      <c r="C2215">
        <f>VLOOKUP($A2215,Medical_Table[#All],4,FALSE)</f>
        <v>31.35</v>
      </c>
      <c r="D2215">
        <f>VLOOKUP($A2215,Medical_Table[#All],6,FALSE)</f>
        <v>4.28</v>
      </c>
      <c r="E2215" t="str">
        <f>VLOOKUP($A2215,Medical_Table[#All],2,FALSE)</f>
        <v>No</v>
      </c>
      <c r="F2215" t="str">
        <f>VLOOKUP($A2215,Medical_Table[#All],8,FALSE)</f>
        <v>yes</v>
      </c>
      <c r="G2215" t="str">
        <f>VLOOKUP($A2215,Medical_Table[#All],9,FALSE)</f>
        <v>No</v>
      </c>
      <c r="H2215">
        <f>VLOOKUP($A2215,Medical_Table[#All],10,FALSE)</f>
        <v>1</v>
      </c>
      <c r="I2215" t="str">
        <f>VLOOKUP($A2215,Medical_Table[#All],3,FALSE)</f>
        <v>No</v>
      </c>
      <c r="J2215" t="str">
        <f>VLOOKUP($A2215,Medical_Table[#All],5,FALSE)</f>
        <v>Obesity</v>
      </c>
      <c r="K2215" t="str">
        <f>VLOOKUP($A2215,Medical_Table[#All],7,FALSE)</f>
        <v>Normal</v>
      </c>
      <c r="L2215" s="22">
        <f>VLOOKUP($A2215,Hospitalization_Table[#All],10,FALSE)</f>
        <v>38193</v>
      </c>
      <c r="M2215" s="18">
        <f>VLOOKUP($A2215,Hospitalization_Table[#All],6,FALSE)</f>
        <v>1622.19</v>
      </c>
      <c r="N2215" t="str">
        <f>VLOOKUP($A2215,Hospitalization_Table[#All],7,FALSE)</f>
        <v>tier - 2</v>
      </c>
      <c r="O2215" t="str">
        <f>VLOOKUP($A2215,Hospitalization_Table[#All],8,FALSE)</f>
        <v>tier - 1</v>
      </c>
      <c r="P2215" t="str">
        <f>VLOOKUP($A2215,Hospitalization_Table[#All],9,FALSE)</f>
        <v>R1013</v>
      </c>
      <c r="Q2215">
        <f>VLOOKUP($A2215,Hospitalization_Table[#All],11,FALSE)</f>
        <v>18</v>
      </c>
    </row>
    <row r="2216" spans="1:17" ht="15.6" x14ac:dyDescent="0.3">
      <c r="A2216" s="20" t="s">
        <v>143</v>
      </c>
      <c r="B2216" t="str">
        <f>VLOOKUP($A2216,Customer_Table[#All],4,FALSE)</f>
        <v>Emily</v>
      </c>
      <c r="C2216">
        <f>VLOOKUP($A2216,Medical_Table[#All],4,FALSE)</f>
        <v>31.13</v>
      </c>
      <c r="D2216">
        <f>VLOOKUP($A2216,Medical_Table[#All],6,FALSE)</f>
        <v>6.01</v>
      </c>
      <c r="E2216" t="str">
        <f>VLOOKUP($A2216,Medical_Table[#All],2,FALSE)</f>
        <v>No</v>
      </c>
      <c r="F2216" t="str">
        <f>VLOOKUP($A2216,Medical_Table[#All],8,FALSE)</f>
        <v>yes</v>
      </c>
      <c r="G2216" t="str">
        <f>VLOOKUP($A2216,Medical_Table[#All],9,FALSE)</f>
        <v>No</v>
      </c>
      <c r="H2216">
        <f>VLOOKUP($A2216,Medical_Table[#All],10,FALSE)</f>
        <v>1</v>
      </c>
      <c r="I2216" t="str">
        <f>VLOOKUP($A2216,Medical_Table[#All],3,FALSE)</f>
        <v>No</v>
      </c>
      <c r="J2216" t="str">
        <f>VLOOKUP($A2216,Medical_Table[#All],5,FALSE)</f>
        <v>Obesity</v>
      </c>
      <c r="K2216" t="str">
        <f>VLOOKUP($A2216,Medical_Table[#All],7,FALSE)</f>
        <v>Prediabetes</v>
      </c>
      <c r="L2216" s="22">
        <f>VLOOKUP($A2216,Hospitalization_Table[#All],10,FALSE)</f>
        <v>38220</v>
      </c>
      <c r="M2216" s="18">
        <f>VLOOKUP($A2216,Hospitalization_Table[#All],6,FALSE)</f>
        <v>1621.88</v>
      </c>
      <c r="N2216" t="str">
        <f>VLOOKUP($A2216,Hospitalization_Table[#All],7,FALSE)</f>
        <v>tier - 2</v>
      </c>
      <c r="O2216" t="str">
        <f>VLOOKUP($A2216,Hospitalization_Table[#All],8,FALSE)</f>
        <v>tier - 2</v>
      </c>
      <c r="P2216" t="str">
        <f>VLOOKUP($A2216,Hospitalization_Table[#All],9,FALSE)</f>
        <v>R1013</v>
      </c>
      <c r="Q2216">
        <f>VLOOKUP($A2216,Hospitalization_Table[#All],11,FALSE)</f>
        <v>18</v>
      </c>
    </row>
    <row r="2217" spans="1:17" ht="15.6" x14ac:dyDescent="0.3">
      <c r="A2217" s="20" t="s">
        <v>142</v>
      </c>
      <c r="B2217" t="str">
        <f>VLOOKUP($A2217,Customer_Table[#All],4,FALSE)</f>
        <v>Trent A</v>
      </c>
      <c r="C2217">
        <f>VLOOKUP($A2217,Medical_Table[#All],4,FALSE)</f>
        <v>17.48</v>
      </c>
      <c r="D2217">
        <f>VLOOKUP($A2217,Medical_Table[#All],6,FALSE)</f>
        <v>4.59</v>
      </c>
      <c r="E2217" t="str">
        <f>VLOOKUP($A2217,Medical_Table[#All],2,FALSE)</f>
        <v>No</v>
      </c>
      <c r="F2217" t="str">
        <f>VLOOKUP($A2217,Medical_Table[#All],8,FALSE)</f>
        <v>No</v>
      </c>
      <c r="G2217" t="str">
        <f>VLOOKUP($A2217,Medical_Table[#All],9,FALSE)</f>
        <v>Yes</v>
      </c>
      <c r="H2217">
        <f>VLOOKUP($A2217,Medical_Table[#All],10,FALSE)</f>
        <v>1</v>
      </c>
      <c r="I2217" t="str">
        <f>VLOOKUP($A2217,Medical_Table[#All],3,FALSE)</f>
        <v>No</v>
      </c>
      <c r="J2217" t="str">
        <f>VLOOKUP($A2217,Medical_Table[#All],5,FALSE)</f>
        <v>Under Weight</v>
      </c>
      <c r="K2217" t="str">
        <f>VLOOKUP($A2217,Medical_Table[#All],7,FALSE)</f>
        <v>Normal</v>
      </c>
      <c r="L2217" s="22">
        <f>VLOOKUP($A2217,Hospitalization_Table[#All],10,FALSE)</f>
        <v>37878</v>
      </c>
      <c r="M2217" s="18">
        <f>VLOOKUP($A2217,Hospitalization_Table[#All],6,FALSE)</f>
        <v>1621.34</v>
      </c>
      <c r="N2217" t="str">
        <f>VLOOKUP($A2217,Hospitalization_Table[#All],7,FALSE)</f>
        <v>tier - 2</v>
      </c>
      <c r="O2217" t="str">
        <f>VLOOKUP($A2217,Hospitalization_Table[#All],8,FALSE)</f>
        <v>tier - 2</v>
      </c>
      <c r="P2217" t="str">
        <f>VLOOKUP($A2217,Hospitalization_Table[#All],9,FALSE)</f>
        <v>R1012</v>
      </c>
      <c r="Q2217">
        <f>VLOOKUP($A2217,Hospitalization_Table[#All],11,FALSE)</f>
        <v>19</v>
      </c>
    </row>
    <row r="2218" spans="1:17" ht="15.6" x14ac:dyDescent="0.3">
      <c r="A2218" s="20" t="s">
        <v>141</v>
      </c>
      <c r="B2218" t="str">
        <f>VLOOKUP($A2218,Customer_Table[#All],4,FALSE)</f>
        <v>Jennifer E</v>
      </c>
      <c r="C2218">
        <f>VLOOKUP($A2218,Medical_Table[#All],4,FALSE)</f>
        <v>22.57</v>
      </c>
      <c r="D2218">
        <f>VLOOKUP($A2218,Medical_Table[#All],6,FALSE)</f>
        <v>5.8</v>
      </c>
      <c r="E2218" t="str">
        <f>VLOOKUP($A2218,Medical_Table[#All],2,FALSE)</f>
        <v>Yes</v>
      </c>
      <c r="F2218" t="str">
        <f>VLOOKUP($A2218,Medical_Table[#All],8,FALSE)</f>
        <v>No</v>
      </c>
      <c r="G2218" t="str">
        <f>VLOOKUP($A2218,Medical_Table[#All],9,FALSE)</f>
        <v>No</v>
      </c>
      <c r="H2218">
        <f>VLOOKUP($A2218,Medical_Table[#All],10,FALSE)</f>
        <v>1</v>
      </c>
      <c r="I2218" t="str">
        <f>VLOOKUP($A2218,Medical_Table[#All],3,FALSE)</f>
        <v>No</v>
      </c>
      <c r="J2218" t="str">
        <f>VLOOKUP($A2218,Medical_Table[#All],5,FALSE)</f>
        <v>Normal Weight</v>
      </c>
      <c r="K2218" t="str">
        <f>VLOOKUP($A2218,Medical_Table[#All],7,FALSE)</f>
        <v>Prediabetes</v>
      </c>
      <c r="L2218" s="22">
        <f>VLOOKUP($A2218,Hospitalization_Table[#All],10,FALSE)</f>
        <v>34916</v>
      </c>
      <c r="M2218" s="18">
        <f>VLOOKUP($A2218,Hospitalization_Table[#All],6,FALSE)</f>
        <v>1617.16</v>
      </c>
      <c r="N2218" t="str">
        <f>VLOOKUP($A2218,Hospitalization_Table[#All],7,FALSE)</f>
        <v>tier - 2</v>
      </c>
      <c r="O2218" t="str">
        <f>VLOOKUP($A2218,Hospitalization_Table[#All],8,FALSE)</f>
        <v>tier - 1</v>
      </c>
      <c r="P2218" t="str">
        <f>VLOOKUP($A2218,Hospitalization_Table[#All],9,FALSE)</f>
        <v>R1013</v>
      </c>
      <c r="Q2218">
        <f>VLOOKUP($A2218,Hospitalization_Table[#All],11,FALSE)</f>
        <v>27</v>
      </c>
    </row>
    <row r="2219" spans="1:17" ht="15.6" x14ac:dyDescent="0.3">
      <c r="A2219" s="20" t="s">
        <v>140</v>
      </c>
      <c r="B2219" t="str">
        <f>VLOOKUP($A2219,Customer_Table[#All],4,FALSE)</f>
        <v>Polly</v>
      </c>
      <c r="C2219">
        <f>VLOOKUP($A2219,Medical_Table[#All],4,FALSE)</f>
        <v>26.73</v>
      </c>
      <c r="D2219">
        <f>VLOOKUP($A2219,Medical_Table[#All],6,FALSE)</f>
        <v>5.08</v>
      </c>
      <c r="E2219" t="str">
        <f>VLOOKUP($A2219,Medical_Table[#All],2,FALSE)</f>
        <v>No</v>
      </c>
      <c r="F2219" t="str">
        <f>VLOOKUP($A2219,Medical_Table[#All],8,FALSE)</f>
        <v>yes</v>
      </c>
      <c r="G2219" t="str">
        <f>VLOOKUP($A2219,Medical_Table[#All],9,FALSE)</f>
        <v>No</v>
      </c>
      <c r="H2219">
        <f>VLOOKUP($A2219,Medical_Table[#All],10,FALSE)</f>
        <v>1</v>
      </c>
      <c r="I2219" t="str">
        <f>VLOOKUP($A2219,Medical_Table[#All],3,FALSE)</f>
        <v>No</v>
      </c>
      <c r="J2219" t="str">
        <f>VLOOKUP($A2219,Medical_Table[#All],5,FALSE)</f>
        <v>Over Weight</v>
      </c>
      <c r="K2219" t="str">
        <f>VLOOKUP($A2219,Medical_Table[#All],7,FALSE)</f>
        <v>Normal</v>
      </c>
      <c r="L2219" s="22">
        <f>VLOOKUP($A2219,Hospitalization_Table[#All],10,FALSE)</f>
        <v>38190</v>
      </c>
      <c r="M2219" s="18">
        <f>VLOOKUP($A2219,Hospitalization_Table[#All],6,FALSE)</f>
        <v>1615.77</v>
      </c>
      <c r="N2219" t="str">
        <f>VLOOKUP($A2219,Hospitalization_Table[#All],7,FALSE)</f>
        <v>tier - 2</v>
      </c>
      <c r="O2219" t="str">
        <f>VLOOKUP($A2219,Hospitalization_Table[#All],8,FALSE)</f>
        <v>tier - 1</v>
      </c>
      <c r="P2219" t="str">
        <f>VLOOKUP($A2219,Hospitalization_Table[#All],9,FALSE)</f>
        <v>R1013</v>
      </c>
      <c r="Q2219">
        <f>VLOOKUP($A2219,Hospitalization_Table[#All],11,FALSE)</f>
        <v>18</v>
      </c>
    </row>
    <row r="2220" spans="1:17" ht="15.6" x14ac:dyDescent="0.3">
      <c r="A2220" s="20" t="s">
        <v>139</v>
      </c>
      <c r="B2220" t="str">
        <f>VLOOKUP($A2220,Customer_Table[#All],4,FALSE)</f>
        <v>Elizabeth</v>
      </c>
      <c r="C2220">
        <f>VLOOKUP($A2220,Medical_Table[#All],4,FALSE)</f>
        <v>20.79</v>
      </c>
      <c r="D2220">
        <f>VLOOKUP($A2220,Medical_Table[#All],6,FALSE)</f>
        <v>5.84</v>
      </c>
      <c r="E2220" t="str">
        <f>VLOOKUP($A2220,Medical_Table[#All],2,FALSE)</f>
        <v>No</v>
      </c>
      <c r="F2220" t="str">
        <f>VLOOKUP($A2220,Medical_Table[#All],8,FALSE)</f>
        <v>yes</v>
      </c>
      <c r="G2220" t="str">
        <f>VLOOKUP($A2220,Medical_Table[#All],9,FALSE)</f>
        <v>No</v>
      </c>
      <c r="H2220">
        <f>VLOOKUP($A2220,Medical_Table[#All],10,FALSE)</f>
        <v>1</v>
      </c>
      <c r="I2220" t="str">
        <f>VLOOKUP($A2220,Medical_Table[#All],3,FALSE)</f>
        <v>No</v>
      </c>
      <c r="J2220" t="str">
        <f>VLOOKUP($A2220,Medical_Table[#All],5,FALSE)</f>
        <v>Normal Weight</v>
      </c>
      <c r="K2220" t="str">
        <f>VLOOKUP($A2220,Medical_Table[#All],7,FALSE)</f>
        <v>Prediabetes</v>
      </c>
      <c r="L2220" s="22">
        <f>VLOOKUP($A2220,Hospitalization_Table[#All],10,FALSE)</f>
        <v>38310</v>
      </c>
      <c r="M2220" s="18">
        <f>VLOOKUP($A2220,Hospitalization_Table[#All],6,FALSE)</f>
        <v>1607.51</v>
      </c>
      <c r="N2220" t="str">
        <f>VLOOKUP($A2220,Hospitalization_Table[#All],7,FALSE)</f>
        <v>tier - 2</v>
      </c>
      <c r="O2220" t="str">
        <f>VLOOKUP($A2220,Hospitalization_Table[#All],8,FALSE)</f>
        <v>tier - 3</v>
      </c>
      <c r="P2220" t="str">
        <f>VLOOKUP($A2220,Hospitalization_Table[#All],9,FALSE)</f>
        <v>R1013</v>
      </c>
      <c r="Q2220">
        <f>VLOOKUP($A2220,Hospitalization_Table[#All],11,FALSE)</f>
        <v>18</v>
      </c>
    </row>
    <row r="2221" spans="1:17" ht="15.6" x14ac:dyDescent="0.3">
      <c r="A2221" s="20" t="s">
        <v>138</v>
      </c>
      <c r="B2221" t="str">
        <f>VLOOKUP($A2221,Customer_Table[#All],4,FALSE)</f>
        <v>Tiffany A.</v>
      </c>
      <c r="C2221">
        <f>VLOOKUP($A2221,Medical_Table[#All],4,FALSE)</f>
        <v>20.149999999999999</v>
      </c>
      <c r="D2221">
        <f>VLOOKUP($A2221,Medical_Table[#All],6,FALSE)</f>
        <v>4.1500000000000004</v>
      </c>
      <c r="E2221" t="str">
        <f>VLOOKUP($A2221,Medical_Table[#All],2,FALSE)</f>
        <v>No</v>
      </c>
      <c r="F2221" t="str">
        <f>VLOOKUP($A2221,Medical_Table[#All],8,FALSE)</f>
        <v>No</v>
      </c>
      <c r="G2221" t="str">
        <f>VLOOKUP($A2221,Medical_Table[#All],9,FALSE)</f>
        <v>No</v>
      </c>
      <c r="H2221">
        <f>VLOOKUP($A2221,Medical_Table[#All],10,FALSE)</f>
        <v>1</v>
      </c>
      <c r="I2221" t="str">
        <f>VLOOKUP($A2221,Medical_Table[#All],3,FALSE)</f>
        <v>No</v>
      </c>
      <c r="J2221" t="str">
        <f>VLOOKUP($A2221,Medical_Table[#All],5,FALSE)</f>
        <v>Normal Weight</v>
      </c>
      <c r="K2221" t="str">
        <f>VLOOKUP($A2221,Medical_Table[#All],7,FALSE)</f>
        <v>Normal</v>
      </c>
      <c r="L2221" s="22">
        <f>VLOOKUP($A2221,Hospitalization_Table[#All],10,FALSE)</f>
        <v>33869</v>
      </c>
      <c r="M2221" s="18">
        <f>VLOOKUP($A2221,Hospitalization_Table[#All],6,FALSE)</f>
        <v>1566.88</v>
      </c>
      <c r="N2221" t="str">
        <f>VLOOKUP($A2221,Hospitalization_Table[#All],7,FALSE)</f>
        <v>tier - 2</v>
      </c>
      <c r="O2221" t="str">
        <f>VLOOKUP($A2221,Hospitalization_Table[#All],8,FALSE)</f>
        <v>tier - 1</v>
      </c>
      <c r="P2221" t="str">
        <f>VLOOKUP($A2221,Hospitalization_Table[#All],9,FALSE)</f>
        <v>R1013</v>
      </c>
      <c r="Q2221">
        <f>VLOOKUP($A2221,Hospitalization_Table[#All],11,FALSE)</f>
        <v>30</v>
      </c>
    </row>
    <row r="2222" spans="1:17" ht="15.6" x14ac:dyDescent="0.3">
      <c r="A2222" s="20" t="s">
        <v>137</v>
      </c>
      <c r="B2222" t="str">
        <f>VLOOKUP($A2222,Customer_Table[#All],4,FALSE)</f>
        <v>Cole</v>
      </c>
      <c r="C2222">
        <f>VLOOKUP($A2222,Medical_Table[#All],4,FALSE)</f>
        <v>36.85</v>
      </c>
      <c r="D2222">
        <f>VLOOKUP($A2222,Medical_Table[#All],6,FALSE)</f>
        <v>4.3600000000000003</v>
      </c>
      <c r="E2222" t="str">
        <f>VLOOKUP($A2222,Medical_Table[#All],2,FALSE)</f>
        <v>Yes</v>
      </c>
      <c r="F2222" t="str">
        <f>VLOOKUP($A2222,Medical_Table[#All],8,FALSE)</f>
        <v>No</v>
      </c>
      <c r="G2222" t="str">
        <f>VLOOKUP($A2222,Medical_Table[#All],9,FALSE)</f>
        <v>No</v>
      </c>
      <c r="H2222">
        <f>VLOOKUP($A2222,Medical_Table[#All],10,FALSE)</f>
        <v>0</v>
      </c>
      <c r="I2222" t="str">
        <f>VLOOKUP($A2222,Medical_Table[#All],3,FALSE)</f>
        <v>No</v>
      </c>
      <c r="J2222" t="str">
        <f>VLOOKUP($A2222,Medical_Table[#All],5,FALSE)</f>
        <v>Obesity</v>
      </c>
      <c r="K2222" t="str">
        <f>VLOOKUP($A2222,Medical_Table[#All],7,FALSE)</f>
        <v>Normal</v>
      </c>
      <c r="L2222" s="22">
        <f>VLOOKUP($A2222,Hospitalization_Table[#All],10,FALSE)</f>
        <v>37230</v>
      </c>
      <c r="M2222" s="18">
        <f>VLOOKUP($A2222,Hospitalization_Table[#All],6,FALSE)</f>
        <v>1534.3</v>
      </c>
      <c r="N2222" t="str">
        <f>VLOOKUP($A2222,Hospitalization_Table[#All],7,FALSE)</f>
        <v>tier - 2</v>
      </c>
      <c r="O2222" t="str">
        <f>VLOOKUP($A2222,Hospitalization_Table[#All],8,FALSE)</f>
        <v>tier - 2</v>
      </c>
      <c r="P2222" t="str">
        <f>VLOOKUP($A2222,Hospitalization_Table[#All],9,FALSE)</f>
        <v>R1013</v>
      </c>
      <c r="Q2222">
        <f>VLOOKUP($A2222,Hospitalization_Table[#All],11,FALSE)</f>
        <v>21</v>
      </c>
    </row>
    <row r="2223" spans="1:17" ht="15.6" x14ac:dyDescent="0.3">
      <c r="A2223" s="20" t="s">
        <v>136</v>
      </c>
      <c r="B2223" t="str">
        <f>VLOOKUP($A2223,Customer_Table[#All],4,FALSE)</f>
        <v>Matthew T.</v>
      </c>
      <c r="C2223">
        <f>VLOOKUP($A2223,Medical_Table[#All],4,FALSE)</f>
        <v>35.53</v>
      </c>
      <c r="D2223">
        <f>VLOOKUP($A2223,Medical_Table[#All],6,FALSE)</f>
        <v>4.55</v>
      </c>
      <c r="E2223" t="str">
        <f>VLOOKUP($A2223,Medical_Table[#All],2,FALSE)</f>
        <v>Yes</v>
      </c>
      <c r="F2223" t="str">
        <f>VLOOKUP($A2223,Medical_Table[#All],8,FALSE)</f>
        <v>No</v>
      </c>
      <c r="G2223" t="str">
        <f>VLOOKUP($A2223,Medical_Table[#All],9,FALSE)</f>
        <v>No</v>
      </c>
      <c r="H2223">
        <f>VLOOKUP($A2223,Medical_Table[#All],10,FALSE)</f>
        <v>0</v>
      </c>
      <c r="I2223" t="str">
        <f>VLOOKUP($A2223,Medical_Table[#All],3,FALSE)</f>
        <v>No</v>
      </c>
      <c r="J2223" t="str">
        <f>VLOOKUP($A2223,Medical_Table[#All],5,FALSE)</f>
        <v>Obesity</v>
      </c>
      <c r="K2223" t="str">
        <f>VLOOKUP($A2223,Medical_Table[#All],7,FALSE)</f>
        <v>Normal</v>
      </c>
      <c r="L2223" s="22">
        <f>VLOOKUP($A2223,Hospitalization_Table[#All],10,FALSE)</f>
        <v>37044</v>
      </c>
      <c r="M2223" s="18">
        <f>VLOOKUP($A2223,Hospitalization_Table[#All],6,FALSE)</f>
        <v>1532.47</v>
      </c>
      <c r="N2223" t="str">
        <f>VLOOKUP($A2223,Hospitalization_Table[#All],7,FALSE)</f>
        <v>tier - 2</v>
      </c>
      <c r="O2223" t="str">
        <f>VLOOKUP($A2223,Hospitalization_Table[#All],8,FALSE)</f>
        <v>tier - 2</v>
      </c>
      <c r="P2223" t="str">
        <f>VLOOKUP($A2223,Hospitalization_Table[#All],9,FALSE)</f>
        <v>R1013</v>
      </c>
      <c r="Q2223">
        <f>VLOOKUP($A2223,Hospitalization_Table[#All],11,FALSE)</f>
        <v>22</v>
      </c>
    </row>
    <row r="2224" spans="1:17" ht="15.6" x14ac:dyDescent="0.3">
      <c r="A2224" s="20" t="s">
        <v>135</v>
      </c>
      <c r="B2224" t="str">
        <f>VLOOKUP($A2224,Customer_Table[#All],4,FALSE)</f>
        <v>Zachary</v>
      </c>
      <c r="C2224">
        <f>VLOOKUP($A2224,Medical_Table[#All],4,FALSE)</f>
        <v>31.1</v>
      </c>
      <c r="D2224">
        <f>VLOOKUP($A2224,Medical_Table[#All],6,FALSE)</f>
        <v>4.37</v>
      </c>
      <c r="E2224" t="str">
        <f>VLOOKUP($A2224,Medical_Table[#All],2,FALSE)</f>
        <v>Yes</v>
      </c>
      <c r="F2224" t="str">
        <f>VLOOKUP($A2224,Medical_Table[#All],8,FALSE)</f>
        <v>No</v>
      </c>
      <c r="G2224" t="str">
        <f>VLOOKUP($A2224,Medical_Table[#All],9,FALSE)</f>
        <v>No</v>
      </c>
      <c r="H2224">
        <f>VLOOKUP($A2224,Medical_Table[#All],10,FALSE)</f>
        <v>0</v>
      </c>
      <c r="I2224" t="str">
        <f>VLOOKUP($A2224,Medical_Table[#All],3,FALSE)</f>
        <v>No</v>
      </c>
      <c r="J2224" t="str">
        <f>VLOOKUP($A2224,Medical_Table[#All],5,FALSE)</f>
        <v>Obesity</v>
      </c>
      <c r="K2224" t="str">
        <f>VLOOKUP($A2224,Medical_Table[#All],7,FALSE)</f>
        <v>Normal</v>
      </c>
      <c r="L2224" s="22">
        <f>VLOOKUP($A2224,Hospitalization_Table[#All],10,FALSE)</f>
        <v>37079</v>
      </c>
      <c r="M2224" s="18">
        <f>VLOOKUP($A2224,Hospitalization_Table[#All],6,FALSE)</f>
        <v>1526.31</v>
      </c>
      <c r="N2224" t="str">
        <f>VLOOKUP($A2224,Hospitalization_Table[#All],7,FALSE)</f>
        <v>tier - 2</v>
      </c>
      <c r="O2224" t="str">
        <f>VLOOKUP($A2224,Hospitalization_Table[#All],8,FALSE)</f>
        <v>tier - 3</v>
      </c>
      <c r="P2224" t="str">
        <f>VLOOKUP($A2224,Hospitalization_Table[#All],9,FALSE)</f>
        <v>R1011</v>
      </c>
      <c r="Q2224">
        <f>VLOOKUP($A2224,Hospitalization_Table[#All],11,FALSE)</f>
        <v>21</v>
      </c>
    </row>
    <row r="2225" spans="1:17" ht="15.6" x14ac:dyDescent="0.3">
      <c r="A2225" s="20" t="s">
        <v>134</v>
      </c>
      <c r="B2225" t="str">
        <f>VLOOKUP($A2225,Customer_Table[#All],4,FALSE)</f>
        <v>Matthew T.</v>
      </c>
      <c r="C2225">
        <f>VLOOKUP($A2225,Medical_Table[#All],4,FALSE)</f>
        <v>23.21</v>
      </c>
      <c r="D2225">
        <f>VLOOKUP($A2225,Medical_Table[#All],6,FALSE)</f>
        <v>5.24</v>
      </c>
      <c r="E2225" t="str">
        <f>VLOOKUP($A2225,Medical_Table[#All],2,FALSE)</f>
        <v>Yes</v>
      </c>
      <c r="F2225" t="str">
        <f>VLOOKUP($A2225,Medical_Table[#All],8,FALSE)</f>
        <v>No</v>
      </c>
      <c r="G2225" t="str">
        <f>VLOOKUP($A2225,Medical_Table[#All],9,FALSE)</f>
        <v>No</v>
      </c>
      <c r="H2225">
        <f>VLOOKUP($A2225,Medical_Table[#All],10,FALSE)</f>
        <v>0</v>
      </c>
      <c r="I2225" t="str">
        <f>VLOOKUP($A2225,Medical_Table[#All],3,FALSE)</f>
        <v>No</v>
      </c>
      <c r="J2225" t="str">
        <f>VLOOKUP($A2225,Medical_Table[#All],5,FALSE)</f>
        <v>Normal Weight</v>
      </c>
      <c r="K2225" t="str">
        <f>VLOOKUP($A2225,Medical_Table[#All],7,FALSE)</f>
        <v>Normal</v>
      </c>
      <c r="L2225" s="22">
        <f>VLOOKUP($A2225,Hospitalization_Table[#All],10,FALSE)</f>
        <v>37128</v>
      </c>
      <c r="M2225" s="18">
        <f>VLOOKUP($A2225,Hospitalization_Table[#All],6,FALSE)</f>
        <v>1515.34</v>
      </c>
      <c r="N2225" t="str">
        <f>VLOOKUP($A2225,Hospitalization_Table[#All],7,FALSE)</f>
        <v>tier - 2</v>
      </c>
      <c r="O2225" t="str">
        <f>VLOOKUP($A2225,Hospitalization_Table[#All],8,FALSE)</f>
        <v>tier - 3</v>
      </c>
      <c r="P2225" t="str">
        <f>VLOOKUP($A2225,Hospitalization_Table[#All],9,FALSE)</f>
        <v>R1013</v>
      </c>
      <c r="Q2225">
        <f>VLOOKUP($A2225,Hospitalization_Table[#All],11,FALSE)</f>
        <v>21</v>
      </c>
    </row>
    <row r="2226" spans="1:17" ht="15.6" x14ac:dyDescent="0.3">
      <c r="A2226" s="20" t="s">
        <v>133</v>
      </c>
      <c r="B2226" t="str">
        <f>VLOOKUP($A2226,Customer_Table[#All],4,FALSE)</f>
        <v>Pat</v>
      </c>
      <c r="C2226">
        <f>VLOOKUP($A2226,Medical_Table[#All],4,FALSE)</f>
        <v>18.36</v>
      </c>
      <c r="D2226">
        <f>VLOOKUP($A2226,Medical_Table[#All],6,FALSE)</f>
        <v>5.96</v>
      </c>
      <c r="E2226" t="str">
        <f>VLOOKUP($A2226,Medical_Table[#All],2,FALSE)</f>
        <v>No</v>
      </c>
      <c r="F2226" t="str">
        <f>VLOOKUP($A2226,Medical_Table[#All],8,FALSE)</f>
        <v>No</v>
      </c>
      <c r="G2226" t="str">
        <f>VLOOKUP($A2226,Medical_Table[#All],9,FALSE)</f>
        <v>No</v>
      </c>
      <c r="H2226">
        <f>VLOOKUP($A2226,Medical_Table[#All],10,FALSE)</f>
        <v>1</v>
      </c>
      <c r="I2226" t="str">
        <f>VLOOKUP($A2226,Medical_Table[#All],3,FALSE)</f>
        <v>No</v>
      </c>
      <c r="J2226" t="str">
        <f>VLOOKUP($A2226,Medical_Table[#All],5,FALSE)</f>
        <v>Under Weight</v>
      </c>
      <c r="K2226" t="str">
        <f>VLOOKUP($A2226,Medical_Table[#All],7,FALSE)</f>
        <v>Prediabetes</v>
      </c>
      <c r="L2226" s="22">
        <f>VLOOKUP($A2226,Hospitalization_Table[#All],10,FALSE)</f>
        <v>35965</v>
      </c>
      <c r="M2226" s="18">
        <f>VLOOKUP($A2226,Hospitalization_Table[#All],6,FALSE)</f>
        <v>1497</v>
      </c>
      <c r="N2226" t="str">
        <f>VLOOKUP($A2226,Hospitalization_Table[#All],7,FALSE)</f>
        <v>tier - 2</v>
      </c>
      <c r="O2226" t="str">
        <f>VLOOKUP($A2226,Hospitalization_Table[#All],8,FALSE)</f>
        <v>tier - 2</v>
      </c>
      <c r="P2226" t="str">
        <f>VLOOKUP($A2226,Hospitalization_Table[#All],9,FALSE)</f>
        <v>R1013</v>
      </c>
      <c r="Q2226">
        <f>VLOOKUP($A2226,Hospitalization_Table[#All],11,FALSE)</f>
        <v>24</v>
      </c>
    </row>
    <row r="2227" spans="1:17" ht="15.6" x14ac:dyDescent="0.3">
      <c r="A2227" s="20" t="s">
        <v>132</v>
      </c>
      <c r="B2227" t="str">
        <f>VLOOKUP($A2227,Customer_Table[#All],4,FALSE)</f>
        <v>Ashley</v>
      </c>
      <c r="C2227">
        <f>VLOOKUP($A2227,Medical_Table[#All],4,FALSE)</f>
        <v>15.92</v>
      </c>
      <c r="D2227">
        <f>VLOOKUP($A2227,Medical_Table[#All],6,FALSE)</f>
        <v>4.76</v>
      </c>
      <c r="E2227" t="str">
        <f>VLOOKUP($A2227,Medical_Table[#All],2,FALSE)</f>
        <v>Yes</v>
      </c>
      <c r="F2227" t="str">
        <f>VLOOKUP($A2227,Medical_Table[#All],8,FALSE)</f>
        <v>No</v>
      </c>
      <c r="G2227" t="str">
        <f>VLOOKUP($A2227,Medical_Table[#All],9,FALSE)</f>
        <v>No</v>
      </c>
      <c r="H2227">
        <f>VLOOKUP($A2227,Medical_Table[#All],10,FALSE)</f>
        <v>1</v>
      </c>
      <c r="I2227" t="str">
        <f>VLOOKUP($A2227,Medical_Table[#All],3,FALSE)</f>
        <v>No</v>
      </c>
      <c r="J2227" t="str">
        <f>VLOOKUP($A2227,Medical_Table[#All],5,FALSE)</f>
        <v>Under Weight</v>
      </c>
      <c r="K2227" t="str">
        <f>VLOOKUP($A2227,Medical_Table[#All],7,FALSE)</f>
        <v>Normal</v>
      </c>
      <c r="L2227" s="22">
        <f>VLOOKUP($A2227,Hospitalization_Table[#All],10,FALSE)</f>
        <v>34979</v>
      </c>
      <c r="M2227" s="18">
        <f>VLOOKUP($A2227,Hospitalization_Table[#All],6,FALSE)</f>
        <v>1493</v>
      </c>
      <c r="N2227" t="str">
        <f>VLOOKUP($A2227,Hospitalization_Table[#All],7,FALSE)</f>
        <v>tier - 2</v>
      </c>
      <c r="O2227" t="str">
        <f>VLOOKUP($A2227,Hospitalization_Table[#All],8,FALSE)</f>
        <v>tier - 3</v>
      </c>
      <c r="P2227" t="str">
        <f>VLOOKUP($A2227,Hospitalization_Table[#All],9,FALSE)</f>
        <v>R1013</v>
      </c>
      <c r="Q2227">
        <f>VLOOKUP($A2227,Hospitalization_Table[#All],11,FALSE)</f>
        <v>27</v>
      </c>
    </row>
    <row r="2228" spans="1:17" ht="15.6" x14ac:dyDescent="0.3">
      <c r="A2228" s="20" t="s">
        <v>131</v>
      </c>
      <c r="B2228" t="str">
        <f>VLOOKUP($A2228,Customer_Table[#All],4,FALSE)</f>
        <v>Elizabeth A.</v>
      </c>
      <c r="C2228">
        <f>VLOOKUP($A2228,Medical_Table[#All],4,FALSE)</f>
        <v>15.17</v>
      </c>
      <c r="D2228">
        <f>VLOOKUP($A2228,Medical_Table[#All],6,FALSE)</f>
        <v>4.3</v>
      </c>
      <c r="E2228" t="str">
        <f>VLOOKUP($A2228,Medical_Table[#All],2,FALSE)</f>
        <v>Yes</v>
      </c>
      <c r="F2228" t="str">
        <f>VLOOKUP($A2228,Medical_Table[#All],8,FALSE)</f>
        <v>No</v>
      </c>
      <c r="G2228" t="str">
        <f>VLOOKUP($A2228,Medical_Table[#All],9,FALSE)</f>
        <v>Yes</v>
      </c>
      <c r="H2228">
        <f>VLOOKUP($A2228,Medical_Table[#All],10,FALSE)</f>
        <v>1</v>
      </c>
      <c r="I2228" t="str">
        <f>VLOOKUP($A2228,Medical_Table[#All],3,FALSE)</f>
        <v>No</v>
      </c>
      <c r="J2228" t="str">
        <f>VLOOKUP($A2228,Medical_Table[#All],5,FALSE)</f>
        <v>Under Weight</v>
      </c>
      <c r="K2228" t="str">
        <f>VLOOKUP($A2228,Medical_Table[#All],7,FALSE)</f>
        <v>Normal</v>
      </c>
      <c r="L2228" s="22">
        <f>VLOOKUP($A2228,Hospitalization_Table[#All],10,FALSE)</f>
        <v>35590</v>
      </c>
      <c r="M2228" s="18">
        <f>VLOOKUP($A2228,Hospitalization_Table[#All],6,FALSE)</f>
        <v>1481</v>
      </c>
      <c r="N2228" t="str">
        <f>VLOOKUP($A2228,Hospitalization_Table[#All],7,FALSE)</f>
        <v>tier - 2</v>
      </c>
      <c r="O2228" t="str">
        <f>VLOOKUP($A2228,Hospitalization_Table[#All],8,FALSE)</f>
        <v>tier - 1</v>
      </c>
      <c r="P2228" t="str">
        <f>VLOOKUP($A2228,Hospitalization_Table[#All],9,FALSE)</f>
        <v>R1012</v>
      </c>
      <c r="Q2228">
        <f>VLOOKUP($A2228,Hospitalization_Table[#All],11,FALSE)</f>
        <v>25</v>
      </c>
    </row>
    <row r="2229" spans="1:17" ht="15.6" x14ac:dyDescent="0.3">
      <c r="A2229" s="20" t="s">
        <v>130</v>
      </c>
      <c r="B2229" t="str">
        <f>VLOOKUP($A2229,Customer_Table[#All],4,FALSE)</f>
        <v>Rebecca M.</v>
      </c>
      <c r="C2229">
        <f>VLOOKUP($A2229,Medical_Table[#All],4,FALSE)</f>
        <v>16.63</v>
      </c>
      <c r="D2229">
        <f>VLOOKUP($A2229,Medical_Table[#All],6,FALSE)</f>
        <v>4.5</v>
      </c>
      <c r="E2229" t="str">
        <f>VLOOKUP($A2229,Medical_Table[#All],2,FALSE)</f>
        <v>No</v>
      </c>
      <c r="F2229" t="str">
        <f>VLOOKUP($A2229,Medical_Table[#All],8,FALSE)</f>
        <v>No</v>
      </c>
      <c r="G2229" t="str">
        <f>VLOOKUP($A2229,Medical_Table[#All],9,FALSE)</f>
        <v>No</v>
      </c>
      <c r="H2229">
        <f>VLOOKUP($A2229,Medical_Table[#All],10,FALSE)</f>
        <v>1</v>
      </c>
      <c r="I2229" t="str">
        <f>VLOOKUP($A2229,Medical_Table[#All],3,FALSE)</f>
        <v>No</v>
      </c>
      <c r="J2229" t="str">
        <f>VLOOKUP($A2229,Medical_Table[#All],5,FALSE)</f>
        <v>Under Weight</v>
      </c>
      <c r="K2229" t="str">
        <f>VLOOKUP($A2229,Medical_Table[#All],7,FALSE)</f>
        <v>Normal</v>
      </c>
      <c r="L2229" s="22">
        <f>VLOOKUP($A2229,Hospitalization_Table[#All],10,FALSE)</f>
        <v>36136</v>
      </c>
      <c r="M2229" s="18">
        <f>VLOOKUP($A2229,Hospitalization_Table[#All],6,FALSE)</f>
        <v>1477</v>
      </c>
      <c r="N2229" t="str">
        <f>VLOOKUP($A2229,Hospitalization_Table[#All],7,FALSE)</f>
        <v>tier - 2</v>
      </c>
      <c r="O2229" t="str">
        <f>VLOOKUP($A2229,Hospitalization_Table[#All],8,FALSE)</f>
        <v>tier - 1</v>
      </c>
      <c r="P2229" t="str">
        <f>VLOOKUP($A2229,Hospitalization_Table[#All],9,FALSE)</f>
        <v>R1013</v>
      </c>
      <c r="Q2229">
        <f>VLOOKUP($A2229,Hospitalization_Table[#All],11,FALSE)</f>
        <v>24</v>
      </c>
    </row>
    <row r="2230" spans="1:17" ht="15.6" x14ac:dyDescent="0.3">
      <c r="A2230" s="20" t="s">
        <v>129</v>
      </c>
      <c r="B2230" t="str">
        <f>VLOOKUP($A2230,Customer_Table[#All],4,FALSE)</f>
        <v>Ruth</v>
      </c>
      <c r="C2230">
        <f>VLOOKUP($A2230,Medical_Table[#All],4,FALSE)</f>
        <v>19.39</v>
      </c>
      <c r="D2230">
        <f>VLOOKUP($A2230,Medical_Table[#All],6,FALSE)</f>
        <v>5.59</v>
      </c>
      <c r="E2230" t="str">
        <f>VLOOKUP($A2230,Medical_Table[#All],2,FALSE)</f>
        <v>No</v>
      </c>
      <c r="F2230" t="str">
        <f>VLOOKUP($A2230,Medical_Table[#All],8,FALSE)</f>
        <v>No</v>
      </c>
      <c r="G2230" t="str">
        <f>VLOOKUP($A2230,Medical_Table[#All],9,FALSE)</f>
        <v>Yes</v>
      </c>
      <c r="H2230">
        <f>VLOOKUP($A2230,Medical_Table[#All],10,FALSE)</f>
        <v>1</v>
      </c>
      <c r="I2230" t="str">
        <f>VLOOKUP($A2230,Medical_Table[#All],3,FALSE)</f>
        <v>No</v>
      </c>
      <c r="J2230" t="str">
        <f>VLOOKUP($A2230,Medical_Table[#All],5,FALSE)</f>
        <v>Normal Weight</v>
      </c>
      <c r="K2230" t="str">
        <f>VLOOKUP($A2230,Medical_Table[#All],7,FALSE)</f>
        <v>Normal</v>
      </c>
      <c r="L2230" s="22">
        <f>VLOOKUP($A2230,Hospitalization_Table[#All],10,FALSE)</f>
        <v>37792</v>
      </c>
      <c r="M2230" s="18">
        <f>VLOOKUP($A2230,Hospitalization_Table[#All],6,FALSE)</f>
        <v>1467</v>
      </c>
      <c r="N2230" t="str">
        <f>VLOOKUP($A2230,Hospitalization_Table[#All],7,FALSE)</f>
        <v>tier - 2</v>
      </c>
      <c r="O2230" t="str">
        <f>VLOOKUP($A2230,Hospitalization_Table[#All],8,FALSE)</f>
        <v>tier - 2</v>
      </c>
      <c r="P2230" t="str">
        <f>VLOOKUP($A2230,Hospitalization_Table[#All],9,FALSE)</f>
        <v>R1013</v>
      </c>
      <c r="Q2230">
        <f>VLOOKUP($A2230,Hospitalization_Table[#All],11,FALSE)</f>
        <v>19</v>
      </c>
    </row>
    <row r="2231" spans="1:17" ht="15.6" x14ac:dyDescent="0.3">
      <c r="A2231" s="20" t="s">
        <v>128</v>
      </c>
      <c r="B2231" t="str">
        <f>VLOOKUP($A2231,Customer_Table[#All],4,FALSE)</f>
        <v>Gregory S</v>
      </c>
      <c r="C2231">
        <f>VLOOKUP($A2231,Medical_Table[#All],4,FALSE)</f>
        <v>17.34</v>
      </c>
      <c r="D2231">
        <f>VLOOKUP($A2231,Medical_Table[#All],6,FALSE)</f>
        <v>6.29</v>
      </c>
      <c r="E2231" t="str">
        <f>VLOOKUP($A2231,Medical_Table[#All],2,FALSE)</f>
        <v>Yes</v>
      </c>
      <c r="F2231" t="str">
        <f>VLOOKUP($A2231,Medical_Table[#All],8,FALSE)</f>
        <v>No</v>
      </c>
      <c r="G2231" t="str">
        <f>VLOOKUP($A2231,Medical_Table[#All],9,FALSE)</f>
        <v>Yes</v>
      </c>
      <c r="H2231">
        <f>VLOOKUP($A2231,Medical_Table[#All],10,FALSE)</f>
        <v>1</v>
      </c>
      <c r="I2231" t="str">
        <f>VLOOKUP($A2231,Medical_Table[#All],3,FALSE)</f>
        <v>No</v>
      </c>
      <c r="J2231" t="str">
        <f>VLOOKUP($A2231,Medical_Table[#All],5,FALSE)</f>
        <v>Under Weight</v>
      </c>
      <c r="K2231" t="str">
        <f>VLOOKUP($A2231,Medical_Table[#All],7,FALSE)</f>
        <v>Prediabetes</v>
      </c>
      <c r="L2231" s="22">
        <f>VLOOKUP($A2231,Hospitalization_Table[#All],10,FALSE)</f>
        <v>35600</v>
      </c>
      <c r="M2231" s="18">
        <f>VLOOKUP($A2231,Hospitalization_Table[#All],6,FALSE)</f>
        <v>1445</v>
      </c>
      <c r="N2231" t="str">
        <f>VLOOKUP($A2231,Hospitalization_Table[#All],7,FALSE)</f>
        <v>tier - 2</v>
      </c>
      <c r="O2231" t="str">
        <f>VLOOKUP($A2231,Hospitalization_Table[#All],8,FALSE)</f>
        <v>tier - 1</v>
      </c>
      <c r="P2231" t="str">
        <f>VLOOKUP($A2231,Hospitalization_Table[#All],9,FALSE)</f>
        <v>R1013</v>
      </c>
      <c r="Q2231">
        <f>VLOOKUP($A2231,Hospitalization_Table[#All],11,FALSE)</f>
        <v>25</v>
      </c>
    </row>
    <row r="2232" spans="1:17" ht="15.6" x14ac:dyDescent="0.3">
      <c r="A2232" s="20" t="s">
        <v>127</v>
      </c>
      <c r="B2232" t="str">
        <f>VLOOKUP($A2232,Customer_Table[#All],4,FALSE)</f>
        <v>Alexandra S</v>
      </c>
      <c r="C2232">
        <f>VLOOKUP($A2232,Medical_Table[#All],4,FALSE)</f>
        <v>17.940000000000001</v>
      </c>
      <c r="D2232">
        <f>VLOOKUP($A2232,Medical_Table[#All],6,FALSE)</f>
        <v>4.1900000000000004</v>
      </c>
      <c r="E2232" t="str">
        <f>VLOOKUP($A2232,Medical_Table[#All],2,FALSE)</f>
        <v>No</v>
      </c>
      <c r="F2232" t="str">
        <f>VLOOKUP($A2232,Medical_Table[#All],8,FALSE)</f>
        <v>yes</v>
      </c>
      <c r="G2232" t="str">
        <f>VLOOKUP($A2232,Medical_Table[#All],9,FALSE)</f>
        <v>No</v>
      </c>
      <c r="H2232">
        <f>VLOOKUP($A2232,Medical_Table[#All],10,FALSE)</f>
        <v>1</v>
      </c>
      <c r="I2232" t="str">
        <f>VLOOKUP($A2232,Medical_Table[#All],3,FALSE)</f>
        <v>No</v>
      </c>
      <c r="J2232" t="str">
        <f>VLOOKUP($A2232,Medical_Table[#All],5,FALSE)</f>
        <v>Under Weight</v>
      </c>
      <c r="K2232" t="str">
        <f>VLOOKUP($A2232,Medical_Table[#All],7,FALSE)</f>
        <v>Normal</v>
      </c>
      <c r="L2232" s="22">
        <f>VLOOKUP($A2232,Hospitalization_Table[#All],10,FALSE)</f>
        <v>36770</v>
      </c>
      <c r="M2232" s="18">
        <f>VLOOKUP($A2232,Hospitalization_Table[#All],6,FALSE)</f>
        <v>1438</v>
      </c>
      <c r="N2232" t="str">
        <f>VLOOKUP($A2232,Hospitalization_Table[#All],7,FALSE)</f>
        <v>tier - 2</v>
      </c>
      <c r="O2232" t="str">
        <f>VLOOKUP($A2232,Hospitalization_Table[#All],8,FALSE)</f>
        <v>tier - 2</v>
      </c>
      <c r="P2232" t="str">
        <f>VLOOKUP($A2232,Hospitalization_Table[#All],9,FALSE)</f>
        <v>R1013</v>
      </c>
      <c r="Q2232">
        <f>VLOOKUP($A2232,Hospitalization_Table[#All],11,FALSE)</f>
        <v>22</v>
      </c>
    </row>
    <row r="2233" spans="1:17" ht="15.6" x14ac:dyDescent="0.3">
      <c r="A2233" s="20" t="s">
        <v>126</v>
      </c>
      <c r="B2233" t="str">
        <f>VLOOKUP($A2233,Customer_Table[#All],4,FALSE)</f>
        <v>Hillary</v>
      </c>
      <c r="C2233">
        <f>VLOOKUP($A2233,Medical_Table[#All],4,FALSE)</f>
        <v>16.670000000000002</v>
      </c>
      <c r="D2233">
        <f>VLOOKUP($A2233,Medical_Table[#All],6,FALSE)</f>
        <v>4.7</v>
      </c>
      <c r="E2233" t="str">
        <f>VLOOKUP($A2233,Medical_Table[#All],2,FALSE)</f>
        <v>Yes</v>
      </c>
      <c r="F2233" t="str">
        <f>VLOOKUP($A2233,Medical_Table[#All],8,FALSE)</f>
        <v>No</v>
      </c>
      <c r="G2233" t="str">
        <f>VLOOKUP($A2233,Medical_Table[#All],9,FALSE)</f>
        <v>Yes</v>
      </c>
      <c r="H2233">
        <f>VLOOKUP($A2233,Medical_Table[#All],10,FALSE)</f>
        <v>1</v>
      </c>
      <c r="I2233" t="str">
        <f>VLOOKUP($A2233,Medical_Table[#All],3,FALSE)</f>
        <v>No</v>
      </c>
      <c r="J2233" t="str">
        <f>VLOOKUP($A2233,Medical_Table[#All],5,FALSE)</f>
        <v>Under Weight</v>
      </c>
      <c r="K2233" t="str">
        <f>VLOOKUP($A2233,Medical_Table[#All],7,FALSE)</f>
        <v>Normal</v>
      </c>
      <c r="L2233" s="22">
        <f>VLOOKUP($A2233,Hospitalization_Table[#All],10,FALSE)</f>
        <v>35769</v>
      </c>
      <c r="M2233" s="18">
        <f>VLOOKUP($A2233,Hospitalization_Table[#All],6,FALSE)</f>
        <v>1422</v>
      </c>
      <c r="N2233" t="str">
        <f>VLOOKUP($A2233,Hospitalization_Table[#All],7,FALSE)</f>
        <v>tier - 2</v>
      </c>
      <c r="O2233" t="str">
        <f>VLOOKUP($A2233,Hospitalization_Table[#All],8,FALSE)</f>
        <v>tier - 2</v>
      </c>
      <c r="P2233" t="str">
        <f>VLOOKUP($A2233,Hospitalization_Table[#All],9,FALSE)</f>
        <v>R1013</v>
      </c>
      <c r="Q2233">
        <f>VLOOKUP($A2233,Hospitalization_Table[#All],11,FALSE)</f>
        <v>25</v>
      </c>
    </row>
    <row r="2234" spans="1:17" ht="15.6" x14ac:dyDescent="0.3">
      <c r="A2234" s="20" t="s">
        <v>125</v>
      </c>
      <c r="B2234" t="str">
        <f>VLOOKUP($A2234,Customer_Table[#All],4,FALSE)</f>
        <v>Amy K.</v>
      </c>
      <c r="C2234">
        <f>VLOOKUP($A2234,Medical_Table[#All],4,FALSE)</f>
        <v>20.58</v>
      </c>
      <c r="D2234">
        <f>VLOOKUP($A2234,Medical_Table[#All],6,FALSE)</f>
        <v>5.64</v>
      </c>
      <c r="E2234" t="str">
        <f>VLOOKUP($A2234,Medical_Table[#All],2,FALSE)</f>
        <v>Yes</v>
      </c>
      <c r="F2234" t="str">
        <f>VLOOKUP($A2234,Medical_Table[#All],8,FALSE)</f>
        <v>No</v>
      </c>
      <c r="G2234" t="str">
        <f>VLOOKUP($A2234,Medical_Table[#All],9,FALSE)</f>
        <v>No</v>
      </c>
      <c r="H2234">
        <f>VLOOKUP($A2234,Medical_Table[#All],10,FALSE)</f>
        <v>0</v>
      </c>
      <c r="I2234" t="str">
        <f>VLOOKUP($A2234,Medical_Table[#All],3,FALSE)</f>
        <v>No</v>
      </c>
      <c r="J2234" t="str">
        <f>VLOOKUP($A2234,Medical_Table[#All],5,FALSE)</f>
        <v>Normal Weight</v>
      </c>
      <c r="K2234" t="str">
        <f>VLOOKUP($A2234,Medical_Table[#All],7,FALSE)</f>
        <v>Normal</v>
      </c>
      <c r="L2234" s="22">
        <f>VLOOKUP($A2234,Hospitalization_Table[#All],10,FALSE)</f>
        <v>37126</v>
      </c>
      <c r="M2234" s="18">
        <f>VLOOKUP($A2234,Hospitalization_Table[#All],6,FALSE)</f>
        <v>1421</v>
      </c>
      <c r="N2234" t="str">
        <f>VLOOKUP($A2234,Hospitalization_Table[#All],7,FALSE)</f>
        <v>tier - 2</v>
      </c>
      <c r="O2234" t="str">
        <f>VLOOKUP($A2234,Hospitalization_Table[#All],8,FALSE)</f>
        <v>tier - 2</v>
      </c>
      <c r="P2234" t="str">
        <f>VLOOKUP($A2234,Hospitalization_Table[#All],9,FALSE)</f>
        <v>R1013</v>
      </c>
      <c r="Q2234">
        <f>VLOOKUP($A2234,Hospitalization_Table[#All],11,FALSE)</f>
        <v>21</v>
      </c>
    </row>
    <row r="2235" spans="1:17" ht="15.6" x14ac:dyDescent="0.3">
      <c r="A2235" s="20" t="s">
        <v>124</v>
      </c>
      <c r="B2235" t="str">
        <f>VLOOKUP($A2235,Customer_Table[#All],4,FALSE)</f>
        <v>Scott</v>
      </c>
      <c r="C2235">
        <f>VLOOKUP($A2235,Medical_Table[#All],4,FALSE)</f>
        <v>16.5</v>
      </c>
      <c r="D2235">
        <f>VLOOKUP($A2235,Medical_Table[#All],6,FALSE)</f>
        <v>4.1100000000000003</v>
      </c>
      <c r="E2235" t="str">
        <f>VLOOKUP($A2235,Medical_Table[#All],2,FALSE)</f>
        <v>Yes</v>
      </c>
      <c r="F2235" t="str">
        <f>VLOOKUP($A2235,Medical_Table[#All],8,FALSE)</f>
        <v>No</v>
      </c>
      <c r="G2235" t="str">
        <f>VLOOKUP($A2235,Medical_Table[#All],9,FALSE)</f>
        <v>No</v>
      </c>
      <c r="H2235">
        <f>VLOOKUP($A2235,Medical_Table[#All],10,FALSE)</f>
        <v>0</v>
      </c>
      <c r="I2235" t="str">
        <f>VLOOKUP($A2235,Medical_Table[#All],3,FALSE)</f>
        <v>No</v>
      </c>
      <c r="J2235" t="str">
        <f>VLOOKUP($A2235,Medical_Table[#All],5,FALSE)</f>
        <v>Under Weight</v>
      </c>
      <c r="K2235" t="str">
        <f>VLOOKUP($A2235,Medical_Table[#All],7,FALSE)</f>
        <v>Normal</v>
      </c>
      <c r="L2235" s="22">
        <f>VLOOKUP($A2235,Hospitalization_Table[#All],10,FALSE)</f>
        <v>35239</v>
      </c>
      <c r="M2235" s="18">
        <f>VLOOKUP($A2235,Hospitalization_Table[#All],6,FALSE)</f>
        <v>1417</v>
      </c>
      <c r="N2235" t="str">
        <f>VLOOKUP($A2235,Hospitalization_Table[#All],7,FALSE)</f>
        <v>tier - 2</v>
      </c>
      <c r="O2235" t="str">
        <f>VLOOKUP($A2235,Hospitalization_Table[#All],8,FALSE)</f>
        <v>tier - 3</v>
      </c>
      <c r="P2235" t="str">
        <f>VLOOKUP($A2235,Hospitalization_Table[#All],9,FALSE)</f>
        <v>R1013</v>
      </c>
      <c r="Q2235">
        <f>VLOOKUP($A2235,Hospitalization_Table[#All],11,FALSE)</f>
        <v>26</v>
      </c>
    </row>
    <row r="2236" spans="1:17" ht="15.6" x14ac:dyDescent="0.3">
      <c r="A2236" s="20" t="s">
        <v>123</v>
      </c>
      <c r="B2236" t="str">
        <f>VLOOKUP($A2236,Customer_Table[#All],4,FALSE)</f>
        <v>John</v>
      </c>
      <c r="C2236">
        <f>VLOOKUP($A2236,Medical_Table[#All],4,FALSE)</f>
        <v>15.41</v>
      </c>
      <c r="D2236">
        <f>VLOOKUP($A2236,Medical_Table[#All],6,FALSE)</f>
        <v>5.43</v>
      </c>
      <c r="E2236" t="str">
        <f>VLOOKUP($A2236,Medical_Table[#All],2,FALSE)</f>
        <v>Yes</v>
      </c>
      <c r="F2236" t="str">
        <f>VLOOKUP($A2236,Medical_Table[#All],8,FALSE)</f>
        <v>No</v>
      </c>
      <c r="G2236" t="str">
        <f>VLOOKUP($A2236,Medical_Table[#All],9,FALSE)</f>
        <v>Yes</v>
      </c>
      <c r="H2236">
        <f>VLOOKUP($A2236,Medical_Table[#All],10,FALSE)</f>
        <v>1</v>
      </c>
      <c r="I2236" t="str">
        <f>VLOOKUP($A2236,Medical_Table[#All],3,FALSE)</f>
        <v>No</v>
      </c>
      <c r="J2236" t="str">
        <f>VLOOKUP($A2236,Medical_Table[#All],5,FALSE)</f>
        <v>Under Weight</v>
      </c>
      <c r="K2236" t="str">
        <f>VLOOKUP($A2236,Medical_Table[#All],7,FALSE)</f>
        <v>Normal</v>
      </c>
      <c r="L2236" s="22">
        <f>VLOOKUP($A2236,Hospitalization_Table[#All],10,FALSE)</f>
        <v>35730</v>
      </c>
      <c r="M2236" s="18">
        <f>VLOOKUP($A2236,Hospitalization_Table[#All],6,FALSE)</f>
        <v>1402</v>
      </c>
      <c r="N2236" t="str">
        <f>VLOOKUP($A2236,Hospitalization_Table[#All],7,FALSE)</f>
        <v>tier - 2</v>
      </c>
      <c r="O2236" t="str">
        <f>VLOOKUP($A2236,Hospitalization_Table[#All],8,FALSE)</f>
        <v>tier - 3</v>
      </c>
      <c r="P2236" t="str">
        <f>VLOOKUP($A2236,Hospitalization_Table[#All],9,FALSE)</f>
        <v>R1011</v>
      </c>
      <c r="Q2236">
        <f>VLOOKUP($A2236,Hospitalization_Table[#All],11,FALSE)</f>
        <v>25</v>
      </c>
    </row>
    <row r="2237" spans="1:17" ht="15.6" x14ac:dyDescent="0.3">
      <c r="A2237" s="20" t="s">
        <v>122</v>
      </c>
      <c r="B2237" t="str">
        <f>VLOOKUP($A2237,Customer_Table[#All],4,FALSE)</f>
        <v>Maaikel</v>
      </c>
      <c r="C2237">
        <f>VLOOKUP($A2237,Medical_Table[#All],4,FALSE)</f>
        <v>24.59</v>
      </c>
      <c r="D2237">
        <f>VLOOKUP($A2237,Medical_Table[#All],6,FALSE)</f>
        <v>4.38</v>
      </c>
      <c r="E2237" t="str">
        <f>VLOOKUP($A2237,Medical_Table[#All],2,FALSE)</f>
        <v>No</v>
      </c>
      <c r="F2237" t="str">
        <f>VLOOKUP($A2237,Medical_Table[#All],8,FALSE)</f>
        <v>No</v>
      </c>
      <c r="G2237" t="str">
        <f>VLOOKUP($A2237,Medical_Table[#All],9,FALSE)</f>
        <v>No</v>
      </c>
      <c r="H2237">
        <f>VLOOKUP($A2237,Medical_Table[#All],10,FALSE)</f>
        <v>1</v>
      </c>
      <c r="I2237" t="str">
        <f>VLOOKUP($A2237,Medical_Table[#All],3,FALSE)</f>
        <v>No</v>
      </c>
      <c r="J2237" t="str">
        <f>VLOOKUP($A2237,Medical_Table[#All],5,FALSE)</f>
        <v>Normal Weight</v>
      </c>
      <c r="K2237" t="str">
        <f>VLOOKUP($A2237,Medical_Table[#All],7,FALSE)</f>
        <v>Normal</v>
      </c>
      <c r="L2237" s="22">
        <f>VLOOKUP($A2237,Hospitalization_Table[#All],10,FALSE)</f>
        <v>36043</v>
      </c>
      <c r="M2237" s="18">
        <f>VLOOKUP($A2237,Hospitalization_Table[#All],6,FALSE)</f>
        <v>1400.44</v>
      </c>
      <c r="N2237" t="str">
        <f>VLOOKUP($A2237,Hospitalization_Table[#All],7,FALSE)</f>
        <v>tier - 2</v>
      </c>
      <c r="O2237" t="str">
        <f>VLOOKUP($A2237,Hospitalization_Table[#All],8,FALSE)</f>
        <v>tier - 2</v>
      </c>
      <c r="P2237" t="str">
        <f>VLOOKUP($A2237,Hospitalization_Table[#All],9,FALSE)</f>
        <v>R1013</v>
      </c>
      <c r="Q2237">
        <f>VLOOKUP($A2237,Hospitalization_Table[#All],11,FALSE)</f>
        <v>24</v>
      </c>
    </row>
    <row r="2238" spans="1:17" ht="15.6" x14ac:dyDescent="0.3">
      <c r="A2238" s="20" t="s">
        <v>121</v>
      </c>
      <c r="B2238" t="str">
        <f>VLOOKUP($A2238,Customer_Table[#All],4,FALSE)</f>
        <v>Daniel C</v>
      </c>
      <c r="C2238">
        <f>VLOOKUP($A2238,Medical_Table[#All],4,FALSE)</f>
        <v>33.33</v>
      </c>
      <c r="D2238">
        <f>VLOOKUP($A2238,Medical_Table[#All],6,FALSE)</f>
        <v>9.7899999999999991</v>
      </c>
      <c r="E2238" t="str">
        <f>VLOOKUP($A2238,Medical_Table[#All],2,FALSE)</f>
        <v>No</v>
      </c>
      <c r="F2238" t="str">
        <f>VLOOKUP($A2238,Medical_Table[#All],8,FALSE)</f>
        <v>No</v>
      </c>
      <c r="G2238" t="str">
        <f>VLOOKUP($A2238,Medical_Table[#All],9,FALSE)</f>
        <v>No</v>
      </c>
      <c r="H2238">
        <f>VLOOKUP($A2238,Medical_Table[#All],10,FALSE)</f>
        <v>0</v>
      </c>
      <c r="I2238" t="str">
        <f>VLOOKUP($A2238,Medical_Table[#All],3,FALSE)</f>
        <v>No</v>
      </c>
      <c r="J2238" t="str">
        <f>VLOOKUP($A2238,Medical_Table[#All],5,FALSE)</f>
        <v>Obesity</v>
      </c>
      <c r="K2238" t="str">
        <f>VLOOKUP($A2238,Medical_Table[#All],7,FALSE)</f>
        <v>Diabetes</v>
      </c>
      <c r="L2238" s="22">
        <f>VLOOKUP($A2238,Hospitalization_Table[#All],10,FALSE)</f>
        <v>37612</v>
      </c>
      <c r="M2238" s="18">
        <f>VLOOKUP($A2238,Hospitalization_Table[#All],6,FALSE)</f>
        <v>1391.53</v>
      </c>
      <c r="N2238" t="str">
        <f>VLOOKUP($A2238,Hospitalization_Table[#All],7,FALSE)</f>
        <v>tier - 2</v>
      </c>
      <c r="O2238" t="str">
        <f>VLOOKUP($A2238,Hospitalization_Table[#All],8,FALSE)</f>
        <v>tier - 1</v>
      </c>
      <c r="P2238" t="str">
        <f>VLOOKUP($A2238,Hospitalization_Table[#All],9,FALSE)</f>
        <v>R1013</v>
      </c>
      <c r="Q2238">
        <f>VLOOKUP($A2238,Hospitalization_Table[#All],11,FALSE)</f>
        <v>20</v>
      </c>
    </row>
    <row r="2239" spans="1:17" ht="15.6" x14ac:dyDescent="0.3">
      <c r="A2239" s="20" t="s">
        <v>120</v>
      </c>
      <c r="B2239" t="str">
        <f>VLOOKUP($A2239,Customer_Table[#All],4,FALSE)</f>
        <v>Christopher S.</v>
      </c>
      <c r="C2239">
        <f>VLOOKUP($A2239,Medical_Table[#All],4,FALSE)</f>
        <v>18.5</v>
      </c>
      <c r="D2239">
        <f>VLOOKUP($A2239,Medical_Table[#All],6,FALSE)</f>
        <v>11.84</v>
      </c>
      <c r="E2239" t="str">
        <f>VLOOKUP($A2239,Medical_Table[#All],2,FALSE)</f>
        <v>No</v>
      </c>
      <c r="F2239" t="str">
        <f>VLOOKUP($A2239,Medical_Table[#All],8,FALSE)</f>
        <v>No</v>
      </c>
      <c r="G2239" t="str">
        <f>VLOOKUP($A2239,Medical_Table[#All],9,FALSE)</f>
        <v>No</v>
      </c>
      <c r="H2239">
        <f>VLOOKUP($A2239,Medical_Table[#All],10,FALSE)</f>
        <v>0</v>
      </c>
      <c r="I2239" t="str">
        <f>VLOOKUP($A2239,Medical_Table[#All],3,FALSE)</f>
        <v>No</v>
      </c>
      <c r="J2239" t="str">
        <f>VLOOKUP($A2239,Medical_Table[#All],5,FALSE)</f>
        <v>Normal Weight</v>
      </c>
      <c r="K2239" t="str">
        <f>VLOOKUP($A2239,Medical_Table[#All],7,FALSE)</f>
        <v>Diabetes</v>
      </c>
      <c r="L2239" s="22">
        <f>VLOOKUP($A2239,Hospitalization_Table[#All],10,FALSE)</f>
        <v>37574</v>
      </c>
      <c r="M2239" s="18">
        <f>VLOOKUP($A2239,Hospitalization_Table[#All],6,FALSE)</f>
        <v>1390</v>
      </c>
      <c r="N2239" t="str">
        <f>VLOOKUP($A2239,Hospitalization_Table[#All],7,FALSE)</f>
        <v>tier - 2</v>
      </c>
      <c r="O2239" t="str">
        <f>VLOOKUP($A2239,Hospitalization_Table[#All],8,FALSE)</f>
        <v>tier - 2</v>
      </c>
      <c r="P2239" t="str">
        <f>VLOOKUP($A2239,Hospitalization_Table[#All],9,FALSE)</f>
        <v>R1013</v>
      </c>
      <c r="Q2239">
        <f>VLOOKUP($A2239,Hospitalization_Table[#All],11,FALSE)</f>
        <v>20</v>
      </c>
    </row>
    <row r="2240" spans="1:17" ht="15.6" x14ac:dyDescent="0.3">
      <c r="A2240" s="20" t="s">
        <v>119</v>
      </c>
      <c r="B2240" t="str">
        <f>VLOOKUP($A2240,Customer_Table[#All],4,FALSE)</f>
        <v>William R</v>
      </c>
      <c r="C2240">
        <f>VLOOKUP($A2240,Medical_Table[#All],4,FALSE)</f>
        <v>18.579999999999998</v>
      </c>
      <c r="D2240">
        <f>VLOOKUP($A2240,Medical_Table[#All],6,FALSE)</f>
        <v>6.22</v>
      </c>
      <c r="E2240" t="str">
        <f>VLOOKUP($A2240,Medical_Table[#All],2,FALSE)</f>
        <v>No</v>
      </c>
      <c r="F2240" t="str">
        <f>VLOOKUP($A2240,Medical_Table[#All],8,FALSE)</f>
        <v>No</v>
      </c>
      <c r="G2240" t="str">
        <f>VLOOKUP($A2240,Medical_Table[#All],9,FALSE)</f>
        <v>No</v>
      </c>
      <c r="H2240">
        <f>VLOOKUP($A2240,Medical_Table[#All],10,FALSE)</f>
        <v>0</v>
      </c>
      <c r="I2240" t="str">
        <f>VLOOKUP($A2240,Medical_Table[#All],3,FALSE)</f>
        <v>No</v>
      </c>
      <c r="J2240" t="str">
        <f>VLOOKUP($A2240,Medical_Table[#All],5,FALSE)</f>
        <v>Normal Weight</v>
      </c>
      <c r="K2240" t="str">
        <f>VLOOKUP($A2240,Medical_Table[#All],7,FALSE)</f>
        <v>Prediabetes</v>
      </c>
      <c r="L2240" s="22">
        <f>VLOOKUP($A2240,Hospitalization_Table[#All],10,FALSE)</f>
        <v>36347</v>
      </c>
      <c r="M2240" s="18">
        <f>VLOOKUP($A2240,Hospitalization_Table[#All],6,FALSE)</f>
        <v>1389</v>
      </c>
      <c r="N2240" t="str">
        <f>VLOOKUP($A2240,Hospitalization_Table[#All],7,FALSE)</f>
        <v>tier - 2</v>
      </c>
      <c r="O2240" t="str">
        <f>VLOOKUP($A2240,Hospitalization_Table[#All],8,FALSE)</f>
        <v>tier - 2</v>
      </c>
      <c r="P2240" t="str">
        <f>VLOOKUP($A2240,Hospitalization_Table[#All],9,FALSE)</f>
        <v>R1013</v>
      </c>
      <c r="Q2240">
        <f>VLOOKUP($A2240,Hospitalization_Table[#All],11,FALSE)</f>
        <v>23</v>
      </c>
    </row>
    <row r="2241" spans="1:17" ht="15.6" x14ac:dyDescent="0.3">
      <c r="A2241" s="20" t="s">
        <v>118</v>
      </c>
      <c r="B2241" t="str">
        <f>VLOOKUP($A2241,Customer_Table[#All],4,FALSE)</f>
        <v>Lyndsy</v>
      </c>
      <c r="C2241">
        <f>VLOOKUP($A2241,Medical_Table[#All],4,FALSE)</f>
        <v>16.64</v>
      </c>
      <c r="D2241">
        <f>VLOOKUP($A2241,Medical_Table[#All],6,FALSE)</f>
        <v>10.01</v>
      </c>
      <c r="E2241" t="str">
        <f>VLOOKUP($A2241,Medical_Table[#All],2,FALSE)</f>
        <v>No</v>
      </c>
      <c r="F2241" t="str">
        <f>VLOOKUP($A2241,Medical_Table[#All],8,FALSE)</f>
        <v>No</v>
      </c>
      <c r="G2241" t="str">
        <f>VLOOKUP($A2241,Medical_Table[#All],9,FALSE)</f>
        <v>No</v>
      </c>
      <c r="H2241">
        <f>VLOOKUP($A2241,Medical_Table[#All],10,FALSE)</f>
        <v>0</v>
      </c>
      <c r="I2241" t="str">
        <f>VLOOKUP($A2241,Medical_Table[#All],3,FALSE)</f>
        <v>No</v>
      </c>
      <c r="J2241" t="str">
        <f>VLOOKUP($A2241,Medical_Table[#All],5,FALSE)</f>
        <v>Under Weight</v>
      </c>
      <c r="K2241" t="str">
        <f>VLOOKUP($A2241,Medical_Table[#All],7,FALSE)</f>
        <v>Diabetes</v>
      </c>
      <c r="L2241" s="22">
        <f>VLOOKUP($A2241,Hospitalization_Table[#All],10,FALSE)</f>
        <v>37483</v>
      </c>
      <c r="M2241" s="18">
        <f>VLOOKUP($A2241,Hospitalization_Table[#All],6,FALSE)</f>
        <v>1382</v>
      </c>
      <c r="N2241" t="str">
        <f>VLOOKUP($A2241,Hospitalization_Table[#All],7,FALSE)</f>
        <v>tier - 2</v>
      </c>
      <c r="O2241" t="str">
        <f>VLOOKUP($A2241,Hospitalization_Table[#All],8,FALSE)</f>
        <v>tier - 1</v>
      </c>
      <c r="P2241" t="str">
        <f>VLOOKUP($A2241,Hospitalization_Table[#All],9,FALSE)</f>
        <v>R1013</v>
      </c>
      <c r="Q2241">
        <f>VLOOKUP($A2241,Hospitalization_Table[#All],11,FALSE)</f>
        <v>20</v>
      </c>
    </row>
    <row r="2242" spans="1:17" ht="15.6" x14ac:dyDescent="0.3">
      <c r="A2242" s="20" t="s">
        <v>117</v>
      </c>
      <c r="B2242" t="str">
        <f>VLOOKUP($A2242,Customer_Table[#All],4,FALSE)</f>
        <v>Jessica</v>
      </c>
      <c r="C2242">
        <f>VLOOKUP($A2242,Medical_Table[#All],4,FALSE)</f>
        <v>19.329999999999998</v>
      </c>
      <c r="D2242">
        <f>VLOOKUP($A2242,Medical_Table[#All],6,FALSE)</f>
        <v>4.32</v>
      </c>
      <c r="E2242" t="str">
        <f>VLOOKUP($A2242,Medical_Table[#All],2,FALSE)</f>
        <v>No</v>
      </c>
      <c r="F2242" t="str">
        <f>VLOOKUP($A2242,Medical_Table[#All],8,FALSE)</f>
        <v>No</v>
      </c>
      <c r="G2242" t="str">
        <f>VLOOKUP($A2242,Medical_Table[#All],9,FALSE)</f>
        <v>No</v>
      </c>
      <c r="H2242">
        <f>VLOOKUP($A2242,Medical_Table[#All],10,FALSE)</f>
        <v>1</v>
      </c>
      <c r="I2242" t="str">
        <f>VLOOKUP($A2242,Medical_Table[#All],3,FALSE)</f>
        <v>No</v>
      </c>
      <c r="J2242" t="str">
        <f>VLOOKUP($A2242,Medical_Table[#All],5,FALSE)</f>
        <v>Normal Weight</v>
      </c>
      <c r="K2242" t="str">
        <f>VLOOKUP($A2242,Medical_Table[#All],7,FALSE)</f>
        <v>Normal</v>
      </c>
      <c r="L2242" s="22">
        <f>VLOOKUP($A2242,Hospitalization_Table[#All],10,FALSE)</f>
        <v>36132</v>
      </c>
      <c r="M2242" s="18">
        <f>VLOOKUP($A2242,Hospitalization_Table[#All],6,FALSE)</f>
        <v>1359</v>
      </c>
      <c r="N2242" t="str">
        <f>VLOOKUP($A2242,Hospitalization_Table[#All],7,FALSE)</f>
        <v>tier - 2</v>
      </c>
      <c r="O2242" t="str">
        <f>VLOOKUP($A2242,Hospitalization_Table[#All],8,FALSE)</f>
        <v>tier - 1</v>
      </c>
      <c r="P2242" t="str">
        <f>VLOOKUP($A2242,Hospitalization_Table[#All],9,FALSE)</f>
        <v>R1013</v>
      </c>
      <c r="Q2242">
        <f>VLOOKUP($A2242,Hospitalization_Table[#All],11,FALSE)</f>
        <v>24</v>
      </c>
    </row>
    <row r="2243" spans="1:17" ht="15.6" x14ac:dyDescent="0.3">
      <c r="A2243" s="20" t="s">
        <v>116</v>
      </c>
      <c r="B2243" t="str">
        <f>VLOOKUP($A2243,Customer_Table[#All],4,FALSE)</f>
        <v>Anna</v>
      </c>
      <c r="C2243">
        <f>VLOOKUP($A2243,Medical_Table[#All],4,FALSE)</f>
        <v>21.26</v>
      </c>
      <c r="D2243">
        <f>VLOOKUP($A2243,Medical_Table[#All],6,FALSE)</f>
        <v>5.65</v>
      </c>
      <c r="E2243" t="str">
        <f>VLOOKUP($A2243,Medical_Table[#All],2,FALSE)</f>
        <v>Yes</v>
      </c>
      <c r="F2243" t="str">
        <f>VLOOKUP($A2243,Medical_Table[#All],8,FALSE)</f>
        <v>No</v>
      </c>
      <c r="G2243" t="str">
        <f>VLOOKUP($A2243,Medical_Table[#All],9,FALSE)</f>
        <v>Yes</v>
      </c>
      <c r="H2243">
        <f>VLOOKUP($A2243,Medical_Table[#All],10,FALSE)</f>
        <v>1</v>
      </c>
      <c r="I2243" t="str">
        <f>VLOOKUP($A2243,Medical_Table[#All],3,FALSE)</f>
        <v>No</v>
      </c>
      <c r="J2243" t="str">
        <f>VLOOKUP($A2243,Medical_Table[#All],5,FALSE)</f>
        <v>Normal Weight</v>
      </c>
      <c r="K2243" t="str">
        <f>VLOOKUP($A2243,Medical_Table[#All],7,FALSE)</f>
        <v>Normal</v>
      </c>
      <c r="L2243" s="22">
        <f>VLOOKUP($A2243,Hospitalization_Table[#All],10,FALSE)</f>
        <v>35741</v>
      </c>
      <c r="M2243" s="18">
        <f>VLOOKUP($A2243,Hospitalization_Table[#All],6,FALSE)</f>
        <v>1341.16</v>
      </c>
      <c r="N2243" t="str">
        <f>VLOOKUP($A2243,Hospitalization_Table[#All],7,FALSE)</f>
        <v>tier - 2</v>
      </c>
      <c r="O2243" t="str">
        <f>VLOOKUP($A2243,Hospitalization_Table[#All],8,FALSE)</f>
        <v>tier - 2</v>
      </c>
      <c r="P2243" t="str">
        <f>VLOOKUP($A2243,Hospitalization_Table[#All],9,FALSE)</f>
        <v>R1012</v>
      </c>
      <c r="Q2243">
        <f>VLOOKUP($A2243,Hospitalization_Table[#All],11,FALSE)</f>
        <v>25</v>
      </c>
    </row>
    <row r="2244" spans="1:17" ht="15.6" x14ac:dyDescent="0.3">
      <c r="A2244" s="20" t="s">
        <v>115</v>
      </c>
      <c r="B2244" t="str">
        <f>VLOOKUP($A2244,Customer_Table[#All],4,FALSE)</f>
        <v>Jordan</v>
      </c>
      <c r="C2244">
        <f>VLOOKUP($A2244,Medical_Table[#All],4,FALSE)</f>
        <v>15.6</v>
      </c>
      <c r="D2244">
        <f>VLOOKUP($A2244,Medical_Table[#All],6,FALSE)</f>
        <v>4.12</v>
      </c>
      <c r="E2244" t="str">
        <f>VLOOKUP($A2244,Medical_Table[#All],2,FALSE)</f>
        <v>Yes</v>
      </c>
      <c r="F2244" t="str">
        <f>VLOOKUP($A2244,Medical_Table[#All],8,FALSE)</f>
        <v>No</v>
      </c>
      <c r="G2244" t="str">
        <f>VLOOKUP($A2244,Medical_Table[#All],9,FALSE)</f>
        <v>No</v>
      </c>
      <c r="H2244">
        <f>VLOOKUP($A2244,Medical_Table[#All],10,FALSE)</f>
        <v>1</v>
      </c>
      <c r="I2244" t="str">
        <f>VLOOKUP($A2244,Medical_Table[#All],3,FALSE)</f>
        <v>No</v>
      </c>
      <c r="J2244" t="str">
        <f>VLOOKUP($A2244,Medical_Table[#All],5,FALSE)</f>
        <v>Under Weight</v>
      </c>
      <c r="K2244" t="str">
        <f>VLOOKUP($A2244,Medical_Table[#All],7,FALSE)</f>
        <v>Normal</v>
      </c>
      <c r="L2244" s="22">
        <f>VLOOKUP($A2244,Hospitalization_Table[#All],10,FALSE)</f>
        <v>34910</v>
      </c>
      <c r="M2244" s="18">
        <f>VLOOKUP($A2244,Hospitalization_Table[#All],6,FALSE)</f>
        <v>1338</v>
      </c>
      <c r="N2244" t="str">
        <f>VLOOKUP($A2244,Hospitalization_Table[#All],7,FALSE)</f>
        <v>tier - 2</v>
      </c>
      <c r="O2244" t="str">
        <f>VLOOKUP($A2244,Hospitalization_Table[#All],8,FALSE)</f>
        <v>tier - 3</v>
      </c>
      <c r="P2244" t="str">
        <f>VLOOKUP($A2244,Hospitalization_Table[#All],9,FALSE)</f>
        <v>R1012</v>
      </c>
      <c r="Q2244">
        <f>VLOOKUP($A2244,Hospitalization_Table[#All],11,FALSE)</f>
        <v>27</v>
      </c>
    </row>
    <row r="2245" spans="1:17" ht="15.6" x14ac:dyDescent="0.3">
      <c r="A2245" s="20" t="s">
        <v>114</v>
      </c>
      <c r="B2245" t="str">
        <f>VLOOKUP($A2245,Customer_Table[#All],4,FALSE)</f>
        <v>Brian</v>
      </c>
      <c r="C2245">
        <f>VLOOKUP($A2245,Medical_Table[#All],4,FALSE)</f>
        <v>24.39</v>
      </c>
      <c r="D2245">
        <f>VLOOKUP($A2245,Medical_Table[#All],6,FALSE)</f>
        <v>6.24</v>
      </c>
      <c r="E2245" t="str">
        <f>VLOOKUP($A2245,Medical_Table[#All],2,FALSE)</f>
        <v>No</v>
      </c>
      <c r="F2245" t="str">
        <f>VLOOKUP($A2245,Medical_Table[#All],8,FALSE)</f>
        <v>No</v>
      </c>
      <c r="G2245" t="str">
        <f>VLOOKUP($A2245,Medical_Table[#All],9,FALSE)</f>
        <v>No</v>
      </c>
      <c r="H2245">
        <f>VLOOKUP($A2245,Medical_Table[#All],10,FALSE)</f>
        <v>1</v>
      </c>
      <c r="I2245" t="str">
        <f>VLOOKUP($A2245,Medical_Table[#All],3,FALSE)</f>
        <v>No</v>
      </c>
      <c r="J2245" t="str">
        <f>VLOOKUP($A2245,Medical_Table[#All],5,FALSE)</f>
        <v>Normal Weight</v>
      </c>
      <c r="K2245" t="str">
        <f>VLOOKUP($A2245,Medical_Table[#All],7,FALSE)</f>
        <v>Prediabetes</v>
      </c>
      <c r="L2245" s="22">
        <f>VLOOKUP($A2245,Hospitalization_Table[#All],10,FALSE)</f>
        <v>35988</v>
      </c>
      <c r="M2245" s="18">
        <f>VLOOKUP($A2245,Hospitalization_Table[#All],6,FALSE)</f>
        <v>1332.61</v>
      </c>
      <c r="N2245" t="str">
        <f>VLOOKUP($A2245,Hospitalization_Table[#All],7,FALSE)</f>
        <v>tier - 2</v>
      </c>
      <c r="O2245" t="str">
        <f>VLOOKUP($A2245,Hospitalization_Table[#All],8,FALSE)</f>
        <v>tier - 3</v>
      </c>
      <c r="P2245" t="str">
        <f>VLOOKUP($A2245,Hospitalization_Table[#All],9,FALSE)</f>
        <v>R1013</v>
      </c>
      <c r="Q2245">
        <f>VLOOKUP($A2245,Hospitalization_Table[#All],11,FALSE)</f>
        <v>24</v>
      </c>
    </row>
    <row r="2246" spans="1:17" ht="15.6" x14ac:dyDescent="0.3">
      <c r="A2246" s="20" t="s">
        <v>113</v>
      </c>
      <c r="B2246" t="str">
        <f>VLOOKUP($A2246,Customer_Table[#All],4,FALSE)</f>
        <v>Katherine A</v>
      </c>
      <c r="C2246">
        <f>VLOOKUP($A2246,Medical_Table[#All],4,FALSE)</f>
        <v>24.75</v>
      </c>
      <c r="D2246">
        <f>VLOOKUP($A2246,Medical_Table[#All],6,FALSE)</f>
        <v>4.83</v>
      </c>
      <c r="E2246" t="str">
        <f>VLOOKUP($A2246,Medical_Table[#All],2,FALSE)</f>
        <v>No</v>
      </c>
      <c r="F2246" t="str">
        <f>VLOOKUP($A2246,Medical_Table[#All],8,FALSE)</f>
        <v>No</v>
      </c>
      <c r="G2246" t="str">
        <f>VLOOKUP($A2246,Medical_Table[#All],9,FALSE)</f>
        <v>No</v>
      </c>
      <c r="H2246">
        <f>VLOOKUP($A2246,Medical_Table[#All],10,FALSE)</f>
        <v>0</v>
      </c>
      <c r="I2246" t="str">
        <f>VLOOKUP($A2246,Medical_Table[#All],3,FALSE)</f>
        <v>No</v>
      </c>
      <c r="J2246" t="str">
        <f>VLOOKUP($A2246,Medical_Table[#All],5,FALSE)</f>
        <v>Normal Weight</v>
      </c>
      <c r="K2246" t="str">
        <f>VLOOKUP($A2246,Medical_Table[#All],7,FALSE)</f>
        <v>Normal</v>
      </c>
      <c r="L2246" s="22">
        <f>VLOOKUP($A2246,Hospitalization_Table[#All],10,FALSE)</f>
        <v>36447</v>
      </c>
      <c r="M2246" s="18">
        <f>VLOOKUP($A2246,Hospitalization_Table[#All],6,FALSE)</f>
        <v>1329.17</v>
      </c>
      <c r="N2246" t="str">
        <f>VLOOKUP($A2246,Hospitalization_Table[#All],7,FALSE)</f>
        <v>tier - 2</v>
      </c>
      <c r="O2246" t="str">
        <f>VLOOKUP($A2246,Hospitalization_Table[#All],8,FALSE)</f>
        <v>tier - 3</v>
      </c>
      <c r="P2246" t="str">
        <f>VLOOKUP($A2246,Hospitalization_Table[#All],9,FALSE)</f>
        <v>R1013</v>
      </c>
      <c r="Q2246">
        <f>VLOOKUP($A2246,Hospitalization_Table[#All],11,FALSE)</f>
        <v>23</v>
      </c>
    </row>
    <row r="2247" spans="1:17" ht="15.6" x14ac:dyDescent="0.3">
      <c r="A2247" s="20" t="s">
        <v>112</v>
      </c>
      <c r="B2247" t="str">
        <f>VLOOKUP($A2247,Customer_Table[#All],4,FALSE)</f>
        <v>Melanie</v>
      </c>
      <c r="C2247">
        <f>VLOOKUP($A2247,Medical_Table[#All],4,FALSE)</f>
        <v>20.88</v>
      </c>
      <c r="D2247">
        <f>VLOOKUP($A2247,Medical_Table[#All],6,FALSE)</f>
        <v>7.4</v>
      </c>
      <c r="E2247" t="str">
        <f>VLOOKUP($A2247,Medical_Table[#All],2,FALSE)</f>
        <v>No</v>
      </c>
      <c r="F2247" t="str">
        <f>VLOOKUP($A2247,Medical_Table[#All],8,FALSE)</f>
        <v>No</v>
      </c>
      <c r="G2247" t="str">
        <f>VLOOKUP($A2247,Medical_Table[#All],9,FALSE)</f>
        <v>No</v>
      </c>
      <c r="H2247">
        <f>VLOOKUP($A2247,Medical_Table[#All],10,FALSE)</f>
        <v>0</v>
      </c>
      <c r="I2247" t="str">
        <f>VLOOKUP($A2247,Medical_Table[#All],3,FALSE)</f>
        <v>No</v>
      </c>
      <c r="J2247" t="str">
        <f>VLOOKUP($A2247,Medical_Table[#All],5,FALSE)</f>
        <v>Normal Weight</v>
      </c>
      <c r="K2247" t="str">
        <f>VLOOKUP($A2247,Medical_Table[#All],7,FALSE)</f>
        <v>Diabetes</v>
      </c>
      <c r="L2247" s="22">
        <f>VLOOKUP($A2247,Hospitalization_Table[#All],10,FALSE)</f>
        <v>37542</v>
      </c>
      <c r="M2247" s="18">
        <f>VLOOKUP($A2247,Hospitalization_Table[#All],6,FALSE)</f>
        <v>1315</v>
      </c>
      <c r="N2247" t="str">
        <f>VLOOKUP($A2247,Hospitalization_Table[#All],7,FALSE)</f>
        <v>tier - 2</v>
      </c>
      <c r="O2247" t="str">
        <f>VLOOKUP($A2247,Hospitalization_Table[#All],8,FALSE)</f>
        <v>tier - 2</v>
      </c>
      <c r="P2247" t="str">
        <f>VLOOKUP($A2247,Hospitalization_Table[#All],9,FALSE)</f>
        <v>R1013</v>
      </c>
      <c r="Q2247">
        <f>VLOOKUP($A2247,Hospitalization_Table[#All],11,FALSE)</f>
        <v>20</v>
      </c>
    </row>
    <row r="2248" spans="1:17" ht="15.6" x14ac:dyDescent="0.3">
      <c r="A2248" s="20" t="s">
        <v>111</v>
      </c>
      <c r="B2248" t="str">
        <f>VLOOKUP($A2248,Customer_Table[#All],4,FALSE)</f>
        <v>Jessica</v>
      </c>
      <c r="C2248">
        <f>VLOOKUP($A2248,Medical_Table[#All],4,FALSE)</f>
        <v>20.43</v>
      </c>
      <c r="D2248">
        <f>VLOOKUP($A2248,Medical_Table[#All],6,FALSE)</f>
        <v>4.54</v>
      </c>
      <c r="E2248" t="str">
        <f>VLOOKUP($A2248,Medical_Table[#All],2,FALSE)</f>
        <v>No</v>
      </c>
      <c r="F2248" t="str">
        <f>VLOOKUP($A2248,Medical_Table[#All],8,FALSE)</f>
        <v>No</v>
      </c>
      <c r="G2248" t="str">
        <f>VLOOKUP($A2248,Medical_Table[#All],9,FALSE)</f>
        <v>No</v>
      </c>
      <c r="H2248">
        <f>VLOOKUP($A2248,Medical_Table[#All],10,FALSE)</f>
        <v>0</v>
      </c>
      <c r="I2248" t="str">
        <f>VLOOKUP($A2248,Medical_Table[#All],3,FALSE)</f>
        <v>No</v>
      </c>
      <c r="J2248" t="str">
        <f>VLOOKUP($A2248,Medical_Table[#All],5,FALSE)</f>
        <v>Normal Weight</v>
      </c>
      <c r="K2248" t="str">
        <f>VLOOKUP($A2248,Medical_Table[#All],7,FALSE)</f>
        <v>Normal</v>
      </c>
      <c r="L2248" s="22">
        <f>VLOOKUP($A2248,Hospitalization_Table[#All],10,FALSE)</f>
        <v>36496</v>
      </c>
      <c r="M2248" s="18">
        <f>VLOOKUP($A2248,Hospitalization_Table[#All],6,FALSE)</f>
        <v>1304</v>
      </c>
      <c r="N2248" t="str">
        <f>VLOOKUP($A2248,Hospitalization_Table[#All],7,FALSE)</f>
        <v>tier - 2</v>
      </c>
      <c r="O2248" t="str">
        <f>VLOOKUP($A2248,Hospitalization_Table[#All],8,FALSE)</f>
        <v>tier - 2</v>
      </c>
      <c r="P2248" t="str">
        <f>VLOOKUP($A2248,Hospitalization_Table[#All],9,FALSE)</f>
        <v>R1013</v>
      </c>
      <c r="Q2248">
        <f>VLOOKUP($A2248,Hospitalization_Table[#All],11,FALSE)</f>
        <v>23</v>
      </c>
    </row>
    <row r="2249" spans="1:17" ht="15.6" x14ac:dyDescent="0.3">
      <c r="A2249" s="20" t="s">
        <v>110</v>
      </c>
      <c r="B2249" t="str">
        <f>VLOOKUP($A2249,Customer_Table[#All],4,FALSE)</f>
        <v>Eric S</v>
      </c>
      <c r="C2249">
        <f>VLOOKUP($A2249,Medical_Table[#All],4,FALSE)</f>
        <v>15.18</v>
      </c>
      <c r="D2249">
        <f>VLOOKUP($A2249,Medical_Table[#All],6,FALSE)</f>
        <v>11.11</v>
      </c>
      <c r="E2249" t="str">
        <f>VLOOKUP($A2249,Medical_Table[#All],2,FALSE)</f>
        <v>No</v>
      </c>
      <c r="F2249" t="str">
        <f>VLOOKUP($A2249,Medical_Table[#All],8,FALSE)</f>
        <v>No</v>
      </c>
      <c r="G2249" t="str">
        <f>VLOOKUP($A2249,Medical_Table[#All],9,FALSE)</f>
        <v>No</v>
      </c>
      <c r="H2249">
        <f>VLOOKUP($A2249,Medical_Table[#All],10,FALSE)</f>
        <v>0</v>
      </c>
      <c r="I2249" t="str">
        <f>VLOOKUP($A2249,Medical_Table[#All],3,FALSE)</f>
        <v>No</v>
      </c>
      <c r="J2249" t="str">
        <f>VLOOKUP($A2249,Medical_Table[#All],5,FALSE)</f>
        <v>Under Weight</v>
      </c>
      <c r="K2249" t="str">
        <f>VLOOKUP($A2249,Medical_Table[#All],7,FALSE)</f>
        <v>Diabetes</v>
      </c>
      <c r="L2249" s="22">
        <f>VLOOKUP($A2249,Hospitalization_Table[#All],10,FALSE)</f>
        <v>37600</v>
      </c>
      <c r="M2249" s="18">
        <f>VLOOKUP($A2249,Hospitalization_Table[#All],6,FALSE)</f>
        <v>1304</v>
      </c>
      <c r="N2249" t="str">
        <f>VLOOKUP($A2249,Hospitalization_Table[#All],7,FALSE)</f>
        <v>tier - 2</v>
      </c>
      <c r="O2249" t="str">
        <f>VLOOKUP($A2249,Hospitalization_Table[#All],8,FALSE)</f>
        <v>tier - 2</v>
      </c>
      <c r="P2249" t="str">
        <f>VLOOKUP($A2249,Hospitalization_Table[#All],9,FALSE)</f>
        <v>R1012</v>
      </c>
      <c r="Q2249">
        <f>VLOOKUP($A2249,Hospitalization_Table[#All],11,FALSE)</f>
        <v>20</v>
      </c>
    </row>
    <row r="2250" spans="1:17" ht="15.6" x14ac:dyDescent="0.3">
      <c r="A2250" s="20" t="s">
        <v>109</v>
      </c>
      <c r="B2250" t="str">
        <f>VLOOKUP($A2250,Customer_Table[#All],4,FALSE)</f>
        <v>Joseph</v>
      </c>
      <c r="C2250">
        <f>VLOOKUP($A2250,Medical_Table[#All],4,FALSE)</f>
        <v>15.12</v>
      </c>
      <c r="D2250">
        <f>VLOOKUP($A2250,Medical_Table[#All],6,FALSE)</f>
        <v>4.03</v>
      </c>
      <c r="E2250" t="str">
        <f>VLOOKUP($A2250,Medical_Table[#All],2,FALSE)</f>
        <v>Yes</v>
      </c>
      <c r="F2250" t="str">
        <f>VLOOKUP($A2250,Medical_Table[#All],8,FALSE)</f>
        <v>No</v>
      </c>
      <c r="G2250" t="str">
        <f>VLOOKUP($A2250,Medical_Table[#All],9,FALSE)</f>
        <v>No</v>
      </c>
      <c r="H2250">
        <f>VLOOKUP($A2250,Medical_Table[#All],10,FALSE)</f>
        <v>0</v>
      </c>
      <c r="I2250" t="str">
        <f>VLOOKUP($A2250,Medical_Table[#All],3,FALSE)</f>
        <v>No</v>
      </c>
      <c r="J2250" t="str">
        <f>VLOOKUP($A2250,Medical_Table[#All],5,FALSE)</f>
        <v>Under Weight</v>
      </c>
      <c r="K2250" t="str">
        <f>VLOOKUP($A2250,Medical_Table[#All],7,FALSE)</f>
        <v>Normal</v>
      </c>
      <c r="L2250" s="22">
        <f>VLOOKUP($A2250,Hospitalization_Table[#All],10,FALSE)</f>
        <v>37224</v>
      </c>
      <c r="M2250" s="18">
        <f>VLOOKUP($A2250,Hospitalization_Table[#All],6,FALSE)</f>
        <v>1293</v>
      </c>
      <c r="N2250" t="str">
        <f>VLOOKUP($A2250,Hospitalization_Table[#All],7,FALSE)</f>
        <v>tier - 2</v>
      </c>
      <c r="O2250" t="str">
        <f>VLOOKUP($A2250,Hospitalization_Table[#All],8,FALSE)</f>
        <v>tier - 3</v>
      </c>
      <c r="P2250" t="str">
        <f>VLOOKUP($A2250,Hospitalization_Table[#All],9,FALSE)</f>
        <v>R1012</v>
      </c>
      <c r="Q2250">
        <f>VLOOKUP($A2250,Hospitalization_Table[#All],11,FALSE)</f>
        <v>21</v>
      </c>
    </row>
    <row r="2251" spans="1:17" ht="15.6" x14ac:dyDescent="0.3">
      <c r="A2251" s="20" t="s">
        <v>108</v>
      </c>
      <c r="B2251" t="str">
        <f>VLOOKUP($A2251,Customer_Table[#All],4,FALSE)</f>
        <v>Mary</v>
      </c>
      <c r="C2251">
        <f>VLOOKUP($A2251,Medical_Table[#All],4,FALSE)</f>
        <v>23.88</v>
      </c>
      <c r="D2251">
        <f>VLOOKUP($A2251,Medical_Table[#All],6,FALSE)</f>
        <v>4.51</v>
      </c>
      <c r="E2251" t="str">
        <f>VLOOKUP($A2251,Medical_Table[#All],2,FALSE)</f>
        <v>No</v>
      </c>
      <c r="F2251" t="str">
        <f>VLOOKUP($A2251,Medical_Table[#All],8,FALSE)</f>
        <v>No</v>
      </c>
      <c r="G2251" t="str">
        <f>VLOOKUP($A2251,Medical_Table[#All],9,FALSE)</f>
        <v>No</v>
      </c>
      <c r="H2251">
        <f>VLOOKUP($A2251,Medical_Table[#All],10,FALSE)</f>
        <v>1</v>
      </c>
      <c r="I2251" t="str">
        <f>VLOOKUP($A2251,Medical_Table[#All],3,FALSE)</f>
        <v>No</v>
      </c>
      <c r="J2251" t="str">
        <f>VLOOKUP($A2251,Medical_Table[#All],5,FALSE)</f>
        <v>Normal Weight</v>
      </c>
      <c r="K2251" t="str">
        <f>VLOOKUP($A2251,Medical_Table[#All],7,FALSE)</f>
        <v>Normal</v>
      </c>
      <c r="L2251" s="22">
        <f>VLOOKUP($A2251,Hospitalization_Table[#All],10,FALSE)</f>
        <v>35950</v>
      </c>
      <c r="M2251" s="18">
        <f>VLOOKUP($A2251,Hospitalization_Table[#All],6,FALSE)</f>
        <v>1290.93</v>
      </c>
      <c r="N2251" t="str">
        <f>VLOOKUP($A2251,Hospitalization_Table[#All],7,FALSE)</f>
        <v>tier - 2</v>
      </c>
      <c r="O2251" t="str">
        <f>VLOOKUP($A2251,Hospitalization_Table[#All],8,FALSE)</f>
        <v>tier - 2</v>
      </c>
      <c r="P2251" t="str">
        <f>VLOOKUP($A2251,Hospitalization_Table[#All],9,FALSE)</f>
        <v>R1013</v>
      </c>
      <c r="Q2251">
        <f>VLOOKUP($A2251,Hospitalization_Table[#All],11,FALSE)</f>
        <v>25</v>
      </c>
    </row>
    <row r="2252" spans="1:17" ht="15.6" x14ac:dyDescent="0.3">
      <c r="A2252" s="20" t="s">
        <v>107</v>
      </c>
      <c r="B2252" t="str">
        <f>VLOOKUP($A2252,Customer_Table[#All],4,FALSE)</f>
        <v>Natalie</v>
      </c>
      <c r="C2252">
        <f>VLOOKUP($A2252,Medical_Table[#All],4,FALSE)</f>
        <v>16.13</v>
      </c>
      <c r="D2252">
        <f>VLOOKUP($A2252,Medical_Table[#All],6,FALSE)</f>
        <v>5.56</v>
      </c>
      <c r="E2252" t="str">
        <f>VLOOKUP($A2252,Medical_Table[#All],2,FALSE)</f>
        <v>No</v>
      </c>
      <c r="F2252" t="str">
        <f>VLOOKUP($A2252,Medical_Table[#All],8,FALSE)</f>
        <v>yes</v>
      </c>
      <c r="G2252" t="str">
        <f>VLOOKUP($A2252,Medical_Table[#All],9,FALSE)</f>
        <v>No</v>
      </c>
      <c r="H2252">
        <f>VLOOKUP($A2252,Medical_Table[#All],10,FALSE)</f>
        <v>1</v>
      </c>
      <c r="I2252" t="str">
        <f>VLOOKUP($A2252,Medical_Table[#All],3,FALSE)</f>
        <v>No</v>
      </c>
      <c r="J2252" t="str">
        <f>VLOOKUP($A2252,Medical_Table[#All],5,FALSE)</f>
        <v>Under Weight</v>
      </c>
      <c r="K2252" t="str">
        <f>VLOOKUP($A2252,Medical_Table[#All],7,FALSE)</f>
        <v>Normal</v>
      </c>
      <c r="L2252" s="22">
        <f>VLOOKUP($A2252,Hospitalization_Table[#All],10,FALSE)</f>
        <v>36703</v>
      </c>
      <c r="M2252" s="18">
        <f>VLOOKUP($A2252,Hospitalization_Table[#All],6,FALSE)</f>
        <v>1286</v>
      </c>
      <c r="N2252" t="str">
        <f>VLOOKUP($A2252,Hospitalization_Table[#All],7,FALSE)</f>
        <v>tier - 2</v>
      </c>
      <c r="O2252" t="str">
        <f>VLOOKUP($A2252,Hospitalization_Table[#All],8,FALSE)</f>
        <v>tier - 2</v>
      </c>
      <c r="P2252" t="str">
        <f>VLOOKUP($A2252,Hospitalization_Table[#All],9,FALSE)</f>
        <v>R1013</v>
      </c>
      <c r="Q2252">
        <f>VLOOKUP($A2252,Hospitalization_Table[#All],11,FALSE)</f>
        <v>22</v>
      </c>
    </row>
    <row r="2253" spans="1:17" ht="15.6" x14ac:dyDescent="0.3">
      <c r="A2253" s="20" t="s">
        <v>106</v>
      </c>
      <c r="B2253" t="str">
        <f>VLOOKUP($A2253,Customer_Table[#All],4,FALSE)</f>
        <v>Christopher</v>
      </c>
      <c r="C2253">
        <f>VLOOKUP($A2253,Medical_Table[#All],4,FALSE)</f>
        <v>24.09</v>
      </c>
      <c r="D2253">
        <f>VLOOKUP($A2253,Medical_Table[#All],6,FALSE)</f>
        <v>4.0999999999999996</v>
      </c>
      <c r="E2253" t="str">
        <f>VLOOKUP($A2253,Medical_Table[#All],2,FALSE)</f>
        <v>No</v>
      </c>
      <c r="F2253" t="str">
        <f>VLOOKUP($A2253,Medical_Table[#All],8,FALSE)</f>
        <v>yes</v>
      </c>
      <c r="G2253" t="str">
        <f>VLOOKUP($A2253,Medical_Table[#All],9,FALSE)</f>
        <v>No</v>
      </c>
      <c r="H2253">
        <f>VLOOKUP($A2253,Medical_Table[#All],10,FALSE)</f>
        <v>1</v>
      </c>
      <c r="I2253" t="str">
        <f>VLOOKUP($A2253,Medical_Table[#All],3,FALSE)</f>
        <v>No</v>
      </c>
      <c r="J2253" t="str">
        <f>VLOOKUP($A2253,Medical_Table[#All],5,FALSE)</f>
        <v>Normal Weight</v>
      </c>
      <c r="K2253" t="str">
        <f>VLOOKUP($A2253,Medical_Table[#All],7,FALSE)</f>
        <v>Normal</v>
      </c>
      <c r="L2253" s="22">
        <f>VLOOKUP($A2253,Hospitalization_Table[#All],10,FALSE)</f>
        <v>38196</v>
      </c>
      <c r="M2253" s="18">
        <f>VLOOKUP($A2253,Hospitalization_Table[#All],6,FALSE)</f>
        <v>1285</v>
      </c>
      <c r="N2253" t="str">
        <f>VLOOKUP($A2253,Hospitalization_Table[#All],7,FALSE)</f>
        <v>tier - 2</v>
      </c>
      <c r="O2253" t="str">
        <f>VLOOKUP($A2253,Hospitalization_Table[#All],8,FALSE)</f>
        <v>tier - 3</v>
      </c>
      <c r="P2253" t="str">
        <f>VLOOKUP($A2253,Hospitalization_Table[#All],9,FALSE)</f>
        <v>R1013</v>
      </c>
      <c r="Q2253">
        <f>VLOOKUP($A2253,Hospitalization_Table[#All],11,FALSE)</f>
        <v>18</v>
      </c>
    </row>
    <row r="2254" spans="1:17" ht="15.6" x14ac:dyDescent="0.3">
      <c r="A2254" s="20" t="s">
        <v>105</v>
      </c>
      <c r="B2254" t="str">
        <f>VLOOKUP($A2254,Customer_Table[#All],4,FALSE)</f>
        <v>Sonja</v>
      </c>
      <c r="C2254">
        <f>VLOOKUP($A2254,Medical_Table[#All],4,FALSE)</f>
        <v>19.43</v>
      </c>
      <c r="D2254">
        <f>VLOOKUP($A2254,Medical_Table[#All],6,FALSE)</f>
        <v>5.85</v>
      </c>
      <c r="E2254" t="str">
        <f>VLOOKUP($A2254,Medical_Table[#All],2,FALSE)</f>
        <v>No</v>
      </c>
      <c r="F2254" t="str">
        <f>VLOOKUP($A2254,Medical_Table[#All],8,FALSE)</f>
        <v>yes</v>
      </c>
      <c r="G2254" t="str">
        <f>VLOOKUP($A2254,Medical_Table[#All],9,FALSE)</f>
        <v>No</v>
      </c>
      <c r="H2254">
        <f>VLOOKUP($A2254,Medical_Table[#All],10,FALSE)</f>
        <v>1</v>
      </c>
      <c r="I2254" t="str">
        <f>VLOOKUP($A2254,Medical_Table[#All],3,FALSE)</f>
        <v>No</v>
      </c>
      <c r="J2254" t="str">
        <f>VLOOKUP($A2254,Medical_Table[#All],5,FALSE)</f>
        <v>Normal Weight</v>
      </c>
      <c r="K2254" t="str">
        <f>VLOOKUP($A2254,Medical_Table[#All],7,FALSE)</f>
        <v>Prediabetes</v>
      </c>
      <c r="L2254" s="22">
        <f>VLOOKUP($A2254,Hospitalization_Table[#All],10,FALSE)</f>
        <v>38260</v>
      </c>
      <c r="M2254" s="18">
        <f>VLOOKUP($A2254,Hospitalization_Table[#All],6,FALSE)</f>
        <v>1283</v>
      </c>
      <c r="N2254" t="str">
        <f>VLOOKUP($A2254,Hospitalization_Table[#All],7,FALSE)</f>
        <v>tier - 2</v>
      </c>
      <c r="O2254" t="str">
        <f>VLOOKUP($A2254,Hospitalization_Table[#All],8,FALSE)</f>
        <v>tier - 1</v>
      </c>
      <c r="P2254" t="str">
        <f>VLOOKUP($A2254,Hospitalization_Table[#All],9,FALSE)</f>
        <v>R1013</v>
      </c>
      <c r="Q2254">
        <f>VLOOKUP($A2254,Hospitalization_Table[#All],11,FALSE)</f>
        <v>18</v>
      </c>
    </row>
    <row r="2255" spans="1:17" ht="15.6" x14ac:dyDescent="0.3">
      <c r="A2255" s="20" t="s">
        <v>104</v>
      </c>
      <c r="B2255" t="str">
        <f>VLOOKUP($A2255,Customer_Table[#All],4,FALSE)</f>
        <v>Alexandra</v>
      </c>
      <c r="C2255">
        <f>VLOOKUP($A2255,Medical_Table[#All],4,FALSE)</f>
        <v>15.22</v>
      </c>
      <c r="D2255">
        <f>VLOOKUP($A2255,Medical_Table[#All],6,FALSE)</f>
        <v>4.92</v>
      </c>
      <c r="E2255" t="str">
        <f>VLOOKUP($A2255,Medical_Table[#All],2,FALSE)</f>
        <v>Yes</v>
      </c>
      <c r="F2255" t="str">
        <f>VLOOKUP($A2255,Medical_Table[#All],8,FALSE)</f>
        <v>No</v>
      </c>
      <c r="G2255" t="str">
        <f>VLOOKUP($A2255,Medical_Table[#All],9,FALSE)</f>
        <v>Yes</v>
      </c>
      <c r="H2255">
        <f>VLOOKUP($A2255,Medical_Table[#All],10,FALSE)</f>
        <v>1</v>
      </c>
      <c r="I2255" t="str">
        <f>VLOOKUP($A2255,Medical_Table[#All],3,FALSE)</f>
        <v>No</v>
      </c>
      <c r="J2255" t="str">
        <f>VLOOKUP($A2255,Medical_Table[#All],5,FALSE)</f>
        <v>Under Weight</v>
      </c>
      <c r="K2255" t="str">
        <f>VLOOKUP($A2255,Medical_Table[#All],7,FALSE)</f>
        <v>Normal</v>
      </c>
      <c r="L2255" s="22">
        <f>VLOOKUP($A2255,Hospitalization_Table[#All],10,FALSE)</f>
        <v>35729</v>
      </c>
      <c r="M2255" s="18">
        <f>VLOOKUP($A2255,Hospitalization_Table[#All],6,FALSE)</f>
        <v>1276</v>
      </c>
      <c r="N2255" t="str">
        <f>VLOOKUP($A2255,Hospitalization_Table[#All],7,FALSE)</f>
        <v>tier - 2</v>
      </c>
      <c r="O2255" t="str">
        <f>VLOOKUP($A2255,Hospitalization_Table[#All],8,FALSE)</f>
        <v>tier - 2</v>
      </c>
      <c r="P2255" t="str">
        <f>VLOOKUP($A2255,Hospitalization_Table[#All],9,FALSE)</f>
        <v>R1012</v>
      </c>
      <c r="Q2255">
        <f>VLOOKUP($A2255,Hospitalization_Table[#All],11,FALSE)</f>
        <v>25</v>
      </c>
    </row>
    <row r="2256" spans="1:17" ht="15.6" x14ac:dyDescent="0.3">
      <c r="A2256" s="20" t="s">
        <v>103</v>
      </c>
      <c r="B2256" t="str">
        <f>VLOOKUP($A2256,Customer_Table[#All],4,FALSE)</f>
        <v>Martha L.</v>
      </c>
      <c r="C2256">
        <f>VLOOKUP($A2256,Medical_Table[#All],4,FALSE)</f>
        <v>20.72</v>
      </c>
      <c r="D2256">
        <f>VLOOKUP($A2256,Medical_Table[#All],6,FALSE)</f>
        <v>9.4600000000000009</v>
      </c>
      <c r="E2256" t="str">
        <f>VLOOKUP($A2256,Medical_Table[#All],2,FALSE)</f>
        <v>No</v>
      </c>
      <c r="F2256" t="str">
        <f>VLOOKUP($A2256,Medical_Table[#All],8,FALSE)</f>
        <v>No</v>
      </c>
      <c r="G2256" t="str">
        <f>VLOOKUP($A2256,Medical_Table[#All],9,FALSE)</f>
        <v>No</v>
      </c>
      <c r="H2256">
        <f>VLOOKUP($A2256,Medical_Table[#All],10,FALSE)</f>
        <v>0</v>
      </c>
      <c r="I2256" t="str">
        <f>VLOOKUP($A2256,Medical_Table[#All],3,FALSE)</f>
        <v>No</v>
      </c>
      <c r="J2256" t="str">
        <f>VLOOKUP($A2256,Medical_Table[#All],5,FALSE)</f>
        <v>Normal Weight</v>
      </c>
      <c r="K2256" t="str">
        <f>VLOOKUP($A2256,Medical_Table[#All],7,FALSE)</f>
        <v>Diabetes</v>
      </c>
      <c r="L2256" s="22">
        <f>VLOOKUP($A2256,Hospitalization_Table[#All],10,FALSE)</f>
        <v>37594</v>
      </c>
      <c r="M2256" s="18">
        <f>VLOOKUP($A2256,Hospitalization_Table[#All],6,FALSE)</f>
        <v>1267</v>
      </c>
      <c r="N2256" t="str">
        <f>VLOOKUP($A2256,Hospitalization_Table[#All],7,FALSE)</f>
        <v>tier - 2</v>
      </c>
      <c r="O2256" t="str">
        <f>VLOOKUP($A2256,Hospitalization_Table[#All],8,FALSE)</f>
        <v>tier - 1</v>
      </c>
      <c r="P2256" t="str">
        <f>VLOOKUP($A2256,Hospitalization_Table[#All],9,FALSE)</f>
        <v>R1013</v>
      </c>
      <c r="Q2256">
        <f>VLOOKUP($A2256,Hospitalization_Table[#All],11,FALSE)</f>
        <v>20</v>
      </c>
    </row>
    <row r="2257" spans="1:17" ht="15.6" x14ac:dyDescent="0.3">
      <c r="A2257" s="20" t="s">
        <v>102</v>
      </c>
      <c r="B2257" t="str">
        <f>VLOOKUP($A2257,Customer_Table[#All],4,FALSE)</f>
        <v>Ryan C.</v>
      </c>
      <c r="C2257">
        <f>VLOOKUP($A2257,Medical_Table[#All],4,FALSE)</f>
        <v>35.4</v>
      </c>
      <c r="D2257">
        <f>VLOOKUP($A2257,Medical_Table[#All],6,FALSE)</f>
        <v>5.94</v>
      </c>
      <c r="E2257" t="str">
        <f>VLOOKUP($A2257,Medical_Table[#All],2,FALSE)</f>
        <v>No</v>
      </c>
      <c r="F2257" t="str">
        <f>VLOOKUP($A2257,Medical_Table[#All],8,FALSE)</f>
        <v>No</v>
      </c>
      <c r="G2257" t="str">
        <f>VLOOKUP($A2257,Medical_Table[#All],9,FALSE)</f>
        <v>Yes</v>
      </c>
      <c r="H2257">
        <f>VLOOKUP($A2257,Medical_Table[#All],10,FALSE)</f>
        <v>1</v>
      </c>
      <c r="I2257" t="str">
        <f>VLOOKUP($A2257,Medical_Table[#All],3,FALSE)</f>
        <v>No</v>
      </c>
      <c r="J2257" t="str">
        <f>VLOOKUP($A2257,Medical_Table[#All],5,FALSE)</f>
        <v>Obesity</v>
      </c>
      <c r="K2257" t="str">
        <f>VLOOKUP($A2257,Medical_Table[#All],7,FALSE)</f>
        <v>Prediabetes</v>
      </c>
      <c r="L2257" s="22">
        <f>VLOOKUP($A2257,Hospitalization_Table[#All],10,FALSE)</f>
        <v>37946</v>
      </c>
      <c r="M2257" s="18">
        <f>VLOOKUP($A2257,Hospitalization_Table[#All],6,FALSE)</f>
        <v>1263.25</v>
      </c>
      <c r="N2257" t="str">
        <f>VLOOKUP($A2257,Hospitalization_Table[#All],7,FALSE)</f>
        <v>tier - 2</v>
      </c>
      <c r="O2257" t="str">
        <f>VLOOKUP($A2257,Hospitalization_Table[#All],8,FALSE)</f>
        <v>tier - 3</v>
      </c>
      <c r="P2257" t="str">
        <f>VLOOKUP($A2257,Hospitalization_Table[#All],9,FALSE)</f>
        <v>R1011</v>
      </c>
      <c r="Q2257">
        <f>VLOOKUP($A2257,Hospitalization_Table[#All],11,FALSE)</f>
        <v>19</v>
      </c>
    </row>
    <row r="2258" spans="1:17" ht="15.6" x14ac:dyDescent="0.3">
      <c r="A2258" s="20" t="s">
        <v>101</v>
      </c>
      <c r="B2258" t="str">
        <f>VLOOKUP($A2258,Customer_Table[#All],4,FALSE)</f>
        <v>Cliff</v>
      </c>
      <c r="C2258">
        <f>VLOOKUP($A2258,Medical_Table[#All],4,FALSE)</f>
        <v>34.4</v>
      </c>
      <c r="D2258">
        <f>VLOOKUP($A2258,Medical_Table[#All],6,FALSE)</f>
        <v>5.7</v>
      </c>
      <c r="E2258" t="str">
        <f>VLOOKUP($A2258,Medical_Table[#All],2,FALSE)</f>
        <v>No</v>
      </c>
      <c r="F2258" t="str">
        <f>VLOOKUP($A2258,Medical_Table[#All],8,FALSE)</f>
        <v>No</v>
      </c>
      <c r="G2258" t="str">
        <f>VLOOKUP($A2258,Medical_Table[#All],9,FALSE)</f>
        <v>Yes</v>
      </c>
      <c r="H2258">
        <f>VLOOKUP($A2258,Medical_Table[#All],10,FALSE)</f>
        <v>1</v>
      </c>
      <c r="I2258" t="str">
        <f>VLOOKUP($A2258,Medical_Table[#All],3,FALSE)</f>
        <v>No</v>
      </c>
      <c r="J2258" t="str">
        <f>VLOOKUP($A2258,Medical_Table[#All],5,FALSE)</f>
        <v>Obesity</v>
      </c>
      <c r="K2258" t="str">
        <f>VLOOKUP($A2258,Medical_Table[#All],7,FALSE)</f>
        <v>Prediabetes</v>
      </c>
      <c r="L2258" s="22">
        <f>VLOOKUP($A2258,Hospitalization_Table[#All],10,FALSE)</f>
        <v>37848</v>
      </c>
      <c r="M2258" s="18">
        <f>VLOOKUP($A2258,Hospitalization_Table[#All],6,FALSE)</f>
        <v>1261.8599999999999</v>
      </c>
      <c r="N2258" t="str">
        <f>VLOOKUP($A2258,Hospitalization_Table[#All],7,FALSE)</f>
        <v>tier - 2</v>
      </c>
      <c r="O2258" t="str">
        <f>VLOOKUP($A2258,Hospitalization_Table[#All],8,FALSE)</f>
        <v>tier - 3</v>
      </c>
      <c r="P2258" t="str">
        <f>VLOOKUP($A2258,Hospitalization_Table[#All],9,FALSE)</f>
        <v>R1011</v>
      </c>
      <c r="Q2258">
        <f>VLOOKUP($A2258,Hospitalization_Table[#All],11,FALSE)</f>
        <v>19</v>
      </c>
    </row>
    <row r="2259" spans="1:17" ht="15.6" x14ac:dyDescent="0.3">
      <c r="A2259" s="20" t="s">
        <v>100</v>
      </c>
      <c r="B2259" t="str">
        <f>VLOOKUP($A2259,Customer_Table[#All],4,FALSE)</f>
        <v>Blue</v>
      </c>
      <c r="C2259">
        <f>VLOOKUP($A2259,Medical_Table[#All],4,FALSE)</f>
        <v>34.1</v>
      </c>
      <c r="D2259">
        <f>VLOOKUP($A2259,Medical_Table[#All],6,FALSE)</f>
        <v>4.13</v>
      </c>
      <c r="E2259" t="str">
        <f>VLOOKUP($A2259,Medical_Table[#All],2,FALSE)</f>
        <v>No</v>
      </c>
      <c r="F2259" t="str">
        <f>VLOOKUP($A2259,Medical_Table[#All],8,FALSE)</f>
        <v>No</v>
      </c>
      <c r="G2259" t="str">
        <f>VLOOKUP($A2259,Medical_Table[#All],9,FALSE)</f>
        <v>Yes</v>
      </c>
      <c r="H2259">
        <f>VLOOKUP($A2259,Medical_Table[#All],10,FALSE)</f>
        <v>1</v>
      </c>
      <c r="I2259" t="str">
        <f>VLOOKUP($A2259,Medical_Table[#All],3,FALSE)</f>
        <v>No</v>
      </c>
      <c r="J2259" t="str">
        <f>VLOOKUP($A2259,Medical_Table[#All],5,FALSE)</f>
        <v>Obesity</v>
      </c>
      <c r="K2259" t="str">
        <f>VLOOKUP($A2259,Medical_Table[#All],7,FALSE)</f>
        <v>Normal</v>
      </c>
      <c r="L2259" s="22">
        <f>VLOOKUP($A2259,Hospitalization_Table[#All],10,FALSE)</f>
        <v>37924</v>
      </c>
      <c r="M2259" s="18">
        <f>VLOOKUP($A2259,Hospitalization_Table[#All],6,FALSE)</f>
        <v>1261.44</v>
      </c>
      <c r="N2259" t="str">
        <f>VLOOKUP($A2259,Hospitalization_Table[#All],7,FALSE)</f>
        <v>tier - 2</v>
      </c>
      <c r="O2259" t="str">
        <f>VLOOKUP($A2259,Hospitalization_Table[#All],8,FALSE)</f>
        <v>tier - 3</v>
      </c>
      <c r="P2259" t="str">
        <f>VLOOKUP($A2259,Hospitalization_Table[#All],9,FALSE)</f>
        <v>R1011</v>
      </c>
      <c r="Q2259">
        <f>VLOOKUP($A2259,Hospitalization_Table[#All],11,FALSE)</f>
        <v>19</v>
      </c>
    </row>
    <row r="2260" spans="1:17" ht="15.6" x14ac:dyDescent="0.3">
      <c r="A2260" s="20" t="s">
        <v>99</v>
      </c>
      <c r="B2260" t="str">
        <f>VLOOKUP($A2260,Customer_Table[#All],4,FALSE)</f>
        <v>Jeffrey M</v>
      </c>
      <c r="C2260">
        <f>VLOOKUP($A2260,Medical_Table[#All],4,FALSE)</f>
        <v>30.4</v>
      </c>
      <c r="D2260">
        <f>VLOOKUP($A2260,Medical_Table[#All],6,FALSE)</f>
        <v>4.7699999999999996</v>
      </c>
      <c r="E2260" t="str">
        <f>VLOOKUP($A2260,Medical_Table[#All],2,FALSE)</f>
        <v>No</v>
      </c>
      <c r="F2260" t="str">
        <f>VLOOKUP($A2260,Medical_Table[#All],8,FALSE)</f>
        <v>No</v>
      </c>
      <c r="G2260" t="str">
        <f>VLOOKUP($A2260,Medical_Table[#All],9,FALSE)</f>
        <v>Yes</v>
      </c>
      <c r="H2260">
        <f>VLOOKUP($A2260,Medical_Table[#All],10,FALSE)</f>
        <v>1</v>
      </c>
      <c r="I2260" t="str">
        <f>VLOOKUP($A2260,Medical_Table[#All],3,FALSE)</f>
        <v>No</v>
      </c>
      <c r="J2260" t="str">
        <f>VLOOKUP($A2260,Medical_Table[#All],5,FALSE)</f>
        <v>Obesity</v>
      </c>
      <c r="K2260" t="str">
        <f>VLOOKUP($A2260,Medical_Table[#All],7,FALSE)</f>
        <v>Normal</v>
      </c>
      <c r="L2260" s="22">
        <f>VLOOKUP($A2260,Hospitalization_Table[#All],10,FALSE)</f>
        <v>37907</v>
      </c>
      <c r="M2260" s="18">
        <f>VLOOKUP($A2260,Hospitalization_Table[#All],6,FALSE)</f>
        <v>1256.3</v>
      </c>
      <c r="N2260" t="str">
        <f>VLOOKUP($A2260,Hospitalization_Table[#All],7,FALSE)</f>
        <v>tier - 2</v>
      </c>
      <c r="O2260" t="str">
        <f>VLOOKUP($A2260,Hospitalization_Table[#All],8,FALSE)</f>
        <v>tier - 3</v>
      </c>
      <c r="P2260" t="str">
        <f>VLOOKUP($A2260,Hospitalization_Table[#All],9,FALSE)</f>
        <v>R1011</v>
      </c>
      <c r="Q2260">
        <f>VLOOKUP($A2260,Hospitalization_Table[#All],11,FALSE)</f>
        <v>19</v>
      </c>
    </row>
    <row r="2261" spans="1:17" ht="15.6" x14ac:dyDescent="0.3">
      <c r="A2261" s="20" t="s">
        <v>98</v>
      </c>
      <c r="B2261" t="str">
        <f>VLOOKUP($A2261,Customer_Table[#All],4,FALSE)</f>
        <v>Andrew</v>
      </c>
      <c r="C2261">
        <f>VLOOKUP($A2261,Medical_Table[#All],4,FALSE)</f>
        <v>28.7</v>
      </c>
      <c r="D2261">
        <f>VLOOKUP($A2261,Medical_Table[#All],6,FALSE)</f>
        <v>4.99</v>
      </c>
      <c r="E2261" t="str">
        <f>VLOOKUP($A2261,Medical_Table[#All],2,FALSE)</f>
        <v>No</v>
      </c>
      <c r="F2261" t="str">
        <f>VLOOKUP($A2261,Medical_Table[#All],8,FALSE)</f>
        <v>No</v>
      </c>
      <c r="G2261" t="str">
        <f>VLOOKUP($A2261,Medical_Table[#All],9,FALSE)</f>
        <v>Yes</v>
      </c>
      <c r="H2261">
        <f>VLOOKUP($A2261,Medical_Table[#All],10,FALSE)</f>
        <v>1</v>
      </c>
      <c r="I2261" t="str">
        <f>VLOOKUP($A2261,Medical_Table[#All],3,FALSE)</f>
        <v>No</v>
      </c>
      <c r="J2261" t="str">
        <f>VLOOKUP($A2261,Medical_Table[#All],5,FALSE)</f>
        <v>Over Weight</v>
      </c>
      <c r="K2261" t="str">
        <f>VLOOKUP($A2261,Medical_Table[#All],7,FALSE)</f>
        <v>Normal</v>
      </c>
      <c r="L2261" s="22">
        <f>VLOOKUP($A2261,Hospitalization_Table[#All],10,FALSE)</f>
        <v>37965</v>
      </c>
      <c r="M2261" s="18">
        <f>VLOOKUP($A2261,Hospitalization_Table[#All],6,FALSE)</f>
        <v>1253.94</v>
      </c>
      <c r="N2261" t="str">
        <f>VLOOKUP($A2261,Hospitalization_Table[#All],7,FALSE)</f>
        <v>tier - 2</v>
      </c>
      <c r="O2261" t="str">
        <f>VLOOKUP($A2261,Hospitalization_Table[#All],8,FALSE)</f>
        <v>tier - 2</v>
      </c>
      <c r="P2261" t="str">
        <f>VLOOKUP($A2261,Hospitalization_Table[#All],9,FALSE)</f>
        <v>R1011</v>
      </c>
      <c r="Q2261">
        <f>VLOOKUP($A2261,Hospitalization_Table[#All],11,FALSE)</f>
        <v>19</v>
      </c>
    </row>
    <row r="2262" spans="1:17" ht="15.6" x14ac:dyDescent="0.3">
      <c r="A2262" s="20" t="s">
        <v>97</v>
      </c>
      <c r="B2262" t="str">
        <f>VLOOKUP($A2262,Customer_Table[#All],4,FALSE)</f>
        <v>Julia</v>
      </c>
      <c r="C2262">
        <f>VLOOKUP($A2262,Medical_Table[#All],4,FALSE)</f>
        <v>17.440000000000001</v>
      </c>
      <c r="D2262">
        <f>VLOOKUP($A2262,Medical_Table[#All],6,FALSE)</f>
        <v>4.42</v>
      </c>
      <c r="E2262" t="str">
        <f>VLOOKUP($A2262,Medical_Table[#All],2,FALSE)</f>
        <v>Yes</v>
      </c>
      <c r="F2262" t="str">
        <f>VLOOKUP($A2262,Medical_Table[#All],8,FALSE)</f>
        <v>No</v>
      </c>
      <c r="G2262" t="str">
        <f>VLOOKUP($A2262,Medical_Table[#All],9,FALSE)</f>
        <v>Yes</v>
      </c>
      <c r="H2262">
        <f>VLOOKUP($A2262,Medical_Table[#All],10,FALSE)</f>
        <v>1</v>
      </c>
      <c r="I2262" t="str">
        <f>VLOOKUP($A2262,Medical_Table[#All],3,FALSE)</f>
        <v>No</v>
      </c>
      <c r="J2262" t="str">
        <f>VLOOKUP($A2262,Medical_Table[#All],5,FALSE)</f>
        <v>Under Weight</v>
      </c>
      <c r="K2262" t="str">
        <f>VLOOKUP($A2262,Medical_Table[#All],7,FALSE)</f>
        <v>Normal</v>
      </c>
      <c r="L2262" s="22">
        <f>VLOOKUP($A2262,Hospitalization_Table[#All],10,FALSE)</f>
        <v>35738</v>
      </c>
      <c r="M2262" s="18">
        <f>VLOOKUP($A2262,Hospitalization_Table[#All],6,FALSE)</f>
        <v>1253</v>
      </c>
      <c r="N2262" t="str">
        <f>VLOOKUP($A2262,Hospitalization_Table[#All],7,FALSE)</f>
        <v>tier - 2</v>
      </c>
      <c r="O2262" t="str">
        <f>VLOOKUP($A2262,Hospitalization_Table[#All],8,FALSE)</f>
        <v>tier - 2</v>
      </c>
      <c r="P2262" t="str">
        <f>VLOOKUP($A2262,Hospitalization_Table[#All],9,FALSE)</f>
        <v>R1013</v>
      </c>
      <c r="Q2262">
        <f>VLOOKUP($A2262,Hospitalization_Table[#All],11,FALSE)</f>
        <v>25</v>
      </c>
    </row>
    <row r="2263" spans="1:17" ht="15.6" x14ac:dyDescent="0.3">
      <c r="A2263" s="20" t="s">
        <v>96</v>
      </c>
      <c r="B2263" t="str">
        <f>VLOOKUP($A2263,Customer_Table[#All],4,FALSE)</f>
        <v>Daniel</v>
      </c>
      <c r="C2263">
        <f>VLOOKUP($A2263,Medical_Table[#All],4,FALSE)</f>
        <v>27.6</v>
      </c>
      <c r="D2263">
        <f>VLOOKUP($A2263,Medical_Table[#All],6,FALSE)</f>
        <v>4.01</v>
      </c>
      <c r="E2263" t="str">
        <f>VLOOKUP($A2263,Medical_Table[#All],2,FALSE)</f>
        <v>No</v>
      </c>
      <c r="F2263" t="str">
        <f>VLOOKUP($A2263,Medical_Table[#All],8,FALSE)</f>
        <v>No</v>
      </c>
      <c r="G2263" t="str">
        <f>VLOOKUP($A2263,Medical_Table[#All],9,FALSE)</f>
        <v>Yes</v>
      </c>
      <c r="H2263">
        <f>VLOOKUP($A2263,Medical_Table[#All],10,FALSE)</f>
        <v>1</v>
      </c>
      <c r="I2263" t="str">
        <f>VLOOKUP($A2263,Medical_Table[#All],3,FALSE)</f>
        <v>No</v>
      </c>
      <c r="J2263" t="str">
        <f>VLOOKUP($A2263,Medical_Table[#All],5,FALSE)</f>
        <v>Over Weight</v>
      </c>
      <c r="K2263" t="str">
        <f>VLOOKUP($A2263,Medical_Table[#All],7,FALSE)</f>
        <v>Normal</v>
      </c>
      <c r="L2263" s="22">
        <f>VLOOKUP($A2263,Hospitalization_Table[#All],10,FALSE)</f>
        <v>37879</v>
      </c>
      <c r="M2263" s="18">
        <f>VLOOKUP($A2263,Hospitalization_Table[#All],6,FALSE)</f>
        <v>1252.4100000000001</v>
      </c>
      <c r="N2263" t="str">
        <f>VLOOKUP($A2263,Hospitalization_Table[#All],7,FALSE)</f>
        <v>tier - 2</v>
      </c>
      <c r="O2263" t="str">
        <f>VLOOKUP($A2263,Hospitalization_Table[#All],8,FALSE)</f>
        <v>tier - 3</v>
      </c>
      <c r="P2263" t="str">
        <f>VLOOKUP($A2263,Hospitalization_Table[#All],9,FALSE)</f>
        <v>R1011</v>
      </c>
      <c r="Q2263">
        <f>VLOOKUP($A2263,Hospitalization_Table[#All],11,FALSE)</f>
        <v>19</v>
      </c>
    </row>
    <row r="2264" spans="1:17" ht="15.6" x14ac:dyDescent="0.3">
      <c r="A2264" s="20" t="s">
        <v>95</v>
      </c>
      <c r="B2264" t="str">
        <f>VLOOKUP($A2264,Customer_Table[#All],4,FALSE)</f>
        <v>Jaime</v>
      </c>
      <c r="C2264">
        <f>VLOOKUP($A2264,Medical_Table[#All],4,FALSE)</f>
        <v>20.7</v>
      </c>
      <c r="D2264">
        <f>VLOOKUP($A2264,Medical_Table[#All],6,FALSE)</f>
        <v>4.49</v>
      </c>
      <c r="E2264" t="str">
        <f>VLOOKUP($A2264,Medical_Table[#All],2,FALSE)</f>
        <v>No</v>
      </c>
      <c r="F2264" t="str">
        <f>VLOOKUP($A2264,Medical_Table[#All],8,FALSE)</f>
        <v>No</v>
      </c>
      <c r="G2264" t="str">
        <f>VLOOKUP($A2264,Medical_Table[#All],9,FALSE)</f>
        <v>Yes</v>
      </c>
      <c r="H2264">
        <f>VLOOKUP($A2264,Medical_Table[#All],10,FALSE)</f>
        <v>1</v>
      </c>
      <c r="I2264" t="str">
        <f>VLOOKUP($A2264,Medical_Table[#All],3,FALSE)</f>
        <v>No</v>
      </c>
      <c r="J2264" t="str">
        <f>VLOOKUP($A2264,Medical_Table[#All],5,FALSE)</f>
        <v>Normal Weight</v>
      </c>
      <c r="K2264" t="str">
        <f>VLOOKUP($A2264,Medical_Table[#All],7,FALSE)</f>
        <v>Normal</v>
      </c>
      <c r="L2264" s="22">
        <f>VLOOKUP($A2264,Hospitalization_Table[#All],10,FALSE)</f>
        <v>37872</v>
      </c>
      <c r="M2264" s="18">
        <f>VLOOKUP($A2264,Hospitalization_Table[#All],6,FALSE)</f>
        <v>1242.82</v>
      </c>
      <c r="N2264" t="str">
        <f>VLOOKUP($A2264,Hospitalization_Table[#All],7,FALSE)</f>
        <v>tier - 2</v>
      </c>
      <c r="O2264" t="str">
        <f>VLOOKUP($A2264,Hospitalization_Table[#All],8,FALSE)</f>
        <v>tier - 1</v>
      </c>
      <c r="P2264" t="str">
        <f>VLOOKUP($A2264,Hospitalization_Table[#All],9,FALSE)</f>
        <v>R1011</v>
      </c>
      <c r="Q2264">
        <f>VLOOKUP($A2264,Hospitalization_Table[#All],11,FALSE)</f>
        <v>19</v>
      </c>
    </row>
    <row r="2265" spans="1:17" ht="15.6" x14ac:dyDescent="0.3">
      <c r="A2265" s="20" t="s">
        <v>94</v>
      </c>
      <c r="B2265" t="str">
        <f>VLOOKUP($A2265,Customer_Table[#All],4,FALSE)</f>
        <v>Mohd Syahidan</v>
      </c>
      <c r="C2265">
        <f>VLOOKUP($A2265,Medical_Table[#All],4,FALSE)</f>
        <v>20.3</v>
      </c>
      <c r="D2265">
        <f>VLOOKUP($A2265,Medical_Table[#All],6,FALSE)</f>
        <v>6.37</v>
      </c>
      <c r="E2265" t="str">
        <f>VLOOKUP($A2265,Medical_Table[#All],2,FALSE)</f>
        <v>No</v>
      </c>
      <c r="F2265" t="str">
        <f>VLOOKUP($A2265,Medical_Table[#All],8,FALSE)</f>
        <v>No</v>
      </c>
      <c r="G2265" t="str">
        <f>VLOOKUP($A2265,Medical_Table[#All],9,FALSE)</f>
        <v>Yes</v>
      </c>
      <c r="H2265">
        <f>VLOOKUP($A2265,Medical_Table[#All],10,FALSE)</f>
        <v>1</v>
      </c>
      <c r="I2265" t="str">
        <f>VLOOKUP($A2265,Medical_Table[#All],3,FALSE)</f>
        <v>No</v>
      </c>
      <c r="J2265" t="str">
        <f>VLOOKUP($A2265,Medical_Table[#All],5,FALSE)</f>
        <v>Normal Weight</v>
      </c>
      <c r="K2265" t="str">
        <f>VLOOKUP($A2265,Medical_Table[#All],7,FALSE)</f>
        <v>Prediabetes</v>
      </c>
      <c r="L2265" s="22">
        <f>VLOOKUP($A2265,Hospitalization_Table[#All],10,FALSE)</f>
        <v>37879</v>
      </c>
      <c r="M2265" s="18">
        <f>VLOOKUP($A2265,Hospitalization_Table[#All],6,FALSE)</f>
        <v>1242.26</v>
      </c>
      <c r="N2265" t="str">
        <f>VLOOKUP($A2265,Hospitalization_Table[#All],7,FALSE)</f>
        <v>tier - 2</v>
      </c>
      <c r="O2265" t="str">
        <f>VLOOKUP($A2265,Hospitalization_Table[#All],8,FALSE)</f>
        <v>tier - 1</v>
      </c>
      <c r="P2265" t="str">
        <f>VLOOKUP($A2265,Hospitalization_Table[#All],9,FALSE)</f>
        <v>R1011</v>
      </c>
      <c r="Q2265">
        <f>VLOOKUP($A2265,Hospitalization_Table[#All],11,FALSE)</f>
        <v>19</v>
      </c>
    </row>
    <row r="2266" spans="1:17" ht="15.6" x14ac:dyDescent="0.3">
      <c r="A2266" s="20" t="s">
        <v>93</v>
      </c>
      <c r="B2266" t="str">
        <f>VLOOKUP($A2266,Customer_Table[#All],4,FALSE)</f>
        <v>Matthew</v>
      </c>
      <c r="C2266">
        <f>VLOOKUP($A2266,Medical_Table[#All],4,FALSE)</f>
        <v>19.8</v>
      </c>
      <c r="D2266">
        <f>VLOOKUP($A2266,Medical_Table[#All],6,FALSE)</f>
        <v>5.12</v>
      </c>
      <c r="E2266" t="str">
        <f>VLOOKUP($A2266,Medical_Table[#All],2,FALSE)</f>
        <v>No</v>
      </c>
      <c r="F2266" t="str">
        <f>VLOOKUP($A2266,Medical_Table[#All],8,FALSE)</f>
        <v>No</v>
      </c>
      <c r="G2266" t="str">
        <f>VLOOKUP($A2266,Medical_Table[#All],9,FALSE)</f>
        <v>Yes</v>
      </c>
      <c r="H2266">
        <f>VLOOKUP($A2266,Medical_Table[#All],10,FALSE)</f>
        <v>1</v>
      </c>
      <c r="I2266" t="str">
        <f>VLOOKUP($A2266,Medical_Table[#All],3,FALSE)</f>
        <v>No</v>
      </c>
      <c r="J2266" t="str">
        <f>VLOOKUP($A2266,Medical_Table[#All],5,FALSE)</f>
        <v>Normal Weight</v>
      </c>
      <c r="K2266" t="str">
        <f>VLOOKUP($A2266,Medical_Table[#All],7,FALSE)</f>
        <v>Normal</v>
      </c>
      <c r="L2266" s="22">
        <f>VLOOKUP($A2266,Hospitalization_Table[#All],10,FALSE)</f>
        <v>37835</v>
      </c>
      <c r="M2266" s="18">
        <f>VLOOKUP($A2266,Hospitalization_Table[#All],6,FALSE)</f>
        <v>1241.57</v>
      </c>
      <c r="N2266" t="str">
        <f>VLOOKUP($A2266,Hospitalization_Table[#All],7,FALSE)</f>
        <v>tier - 2</v>
      </c>
      <c r="O2266" t="str">
        <f>VLOOKUP($A2266,Hospitalization_Table[#All],8,FALSE)</f>
        <v>tier - 2</v>
      </c>
      <c r="P2266" t="str">
        <f>VLOOKUP($A2266,Hospitalization_Table[#All],9,FALSE)</f>
        <v>R1011</v>
      </c>
      <c r="Q2266">
        <f>VLOOKUP($A2266,Hospitalization_Table[#All],11,FALSE)</f>
        <v>19</v>
      </c>
    </row>
    <row r="2267" spans="1:17" ht="15.6" x14ac:dyDescent="0.3">
      <c r="A2267" s="20" t="s">
        <v>92</v>
      </c>
      <c r="B2267" t="str">
        <f>VLOOKUP($A2267,Customer_Table[#All],4,FALSE)</f>
        <v>Elizabeth S.</v>
      </c>
      <c r="C2267">
        <f>VLOOKUP($A2267,Medical_Table[#All],4,FALSE)</f>
        <v>21.87</v>
      </c>
      <c r="D2267">
        <f>VLOOKUP($A2267,Medical_Table[#All],6,FALSE)</f>
        <v>8.59</v>
      </c>
      <c r="E2267" t="str">
        <f>VLOOKUP($A2267,Medical_Table[#All],2,FALSE)</f>
        <v>No</v>
      </c>
      <c r="F2267" t="str">
        <f>VLOOKUP($A2267,Medical_Table[#All],8,FALSE)</f>
        <v>No</v>
      </c>
      <c r="G2267" t="str">
        <f>VLOOKUP($A2267,Medical_Table[#All],9,FALSE)</f>
        <v>No</v>
      </c>
      <c r="H2267">
        <f>VLOOKUP($A2267,Medical_Table[#All],10,FALSE)</f>
        <v>0</v>
      </c>
      <c r="I2267" t="str">
        <f>VLOOKUP($A2267,Medical_Table[#All],3,FALSE)</f>
        <v>No</v>
      </c>
      <c r="J2267" t="str">
        <f>VLOOKUP($A2267,Medical_Table[#All],5,FALSE)</f>
        <v>Normal Weight</v>
      </c>
      <c r="K2267" t="str">
        <f>VLOOKUP($A2267,Medical_Table[#All],7,FALSE)</f>
        <v>Diabetes</v>
      </c>
      <c r="L2267" s="22">
        <f>VLOOKUP($A2267,Hospitalization_Table[#All],10,FALSE)</f>
        <v>37438</v>
      </c>
      <c r="M2267" s="18">
        <f>VLOOKUP($A2267,Hospitalization_Table[#All],6,FALSE)</f>
        <v>1241</v>
      </c>
      <c r="N2267" t="str">
        <f>VLOOKUP($A2267,Hospitalization_Table[#All],7,FALSE)</f>
        <v>tier - 2</v>
      </c>
      <c r="O2267" t="str">
        <f>VLOOKUP($A2267,Hospitalization_Table[#All],8,FALSE)</f>
        <v>tier - 2</v>
      </c>
      <c r="P2267" t="str">
        <f>VLOOKUP($A2267,Hospitalization_Table[#All],9,FALSE)</f>
        <v>R1013</v>
      </c>
      <c r="Q2267">
        <f>VLOOKUP($A2267,Hospitalization_Table[#All],11,FALSE)</f>
        <v>20</v>
      </c>
    </row>
    <row r="2268" spans="1:17" ht="15.6" x14ac:dyDescent="0.3">
      <c r="A2268" s="20" t="s">
        <v>91</v>
      </c>
      <c r="B2268" t="str">
        <f>VLOOKUP($A2268,Customer_Table[#All],4,FALSE)</f>
        <v>Katie</v>
      </c>
      <c r="C2268">
        <f>VLOOKUP($A2268,Medical_Table[#All],4,FALSE)</f>
        <v>16.600000000000001</v>
      </c>
      <c r="D2268">
        <f>VLOOKUP($A2268,Medical_Table[#All],6,FALSE)</f>
        <v>5.87</v>
      </c>
      <c r="E2268" t="str">
        <f>VLOOKUP($A2268,Medical_Table[#All],2,FALSE)</f>
        <v>No</v>
      </c>
      <c r="F2268" t="str">
        <f>VLOOKUP($A2268,Medical_Table[#All],8,FALSE)</f>
        <v>No</v>
      </c>
      <c r="G2268" t="str">
        <f>VLOOKUP($A2268,Medical_Table[#All],9,FALSE)</f>
        <v>No</v>
      </c>
      <c r="H2268">
        <f>VLOOKUP($A2268,Medical_Table[#All],10,FALSE)</f>
        <v>1</v>
      </c>
      <c r="I2268" t="str">
        <f>VLOOKUP($A2268,Medical_Table[#All],3,FALSE)</f>
        <v>No</v>
      </c>
      <c r="J2268" t="str">
        <f>VLOOKUP($A2268,Medical_Table[#All],5,FALSE)</f>
        <v>Under Weight</v>
      </c>
      <c r="K2268" t="str">
        <f>VLOOKUP($A2268,Medical_Table[#All],7,FALSE)</f>
        <v>Prediabetes</v>
      </c>
      <c r="L2268" s="22">
        <f>VLOOKUP($A2268,Hospitalization_Table[#All],10,FALSE)</f>
        <v>36079</v>
      </c>
      <c r="M2268" s="18">
        <f>VLOOKUP($A2268,Hospitalization_Table[#All],6,FALSE)</f>
        <v>1240</v>
      </c>
      <c r="N2268" t="str">
        <f>VLOOKUP($A2268,Hospitalization_Table[#All],7,FALSE)</f>
        <v>tier - 2</v>
      </c>
      <c r="O2268" t="str">
        <f>VLOOKUP($A2268,Hospitalization_Table[#All],8,FALSE)</f>
        <v>tier - 1</v>
      </c>
      <c r="P2268" t="str">
        <f>VLOOKUP($A2268,Hospitalization_Table[#All],9,FALSE)</f>
        <v>R1012</v>
      </c>
      <c r="Q2268">
        <f>VLOOKUP($A2268,Hospitalization_Table[#All],11,FALSE)</f>
        <v>24</v>
      </c>
    </row>
    <row r="2269" spans="1:17" ht="15.6" x14ac:dyDescent="0.3">
      <c r="A2269" s="20" t="s">
        <v>90</v>
      </c>
      <c r="B2269" t="str">
        <f>VLOOKUP($A2269,Customer_Table[#All],4,FALSE)</f>
        <v>Christi A.</v>
      </c>
      <c r="C2269">
        <f>VLOOKUP($A2269,Medical_Table[#All],4,FALSE)</f>
        <v>21.98</v>
      </c>
      <c r="D2269">
        <f>VLOOKUP($A2269,Medical_Table[#All],6,FALSE)</f>
        <v>7.03</v>
      </c>
      <c r="E2269" t="str">
        <f>VLOOKUP($A2269,Medical_Table[#All],2,FALSE)</f>
        <v>No</v>
      </c>
      <c r="F2269" t="str">
        <f>VLOOKUP($A2269,Medical_Table[#All],8,FALSE)</f>
        <v>No</v>
      </c>
      <c r="G2269" t="str">
        <f>VLOOKUP($A2269,Medical_Table[#All],9,FALSE)</f>
        <v>No</v>
      </c>
      <c r="H2269">
        <f>VLOOKUP($A2269,Medical_Table[#All],10,FALSE)</f>
        <v>0</v>
      </c>
      <c r="I2269" t="str">
        <f>VLOOKUP($A2269,Medical_Table[#All],3,FALSE)</f>
        <v>No</v>
      </c>
      <c r="J2269" t="str">
        <f>VLOOKUP($A2269,Medical_Table[#All],5,FALSE)</f>
        <v>Normal Weight</v>
      </c>
      <c r="K2269" t="str">
        <f>VLOOKUP($A2269,Medical_Table[#All],7,FALSE)</f>
        <v>Diabetes</v>
      </c>
      <c r="L2269" s="22">
        <f>VLOOKUP($A2269,Hospitalization_Table[#All],10,FALSE)</f>
        <v>37602</v>
      </c>
      <c r="M2269" s="18">
        <f>VLOOKUP($A2269,Hospitalization_Table[#All],6,FALSE)</f>
        <v>1237</v>
      </c>
      <c r="N2269" t="str">
        <f>VLOOKUP($A2269,Hospitalization_Table[#All],7,FALSE)</f>
        <v>tier - 2</v>
      </c>
      <c r="O2269" t="str">
        <f>VLOOKUP($A2269,Hospitalization_Table[#All],8,FALSE)</f>
        <v>tier - 2</v>
      </c>
      <c r="P2269" t="str">
        <f>VLOOKUP($A2269,Hospitalization_Table[#All],9,FALSE)</f>
        <v>R1013</v>
      </c>
      <c r="Q2269">
        <f>VLOOKUP($A2269,Hospitalization_Table[#All],11,FALSE)</f>
        <v>20</v>
      </c>
    </row>
    <row r="2270" spans="1:17" ht="15.6" x14ac:dyDescent="0.3">
      <c r="A2270" s="20" t="s">
        <v>89</v>
      </c>
      <c r="B2270" t="str">
        <f>VLOOKUP($A2270,Customer_Table[#All],4,FALSE)</f>
        <v>Sandra K.</v>
      </c>
      <c r="C2270">
        <f>VLOOKUP($A2270,Medical_Table[#All],4,FALSE)</f>
        <v>19.7</v>
      </c>
      <c r="D2270">
        <f>VLOOKUP($A2270,Medical_Table[#All],6,FALSE)</f>
        <v>5.51</v>
      </c>
      <c r="E2270" t="str">
        <f>VLOOKUP($A2270,Medical_Table[#All],2,FALSE)</f>
        <v>No</v>
      </c>
      <c r="F2270" t="str">
        <f>VLOOKUP($A2270,Medical_Table[#All],8,FALSE)</f>
        <v>No</v>
      </c>
      <c r="G2270" t="str">
        <f>VLOOKUP($A2270,Medical_Table[#All],9,FALSE)</f>
        <v>No</v>
      </c>
      <c r="H2270">
        <f>VLOOKUP($A2270,Medical_Table[#All],10,FALSE)</f>
        <v>1</v>
      </c>
      <c r="I2270" t="str">
        <f>VLOOKUP($A2270,Medical_Table[#All],3,FALSE)</f>
        <v>No</v>
      </c>
      <c r="J2270" t="str">
        <f>VLOOKUP($A2270,Medical_Table[#All],5,FALSE)</f>
        <v>Normal Weight</v>
      </c>
      <c r="K2270" t="str">
        <f>VLOOKUP($A2270,Medical_Table[#All],7,FALSE)</f>
        <v>Normal</v>
      </c>
      <c r="L2270" s="22">
        <f>VLOOKUP($A2270,Hospitalization_Table[#All],10,FALSE)</f>
        <v>35989</v>
      </c>
      <c r="M2270" s="18">
        <f>VLOOKUP($A2270,Hospitalization_Table[#All],6,FALSE)</f>
        <v>1234</v>
      </c>
      <c r="N2270" t="str">
        <f>VLOOKUP($A2270,Hospitalization_Table[#All],7,FALSE)</f>
        <v>tier - 2</v>
      </c>
      <c r="O2270" t="str">
        <f>VLOOKUP($A2270,Hospitalization_Table[#All],8,FALSE)</f>
        <v>tier - 1</v>
      </c>
      <c r="P2270" t="str">
        <f>VLOOKUP($A2270,Hospitalization_Table[#All],9,FALSE)</f>
        <v>R1013</v>
      </c>
      <c r="Q2270">
        <f>VLOOKUP($A2270,Hospitalization_Table[#All],11,FALSE)</f>
        <v>24</v>
      </c>
    </row>
    <row r="2271" spans="1:17" ht="15.6" x14ac:dyDescent="0.3">
      <c r="A2271" s="20" t="s">
        <v>88</v>
      </c>
      <c r="B2271" t="str">
        <f>VLOOKUP($A2271,Customer_Table[#All],4,FALSE)</f>
        <v>Katharine</v>
      </c>
      <c r="C2271">
        <f>VLOOKUP($A2271,Medical_Table[#All],4,FALSE)</f>
        <v>19.21</v>
      </c>
      <c r="D2271">
        <f>VLOOKUP($A2271,Medical_Table[#All],6,FALSE)</f>
        <v>4.76</v>
      </c>
      <c r="E2271" t="str">
        <f>VLOOKUP($A2271,Medical_Table[#All],2,FALSE)</f>
        <v>No</v>
      </c>
      <c r="F2271" t="str">
        <f>VLOOKUP($A2271,Medical_Table[#All],8,FALSE)</f>
        <v>yes</v>
      </c>
      <c r="G2271" t="str">
        <f>VLOOKUP($A2271,Medical_Table[#All],9,FALSE)</f>
        <v>No</v>
      </c>
      <c r="H2271">
        <f>VLOOKUP($A2271,Medical_Table[#All],10,FALSE)</f>
        <v>1</v>
      </c>
      <c r="I2271" t="str">
        <f>VLOOKUP($A2271,Medical_Table[#All],3,FALSE)</f>
        <v>No</v>
      </c>
      <c r="J2271" t="str">
        <f>VLOOKUP($A2271,Medical_Table[#All],5,FALSE)</f>
        <v>Normal Weight</v>
      </c>
      <c r="K2271" t="str">
        <f>VLOOKUP($A2271,Medical_Table[#All],7,FALSE)</f>
        <v>Normal</v>
      </c>
      <c r="L2271" s="22">
        <f>VLOOKUP($A2271,Hospitalization_Table[#All],10,FALSE)</f>
        <v>38276</v>
      </c>
      <c r="M2271" s="18">
        <f>VLOOKUP($A2271,Hospitalization_Table[#All],6,FALSE)</f>
        <v>1228</v>
      </c>
      <c r="N2271" t="str">
        <f>VLOOKUP($A2271,Hospitalization_Table[#All],7,FALSE)</f>
        <v>tier - 2</v>
      </c>
      <c r="O2271" t="str">
        <f>VLOOKUP($A2271,Hospitalization_Table[#All],8,FALSE)</f>
        <v>tier - 1</v>
      </c>
      <c r="P2271" t="str">
        <f>VLOOKUP($A2271,Hospitalization_Table[#All],9,FALSE)</f>
        <v>R1012</v>
      </c>
      <c r="Q2271">
        <f>VLOOKUP($A2271,Hospitalization_Table[#All],11,FALSE)</f>
        <v>18</v>
      </c>
    </row>
    <row r="2272" spans="1:17" ht="15.6" x14ac:dyDescent="0.3">
      <c r="A2272" s="20" t="s">
        <v>87</v>
      </c>
      <c r="B2272" t="str">
        <f>VLOOKUP($A2272,Customer_Table[#All],4,FALSE)</f>
        <v>Jerome</v>
      </c>
      <c r="C2272">
        <f>VLOOKUP($A2272,Medical_Table[#All],4,FALSE)</f>
        <v>19.3</v>
      </c>
      <c r="D2272">
        <f>VLOOKUP($A2272,Medical_Table[#All],6,FALSE)</f>
        <v>4.7</v>
      </c>
      <c r="E2272" t="str">
        <f>VLOOKUP($A2272,Medical_Table[#All],2,FALSE)</f>
        <v>No</v>
      </c>
      <c r="F2272" t="str">
        <f>VLOOKUP($A2272,Medical_Table[#All],8,FALSE)</f>
        <v>yes</v>
      </c>
      <c r="G2272" t="str">
        <f>VLOOKUP($A2272,Medical_Table[#All],9,FALSE)</f>
        <v>No</v>
      </c>
      <c r="H2272">
        <f>VLOOKUP($A2272,Medical_Table[#All],10,FALSE)</f>
        <v>1</v>
      </c>
      <c r="I2272" t="str">
        <f>VLOOKUP($A2272,Medical_Table[#All],3,FALSE)</f>
        <v>No</v>
      </c>
      <c r="J2272" t="str">
        <f>VLOOKUP($A2272,Medical_Table[#All],5,FALSE)</f>
        <v>Normal Weight</v>
      </c>
      <c r="K2272" t="str">
        <f>VLOOKUP($A2272,Medical_Table[#All],7,FALSE)</f>
        <v>Normal</v>
      </c>
      <c r="L2272" s="22">
        <f>VLOOKUP($A2272,Hospitalization_Table[#All],10,FALSE)</f>
        <v>38177</v>
      </c>
      <c r="M2272" s="18">
        <f>VLOOKUP($A2272,Hospitalization_Table[#All],6,FALSE)</f>
        <v>1224</v>
      </c>
      <c r="N2272" t="str">
        <f>VLOOKUP($A2272,Hospitalization_Table[#All],7,FALSE)</f>
        <v>tier - 2</v>
      </c>
      <c r="O2272" t="str">
        <f>VLOOKUP($A2272,Hospitalization_Table[#All],8,FALSE)</f>
        <v>tier - 1</v>
      </c>
      <c r="P2272" t="str">
        <f>VLOOKUP($A2272,Hospitalization_Table[#All],9,FALSE)</f>
        <v>R1013</v>
      </c>
      <c r="Q2272">
        <f>VLOOKUP($A2272,Hospitalization_Table[#All],11,FALSE)</f>
        <v>18</v>
      </c>
    </row>
    <row r="2273" spans="1:17" ht="15.6" x14ac:dyDescent="0.3">
      <c r="A2273" s="20" t="s">
        <v>86</v>
      </c>
      <c r="B2273" t="str">
        <f>VLOOKUP($A2273,Customer_Table[#All],4,FALSE)</f>
        <v>Julia R</v>
      </c>
      <c r="C2273">
        <f>VLOOKUP($A2273,Medical_Table[#All],4,FALSE)</f>
        <v>16.22</v>
      </c>
      <c r="D2273">
        <f>VLOOKUP($A2273,Medical_Table[#All],6,FALSE)</f>
        <v>6.21</v>
      </c>
      <c r="E2273" t="str">
        <f>VLOOKUP($A2273,Medical_Table[#All],2,FALSE)</f>
        <v>Yes</v>
      </c>
      <c r="F2273" t="str">
        <f>VLOOKUP($A2273,Medical_Table[#All],8,FALSE)</f>
        <v>No</v>
      </c>
      <c r="G2273" t="str">
        <f>VLOOKUP($A2273,Medical_Table[#All],9,FALSE)</f>
        <v>No</v>
      </c>
      <c r="H2273">
        <f>VLOOKUP($A2273,Medical_Table[#All],10,FALSE)</f>
        <v>0</v>
      </c>
      <c r="I2273" t="str">
        <f>VLOOKUP($A2273,Medical_Table[#All],3,FALSE)</f>
        <v>No</v>
      </c>
      <c r="J2273" t="str">
        <f>VLOOKUP($A2273,Medical_Table[#All],5,FALSE)</f>
        <v>Under Weight</v>
      </c>
      <c r="K2273" t="str">
        <f>VLOOKUP($A2273,Medical_Table[#All],7,FALSE)</f>
        <v>Prediabetes</v>
      </c>
      <c r="L2273" s="22">
        <f>VLOOKUP($A2273,Hospitalization_Table[#All],10,FALSE)</f>
        <v>35373</v>
      </c>
      <c r="M2273" s="18">
        <f>VLOOKUP($A2273,Hospitalization_Table[#All],6,FALSE)</f>
        <v>1220</v>
      </c>
      <c r="N2273" t="str">
        <f>VLOOKUP($A2273,Hospitalization_Table[#All],7,FALSE)</f>
        <v>tier - 2</v>
      </c>
      <c r="O2273" t="str">
        <f>VLOOKUP($A2273,Hospitalization_Table[#All],8,FALSE)</f>
        <v>tier - 3</v>
      </c>
      <c r="P2273" t="str">
        <f>VLOOKUP($A2273,Hospitalization_Table[#All],9,FALSE)</f>
        <v>R1012</v>
      </c>
      <c r="Q2273">
        <f>VLOOKUP($A2273,Hospitalization_Table[#All],11,FALSE)</f>
        <v>26</v>
      </c>
    </row>
    <row r="2274" spans="1:17" ht="15.6" x14ac:dyDescent="0.3">
      <c r="A2274" s="20" t="s">
        <v>85</v>
      </c>
      <c r="B2274" t="str">
        <f>VLOOKUP($A2274,Customer_Table[#All],4,FALSE)</f>
        <v>Sean Henry</v>
      </c>
      <c r="C2274">
        <f>VLOOKUP($A2274,Medical_Table[#All],4,FALSE)</f>
        <v>17.12</v>
      </c>
      <c r="D2274">
        <f>VLOOKUP($A2274,Medical_Table[#All],6,FALSE)</f>
        <v>4.5199999999999996</v>
      </c>
      <c r="E2274" t="str">
        <f>VLOOKUP($A2274,Medical_Table[#All],2,FALSE)</f>
        <v>No</v>
      </c>
      <c r="F2274" t="str">
        <f>VLOOKUP($A2274,Medical_Table[#All],8,FALSE)</f>
        <v>yes</v>
      </c>
      <c r="G2274" t="str">
        <f>VLOOKUP($A2274,Medical_Table[#All],9,FALSE)</f>
        <v>No</v>
      </c>
      <c r="H2274">
        <f>VLOOKUP($A2274,Medical_Table[#All],10,FALSE)</f>
        <v>1</v>
      </c>
      <c r="I2274" t="str">
        <f>VLOOKUP($A2274,Medical_Table[#All],3,FALSE)</f>
        <v>No</v>
      </c>
      <c r="J2274" t="str">
        <f>VLOOKUP($A2274,Medical_Table[#All],5,FALSE)</f>
        <v>Under Weight</v>
      </c>
      <c r="K2274" t="str">
        <f>VLOOKUP($A2274,Medical_Table[#All],7,FALSE)</f>
        <v>Normal</v>
      </c>
      <c r="L2274" s="22">
        <f>VLOOKUP($A2274,Hospitalization_Table[#All],10,FALSE)</f>
        <v>38140</v>
      </c>
      <c r="M2274" s="18">
        <f>VLOOKUP($A2274,Hospitalization_Table[#All],6,FALSE)</f>
        <v>1210</v>
      </c>
      <c r="N2274" t="str">
        <f>VLOOKUP($A2274,Hospitalization_Table[#All],7,FALSE)</f>
        <v>tier - 2</v>
      </c>
      <c r="O2274" t="str">
        <f>VLOOKUP($A2274,Hospitalization_Table[#All],8,FALSE)</f>
        <v>tier - 1</v>
      </c>
      <c r="P2274" t="str">
        <f>VLOOKUP($A2274,Hospitalization_Table[#All],9,FALSE)</f>
        <v>R1013</v>
      </c>
      <c r="Q2274">
        <f>VLOOKUP($A2274,Hospitalization_Table[#All],11,FALSE)</f>
        <v>19</v>
      </c>
    </row>
    <row r="2275" spans="1:17" ht="15.6" x14ac:dyDescent="0.3">
      <c r="A2275" s="20" t="s">
        <v>84</v>
      </c>
      <c r="B2275" t="str">
        <f>VLOOKUP($A2275,Customer_Table[#All],4,FALSE)</f>
        <v>Rachel A.</v>
      </c>
      <c r="C2275">
        <f>VLOOKUP($A2275,Medical_Table[#All],4,FALSE)</f>
        <v>19.07</v>
      </c>
      <c r="D2275">
        <f>VLOOKUP($A2275,Medical_Table[#All],6,FALSE)</f>
        <v>5.45</v>
      </c>
      <c r="E2275" t="str">
        <f>VLOOKUP($A2275,Medical_Table[#All],2,FALSE)</f>
        <v>No</v>
      </c>
      <c r="F2275" t="str">
        <f>VLOOKUP($A2275,Medical_Table[#All],8,FALSE)</f>
        <v>No</v>
      </c>
      <c r="G2275" t="str">
        <f>VLOOKUP($A2275,Medical_Table[#All],9,FALSE)</f>
        <v>No</v>
      </c>
      <c r="H2275">
        <f>VLOOKUP($A2275,Medical_Table[#All],10,FALSE)</f>
        <v>1</v>
      </c>
      <c r="I2275" t="str">
        <f>VLOOKUP($A2275,Medical_Table[#All],3,FALSE)</f>
        <v>No</v>
      </c>
      <c r="J2275" t="str">
        <f>VLOOKUP($A2275,Medical_Table[#All],5,FALSE)</f>
        <v>Normal Weight</v>
      </c>
      <c r="K2275" t="str">
        <f>VLOOKUP($A2275,Medical_Table[#All],7,FALSE)</f>
        <v>Normal</v>
      </c>
      <c r="L2275" s="22">
        <f>VLOOKUP($A2275,Hospitalization_Table[#All],10,FALSE)</f>
        <v>33883</v>
      </c>
      <c r="M2275" s="18">
        <f>VLOOKUP($A2275,Hospitalization_Table[#All],6,FALSE)</f>
        <v>1200.55</v>
      </c>
      <c r="N2275" t="str">
        <f>VLOOKUP($A2275,Hospitalization_Table[#All],7,FALSE)</f>
        <v>tier - 2</v>
      </c>
      <c r="O2275" t="str">
        <f>VLOOKUP($A2275,Hospitalization_Table[#All],8,FALSE)</f>
        <v>tier - 3</v>
      </c>
      <c r="P2275" t="str">
        <f>VLOOKUP($A2275,Hospitalization_Table[#All],9,FALSE)</f>
        <v>R1013</v>
      </c>
      <c r="Q2275">
        <f>VLOOKUP($A2275,Hospitalization_Table[#All],11,FALSE)</f>
        <v>30</v>
      </c>
    </row>
    <row r="2276" spans="1:17" ht="15.6" x14ac:dyDescent="0.3">
      <c r="A2276" s="20" t="s">
        <v>83</v>
      </c>
      <c r="B2276" t="str">
        <f>VLOOKUP($A2276,Customer_Table[#All],4,FALSE)</f>
        <v>Jim</v>
      </c>
      <c r="C2276">
        <f>VLOOKUP($A2276,Medical_Table[#All],4,FALSE)</f>
        <v>15.56</v>
      </c>
      <c r="D2276">
        <f>VLOOKUP($A2276,Medical_Table[#All],6,FALSE)</f>
        <v>4.42</v>
      </c>
      <c r="E2276" t="str">
        <f>VLOOKUP($A2276,Medical_Table[#All],2,FALSE)</f>
        <v>No</v>
      </c>
      <c r="F2276" t="str">
        <f>VLOOKUP($A2276,Medical_Table[#All],8,FALSE)</f>
        <v>No</v>
      </c>
      <c r="G2276" t="str">
        <f>VLOOKUP($A2276,Medical_Table[#All],9,FALSE)</f>
        <v>No</v>
      </c>
      <c r="H2276">
        <f>VLOOKUP($A2276,Medical_Table[#All],10,FALSE)</f>
        <v>0</v>
      </c>
      <c r="I2276" t="str">
        <f>VLOOKUP($A2276,Medical_Table[#All],3,FALSE)</f>
        <v>No</v>
      </c>
      <c r="J2276" t="str">
        <f>VLOOKUP($A2276,Medical_Table[#All],5,FALSE)</f>
        <v>Under Weight</v>
      </c>
      <c r="K2276" t="str">
        <f>VLOOKUP($A2276,Medical_Table[#All],7,FALSE)</f>
        <v>Normal</v>
      </c>
      <c r="L2276" s="22">
        <f>VLOOKUP($A2276,Hospitalization_Table[#All],10,FALSE)</f>
        <v>36339</v>
      </c>
      <c r="M2276" s="18">
        <f>VLOOKUP($A2276,Hospitalization_Table[#All],6,FALSE)</f>
        <v>1200</v>
      </c>
      <c r="N2276" t="str">
        <f>VLOOKUP($A2276,Hospitalization_Table[#All],7,FALSE)</f>
        <v>tier - 2</v>
      </c>
      <c r="O2276" t="str">
        <f>VLOOKUP($A2276,Hospitalization_Table[#All],8,FALSE)</f>
        <v>tier - 3</v>
      </c>
      <c r="P2276" t="str">
        <f>VLOOKUP($A2276,Hospitalization_Table[#All],9,FALSE)</f>
        <v>R1012</v>
      </c>
      <c r="Q2276">
        <f>VLOOKUP($A2276,Hospitalization_Table[#All],11,FALSE)</f>
        <v>23</v>
      </c>
    </row>
    <row r="2277" spans="1:17" ht="15.6" x14ac:dyDescent="0.3">
      <c r="A2277" s="20" t="s">
        <v>82</v>
      </c>
      <c r="B2277" t="str">
        <f>VLOOKUP($A2277,Customer_Table[#All],4,FALSE)</f>
        <v>Tim</v>
      </c>
      <c r="C2277">
        <f>VLOOKUP($A2277,Medical_Table[#All],4,FALSE)</f>
        <v>22.76</v>
      </c>
      <c r="D2277">
        <f>VLOOKUP($A2277,Medical_Table[#All],6,FALSE)</f>
        <v>9.44</v>
      </c>
      <c r="E2277" t="str">
        <f>VLOOKUP($A2277,Medical_Table[#All],2,FALSE)</f>
        <v>No</v>
      </c>
      <c r="F2277" t="str">
        <f>VLOOKUP($A2277,Medical_Table[#All],8,FALSE)</f>
        <v>No</v>
      </c>
      <c r="G2277" t="str">
        <f>VLOOKUP($A2277,Medical_Table[#All],9,FALSE)</f>
        <v>No</v>
      </c>
      <c r="H2277">
        <f>VLOOKUP($A2277,Medical_Table[#All],10,FALSE)</f>
        <v>0</v>
      </c>
      <c r="I2277" t="str">
        <f>VLOOKUP($A2277,Medical_Table[#All],3,FALSE)</f>
        <v>No</v>
      </c>
      <c r="J2277" t="str">
        <f>VLOOKUP($A2277,Medical_Table[#All],5,FALSE)</f>
        <v>Normal Weight</v>
      </c>
      <c r="K2277" t="str">
        <f>VLOOKUP($A2277,Medical_Table[#All],7,FALSE)</f>
        <v>Diabetes</v>
      </c>
      <c r="L2277" s="22">
        <f>VLOOKUP($A2277,Hospitalization_Table[#All],10,FALSE)</f>
        <v>37494</v>
      </c>
      <c r="M2277" s="18">
        <f>VLOOKUP($A2277,Hospitalization_Table[#All],6,FALSE)</f>
        <v>1191</v>
      </c>
      <c r="N2277" t="str">
        <f>VLOOKUP($A2277,Hospitalization_Table[#All],7,FALSE)</f>
        <v>tier - 2</v>
      </c>
      <c r="O2277" t="str">
        <f>VLOOKUP($A2277,Hospitalization_Table[#All],8,FALSE)</f>
        <v>tier - 1</v>
      </c>
      <c r="P2277" t="str">
        <f>VLOOKUP($A2277,Hospitalization_Table[#All],9,FALSE)</f>
        <v>R1013</v>
      </c>
      <c r="Q2277">
        <f>VLOOKUP($A2277,Hospitalization_Table[#All],11,FALSE)</f>
        <v>20</v>
      </c>
    </row>
    <row r="2278" spans="1:17" ht="15.6" x14ac:dyDescent="0.3">
      <c r="A2278" s="20" t="s">
        <v>81</v>
      </c>
      <c r="B2278" t="str">
        <f>VLOOKUP($A2278,Customer_Table[#All],4,FALSE)</f>
        <v>Abby L.</v>
      </c>
      <c r="C2278">
        <f>VLOOKUP($A2278,Medical_Table[#All],4,FALSE)</f>
        <v>22.79</v>
      </c>
      <c r="D2278">
        <f>VLOOKUP($A2278,Medical_Table[#All],6,FALSE)</f>
        <v>6.15</v>
      </c>
      <c r="E2278" t="str">
        <f>VLOOKUP($A2278,Medical_Table[#All],2,FALSE)</f>
        <v>Yes</v>
      </c>
      <c r="F2278" t="str">
        <f>VLOOKUP($A2278,Medical_Table[#All],8,FALSE)</f>
        <v>No</v>
      </c>
      <c r="G2278" t="str">
        <f>VLOOKUP($A2278,Medical_Table[#All],9,FALSE)</f>
        <v>Yes</v>
      </c>
      <c r="H2278">
        <f>VLOOKUP($A2278,Medical_Table[#All],10,FALSE)</f>
        <v>1</v>
      </c>
      <c r="I2278" t="str">
        <f>VLOOKUP($A2278,Medical_Table[#All],3,FALSE)</f>
        <v>No</v>
      </c>
      <c r="J2278" t="str">
        <f>VLOOKUP($A2278,Medical_Table[#All],5,FALSE)</f>
        <v>Normal Weight</v>
      </c>
      <c r="K2278" t="str">
        <f>VLOOKUP($A2278,Medical_Table[#All],7,FALSE)</f>
        <v>Prediabetes</v>
      </c>
      <c r="L2278" s="22">
        <f>VLOOKUP($A2278,Hospitalization_Table[#All],10,FALSE)</f>
        <v>35609</v>
      </c>
      <c r="M2278" s="18">
        <f>VLOOKUP($A2278,Hospitalization_Table[#All],6,FALSE)</f>
        <v>1178.07</v>
      </c>
      <c r="N2278" t="str">
        <f>VLOOKUP($A2278,Hospitalization_Table[#All],7,FALSE)</f>
        <v>tier - 2</v>
      </c>
      <c r="O2278" t="str">
        <f>VLOOKUP($A2278,Hospitalization_Table[#All],8,FALSE)</f>
        <v>tier - 2</v>
      </c>
      <c r="P2278" t="str">
        <f>VLOOKUP($A2278,Hospitalization_Table[#All],9,FALSE)</f>
        <v>R1013</v>
      </c>
      <c r="Q2278">
        <f>VLOOKUP($A2278,Hospitalization_Table[#All],11,FALSE)</f>
        <v>25</v>
      </c>
    </row>
    <row r="2279" spans="1:17" ht="15.6" x14ac:dyDescent="0.3">
      <c r="A2279" s="20" t="s">
        <v>80</v>
      </c>
      <c r="B2279" t="str">
        <f>VLOOKUP($A2279,Customer_Table[#All],4,FALSE)</f>
        <v>Mark</v>
      </c>
      <c r="C2279">
        <f>VLOOKUP($A2279,Medical_Table[#All],4,FALSE)</f>
        <v>17.41</v>
      </c>
      <c r="D2279">
        <f>VLOOKUP($A2279,Medical_Table[#All],6,FALSE)</f>
        <v>5.13</v>
      </c>
      <c r="E2279" t="str">
        <f>VLOOKUP($A2279,Medical_Table[#All],2,FALSE)</f>
        <v>Yes</v>
      </c>
      <c r="F2279" t="str">
        <f>VLOOKUP($A2279,Medical_Table[#All],8,FALSE)</f>
        <v>No</v>
      </c>
      <c r="G2279" t="str">
        <f>VLOOKUP($A2279,Medical_Table[#All],9,FALSE)</f>
        <v>No</v>
      </c>
      <c r="H2279">
        <f>VLOOKUP($A2279,Medical_Table[#All],10,FALSE)</f>
        <v>0</v>
      </c>
      <c r="I2279" t="str">
        <f>VLOOKUP($A2279,Medical_Table[#All],3,FALSE)</f>
        <v>No</v>
      </c>
      <c r="J2279" t="str">
        <f>VLOOKUP($A2279,Medical_Table[#All],5,FALSE)</f>
        <v>Under Weight</v>
      </c>
      <c r="K2279" t="str">
        <f>VLOOKUP($A2279,Medical_Table[#All],7,FALSE)</f>
        <v>Normal</v>
      </c>
      <c r="L2279" s="22">
        <f>VLOOKUP($A2279,Hospitalization_Table[#All],10,FALSE)</f>
        <v>35288</v>
      </c>
      <c r="M2279" s="18">
        <f>VLOOKUP($A2279,Hospitalization_Table[#All],6,FALSE)</f>
        <v>1178</v>
      </c>
      <c r="N2279" t="str">
        <f>VLOOKUP($A2279,Hospitalization_Table[#All],7,FALSE)</f>
        <v>tier - 2</v>
      </c>
      <c r="O2279" t="str">
        <f>VLOOKUP($A2279,Hospitalization_Table[#All],8,FALSE)</f>
        <v>tier - 3</v>
      </c>
      <c r="P2279" t="str">
        <f>VLOOKUP($A2279,Hospitalization_Table[#All],9,FALSE)</f>
        <v>R1013</v>
      </c>
      <c r="Q2279">
        <f>VLOOKUP($A2279,Hospitalization_Table[#All],11,FALSE)</f>
        <v>26</v>
      </c>
    </row>
    <row r="2280" spans="1:17" ht="15.6" x14ac:dyDescent="0.3">
      <c r="A2280" s="20" t="s">
        <v>79</v>
      </c>
      <c r="B2280" t="str">
        <f>VLOOKUP($A2280,Customer_Table[#All],4,FALSE)</f>
        <v>Ali</v>
      </c>
      <c r="C2280">
        <f>VLOOKUP($A2280,Medical_Table[#All],4,FALSE)</f>
        <v>19.32</v>
      </c>
      <c r="D2280">
        <f>VLOOKUP($A2280,Medical_Table[#All],6,FALSE)</f>
        <v>4.96</v>
      </c>
      <c r="E2280" t="str">
        <f>VLOOKUP($A2280,Medical_Table[#All],2,FALSE)</f>
        <v>Yes</v>
      </c>
      <c r="F2280" t="str">
        <f>VLOOKUP($A2280,Medical_Table[#All],8,FALSE)</f>
        <v>No</v>
      </c>
      <c r="G2280" t="str">
        <f>VLOOKUP($A2280,Medical_Table[#All],9,FALSE)</f>
        <v>No</v>
      </c>
      <c r="H2280">
        <f>VLOOKUP($A2280,Medical_Table[#All],10,FALSE)</f>
        <v>0</v>
      </c>
      <c r="I2280" t="str">
        <f>VLOOKUP($A2280,Medical_Table[#All],3,FALSE)</f>
        <v>No</v>
      </c>
      <c r="J2280" t="str">
        <f>VLOOKUP($A2280,Medical_Table[#All],5,FALSE)</f>
        <v>Normal Weight</v>
      </c>
      <c r="K2280" t="str">
        <f>VLOOKUP($A2280,Medical_Table[#All],7,FALSE)</f>
        <v>Normal</v>
      </c>
      <c r="L2280" s="22">
        <f>VLOOKUP($A2280,Hospitalization_Table[#All],10,FALSE)</f>
        <v>37207</v>
      </c>
      <c r="M2280" s="18">
        <f>VLOOKUP($A2280,Hospitalization_Table[#All],6,FALSE)</f>
        <v>1167</v>
      </c>
      <c r="N2280" t="str">
        <f>VLOOKUP($A2280,Hospitalization_Table[#All],7,FALSE)</f>
        <v>tier - 2</v>
      </c>
      <c r="O2280" t="str">
        <f>VLOOKUP($A2280,Hospitalization_Table[#All],8,FALSE)</f>
        <v>tier - 1</v>
      </c>
      <c r="P2280" t="str">
        <f>VLOOKUP($A2280,Hospitalization_Table[#All],9,FALSE)</f>
        <v>R1013</v>
      </c>
      <c r="Q2280">
        <f>VLOOKUP($A2280,Hospitalization_Table[#All],11,FALSE)</f>
        <v>21</v>
      </c>
    </row>
    <row r="2281" spans="1:17" ht="15.6" x14ac:dyDescent="0.3">
      <c r="A2281" s="20" t="s">
        <v>78</v>
      </c>
      <c r="B2281" t="str">
        <f>VLOOKUP($A2281,Customer_Table[#All],4,FALSE)</f>
        <v>Joshua</v>
      </c>
      <c r="C2281">
        <f>VLOOKUP($A2281,Medical_Table[#All],4,FALSE)</f>
        <v>18.25</v>
      </c>
      <c r="D2281">
        <f>VLOOKUP($A2281,Medical_Table[#All],6,FALSE)</f>
        <v>10.95</v>
      </c>
      <c r="E2281" t="str">
        <f>VLOOKUP($A2281,Medical_Table[#All],2,FALSE)</f>
        <v>No</v>
      </c>
      <c r="F2281" t="str">
        <f>VLOOKUP($A2281,Medical_Table[#All],8,FALSE)</f>
        <v>No</v>
      </c>
      <c r="G2281" t="str">
        <f>VLOOKUP($A2281,Medical_Table[#All],9,FALSE)</f>
        <v>No</v>
      </c>
      <c r="H2281">
        <f>VLOOKUP($A2281,Medical_Table[#All],10,FALSE)</f>
        <v>0</v>
      </c>
      <c r="I2281" t="str">
        <f>VLOOKUP($A2281,Medical_Table[#All],3,FALSE)</f>
        <v>No</v>
      </c>
      <c r="J2281" t="str">
        <f>VLOOKUP($A2281,Medical_Table[#All],5,FALSE)</f>
        <v>Under Weight</v>
      </c>
      <c r="K2281" t="str">
        <f>VLOOKUP($A2281,Medical_Table[#All],7,FALSE)</f>
        <v>Diabetes</v>
      </c>
      <c r="L2281" s="22">
        <f>VLOOKUP($A2281,Hospitalization_Table[#All],10,FALSE)</f>
        <v>37418</v>
      </c>
      <c r="M2281" s="18">
        <f>VLOOKUP($A2281,Hospitalization_Table[#All],6,FALSE)</f>
        <v>1165</v>
      </c>
      <c r="N2281" t="str">
        <f>VLOOKUP($A2281,Hospitalization_Table[#All],7,FALSE)</f>
        <v>tier - 2</v>
      </c>
      <c r="O2281" t="str">
        <f>VLOOKUP($A2281,Hospitalization_Table[#All],8,FALSE)</f>
        <v>tier - 3</v>
      </c>
      <c r="P2281" t="str">
        <f>VLOOKUP($A2281,Hospitalization_Table[#All],9,FALSE)</f>
        <v>R1012</v>
      </c>
      <c r="Q2281">
        <f>VLOOKUP($A2281,Hospitalization_Table[#All],11,FALSE)</f>
        <v>20</v>
      </c>
    </row>
    <row r="2282" spans="1:17" ht="15.6" x14ac:dyDescent="0.3">
      <c r="A2282" s="20" t="s">
        <v>77</v>
      </c>
      <c r="B2282" t="str">
        <f>VLOOKUP($A2282,Customer_Table[#All],4,FALSE)</f>
        <v>Pierre</v>
      </c>
      <c r="C2282">
        <f>VLOOKUP($A2282,Medical_Table[#All],4,FALSE)</f>
        <v>53.13</v>
      </c>
      <c r="D2282">
        <f>VLOOKUP($A2282,Medical_Table[#All],6,FALSE)</f>
        <v>4.4400000000000004</v>
      </c>
      <c r="E2282" t="str">
        <f>VLOOKUP($A2282,Medical_Table[#All],2,FALSE)</f>
        <v>No</v>
      </c>
      <c r="F2282" t="str">
        <f>VLOOKUP($A2282,Medical_Table[#All],8,FALSE)</f>
        <v>yes</v>
      </c>
      <c r="G2282" t="str">
        <f>VLOOKUP($A2282,Medical_Table[#All],9,FALSE)</f>
        <v>No</v>
      </c>
      <c r="H2282">
        <f>VLOOKUP($A2282,Medical_Table[#All],10,FALSE)</f>
        <v>1</v>
      </c>
      <c r="I2282" t="str">
        <f>VLOOKUP($A2282,Medical_Table[#All],3,FALSE)</f>
        <v>No</v>
      </c>
      <c r="J2282" t="str">
        <f>VLOOKUP($A2282,Medical_Table[#All],5,FALSE)</f>
        <v>Obesity</v>
      </c>
      <c r="K2282" t="str">
        <f>VLOOKUP($A2282,Medical_Table[#All],7,FALSE)</f>
        <v>Normal</v>
      </c>
      <c r="L2282" s="22">
        <f>VLOOKUP($A2282,Hospitalization_Table[#All],10,FALSE)</f>
        <v>38302</v>
      </c>
      <c r="M2282" s="18">
        <f>VLOOKUP($A2282,Hospitalization_Table[#All],6,FALSE)</f>
        <v>1163.46</v>
      </c>
      <c r="N2282" t="str">
        <f>VLOOKUP($A2282,Hospitalization_Table[#All],7,FALSE)</f>
        <v>tier - 2</v>
      </c>
      <c r="O2282" t="str">
        <f>VLOOKUP($A2282,Hospitalization_Table[#All],8,FALSE)</f>
        <v>tier - 3</v>
      </c>
      <c r="P2282" t="str">
        <f>VLOOKUP($A2282,Hospitalization_Table[#All],9,FALSE)</f>
        <v>R1013</v>
      </c>
      <c r="Q2282">
        <f>VLOOKUP($A2282,Hospitalization_Table[#All],11,FALSE)</f>
        <v>18</v>
      </c>
    </row>
    <row r="2283" spans="1:17" ht="15.6" x14ac:dyDescent="0.3">
      <c r="A2283" s="20" t="s">
        <v>76</v>
      </c>
      <c r="B2283" t="str">
        <f>VLOOKUP($A2283,Customer_Table[#All],4,FALSE)</f>
        <v>Kate</v>
      </c>
      <c r="C2283">
        <f>VLOOKUP($A2283,Medical_Table[#All],4,FALSE)</f>
        <v>20.46</v>
      </c>
      <c r="D2283">
        <f>VLOOKUP($A2283,Medical_Table[#All],6,FALSE)</f>
        <v>4.0199999999999996</v>
      </c>
      <c r="E2283" t="str">
        <f>VLOOKUP($A2283,Medical_Table[#All],2,FALSE)</f>
        <v>No</v>
      </c>
      <c r="F2283" t="str">
        <f>VLOOKUP($A2283,Medical_Table[#All],8,FALSE)</f>
        <v>No</v>
      </c>
      <c r="G2283" t="str">
        <f>VLOOKUP($A2283,Medical_Table[#All],9,FALSE)</f>
        <v>No</v>
      </c>
      <c r="H2283">
        <f>VLOOKUP($A2283,Medical_Table[#All],10,FALSE)</f>
        <v>0</v>
      </c>
      <c r="I2283" t="str">
        <f>VLOOKUP($A2283,Medical_Table[#All],3,FALSE)</f>
        <v>No</v>
      </c>
      <c r="J2283" t="str">
        <f>VLOOKUP($A2283,Medical_Table[#All],5,FALSE)</f>
        <v>Normal Weight</v>
      </c>
      <c r="K2283" t="str">
        <f>VLOOKUP($A2283,Medical_Table[#All],7,FALSE)</f>
        <v>Normal</v>
      </c>
      <c r="L2283" s="22">
        <f>VLOOKUP($A2283,Hospitalization_Table[#All],10,FALSE)</f>
        <v>34541</v>
      </c>
      <c r="M2283" s="18">
        <f>VLOOKUP($A2283,Hospitalization_Table[#All],6,FALSE)</f>
        <v>1158.32</v>
      </c>
      <c r="N2283" t="str">
        <f>VLOOKUP($A2283,Hospitalization_Table[#All],7,FALSE)</f>
        <v>tier - 2</v>
      </c>
      <c r="O2283" t="str">
        <f>VLOOKUP($A2283,Hospitalization_Table[#All],8,FALSE)</f>
        <v>tier - 1</v>
      </c>
      <c r="P2283" t="str">
        <f>VLOOKUP($A2283,Hospitalization_Table[#All],9,FALSE)</f>
        <v>R1013</v>
      </c>
      <c r="Q2283">
        <f>VLOOKUP($A2283,Hospitalization_Table[#All],11,FALSE)</f>
        <v>28</v>
      </c>
    </row>
    <row r="2284" spans="1:17" ht="15.6" x14ac:dyDescent="0.3">
      <c r="A2284" s="20" t="s">
        <v>75</v>
      </c>
      <c r="B2284" t="str">
        <f>VLOOKUP($A2284,Customer_Table[#All],4,FALSE)</f>
        <v>David</v>
      </c>
      <c r="C2284">
        <f>VLOOKUP($A2284,Medical_Table[#All],4,FALSE)</f>
        <v>43.01</v>
      </c>
      <c r="D2284">
        <f>VLOOKUP($A2284,Medical_Table[#All],6,FALSE)</f>
        <v>5.44</v>
      </c>
      <c r="E2284" t="str">
        <f>VLOOKUP($A2284,Medical_Table[#All],2,FALSE)</f>
        <v>No</v>
      </c>
      <c r="F2284" t="str">
        <f>VLOOKUP($A2284,Medical_Table[#All],8,FALSE)</f>
        <v>yes</v>
      </c>
      <c r="G2284" t="str">
        <f>VLOOKUP($A2284,Medical_Table[#All],9,FALSE)</f>
        <v>No</v>
      </c>
      <c r="H2284">
        <f>VLOOKUP($A2284,Medical_Table[#All],10,FALSE)</f>
        <v>1</v>
      </c>
      <c r="I2284" t="str">
        <f>VLOOKUP($A2284,Medical_Table[#All],3,FALSE)</f>
        <v>No</v>
      </c>
      <c r="J2284" t="str">
        <f>VLOOKUP($A2284,Medical_Table[#All],5,FALSE)</f>
        <v>Obesity</v>
      </c>
      <c r="K2284" t="str">
        <f>VLOOKUP($A2284,Medical_Table[#All],7,FALSE)</f>
        <v>Normal</v>
      </c>
      <c r="L2284" s="22">
        <f>VLOOKUP($A2284,Hospitalization_Table[#All],10,FALSE)</f>
        <v>38186</v>
      </c>
      <c r="M2284" s="18">
        <f>VLOOKUP($A2284,Hospitalization_Table[#All],6,FALSE)</f>
        <v>1149.4000000000001</v>
      </c>
      <c r="N2284" t="str">
        <f>VLOOKUP($A2284,Hospitalization_Table[#All],7,FALSE)</f>
        <v>tier - 2</v>
      </c>
      <c r="O2284" t="str">
        <f>VLOOKUP($A2284,Hospitalization_Table[#All],8,FALSE)</f>
        <v>tier - 2</v>
      </c>
      <c r="P2284" t="str">
        <f>VLOOKUP($A2284,Hospitalization_Table[#All],9,FALSE)</f>
        <v>R1013</v>
      </c>
      <c r="Q2284">
        <f>VLOOKUP($A2284,Hospitalization_Table[#All],11,FALSE)</f>
        <v>18</v>
      </c>
    </row>
    <row r="2285" spans="1:17" ht="15.6" x14ac:dyDescent="0.3">
      <c r="A2285" s="20" t="s">
        <v>74</v>
      </c>
      <c r="B2285" t="str">
        <f>VLOOKUP($A2285,Customer_Table[#All],4,FALSE)</f>
        <v>Carla</v>
      </c>
      <c r="C2285">
        <f>VLOOKUP($A2285,Medical_Table[#All],4,FALSE)</f>
        <v>15.01</v>
      </c>
      <c r="D2285">
        <f>VLOOKUP($A2285,Medical_Table[#All],6,FALSE)</f>
        <v>4.1500000000000004</v>
      </c>
      <c r="E2285" t="str">
        <f>VLOOKUP($A2285,Medical_Table[#All],2,FALSE)</f>
        <v>No</v>
      </c>
      <c r="F2285" t="str">
        <f>VLOOKUP($A2285,Medical_Table[#All],8,FALSE)</f>
        <v>No</v>
      </c>
      <c r="G2285" t="str">
        <f>VLOOKUP($A2285,Medical_Table[#All],9,FALSE)</f>
        <v>Yes</v>
      </c>
      <c r="H2285">
        <f>VLOOKUP($A2285,Medical_Table[#All],10,FALSE)</f>
        <v>1</v>
      </c>
      <c r="I2285" t="str">
        <f>VLOOKUP($A2285,Medical_Table[#All],3,FALSE)</f>
        <v>No</v>
      </c>
      <c r="J2285" t="str">
        <f>VLOOKUP($A2285,Medical_Table[#All],5,FALSE)</f>
        <v>Under Weight</v>
      </c>
      <c r="K2285" t="str">
        <f>VLOOKUP($A2285,Medical_Table[#All],7,FALSE)</f>
        <v>Normal</v>
      </c>
      <c r="L2285" s="22">
        <f>VLOOKUP($A2285,Hospitalization_Table[#All],10,FALSE)</f>
        <v>37784</v>
      </c>
      <c r="M2285" s="18">
        <f>VLOOKUP($A2285,Hospitalization_Table[#All],6,FALSE)</f>
        <v>1149</v>
      </c>
      <c r="N2285" t="str">
        <f>VLOOKUP($A2285,Hospitalization_Table[#All],7,FALSE)</f>
        <v>tier - 2</v>
      </c>
      <c r="O2285" t="str">
        <f>VLOOKUP($A2285,Hospitalization_Table[#All],8,FALSE)</f>
        <v>tier - 1</v>
      </c>
      <c r="P2285" t="str">
        <f>VLOOKUP($A2285,Hospitalization_Table[#All],9,FALSE)</f>
        <v>R1012</v>
      </c>
      <c r="Q2285">
        <f>VLOOKUP($A2285,Hospitalization_Table[#All],11,FALSE)</f>
        <v>19</v>
      </c>
    </row>
    <row r="2286" spans="1:17" ht="15.6" x14ac:dyDescent="0.3">
      <c r="A2286" s="20" t="s">
        <v>73</v>
      </c>
      <c r="B2286" t="str">
        <f>VLOOKUP($A2286,Customer_Table[#All],4,FALSE)</f>
        <v>Alvaro Sr.</v>
      </c>
      <c r="C2286">
        <f>VLOOKUP($A2286,Medical_Table[#All],4,FALSE)</f>
        <v>41.14</v>
      </c>
      <c r="D2286">
        <f>VLOOKUP($A2286,Medical_Table[#All],6,FALSE)</f>
        <v>6.02</v>
      </c>
      <c r="E2286" t="str">
        <f>VLOOKUP($A2286,Medical_Table[#All],2,FALSE)</f>
        <v>No</v>
      </c>
      <c r="F2286" t="str">
        <f>VLOOKUP($A2286,Medical_Table[#All],8,FALSE)</f>
        <v>yes</v>
      </c>
      <c r="G2286" t="str">
        <f>VLOOKUP($A2286,Medical_Table[#All],9,FALSE)</f>
        <v>No</v>
      </c>
      <c r="H2286">
        <f>VLOOKUP($A2286,Medical_Table[#All],10,FALSE)</f>
        <v>1</v>
      </c>
      <c r="I2286" t="str">
        <f>VLOOKUP($A2286,Medical_Table[#All],3,FALSE)</f>
        <v>No</v>
      </c>
      <c r="J2286" t="str">
        <f>VLOOKUP($A2286,Medical_Table[#All],5,FALSE)</f>
        <v>Obesity</v>
      </c>
      <c r="K2286" t="str">
        <f>VLOOKUP($A2286,Medical_Table[#All],7,FALSE)</f>
        <v>Prediabetes</v>
      </c>
      <c r="L2286" s="22">
        <f>VLOOKUP($A2286,Hospitalization_Table[#All],10,FALSE)</f>
        <v>38148</v>
      </c>
      <c r="M2286" s="18">
        <f>VLOOKUP($A2286,Hospitalization_Table[#All],6,FALSE)</f>
        <v>1146.8</v>
      </c>
      <c r="N2286" t="str">
        <f>VLOOKUP($A2286,Hospitalization_Table[#All],7,FALSE)</f>
        <v>tier - 2</v>
      </c>
      <c r="O2286" t="str">
        <f>VLOOKUP($A2286,Hospitalization_Table[#All],8,FALSE)</f>
        <v>tier - 2</v>
      </c>
      <c r="P2286" t="str">
        <f>VLOOKUP($A2286,Hospitalization_Table[#All],9,FALSE)</f>
        <v>R1013</v>
      </c>
      <c r="Q2286">
        <f>VLOOKUP($A2286,Hospitalization_Table[#All],11,FALSE)</f>
        <v>18</v>
      </c>
    </row>
    <row r="2287" spans="1:17" ht="15.6" x14ac:dyDescent="0.3">
      <c r="A2287" s="20" t="s">
        <v>72</v>
      </c>
      <c r="B2287" t="str">
        <f>VLOOKUP($A2287,Customer_Table[#All],4,FALSE)</f>
        <v>Hope</v>
      </c>
      <c r="C2287">
        <f>VLOOKUP($A2287,Medical_Table[#All],4,FALSE)</f>
        <v>16.55</v>
      </c>
      <c r="D2287">
        <f>VLOOKUP($A2287,Medical_Table[#All],6,FALSE)</f>
        <v>7.73</v>
      </c>
      <c r="E2287" t="str">
        <f>VLOOKUP($A2287,Medical_Table[#All],2,FALSE)</f>
        <v>No</v>
      </c>
      <c r="F2287" t="str">
        <f>VLOOKUP($A2287,Medical_Table[#All],8,FALSE)</f>
        <v>No</v>
      </c>
      <c r="G2287" t="str">
        <f>VLOOKUP($A2287,Medical_Table[#All],9,FALSE)</f>
        <v>No</v>
      </c>
      <c r="H2287">
        <f>VLOOKUP($A2287,Medical_Table[#All],10,FALSE)</f>
        <v>0</v>
      </c>
      <c r="I2287" t="str">
        <f>VLOOKUP($A2287,Medical_Table[#All],3,FALSE)</f>
        <v>No</v>
      </c>
      <c r="J2287" t="str">
        <f>VLOOKUP($A2287,Medical_Table[#All],5,FALSE)</f>
        <v>Under Weight</v>
      </c>
      <c r="K2287" t="str">
        <f>VLOOKUP($A2287,Medical_Table[#All],7,FALSE)</f>
        <v>Diabetes</v>
      </c>
      <c r="L2287" s="22">
        <f>VLOOKUP($A2287,Hospitalization_Table[#All],10,FALSE)</f>
        <v>37530</v>
      </c>
      <c r="M2287" s="18">
        <f>VLOOKUP($A2287,Hospitalization_Table[#All],6,FALSE)</f>
        <v>1142</v>
      </c>
      <c r="N2287" t="str">
        <f>VLOOKUP($A2287,Hospitalization_Table[#All],7,FALSE)</f>
        <v>tier - 3</v>
      </c>
      <c r="O2287" t="str">
        <f>VLOOKUP($A2287,Hospitalization_Table[#All],8,FALSE)</f>
        <v>tier - 2</v>
      </c>
      <c r="P2287" t="str">
        <f>VLOOKUP($A2287,Hospitalization_Table[#All],9,FALSE)</f>
        <v>R1011</v>
      </c>
      <c r="Q2287">
        <f>VLOOKUP($A2287,Hospitalization_Table[#All],11,FALSE)</f>
        <v>20</v>
      </c>
    </row>
    <row r="2288" spans="1:17" ht="15.6" x14ac:dyDescent="0.3">
      <c r="A2288" s="20" t="s">
        <v>71</v>
      </c>
      <c r="B2288" t="str">
        <f>VLOOKUP($A2288,Customer_Table[#All],4,FALSE)</f>
        <v>Mark P.</v>
      </c>
      <c r="C2288">
        <f>VLOOKUP($A2288,Medical_Table[#All],4,FALSE)</f>
        <v>37.29</v>
      </c>
      <c r="D2288">
        <f>VLOOKUP($A2288,Medical_Table[#All],6,FALSE)</f>
        <v>5.03</v>
      </c>
      <c r="E2288" t="str">
        <f>VLOOKUP($A2288,Medical_Table[#All],2,FALSE)</f>
        <v>No</v>
      </c>
      <c r="F2288" t="str">
        <f>VLOOKUP($A2288,Medical_Table[#All],8,FALSE)</f>
        <v>yes</v>
      </c>
      <c r="G2288" t="str">
        <f>VLOOKUP($A2288,Medical_Table[#All],9,FALSE)</f>
        <v>No</v>
      </c>
      <c r="H2288">
        <f>VLOOKUP($A2288,Medical_Table[#All],10,FALSE)</f>
        <v>1</v>
      </c>
      <c r="I2288" t="str">
        <f>VLOOKUP($A2288,Medical_Table[#All],3,FALSE)</f>
        <v>No</v>
      </c>
      <c r="J2288" t="str">
        <f>VLOOKUP($A2288,Medical_Table[#All],5,FALSE)</f>
        <v>Obesity</v>
      </c>
      <c r="K2288" t="str">
        <f>VLOOKUP($A2288,Medical_Table[#All],7,FALSE)</f>
        <v>Normal</v>
      </c>
      <c r="L2288" s="22">
        <f>VLOOKUP($A2288,Hospitalization_Table[#All],10,FALSE)</f>
        <v>38242</v>
      </c>
      <c r="M2288" s="18">
        <f>VLOOKUP($A2288,Hospitalization_Table[#All],6,FALSE)</f>
        <v>1141.45</v>
      </c>
      <c r="N2288" t="str">
        <f>VLOOKUP($A2288,Hospitalization_Table[#All],7,FALSE)</f>
        <v>tier - 3</v>
      </c>
      <c r="O2288" t="str">
        <f>VLOOKUP($A2288,Hospitalization_Table[#All],8,FALSE)</f>
        <v>tier - 3</v>
      </c>
      <c r="P2288" t="str">
        <f>VLOOKUP($A2288,Hospitalization_Table[#All],9,FALSE)</f>
        <v>R1013</v>
      </c>
      <c r="Q2288">
        <f>VLOOKUP($A2288,Hospitalization_Table[#All],11,FALSE)</f>
        <v>18</v>
      </c>
    </row>
    <row r="2289" spans="1:17" ht="15.6" x14ac:dyDescent="0.3">
      <c r="A2289" s="20" t="s">
        <v>70</v>
      </c>
      <c r="B2289" t="str">
        <f>VLOOKUP($A2289,Customer_Table[#All],4,FALSE)</f>
        <v>Desiree</v>
      </c>
      <c r="C2289">
        <f>VLOOKUP($A2289,Medical_Table[#All],4,FALSE)</f>
        <v>16.739999999999998</v>
      </c>
      <c r="D2289">
        <f>VLOOKUP($A2289,Medical_Table[#All],6,FALSE)</f>
        <v>4.08</v>
      </c>
      <c r="E2289" t="str">
        <f>VLOOKUP($A2289,Medical_Table[#All],2,FALSE)</f>
        <v>Yes</v>
      </c>
      <c r="F2289" t="str">
        <f>VLOOKUP($A2289,Medical_Table[#All],8,FALSE)</f>
        <v>No</v>
      </c>
      <c r="G2289" t="str">
        <f>VLOOKUP($A2289,Medical_Table[#All],9,FALSE)</f>
        <v>No</v>
      </c>
      <c r="H2289">
        <f>VLOOKUP($A2289,Medical_Table[#All],10,FALSE)</f>
        <v>0</v>
      </c>
      <c r="I2289" t="str">
        <f>VLOOKUP($A2289,Medical_Table[#All],3,FALSE)</f>
        <v>No</v>
      </c>
      <c r="J2289" t="str">
        <f>VLOOKUP($A2289,Medical_Table[#All],5,FALSE)</f>
        <v>Under Weight</v>
      </c>
      <c r="K2289" t="str">
        <f>VLOOKUP($A2289,Medical_Table[#All],7,FALSE)</f>
        <v>Normal</v>
      </c>
      <c r="L2289" s="22">
        <f>VLOOKUP($A2289,Hospitalization_Table[#All],10,FALSE)</f>
        <v>37189</v>
      </c>
      <c r="M2289" s="18">
        <f>VLOOKUP($A2289,Hospitalization_Table[#All],6,FALSE)</f>
        <v>1141</v>
      </c>
      <c r="N2289" t="str">
        <f>VLOOKUP($A2289,Hospitalization_Table[#All],7,FALSE)</f>
        <v>tier - 3</v>
      </c>
      <c r="O2289" t="str">
        <f>VLOOKUP($A2289,Hospitalization_Table[#All],8,FALSE)</f>
        <v>tier - 1</v>
      </c>
      <c r="P2289" t="str">
        <f>VLOOKUP($A2289,Hospitalization_Table[#All],9,FALSE)</f>
        <v>R1013</v>
      </c>
      <c r="Q2289">
        <f>VLOOKUP($A2289,Hospitalization_Table[#All],11,FALSE)</f>
        <v>21</v>
      </c>
    </row>
    <row r="2290" spans="1:17" ht="15.6" x14ac:dyDescent="0.3">
      <c r="A2290" s="20" t="s">
        <v>69</v>
      </c>
      <c r="B2290" t="str">
        <f>VLOOKUP($A2290,Customer_Table[#All],4,FALSE)</f>
        <v>Mario Jr.</v>
      </c>
      <c r="C2290">
        <f>VLOOKUP($A2290,Medical_Table[#All],4,FALSE)</f>
        <v>34.43</v>
      </c>
      <c r="D2290">
        <f>VLOOKUP($A2290,Medical_Table[#All],6,FALSE)</f>
        <v>4.2699999999999996</v>
      </c>
      <c r="E2290" t="str">
        <f>VLOOKUP($A2290,Medical_Table[#All],2,FALSE)</f>
        <v>No</v>
      </c>
      <c r="F2290" t="str">
        <f>VLOOKUP($A2290,Medical_Table[#All],8,FALSE)</f>
        <v>yes</v>
      </c>
      <c r="G2290" t="str">
        <f>VLOOKUP($A2290,Medical_Table[#All],9,FALSE)</f>
        <v>No</v>
      </c>
      <c r="H2290">
        <f>VLOOKUP($A2290,Medical_Table[#All],10,FALSE)</f>
        <v>1</v>
      </c>
      <c r="I2290" t="str">
        <f>VLOOKUP($A2290,Medical_Table[#All],3,FALSE)</f>
        <v>No</v>
      </c>
      <c r="J2290" t="str">
        <f>VLOOKUP($A2290,Medical_Table[#All],5,FALSE)</f>
        <v>Obesity</v>
      </c>
      <c r="K2290" t="str">
        <f>VLOOKUP($A2290,Medical_Table[#All],7,FALSE)</f>
        <v>Normal</v>
      </c>
      <c r="L2290" s="22">
        <f>VLOOKUP($A2290,Hospitalization_Table[#All],10,FALSE)</f>
        <v>38318</v>
      </c>
      <c r="M2290" s="18">
        <f>VLOOKUP($A2290,Hospitalization_Table[#All],6,FALSE)</f>
        <v>1137.47</v>
      </c>
      <c r="N2290" t="str">
        <f>VLOOKUP($A2290,Hospitalization_Table[#All],7,FALSE)</f>
        <v>tier - 3</v>
      </c>
      <c r="O2290" t="str">
        <f>VLOOKUP($A2290,Hospitalization_Table[#All],8,FALSE)</f>
        <v>tier - 2</v>
      </c>
      <c r="P2290" t="str">
        <f>VLOOKUP($A2290,Hospitalization_Table[#All],9,FALSE)</f>
        <v>R1013</v>
      </c>
      <c r="Q2290">
        <f>VLOOKUP($A2290,Hospitalization_Table[#All],11,FALSE)</f>
        <v>18</v>
      </c>
    </row>
    <row r="2291" spans="1:17" ht="15.6" x14ac:dyDescent="0.3">
      <c r="A2291" s="20" t="s">
        <v>68</v>
      </c>
      <c r="B2291" t="str">
        <f>VLOOKUP($A2291,Customer_Table[#All],4,FALSE)</f>
        <v>Lusapho</v>
      </c>
      <c r="C2291">
        <f>VLOOKUP($A2291,Medical_Table[#All],4,FALSE)</f>
        <v>34.1</v>
      </c>
      <c r="D2291">
        <f>VLOOKUP($A2291,Medical_Table[#All],6,FALSE)</f>
        <v>4.07</v>
      </c>
      <c r="E2291" t="str">
        <f>VLOOKUP($A2291,Medical_Table[#All],2,FALSE)</f>
        <v>No</v>
      </c>
      <c r="F2291" t="str">
        <f>VLOOKUP($A2291,Medical_Table[#All],8,FALSE)</f>
        <v>yes</v>
      </c>
      <c r="G2291" t="str">
        <f>VLOOKUP($A2291,Medical_Table[#All],9,FALSE)</f>
        <v>No</v>
      </c>
      <c r="H2291">
        <f>VLOOKUP($A2291,Medical_Table[#All],10,FALSE)</f>
        <v>1</v>
      </c>
      <c r="I2291" t="str">
        <f>VLOOKUP($A2291,Medical_Table[#All],3,FALSE)</f>
        <v>No</v>
      </c>
      <c r="J2291" t="str">
        <f>VLOOKUP($A2291,Medical_Table[#All],5,FALSE)</f>
        <v>Obesity</v>
      </c>
      <c r="K2291" t="str">
        <f>VLOOKUP($A2291,Medical_Table[#All],7,FALSE)</f>
        <v>Normal</v>
      </c>
      <c r="L2291" s="22">
        <f>VLOOKUP($A2291,Hospitalization_Table[#All],10,FALSE)</f>
        <v>38275</v>
      </c>
      <c r="M2291" s="18">
        <f>VLOOKUP($A2291,Hospitalization_Table[#All],6,FALSE)</f>
        <v>1137.01</v>
      </c>
      <c r="N2291" t="str">
        <f>VLOOKUP($A2291,Hospitalization_Table[#All],7,FALSE)</f>
        <v>tier - 3</v>
      </c>
      <c r="O2291" t="str">
        <f>VLOOKUP($A2291,Hospitalization_Table[#All],8,FALSE)</f>
        <v>tier - 1</v>
      </c>
      <c r="P2291" t="str">
        <f>VLOOKUP($A2291,Hospitalization_Table[#All],9,FALSE)</f>
        <v>R1013</v>
      </c>
      <c r="Q2291">
        <f>VLOOKUP($A2291,Hospitalization_Table[#All],11,FALSE)</f>
        <v>18</v>
      </c>
    </row>
    <row r="2292" spans="1:17" ht="15.6" x14ac:dyDescent="0.3">
      <c r="A2292" s="20" t="s">
        <v>67</v>
      </c>
      <c r="B2292" t="str">
        <f>VLOOKUP($A2292,Customer_Table[#All],4,FALSE)</f>
        <v>Erin C.</v>
      </c>
      <c r="C2292">
        <f>VLOOKUP($A2292,Medical_Table[#All],4,FALSE)</f>
        <v>19.3</v>
      </c>
      <c r="D2292">
        <f>VLOOKUP($A2292,Medical_Table[#All],6,FALSE)</f>
        <v>10.36</v>
      </c>
      <c r="E2292" t="str">
        <f>VLOOKUP($A2292,Medical_Table[#All],2,FALSE)</f>
        <v>No</v>
      </c>
      <c r="F2292" t="str">
        <f>VLOOKUP($A2292,Medical_Table[#All],8,FALSE)</f>
        <v>No</v>
      </c>
      <c r="G2292" t="str">
        <f>VLOOKUP($A2292,Medical_Table[#All],9,FALSE)</f>
        <v>No</v>
      </c>
      <c r="H2292">
        <f>VLOOKUP($A2292,Medical_Table[#All],10,FALSE)</f>
        <v>0</v>
      </c>
      <c r="I2292" t="str">
        <f>VLOOKUP($A2292,Medical_Table[#All],3,FALSE)</f>
        <v>No</v>
      </c>
      <c r="J2292" t="str">
        <f>VLOOKUP($A2292,Medical_Table[#All],5,FALSE)</f>
        <v>Normal Weight</v>
      </c>
      <c r="K2292" t="str">
        <f>VLOOKUP($A2292,Medical_Table[#All],7,FALSE)</f>
        <v>Diabetes</v>
      </c>
      <c r="L2292" s="22">
        <f>VLOOKUP($A2292,Hospitalization_Table[#All],10,FALSE)</f>
        <v>37479</v>
      </c>
      <c r="M2292" s="18">
        <f>VLOOKUP($A2292,Hospitalization_Table[#All],6,FALSE)</f>
        <v>1137</v>
      </c>
      <c r="N2292" t="str">
        <f>VLOOKUP($A2292,Hospitalization_Table[#All],7,FALSE)</f>
        <v>tier - 3</v>
      </c>
      <c r="O2292" t="str">
        <f>VLOOKUP($A2292,Hospitalization_Table[#All],8,FALSE)</f>
        <v>tier - 1</v>
      </c>
      <c r="P2292" t="str">
        <f>VLOOKUP($A2292,Hospitalization_Table[#All],9,FALSE)</f>
        <v>R1013</v>
      </c>
      <c r="Q2292">
        <f>VLOOKUP($A2292,Hospitalization_Table[#All],11,FALSE)</f>
        <v>20</v>
      </c>
    </row>
    <row r="2293" spans="1:17" ht="15.6" x14ac:dyDescent="0.3">
      <c r="A2293" s="20" t="s">
        <v>66</v>
      </c>
      <c r="B2293" t="str">
        <f>VLOOKUP($A2293,Customer_Table[#All],4,FALSE)</f>
        <v>Alan F</v>
      </c>
      <c r="C2293">
        <f>VLOOKUP($A2293,Medical_Table[#All],4,FALSE)</f>
        <v>33.659999999999997</v>
      </c>
      <c r="D2293">
        <f>VLOOKUP($A2293,Medical_Table[#All],6,FALSE)</f>
        <v>5.71</v>
      </c>
      <c r="E2293" t="str">
        <f>VLOOKUP($A2293,Medical_Table[#All],2,FALSE)</f>
        <v>No</v>
      </c>
      <c r="F2293" t="str">
        <f>VLOOKUP($A2293,Medical_Table[#All],8,FALSE)</f>
        <v>yes</v>
      </c>
      <c r="G2293" t="str">
        <f>VLOOKUP($A2293,Medical_Table[#All],9,FALSE)</f>
        <v>No</v>
      </c>
      <c r="H2293">
        <f>VLOOKUP($A2293,Medical_Table[#All],10,FALSE)</f>
        <v>1</v>
      </c>
      <c r="I2293" t="str">
        <f>VLOOKUP($A2293,Medical_Table[#All],3,FALSE)</f>
        <v>No</v>
      </c>
      <c r="J2293" t="str">
        <f>VLOOKUP($A2293,Medical_Table[#All],5,FALSE)</f>
        <v>Obesity</v>
      </c>
      <c r="K2293" t="str">
        <f>VLOOKUP($A2293,Medical_Table[#All],7,FALSE)</f>
        <v>Prediabetes</v>
      </c>
      <c r="L2293" s="22">
        <f>VLOOKUP($A2293,Hospitalization_Table[#All],10,FALSE)</f>
        <v>38319</v>
      </c>
      <c r="M2293" s="18">
        <f>VLOOKUP($A2293,Hospitalization_Table[#All],6,FALSE)</f>
        <v>1136.4000000000001</v>
      </c>
      <c r="N2293" t="str">
        <f>VLOOKUP($A2293,Hospitalization_Table[#All],7,FALSE)</f>
        <v>tier - 3</v>
      </c>
      <c r="O2293" t="str">
        <f>VLOOKUP($A2293,Hospitalization_Table[#All],8,FALSE)</f>
        <v>tier - 3</v>
      </c>
      <c r="P2293" t="str">
        <f>VLOOKUP($A2293,Hospitalization_Table[#All],9,FALSE)</f>
        <v>R1013</v>
      </c>
      <c r="Q2293">
        <f>VLOOKUP($A2293,Hospitalization_Table[#All],11,FALSE)</f>
        <v>18</v>
      </c>
    </row>
    <row r="2294" spans="1:17" ht="15.6" x14ac:dyDescent="0.3">
      <c r="A2294" s="20" t="s">
        <v>65</v>
      </c>
      <c r="B2294" t="str">
        <f>VLOOKUP($A2294,Customer_Table[#All],4,FALSE)</f>
        <v>Ryan</v>
      </c>
      <c r="C2294">
        <f>VLOOKUP($A2294,Medical_Table[#All],4,FALSE)</f>
        <v>33.33</v>
      </c>
      <c r="D2294">
        <f>VLOOKUP($A2294,Medical_Table[#All],6,FALSE)</f>
        <v>6.08</v>
      </c>
      <c r="E2294" t="str">
        <f>VLOOKUP($A2294,Medical_Table[#All],2,FALSE)</f>
        <v>No</v>
      </c>
      <c r="F2294" t="str">
        <f>VLOOKUP($A2294,Medical_Table[#All],8,FALSE)</f>
        <v>yes</v>
      </c>
      <c r="G2294" t="str">
        <f>VLOOKUP($A2294,Medical_Table[#All],9,FALSE)</f>
        <v>No</v>
      </c>
      <c r="H2294">
        <f>VLOOKUP($A2294,Medical_Table[#All],10,FALSE)</f>
        <v>1</v>
      </c>
      <c r="I2294" t="str">
        <f>VLOOKUP($A2294,Medical_Table[#All],3,FALSE)</f>
        <v>No</v>
      </c>
      <c r="J2294" t="str">
        <f>VLOOKUP($A2294,Medical_Table[#All],5,FALSE)</f>
        <v>Obesity</v>
      </c>
      <c r="K2294" t="str">
        <f>VLOOKUP($A2294,Medical_Table[#All],7,FALSE)</f>
        <v>Prediabetes</v>
      </c>
      <c r="L2294" s="22">
        <f>VLOOKUP($A2294,Hospitalization_Table[#All],10,FALSE)</f>
        <v>38149</v>
      </c>
      <c r="M2294" s="18">
        <f>VLOOKUP($A2294,Hospitalization_Table[#All],6,FALSE)</f>
        <v>1135.94</v>
      </c>
      <c r="N2294" t="str">
        <f>VLOOKUP($A2294,Hospitalization_Table[#All],7,FALSE)</f>
        <v>tier - 3</v>
      </c>
      <c r="O2294" t="str">
        <f>VLOOKUP($A2294,Hospitalization_Table[#All],8,FALSE)</f>
        <v>tier - 3</v>
      </c>
      <c r="P2294" t="str">
        <f>VLOOKUP($A2294,Hospitalization_Table[#All],9,FALSE)</f>
        <v>R1013</v>
      </c>
      <c r="Q2294">
        <f>VLOOKUP($A2294,Hospitalization_Table[#All],11,FALSE)</f>
        <v>18</v>
      </c>
    </row>
    <row r="2295" spans="1:17" ht="15.6" x14ac:dyDescent="0.3">
      <c r="A2295" s="20" t="s">
        <v>64</v>
      </c>
      <c r="B2295" t="str">
        <f>VLOOKUP($A2295,Customer_Table[#All],4,FALSE)</f>
        <v>Hope</v>
      </c>
      <c r="C2295">
        <f>VLOOKUP($A2295,Medical_Table[#All],4,FALSE)</f>
        <v>21.84</v>
      </c>
      <c r="D2295">
        <f>VLOOKUP($A2295,Medical_Table[#All],6,FALSE)</f>
        <v>5.71</v>
      </c>
      <c r="E2295" t="str">
        <f>VLOOKUP($A2295,Medical_Table[#All],2,FALSE)</f>
        <v>No</v>
      </c>
      <c r="F2295" t="str">
        <f>VLOOKUP($A2295,Medical_Table[#All],8,FALSE)</f>
        <v>yes</v>
      </c>
      <c r="G2295" t="str">
        <f>VLOOKUP($A2295,Medical_Table[#All],9,FALSE)</f>
        <v>No</v>
      </c>
      <c r="H2295">
        <f>VLOOKUP($A2295,Medical_Table[#All],10,FALSE)</f>
        <v>1</v>
      </c>
      <c r="I2295" t="str">
        <f>VLOOKUP($A2295,Medical_Table[#All],3,FALSE)</f>
        <v>No</v>
      </c>
      <c r="J2295" t="str">
        <f>VLOOKUP($A2295,Medical_Table[#All],5,FALSE)</f>
        <v>Normal Weight</v>
      </c>
      <c r="K2295" t="str">
        <f>VLOOKUP($A2295,Medical_Table[#All],7,FALSE)</f>
        <v>Prediabetes</v>
      </c>
      <c r="L2295" s="22">
        <f>VLOOKUP($A2295,Hospitalization_Table[#All],10,FALSE)</f>
        <v>38266</v>
      </c>
      <c r="M2295" s="18">
        <f>VLOOKUP($A2295,Hospitalization_Table[#All],6,FALSE)</f>
        <v>1135</v>
      </c>
      <c r="N2295" t="str">
        <f>VLOOKUP($A2295,Hospitalization_Table[#All],7,FALSE)</f>
        <v>tier - 3</v>
      </c>
      <c r="O2295" t="str">
        <f>VLOOKUP($A2295,Hospitalization_Table[#All],8,FALSE)</f>
        <v>tier - 3</v>
      </c>
      <c r="P2295" t="str">
        <f>VLOOKUP($A2295,Hospitalization_Table[#All],9,FALSE)</f>
        <v>R1013</v>
      </c>
      <c r="Q2295">
        <f>VLOOKUP($A2295,Hospitalization_Table[#All],11,FALSE)</f>
        <v>18</v>
      </c>
    </row>
    <row r="2296" spans="1:17" ht="15.6" x14ac:dyDescent="0.3">
      <c r="A2296" s="20" t="s">
        <v>63</v>
      </c>
      <c r="B2296" t="str">
        <f>VLOOKUP($A2296,Customer_Table[#All],4,FALSE)</f>
        <v>Josh</v>
      </c>
      <c r="C2296">
        <f>VLOOKUP($A2296,Medical_Table[#All],4,FALSE)</f>
        <v>16.87</v>
      </c>
      <c r="D2296">
        <f>VLOOKUP($A2296,Medical_Table[#All],6,FALSE)</f>
        <v>9.1300000000000008</v>
      </c>
      <c r="E2296" t="str">
        <f>VLOOKUP($A2296,Medical_Table[#All],2,FALSE)</f>
        <v>No</v>
      </c>
      <c r="F2296" t="str">
        <f>VLOOKUP($A2296,Medical_Table[#All],8,FALSE)</f>
        <v>No</v>
      </c>
      <c r="G2296" t="str">
        <f>VLOOKUP($A2296,Medical_Table[#All],9,FALSE)</f>
        <v>No</v>
      </c>
      <c r="H2296">
        <f>VLOOKUP($A2296,Medical_Table[#All],10,FALSE)</f>
        <v>0</v>
      </c>
      <c r="I2296" t="str">
        <f>VLOOKUP($A2296,Medical_Table[#All],3,FALSE)</f>
        <v>No</v>
      </c>
      <c r="J2296" t="str">
        <f>VLOOKUP($A2296,Medical_Table[#All],5,FALSE)</f>
        <v>Under Weight</v>
      </c>
      <c r="K2296" t="str">
        <f>VLOOKUP($A2296,Medical_Table[#All],7,FALSE)</f>
        <v>Diabetes</v>
      </c>
      <c r="L2296" s="22">
        <f>VLOOKUP($A2296,Hospitalization_Table[#All],10,FALSE)</f>
        <v>37456</v>
      </c>
      <c r="M2296" s="18">
        <f>VLOOKUP($A2296,Hospitalization_Table[#All],6,FALSE)</f>
        <v>1132</v>
      </c>
      <c r="N2296" t="str">
        <f>VLOOKUP($A2296,Hospitalization_Table[#All],7,FALSE)</f>
        <v>tier - 3</v>
      </c>
      <c r="O2296" t="str">
        <f>VLOOKUP($A2296,Hospitalization_Table[#All],8,FALSE)</f>
        <v>tier - 1</v>
      </c>
      <c r="P2296" t="str">
        <f>VLOOKUP($A2296,Hospitalization_Table[#All],9,FALSE)</f>
        <v>R1013</v>
      </c>
      <c r="Q2296">
        <f>VLOOKUP($A2296,Hospitalization_Table[#All],11,FALSE)</f>
        <v>20</v>
      </c>
    </row>
    <row r="2297" spans="1:17" ht="15.6" x14ac:dyDescent="0.3">
      <c r="A2297" s="20" t="s">
        <v>62</v>
      </c>
      <c r="B2297" t="str">
        <f>VLOOKUP($A2297,Customer_Table[#All],4,FALSE)</f>
        <v>Jacob J</v>
      </c>
      <c r="C2297">
        <f>VLOOKUP($A2297,Medical_Table[#All],4,FALSE)</f>
        <v>30.14</v>
      </c>
      <c r="D2297">
        <f>VLOOKUP($A2297,Medical_Table[#All],6,FALSE)</f>
        <v>5.49</v>
      </c>
      <c r="E2297" t="str">
        <f>VLOOKUP($A2297,Medical_Table[#All],2,FALSE)</f>
        <v>No</v>
      </c>
      <c r="F2297" t="str">
        <f>VLOOKUP($A2297,Medical_Table[#All],8,FALSE)</f>
        <v>yes</v>
      </c>
      <c r="G2297" t="str">
        <f>VLOOKUP($A2297,Medical_Table[#All],9,FALSE)</f>
        <v>No</v>
      </c>
      <c r="H2297">
        <f>VLOOKUP($A2297,Medical_Table[#All],10,FALSE)</f>
        <v>1</v>
      </c>
      <c r="I2297" t="str">
        <f>VLOOKUP($A2297,Medical_Table[#All],3,FALSE)</f>
        <v>No</v>
      </c>
      <c r="J2297" t="str">
        <f>VLOOKUP($A2297,Medical_Table[#All],5,FALSE)</f>
        <v>Obesity</v>
      </c>
      <c r="K2297" t="str">
        <f>VLOOKUP($A2297,Medical_Table[#All],7,FALSE)</f>
        <v>Normal</v>
      </c>
      <c r="L2297" s="22">
        <f>VLOOKUP($A2297,Hospitalization_Table[#All],10,FALSE)</f>
        <v>38152</v>
      </c>
      <c r="M2297" s="18">
        <f>VLOOKUP($A2297,Hospitalization_Table[#All],6,FALSE)</f>
        <v>1131.51</v>
      </c>
      <c r="N2297" t="str">
        <f>VLOOKUP($A2297,Hospitalization_Table[#All],7,FALSE)</f>
        <v>tier - 3</v>
      </c>
      <c r="O2297" t="str">
        <f>VLOOKUP($A2297,Hospitalization_Table[#All],8,FALSE)</f>
        <v>tier - 1</v>
      </c>
      <c r="P2297" t="str">
        <f>VLOOKUP($A2297,Hospitalization_Table[#All],9,FALSE)</f>
        <v>R1013</v>
      </c>
      <c r="Q2297">
        <f>VLOOKUP($A2297,Hospitalization_Table[#All],11,FALSE)</f>
        <v>18</v>
      </c>
    </row>
    <row r="2298" spans="1:17" ht="15.6" x14ac:dyDescent="0.3">
      <c r="A2298" s="20" t="s">
        <v>61</v>
      </c>
      <c r="B2298" t="str">
        <f>VLOOKUP($A2298,Customer_Table[#All],4,FALSE)</f>
        <v>Jose Tomas</v>
      </c>
      <c r="C2298">
        <f>VLOOKUP($A2298,Medical_Table[#All],4,FALSE)</f>
        <v>23.21</v>
      </c>
      <c r="D2298">
        <f>VLOOKUP($A2298,Medical_Table[#All],6,FALSE)</f>
        <v>4.37</v>
      </c>
      <c r="E2298" t="str">
        <f>VLOOKUP($A2298,Medical_Table[#All],2,FALSE)</f>
        <v>No</v>
      </c>
      <c r="F2298" t="str">
        <f>VLOOKUP($A2298,Medical_Table[#All],8,FALSE)</f>
        <v>yes</v>
      </c>
      <c r="G2298" t="str">
        <f>VLOOKUP($A2298,Medical_Table[#All],9,FALSE)</f>
        <v>No</v>
      </c>
      <c r="H2298">
        <f>VLOOKUP($A2298,Medical_Table[#All],10,FALSE)</f>
        <v>1</v>
      </c>
      <c r="I2298" t="str">
        <f>VLOOKUP($A2298,Medical_Table[#All],3,FALSE)</f>
        <v>No</v>
      </c>
      <c r="J2298" t="str">
        <f>VLOOKUP($A2298,Medical_Table[#All],5,FALSE)</f>
        <v>Normal Weight</v>
      </c>
      <c r="K2298" t="str">
        <f>VLOOKUP($A2298,Medical_Table[#All],7,FALSE)</f>
        <v>Normal</v>
      </c>
      <c r="L2298" s="22">
        <f>VLOOKUP($A2298,Hospitalization_Table[#All],10,FALSE)</f>
        <v>38303</v>
      </c>
      <c r="M2298" s="18">
        <f>VLOOKUP($A2298,Hospitalization_Table[#All],6,FALSE)</f>
        <v>1121.8699999999999</v>
      </c>
      <c r="N2298" t="str">
        <f>VLOOKUP($A2298,Hospitalization_Table[#All],7,FALSE)</f>
        <v>tier - 3</v>
      </c>
      <c r="O2298" t="str">
        <f>VLOOKUP($A2298,Hospitalization_Table[#All],8,FALSE)</f>
        <v>tier - 1</v>
      </c>
      <c r="P2298" t="str">
        <f>VLOOKUP($A2298,Hospitalization_Table[#All],9,FALSE)</f>
        <v>R1013</v>
      </c>
      <c r="Q2298">
        <f>VLOOKUP($A2298,Hospitalization_Table[#All],11,FALSE)</f>
        <v>18</v>
      </c>
    </row>
    <row r="2299" spans="1:17" ht="15.6" x14ac:dyDescent="0.3">
      <c r="A2299" s="20" t="s">
        <v>60</v>
      </c>
      <c r="B2299" t="str">
        <f>VLOOKUP($A2299,Customer_Table[#All],4,FALSE)</f>
        <v>Mary Evan</v>
      </c>
      <c r="C2299">
        <f>VLOOKUP($A2299,Medical_Table[#All],4,FALSE)</f>
        <v>17.170000000000002</v>
      </c>
      <c r="D2299">
        <f>VLOOKUP($A2299,Medical_Table[#All],6,FALSE)</f>
        <v>8.4600000000000009</v>
      </c>
      <c r="E2299" t="str">
        <f>VLOOKUP($A2299,Medical_Table[#All],2,FALSE)</f>
        <v>No</v>
      </c>
      <c r="F2299" t="str">
        <f>VLOOKUP($A2299,Medical_Table[#All],8,FALSE)</f>
        <v>No</v>
      </c>
      <c r="G2299" t="str">
        <f>VLOOKUP($A2299,Medical_Table[#All],9,FALSE)</f>
        <v>No</v>
      </c>
      <c r="H2299">
        <f>VLOOKUP($A2299,Medical_Table[#All],10,FALSE)</f>
        <v>0</v>
      </c>
      <c r="I2299" t="str">
        <f>VLOOKUP($A2299,Medical_Table[#All],3,FALSE)</f>
        <v>No</v>
      </c>
      <c r="J2299" t="str">
        <f>VLOOKUP($A2299,Medical_Table[#All],5,FALSE)</f>
        <v>Under Weight</v>
      </c>
      <c r="K2299" t="str">
        <f>VLOOKUP($A2299,Medical_Table[#All],7,FALSE)</f>
        <v>Diabetes</v>
      </c>
      <c r="L2299" s="22">
        <f>VLOOKUP($A2299,Hospitalization_Table[#All],10,FALSE)</f>
        <v>37481</v>
      </c>
      <c r="M2299" s="18">
        <f>VLOOKUP($A2299,Hospitalization_Table[#All],6,FALSE)</f>
        <v>1086</v>
      </c>
      <c r="N2299" t="str">
        <f>VLOOKUP($A2299,Hospitalization_Table[#All],7,FALSE)</f>
        <v>tier - 3</v>
      </c>
      <c r="O2299" t="str">
        <f>VLOOKUP($A2299,Hospitalization_Table[#All],8,FALSE)</f>
        <v>tier - 3</v>
      </c>
      <c r="P2299" t="str">
        <f>VLOOKUP($A2299,Hospitalization_Table[#All],9,FALSE)</f>
        <v>R1013</v>
      </c>
      <c r="Q2299">
        <f>VLOOKUP($A2299,Hospitalization_Table[#All],11,FALSE)</f>
        <v>20</v>
      </c>
    </row>
    <row r="2300" spans="1:17" ht="15.6" x14ac:dyDescent="0.3">
      <c r="A2300" s="20" t="s">
        <v>59</v>
      </c>
      <c r="B2300" t="str">
        <f>VLOOKUP($A2300,Customer_Table[#All],4,FALSE)</f>
        <v>Justin K.</v>
      </c>
      <c r="C2300">
        <f>VLOOKUP($A2300,Medical_Table[#All],4,FALSE)</f>
        <v>15.61</v>
      </c>
      <c r="D2300">
        <f>VLOOKUP($A2300,Medical_Table[#All],6,FALSE)</f>
        <v>5.28</v>
      </c>
      <c r="E2300" t="str">
        <f>VLOOKUP($A2300,Medical_Table[#All],2,FALSE)</f>
        <v>No</v>
      </c>
      <c r="F2300" t="str">
        <f>VLOOKUP($A2300,Medical_Table[#All],8,FALSE)</f>
        <v>No</v>
      </c>
      <c r="G2300" t="str">
        <f>VLOOKUP($A2300,Medical_Table[#All],9,FALSE)</f>
        <v>No</v>
      </c>
      <c r="H2300">
        <f>VLOOKUP($A2300,Medical_Table[#All],10,FALSE)</f>
        <v>1</v>
      </c>
      <c r="I2300" t="str">
        <f>VLOOKUP($A2300,Medical_Table[#All],3,FALSE)</f>
        <v>No</v>
      </c>
      <c r="J2300" t="str">
        <f>VLOOKUP($A2300,Medical_Table[#All],5,FALSE)</f>
        <v>Under Weight</v>
      </c>
      <c r="K2300" t="str">
        <f>VLOOKUP($A2300,Medical_Table[#All],7,FALSE)</f>
        <v>Normal</v>
      </c>
      <c r="L2300" s="22">
        <f>VLOOKUP($A2300,Hospitalization_Table[#All],10,FALSE)</f>
        <v>36155</v>
      </c>
      <c r="M2300" s="18">
        <f>VLOOKUP($A2300,Hospitalization_Table[#All],6,FALSE)</f>
        <v>1082</v>
      </c>
      <c r="N2300" t="str">
        <f>VLOOKUP($A2300,Hospitalization_Table[#All],7,FALSE)</f>
        <v>tier - 3</v>
      </c>
      <c r="O2300" t="str">
        <f>VLOOKUP($A2300,Hospitalization_Table[#All],8,FALSE)</f>
        <v>tier - 2</v>
      </c>
      <c r="P2300" t="str">
        <f>VLOOKUP($A2300,Hospitalization_Table[#All],9,FALSE)</f>
        <v>R1013</v>
      </c>
      <c r="Q2300">
        <f>VLOOKUP($A2300,Hospitalization_Table[#All],11,FALSE)</f>
        <v>24</v>
      </c>
    </row>
    <row r="2301" spans="1:17" ht="15.6" x14ac:dyDescent="0.3">
      <c r="A2301" s="20" t="s">
        <v>58</v>
      </c>
      <c r="B2301" t="str">
        <f>VLOOKUP($A2301,Customer_Table[#All],4,FALSE)</f>
        <v>Patrick</v>
      </c>
      <c r="C2301">
        <f>VLOOKUP($A2301,Medical_Table[#All],4,FALSE)</f>
        <v>17.98</v>
      </c>
      <c r="D2301">
        <f>VLOOKUP($A2301,Medical_Table[#All],6,FALSE)</f>
        <v>5.33</v>
      </c>
      <c r="E2301" t="str">
        <f>VLOOKUP($A2301,Medical_Table[#All],2,FALSE)</f>
        <v>Yes</v>
      </c>
      <c r="F2301" t="str">
        <f>VLOOKUP($A2301,Medical_Table[#All],8,FALSE)</f>
        <v>No</v>
      </c>
      <c r="G2301" t="str">
        <f>VLOOKUP($A2301,Medical_Table[#All],9,FALSE)</f>
        <v>Yes</v>
      </c>
      <c r="H2301">
        <f>VLOOKUP($A2301,Medical_Table[#All],10,FALSE)</f>
        <v>1</v>
      </c>
      <c r="I2301" t="str">
        <f>VLOOKUP($A2301,Medical_Table[#All],3,FALSE)</f>
        <v>No</v>
      </c>
      <c r="J2301" t="str">
        <f>VLOOKUP($A2301,Medical_Table[#All],5,FALSE)</f>
        <v>Under Weight</v>
      </c>
      <c r="K2301" t="str">
        <f>VLOOKUP($A2301,Medical_Table[#All],7,FALSE)</f>
        <v>Normal</v>
      </c>
      <c r="L2301" s="22">
        <f>VLOOKUP($A2301,Hospitalization_Table[#All],10,FALSE)</f>
        <v>35655</v>
      </c>
      <c r="M2301" s="18">
        <f>VLOOKUP($A2301,Hospitalization_Table[#All],6,FALSE)</f>
        <v>1071</v>
      </c>
      <c r="N2301" t="str">
        <f>VLOOKUP($A2301,Hospitalization_Table[#All],7,FALSE)</f>
        <v>tier - 3</v>
      </c>
      <c r="O2301" t="str">
        <f>VLOOKUP($A2301,Hospitalization_Table[#All],8,FALSE)</f>
        <v>tier - 3</v>
      </c>
      <c r="P2301" t="str">
        <f>VLOOKUP($A2301,Hospitalization_Table[#All],9,FALSE)</f>
        <v>R1013</v>
      </c>
      <c r="Q2301">
        <f>VLOOKUP($A2301,Hospitalization_Table[#All],11,FALSE)</f>
        <v>25</v>
      </c>
    </row>
    <row r="2302" spans="1:17" ht="15.6" x14ac:dyDescent="0.3">
      <c r="A2302" s="20" t="s">
        <v>57</v>
      </c>
      <c r="B2302" t="str">
        <f>VLOOKUP($A2302,Customer_Table[#All],4,FALSE)</f>
        <v>Roman</v>
      </c>
      <c r="C2302">
        <f>VLOOKUP($A2302,Medical_Table[#All],4,FALSE)</f>
        <v>21.64</v>
      </c>
      <c r="D2302">
        <f>VLOOKUP($A2302,Medical_Table[#All],6,FALSE)</f>
        <v>5.5</v>
      </c>
      <c r="E2302" t="str">
        <f>VLOOKUP($A2302,Medical_Table[#All],2,FALSE)</f>
        <v>No</v>
      </c>
      <c r="F2302" t="str">
        <f>VLOOKUP($A2302,Medical_Table[#All],8,FALSE)</f>
        <v>yes</v>
      </c>
      <c r="G2302" t="str">
        <f>VLOOKUP($A2302,Medical_Table[#All],9,FALSE)</f>
        <v>No</v>
      </c>
      <c r="H2302">
        <f>VLOOKUP($A2302,Medical_Table[#All],10,FALSE)</f>
        <v>1</v>
      </c>
      <c r="I2302" t="str">
        <f>VLOOKUP($A2302,Medical_Table[#All],3,FALSE)</f>
        <v>No</v>
      </c>
      <c r="J2302" t="str">
        <f>VLOOKUP($A2302,Medical_Table[#All],5,FALSE)</f>
        <v>Normal Weight</v>
      </c>
      <c r="K2302" t="str">
        <f>VLOOKUP($A2302,Medical_Table[#All],7,FALSE)</f>
        <v>Normal</v>
      </c>
      <c r="L2302" s="22">
        <f>VLOOKUP($A2302,Hospitalization_Table[#All],10,FALSE)</f>
        <v>38223</v>
      </c>
      <c r="M2302" s="18">
        <f>VLOOKUP($A2302,Hospitalization_Table[#All],6,FALSE)</f>
        <v>1070</v>
      </c>
      <c r="N2302" t="str">
        <f>VLOOKUP($A2302,Hospitalization_Table[#All],7,FALSE)</f>
        <v>tier - 3</v>
      </c>
      <c r="O2302" t="str">
        <f>VLOOKUP($A2302,Hospitalization_Table[#All],8,FALSE)</f>
        <v>tier - 3</v>
      </c>
      <c r="P2302" t="str">
        <f>VLOOKUP($A2302,Hospitalization_Table[#All],9,FALSE)</f>
        <v>R1013</v>
      </c>
      <c r="Q2302">
        <f>VLOOKUP($A2302,Hospitalization_Table[#All],11,FALSE)</f>
        <v>18</v>
      </c>
    </row>
    <row r="2303" spans="1:17" ht="15.6" x14ac:dyDescent="0.3">
      <c r="A2303" s="20" t="s">
        <v>56</v>
      </c>
      <c r="B2303" t="str">
        <f>VLOOKUP($A2303,Customer_Table[#All],4,FALSE)</f>
        <v>David</v>
      </c>
      <c r="C2303">
        <f>VLOOKUP($A2303,Medical_Table[#All],4,FALSE)</f>
        <v>16.399999999999999</v>
      </c>
      <c r="D2303">
        <f>VLOOKUP($A2303,Medical_Table[#All],6,FALSE)</f>
        <v>5.4</v>
      </c>
      <c r="E2303" t="str">
        <f>VLOOKUP($A2303,Medical_Table[#All],2,FALSE)</f>
        <v>No</v>
      </c>
      <c r="F2303" t="str">
        <f>VLOOKUP($A2303,Medical_Table[#All],8,FALSE)</f>
        <v>No</v>
      </c>
      <c r="G2303" t="str">
        <f>VLOOKUP($A2303,Medical_Table[#All],9,FALSE)</f>
        <v>Yes</v>
      </c>
      <c r="H2303">
        <f>VLOOKUP($A2303,Medical_Table[#All],10,FALSE)</f>
        <v>1</v>
      </c>
      <c r="I2303" t="str">
        <f>VLOOKUP($A2303,Medical_Table[#All],3,FALSE)</f>
        <v>No</v>
      </c>
      <c r="J2303" t="str">
        <f>VLOOKUP($A2303,Medical_Table[#All],5,FALSE)</f>
        <v>Under Weight</v>
      </c>
      <c r="K2303" t="str">
        <f>VLOOKUP($A2303,Medical_Table[#All],7,FALSE)</f>
        <v>Normal</v>
      </c>
      <c r="L2303" s="22">
        <f>VLOOKUP($A2303,Hospitalization_Table[#All],10,FALSE)</f>
        <v>34240</v>
      </c>
      <c r="M2303" s="18">
        <f>VLOOKUP($A2303,Hospitalization_Table[#All],6,FALSE)</f>
        <v>1068</v>
      </c>
      <c r="N2303" t="str">
        <f>VLOOKUP($A2303,Hospitalization_Table[#All],7,FALSE)</f>
        <v>tier - 3</v>
      </c>
      <c r="O2303" t="str">
        <f>VLOOKUP($A2303,Hospitalization_Table[#All],8,FALSE)</f>
        <v>tier - 1</v>
      </c>
      <c r="P2303" t="str">
        <f>VLOOKUP($A2303,Hospitalization_Table[#All],9,FALSE)</f>
        <v>R1013</v>
      </c>
      <c r="Q2303">
        <f>VLOOKUP($A2303,Hospitalization_Table[#All],11,FALSE)</f>
        <v>29</v>
      </c>
    </row>
    <row r="2304" spans="1:17" ht="15.6" x14ac:dyDescent="0.3">
      <c r="A2304" s="20" t="s">
        <v>55</v>
      </c>
      <c r="B2304" t="str">
        <f>VLOOKUP($A2304,Customer_Table[#All],4,FALSE)</f>
        <v>Evelyn L</v>
      </c>
      <c r="C2304">
        <f>VLOOKUP($A2304,Medical_Table[#All],4,FALSE)</f>
        <v>15.77</v>
      </c>
      <c r="D2304">
        <f>VLOOKUP($A2304,Medical_Table[#All],6,FALSE)</f>
        <v>6.05</v>
      </c>
      <c r="E2304" t="str">
        <f>VLOOKUP($A2304,Medical_Table[#All],2,FALSE)</f>
        <v>Yes</v>
      </c>
      <c r="F2304" t="str">
        <f>VLOOKUP($A2304,Medical_Table[#All],8,FALSE)</f>
        <v>No</v>
      </c>
      <c r="G2304" t="str">
        <f>VLOOKUP($A2304,Medical_Table[#All],9,FALSE)</f>
        <v>No</v>
      </c>
      <c r="H2304">
        <f>VLOOKUP($A2304,Medical_Table[#All],10,FALSE)</f>
        <v>1</v>
      </c>
      <c r="I2304" t="str">
        <f>VLOOKUP($A2304,Medical_Table[#All],3,FALSE)</f>
        <v>No</v>
      </c>
      <c r="J2304" t="str">
        <f>VLOOKUP($A2304,Medical_Table[#All],5,FALSE)</f>
        <v>Under Weight</v>
      </c>
      <c r="K2304" t="str">
        <f>VLOOKUP($A2304,Medical_Table[#All],7,FALSE)</f>
        <v>Prediabetes</v>
      </c>
      <c r="L2304" s="22">
        <f>VLOOKUP($A2304,Hospitalization_Table[#All],10,FALSE)</f>
        <v>34851</v>
      </c>
      <c r="M2304" s="18">
        <f>VLOOKUP($A2304,Hospitalization_Table[#All],6,FALSE)</f>
        <v>1056</v>
      </c>
      <c r="N2304" t="str">
        <f>VLOOKUP($A2304,Hospitalization_Table[#All],7,FALSE)</f>
        <v>tier - 3</v>
      </c>
      <c r="O2304" t="str">
        <f>VLOOKUP($A2304,Hospitalization_Table[#All],8,FALSE)</f>
        <v>tier - 2</v>
      </c>
      <c r="P2304" t="str">
        <f>VLOOKUP($A2304,Hospitalization_Table[#All],9,FALSE)</f>
        <v>R1013</v>
      </c>
      <c r="Q2304">
        <f>VLOOKUP($A2304,Hospitalization_Table[#All],11,FALSE)</f>
        <v>28</v>
      </c>
    </row>
    <row r="2305" spans="1:17" ht="15.6" x14ac:dyDescent="0.3">
      <c r="A2305" s="20" t="s">
        <v>54</v>
      </c>
      <c r="B2305" t="str">
        <f>VLOOKUP($A2305,Customer_Table[#All],4,FALSE)</f>
        <v>Jim</v>
      </c>
      <c r="C2305">
        <f>VLOOKUP($A2305,Medical_Table[#All],4,FALSE)</f>
        <v>18.27</v>
      </c>
      <c r="D2305">
        <f>VLOOKUP($A2305,Medical_Table[#All],6,FALSE)</f>
        <v>11.46</v>
      </c>
      <c r="E2305" t="str">
        <f>VLOOKUP($A2305,Medical_Table[#All],2,FALSE)</f>
        <v>No</v>
      </c>
      <c r="F2305" t="str">
        <f>VLOOKUP($A2305,Medical_Table[#All],8,FALSE)</f>
        <v>No</v>
      </c>
      <c r="G2305" t="str">
        <f>VLOOKUP($A2305,Medical_Table[#All],9,FALSE)</f>
        <v>No</v>
      </c>
      <c r="H2305">
        <f>VLOOKUP($A2305,Medical_Table[#All],10,FALSE)</f>
        <v>0</v>
      </c>
      <c r="I2305" t="str">
        <f>VLOOKUP($A2305,Medical_Table[#All],3,FALSE)</f>
        <v>No</v>
      </c>
      <c r="J2305" t="str">
        <f>VLOOKUP($A2305,Medical_Table[#All],5,FALSE)</f>
        <v>Under Weight</v>
      </c>
      <c r="K2305" t="str">
        <f>VLOOKUP($A2305,Medical_Table[#All],7,FALSE)</f>
        <v>Diabetes</v>
      </c>
      <c r="L2305" s="22">
        <f>VLOOKUP($A2305,Hospitalization_Table[#All],10,FALSE)</f>
        <v>37438</v>
      </c>
      <c r="M2305" s="18">
        <f>VLOOKUP($A2305,Hospitalization_Table[#All],6,FALSE)</f>
        <v>1049</v>
      </c>
      <c r="N2305" t="str">
        <f>VLOOKUP($A2305,Hospitalization_Table[#All],7,FALSE)</f>
        <v>tier - 3</v>
      </c>
      <c r="O2305" t="str">
        <f>VLOOKUP($A2305,Hospitalization_Table[#All],8,FALSE)</f>
        <v>tier - 2</v>
      </c>
      <c r="P2305" t="str">
        <f>VLOOKUP($A2305,Hospitalization_Table[#All],9,FALSE)</f>
        <v>R1012</v>
      </c>
      <c r="Q2305">
        <f>VLOOKUP($A2305,Hospitalization_Table[#All],11,FALSE)</f>
        <v>20</v>
      </c>
    </row>
    <row r="2306" spans="1:17" ht="15.6" x14ac:dyDescent="0.3">
      <c r="A2306" s="20" t="s">
        <v>53</v>
      </c>
      <c r="B2306" t="str">
        <f>VLOOKUP($A2306,Customer_Table[#All],4,FALSE)</f>
        <v>Matthew S</v>
      </c>
      <c r="C2306">
        <f>VLOOKUP($A2306,Medical_Table[#All],4,FALSE)</f>
        <v>16.489999999999998</v>
      </c>
      <c r="D2306">
        <f>VLOOKUP($A2306,Medical_Table[#All],6,FALSE)</f>
        <v>8.48</v>
      </c>
      <c r="E2306" t="str">
        <f>VLOOKUP($A2306,Medical_Table[#All],2,FALSE)</f>
        <v>No</v>
      </c>
      <c r="F2306" t="str">
        <f>VLOOKUP($A2306,Medical_Table[#All],8,FALSE)</f>
        <v>No</v>
      </c>
      <c r="G2306" t="str">
        <f>VLOOKUP($A2306,Medical_Table[#All],9,FALSE)</f>
        <v>No</v>
      </c>
      <c r="H2306">
        <f>VLOOKUP($A2306,Medical_Table[#All],10,FALSE)</f>
        <v>0</v>
      </c>
      <c r="I2306" t="str">
        <f>VLOOKUP($A2306,Medical_Table[#All],3,FALSE)</f>
        <v>No</v>
      </c>
      <c r="J2306" t="str">
        <f>VLOOKUP($A2306,Medical_Table[#All],5,FALSE)</f>
        <v>Under Weight</v>
      </c>
      <c r="K2306" t="str">
        <f>VLOOKUP($A2306,Medical_Table[#All],7,FALSE)</f>
        <v>Diabetes</v>
      </c>
      <c r="L2306" s="22">
        <f>VLOOKUP($A2306,Hospitalization_Table[#All],10,FALSE)</f>
        <v>37457</v>
      </c>
      <c r="M2306" s="18">
        <f>VLOOKUP($A2306,Hospitalization_Table[#All],6,FALSE)</f>
        <v>1047</v>
      </c>
      <c r="N2306" t="str">
        <f>VLOOKUP($A2306,Hospitalization_Table[#All],7,FALSE)</f>
        <v>tier - 3</v>
      </c>
      <c r="O2306" t="str">
        <f>VLOOKUP($A2306,Hospitalization_Table[#All],8,FALSE)</f>
        <v>tier - 1</v>
      </c>
      <c r="P2306" t="str">
        <f>VLOOKUP($A2306,Hospitalization_Table[#All],9,FALSE)</f>
        <v>R1013</v>
      </c>
      <c r="Q2306">
        <f>VLOOKUP($A2306,Hospitalization_Table[#All],11,FALSE)</f>
        <v>20</v>
      </c>
    </row>
    <row r="2307" spans="1:17" ht="15.6" x14ac:dyDescent="0.3">
      <c r="A2307" s="20" t="s">
        <v>52</v>
      </c>
      <c r="B2307" t="str">
        <f>VLOOKUP($A2307,Customer_Table[#All],4,FALSE)</f>
        <v>Kenneth</v>
      </c>
      <c r="C2307">
        <f>VLOOKUP($A2307,Medical_Table[#All],4,FALSE)</f>
        <v>16.14</v>
      </c>
      <c r="D2307">
        <f>VLOOKUP($A2307,Medical_Table[#All],6,FALSE)</f>
        <v>4.8600000000000003</v>
      </c>
      <c r="E2307" t="str">
        <f>VLOOKUP($A2307,Medical_Table[#All],2,FALSE)</f>
        <v>No</v>
      </c>
      <c r="F2307" t="str">
        <f>VLOOKUP($A2307,Medical_Table[#All],8,FALSE)</f>
        <v>No</v>
      </c>
      <c r="G2307" t="str">
        <f>VLOOKUP($A2307,Medical_Table[#All],9,FALSE)</f>
        <v>No</v>
      </c>
      <c r="H2307">
        <f>VLOOKUP($A2307,Medical_Table[#All],10,FALSE)</f>
        <v>0</v>
      </c>
      <c r="I2307" t="str">
        <f>VLOOKUP($A2307,Medical_Table[#All],3,FALSE)</f>
        <v>No</v>
      </c>
      <c r="J2307" t="str">
        <f>VLOOKUP($A2307,Medical_Table[#All],5,FALSE)</f>
        <v>Under Weight</v>
      </c>
      <c r="K2307" t="str">
        <f>VLOOKUP($A2307,Medical_Table[#All],7,FALSE)</f>
        <v>Normal</v>
      </c>
      <c r="L2307" s="22">
        <f>VLOOKUP($A2307,Hospitalization_Table[#All],10,FALSE)</f>
        <v>34655</v>
      </c>
      <c r="M2307" s="18">
        <f>VLOOKUP($A2307,Hospitalization_Table[#All],6,FALSE)</f>
        <v>1044</v>
      </c>
      <c r="N2307" t="str">
        <f>VLOOKUP($A2307,Hospitalization_Table[#All],7,FALSE)</f>
        <v>tier - 3</v>
      </c>
      <c r="O2307" t="str">
        <f>VLOOKUP($A2307,Hospitalization_Table[#All],8,FALSE)</f>
        <v>tier - 2</v>
      </c>
      <c r="P2307" t="str">
        <f>VLOOKUP($A2307,Hospitalization_Table[#All],9,FALSE)</f>
        <v>R1013</v>
      </c>
      <c r="Q2307">
        <f>VLOOKUP($A2307,Hospitalization_Table[#All],11,FALSE)</f>
        <v>28</v>
      </c>
    </row>
    <row r="2308" spans="1:17" ht="15.6" x14ac:dyDescent="0.3">
      <c r="A2308" s="20" t="s">
        <v>51</v>
      </c>
      <c r="B2308" t="str">
        <f>VLOOKUP($A2308,Customer_Table[#All],4,FALSE)</f>
        <v>Andrea</v>
      </c>
      <c r="C2308">
        <f>VLOOKUP($A2308,Medical_Table[#All],4,FALSE)</f>
        <v>20.85</v>
      </c>
      <c r="D2308">
        <f>VLOOKUP($A2308,Medical_Table[#All],6,FALSE)</f>
        <v>4.45</v>
      </c>
      <c r="E2308" t="str">
        <f>VLOOKUP($A2308,Medical_Table[#All],2,FALSE)</f>
        <v>Yes</v>
      </c>
      <c r="F2308" t="str">
        <f>VLOOKUP($A2308,Medical_Table[#All],8,FALSE)</f>
        <v>No</v>
      </c>
      <c r="G2308" t="str">
        <f>VLOOKUP($A2308,Medical_Table[#All],9,FALSE)</f>
        <v>No</v>
      </c>
      <c r="H2308">
        <f>VLOOKUP($A2308,Medical_Table[#All],10,FALSE)</f>
        <v>1</v>
      </c>
      <c r="I2308" t="str">
        <f>VLOOKUP($A2308,Medical_Table[#All],3,FALSE)</f>
        <v>No</v>
      </c>
      <c r="J2308" t="str">
        <f>VLOOKUP($A2308,Medical_Table[#All],5,FALSE)</f>
        <v>Normal Weight</v>
      </c>
      <c r="K2308" t="str">
        <f>VLOOKUP($A2308,Medical_Table[#All],7,FALSE)</f>
        <v>Normal</v>
      </c>
      <c r="L2308" s="22">
        <f>VLOOKUP($A2308,Hospitalization_Table[#All],10,FALSE)</f>
        <v>34977</v>
      </c>
      <c r="M2308" s="18">
        <f>VLOOKUP($A2308,Hospitalization_Table[#All],6,FALSE)</f>
        <v>1033.74</v>
      </c>
      <c r="N2308" t="str">
        <f>VLOOKUP($A2308,Hospitalization_Table[#All],7,FALSE)</f>
        <v>tier - 3</v>
      </c>
      <c r="O2308" t="str">
        <f>VLOOKUP($A2308,Hospitalization_Table[#All],8,FALSE)</f>
        <v>tier - 1</v>
      </c>
      <c r="P2308" t="str">
        <f>VLOOKUP($A2308,Hospitalization_Table[#All],9,FALSE)</f>
        <v>R1013</v>
      </c>
      <c r="Q2308">
        <f>VLOOKUP($A2308,Hospitalization_Table[#All],11,FALSE)</f>
        <v>27</v>
      </c>
    </row>
    <row r="2309" spans="1:17" ht="15.6" x14ac:dyDescent="0.3">
      <c r="A2309" s="20" t="s">
        <v>50</v>
      </c>
      <c r="B2309" t="str">
        <f>VLOOKUP($A2309,Customer_Table[#All],4,FALSE)</f>
        <v>Kristina</v>
      </c>
      <c r="C2309">
        <f>VLOOKUP($A2309,Medical_Table[#All],4,FALSE)</f>
        <v>15.88</v>
      </c>
      <c r="D2309">
        <f>VLOOKUP($A2309,Medical_Table[#All],6,FALSE)</f>
        <v>4.3600000000000003</v>
      </c>
      <c r="E2309" t="str">
        <f>VLOOKUP($A2309,Medical_Table[#All],2,FALSE)</f>
        <v>No</v>
      </c>
      <c r="F2309" t="str">
        <f>VLOOKUP($A2309,Medical_Table[#All],8,FALSE)</f>
        <v>No</v>
      </c>
      <c r="G2309" t="str">
        <f>VLOOKUP($A2309,Medical_Table[#All],9,FALSE)</f>
        <v>No</v>
      </c>
      <c r="H2309">
        <f>VLOOKUP($A2309,Medical_Table[#All],10,FALSE)</f>
        <v>0</v>
      </c>
      <c r="I2309" t="str">
        <f>VLOOKUP($A2309,Medical_Table[#All],3,FALSE)</f>
        <v>No</v>
      </c>
      <c r="J2309" t="str">
        <f>VLOOKUP($A2309,Medical_Table[#All],5,FALSE)</f>
        <v>Under Weight</v>
      </c>
      <c r="K2309" t="str">
        <f>VLOOKUP($A2309,Medical_Table[#All],7,FALSE)</f>
        <v>Normal</v>
      </c>
      <c r="L2309" s="22">
        <f>VLOOKUP($A2309,Hospitalization_Table[#All],10,FALSE)</f>
        <v>36377</v>
      </c>
      <c r="M2309" s="18">
        <f>VLOOKUP($A2309,Hospitalization_Table[#All],6,FALSE)</f>
        <v>1019</v>
      </c>
      <c r="N2309" t="str">
        <f>VLOOKUP($A2309,Hospitalization_Table[#All],7,FALSE)</f>
        <v>tier - 3</v>
      </c>
      <c r="O2309" t="str">
        <f>VLOOKUP($A2309,Hospitalization_Table[#All],8,FALSE)</f>
        <v>tier - 2</v>
      </c>
      <c r="P2309" t="str">
        <f>VLOOKUP($A2309,Hospitalization_Table[#All],9,FALSE)</f>
        <v>R1013</v>
      </c>
      <c r="Q2309">
        <f>VLOOKUP($A2309,Hospitalization_Table[#All],11,FALSE)</f>
        <v>23</v>
      </c>
    </row>
    <row r="2310" spans="1:17" ht="15.6" x14ac:dyDescent="0.3">
      <c r="A2310" s="20" t="s">
        <v>49</v>
      </c>
      <c r="B2310" t="str">
        <f>VLOOKUP($A2310,Customer_Table[#All],4,FALSE)</f>
        <v>Kristen</v>
      </c>
      <c r="C2310">
        <f>VLOOKUP($A2310,Medical_Table[#All],4,FALSE)</f>
        <v>20.66</v>
      </c>
      <c r="D2310">
        <f>VLOOKUP($A2310,Medical_Table[#All],6,FALSE)</f>
        <v>5.8</v>
      </c>
      <c r="E2310" t="str">
        <f>VLOOKUP($A2310,Medical_Table[#All],2,FALSE)</f>
        <v>No</v>
      </c>
      <c r="F2310" t="str">
        <f>VLOOKUP($A2310,Medical_Table[#All],8,FALSE)</f>
        <v>yes</v>
      </c>
      <c r="G2310" t="str">
        <f>VLOOKUP($A2310,Medical_Table[#All],9,FALSE)</f>
        <v>No</v>
      </c>
      <c r="H2310">
        <f>VLOOKUP($A2310,Medical_Table[#All],10,FALSE)</f>
        <v>1</v>
      </c>
      <c r="I2310" t="str">
        <f>VLOOKUP($A2310,Medical_Table[#All],3,FALSE)</f>
        <v>No</v>
      </c>
      <c r="J2310" t="str">
        <f>VLOOKUP($A2310,Medical_Table[#All],5,FALSE)</f>
        <v>Normal Weight</v>
      </c>
      <c r="K2310" t="str">
        <f>VLOOKUP($A2310,Medical_Table[#All],7,FALSE)</f>
        <v>Prediabetes</v>
      </c>
      <c r="L2310" s="22">
        <f>VLOOKUP($A2310,Hospitalization_Table[#All],10,FALSE)</f>
        <v>36808</v>
      </c>
      <c r="M2310" s="18">
        <f>VLOOKUP($A2310,Hospitalization_Table[#All],6,FALSE)</f>
        <v>1012</v>
      </c>
      <c r="N2310" t="str">
        <f>VLOOKUP($A2310,Hospitalization_Table[#All],7,FALSE)</f>
        <v>tier - 3</v>
      </c>
      <c r="O2310" t="str">
        <f>VLOOKUP($A2310,Hospitalization_Table[#All],8,FALSE)</f>
        <v>tier - 2</v>
      </c>
      <c r="P2310" t="str">
        <f>VLOOKUP($A2310,Hospitalization_Table[#All],9,FALSE)</f>
        <v>R1013</v>
      </c>
      <c r="Q2310">
        <f>VLOOKUP($A2310,Hospitalization_Table[#All],11,FALSE)</f>
        <v>22</v>
      </c>
    </row>
    <row r="2311" spans="1:17" ht="15.6" x14ac:dyDescent="0.3">
      <c r="A2311" s="20" t="s">
        <v>48</v>
      </c>
      <c r="B2311" t="str">
        <f>VLOOKUP($A2311,Customer_Table[#All],4,FALSE)</f>
        <v>Matthew</v>
      </c>
      <c r="C2311">
        <f>VLOOKUP($A2311,Medical_Table[#All],4,FALSE)</f>
        <v>20.399999999999999</v>
      </c>
      <c r="D2311">
        <f>VLOOKUP($A2311,Medical_Table[#All],6,FALSE)</f>
        <v>5.27</v>
      </c>
      <c r="E2311" t="str">
        <f>VLOOKUP($A2311,Medical_Table[#All],2,FALSE)</f>
        <v>No</v>
      </c>
      <c r="F2311" t="str">
        <f>VLOOKUP($A2311,Medical_Table[#All],8,FALSE)</f>
        <v>No</v>
      </c>
      <c r="G2311" t="str">
        <f>VLOOKUP($A2311,Medical_Table[#All],9,FALSE)</f>
        <v>No</v>
      </c>
      <c r="H2311">
        <f>VLOOKUP($A2311,Medical_Table[#All],10,FALSE)</f>
        <v>0</v>
      </c>
      <c r="I2311" t="str">
        <f>VLOOKUP($A2311,Medical_Table[#All],3,FALSE)</f>
        <v>No</v>
      </c>
      <c r="J2311" t="str">
        <f>VLOOKUP($A2311,Medical_Table[#All],5,FALSE)</f>
        <v>Normal Weight</v>
      </c>
      <c r="K2311" t="str">
        <f>VLOOKUP($A2311,Medical_Table[#All],7,FALSE)</f>
        <v>Normal</v>
      </c>
      <c r="L2311" s="22">
        <f>VLOOKUP($A2311,Hospitalization_Table[#All],10,FALSE)</f>
        <v>34660</v>
      </c>
      <c r="M2311" s="18">
        <f>VLOOKUP($A2311,Hospitalization_Table[#All],6,FALSE)</f>
        <v>1006.65</v>
      </c>
      <c r="N2311" t="str">
        <f>VLOOKUP($A2311,Hospitalization_Table[#All],7,FALSE)</f>
        <v>tier - 3</v>
      </c>
      <c r="O2311" t="str">
        <f>VLOOKUP($A2311,Hospitalization_Table[#All],8,FALSE)</f>
        <v>tier - 2</v>
      </c>
      <c r="P2311" t="str">
        <f>VLOOKUP($A2311,Hospitalization_Table[#All],9,FALSE)</f>
        <v>R1013</v>
      </c>
      <c r="Q2311">
        <f>VLOOKUP($A2311,Hospitalization_Table[#All],11,FALSE)</f>
        <v>28</v>
      </c>
    </row>
    <row r="2312" spans="1:17" ht="15.6" x14ac:dyDescent="0.3">
      <c r="A2312" s="20" t="s">
        <v>47</v>
      </c>
      <c r="B2312" t="str">
        <f>VLOOKUP($A2312,Customer_Table[#All],4,FALSE)</f>
        <v>Kathleen</v>
      </c>
      <c r="C2312">
        <f>VLOOKUP($A2312,Medical_Table[#All],4,FALSE)</f>
        <v>25.19</v>
      </c>
      <c r="D2312">
        <f>VLOOKUP($A2312,Medical_Table[#All],6,FALSE)</f>
        <v>5.64</v>
      </c>
      <c r="E2312" t="str">
        <f>VLOOKUP($A2312,Medical_Table[#All],2,FALSE)</f>
        <v>Yes</v>
      </c>
      <c r="F2312" t="str">
        <f>VLOOKUP($A2312,Medical_Table[#All],8,FALSE)</f>
        <v>No</v>
      </c>
      <c r="G2312" t="str">
        <f>VLOOKUP($A2312,Medical_Table[#All],9,FALSE)</f>
        <v>No</v>
      </c>
      <c r="H2312">
        <f>VLOOKUP($A2312,Medical_Table[#All],10,FALSE)</f>
        <v>0</v>
      </c>
      <c r="I2312" t="str">
        <f>VLOOKUP($A2312,Medical_Table[#All],3,FALSE)</f>
        <v>No</v>
      </c>
      <c r="J2312" t="str">
        <f>VLOOKUP($A2312,Medical_Table[#All],5,FALSE)</f>
        <v>Over Weight</v>
      </c>
      <c r="K2312" t="str">
        <f>VLOOKUP($A2312,Medical_Table[#All],7,FALSE)</f>
        <v>Normal</v>
      </c>
      <c r="L2312" s="22">
        <f>VLOOKUP($A2312,Hospitalization_Table[#All],10,FALSE)</f>
        <v>37122</v>
      </c>
      <c r="M2312" s="18">
        <f>VLOOKUP($A2312,Hospitalization_Table[#All],6,FALSE)</f>
        <v>964.71</v>
      </c>
      <c r="N2312" t="str">
        <f>VLOOKUP($A2312,Hospitalization_Table[#All],7,FALSE)</f>
        <v>tier - 3</v>
      </c>
      <c r="O2312" t="str">
        <f>VLOOKUP($A2312,Hospitalization_Table[#All],8,FALSE)</f>
        <v>tier - 2</v>
      </c>
      <c r="P2312" t="str">
        <f>VLOOKUP($A2312,Hospitalization_Table[#All],9,FALSE)</f>
        <v>R1013</v>
      </c>
      <c r="Q2312">
        <f>VLOOKUP($A2312,Hospitalization_Table[#All],11,FALSE)</f>
        <v>21</v>
      </c>
    </row>
    <row r="2313" spans="1:17" ht="15.6" x14ac:dyDescent="0.3">
      <c r="A2313" s="20" t="s">
        <v>46</v>
      </c>
      <c r="B2313" t="str">
        <f>VLOOKUP($A2313,Customer_Table[#All],4,FALSE)</f>
        <v>Lindsey</v>
      </c>
      <c r="C2313">
        <f>VLOOKUP($A2313,Medical_Table[#All],4,FALSE)</f>
        <v>20.54</v>
      </c>
      <c r="D2313">
        <f>VLOOKUP($A2313,Medical_Table[#All],6,FALSE)</f>
        <v>4.2</v>
      </c>
      <c r="E2313" t="str">
        <f>VLOOKUP($A2313,Medical_Table[#All],2,FALSE)</f>
        <v>Yes</v>
      </c>
      <c r="F2313" t="str">
        <f>VLOOKUP($A2313,Medical_Table[#All],8,FALSE)</f>
        <v>No</v>
      </c>
      <c r="G2313" t="str">
        <f>VLOOKUP($A2313,Medical_Table[#All],9,FALSE)</f>
        <v>No</v>
      </c>
      <c r="H2313">
        <f>VLOOKUP($A2313,Medical_Table[#All],10,FALSE)</f>
        <v>1</v>
      </c>
      <c r="I2313" t="str">
        <f>VLOOKUP($A2313,Medical_Table[#All],3,FALSE)</f>
        <v>No</v>
      </c>
      <c r="J2313" t="str">
        <f>VLOOKUP($A2313,Medical_Table[#All],5,FALSE)</f>
        <v>Normal Weight</v>
      </c>
      <c r="K2313" t="str">
        <f>VLOOKUP($A2313,Medical_Table[#All],7,FALSE)</f>
        <v>Normal</v>
      </c>
      <c r="L2313" s="22">
        <f>VLOOKUP($A2313,Hospitalization_Table[#All],10,FALSE)</f>
        <v>35000</v>
      </c>
      <c r="M2313" s="18">
        <f>VLOOKUP($A2313,Hospitalization_Table[#All],6,FALSE)</f>
        <v>928.59</v>
      </c>
      <c r="N2313" t="str">
        <f>VLOOKUP($A2313,Hospitalization_Table[#All],7,FALSE)</f>
        <v>tier - 3</v>
      </c>
      <c r="O2313" t="str">
        <f>VLOOKUP($A2313,Hospitalization_Table[#All],8,FALSE)</f>
        <v>tier - 1</v>
      </c>
      <c r="P2313" t="str">
        <f>VLOOKUP($A2313,Hospitalization_Table[#All],9,FALSE)</f>
        <v>R1013</v>
      </c>
      <c r="Q2313">
        <f>VLOOKUP($A2313,Hospitalization_Table[#All],11,FALSE)</f>
        <v>27</v>
      </c>
    </row>
    <row r="2314" spans="1:17" ht="15.6" x14ac:dyDescent="0.3">
      <c r="A2314" s="20" t="s">
        <v>45</v>
      </c>
      <c r="B2314" t="str">
        <f>VLOOKUP($A2314,Customer_Table[#All],4,FALSE)</f>
        <v>Robert</v>
      </c>
      <c r="C2314">
        <f>VLOOKUP($A2314,Medical_Table[#All],4,FALSE)</f>
        <v>20.13</v>
      </c>
      <c r="D2314">
        <f>VLOOKUP($A2314,Medical_Table[#All],6,FALSE)</f>
        <v>5.42</v>
      </c>
      <c r="E2314" t="str">
        <f>VLOOKUP($A2314,Medical_Table[#All],2,FALSE)</f>
        <v>No</v>
      </c>
      <c r="F2314" t="str">
        <f>VLOOKUP($A2314,Medical_Table[#All],8,FALSE)</f>
        <v>No</v>
      </c>
      <c r="G2314" t="str">
        <f>VLOOKUP($A2314,Medical_Table[#All],9,FALSE)</f>
        <v>No</v>
      </c>
      <c r="H2314">
        <f>VLOOKUP($A2314,Medical_Table[#All],10,FALSE)</f>
        <v>0</v>
      </c>
      <c r="I2314" t="str">
        <f>VLOOKUP($A2314,Medical_Table[#All],3,FALSE)</f>
        <v>No</v>
      </c>
      <c r="J2314" t="str">
        <f>VLOOKUP($A2314,Medical_Table[#All],5,FALSE)</f>
        <v>Normal Weight</v>
      </c>
      <c r="K2314" t="str">
        <f>VLOOKUP($A2314,Medical_Table[#All],7,FALSE)</f>
        <v>Normal</v>
      </c>
      <c r="L2314" s="22">
        <f>VLOOKUP($A2314,Hospitalization_Table[#All],10,FALSE)</f>
        <v>34637</v>
      </c>
      <c r="M2314" s="18">
        <f>VLOOKUP($A2314,Hospitalization_Table[#All],6,FALSE)</f>
        <v>915.07</v>
      </c>
      <c r="N2314" t="str">
        <f>VLOOKUP($A2314,Hospitalization_Table[#All],7,FALSE)</f>
        <v>tier - 3</v>
      </c>
      <c r="O2314" t="str">
        <f>VLOOKUP($A2314,Hospitalization_Table[#All],8,FALSE)</f>
        <v>tier - 1</v>
      </c>
      <c r="P2314" t="str">
        <f>VLOOKUP($A2314,Hospitalization_Table[#All],9,FALSE)</f>
        <v>R1013</v>
      </c>
      <c r="Q2314">
        <f>VLOOKUP($A2314,Hospitalization_Table[#All],11,FALSE)</f>
        <v>28</v>
      </c>
    </row>
    <row r="2315" spans="1:17" ht="15.6" x14ac:dyDescent="0.3">
      <c r="A2315" s="20" t="s">
        <v>44</v>
      </c>
      <c r="B2315" t="str">
        <f>VLOOKUP($A2315,Customer_Table[#All],4,FALSE)</f>
        <v>Sarah E.</v>
      </c>
      <c r="C2315">
        <f>VLOOKUP($A2315,Medical_Table[#All],4,FALSE)</f>
        <v>18.93</v>
      </c>
      <c r="D2315">
        <f>VLOOKUP($A2315,Medical_Table[#All],6,FALSE)</f>
        <v>6.11</v>
      </c>
      <c r="E2315" t="str">
        <f>VLOOKUP($A2315,Medical_Table[#All],2,FALSE)</f>
        <v>No</v>
      </c>
      <c r="F2315" t="str">
        <f>VLOOKUP($A2315,Medical_Table[#All],8,FALSE)</f>
        <v>No</v>
      </c>
      <c r="G2315" t="str">
        <f>VLOOKUP($A2315,Medical_Table[#All],9,FALSE)</f>
        <v>Yes</v>
      </c>
      <c r="H2315">
        <f>VLOOKUP($A2315,Medical_Table[#All],10,FALSE)</f>
        <v>1</v>
      </c>
      <c r="I2315" t="str">
        <f>VLOOKUP($A2315,Medical_Table[#All],3,FALSE)</f>
        <v>No</v>
      </c>
      <c r="J2315" t="str">
        <f>VLOOKUP($A2315,Medical_Table[#All],5,FALSE)</f>
        <v>Normal Weight</v>
      </c>
      <c r="K2315" t="str">
        <f>VLOOKUP($A2315,Medical_Table[#All],7,FALSE)</f>
        <v>Prediabetes</v>
      </c>
      <c r="L2315" s="22">
        <f>VLOOKUP($A2315,Hospitalization_Table[#All],10,FALSE)</f>
        <v>34300</v>
      </c>
      <c r="M2315" s="18">
        <f>VLOOKUP($A2315,Hospitalization_Table[#All],6,FALSE)</f>
        <v>896.21</v>
      </c>
      <c r="N2315" t="str">
        <f>VLOOKUP($A2315,Hospitalization_Table[#All],7,FALSE)</f>
        <v>tier - 3</v>
      </c>
      <c r="O2315" t="str">
        <f>VLOOKUP($A2315,Hospitalization_Table[#All],8,FALSE)</f>
        <v>tier - 1</v>
      </c>
      <c r="P2315" t="str">
        <f>VLOOKUP($A2315,Hospitalization_Table[#All],9,FALSE)</f>
        <v>R1013</v>
      </c>
      <c r="Q2315">
        <f>VLOOKUP($A2315,Hospitalization_Table[#All],11,FALSE)</f>
        <v>29</v>
      </c>
    </row>
    <row r="2316" spans="1:17" ht="15.6" x14ac:dyDescent="0.3">
      <c r="A2316" s="20" t="s">
        <v>43</v>
      </c>
      <c r="B2316" t="str">
        <f>VLOOKUP($A2316,Customer_Table[#All],4,FALSE)</f>
        <v>Flannery</v>
      </c>
      <c r="C2316">
        <f>VLOOKUP($A2316,Medical_Table[#All],4,FALSE)</f>
        <v>24.14</v>
      </c>
      <c r="D2316">
        <f>VLOOKUP($A2316,Medical_Table[#All],6,FALSE)</f>
        <v>5.29</v>
      </c>
      <c r="E2316" t="str">
        <f>VLOOKUP($A2316,Medical_Table[#All],2,FALSE)</f>
        <v>No</v>
      </c>
      <c r="F2316" t="str">
        <f>VLOOKUP($A2316,Medical_Table[#All],8,FALSE)</f>
        <v>yes</v>
      </c>
      <c r="G2316" t="str">
        <f>VLOOKUP($A2316,Medical_Table[#All],9,FALSE)</f>
        <v>No</v>
      </c>
      <c r="H2316">
        <f>VLOOKUP($A2316,Medical_Table[#All],10,FALSE)</f>
        <v>1</v>
      </c>
      <c r="I2316" t="str">
        <f>VLOOKUP($A2316,Medical_Table[#All],3,FALSE)</f>
        <v>No</v>
      </c>
      <c r="J2316" t="str">
        <f>VLOOKUP($A2316,Medical_Table[#All],5,FALSE)</f>
        <v>Normal Weight</v>
      </c>
      <c r="K2316" t="str">
        <f>VLOOKUP($A2316,Medical_Table[#All],7,FALSE)</f>
        <v>Normal</v>
      </c>
      <c r="L2316" s="22">
        <f>VLOOKUP($A2316,Hospitalization_Table[#All],10,FALSE)</f>
        <v>36848</v>
      </c>
      <c r="M2316" s="18">
        <f>VLOOKUP($A2316,Hospitalization_Table[#All],6,FALSE)</f>
        <v>865.41</v>
      </c>
      <c r="N2316" t="str">
        <f>VLOOKUP($A2316,Hospitalization_Table[#All],7,FALSE)</f>
        <v>tier - 3</v>
      </c>
      <c r="O2316" t="str">
        <f>VLOOKUP($A2316,Hospitalization_Table[#All],8,FALSE)</f>
        <v>tier - 1</v>
      </c>
      <c r="P2316" t="str">
        <f>VLOOKUP($A2316,Hospitalization_Table[#All],9,FALSE)</f>
        <v>R1013</v>
      </c>
      <c r="Q2316">
        <f>VLOOKUP($A2316,Hospitalization_Table[#All],11,FALSE)</f>
        <v>22</v>
      </c>
    </row>
    <row r="2317" spans="1:17" ht="15.6" x14ac:dyDescent="0.3">
      <c r="A2317" s="20" t="s">
        <v>41</v>
      </c>
      <c r="B2317" t="str">
        <f>VLOOKUP($A2317,Customer_Table[#All],4,FALSE)</f>
        <v>John T</v>
      </c>
      <c r="C2317">
        <f>VLOOKUP($A2317,Medical_Table[#All],4,FALSE)</f>
        <v>25.03</v>
      </c>
      <c r="D2317">
        <f>VLOOKUP($A2317,Medical_Table[#All],6,FALSE)</f>
        <v>5.91</v>
      </c>
      <c r="E2317" t="str">
        <f>VLOOKUP($A2317,Medical_Table[#All],2,FALSE)</f>
        <v>No</v>
      </c>
      <c r="F2317" t="str">
        <f>VLOOKUP($A2317,Medical_Table[#All],8,FALSE)</f>
        <v>yes</v>
      </c>
      <c r="G2317" t="str">
        <f>VLOOKUP($A2317,Medical_Table[#All],9,FALSE)</f>
        <v>No</v>
      </c>
      <c r="H2317">
        <f>VLOOKUP($A2317,Medical_Table[#All],10,FALSE)</f>
        <v>1</v>
      </c>
      <c r="I2317" t="str">
        <f>VLOOKUP($A2317,Medical_Table[#All],3,FALSE)</f>
        <v>No</v>
      </c>
      <c r="J2317" t="str">
        <f>VLOOKUP($A2317,Medical_Table[#All],5,FALSE)</f>
        <v>Over Weight</v>
      </c>
      <c r="K2317" t="str">
        <f>VLOOKUP($A2317,Medical_Table[#All],7,FALSE)</f>
        <v>Prediabetes</v>
      </c>
      <c r="L2317" s="22">
        <f>VLOOKUP($A2317,Hospitalization_Table[#All],10,FALSE)</f>
        <v>38267</v>
      </c>
      <c r="M2317" s="18">
        <f>VLOOKUP($A2317,Hospitalization_Table[#All],6,FALSE)</f>
        <v>830.52</v>
      </c>
      <c r="N2317" t="str">
        <f>VLOOKUP($A2317,Hospitalization_Table[#All],7,FALSE)</f>
        <v>tier - 3</v>
      </c>
      <c r="O2317" t="str">
        <f>VLOOKUP($A2317,Hospitalization_Table[#All],8,FALSE)</f>
        <v>tier - 2</v>
      </c>
      <c r="P2317" t="str">
        <f>VLOOKUP($A2317,Hospitalization_Table[#All],9,FALSE)</f>
        <v>R1011</v>
      </c>
      <c r="Q2317">
        <f>VLOOKUP($A2317,Hospitalization_Table[#All],11,FALSE)</f>
        <v>18</v>
      </c>
    </row>
    <row r="2318" spans="1:17" ht="15.6" x14ac:dyDescent="0.3">
      <c r="A2318" s="20" t="s">
        <v>40</v>
      </c>
      <c r="B2318" t="str">
        <f>VLOOKUP($A2318,Customer_Table[#All],4,FALSE)</f>
        <v>Koji</v>
      </c>
      <c r="C2318">
        <f>VLOOKUP($A2318,Medical_Table[#All],4,FALSE)</f>
        <v>20.47</v>
      </c>
      <c r="D2318">
        <f>VLOOKUP($A2318,Medical_Table[#All],6,FALSE)</f>
        <v>5.81</v>
      </c>
      <c r="E2318" t="str">
        <f>VLOOKUP($A2318,Medical_Table[#All],2,FALSE)</f>
        <v>Yes</v>
      </c>
      <c r="F2318" t="str">
        <f>VLOOKUP($A2318,Medical_Table[#All],8,FALSE)</f>
        <v>No</v>
      </c>
      <c r="G2318" t="str">
        <f>VLOOKUP($A2318,Medical_Table[#All],9,FALSE)</f>
        <v>No</v>
      </c>
      <c r="H2318">
        <f>VLOOKUP($A2318,Medical_Table[#All],10,FALSE)</f>
        <v>1</v>
      </c>
      <c r="I2318" t="str">
        <f>VLOOKUP($A2318,Medical_Table[#All],3,FALSE)</f>
        <v>No</v>
      </c>
      <c r="J2318" t="str">
        <f>VLOOKUP($A2318,Medical_Table[#All],5,FALSE)</f>
        <v>Normal Weight</v>
      </c>
      <c r="K2318" t="str">
        <f>VLOOKUP($A2318,Medical_Table[#All],7,FALSE)</f>
        <v>Prediabetes</v>
      </c>
      <c r="L2318" s="22">
        <f>VLOOKUP($A2318,Hospitalization_Table[#All],10,FALSE)</f>
        <v>35040</v>
      </c>
      <c r="M2318" s="18">
        <f>VLOOKUP($A2318,Hospitalization_Table[#All],6,FALSE)</f>
        <v>773.54</v>
      </c>
      <c r="N2318" t="str">
        <f>VLOOKUP($A2318,Hospitalization_Table[#All],7,FALSE)</f>
        <v>tier - 3</v>
      </c>
      <c r="O2318" t="str">
        <f>VLOOKUP($A2318,Hospitalization_Table[#All],8,FALSE)</f>
        <v>tier - 2</v>
      </c>
      <c r="P2318" t="str">
        <f>VLOOKUP($A2318,Hospitalization_Table[#All],9,FALSE)</f>
        <v>R1013</v>
      </c>
      <c r="Q2318">
        <f>VLOOKUP($A2318,Hospitalization_Table[#All],11,FALSE)</f>
        <v>27</v>
      </c>
    </row>
    <row r="2319" spans="1:17" ht="15.6" x14ac:dyDescent="0.3">
      <c r="A2319" s="20" t="s">
        <v>39</v>
      </c>
      <c r="B2319" t="str">
        <f>VLOOKUP($A2319,Customer_Table[#All],4,FALSE)</f>
        <v>Candice M</v>
      </c>
      <c r="C2319">
        <f>VLOOKUP($A2319,Medical_Table[#All],4,FALSE)</f>
        <v>18.82</v>
      </c>
      <c r="D2319">
        <f>VLOOKUP($A2319,Medical_Table[#All],6,FALSE)</f>
        <v>5.51</v>
      </c>
      <c r="E2319" t="str">
        <f>VLOOKUP($A2319,Medical_Table[#All],2,FALSE)</f>
        <v>Yes</v>
      </c>
      <c r="F2319" t="str">
        <f>VLOOKUP($A2319,Medical_Table[#All],8,FALSE)</f>
        <v>No</v>
      </c>
      <c r="G2319" t="str">
        <f>VLOOKUP($A2319,Medical_Table[#All],9,FALSE)</f>
        <v>No</v>
      </c>
      <c r="H2319">
        <f>VLOOKUP($A2319,Medical_Table[#All],10,FALSE)</f>
        <v>0</v>
      </c>
      <c r="I2319" t="str">
        <f>VLOOKUP($A2319,Medical_Table[#All],3,FALSE)</f>
        <v>No</v>
      </c>
      <c r="J2319" t="str">
        <f>VLOOKUP($A2319,Medical_Table[#All],5,FALSE)</f>
        <v>Normal Weight</v>
      </c>
      <c r="K2319" t="str">
        <f>VLOOKUP($A2319,Medical_Table[#All],7,FALSE)</f>
        <v>Normal</v>
      </c>
      <c r="L2319" s="22">
        <f>VLOOKUP($A2319,Hospitalization_Table[#All],10,FALSE)</f>
        <v>35326</v>
      </c>
      <c r="M2319" s="18">
        <f>VLOOKUP($A2319,Hospitalization_Table[#All],6,FALSE)</f>
        <v>770.38</v>
      </c>
      <c r="N2319" t="str">
        <f>VLOOKUP($A2319,Hospitalization_Table[#All],7,FALSE)</f>
        <v>tier - 3</v>
      </c>
      <c r="O2319" t="str">
        <f>VLOOKUP($A2319,Hospitalization_Table[#All],8,FALSE)</f>
        <v>tier - 2</v>
      </c>
      <c r="P2319" t="str">
        <f>VLOOKUP($A2319,Hospitalization_Table[#All],9,FALSE)</f>
        <v>R1012</v>
      </c>
      <c r="Q2319">
        <f>VLOOKUP($A2319,Hospitalization_Table[#All],11,FALSE)</f>
        <v>26</v>
      </c>
    </row>
    <row r="2320" spans="1:17" ht="15.6" x14ac:dyDescent="0.3">
      <c r="A2320" s="20" t="s">
        <v>38</v>
      </c>
      <c r="B2320" t="str">
        <f>VLOOKUP($A2320,Customer_Table[#All],4,FALSE)</f>
        <v>Theodore A.</v>
      </c>
      <c r="C2320">
        <f>VLOOKUP($A2320,Medical_Table[#All],4,FALSE)</f>
        <v>17.079999999999998</v>
      </c>
      <c r="D2320">
        <f>VLOOKUP($A2320,Medical_Table[#All],6,FALSE)</f>
        <v>5.73</v>
      </c>
      <c r="E2320" t="str">
        <f>VLOOKUP($A2320,Medical_Table[#All],2,FALSE)</f>
        <v>No</v>
      </c>
      <c r="F2320" t="str">
        <f>VLOOKUP($A2320,Medical_Table[#All],8,FALSE)</f>
        <v>No</v>
      </c>
      <c r="G2320" t="str">
        <f>VLOOKUP($A2320,Medical_Table[#All],9,FALSE)</f>
        <v>Yes</v>
      </c>
      <c r="H2320">
        <f>VLOOKUP($A2320,Medical_Table[#All],10,FALSE)</f>
        <v>1</v>
      </c>
      <c r="I2320" t="str">
        <f>VLOOKUP($A2320,Medical_Table[#All],3,FALSE)</f>
        <v>No</v>
      </c>
      <c r="J2320" t="str">
        <f>VLOOKUP($A2320,Medical_Table[#All],5,FALSE)</f>
        <v>Under Weight</v>
      </c>
      <c r="K2320" t="str">
        <f>VLOOKUP($A2320,Medical_Table[#All],7,FALSE)</f>
        <v>Prediabetes</v>
      </c>
      <c r="L2320" s="22">
        <f>VLOOKUP($A2320,Hospitalization_Table[#All],10,FALSE)</f>
        <v>34148</v>
      </c>
      <c r="M2320" s="18">
        <f>VLOOKUP($A2320,Hospitalization_Table[#All],6,FALSE)</f>
        <v>770</v>
      </c>
      <c r="N2320" t="str">
        <f>VLOOKUP($A2320,Hospitalization_Table[#All],7,FALSE)</f>
        <v>tier - 3</v>
      </c>
      <c r="O2320" t="str">
        <f>VLOOKUP($A2320,Hospitalization_Table[#All],8,FALSE)</f>
        <v>tier - 2</v>
      </c>
      <c r="P2320" t="str">
        <f>VLOOKUP($A2320,Hospitalization_Table[#All],9,FALSE)</f>
        <v>R1013</v>
      </c>
      <c r="Q2320">
        <f>VLOOKUP($A2320,Hospitalization_Table[#All],11,FALSE)</f>
        <v>29</v>
      </c>
    </row>
    <row r="2321" spans="1:18" ht="15.6" x14ac:dyDescent="0.3">
      <c r="A2321" s="20" t="s">
        <v>36</v>
      </c>
      <c r="B2321" t="str">
        <f>VLOOKUP($A2321,Customer_Table[#All],4,FALSE)</f>
        <v>Lindy</v>
      </c>
      <c r="C2321">
        <f>VLOOKUP($A2321,Medical_Table[#All],4,FALSE)</f>
        <v>19.21</v>
      </c>
      <c r="D2321">
        <f>VLOOKUP($A2321,Medical_Table[#All],6,FALSE)</f>
        <v>5.53</v>
      </c>
      <c r="E2321" t="str">
        <f>VLOOKUP($A2321,Medical_Table[#All],2,FALSE)</f>
        <v>Yes</v>
      </c>
      <c r="F2321" t="str">
        <f>VLOOKUP($A2321,Medical_Table[#All],8,FALSE)</f>
        <v>No</v>
      </c>
      <c r="G2321" t="str">
        <f>VLOOKUP($A2321,Medical_Table[#All],9,FALSE)</f>
        <v>No</v>
      </c>
      <c r="H2321">
        <f>VLOOKUP($A2321,Medical_Table[#All],10,FALSE)</f>
        <v>0</v>
      </c>
      <c r="I2321" t="str">
        <f>VLOOKUP($A2321,Medical_Table[#All],3,FALSE)</f>
        <v>No</v>
      </c>
      <c r="J2321" t="str">
        <f>VLOOKUP($A2321,Medical_Table[#All],5,FALSE)</f>
        <v>Normal Weight</v>
      </c>
      <c r="K2321" t="str">
        <f>VLOOKUP($A2321,Medical_Table[#All],7,FALSE)</f>
        <v>Normal</v>
      </c>
      <c r="L2321" s="22">
        <f>VLOOKUP($A2321,Hospitalization_Table[#All],10,FALSE)</f>
        <v>35360</v>
      </c>
      <c r="M2321" s="18">
        <f>VLOOKUP($A2321,Hospitalization_Table[#All],6,FALSE)</f>
        <v>760</v>
      </c>
      <c r="N2321" t="str">
        <f>VLOOKUP($A2321,Hospitalization_Table[#All],7,FALSE)</f>
        <v>tier - 3</v>
      </c>
      <c r="O2321" t="str">
        <f>VLOOKUP($A2321,Hospitalization_Table[#All],8,FALSE)</f>
        <v>tier - 3</v>
      </c>
      <c r="P2321" t="str">
        <f>VLOOKUP($A2321,Hospitalization_Table[#All],9,FALSE)</f>
        <v>R1013</v>
      </c>
      <c r="Q2321">
        <f>VLOOKUP($A2321,Hospitalization_Table[#All],11,FALSE)</f>
        <v>26</v>
      </c>
    </row>
    <row r="2322" spans="1:18" ht="15.6" x14ac:dyDescent="0.3">
      <c r="A2322" s="20" t="s">
        <v>34</v>
      </c>
      <c r="B2322" t="str">
        <f>VLOOKUP($A2322,Customer_Table[#All],4,FALSE)</f>
        <v>Thomas</v>
      </c>
      <c r="C2322">
        <f>VLOOKUP($A2322,Medical_Table[#All],4,FALSE)</f>
        <v>17.86</v>
      </c>
      <c r="D2322">
        <f>VLOOKUP($A2322,Medical_Table[#All],6,FALSE)</f>
        <v>5.43</v>
      </c>
      <c r="E2322" t="str">
        <f>VLOOKUP($A2322,Medical_Table[#All],2,FALSE)</f>
        <v>No</v>
      </c>
      <c r="F2322" t="str">
        <f>VLOOKUP($A2322,Medical_Table[#All],8,FALSE)</f>
        <v>No</v>
      </c>
      <c r="G2322" t="str">
        <f>VLOOKUP($A2322,Medical_Table[#All],9,FALSE)</f>
        <v>Yes</v>
      </c>
      <c r="H2322">
        <f>VLOOKUP($A2322,Medical_Table[#All],10,FALSE)</f>
        <v>1</v>
      </c>
      <c r="I2322" t="str">
        <f>VLOOKUP($A2322,Medical_Table[#All],3,FALSE)</f>
        <v>No</v>
      </c>
      <c r="J2322" t="str">
        <f>VLOOKUP($A2322,Medical_Table[#All],5,FALSE)</f>
        <v>Under Weight</v>
      </c>
      <c r="K2322" t="str">
        <f>VLOOKUP($A2322,Medical_Table[#All],7,FALSE)</f>
        <v>Normal</v>
      </c>
      <c r="L2322" s="22">
        <f>VLOOKUP($A2322,Hospitalization_Table[#All],10,FALSE)</f>
        <v>34190</v>
      </c>
      <c r="M2322" s="18">
        <f>VLOOKUP($A2322,Hospitalization_Table[#All],6,FALSE)</f>
        <v>760</v>
      </c>
      <c r="N2322" t="str">
        <f>VLOOKUP($A2322,Hospitalization_Table[#All],7,FALSE)</f>
        <v>tier - 3</v>
      </c>
      <c r="O2322" t="str">
        <f>VLOOKUP($A2322,Hospitalization_Table[#All],8,FALSE)</f>
        <v>tier - 1</v>
      </c>
      <c r="P2322" t="str">
        <f>VLOOKUP($A2322,Hospitalization_Table[#All],9,FALSE)</f>
        <v>R1013</v>
      </c>
      <c r="Q2322">
        <f>VLOOKUP($A2322,Hospitalization_Table[#All],11,FALSE)</f>
        <v>29</v>
      </c>
    </row>
    <row r="2323" spans="1:18" ht="15.6" x14ac:dyDescent="0.3">
      <c r="A2323" s="20" t="s">
        <v>33</v>
      </c>
      <c r="B2323" t="str">
        <f>VLOOKUP($A2323,Customer_Table[#All],4,FALSE)</f>
        <v>Holly</v>
      </c>
      <c r="C2323">
        <f>VLOOKUP($A2323,Medical_Table[#All],4,FALSE)</f>
        <v>21.38</v>
      </c>
      <c r="D2323">
        <f>VLOOKUP($A2323,Medical_Table[#All],6,FALSE)</f>
        <v>8.01</v>
      </c>
      <c r="E2323" t="str">
        <f>VLOOKUP($A2323,Medical_Table[#All],2,FALSE)</f>
        <v>No</v>
      </c>
      <c r="F2323" t="str">
        <f>VLOOKUP($A2323,Medical_Table[#All],8,FALSE)</f>
        <v>No</v>
      </c>
      <c r="G2323" t="str">
        <f>VLOOKUP($A2323,Medical_Table[#All],9,FALSE)</f>
        <v>No</v>
      </c>
      <c r="H2323">
        <f>VLOOKUP($A2323,Medical_Table[#All],10,FALSE)</f>
        <v>0</v>
      </c>
      <c r="I2323" t="str">
        <f>VLOOKUP($A2323,Medical_Table[#All],3,FALSE)</f>
        <v>No</v>
      </c>
      <c r="J2323" t="str">
        <f>VLOOKUP($A2323,Medical_Table[#All],5,FALSE)</f>
        <v>Normal Weight</v>
      </c>
      <c r="K2323" t="str">
        <f>VLOOKUP($A2323,Medical_Table[#All],7,FALSE)</f>
        <v>Diabetes</v>
      </c>
      <c r="L2323" s="22">
        <f>VLOOKUP($A2323,Hospitalization_Table[#All],10,FALSE)</f>
        <v>37518</v>
      </c>
      <c r="M2323" s="18">
        <f>VLOOKUP($A2323,Hospitalization_Table[#All],6,FALSE)</f>
        <v>750</v>
      </c>
      <c r="N2323" t="str">
        <f>VLOOKUP($A2323,Hospitalization_Table[#All],7,FALSE)</f>
        <v>tier - 3</v>
      </c>
      <c r="O2323" t="str">
        <f>VLOOKUP($A2323,Hospitalization_Table[#All],8,FALSE)</f>
        <v>tier - 1</v>
      </c>
      <c r="P2323" t="str">
        <f>VLOOKUP($A2323,Hospitalization_Table[#All],9,FALSE)</f>
        <v>R1012</v>
      </c>
      <c r="Q2323">
        <f>VLOOKUP($A2323,Hospitalization_Table[#All],11,FALSE)</f>
        <v>20</v>
      </c>
    </row>
    <row r="2324" spans="1:18" ht="15.6" x14ac:dyDescent="0.3">
      <c r="A2324" s="20" t="s">
        <v>32</v>
      </c>
      <c r="B2324" t="str">
        <f>VLOOKUP($A2324,Customer_Table[#All],4,FALSE)</f>
        <v>Matthew</v>
      </c>
      <c r="C2324">
        <f>VLOOKUP($A2324,Medical_Table[#All],4,FALSE)</f>
        <v>23.35</v>
      </c>
      <c r="D2324">
        <f>VLOOKUP($A2324,Medical_Table[#All],6,FALSE)</f>
        <v>5.94</v>
      </c>
      <c r="E2324" t="str">
        <f>VLOOKUP($A2324,Medical_Table[#All],2,FALSE)</f>
        <v>No</v>
      </c>
      <c r="F2324" t="str">
        <f>VLOOKUP($A2324,Medical_Table[#All],8,FALSE)</f>
        <v>No</v>
      </c>
      <c r="G2324" t="str">
        <f>VLOOKUP($A2324,Medical_Table[#All],9,FALSE)</f>
        <v>No</v>
      </c>
      <c r="H2324">
        <f>VLOOKUP($A2324,Medical_Table[#All],10,FALSE)</f>
        <v>0</v>
      </c>
      <c r="I2324" t="str">
        <f>VLOOKUP($A2324,Medical_Table[#All],3,FALSE)</f>
        <v>No</v>
      </c>
      <c r="J2324" t="str">
        <f>VLOOKUP($A2324,Medical_Table[#All],5,FALSE)</f>
        <v>Normal Weight</v>
      </c>
      <c r="K2324" t="str">
        <f>VLOOKUP($A2324,Medical_Table[#All],7,FALSE)</f>
        <v>Prediabetes</v>
      </c>
      <c r="L2324" s="22">
        <f>VLOOKUP($A2324,Hospitalization_Table[#All],10,FALSE)</f>
        <v>36508</v>
      </c>
      <c r="M2324" s="18">
        <f>VLOOKUP($A2324,Hospitalization_Table[#All],6,FALSE)</f>
        <v>722.99</v>
      </c>
      <c r="N2324" t="str">
        <f>VLOOKUP($A2324,Hospitalization_Table[#All],7,FALSE)</f>
        <v>tier - 3</v>
      </c>
      <c r="O2324" t="str">
        <f>VLOOKUP($A2324,Hospitalization_Table[#All],8,FALSE)</f>
        <v>tier - 1</v>
      </c>
      <c r="P2324" t="str">
        <f>VLOOKUP($A2324,Hospitalization_Table[#All],9,FALSE)</f>
        <v>R1013</v>
      </c>
      <c r="Q2324">
        <f>VLOOKUP($A2324,Hospitalization_Table[#All],11,FALSE)</f>
        <v>23</v>
      </c>
      <c r="R2324" s="23"/>
    </row>
    <row r="2325" spans="1:18" ht="15.6" x14ac:dyDescent="0.3">
      <c r="A2325" s="20" t="s">
        <v>29</v>
      </c>
      <c r="B2325" t="str">
        <f>VLOOKUP($A2325,Customer_Table[#All],4,FALSE)</f>
        <v>Meghan K</v>
      </c>
      <c r="C2325">
        <f>VLOOKUP($A2325,Medical_Table[#All],4,FALSE)</f>
        <v>22.24</v>
      </c>
      <c r="D2325">
        <f>VLOOKUP($A2325,Medical_Table[#All],6,FALSE)</f>
        <v>5.04</v>
      </c>
      <c r="E2325" t="str">
        <f>VLOOKUP($A2325,Medical_Table[#All],2,FALSE)</f>
        <v>No</v>
      </c>
      <c r="F2325" t="str">
        <f>VLOOKUP($A2325,Medical_Table[#All],8,FALSE)</f>
        <v>No</v>
      </c>
      <c r="G2325" t="str">
        <f>VLOOKUP($A2325,Medical_Table[#All],9,FALSE)</f>
        <v>No</v>
      </c>
      <c r="H2325">
        <f>VLOOKUP($A2325,Medical_Table[#All],10,FALSE)</f>
        <v>0</v>
      </c>
      <c r="I2325" t="str">
        <f>VLOOKUP($A2325,Medical_Table[#All],3,FALSE)</f>
        <v>No</v>
      </c>
      <c r="J2325" t="str">
        <f>VLOOKUP($A2325,Medical_Table[#All],5,FALSE)</f>
        <v>Normal Weight</v>
      </c>
      <c r="K2325" t="str">
        <f>VLOOKUP($A2325,Medical_Table[#All],7,FALSE)</f>
        <v>Normal</v>
      </c>
      <c r="L2325" s="22">
        <f>VLOOKUP($A2325,Hospitalization_Table[#All],10,FALSE)</f>
        <v>36520</v>
      </c>
      <c r="M2325" s="18">
        <f>VLOOKUP($A2325,Hospitalization_Table[#All],6,FALSE)</f>
        <v>700</v>
      </c>
      <c r="N2325" t="str">
        <f>VLOOKUP($A2325,Hospitalization_Table[#All],7,FALSE)</f>
        <v>tier - 2</v>
      </c>
      <c r="O2325" t="str">
        <f>VLOOKUP($A2325,Hospitalization_Table[#All],8,FALSE)</f>
        <v>tier - 3</v>
      </c>
      <c r="P2325" t="str">
        <f>VLOOKUP($A2325,Hospitalization_Table[#All],9,FALSE)</f>
        <v>R1013</v>
      </c>
      <c r="Q2325">
        <f>VLOOKUP($A2325,Hospitalization_Table[#All],11,FALSE)</f>
        <v>23</v>
      </c>
    </row>
    <row r="2326" spans="1:18" ht="15.6" x14ac:dyDescent="0.3">
      <c r="A2326" s="20" t="s">
        <v>28</v>
      </c>
      <c r="B2326" t="str">
        <f>VLOOKUP($A2326,Customer_Table[#All],4,FALSE)</f>
        <v>Fred</v>
      </c>
      <c r="C2326">
        <f>VLOOKUP($A2326,Medical_Table[#All],4,FALSE)</f>
        <v>24.76</v>
      </c>
      <c r="D2326">
        <f>VLOOKUP($A2326,Medical_Table[#All],6,FALSE)</f>
        <v>4.54</v>
      </c>
      <c r="E2326" t="str">
        <f>VLOOKUP($A2326,Medical_Table[#All],2,FALSE)</f>
        <v>Yes</v>
      </c>
      <c r="F2326" t="str">
        <f>VLOOKUP($A2326,Medical_Table[#All],8,FALSE)</f>
        <v>No</v>
      </c>
      <c r="G2326" t="str">
        <f>VLOOKUP($A2326,Medical_Table[#All],9,FALSE)</f>
        <v>No</v>
      </c>
      <c r="H2326">
        <f>VLOOKUP($A2326,Medical_Table[#All],10,FALSE)</f>
        <v>0</v>
      </c>
      <c r="I2326" t="str">
        <f>VLOOKUP($A2326,Medical_Table[#All],3,FALSE)</f>
        <v>No</v>
      </c>
      <c r="J2326" t="str">
        <f>VLOOKUP($A2326,Medical_Table[#All],5,FALSE)</f>
        <v>Normal Weight</v>
      </c>
      <c r="K2326" t="str">
        <f>VLOOKUP($A2326,Medical_Table[#All],7,FALSE)</f>
        <v>Normal</v>
      </c>
      <c r="L2326" s="22">
        <f>VLOOKUP($A2326,Hospitalization_Table[#All],10,FALSE)</f>
        <v>37146</v>
      </c>
      <c r="M2326" s="18">
        <f>VLOOKUP($A2326,Hospitalization_Table[#All],6,FALSE)</f>
        <v>687.54</v>
      </c>
      <c r="N2326" t="str">
        <f>VLOOKUP($A2326,Hospitalization_Table[#All],7,FALSE)</f>
        <v>tier - 3</v>
      </c>
      <c r="O2326" t="str">
        <f>VLOOKUP($A2326,Hospitalization_Table[#All],8,FALSE)</f>
        <v>tier - 2</v>
      </c>
      <c r="P2326" t="str">
        <f>VLOOKUP($A2326,Hospitalization_Table[#All],9,FALSE)</f>
        <v>R1013</v>
      </c>
      <c r="Q2326">
        <f>VLOOKUP($A2326,Hospitalization_Table[#All],11,FALSE)</f>
        <v>21</v>
      </c>
    </row>
    <row r="2327" spans="1:18" ht="15.6" x14ac:dyDescent="0.3">
      <c r="A2327" s="20" t="s">
        <v>27</v>
      </c>
      <c r="B2327" t="str">
        <f>VLOOKUP($A2327,Customer_Table[#All],4,FALSE)</f>
        <v>Sebastian</v>
      </c>
      <c r="C2327">
        <f>VLOOKUP($A2327,Medical_Table[#All],4,FALSE)</f>
        <v>20.100000000000001</v>
      </c>
      <c r="D2327">
        <f>VLOOKUP($A2327,Medical_Table[#All],6,FALSE)</f>
        <v>5.6</v>
      </c>
      <c r="E2327" t="str">
        <f>VLOOKUP($A2327,Medical_Table[#All],2,FALSE)</f>
        <v>Yes</v>
      </c>
      <c r="F2327" t="str">
        <f>VLOOKUP($A2327,Medical_Table[#All],8,FALSE)</f>
        <v>No</v>
      </c>
      <c r="G2327" t="str">
        <f>VLOOKUP($A2327,Medical_Table[#All],9,FALSE)</f>
        <v>Yes</v>
      </c>
      <c r="H2327">
        <f>VLOOKUP($A2327,Medical_Table[#All],10,FALSE)</f>
        <v>1</v>
      </c>
      <c r="I2327" t="str">
        <f>VLOOKUP($A2327,Medical_Table[#All],3,FALSE)</f>
        <v>No</v>
      </c>
      <c r="J2327" t="str">
        <f>VLOOKUP($A2327,Medical_Table[#All],5,FALSE)</f>
        <v>Normal Weight</v>
      </c>
      <c r="K2327" t="str">
        <f>VLOOKUP($A2327,Medical_Table[#All],7,FALSE)</f>
        <v>Normal</v>
      </c>
      <c r="L2327" s="22">
        <f>VLOOKUP($A2327,Hospitalization_Table[#All],10,FALSE)</f>
        <v>35743</v>
      </c>
      <c r="M2327" s="18">
        <f>VLOOKUP($A2327,Hospitalization_Table[#All],6,FALSE)</f>
        <v>670</v>
      </c>
      <c r="N2327" t="str">
        <f>VLOOKUP($A2327,Hospitalization_Table[#All],7,FALSE)</f>
        <v>tier - 3</v>
      </c>
      <c r="O2327" t="str">
        <f>VLOOKUP($A2327,Hospitalization_Table[#All],8,FALSE)</f>
        <v>tier - 3</v>
      </c>
      <c r="P2327" t="str">
        <f>VLOOKUP($A2327,Hospitalization_Table[#All],9,FALSE)</f>
        <v>R1013</v>
      </c>
      <c r="Q2327">
        <f>VLOOKUP($A2327,Hospitalization_Table[#All],11,FALSE)</f>
        <v>25</v>
      </c>
    </row>
    <row r="2328" spans="1:18" ht="15.6" x14ac:dyDescent="0.3">
      <c r="A2328" s="20" t="s">
        <v>26</v>
      </c>
      <c r="B2328" t="str">
        <f>VLOOKUP($A2328,Customer_Table[#All],4,FALSE)</f>
        <v>Laura</v>
      </c>
      <c r="C2328">
        <f>VLOOKUP($A2328,Medical_Table[#All],4,FALSE)</f>
        <v>21.77</v>
      </c>
      <c r="D2328">
        <f>VLOOKUP($A2328,Medical_Table[#All],6,FALSE)</f>
        <v>10.67</v>
      </c>
      <c r="E2328" t="str">
        <f>VLOOKUP($A2328,Medical_Table[#All],2,FALSE)</f>
        <v>No</v>
      </c>
      <c r="F2328" t="str">
        <f>VLOOKUP($A2328,Medical_Table[#All],8,FALSE)</f>
        <v>No</v>
      </c>
      <c r="G2328" t="str">
        <f>VLOOKUP($A2328,Medical_Table[#All],9,FALSE)</f>
        <v>No</v>
      </c>
      <c r="H2328">
        <f>VLOOKUP($A2328,Medical_Table[#All],10,FALSE)</f>
        <v>0</v>
      </c>
      <c r="I2328" t="str">
        <f>VLOOKUP($A2328,Medical_Table[#All],3,FALSE)</f>
        <v>No</v>
      </c>
      <c r="J2328" t="str">
        <f>VLOOKUP($A2328,Medical_Table[#All],5,FALSE)</f>
        <v>Normal Weight</v>
      </c>
      <c r="K2328" t="str">
        <f>VLOOKUP($A2328,Medical_Table[#All],7,FALSE)</f>
        <v>Diabetes</v>
      </c>
      <c r="L2328" s="22">
        <f>VLOOKUP($A2328,Hospitalization_Table[#All],10,FALSE)</f>
        <v>37589</v>
      </c>
      <c r="M2328" s="18">
        <f>VLOOKUP($A2328,Hospitalization_Table[#All],6,FALSE)</f>
        <v>668</v>
      </c>
      <c r="N2328" t="str">
        <f>VLOOKUP($A2328,Hospitalization_Table[#All],7,FALSE)</f>
        <v>tier - 3</v>
      </c>
      <c r="O2328" t="str">
        <f>VLOOKUP($A2328,Hospitalization_Table[#All],8,FALSE)</f>
        <v>tier - 2</v>
      </c>
      <c r="P2328" t="str">
        <f>VLOOKUP($A2328,Hospitalization_Table[#All],9,FALSE)</f>
        <v>R1012</v>
      </c>
      <c r="Q2328">
        <f>VLOOKUP($A2328,Hospitalization_Table[#All],11,FALSE)</f>
        <v>20</v>
      </c>
    </row>
    <row r="2329" spans="1:18" ht="15.6" x14ac:dyDescent="0.3">
      <c r="A2329" s="20" t="s">
        <v>25</v>
      </c>
      <c r="B2329" t="str">
        <f>VLOOKUP($A2329,Customer_Table[#All],4,FALSE)</f>
        <v>Nicole</v>
      </c>
      <c r="C2329">
        <f>VLOOKUP($A2329,Medical_Table[#All],4,FALSE)</f>
        <v>17.82</v>
      </c>
      <c r="D2329">
        <f>VLOOKUP($A2329,Medical_Table[#All],6,FALSE)</f>
        <v>5.26</v>
      </c>
      <c r="E2329" t="str">
        <f>VLOOKUP($A2329,Medical_Table[#All],2,FALSE)</f>
        <v>Yes</v>
      </c>
      <c r="F2329" t="str">
        <f>VLOOKUP($A2329,Medical_Table[#All],8,FALSE)</f>
        <v>No</v>
      </c>
      <c r="G2329" t="str">
        <f>VLOOKUP($A2329,Medical_Table[#All],9,FALSE)</f>
        <v>No</v>
      </c>
      <c r="H2329">
        <f>VLOOKUP($A2329,Medical_Table[#All],10,FALSE)</f>
        <v>1</v>
      </c>
      <c r="I2329" t="str">
        <f>VLOOKUP($A2329,Medical_Table[#All],3,FALSE)</f>
        <v>No</v>
      </c>
      <c r="J2329" t="str">
        <f>VLOOKUP($A2329,Medical_Table[#All],5,FALSE)</f>
        <v>Under Weight</v>
      </c>
      <c r="K2329" t="str">
        <f>VLOOKUP($A2329,Medical_Table[#All],7,FALSE)</f>
        <v>Normal</v>
      </c>
      <c r="L2329" s="22">
        <f>VLOOKUP($A2329,Hospitalization_Table[#All],10,FALSE)</f>
        <v>34884</v>
      </c>
      <c r="M2329" s="18">
        <f>VLOOKUP($A2329,Hospitalization_Table[#All],6,FALSE)</f>
        <v>650</v>
      </c>
      <c r="N2329" t="str">
        <f>VLOOKUP($A2329,Hospitalization_Table[#All],7,FALSE)</f>
        <v>tier - 3</v>
      </c>
      <c r="O2329" t="str">
        <f>VLOOKUP($A2329,Hospitalization_Table[#All],8,FALSE)</f>
        <v>tier - 3</v>
      </c>
      <c r="P2329" t="str">
        <f>VLOOKUP($A2329,Hospitalization_Table[#All],9,FALSE)</f>
        <v>R1013</v>
      </c>
      <c r="Q2329">
        <f>VLOOKUP($A2329,Hospitalization_Table[#All],11,FALSE)</f>
        <v>27</v>
      </c>
    </row>
    <row r="2330" spans="1:18" ht="15.6" x14ac:dyDescent="0.3">
      <c r="A2330" s="20" t="s">
        <v>24</v>
      </c>
      <c r="B2330" t="str">
        <f>VLOOKUP($A2330,Customer_Table[#All],4,FALSE)</f>
        <v>Susan E</v>
      </c>
      <c r="C2330">
        <f>VLOOKUP($A2330,Medical_Table[#All],4,FALSE)</f>
        <v>17.07</v>
      </c>
      <c r="D2330">
        <f>VLOOKUP($A2330,Medical_Table[#All],6,FALSE)</f>
        <v>5.22</v>
      </c>
      <c r="E2330" t="str">
        <f>VLOOKUP($A2330,Medical_Table[#All],2,FALSE)</f>
        <v>No</v>
      </c>
      <c r="F2330" t="str">
        <f>VLOOKUP($A2330,Medical_Table[#All],8,FALSE)</f>
        <v>No</v>
      </c>
      <c r="G2330" t="str">
        <f>VLOOKUP($A2330,Medical_Table[#All],9,FALSE)</f>
        <v>Yes</v>
      </c>
      <c r="H2330">
        <f>VLOOKUP($A2330,Medical_Table[#All],10,FALSE)</f>
        <v>1</v>
      </c>
      <c r="I2330" t="str">
        <f>VLOOKUP($A2330,Medical_Table[#All],3,FALSE)</f>
        <v>No</v>
      </c>
      <c r="J2330" t="str">
        <f>VLOOKUP($A2330,Medical_Table[#All],5,FALSE)</f>
        <v>Under Weight</v>
      </c>
      <c r="K2330" t="str">
        <f>VLOOKUP($A2330,Medical_Table[#All],7,FALSE)</f>
        <v>Normal</v>
      </c>
      <c r="L2330" s="22">
        <f>VLOOKUP($A2330,Hospitalization_Table[#All],10,FALSE)</f>
        <v>34121</v>
      </c>
      <c r="M2330" s="18">
        <f>VLOOKUP($A2330,Hospitalization_Table[#All],6,FALSE)</f>
        <v>650</v>
      </c>
      <c r="N2330" t="str">
        <f>VLOOKUP($A2330,Hospitalization_Table[#All],7,FALSE)</f>
        <v>tier - 3</v>
      </c>
      <c r="O2330" t="str">
        <f>VLOOKUP($A2330,Hospitalization_Table[#All],8,FALSE)</f>
        <v>tier - 3</v>
      </c>
      <c r="P2330" t="str">
        <f>VLOOKUP($A2330,Hospitalization_Table[#All],9,FALSE)</f>
        <v>R1013</v>
      </c>
      <c r="Q2330">
        <f>VLOOKUP($A2330,Hospitalization_Table[#All],11,FALSE)</f>
        <v>30</v>
      </c>
    </row>
    <row r="2331" spans="1:18" ht="15.6" x14ac:dyDescent="0.3">
      <c r="A2331" s="20" t="s">
        <v>22</v>
      </c>
      <c r="B2331" t="str">
        <f>VLOOKUP($A2331,Customer_Table[#All],4,FALSE)</f>
        <v>Katy</v>
      </c>
      <c r="C2331">
        <f>VLOOKUP($A2331,Medical_Table[#All],4,FALSE)</f>
        <v>22.24</v>
      </c>
      <c r="D2331">
        <f>VLOOKUP($A2331,Medical_Table[#All],6,FALSE)</f>
        <v>4.29</v>
      </c>
      <c r="E2331" t="str">
        <f>VLOOKUP($A2331,Medical_Table[#All],2,FALSE)</f>
        <v>Yes</v>
      </c>
      <c r="F2331" t="str">
        <f>VLOOKUP($A2331,Medical_Table[#All],8,FALSE)</f>
        <v>No</v>
      </c>
      <c r="G2331" t="str">
        <f>VLOOKUP($A2331,Medical_Table[#All],9,FALSE)</f>
        <v>No</v>
      </c>
      <c r="H2331">
        <f>VLOOKUP($A2331,Medical_Table[#All],10,FALSE)</f>
        <v>0</v>
      </c>
      <c r="I2331" t="str">
        <f>VLOOKUP($A2331,Medical_Table[#All],3,FALSE)</f>
        <v>No</v>
      </c>
      <c r="J2331" t="str">
        <f>VLOOKUP($A2331,Medical_Table[#All],5,FALSE)</f>
        <v>Normal Weight</v>
      </c>
      <c r="K2331" t="str">
        <f>VLOOKUP($A2331,Medical_Table[#All],7,FALSE)</f>
        <v>Normal</v>
      </c>
      <c r="L2331" s="22">
        <f>VLOOKUP($A2331,Hospitalization_Table[#All],10,FALSE)</f>
        <v>37215</v>
      </c>
      <c r="M2331" s="18">
        <f>VLOOKUP($A2331,Hospitalization_Table[#All],6,FALSE)</f>
        <v>646.14</v>
      </c>
      <c r="N2331" t="str">
        <f>VLOOKUP($A2331,Hospitalization_Table[#All],7,FALSE)</f>
        <v>tier - 3</v>
      </c>
      <c r="O2331" t="str">
        <f>VLOOKUP($A2331,Hospitalization_Table[#All],8,FALSE)</f>
        <v>tier - 3</v>
      </c>
      <c r="P2331" t="str">
        <f>VLOOKUP($A2331,Hospitalization_Table[#All],9,FALSE)</f>
        <v>R1012</v>
      </c>
      <c r="Q2331">
        <f>VLOOKUP($A2331,Hospitalization_Table[#All],11,FALSE)</f>
        <v>21</v>
      </c>
    </row>
    <row r="2332" spans="1:18" ht="15.6" x14ac:dyDescent="0.3">
      <c r="A2332" s="20" t="s">
        <v>21</v>
      </c>
      <c r="B2332" t="str">
        <f>VLOOKUP($A2332,Customer_Table[#All],4,FALSE)</f>
        <v>Jordan</v>
      </c>
      <c r="C2332">
        <f>VLOOKUP($A2332,Medical_Table[#All],4,FALSE)</f>
        <v>22.34</v>
      </c>
      <c r="D2332">
        <f>VLOOKUP($A2332,Medical_Table[#All],6,FALSE)</f>
        <v>5.57</v>
      </c>
      <c r="E2332" t="str">
        <f>VLOOKUP($A2332,Medical_Table[#All],2,FALSE)</f>
        <v>No</v>
      </c>
      <c r="F2332" t="str">
        <f>VLOOKUP($A2332,Medical_Table[#All],8,FALSE)</f>
        <v>No</v>
      </c>
      <c r="G2332" t="str">
        <f>VLOOKUP($A2332,Medical_Table[#All],9,FALSE)</f>
        <v>No</v>
      </c>
      <c r="H2332">
        <f>VLOOKUP($A2332,Medical_Table[#All],10,FALSE)</f>
        <v>1</v>
      </c>
      <c r="I2332" t="str">
        <f>VLOOKUP($A2332,Medical_Table[#All],3,FALSE)</f>
        <v>No</v>
      </c>
      <c r="J2332" t="str">
        <f>VLOOKUP($A2332,Medical_Table[#All],5,FALSE)</f>
        <v>Normal Weight</v>
      </c>
      <c r="K2332" t="str">
        <f>VLOOKUP($A2332,Medical_Table[#All],7,FALSE)</f>
        <v>Normal</v>
      </c>
      <c r="L2332" s="22">
        <f>VLOOKUP($A2332,Hospitalization_Table[#All],10,FALSE)</f>
        <v>36003</v>
      </c>
      <c r="M2332" s="18">
        <f>VLOOKUP($A2332,Hospitalization_Table[#All],6,FALSE)</f>
        <v>637.26</v>
      </c>
      <c r="N2332" t="str">
        <f>VLOOKUP($A2332,Hospitalization_Table[#All],7,FALSE)</f>
        <v>tier - 3</v>
      </c>
      <c r="O2332" t="str">
        <f>VLOOKUP($A2332,Hospitalization_Table[#All],8,FALSE)</f>
        <v>tier - 3</v>
      </c>
      <c r="P2332" t="str">
        <f>VLOOKUP($A2332,Hospitalization_Table[#All],9,FALSE)</f>
        <v>R1013</v>
      </c>
      <c r="Q2332">
        <f>VLOOKUP($A2332,Hospitalization_Table[#All],11,FALSE)</f>
        <v>24</v>
      </c>
    </row>
    <row r="2333" spans="1:18" ht="15.6" x14ac:dyDescent="0.3">
      <c r="A2333" s="20" t="s">
        <v>19</v>
      </c>
      <c r="B2333" t="str">
        <f>VLOOKUP($A2333,Customer_Table[#All],4,FALSE)</f>
        <v>Juan D. Sr.</v>
      </c>
      <c r="C2333">
        <f>VLOOKUP($A2333,Medical_Table[#All],4,FALSE)</f>
        <v>17.7</v>
      </c>
      <c r="D2333">
        <f>VLOOKUP($A2333,Medical_Table[#All],6,FALSE)</f>
        <v>6.28</v>
      </c>
      <c r="E2333" t="str">
        <f>VLOOKUP($A2333,Medical_Table[#All],2,FALSE)</f>
        <v>No</v>
      </c>
      <c r="F2333" t="str">
        <f>VLOOKUP($A2333,Medical_Table[#All],8,FALSE)</f>
        <v>No</v>
      </c>
      <c r="G2333" t="str">
        <f>VLOOKUP($A2333,Medical_Table[#All],9,FALSE)</f>
        <v>No</v>
      </c>
      <c r="H2333">
        <f>VLOOKUP($A2333,Medical_Table[#All],10,FALSE)</f>
        <v>1</v>
      </c>
      <c r="I2333" t="str">
        <f>VLOOKUP($A2333,Medical_Table[#All],3,FALSE)</f>
        <v>No</v>
      </c>
      <c r="J2333" t="str">
        <f>VLOOKUP($A2333,Medical_Table[#All],5,FALSE)</f>
        <v>Under Weight</v>
      </c>
      <c r="K2333" t="str">
        <f>VLOOKUP($A2333,Medical_Table[#All],7,FALSE)</f>
        <v>Prediabetes</v>
      </c>
      <c r="L2333" s="22">
        <f>VLOOKUP($A2333,Hospitalization_Table[#All],10,FALSE)</f>
        <v>33860</v>
      </c>
      <c r="M2333" s="18">
        <f>VLOOKUP($A2333,Hospitalization_Table[#All],6,FALSE)</f>
        <v>604.54</v>
      </c>
      <c r="N2333" t="str">
        <f>VLOOKUP($A2333,Hospitalization_Table[#All],7,FALSE)</f>
        <v>tier - 3</v>
      </c>
      <c r="O2333" t="str">
        <f>VLOOKUP($A2333,Hospitalization_Table[#All],8,FALSE)</f>
        <v>tier - 3</v>
      </c>
      <c r="P2333" t="str">
        <f>VLOOKUP($A2333,Hospitalization_Table[#All],9,FALSE)</f>
        <v>R1013</v>
      </c>
      <c r="Q2333">
        <f>VLOOKUP($A2333,Hospitalization_Table[#All],11,FALSE)</f>
        <v>30</v>
      </c>
    </row>
    <row r="2334" spans="1:18" ht="15.6" x14ac:dyDescent="0.3">
      <c r="A2334" s="20" t="s">
        <v>17</v>
      </c>
      <c r="B2334" t="str">
        <f>VLOOKUP($A2334,Customer_Table[#All],4,FALSE)</f>
        <v>Julie</v>
      </c>
      <c r="C2334">
        <f>VLOOKUP($A2334,Medical_Table[#All],4,FALSE)</f>
        <v>16.47</v>
      </c>
      <c r="D2334">
        <f>VLOOKUP($A2334,Medical_Table[#All],6,FALSE)</f>
        <v>6.35</v>
      </c>
      <c r="E2334" t="str">
        <f>VLOOKUP($A2334,Medical_Table[#All],2,FALSE)</f>
        <v>No</v>
      </c>
      <c r="F2334" t="str">
        <f>VLOOKUP($A2334,Medical_Table[#All],8,FALSE)</f>
        <v>No</v>
      </c>
      <c r="G2334" t="str">
        <f>VLOOKUP($A2334,Medical_Table[#All],9,FALSE)</f>
        <v>Yes</v>
      </c>
      <c r="H2334">
        <f>VLOOKUP($A2334,Medical_Table[#All],10,FALSE)</f>
        <v>1</v>
      </c>
      <c r="I2334" t="str">
        <f>VLOOKUP($A2334,Medical_Table[#All],3,FALSE)</f>
        <v>No</v>
      </c>
      <c r="J2334" t="str">
        <f>VLOOKUP($A2334,Medical_Table[#All],5,FALSE)</f>
        <v>Under Weight</v>
      </c>
      <c r="K2334" t="str">
        <f>VLOOKUP($A2334,Medical_Table[#All],7,FALSE)</f>
        <v>Prediabetes</v>
      </c>
      <c r="L2334" s="22">
        <f>VLOOKUP($A2334,Hospitalization_Table[#All],10,FALSE)</f>
        <v>34150</v>
      </c>
      <c r="M2334" s="18">
        <f>VLOOKUP($A2334,Hospitalization_Table[#All],6,FALSE)</f>
        <v>600</v>
      </c>
      <c r="N2334" t="str">
        <f>VLOOKUP($A2334,Hospitalization_Table[#All],7,FALSE)</f>
        <v>tier - 2</v>
      </c>
      <c r="O2334" t="str">
        <f>VLOOKUP($A2334,Hospitalization_Table[#All],8,FALSE)</f>
        <v>tier - 1</v>
      </c>
      <c r="P2334" t="str">
        <f>VLOOKUP($A2334,Hospitalization_Table[#All],9,FALSE)</f>
        <v>R1013</v>
      </c>
      <c r="Q2334">
        <f>VLOOKUP($A2334,Hospitalization_Table[#All],11,FALSE)</f>
        <v>29</v>
      </c>
    </row>
    <row r="2335" spans="1:18" ht="15.6" x14ac:dyDescent="0.3">
      <c r="A2335" s="20" t="s">
        <v>14</v>
      </c>
      <c r="B2335" t="str">
        <f>VLOOKUP($A2335,Customer_Table[#All],4,FALSE)</f>
        <v>Evan P</v>
      </c>
      <c r="C2335">
        <f>VLOOKUP($A2335,Medical_Table[#All],4,FALSE)</f>
        <v>17.600000000000001</v>
      </c>
      <c r="D2335">
        <f>VLOOKUP($A2335,Medical_Table[#All],6,FALSE)</f>
        <v>4.3899999999999997</v>
      </c>
      <c r="E2335" t="str">
        <f>VLOOKUP($A2335,Medical_Table[#All],2,FALSE)</f>
        <v>No</v>
      </c>
      <c r="F2335" t="str">
        <f>VLOOKUP($A2335,Medical_Table[#All],8,FALSE)</f>
        <v>No</v>
      </c>
      <c r="G2335" t="str">
        <f>VLOOKUP($A2335,Medical_Table[#All],9,FALSE)</f>
        <v>No</v>
      </c>
      <c r="H2335">
        <f>VLOOKUP($A2335,Medical_Table[#All],10,FALSE)</f>
        <v>1</v>
      </c>
      <c r="I2335" t="str">
        <f>VLOOKUP($A2335,Medical_Table[#All],3,FALSE)</f>
        <v>No</v>
      </c>
      <c r="J2335" t="str">
        <f>VLOOKUP($A2335,Medical_Table[#All],5,FALSE)</f>
        <v>Under Weight</v>
      </c>
      <c r="K2335" t="str">
        <f>VLOOKUP($A2335,Medical_Table[#All],7,FALSE)</f>
        <v>Normal</v>
      </c>
      <c r="L2335" s="22">
        <f>VLOOKUP($A2335,Hospitalization_Table[#All],10,FALSE)</f>
        <v>33938</v>
      </c>
      <c r="M2335" s="18">
        <f>VLOOKUP($A2335,Hospitalization_Table[#All],6,FALSE)</f>
        <v>570.62</v>
      </c>
      <c r="N2335" t="str">
        <f>VLOOKUP($A2335,Hospitalization_Table[#All],7,FALSE)</f>
        <v>tier - 2</v>
      </c>
      <c r="O2335" t="str">
        <f>VLOOKUP($A2335,Hospitalization_Table[#All],8,FALSE)</f>
        <v>tier - 1</v>
      </c>
      <c r="P2335" t="str">
        <f>VLOOKUP($A2335,Hospitalization_Table[#All],9,FALSE)</f>
        <v>R1013</v>
      </c>
      <c r="Q2335">
        <f>VLOOKUP($A2335,Hospitalization_Table[#All],11,FALSE)</f>
        <v>30</v>
      </c>
    </row>
    <row r="2336" spans="1:18" ht="15.6" x14ac:dyDescent="0.3">
      <c r="A2336" s="20" t="s">
        <v>9</v>
      </c>
      <c r="B2336" t="str">
        <f>VLOOKUP($A2336,Customer_Table[#All],4,FALSE)</f>
        <v>Aaron K</v>
      </c>
      <c r="C2336">
        <f>VLOOKUP($A2336,Medical_Table[#All],4,FALSE)</f>
        <v>17.579999999999998</v>
      </c>
      <c r="D2336">
        <f>VLOOKUP($A2336,Medical_Table[#All],6,FALSE)</f>
        <v>4.51</v>
      </c>
      <c r="E2336" t="str">
        <f>VLOOKUP($A2336,Medical_Table[#All],2,FALSE)</f>
        <v>No</v>
      </c>
      <c r="F2336" t="str">
        <f>VLOOKUP($A2336,Medical_Table[#All],8,FALSE)</f>
        <v>No</v>
      </c>
      <c r="G2336" t="str">
        <f>VLOOKUP($A2336,Medical_Table[#All],9,FALSE)</f>
        <v>No</v>
      </c>
      <c r="H2336">
        <f>VLOOKUP($A2336,Medical_Table[#All],10,FALSE)</f>
        <v>1</v>
      </c>
      <c r="I2336" t="str">
        <f>VLOOKUP($A2336,Medical_Table[#All],3,FALSE)</f>
        <v>No</v>
      </c>
      <c r="J2336" t="str">
        <f>VLOOKUP($A2336,Medical_Table[#All],5,FALSE)</f>
        <v>Under Weight</v>
      </c>
      <c r="K2336" t="str">
        <f>VLOOKUP($A2336,Medical_Table[#All],7,FALSE)</f>
        <v>Normal</v>
      </c>
      <c r="L2336" s="22">
        <f>VLOOKUP($A2336,Hospitalization_Table[#All],10,FALSE)</f>
        <v>33794</v>
      </c>
      <c r="M2336" s="18">
        <f>VLOOKUP($A2336,Hospitalization_Table[#All],6,FALSE)</f>
        <v>563.84</v>
      </c>
      <c r="N2336" t="str">
        <f>VLOOKUP($A2336,Hospitalization_Table[#All],7,FALSE)</f>
        <v>tier - 2</v>
      </c>
      <c r="O2336" t="str">
        <f>VLOOKUP($A2336,Hospitalization_Table[#All],8,FALSE)</f>
        <v>tier - 3</v>
      </c>
      <c r="P2336" t="str">
        <f>VLOOKUP($A2336,Hospitalization_Table[#All],9,FALSE)</f>
        <v>R1013</v>
      </c>
      <c r="Q2336">
        <f>VLOOKUP($A2336,Hospitalization_Table[#All],11,FALSE)</f>
        <v>30</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8CB531F-6F5E-4394-A914-218CEC4BDF04}">
  <ds:schemaRefs/>
</ds:datastoreItem>
</file>

<file path=customXml/itemProps2.xml><?xml version="1.0" encoding="utf-8"?>
<ds:datastoreItem xmlns:ds="http://schemas.openxmlformats.org/officeDocument/2006/customXml" ds:itemID="{C5971E55-CBAD-46BF-A899-243300049F72}">
  <ds:schemaRefs/>
</ds:datastoreItem>
</file>

<file path=customXml/itemProps3.xml><?xml version="1.0" encoding="utf-8"?>
<ds:datastoreItem xmlns:ds="http://schemas.openxmlformats.org/officeDocument/2006/customXml" ds:itemID="{FFE1EB20-9FAB-4DE4-9443-20CEFF5F5627}">
  <ds:schemaRefs/>
</ds:datastoreItem>
</file>

<file path=customXml/itemProps4.xml><?xml version="1.0" encoding="utf-8"?>
<ds:datastoreItem xmlns:ds="http://schemas.openxmlformats.org/officeDocument/2006/customXml" ds:itemID="{462EED34-B767-4C74-BB96-DF18F8CB4B57}">
  <ds:schemaRefs/>
</ds:datastoreItem>
</file>

<file path=customXml/itemProps5.xml><?xml version="1.0" encoding="utf-8"?>
<ds:datastoreItem xmlns:ds="http://schemas.openxmlformats.org/officeDocument/2006/customXml" ds:itemID="{2DC5EAE2-1B65-4FBC-B6D3-AA562E38EA04}">
  <ds:schemaRefs/>
</ds:datastoreItem>
</file>

<file path=customXml/itemProps6.xml><?xml version="1.0" encoding="utf-8"?>
<ds:datastoreItem xmlns:ds="http://schemas.openxmlformats.org/officeDocument/2006/customXml" ds:itemID="{0B5E3739-AB14-446B-B874-C468E1278093}">
  <ds:schemaRefs/>
</ds:datastoreItem>
</file>

<file path=customXml/itemProps7.xml><?xml version="1.0" encoding="utf-8"?>
<ds:datastoreItem xmlns:ds="http://schemas.openxmlformats.org/officeDocument/2006/customXml" ds:itemID="{B4F6DA87-60E6-4CD8-AD44-2DFE42E3BBD2}">
  <ds:schemaRefs/>
</ds:datastoreItem>
</file>

<file path=customXml/itemProps8.xml><?xml version="1.0" encoding="utf-8"?>
<ds:datastoreItem xmlns:ds="http://schemas.openxmlformats.org/officeDocument/2006/customXml" ds:itemID="{1BA1996F-508D-4590-8CFD-13730D3AB326}">
  <ds:schemaRefs/>
</ds:datastoreItem>
</file>

<file path=customXml/itemProps9.xml><?xml version="1.0" encoding="utf-8"?>
<ds:datastoreItem xmlns:ds="http://schemas.openxmlformats.org/officeDocument/2006/customXml" ds:itemID="{DE558FF3-D3F1-4FE7-A324-278844022DCC}">
  <ds:schemaRefs/>
</ds:datastoreItem>
</file>

<file path=customXml/itemProps10.xml><?xml version="1.0" encoding="utf-8"?>
<ds:datastoreItem xmlns:ds="http://schemas.openxmlformats.org/officeDocument/2006/customXml" ds:itemID="{7681BC1D-C7EB-4945-8DE8-9FFAD2D7598C}">
  <ds:schemaRefs/>
</ds:datastoreItem>
</file>

<file path=customXml/itemProps11.xml><?xml version="1.0" encoding="utf-8"?>
<ds:datastoreItem xmlns:ds="http://schemas.openxmlformats.org/officeDocument/2006/customXml" ds:itemID="{7FAB64B2-8784-4D9D-9B83-E28E54D057EE}">
  <ds:schemaRefs/>
</ds:datastoreItem>
</file>

<file path=customXml/itemProps12.xml><?xml version="1.0" encoding="utf-8"?>
<ds:datastoreItem xmlns:ds="http://schemas.openxmlformats.org/officeDocument/2006/customXml" ds:itemID="{9441519E-1217-44B9-9BF9-7AC98747E173}">
  <ds:schemaRefs/>
</ds:datastoreItem>
</file>

<file path=customXml/itemProps13.xml><?xml version="1.0" encoding="utf-8"?>
<ds:datastoreItem xmlns:ds="http://schemas.openxmlformats.org/officeDocument/2006/customXml" ds:itemID="{24D78069-087E-4AF9-99F7-D2C888F6C91E}">
  <ds:schemaRefs/>
</ds:datastoreItem>
</file>

<file path=customXml/itemProps14.xml><?xml version="1.0" encoding="utf-8"?>
<ds:datastoreItem xmlns:ds="http://schemas.openxmlformats.org/officeDocument/2006/customXml" ds:itemID="{660EB570-705E-4C96-9D99-B088BA890FCD}">
  <ds:schemaRefs/>
</ds:datastoreItem>
</file>

<file path=customXml/itemProps15.xml><?xml version="1.0" encoding="utf-8"?>
<ds:datastoreItem xmlns:ds="http://schemas.openxmlformats.org/officeDocument/2006/customXml" ds:itemID="{90D902CF-1171-49FE-9183-821D62DC99CD}">
  <ds:schemaRefs/>
</ds:datastoreItem>
</file>

<file path=customXml/itemProps16.xml><?xml version="1.0" encoding="utf-8"?>
<ds:datastoreItem xmlns:ds="http://schemas.openxmlformats.org/officeDocument/2006/customXml" ds:itemID="{FDCDD048-F1B9-40D4-A0A5-115D8D5C5051}">
  <ds:schemaRefs/>
</ds:datastoreItem>
</file>

<file path=customXml/itemProps17.xml><?xml version="1.0" encoding="utf-8"?>
<ds:datastoreItem xmlns:ds="http://schemas.openxmlformats.org/officeDocument/2006/customXml" ds:itemID="{6A017D02-BBFA-47AB-9720-33DDD91E1BAA}">
  <ds:schemaRefs/>
</ds:datastoreItem>
</file>

<file path=customXml/itemProps18.xml><?xml version="1.0" encoding="utf-8"?>
<ds:datastoreItem xmlns:ds="http://schemas.openxmlformats.org/officeDocument/2006/customXml" ds:itemID="{8CC3A296-BC63-442B-BE61-212CD6279D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Fns used in each Qns</vt:lpstr>
      <vt:lpstr>Customer Names</vt:lpstr>
      <vt:lpstr>Sheet2</vt:lpstr>
      <vt:lpstr>Medical Examinations</vt:lpstr>
      <vt:lpstr>Hospitalisation Details</vt:lpstr>
      <vt:lpstr>Sheet 3</vt:lpstr>
      <vt:lpstr>Pivot Table For Health Care</vt:lpstr>
      <vt:lpstr>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2026-09-10T17:06:16Z</dcterms:modified>
</cp:coreProperties>
</file>